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056988D-CFE9-4F47-989F-C39C613DCFB4}" xr6:coauthVersionLast="47" xr6:coauthVersionMax="47" xr10:uidLastSave="{00000000-0000-0000-0000-000000000000}"/>
  <bookViews>
    <workbookView xWindow="0" yWindow="0" windowWidth="18756" windowHeight="12360" tabRatio="841" activeTab="2" xr2:uid="{00000000-000D-0000-FFFF-FFFF00000000}"/>
  </bookViews>
  <sheets>
    <sheet name="computations" sheetId="1" r:id="rId1"/>
    <sheet name="weights" sheetId="3" r:id="rId2"/>
    <sheet name="Scatterplot" sheetId="5" r:id="rId3"/>
  </sheets>
  <definedNames>
    <definedName name="_xlnm.Print_Area" localSheetId="0">computations!$A$1:$O$264</definedName>
    <definedName name="solver_adj" localSheetId="0" hidden="1">computations!$F$3:$Q$3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0" localSheetId="0" hidden="1">computations!$M$3</definedName>
    <definedName name="solver_lhs1" localSheetId="0" hidden="1">computations!$B$3</definedName>
    <definedName name="solver_lhs10" localSheetId="0" hidden="1">computations!$I$3</definedName>
    <definedName name="solver_lhs11" localSheetId="0" hidden="1">computations!$I$3</definedName>
    <definedName name="solver_lhs12" localSheetId="0" hidden="1">computations!$I$3</definedName>
    <definedName name="solver_lhs13" localSheetId="0" hidden="1">computations!$I$3</definedName>
    <definedName name="solver_lhs14" localSheetId="0" hidden="1">computations!$I$3</definedName>
    <definedName name="solver_lhs2" localSheetId="0" hidden="1">computations!$E$3</definedName>
    <definedName name="solver_lhs3" localSheetId="0" hidden="1">computations!$L$3:$M$3</definedName>
    <definedName name="solver_lhs4" localSheetId="0" hidden="1">computations!$F$5:$Q$5</definedName>
    <definedName name="solver_lhs5" localSheetId="0" hidden="1">computations!$F$7:$Q$7</definedName>
    <definedName name="solver_lhs6" localSheetId="0" hidden="1">computations!$R$7</definedName>
    <definedName name="solver_lhs7" localSheetId="0" hidden="1">computations!$R$7</definedName>
    <definedName name="solver_lhs8" localSheetId="0" hidden="1">computations!$I$3</definedName>
    <definedName name="solver_lhs9" localSheetId="0" hidden="1">computations!$I$3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computations!$C$3</definedName>
    <definedName name="solver_pre" localSheetId="0" hidden="1">0.000000001</definedName>
    <definedName name="solver_rbv" localSheetId="0" hidden="1">1</definedName>
    <definedName name="solver_rel0" localSheetId="0" hidden="1">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5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0" localSheetId="0" hidden="1">0</definedName>
    <definedName name="solver_rhs1" localSheetId="0" hidden="1">computations!$A$3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2" localSheetId="0" hidden="1">1</definedName>
    <definedName name="solver_rhs3" localSheetId="0" hidden="1">0</definedName>
    <definedName name="solver_rhs4" localSheetId="0" hidden="1">computations!$F$7:$Q$7</definedName>
    <definedName name="solver_rhs5" localSheetId="0" hidden="1">"binary"</definedName>
    <definedName name="solver_rhs6" localSheetId="0" hidden="1">computations!$R$6</definedName>
    <definedName name="solver_rhs7" localSheetId="0" hidden="1">computations!$R$6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Q3" i="3"/>
  <c r="P3" i="3"/>
  <c r="O3" i="3"/>
  <c r="N3" i="3"/>
  <c r="M3" i="3"/>
  <c r="L3" i="3"/>
  <c r="K3" i="3"/>
  <c r="J3" i="3"/>
  <c r="I3" i="3"/>
  <c r="H3" i="3"/>
  <c r="G3" i="3"/>
  <c r="F3" i="3"/>
  <c r="E3" i="3"/>
  <c r="Q2" i="3"/>
  <c r="P2" i="3"/>
  <c r="O2" i="3"/>
  <c r="N2" i="3"/>
  <c r="M2" i="3"/>
  <c r="L2" i="3"/>
  <c r="K2" i="3"/>
  <c r="J2" i="3"/>
  <c r="I2" i="3"/>
  <c r="G2" i="3"/>
  <c r="F2" i="3"/>
  <c r="E2" i="3"/>
  <c r="Q1" i="3"/>
  <c r="P1" i="3"/>
  <c r="O1" i="3"/>
  <c r="N1" i="3"/>
  <c r="M1" i="3"/>
  <c r="L1" i="3"/>
  <c r="K1" i="3"/>
  <c r="J1" i="3"/>
  <c r="I1" i="3"/>
  <c r="H1" i="3"/>
  <c r="G1" i="3"/>
  <c r="F1" i="3"/>
  <c r="Q266" i="1"/>
  <c r="P266" i="1"/>
  <c r="O266" i="1"/>
  <c r="N266" i="1"/>
  <c r="M266" i="1"/>
  <c r="L266" i="1"/>
  <c r="K266" i="1"/>
  <c r="J266" i="1"/>
  <c r="I266" i="1"/>
  <c r="H266" i="1"/>
  <c r="G266" i="1"/>
  <c r="F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5" i="1"/>
  <c r="B5" i="1"/>
  <c r="H4" i="1"/>
  <c r="E3" i="1"/>
  <c r="C3" i="1"/>
  <c r="B3" i="1"/>
</calcChain>
</file>

<file path=xl/sharedStrings.xml><?xml version="1.0" encoding="utf-8"?>
<sst xmlns="http://schemas.openxmlformats.org/spreadsheetml/2006/main" count="119" uniqueCount="40">
  <si>
    <t>Probability</t>
  </si>
  <si>
    <t>Ret by Scenario</t>
  </si>
  <si>
    <t>Squared Deviation</t>
  </si>
  <si>
    <t>Scenario Returns</t>
  </si>
  <si>
    <t>Expected Portfolio Return</t>
  </si>
  <si>
    <t>Portfolio Std Dev</t>
  </si>
  <si>
    <t>Sum of Portfolio Weights</t>
  </si>
  <si>
    <t>Portfolio Weights</t>
  </si>
  <si>
    <t>S&amp;P 500</t>
  </si>
  <si>
    <t>Russell 2000</t>
  </si>
  <si>
    <t>Periods</t>
  </si>
  <si>
    <t>Min Monthly Return</t>
  </si>
  <si>
    <t>Min Yearly Return</t>
  </si>
  <si>
    <t>Yearly Return</t>
  </si>
  <si>
    <t>Monthly Return</t>
  </si>
  <si>
    <t>Monthly Std Dev</t>
  </si>
  <si>
    <t>StdDev</t>
  </si>
  <si>
    <t>Ret</t>
  </si>
  <si>
    <t>Yearly Std Dev</t>
  </si>
  <si>
    <t>Yearly Ret Constraint</t>
  </si>
  <si>
    <t>Portfolio weights</t>
  </si>
  <si>
    <t>3-Month</t>
  </si>
  <si>
    <t>15+ Year</t>
  </si>
  <si>
    <t>1-10 Year</t>
  </si>
  <si>
    <t>BBB-A 1-3</t>
  </si>
  <si>
    <t>BBB-A 10-15</t>
  </si>
  <si>
    <t>MSCI World Index</t>
  </si>
  <si>
    <t>DJ REIT Index</t>
  </si>
  <si>
    <t>Merril-Lynch High Yield</t>
  </si>
  <si>
    <t>CSFB Leveraged Loan</t>
  </si>
  <si>
    <t>CSFB/Tremont Hedge Fund Index</t>
  </si>
  <si>
    <t>2/30/2015</t>
  </si>
  <si>
    <t>A) No constraints on weights</t>
  </si>
  <si>
    <t>B) Nonnegativity Constraints on the portfolio weights</t>
  </si>
  <si>
    <t>C) Constrain the weight on the S&amp;P500 to be at least 40% and the weight on U.S. Treasury bills and bonds combined to be at least 25%. No other constraints.</t>
  </si>
  <si>
    <t>D) Repeat A) without asset classes: BBB-A 10-15 and MSCI World Index</t>
  </si>
  <si>
    <t>Annualized StdDev</t>
  </si>
  <si>
    <t>Annualized Ret</t>
  </si>
  <si>
    <t xml:space="preserve">COMPARISON BETWEEN PORTFOLIOS </t>
  </si>
  <si>
    <t>0) Annualized Return and StdDev of Invesment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</si>
</sst>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%"/>
    <numFmt numFmtId="166" formatCode="0.0000%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9" tint="-0.249977111117893"/>
      <name val="Arial"/>
      <family val="2"/>
    </font>
    <font>
      <sz val="10"/>
      <color theme="0" tint="-0.1499984740745262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0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66" fontId="0" fillId="0" borderId="0" xfId="0" applyNumberFormat="1"/>
    <xf numFmtId="10" fontId="0" fillId="0" borderId="0" xfId="0" applyNumberFormat="1" applyAlignment="1">
      <alignment vertical="center"/>
    </xf>
    <xf numFmtId="44" fontId="0" fillId="0" borderId="0" xfId="2" applyFont="1"/>
    <xf numFmtId="166" fontId="0" fillId="0" borderId="0" xfId="2" applyNumberFormat="1" applyFont="1"/>
    <xf numFmtId="10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165" fontId="4" fillId="0" borderId="0" xfId="0" applyNumberFormat="1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5" fontId="5" fillId="0" borderId="0" xfId="1" applyNumberFormat="1" applyFon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165" fontId="4" fillId="0" borderId="0" xfId="0" applyNumberFormat="1" applyFont="1" applyAlignment="1">
      <alignment vertical="center"/>
    </xf>
    <xf numFmtId="165" fontId="5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Portfolio</a:t>
            </a:r>
            <a:r>
              <a:rPr lang="en-US" b="1" baseline="0"/>
              <a:t> A) Efficient Frontier versus Investment Indexes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 A) Efficient Frontier 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weights!$C$9:$C$18</c:f>
              <c:numCache>
                <c:formatCode>0.000%</c:formatCode>
                <c:ptCount val="10"/>
                <c:pt idx="0">
                  <c:v>6.4375047602998501E-3</c:v>
                </c:pt>
                <c:pt idx="1">
                  <c:v>9.5794431093478051E-3</c:v>
                </c:pt>
                <c:pt idx="2">
                  <c:v>1.4954506713584826E-2</c:v>
                </c:pt>
                <c:pt idx="3">
                  <c:v>2.0854948967545021E-2</c:v>
                </c:pt>
                <c:pt idx="4">
                  <c:v>2.6899493373074169E-2</c:v>
                </c:pt>
                <c:pt idx="5">
                  <c:v>3.2978894464268702E-2</c:v>
                </c:pt>
                <c:pt idx="6">
                  <c:v>3.9052215669424288E-2</c:v>
                </c:pt>
                <c:pt idx="7">
                  <c:v>4.5101228620597879E-2</c:v>
                </c:pt>
                <c:pt idx="8">
                  <c:v>5.1116886187663614E-2</c:v>
                </c:pt>
                <c:pt idx="9">
                  <c:v>5.7094398078615841E-2</c:v>
                </c:pt>
              </c:numCache>
            </c:numRef>
          </c:xVal>
          <c:yVal>
            <c:numRef>
              <c:f>weights!$B$9:$B$18</c:f>
              <c:numCache>
                <c:formatCode>0.000%</c:formatCode>
                <c:ptCount val="10"/>
                <c:pt idx="0">
                  <c:v>2.9999999647434938E-2</c:v>
                </c:pt>
                <c:pt idx="1">
                  <c:v>4.0000000095470778E-2</c:v>
                </c:pt>
                <c:pt idx="2">
                  <c:v>4.9999999865001588E-2</c:v>
                </c:pt>
                <c:pt idx="3">
                  <c:v>6.000000005535977E-2</c:v>
                </c:pt>
                <c:pt idx="4">
                  <c:v>7.0000000334399237E-2</c:v>
                </c:pt>
                <c:pt idx="5">
                  <c:v>8.000000075037228E-2</c:v>
                </c:pt>
                <c:pt idx="6">
                  <c:v>8.9999999866007707E-2</c:v>
                </c:pt>
                <c:pt idx="7">
                  <c:v>9.9999999477739188E-2</c:v>
                </c:pt>
                <c:pt idx="8">
                  <c:v>0.11000000069649052</c:v>
                </c:pt>
                <c:pt idx="9">
                  <c:v>0.12000000045776038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0-4688-8361-5262B4D5A8C8}"/>
            </c:ext>
          </c:extLst>
        </c:ser>
        <c:ser>
          <c:idx val="1"/>
          <c:order val="1"/>
          <c:tx>
            <c:v>Investment Indexes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169294-F199-41B1-AA52-FB4B68F9E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40-4688-8361-5262B4D5A8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2C3ABA-8AE4-4C43-9475-7D53E28A9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40-4688-8361-5262B4D5A8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1B280D-CA27-4792-903C-4E169AABD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40-4688-8361-5262B4D5A8C8}"/>
                </c:ext>
              </c:extLst>
            </c:dLbl>
            <c:dLbl>
              <c:idx val="3"/>
              <c:layout>
                <c:manualLayout>
                  <c:x val="9.1807255399156858E-3"/>
                  <c:y val="2.7750072907553155E-2"/>
                </c:manualLayout>
              </c:layout>
              <c:tx>
                <c:rich>
                  <a:bodyPr/>
                  <a:lstStyle/>
                  <a:p>
                    <a:fld id="{DCC9AAB8-76F5-4484-ADEA-7AF9D96F5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40-4688-8361-5262B4D5A8C8}"/>
                </c:ext>
              </c:extLst>
            </c:dLbl>
            <c:dLbl>
              <c:idx val="4"/>
              <c:layout>
                <c:manualLayout>
                  <c:x val="-1.4830835577258033E-3"/>
                  <c:y val="4.6268591426071738E-2"/>
                </c:manualLayout>
              </c:layout>
              <c:tx>
                <c:rich>
                  <a:bodyPr/>
                  <a:lstStyle/>
                  <a:p>
                    <a:fld id="{6CAEF76A-BB74-42A8-8F1F-1F871A013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40-4688-8361-5262B4D5A8C8}"/>
                </c:ext>
              </c:extLst>
            </c:dLbl>
            <c:dLbl>
              <c:idx val="5"/>
              <c:layout>
                <c:manualLayout>
                  <c:x val="-5.4469923562645399E-2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CC8FF2FA-2F03-4F81-9037-8B3137481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40-4688-8361-5262B4D5A8C8}"/>
                </c:ext>
              </c:extLst>
            </c:dLbl>
            <c:dLbl>
              <c:idx val="6"/>
              <c:layout>
                <c:manualLayout>
                  <c:x val="-0.12685277500830844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38F34D3E-227F-472E-9B14-AD1994DFB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40-4688-8361-5262B4D5A8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95CD1E-CA18-4668-A3C8-EF838BBF1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40-4688-8361-5262B4D5A8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0D7665-3AD3-4AB9-A814-7FEF8B04C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40-4688-8361-5262B4D5A8C8}"/>
                </c:ext>
              </c:extLst>
            </c:dLbl>
            <c:dLbl>
              <c:idx val="9"/>
              <c:layout>
                <c:manualLayout>
                  <c:x val="-6.9703487961312913E-2"/>
                  <c:y val="5.3675998833479149E-2"/>
                </c:manualLayout>
              </c:layout>
              <c:tx>
                <c:rich>
                  <a:bodyPr/>
                  <a:lstStyle/>
                  <a:p>
                    <a:fld id="{BAE9AC8B-F2CB-4A29-B2FB-AC1BE919E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340-4688-8361-5262B4D5A8C8}"/>
                </c:ext>
              </c:extLst>
            </c:dLbl>
            <c:dLbl>
              <c:idx val="10"/>
              <c:layout>
                <c:manualLayout>
                  <c:x val="1.4040555498857758E-3"/>
                  <c:y val="3.1453776611256791E-2"/>
                </c:manualLayout>
              </c:layout>
              <c:tx>
                <c:rich>
                  <a:bodyPr/>
                  <a:lstStyle/>
                  <a:p>
                    <a:fld id="{C994959A-6577-4619-89B7-4DBFD3915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40-4688-8361-5262B4D5A8C8}"/>
                </c:ext>
              </c:extLst>
            </c:dLbl>
            <c:dLbl>
              <c:idx val="11"/>
              <c:layout>
                <c:manualLayout>
                  <c:x val="-5.6538782602324263E-2"/>
                  <c:y val="-7.7833187518226918E-2"/>
                </c:manualLayout>
              </c:layout>
              <c:tx>
                <c:rich>
                  <a:bodyPr/>
                  <a:lstStyle/>
                  <a:p>
                    <a:fld id="{DE575C1A-6F86-4BC4-8703-57EA73266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40-4688-8361-5262B4D5A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weights!$F$2:$Q$2</c:f>
              <c:numCache>
                <c:formatCode>0.000%</c:formatCode>
                <c:ptCount val="12"/>
                <c:pt idx="0">
                  <c:v>0.14942602768707508</c:v>
                </c:pt>
                <c:pt idx="1">
                  <c:v>0.19428831025633961</c:v>
                </c:pt>
                <c:pt idx="2">
                  <c:v>6.6713455516003014E-3</c:v>
                </c:pt>
                <c:pt idx="3">
                  <c:v>0.11026883283345576</c:v>
                </c:pt>
                <c:pt idx="4">
                  <c:v>3.1004460144790538E-2</c:v>
                </c:pt>
                <c:pt idx="5">
                  <c:v>2.5998587305791989E-2</c:v>
                </c:pt>
                <c:pt idx="6">
                  <c:v>6.8474622622766573E-2</c:v>
                </c:pt>
                <c:pt idx="7">
                  <c:v>0.15052979768694177</c:v>
                </c:pt>
                <c:pt idx="8">
                  <c:v>0.19859331670400707</c:v>
                </c:pt>
                <c:pt idx="9">
                  <c:v>8.7406536908922638E-2</c:v>
                </c:pt>
                <c:pt idx="10">
                  <c:v>5.3913575749683147E-2</c:v>
                </c:pt>
                <c:pt idx="11">
                  <c:v>7.1413993941136192E-2</c:v>
                </c:pt>
              </c:numCache>
            </c:numRef>
          </c:xVal>
          <c:yVal>
            <c:numRef>
              <c:f>weights!$F$3:$Q$3</c:f>
              <c:numCache>
                <c:formatCode>0.000%</c:formatCode>
                <c:ptCount val="12"/>
                <c:pt idx="0">
                  <c:v>8.5907377384750738E-2</c:v>
                </c:pt>
                <c:pt idx="1">
                  <c:v>9.7246841228079806E-2</c:v>
                </c:pt>
                <c:pt idx="2">
                  <c:v>2.8795188007545214E-2</c:v>
                </c:pt>
                <c:pt idx="3">
                  <c:v>8.5515140592986372E-2</c:v>
                </c:pt>
                <c:pt idx="4">
                  <c:v>4.9123467439136537E-2</c:v>
                </c:pt>
                <c:pt idx="5">
                  <c:v>5.0172660272009395E-2</c:v>
                </c:pt>
                <c:pt idx="6">
                  <c:v>7.9724429698686983E-2</c:v>
                </c:pt>
                <c:pt idx="7">
                  <c:v>6.4786026103060612E-2</c:v>
                </c:pt>
                <c:pt idx="8">
                  <c:v>0.13593066729285352</c:v>
                </c:pt>
                <c:pt idx="9">
                  <c:v>8.0037030762422523E-2</c:v>
                </c:pt>
                <c:pt idx="10">
                  <c:v>5.7579095271173664E-2</c:v>
                </c:pt>
                <c:pt idx="11">
                  <c:v>8.7916886894163326E-2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weights!$F$1:$Q$1</c15:f>
                <c15:dlblRangeCache>
                  <c:ptCount val="12"/>
                  <c:pt idx="0">
                    <c:v>S&amp;P 500</c:v>
                  </c:pt>
                  <c:pt idx="1">
                    <c:v>Russell 2000</c:v>
                  </c:pt>
                  <c:pt idx="2">
                    <c:v>3-Month</c:v>
                  </c:pt>
                  <c:pt idx="3">
                    <c:v>15+ Year</c:v>
                  </c:pt>
                  <c:pt idx="4">
                    <c:v>1-10 Year</c:v>
                  </c:pt>
                  <c:pt idx="5">
                    <c:v>BBB-A 1-3</c:v>
                  </c:pt>
                  <c:pt idx="6">
                    <c:v>BBB-A 10-15</c:v>
                  </c:pt>
                  <c:pt idx="7">
                    <c:v>MSCI World Index</c:v>
                  </c:pt>
                  <c:pt idx="8">
                    <c:v>DJ REIT Index</c:v>
                  </c:pt>
                  <c:pt idx="9">
                    <c:v>Merril-Lynch High Yield</c:v>
                  </c:pt>
                  <c:pt idx="10">
                    <c:v>CSFB Leveraged Loan</c:v>
                  </c:pt>
                  <c:pt idx="11">
                    <c:v>CSFB/Tremont Hedge Fund Index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340-4688-8361-5262B4D5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Portfolio</a:t>
            </a:r>
            <a:r>
              <a:rPr lang="en-US" b="1" baseline="0"/>
              <a:t> B) Efficient Frontier versus Invesment Indexes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Investment Indexes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330C80-5F1A-44AD-9357-13DC81717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44-4EE9-80BF-74D710EEA8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83E414-C046-4D47-96E8-BA7BA4FEA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44-4EE9-80BF-74D710EEA8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84FFBF-511D-47AD-BD9B-10DEE05E4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44-4EE9-80BF-74D710EEA87F}"/>
                </c:ext>
              </c:extLst>
            </c:dLbl>
            <c:dLbl>
              <c:idx val="3"/>
              <c:layout>
                <c:manualLayout>
                  <c:x val="9.1807255399156858E-3"/>
                  <c:y val="2.7750072907553155E-2"/>
                </c:manualLayout>
              </c:layout>
              <c:tx>
                <c:rich>
                  <a:bodyPr/>
                  <a:lstStyle/>
                  <a:p>
                    <a:fld id="{41759554-B322-410A-A323-73E56F3CF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44-4EE9-80BF-74D710EEA87F}"/>
                </c:ext>
              </c:extLst>
            </c:dLbl>
            <c:dLbl>
              <c:idx val="4"/>
              <c:layout>
                <c:manualLayout>
                  <c:x val="-1.4830835577258033E-3"/>
                  <c:y val="4.6268591426071738E-2"/>
                </c:manualLayout>
              </c:layout>
              <c:tx>
                <c:rich>
                  <a:bodyPr/>
                  <a:lstStyle/>
                  <a:p>
                    <a:fld id="{1343E5AC-7107-4AA9-9C56-BB8C6A0CA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B44-4EE9-80BF-74D710EEA87F}"/>
                </c:ext>
              </c:extLst>
            </c:dLbl>
            <c:dLbl>
              <c:idx val="5"/>
              <c:layout>
                <c:manualLayout>
                  <c:x val="-5.4469923562645399E-2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2E6D6755-DD2D-4A62-A4A5-CC3EDBB89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44-4EE9-80BF-74D710EEA87F}"/>
                </c:ext>
              </c:extLst>
            </c:dLbl>
            <c:dLbl>
              <c:idx val="6"/>
              <c:layout>
                <c:manualLayout>
                  <c:x val="-0.12685277500830844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5772EF21-EDF8-4511-BABC-67F5B9293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B44-4EE9-80BF-74D710EEA8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C10E5E-97CA-4B10-BA7F-90022EF79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44-4EE9-80BF-74D710EEA8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1949E-1A7C-4E4D-BA07-4F79DD18B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44-4EE9-80BF-74D710EEA87F}"/>
                </c:ext>
              </c:extLst>
            </c:dLbl>
            <c:dLbl>
              <c:idx val="9"/>
              <c:layout>
                <c:manualLayout>
                  <c:x val="-6.9703487961312913E-2"/>
                  <c:y val="5.3675998833479149E-2"/>
                </c:manualLayout>
              </c:layout>
              <c:tx>
                <c:rich>
                  <a:bodyPr/>
                  <a:lstStyle/>
                  <a:p>
                    <a:fld id="{F438DCE7-3F5F-4DF7-9DA6-ADA3B7F20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B44-4EE9-80BF-74D710EEA87F}"/>
                </c:ext>
              </c:extLst>
            </c:dLbl>
            <c:dLbl>
              <c:idx val="10"/>
              <c:layout>
                <c:manualLayout>
                  <c:x val="1.4040555498857758E-3"/>
                  <c:y val="3.1453776611256791E-2"/>
                </c:manualLayout>
              </c:layout>
              <c:tx>
                <c:rich>
                  <a:bodyPr/>
                  <a:lstStyle/>
                  <a:p>
                    <a:fld id="{553A19DE-9633-4569-9DB5-597BE3716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B44-4EE9-80BF-74D710EEA87F}"/>
                </c:ext>
              </c:extLst>
            </c:dLbl>
            <c:dLbl>
              <c:idx val="11"/>
              <c:layout>
                <c:manualLayout>
                  <c:x val="-5.6538782602324263E-2"/>
                  <c:y val="-7.7833187518226918E-2"/>
                </c:manualLayout>
              </c:layout>
              <c:tx>
                <c:rich>
                  <a:bodyPr/>
                  <a:lstStyle/>
                  <a:p>
                    <a:fld id="{BF698A3A-1C38-4203-87A7-28045EEA9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B44-4EE9-80BF-74D710EEA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weights!$F$2:$Q$2</c:f>
              <c:numCache>
                <c:formatCode>0.000%</c:formatCode>
                <c:ptCount val="12"/>
                <c:pt idx="0">
                  <c:v>0.14942602768707508</c:v>
                </c:pt>
                <c:pt idx="1">
                  <c:v>0.19428831025633961</c:v>
                </c:pt>
                <c:pt idx="2">
                  <c:v>6.6713455516003014E-3</c:v>
                </c:pt>
                <c:pt idx="3">
                  <c:v>0.11026883283345576</c:v>
                </c:pt>
                <c:pt idx="4">
                  <c:v>3.1004460144790538E-2</c:v>
                </c:pt>
                <c:pt idx="5">
                  <c:v>2.5998587305791989E-2</c:v>
                </c:pt>
                <c:pt idx="6">
                  <c:v>6.8474622622766573E-2</c:v>
                </c:pt>
                <c:pt idx="7">
                  <c:v>0.15052979768694177</c:v>
                </c:pt>
                <c:pt idx="8">
                  <c:v>0.19859331670400707</c:v>
                </c:pt>
                <c:pt idx="9">
                  <c:v>8.7406536908922638E-2</c:v>
                </c:pt>
                <c:pt idx="10">
                  <c:v>5.3913575749683147E-2</c:v>
                </c:pt>
                <c:pt idx="11">
                  <c:v>7.1413993941136192E-2</c:v>
                </c:pt>
              </c:numCache>
            </c:numRef>
          </c:xVal>
          <c:yVal>
            <c:numRef>
              <c:f>weights!$F$3:$Q$3</c:f>
              <c:numCache>
                <c:formatCode>0.000%</c:formatCode>
                <c:ptCount val="12"/>
                <c:pt idx="0">
                  <c:v>8.5907377384750738E-2</c:v>
                </c:pt>
                <c:pt idx="1">
                  <c:v>9.7246841228079806E-2</c:v>
                </c:pt>
                <c:pt idx="2">
                  <c:v>2.8795188007545214E-2</c:v>
                </c:pt>
                <c:pt idx="3">
                  <c:v>8.5515140592986372E-2</c:v>
                </c:pt>
                <c:pt idx="4">
                  <c:v>4.9123467439136537E-2</c:v>
                </c:pt>
                <c:pt idx="5">
                  <c:v>5.0172660272009395E-2</c:v>
                </c:pt>
                <c:pt idx="6">
                  <c:v>7.9724429698686983E-2</c:v>
                </c:pt>
                <c:pt idx="7">
                  <c:v>6.4786026103060612E-2</c:v>
                </c:pt>
                <c:pt idx="8">
                  <c:v>0.13593066729285352</c:v>
                </c:pt>
                <c:pt idx="9">
                  <c:v>8.0037030762422523E-2</c:v>
                </c:pt>
                <c:pt idx="10">
                  <c:v>5.7579095271173664E-2</c:v>
                </c:pt>
                <c:pt idx="11">
                  <c:v>8.7916886894163326E-2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weights!$F$1:$Q$1</c15:f>
                <c15:dlblRangeCache>
                  <c:ptCount val="12"/>
                  <c:pt idx="0">
                    <c:v>S&amp;P 500</c:v>
                  </c:pt>
                  <c:pt idx="1">
                    <c:v>Russell 2000</c:v>
                  </c:pt>
                  <c:pt idx="2">
                    <c:v>3-Month</c:v>
                  </c:pt>
                  <c:pt idx="3">
                    <c:v>15+ Year</c:v>
                  </c:pt>
                  <c:pt idx="4">
                    <c:v>1-10 Year</c:v>
                  </c:pt>
                  <c:pt idx="5">
                    <c:v>BBB-A 1-3</c:v>
                  </c:pt>
                  <c:pt idx="6">
                    <c:v>BBB-A 10-15</c:v>
                  </c:pt>
                  <c:pt idx="7">
                    <c:v>MSCI World Index</c:v>
                  </c:pt>
                  <c:pt idx="8">
                    <c:v>DJ REIT Index</c:v>
                  </c:pt>
                  <c:pt idx="9">
                    <c:v>Merril-Lynch High Yield</c:v>
                  </c:pt>
                  <c:pt idx="10">
                    <c:v>CSFB Leveraged Loan</c:v>
                  </c:pt>
                  <c:pt idx="11">
                    <c:v>CSFB/Tremont Hedge Fund Index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1B44-4EE9-80BF-74D710EEA87F}"/>
            </c:ext>
          </c:extLst>
        </c:ser>
        <c:ser>
          <c:idx val="2"/>
          <c:order val="2"/>
          <c:tx>
            <c:v>Portfolio B) Efficient Frontier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weights!$C$25:$C$34</c:f>
              <c:numCache>
                <c:formatCode>0.000%</c:formatCode>
                <c:ptCount val="10"/>
                <c:pt idx="0">
                  <c:v>6.5139443166091961E-3</c:v>
                </c:pt>
                <c:pt idx="1">
                  <c:v>1.098546345502633E-2</c:v>
                </c:pt>
                <c:pt idx="2">
                  <c:v>1.8285407172013945E-2</c:v>
                </c:pt>
                <c:pt idx="3">
                  <c:v>2.6158552819774864E-2</c:v>
                </c:pt>
                <c:pt idx="4">
                  <c:v>3.5694592110298538E-2</c:v>
                </c:pt>
                <c:pt idx="5">
                  <c:v>4.6259002648458482E-2</c:v>
                </c:pt>
                <c:pt idx="6">
                  <c:v>5.7488887013967253E-2</c:v>
                </c:pt>
                <c:pt idx="7">
                  <c:v>7.5238293091571082E-2</c:v>
                </c:pt>
                <c:pt idx="8">
                  <c:v>0.10485625817788273</c:v>
                </c:pt>
                <c:pt idx="9">
                  <c:v>0.13899200661874062</c:v>
                </c:pt>
              </c:numCache>
            </c:numRef>
          </c:xVal>
          <c:yVal>
            <c:numRef>
              <c:f>weights!$B$25:$B$34</c:f>
              <c:numCache>
                <c:formatCode>0.000%</c:formatCode>
                <c:ptCount val="10"/>
                <c:pt idx="0">
                  <c:v>2.9999999091220975E-2</c:v>
                </c:pt>
                <c:pt idx="1">
                  <c:v>3.9999999804937625E-2</c:v>
                </c:pt>
                <c:pt idx="2">
                  <c:v>5.0000000186826599E-2</c:v>
                </c:pt>
                <c:pt idx="3">
                  <c:v>6.0000000037056633E-2</c:v>
                </c:pt>
                <c:pt idx="4">
                  <c:v>7.0000000260400208E-2</c:v>
                </c:pt>
                <c:pt idx="5">
                  <c:v>7.9999999908253683E-2</c:v>
                </c:pt>
                <c:pt idx="6">
                  <c:v>8.9999999699359901E-2</c:v>
                </c:pt>
                <c:pt idx="7">
                  <c:v>9.9999999998199973E-2</c:v>
                </c:pt>
                <c:pt idx="8">
                  <c:v>0.1100000003389221</c:v>
                </c:pt>
                <c:pt idx="9">
                  <c:v>0.11999999991690125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44-4EE9-80BF-74D710EE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Portfolio A) Efficient Frontier </c:v>
                </c:tx>
                <c:spPr>
                  <a:ln w="19050" cap="rnd" cmpd="sng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weights!$C$9:$C$18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6.4375047602998501E-3</c:v>
                      </c:pt>
                      <c:pt idx="1">
                        <c:v>9.5794431093478051E-3</c:v>
                      </c:pt>
                      <c:pt idx="2">
                        <c:v>1.4954506713584826E-2</c:v>
                      </c:pt>
                      <c:pt idx="3">
                        <c:v>2.0854948967545021E-2</c:v>
                      </c:pt>
                      <c:pt idx="4">
                        <c:v>2.6899493373074169E-2</c:v>
                      </c:pt>
                      <c:pt idx="5">
                        <c:v>3.2978894464268702E-2</c:v>
                      </c:pt>
                      <c:pt idx="6">
                        <c:v>3.9052215669424288E-2</c:v>
                      </c:pt>
                      <c:pt idx="7">
                        <c:v>4.5101228620597879E-2</c:v>
                      </c:pt>
                      <c:pt idx="8">
                        <c:v>5.1116886187663614E-2</c:v>
                      </c:pt>
                      <c:pt idx="9">
                        <c:v>5.7094398078615841E-2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weights!$B$9:$B$18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2.9999999647434938E-2</c:v>
                      </c:pt>
                      <c:pt idx="1">
                        <c:v>4.0000000095470778E-2</c:v>
                      </c:pt>
                      <c:pt idx="2">
                        <c:v>4.9999999865001588E-2</c:v>
                      </c:pt>
                      <c:pt idx="3">
                        <c:v>6.000000005535977E-2</c:v>
                      </c:pt>
                      <c:pt idx="4">
                        <c:v>7.0000000334399237E-2</c:v>
                      </c:pt>
                      <c:pt idx="5">
                        <c:v>8.000000075037228E-2</c:v>
                      </c:pt>
                      <c:pt idx="6">
                        <c:v>8.9999999866007707E-2</c:v>
                      </c:pt>
                      <c:pt idx="7">
                        <c:v>9.9999999477739188E-2</c:v>
                      </c:pt>
                      <c:pt idx="8">
                        <c:v>0.11000000069649052</c:v>
                      </c:pt>
                      <c:pt idx="9">
                        <c:v>0.12000000045776038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B44-4EE9-80BF-74D710EEA87F}"/>
                  </c:ext>
                </c:extLst>
              </c15:ser>
            </c15:filteredScatterSeries>
          </c:ext>
        </c:extLst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Portfolio</a:t>
            </a:r>
            <a:r>
              <a:rPr lang="en-US" b="1" baseline="0"/>
              <a:t> C) Efficient Frontier versus Invesment Indexes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Investment Indexes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6E8C9B-E912-4D16-A55B-DF42CF8EA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A99-402D-B99B-0AF1076945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E47D88-44B6-43F7-A4EE-FB2E39527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A99-402D-B99B-0AF1076945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F47AE1-BE48-4760-8169-BD1D1E713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A99-402D-B99B-0AF107694534}"/>
                </c:ext>
              </c:extLst>
            </c:dLbl>
            <c:dLbl>
              <c:idx val="3"/>
              <c:layout>
                <c:manualLayout>
                  <c:x val="9.1807255399156858E-3"/>
                  <c:y val="2.7750072907553155E-2"/>
                </c:manualLayout>
              </c:layout>
              <c:tx>
                <c:rich>
                  <a:bodyPr/>
                  <a:lstStyle/>
                  <a:p>
                    <a:fld id="{809E99C4-3877-4BAD-BF7D-2EB321675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99-402D-B99B-0AF107694534}"/>
                </c:ext>
              </c:extLst>
            </c:dLbl>
            <c:dLbl>
              <c:idx val="4"/>
              <c:layout>
                <c:manualLayout>
                  <c:x val="-1.4830835577258033E-3"/>
                  <c:y val="4.6268591426071738E-2"/>
                </c:manualLayout>
              </c:layout>
              <c:tx>
                <c:rich>
                  <a:bodyPr/>
                  <a:lstStyle/>
                  <a:p>
                    <a:fld id="{609DDE33-609C-46AD-91CA-1D17DC78B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99-402D-B99B-0AF107694534}"/>
                </c:ext>
              </c:extLst>
            </c:dLbl>
            <c:dLbl>
              <c:idx val="5"/>
              <c:layout>
                <c:manualLayout>
                  <c:x val="-5.4469923562645399E-2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77E685E2-B75D-4A73-B76A-9696EF1F9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99-402D-B99B-0AF107694534}"/>
                </c:ext>
              </c:extLst>
            </c:dLbl>
            <c:dLbl>
              <c:idx val="6"/>
              <c:layout>
                <c:manualLayout>
                  <c:x val="-0.12685277500830844"/>
                  <c:y val="4.6268591426071676E-2"/>
                </c:manualLayout>
              </c:layout>
              <c:tx>
                <c:rich>
                  <a:bodyPr/>
                  <a:lstStyle/>
                  <a:p>
                    <a:fld id="{654EFF34-207D-4148-8B21-F327A2291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99-402D-B99B-0AF1076945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67DA07-8E4F-412C-9489-0E8AD36B8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A99-402D-B99B-0AF1076945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135D31-EF91-4BA5-A325-5DCE058E6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A99-402D-B99B-0AF107694534}"/>
                </c:ext>
              </c:extLst>
            </c:dLbl>
            <c:dLbl>
              <c:idx val="9"/>
              <c:layout>
                <c:manualLayout>
                  <c:x val="-6.9703487961312913E-2"/>
                  <c:y val="5.3675998833479149E-2"/>
                </c:manualLayout>
              </c:layout>
              <c:tx>
                <c:rich>
                  <a:bodyPr/>
                  <a:lstStyle/>
                  <a:p>
                    <a:fld id="{F427224B-F705-462C-B81F-64A66CDC2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99-402D-B99B-0AF107694534}"/>
                </c:ext>
              </c:extLst>
            </c:dLbl>
            <c:dLbl>
              <c:idx val="10"/>
              <c:layout>
                <c:manualLayout>
                  <c:x val="1.4040555498857758E-3"/>
                  <c:y val="3.1453776611256791E-2"/>
                </c:manualLayout>
              </c:layout>
              <c:tx>
                <c:rich>
                  <a:bodyPr/>
                  <a:lstStyle/>
                  <a:p>
                    <a:fld id="{99DEBF24-A0B9-4523-BB56-959AC625E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99-402D-B99B-0AF107694534}"/>
                </c:ext>
              </c:extLst>
            </c:dLbl>
            <c:dLbl>
              <c:idx val="11"/>
              <c:layout>
                <c:manualLayout>
                  <c:x val="-5.6538782602324263E-2"/>
                  <c:y val="-7.7833187518226918E-2"/>
                </c:manualLayout>
              </c:layout>
              <c:tx>
                <c:rich>
                  <a:bodyPr/>
                  <a:lstStyle/>
                  <a:p>
                    <a:fld id="{6C5336ED-74E8-41CE-BA88-FBC23DA4F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A99-402D-B99B-0AF107694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weights!$F$2:$Q$2</c:f>
              <c:numCache>
                <c:formatCode>0.000%</c:formatCode>
                <c:ptCount val="12"/>
                <c:pt idx="0">
                  <c:v>0.14942602768707508</c:v>
                </c:pt>
                <c:pt idx="1">
                  <c:v>0.19428831025633961</c:v>
                </c:pt>
                <c:pt idx="2">
                  <c:v>6.6713455516003014E-3</c:v>
                </c:pt>
                <c:pt idx="3">
                  <c:v>0.11026883283345576</c:v>
                </c:pt>
                <c:pt idx="4">
                  <c:v>3.1004460144790538E-2</c:v>
                </c:pt>
                <c:pt idx="5">
                  <c:v>2.5998587305791989E-2</c:v>
                </c:pt>
                <c:pt idx="6">
                  <c:v>6.8474622622766573E-2</c:v>
                </c:pt>
                <c:pt idx="7">
                  <c:v>0.15052979768694177</c:v>
                </c:pt>
                <c:pt idx="8">
                  <c:v>0.19859331670400707</c:v>
                </c:pt>
                <c:pt idx="9">
                  <c:v>8.7406536908922638E-2</c:v>
                </c:pt>
                <c:pt idx="10">
                  <c:v>5.3913575749683147E-2</c:v>
                </c:pt>
                <c:pt idx="11">
                  <c:v>7.1413993941136192E-2</c:v>
                </c:pt>
              </c:numCache>
            </c:numRef>
          </c:xVal>
          <c:yVal>
            <c:numRef>
              <c:f>weights!$F$3:$Q$3</c:f>
              <c:numCache>
                <c:formatCode>0.000%</c:formatCode>
                <c:ptCount val="12"/>
                <c:pt idx="0">
                  <c:v>8.5907377384750738E-2</c:v>
                </c:pt>
                <c:pt idx="1">
                  <c:v>9.7246841228079806E-2</c:v>
                </c:pt>
                <c:pt idx="2">
                  <c:v>2.8795188007545214E-2</c:v>
                </c:pt>
                <c:pt idx="3">
                  <c:v>8.5515140592986372E-2</c:v>
                </c:pt>
                <c:pt idx="4">
                  <c:v>4.9123467439136537E-2</c:v>
                </c:pt>
                <c:pt idx="5">
                  <c:v>5.0172660272009395E-2</c:v>
                </c:pt>
                <c:pt idx="6">
                  <c:v>7.9724429698686983E-2</c:v>
                </c:pt>
                <c:pt idx="7">
                  <c:v>6.4786026103060612E-2</c:v>
                </c:pt>
                <c:pt idx="8">
                  <c:v>0.13593066729285352</c:v>
                </c:pt>
                <c:pt idx="9">
                  <c:v>8.0037030762422523E-2</c:v>
                </c:pt>
                <c:pt idx="10">
                  <c:v>5.7579095271173664E-2</c:v>
                </c:pt>
                <c:pt idx="11">
                  <c:v>8.7916886894163326E-2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weights!$F$1:$Q$1</c15:f>
                <c15:dlblRangeCache>
                  <c:ptCount val="12"/>
                  <c:pt idx="0">
                    <c:v>S&amp;P 500</c:v>
                  </c:pt>
                  <c:pt idx="1">
                    <c:v>Russell 2000</c:v>
                  </c:pt>
                  <c:pt idx="2">
                    <c:v>3-Month</c:v>
                  </c:pt>
                  <c:pt idx="3">
                    <c:v>15+ Year</c:v>
                  </c:pt>
                  <c:pt idx="4">
                    <c:v>1-10 Year</c:v>
                  </c:pt>
                  <c:pt idx="5">
                    <c:v>BBB-A 1-3</c:v>
                  </c:pt>
                  <c:pt idx="6">
                    <c:v>BBB-A 10-15</c:v>
                  </c:pt>
                  <c:pt idx="7">
                    <c:v>MSCI World Index</c:v>
                  </c:pt>
                  <c:pt idx="8">
                    <c:v>DJ REIT Index</c:v>
                  </c:pt>
                  <c:pt idx="9">
                    <c:v>Merril-Lynch High Yield</c:v>
                  </c:pt>
                  <c:pt idx="10">
                    <c:v>CSFB Leveraged Loan</c:v>
                  </c:pt>
                  <c:pt idx="11">
                    <c:v>CSFB/Tremont Hedge Fund Index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A99-402D-B99B-0AF107694534}"/>
            </c:ext>
          </c:extLst>
        </c:ser>
        <c:ser>
          <c:idx val="3"/>
          <c:order val="3"/>
          <c:tx>
            <c:v>Portfolio C) Efficient Frontier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weights!$C$41:$C$50</c:f>
              <c:numCache>
                <c:formatCode>0.000%</c:formatCode>
                <c:ptCount val="10"/>
                <c:pt idx="0">
                  <c:v>1.9350395442960921E-2</c:v>
                </c:pt>
                <c:pt idx="1">
                  <c:v>1.9380360776357457E-2</c:v>
                </c:pt>
                <c:pt idx="2">
                  <c:v>2.0884619861384481E-2</c:v>
                </c:pt>
                <c:pt idx="3">
                  <c:v>2.4226810403154005E-2</c:v>
                </c:pt>
                <c:pt idx="4">
                  <c:v>2.8732910852952216E-2</c:v>
                </c:pt>
                <c:pt idx="5">
                  <c:v>3.3909359693238418E-2</c:v>
                </c:pt>
                <c:pt idx="6">
                  <c:v>3.9831271991868214E-2</c:v>
                </c:pt>
                <c:pt idx="7">
                  <c:v>4.6472791166150947E-2</c:v>
                </c:pt>
                <c:pt idx="8">
                  <c:v>5.3474500282205017E-2</c:v>
                </c:pt>
                <c:pt idx="9">
                  <c:v>6.0559688144050113E-2</c:v>
                </c:pt>
              </c:numCache>
            </c:numRef>
          </c:xVal>
          <c:yVal>
            <c:numRef>
              <c:f>weights!$B$41:$B$50</c:f>
              <c:numCache>
                <c:formatCode>0.000%</c:formatCode>
                <c:ptCount val="10"/>
                <c:pt idx="0">
                  <c:v>3.8419021009428844E-2</c:v>
                </c:pt>
                <c:pt idx="1">
                  <c:v>3.9999999777987849E-2</c:v>
                </c:pt>
                <c:pt idx="2">
                  <c:v>4.9999999774674952E-2</c:v>
                </c:pt>
                <c:pt idx="3">
                  <c:v>6.0000000048204827E-2</c:v>
                </c:pt>
                <c:pt idx="4">
                  <c:v>6.999999983706795E-2</c:v>
                </c:pt>
                <c:pt idx="5">
                  <c:v>8.0000000591913034E-2</c:v>
                </c:pt>
                <c:pt idx="6">
                  <c:v>9.000000002207198E-2</c:v>
                </c:pt>
                <c:pt idx="7">
                  <c:v>0.10000000007637055</c:v>
                </c:pt>
                <c:pt idx="8">
                  <c:v>0.11000000055824799</c:v>
                </c:pt>
                <c:pt idx="9">
                  <c:v>0.11999999993564758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99-402D-B99B-0AF10769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Portfolio A) Efficient Frontier </c:v>
                </c:tx>
                <c:spPr>
                  <a:ln w="19050" cap="rnd" cmpd="sng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weights!$C$9:$C$18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6.4375047602998501E-3</c:v>
                      </c:pt>
                      <c:pt idx="1">
                        <c:v>9.5794431093478051E-3</c:v>
                      </c:pt>
                      <c:pt idx="2">
                        <c:v>1.4954506713584826E-2</c:v>
                      </c:pt>
                      <c:pt idx="3">
                        <c:v>2.0854948967545021E-2</c:v>
                      </c:pt>
                      <c:pt idx="4">
                        <c:v>2.6899493373074169E-2</c:v>
                      </c:pt>
                      <c:pt idx="5">
                        <c:v>3.2978894464268702E-2</c:v>
                      </c:pt>
                      <c:pt idx="6">
                        <c:v>3.9052215669424288E-2</c:v>
                      </c:pt>
                      <c:pt idx="7">
                        <c:v>4.5101228620597879E-2</c:v>
                      </c:pt>
                      <c:pt idx="8">
                        <c:v>5.1116886187663614E-2</c:v>
                      </c:pt>
                      <c:pt idx="9">
                        <c:v>5.7094398078615841E-2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weights!$B$9:$B$18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2.9999999647434938E-2</c:v>
                      </c:pt>
                      <c:pt idx="1">
                        <c:v>4.0000000095470778E-2</c:v>
                      </c:pt>
                      <c:pt idx="2">
                        <c:v>4.9999999865001588E-2</c:v>
                      </c:pt>
                      <c:pt idx="3">
                        <c:v>6.000000005535977E-2</c:v>
                      </c:pt>
                      <c:pt idx="4">
                        <c:v>7.0000000334399237E-2</c:v>
                      </c:pt>
                      <c:pt idx="5">
                        <c:v>8.000000075037228E-2</c:v>
                      </c:pt>
                      <c:pt idx="6">
                        <c:v>8.9999999866007707E-2</c:v>
                      </c:pt>
                      <c:pt idx="7">
                        <c:v>9.9999999477739188E-2</c:v>
                      </c:pt>
                      <c:pt idx="8">
                        <c:v>0.11000000069649052</c:v>
                      </c:pt>
                      <c:pt idx="9">
                        <c:v>0.12000000045776038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A99-402D-B99B-0AF1076945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Portfolio B) Efficient Frontier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weights!$C$25:$C$34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6.5139443166091961E-3</c:v>
                      </c:pt>
                      <c:pt idx="1">
                        <c:v>1.098546345502633E-2</c:v>
                      </c:pt>
                      <c:pt idx="2">
                        <c:v>1.8285407172013945E-2</c:v>
                      </c:pt>
                      <c:pt idx="3">
                        <c:v>2.6158552819774864E-2</c:v>
                      </c:pt>
                      <c:pt idx="4">
                        <c:v>3.5694592110298538E-2</c:v>
                      </c:pt>
                      <c:pt idx="5">
                        <c:v>4.6259002648458482E-2</c:v>
                      </c:pt>
                      <c:pt idx="6">
                        <c:v>5.7488887013967253E-2</c:v>
                      </c:pt>
                      <c:pt idx="7">
                        <c:v>7.5238293091571082E-2</c:v>
                      </c:pt>
                      <c:pt idx="8">
                        <c:v>0.10485625817788273</c:v>
                      </c:pt>
                      <c:pt idx="9">
                        <c:v>0.13899200661874062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weights!$B$25:$B$34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2.9999999091220975E-2</c:v>
                      </c:pt>
                      <c:pt idx="1">
                        <c:v>3.9999999804937625E-2</c:v>
                      </c:pt>
                      <c:pt idx="2">
                        <c:v>5.0000000186826599E-2</c:v>
                      </c:pt>
                      <c:pt idx="3">
                        <c:v>6.0000000037056633E-2</c:v>
                      </c:pt>
                      <c:pt idx="4">
                        <c:v>7.0000000260400208E-2</c:v>
                      </c:pt>
                      <c:pt idx="5">
                        <c:v>7.9999999908253683E-2</c:v>
                      </c:pt>
                      <c:pt idx="6">
                        <c:v>8.9999999699359901E-2</c:v>
                      </c:pt>
                      <c:pt idx="7">
                        <c:v>9.9999999998199973E-2</c:v>
                      </c:pt>
                      <c:pt idx="8">
                        <c:v>0.1100000003389221</c:v>
                      </c:pt>
                      <c:pt idx="9">
                        <c:v>0.11999999991690125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A99-402D-B99B-0AF107694534}"/>
                  </c:ext>
                </c:extLst>
              </c15:ser>
            </c15:filteredScatterSeries>
          </c:ext>
        </c:extLst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Portfolio</a:t>
            </a:r>
            <a:r>
              <a:rPr lang="en-US" b="1" baseline="0"/>
              <a:t> D) Efficient Frontier versus 10 Invesment Indexes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10 Invesment Indexes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DA15FE-0EAF-4D87-90AF-2260601DE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E3-4BD5-9D21-B31B4EAFE5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CFEAF7-6636-4A8A-9351-C38BC5379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E3-4BD5-9D21-B31B4EAFE5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84C8B1-E47D-4D47-9C1D-D29F3E20D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E3-4BD5-9D21-B31B4EAFE5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87934-C104-48BF-9CCE-436418D92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E3-4BD5-9D21-B31B4EAFE5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C07B27-3B54-4823-859B-C865A251C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E3-4BD5-9D21-B31B4EAFE59B}"/>
                </c:ext>
              </c:extLst>
            </c:dLbl>
            <c:dLbl>
              <c:idx val="5"/>
              <c:layout>
                <c:manualLayout>
                  <c:x val="-2.7281430874328556E-17"/>
                  <c:y val="-2.6350461133069891E-2"/>
                </c:manualLayout>
              </c:layout>
              <c:tx>
                <c:rich>
                  <a:bodyPr/>
                  <a:lstStyle/>
                  <a:p>
                    <a:fld id="{34BF67A5-50CF-4F8E-BFB8-24ACCEBA9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3E3-4BD5-9D21-B31B4EAFE5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08B5CB-2BD0-4BCB-850E-A1FB43C6C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E3-4BD5-9D21-B31B4EAFE59B}"/>
                </c:ext>
              </c:extLst>
            </c:dLbl>
            <c:dLbl>
              <c:idx val="7"/>
              <c:layout>
                <c:manualLayout>
                  <c:x val="-5.4562861748657112E-17"/>
                  <c:y val="1.3175230566534914E-2"/>
                </c:manualLayout>
              </c:layout>
              <c:tx>
                <c:rich>
                  <a:bodyPr/>
                  <a:lstStyle/>
                  <a:p>
                    <a:fld id="{5AAA3E8E-F8BF-4254-A059-4930CE674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3E3-4BD5-9D21-B31B4EAFE5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58FEC4-F73A-425F-A8C3-A2CC91FFF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E3-4BD5-9D21-B31B4EAFE59B}"/>
                </c:ext>
              </c:extLst>
            </c:dLbl>
            <c:dLbl>
              <c:idx val="9"/>
              <c:layout>
                <c:manualLayout>
                  <c:x val="-1.488095238095238E-3"/>
                  <c:y val="-3.6231884057971016E-2"/>
                </c:manualLayout>
              </c:layout>
              <c:tx>
                <c:rich>
                  <a:bodyPr/>
                  <a:lstStyle/>
                  <a:p>
                    <a:fld id="{648CD26B-B36A-47F4-82BA-FB2A42297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3E3-4BD5-9D21-B31B4EAFE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(weights!$F$2:$K$2,weights!$N$2:$Q$2)</c:f>
              <c:numCache>
                <c:formatCode>0.000%</c:formatCode>
                <c:ptCount val="10"/>
                <c:pt idx="0">
                  <c:v>0.14942602768707508</c:v>
                </c:pt>
                <c:pt idx="1">
                  <c:v>0.19428831025633961</c:v>
                </c:pt>
                <c:pt idx="2">
                  <c:v>6.6713455516003014E-3</c:v>
                </c:pt>
                <c:pt idx="3">
                  <c:v>0.11026883283345576</c:v>
                </c:pt>
                <c:pt idx="4">
                  <c:v>3.1004460144790538E-2</c:v>
                </c:pt>
                <c:pt idx="5">
                  <c:v>2.5998587305791989E-2</c:v>
                </c:pt>
                <c:pt idx="6">
                  <c:v>0.19859331670400707</c:v>
                </c:pt>
                <c:pt idx="7">
                  <c:v>8.7406536908922638E-2</c:v>
                </c:pt>
                <c:pt idx="8">
                  <c:v>5.3913575749683147E-2</c:v>
                </c:pt>
                <c:pt idx="9">
                  <c:v>7.1413993941136192E-2</c:v>
                </c:pt>
              </c:numCache>
            </c:numRef>
          </c:xVal>
          <c:yVal>
            <c:numRef>
              <c:f>(weights!$F$3:$K$3,weights!$N$3:$Q$3)</c:f>
              <c:numCache>
                <c:formatCode>0.000%</c:formatCode>
                <c:ptCount val="10"/>
                <c:pt idx="0">
                  <c:v>8.5907377384750738E-2</c:v>
                </c:pt>
                <c:pt idx="1">
                  <c:v>9.7246841228079806E-2</c:v>
                </c:pt>
                <c:pt idx="2">
                  <c:v>2.8795188007545214E-2</c:v>
                </c:pt>
                <c:pt idx="3">
                  <c:v>8.5515140592986372E-2</c:v>
                </c:pt>
                <c:pt idx="4">
                  <c:v>4.9123467439136537E-2</c:v>
                </c:pt>
                <c:pt idx="5">
                  <c:v>5.0172660272009395E-2</c:v>
                </c:pt>
                <c:pt idx="6">
                  <c:v>0.13593066729285352</c:v>
                </c:pt>
                <c:pt idx="7">
                  <c:v>8.0037030762422523E-2</c:v>
                </c:pt>
                <c:pt idx="8">
                  <c:v>5.7579095271173664E-2</c:v>
                </c:pt>
                <c:pt idx="9">
                  <c:v>8.7916886894163326E-2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(weights!$F$1:$K$1,weights!$N$1:$Q$1)</c15:f>
                <c15:dlblRangeCache>
                  <c:ptCount val="10"/>
                  <c:pt idx="0">
                    <c:v>S&amp;P 500</c:v>
                  </c:pt>
                  <c:pt idx="1">
                    <c:v>Russell 2000</c:v>
                  </c:pt>
                  <c:pt idx="2">
                    <c:v>3-Month</c:v>
                  </c:pt>
                  <c:pt idx="3">
                    <c:v>15+ Year</c:v>
                  </c:pt>
                  <c:pt idx="4">
                    <c:v>1-10 Year</c:v>
                  </c:pt>
                  <c:pt idx="5">
                    <c:v>BBB-A 1-3</c:v>
                  </c:pt>
                  <c:pt idx="6">
                    <c:v>DJ REIT Index</c:v>
                  </c:pt>
                  <c:pt idx="7">
                    <c:v>Merril-Lynch High Yield</c:v>
                  </c:pt>
                  <c:pt idx="8">
                    <c:v>CSFB Leveraged Loan</c:v>
                  </c:pt>
                  <c:pt idx="9">
                    <c:v>CSFB/Tremont Hedge Fund Index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3E3-4BD5-9D21-B31B4EAFE59B}"/>
            </c:ext>
          </c:extLst>
        </c:ser>
        <c:ser>
          <c:idx val="5"/>
          <c:order val="5"/>
          <c:tx>
            <c:v>Portfolio D) Efficient Frontier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weights!$C$57:$C$66</c:f>
              <c:numCache>
                <c:formatCode>0.000%</c:formatCode>
                <c:ptCount val="10"/>
                <c:pt idx="0">
                  <c:v>6.4589635196009394E-3</c:v>
                </c:pt>
                <c:pt idx="1">
                  <c:v>1.0932761283997039E-2</c:v>
                </c:pt>
                <c:pt idx="2">
                  <c:v>1.8103372863755015E-2</c:v>
                </c:pt>
                <c:pt idx="3">
                  <c:v>2.574757021601819E-2</c:v>
                </c:pt>
                <c:pt idx="4">
                  <c:v>3.3494038324960652E-2</c:v>
                </c:pt>
                <c:pt idx="5">
                  <c:v>4.1246668649939762E-2</c:v>
                </c:pt>
                <c:pt idx="6">
                  <c:v>4.8971077604588624E-2</c:v>
                </c:pt>
                <c:pt idx="7">
                  <c:v>5.6652476199848936E-2</c:v>
                </c:pt>
                <c:pt idx="8">
                  <c:v>6.4283804480010018E-2</c:v>
                </c:pt>
                <c:pt idx="9">
                  <c:v>7.1861535886235464E-2</c:v>
                </c:pt>
              </c:numCache>
            </c:numRef>
          </c:xVal>
          <c:yVal>
            <c:numRef>
              <c:f>weights!$B$57:$B$66</c:f>
              <c:numCache>
                <c:formatCode>0.000%</c:formatCode>
                <c:ptCount val="10"/>
                <c:pt idx="0">
                  <c:v>2.9999999890827134E-2</c:v>
                </c:pt>
                <c:pt idx="1">
                  <c:v>4.0000000213820996E-2</c:v>
                </c:pt>
                <c:pt idx="2">
                  <c:v>4.9999999737877054E-2</c:v>
                </c:pt>
                <c:pt idx="3">
                  <c:v>5.999999941983547E-2</c:v>
                </c:pt>
                <c:pt idx="4">
                  <c:v>6.9999999786593881E-2</c:v>
                </c:pt>
                <c:pt idx="5">
                  <c:v>8.0000000294591533E-2</c:v>
                </c:pt>
                <c:pt idx="6">
                  <c:v>8.9999999405338427E-2</c:v>
                </c:pt>
                <c:pt idx="7">
                  <c:v>9.9999999745093326E-2</c:v>
                </c:pt>
                <c:pt idx="8">
                  <c:v>0.1099999997459582</c:v>
                </c:pt>
                <c:pt idx="9">
                  <c:v>0.11999999940310313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E3-4BD5-9D21-B31B4EAF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Portfolio A) Efficient Frontier </c:v>
                </c:tx>
                <c:spPr>
                  <a:ln w="19050" cap="rnd" cmpd="sng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weights!$C$9:$C$18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6.4375047602998501E-3</c:v>
                      </c:pt>
                      <c:pt idx="1">
                        <c:v>9.5794431093478051E-3</c:v>
                      </c:pt>
                      <c:pt idx="2">
                        <c:v>1.4954506713584826E-2</c:v>
                      </c:pt>
                      <c:pt idx="3">
                        <c:v>2.0854948967545021E-2</c:v>
                      </c:pt>
                      <c:pt idx="4">
                        <c:v>2.6899493373074169E-2</c:v>
                      </c:pt>
                      <c:pt idx="5">
                        <c:v>3.2978894464268702E-2</c:v>
                      </c:pt>
                      <c:pt idx="6">
                        <c:v>3.9052215669424288E-2</c:v>
                      </c:pt>
                      <c:pt idx="7">
                        <c:v>4.5101228620597879E-2</c:v>
                      </c:pt>
                      <c:pt idx="8">
                        <c:v>5.1116886187663614E-2</c:v>
                      </c:pt>
                      <c:pt idx="9">
                        <c:v>5.7094398078615841E-2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weights!$B$9:$B$18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2.9999999647434938E-2</c:v>
                      </c:pt>
                      <c:pt idx="1">
                        <c:v>4.0000000095470778E-2</c:v>
                      </c:pt>
                      <c:pt idx="2">
                        <c:v>4.9999999865001588E-2</c:v>
                      </c:pt>
                      <c:pt idx="3">
                        <c:v>6.000000005535977E-2</c:v>
                      </c:pt>
                      <c:pt idx="4">
                        <c:v>7.0000000334399237E-2</c:v>
                      </c:pt>
                      <c:pt idx="5">
                        <c:v>8.000000075037228E-2</c:v>
                      </c:pt>
                      <c:pt idx="6">
                        <c:v>8.9999999866007707E-2</c:v>
                      </c:pt>
                      <c:pt idx="7">
                        <c:v>9.9999999477739188E-2</c:v>
                      </c:pt>
                      <c:pt idx="8">
                        <c:v>0.11000000069649052</c:v>
                      </c:pt>
                      <c:pt idx="9">
                        <c:v>0.12000000045776038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3E3-4BD5-9D21-B31B4EAFE59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Investment Indexes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FA20C097-2577-4F5D-A40C-2E8B56FEE20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53E3-4BD5-9D21-B31B4EAFE59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AB85B24-FDD8-415B-BFED-75DB5DF26BC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53E3-4BD5-9D21-B31B4EAFE59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A75763AC-499E-4687-9DE0-4CD1CAE554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53E3-4BD5-9D21-B31B4EAFE59B}"/>
                      </c:ext>
                    </c:extLst>
                  </c:dLbl>
                  <c:dLbl>
                    <c:idx val="3"/>
                    <c:layout>
                      <c:manualLayout>
                        <c:x val="9.1807255399156858E-3"/>
                        <c:y val="2.775007290755315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B1FD7222-89D7-4936-AA18-A1167F2452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53E3-4BD5-9D21-B31B4EAFE59B}"/>
                      </c:ext>
                    </c:extLst>
                  </c:dLbl>
                  <c:dLbl>
                    <c:idx val="4"/>
                    <c:layout>
                      <c:manualLayout>
                        <c:x val="-1.4830835577258033E-3"/>
                        <c:y val="4.626859142607173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99B105D6-0937-448F-A040-163BC67B49F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53E3-4BD5-9D21-B31B4EAFE59B}"/>
                      </c:ext>
                    </c:extLst>
                  </c:dLbl>
                  <c:dLbl>
                    <c:idx val="5"/>
                    <c:layout>
                      <c:manualLayout>
                        <c:x val="-5.4469923562645399E-2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E7142D11-DDEE-441E-82CE-415F655922C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53E3-4BD5-9D21-B31B4EAFE59B}"/>
                      </c:ext>
                    </c:extLst>
                  </c:dLbl>
                  <c:dLbl>
                    <c:idx val="6"/>
                    <c:layout>
                      <c:manualLayout>
                        <c:x val="-0.12685277500830844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6A3BE9A0-F6DE-4AC4-BA8E-17E4957A95B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53E3-4BD5-9D21-B31B4EAFE59B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21CB5044-A112-4DC2-8529-C8BB32CD57F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53E3-4BD5-9D21-B31B4EAFE59B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E7D005BC-185B-4676-AD04-4B34A9A93FF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53E3-4BD5-9D21-B31B4EAFE59B}"/>
                      </c:ext>
                    </c:extLst>
                  </c:dLbl>
                  <c:dLbl>
                    <c:idx val="9"/>
                    <c:layout>
                      <c:manualLayout>
                        <c:x val="-6.9703487961312913E-2"/>
                        <c:y val="5.367599883347914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0983C947-D97D-499A-8228-8E267E13E65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53E3-4BD5-9D21-B31B4EAFE59B}"/>
                      </c:ext>
                    </c:extLst>
                  </c:dLbl>
                  <c:dLbl>
                    <c:idx val="10"/>
                    <c:layout>
                      <c:manualLayout>
                        <c:x val="1.4040555498857758E-3"/>
                        <c:y val="3.1453776611256791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39C0001-961A-486C-BBCD-67AE498FC86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53E3-4BD5-9D21-B31B4EAFE59B}"/>
                      </c:ext>
                    </c:extLst>
                  </c:dLbl>
                  <c:dLbl>
                    <c:idx val="11"/>
                    <c:layout>
                      <c:manualLayout>
                        <c:x val="-5.6538782602324263E-2"/>
                        <c:y val="-7.783318751822691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AACF2DF6-37A3-472A-86DC-18A8C97711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53E3-4BD5-9D21-B31B4EAFE59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weights!$F$2:$Q$2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0.14942602768707508</c:v>
                      </c:pt>
                      <c:pt idx="1">
                        <c:v>0.19428831025633961</c:v>
                      </c:pt>
                      <c:pt idx="2">
                        <c:v>6.6713455516003014E-3</c:v>
                      </c:pt>
                      <c:pt idx="3">
                        <c:v>0.11026883283345576</c:v>
                      </c:pt>
                      <c:pt idx="4">
                        <c:v>3.1004460144790538E-2</c:v>
                      </c:pt>
                      <c:pt idx="5">
                        <c:v>2.5998587305791989E-2</c:v>
                      </c:pt>
                      <c:pt idx="6">
                        <c:v>6.8474622622766573E-2</c:v>
                      </c:pt>
                      <c:pt idx="7">
                        <c:v>0.15052979768694177</c:v>
                      </c:pt>
                      <c:pt idx="8">
                        <c:v>0.19859331670400707</c:v>
                      </c:pt>
                      <c:pt idx="9">
                        <c:v>8.7406536908922638E-2</c:v>
                      </c:pt>
                      <c:pt idx="10">
                        <c:v>5.3913575749683147E-2</c:v>
                      </c:pt>
                      <c:pt idx="11">
                        <c:v>7.1413993941136192E-2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weights!$F$3:$Q$3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8.5907377384750738E-2</c:v>
                      </c:pt>
                      <c:pt idx="1">
                        <c:v>9.7246841228079806E-2</c:v>
                      </c:pt>
                      <c:pt idx="2">
                        <c:v>2.8795188007545214E-2</c:v>
                      </c:pt>
                      <c:pt idx="3">
                        <c:v>8.5515140592986372E-2</c:v>
                      </c:pt>
                      <c:pt idx="4">
                        <c:v>4.9123467439136537E-2</c:v>
                      </c:pt>
                      <c:pt idx="5">
                        <c:v>5.0172660272009395E-2</c:v>
                      </c:pt>
                      <c:pt idx="6">
                        <c:v>7.9724429698686983E-2</c:v>
                      </c:pt>
                      <c:pt idx="7">
                        <c:v>6.4786026103060612E-2</c:v>
                      </c:pt>
                      <c:pt idx="8">
                        <c:v>0.13593066729285352</c:v>
                      </c:pt>
                      <c:pt idx="9">
                        <c:v>8.0037030762422523E-2</c:v>
                      </c:pt>
                      <c:pt idx="10">
                        <c:v>5.7579095271173664E-2</c:v>
                      </c:pt>
                      <c:pt idx="11">
                        <c:v>8.7916886894163326E-2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weights!$F$1:$Q$1</c15:f>
                      <c15:dlblRangeCache>
                        <c:ptCount val="12"/>
                        <c:pt idx="0">
                          <c:v>S&amp;P 500</c:v>
                        </c:pt>
                        <c:pt idx="1">
                          <c:v>Russell 2000</c:v>
                        </c:pt>
                        <c:pt idx="2">
                          <c:v>3-Month</c:v>
                        </c:pt>
                        <c:pt idx="3">
                          <c:v>15+ Year</c:v>
                        </c:pt>
                        <c:pt idx="4">
                          <c:v>1-10 Year</c:v>
                        </c:pt>
                        <c:pt idx="5">
                          <c:v>BBB-A 1-3</c:v>
                        </c:pt>
                        <c:pt idx="6">
                          <c:v>BBB-A 10-15</c:v>
                        </c:pt>
                        <c:pt idx="7">
                          <c:v>MSCI World Index</c:v>
                        </c:pt>
                        <c:pt idx="8">
                          <c:v>DJ REIT Index</c:v>
                        </c:pt>
                        <c:pt idx="9">
                          <c:v>Merril-Lynch High Yield</c:v>
                        </c:pt>
                        <c:pt idx="10">
                          <c:v>CSFB Leveraged Loan</c:v>
                        </c:pt>
                        <c:pt idx="11">
                          <c:v>CSFB/Tremont Hedge Fund Index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C-53E3-4BD5-9D21-B31B4EAFE5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Portfolio B) Efficient Frontier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weights!$C$25:$C$34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6.5139443166091961E-3</c:v>
                      </c:pt>
                      <c:pt idx="1">
                        <c:v>1.098546345502633E-2</c:v>
                      </c:pt>
                      <c:pt idx="2">
                        <c:v>1.8285407172013945E-2</c:v>
                      </c:pt>
                      <c:pt idx="3">
                        <c:v>2.6158552819774864E-2</c:v>
                      </c:pt>
                      <c:pt idx="4">
                        <c:v>3.5694592110298538E-2</c:v>
                      </c:pt>
                      <c:pt idx="5">
                        <c:v>4.6259002648458482E-2</c:v>
                      </c:pt>
                      <c:pt idx="6">
                        <c:v>5.7488887013967253E-2</c:v>
                      </c:pt>
                      <c:pt idx="7">
                        <c:v>7.5238293091571082E-2</c:v>
                      </c:pt>
                      <c:pt idx="8">
                        <c:v>0.10485625817788273</c:v>
                      </c:pt>
                      <c:pt idx="9">
                        <c:v>0.13899200661874062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weights!$B$25:$B$34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2.9999999091220975E-2</c:v>
                      </c:pt>
                      <c:pt idx="1">
                        <c:v>3.9999999804937625E-2</c:v>
                      </c:pt>
                      <c:pt idx="2">
                        <c:v>5.0000000186826599E-2</c:v>
                      </c:pt>
                      <c:pt idx="3">
                        <c:v>6.0000000037056633E-2</c:v>
                      </c:pt>
                      <c:pt idx="4">
                        <c:v>7.0000000260400208E-2</c:v>
                      </c:pt>
                      <c:pt idx="5">
                        <c:v>7.9999999908253683E-2</c:v>
                      </c:pt>
                      <c:pt idx="6">
                        <c:v>8.9999999699359901E-2</c:v>
                      </c:pt>
                      <c:pt idx="7">
                        <c:v>9.9999999998199973E-2</c:v>
                      </c:pt>
                      <c:pt idx="8">
                        <c:v>0.1100000003389221</c:v>
                      </c:pt>
                      <c:pt idx="9">
                        <c:v>0.11999999991690125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3E3-4BD5-9D21-B31B4EAFE5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Portfolio C) Efficient Frontier</c:v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weights!$C$41:$C$50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1.9350395442960921E-2</c:v>
                      </c:pt>
                      <c:pt idx="1">
                        <c:v>1.9380360776357457E-2</c:v>
                      </c:pt>
                      <c:pt idx="2">
                        <c:v>2.0884619861384481E-2</c:v>
                      </c:pt>
                      <c:pt idx="3">
                        <c:v>2.4226810403154005E-2</c:v>
                      </c:pt>
                      <c:pt idx="4">
                        <c:v>2.8732910852952216E-2</c:v>
                      </c:pt>
                      <c:pt idx="5">
                        <c:v>3.3909359693238418E-2</c:v>
                      </c:pt>
                      <c:pt idx="6">
                        <c:v>3.9831271991868214E-2</c:v>
                      </c:pt>
                      <c:pt idx="7">
                        <c:v>4.6472791166150947E-2</c:v>
                      </c:pt>
                      <c:pt idx="8">
                        <c:v>5.3474500282205017E-2</c:v>
                      </c:pt>
                      <c:pt idx="9">
                        <c:v>6.0559688144050113E-2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weights!$B$41:$B$50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3.8419021009428844E-2</c:v>
                      </c:pt>
                      <c:pt idx="1">
                        <c:v>3.9999999777987849E-2</c:v>
                      </c:pt>
                      <c:pt idx="2">
                        <c:v>4.9999999774674952E-2</c:v>
                      </c:pt>
                      <c:pt idx="3">
                        <c:v>6.0000000048204827E-2</c:v>
                      </c:pt>
                      <c:pt idx="4">
                        <c:v>6.999999983706795E-2</c:v>
                      </c:pt>
                      <c:pt idx="5">
                        <c:v>8.0000000591913034E-2</c:v>
                      </c:pt>
                      <c:pt idx="6">
                        <c:v>9.000000002207198E-2</c:v>
                      </c:pt>
                      <c:pt idx="7">
                        <c:v>0.10000000007637055</c:v>
                      </c:pt>
                      <c:pt idx="8">
                        <c:v>0.11000000055824799</c:v>
                      </c:pt>
                      <c:pt idx="9">
                        <c:v>0.11999999993564758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3E3-4BD5-9D21-B31B4EAFE59B}"/>
                  </c:ext>
                </c:extLst>
              </c15:ser>
            </c15:filteredScatterSeries>
          </c:ext>
        </c:extLst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Portfolio</a:t>
            </a:r>
            <a:r>
              <a:rPr lang="en-US" b="1" baseline="0"/>
              <a:t> Efficient Frontiers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 A) Efficient Frontier 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weights!$C$9:$C$18</c:f>
              <c:numCache>
                <c:formatCode>0.000%</c:formatCode>
                <c:ptCount val="10"/>
                <c:pt idx="0">
                  <c:v>6.4375047602998501E-3</c:v>
                </c:pt>
                <c:pt idx="1">
                  <c:v>9.5794431093478051E-3</c:v>
                </c:pt>
                <c:pt idx="2">
                  <c:v>1.4954506713584826E-2</c:v>
                </c:pt>
                <c:pt idx="3">
                  <c:v>2.0854948967545021E-2</c:v>
                </c:pt>
                <c:pt idx="4">
                  <c:v>2.6899493373074169E-2</c:v>
                </c:pt>
                <c:pt idx="5">
                  <c:v>3.2978894464268702E-2</c:v>
                </c:pt>
                <c:pt idx="6">
                  <c:v>3.9052215669424288E-2</c:v>
                </c:pt>
                <c:pt idx="7">
                  <c:v>4.5101228620597879E-2</c:v>
                </c:pt>
                <c:pt idx="8">
                  <c:v>5.1116886187663614E-2</c:v>
                </c:pt>
                <c:pt idx="9">
                  <c:v>5.7094398078615841E-2</c:v>
                </c:pt>
              </c:numCache>
              <c:extLst xmlns:c15="http://schemas.microsoft.com/office/drawing/2012/chart"/>
            </c:numRef>
          </c:xVal>
          <c:yVal>
            <c:numRef>
              <c:f>weights!$B$9:$B$18</c:f>
              <c:numCache>
                <c:formatCode>0.000%</c:formatCode>
                <c:ptCount val="10"/>
                <c:pt idx="0">
                  <c:v>2.9999999647434938E-2</c:v>
                </c:pt>
                <c:pt idx="1">
                  <c:v>4.0000000095470778E-2</c:v>
                </c:pt>
                <c:pt idx="2">
                  <c:v>4.9999999865001588E-2</c:v>
                </c:pt>
                <c:pt idx="3">
                  <c:v>6.000000005535977E-2</c:v>
                </c:pt>
                <c:pt idx="4">
                  <c:v>7.0000000334399237E-2</c:v>
                </c:pt>
                <c:pt idx="5">
                  <c:v>8.000000075037228E-2</c:v>
                </c:pt>
                <c:pt idx="6">
                  <c:v>8.9999999866007707E-2</c:v>
                </c:pt>
                <c:pt idx="7">
                  <c:v>9.9999999477739188E-2</c:v>
                </c:pt>
                <c:pt idx="8">
                  <c:v>0.11000000069649052</c:v>
                </c:pt>
                <c:pt idx="9">
                  <c:v>0.12000000045776038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BE5-4DB2-95DB-5D1A15E5526B}"/>
            </c:ext>
          </c:extLst>
        </c:ser>
        <c:ser>
          <c:idx val="2"/>
          <c:order val="2"/>
          <c:tx>
            <c:v>Portfolio B) Efficient Frontier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weights!$C$25:$C$34</c:f>
              <c:numCache>
                <c:formatCode>0.000%</c:formatCode>
                <c:ptCount val="10"/>
                <c:pt idx="0">
                  <c:v>6.5139443166091961E-3</c:v>
                </c:pt>
                <c:pt idx="1">
                  <c:v>1.098546345502633E-2</c:v>
                </c:pt>
                <c:pt idx="2">
                  <c:v>1.8285407172013945E-2</c:v>
                </c:pt>
                <c:pt idx="3">
                  <c:v>2.6158552819774864E-2</c:v>
                </c:pt>
                <c:pt idx="4">
                  <c:v>3.5694592110298538E-2</c:v>
                </c:pt>
                <c:pt idx="5">
                  <c:v>4.6259002648458482E-2</c:v>
                </c:pt>
                <c:pt idx="6">
                  <c:v>5.7488887013967253E-2</c:v>
                </c:pt>
                <c:pt idx="7">
                  <c:v>7.5238293091571082E-2</c:v>
                </c:pt>
                <c:pt idx="8">
                  <c:v>0.10485625817788273</c:v>
                </c:pt>
                <c:pt idx="9">
                  <c:v>0.13899200661874062</c:v>
                </c:pt>
              </c:numCache>
              <c:extLst xmlns:c15="http://schemas.microsoft.com/office/drawing/2012/chart"/>
            </c:numRef>
          </c:xVal>
          <c:yVal>
            <c:numRef>
              <c:f>weights!$B$25:$B$34</c:f>
              <c:numCache>
                <c:formatCode>0.000%</c:formatCode>
                <c:ptCount val="10"/>
                <c:pt idx="0">
                  <c:v>2.9999999091220975E-2</c:v>
                </c:pt>
                <c:pt idx="1">
                  <c:v>3.9999999804937625E-2</c:v>
                </c:pt>
                <c:pt idx="2">
                  <c:v>5.0000000186826599E-2</c:v>
                </c:pt>
                <c:pt idx="3">
                  <c:v>6.0000000037056633E-2</c:v>
                </c:pt>
                <c:pt idx="4">
                  <c:v>7.0000000260400208E-2</c:v>
                </c:pt>
                <c:pt idx="5">
                  <c:v>7.9999999908253683E-2</c:v>
                </c:pt>
                <c:pt idx="6">
                  <c:v>8.9999999699359901E-2</c:v>
                </c:pt>
                <c:pt idx="7">
                  <c:v>9.9999999998199973E-2</c:v>
                </c:pt>
                <c:pt idx="8">
                  <c:v>0.1100000003389221</c:v>
                </c:pt>
                <c:pt idx="9">
                  <c:v>0.11999999991690125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6BE5-4DB2-95DB-5D1A15E5526B}"/>
            </c:ext>
          </c:extLst>
        </c:ser>
        <c:ser>
          <c:idx val="3"/>
          <c:order val="3"/>
          <c:tx>
            <c:v>Portfolio C) Efficient Frontier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weights!$C$41:$C$50</c:f>
              <c:numCache>
                <c:formatCode>0.000%</c:formatCode>
                <c:ptCount val="10"/>
                <c:pt idx="0">
                  <c:v>1.9350395442960921E-2</c:v>
                </c:pt>
                <c:pt idx="1">
                  <c:v>1.9380360776357457E-2</c:v>
                </c:pt>
                <c:pt idx="2">
                  <c:v>2.0884619861384481E-2</c:v>
                </c:pt>
                <c:pt idx="3">
                  <c:v>2.4226810403154005E-2</c:v>
                </c:pt>
                <c:pt idx="4">
                  <c:v>2.8732910852952216E-2</c:v>
                </c:pt>
                <c:pt idx="5">
                  <c:v>3.3909359693238418E-2</c:v>
                </c:pt>
                <c:pt idx="6">
                  <c:v>3.9831271991868214E-2</c:v>
                </c:pt>
                <c:pt idx="7">
                  <c:v>4.6472791166150947E-2</c:v>
                </c:pt>
                <c:pt idx="8">
                  <c:v>5.3474500282205017E-2</c:v>
                </c:pt>
                <c:pt idx="9">
                  <c:v>6.0559688144050113E-2</c:v>
                </c:pt>
              </c:numCache>
              <c:extLst xmlns:c15="http://schemas.microsoft.com/office/drawing/2012/chart"/>
            </c:numRef>
          </c:xVal>
          <c:yVal>
            <c:numRef>
              <c:f>weights!$B$41:$B$50</c:f>
              <c:numCache>
                <c:formatCode>0.000%</c:formatCode>
                <c:ptCount val="10"/>
                <c:pt idx="0">
                  <c:v>3.8419021009428844E-2</c:v>
                </c:pt>
                <c:pt idx="1">
                  <c:v>3.9999999777987849E-2</c:v>
                </c:pt>
                <c:pt idx="2">
                  <c:v>4.9999999774674952E-2</c:v>
                </c:pt>
                <c:pt idx="3">
                  <c:v>6.0000000048204827E-2</c:v>
                </c:pt>
                <c:pt idx="4">
                  <c:v>6.999999983706795E-2</c:v>
                </c:pt>
                <c:pt idx="5">
                  <c:v>8.0000000591913034E-2</c:v>
                </c:pt>
                <c:pt idx="6">
                  <c:v>9.000000002207198E-2</c:v>
                </c:pt>
                <c:pt idx="7">
                  <c:v>0.10000000007637055</c:v>
                </c:pt>
                <c:pt idx="8">
                  <c:v>0.11000000055824799</c:v>
                </c:pt>
                <c:pt idx="9">
                  <c:v>0.11999999993564758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6BE5-4DB2-95DB-5D1A15E5526B}"/>
            </c:ext>
          </c:extLst>
        </c:ser>
        <c:ser>
          <c:idx val="5"/>
          <c:order val="5"/>
          <c:tx>
            <c:v>Portfolio D) Efficient Frontier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weights!$C$57:$C$66</c:f>
              <c:numCache>
                <c:formatCode>0.000%</c:formatCode>
                <c:ptCount val="10"/>
                <c:pt idx="0">
                  <c:v>6.4589635196009394E-3</c:v>
                </c:pt>
                <c:pt idx="1">
                  <c:v>1.0932761283997039E-2</c:v>
                </c:pt>
                <c:pt idx="2">
                  <c:v>1.8103372863755015E-2</c:v>
                </c:pt>
                <c:pt idx="3">
                  <c:v>2.574757021601819E-2</c:v>
                </c:pt>
                <c:pt idx="4">
                  <c:v>3.3494038324960652E-2</c:v>
                </c:pt>
                <c:pt idx="5">
                  <c:v>4.1246668649939762E-2</c:v>
                </c:pt>
                <c:pt idx="6">
                  <c:v>4.8971077604588624E-2</c:v>
                </c:pt>
                <c:pt idx="7">
                  <c:v>5.6652476199848936E-2</c:v>
                </c:pt>
                <c:pt idx="8">
                  <c:v>6.4283804480010018E-2</c:v>
                </c:pt>
                <c:pt idx="9">
                  <c:v>7.1861535886235464E-2</c:v>
                </c:pt>
              </c:numCache>
            </c:numRef>
          </c:xVal>
          <c:yVal>
            <c:numRef>
              <c:f>weights!$B$57:$B$66</c:f>
              <c:numCache>
                <c:formatCode>0.000%</c:formatCode>
                <c:ptCount val="10"/>
                <c:pt idx="0">
                  <c:v>2.9999999890827134E-2</c:v>
                </c:pt>
                <c:pt idx="1">
                  <c:v>4.0000000213820996E-2</c:v>
                </c:pt>
                <c:pt idx="2">
                  <c:v>4.9999999737877054E-2</c:v>
                </c:pt>
                <c:pt idx="3">
                  <c:v>5.999999941983547E-2</c:v>
                </c:pt>
                <c:pt idx="4">
                  <c:v>6.9999999786593881E-2</c:v>
                </c:pt>
                <c:pt idx="5">
                  <c:v>8.0000000294591533E-2</c:v>
                </c:pt>
                <c:pt idx="6">
                  <c:v>8.9999999405338427E-2</c:v>
                </c:pt>
                <c:pt idx="7">
                  <c:v>9.9999999745093326E-2</c:v>
                </c:pt>
                <c:pt idx="8">
                  <c:v>0.1099999997459582</c:v>
                </c:pt>
                <c:pt idx="9">
                  <c:v>0.11999999940310313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E5-4DB2-95DB-5D1A15E5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Investment Indexes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3027D1E6-D61F-43C0-942B-1823C366F35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6BE5-4DB2-95DB-5D1A15E5526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946E490B-A859-422A-8A2F-FFEB043191D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6BE5-4DB2-95DB-5D1A15E5526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949BAB1C-5253-48FD-A25F-85367759FF7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6BE5-4DB2-95DB-5D1A15E5526B}"/>
                      </c:ext>
                    </c:extLst>
                  </c:dLbl>
                  <c:dLbl>
                    <c:idx val="3"/>
                    <c:layout>
                      <c:manualLayout>
                        <c:x val="9.1807255399156858E-3"/>
                        <c:y val="2.775007290755315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0AB2E537-32A7-4918-B0C6-55BB9F9A5D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6BE5-4DB2-95DB-5D1A15E5526B}"/>
                      </c:ext>
                    </c:extLst>
                  </c:dLbl>
                  <c:dLbl>
                    <c:idx val="4"/>
                    <c:layout>
                      <c:manualLayout>
                        <c:x val="-1.4830835577258033E-3"/>
                        <c:y val="4.626859142607173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35593941-4414-49AC-8FA3-54E9F10800E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6BE5-4DB2-95DB-5D1A15E5526B}"/>
                      </c:ext>
                    </c:extLst>
                  </c:dLbl>
                  <c:dLbl>
                    <c:idx val="5"/>
                    <c:layout>
                      <c:manualLayout>
                        <c:x val="-5.4469923562645399E-2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A1F41936-3448-4488-900A-58F91DE7F69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6BE5-4DB2-95DB-5D1A15E5526B}"/>
                      </c:ext>
                    </c:extLst>
                  </c:dLbl>
                  <c:dLbl>
                    <c:idx val="6"/>
                    <c:layout>
                      <c:manualLayout>
                        <c:x val="-0.12685277500830844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D1128C63-F6B5-4C67-A223-DB0189DADA7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6BE5-4DB2-95DB-5D1A15E5526B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13645DA1-E919-4B22-B172-252328724F2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6BE5-4DB2-95DB-5D1A15E5526B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5739D770-2B9F-44DF-84E9-DFEEDCD435E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6BE5-4DB2-95DB-5D1A15E5526B}"/>
                      </c:ext>
                    </c:extLst>
                  </c:dLbl>
                  <c:dLbl>
                    <c:idx val="9"/>
                    <c:layout>
                      <c:manualLayout>
                        <c:x val="-6.9703487961312913E-2"/>
                        <c:y val="5.367599883347914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83F40C39-ABF7-48D5-8C16-AB26332EE7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6BE5-4DB2-95DB-5D1A15E5526B}"/>
                      </c:ext>
                    </c:extLst>
                  </c:dLbl>
                  <c:dLbl>
                    <c:idx val="10"/>
                    <c:layout>
                      <c:manualLayout>
                        <c:x val="1.4040555498857758E-3"/>
                        <c:y val="3.1453776611256791E-2"/>
                      </c:manualLayout>
                    </c:layout>
                    <c:tx>
                      <c:rich>
                        <a:bodyPr/>
                        <a:lstStyle/>
                        <a:p>
                          <a:fld id="{D84DFB09-C831-40BE-9BE0-00DB28654D0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6BE5-4DB2-95DB-5D1A15E5526B}"/>
                      </c:ext>
                    </c:extLst>
                  </c:dLbl>
                  <c:dLbl>
                    <c:idx val="11"/>
                    <c:layout>
                      <c:manualLayout>
                        <c:x val="-5.6538782602324263E-2"/>
                        <c:y val="-7.783318751822691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C24BB14-2A26-416A-84AA-18931998E65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6BE5-4DB2-95DB-5D1A15E5526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weights!$F$2:$Q$2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0.14942602768707508</c:v>
                      </c:pt>
                      <c:pt idx="1">
                        <c:v>0.19428831025633961</c:v>
                      </c:pt>
                      <c:pt idx="2">
                        <c:v>6.6713455516003014E-3</c:v>
                      </c:pt>
                      <c:pt idx="3">
                        <c:v>0.11026883283345576</c:v>
                      </c:pt>
                      <c:pt idx="4">
                        <c:v>3.1004460144790538E-2</c:v>
                      </c:pt>
                      <c:pt idx="5">
                        <c:v>2.5998587305791989E-2</c:v>
                      </c:pt>
                      <c:pt idx="6">
                        <c:v>6.8474622622766573E-2</c:v>
                      </c:pt>
                      <c:pt idx="7">
                        <c:v>0.15052979768694177</c:v>
                      </c:pt>
                      <c:pt idx="8">
                        <c:v>0.19859331670400707</c:v>
                      </c:pt>
                      <c:pt idx="9">
                        <c:v>8.7406536908922638E-2</c:v>
                      </c:pt>
                      <c:pt idx="10">
                        <c:v>5.3913575749683147E-2</c:v>
                      </c:pt>
                      <c:pt idx="11">
                        <c:v>7.1413993941136192E-2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weights!$F$3:$Q$3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8.5907377384750738E-2</c:v>
                      </c:pt>
                      <c:pt idx="1">
                        <c:v>9.7246841228079806E-2</c:v>
                      </c:pt>
                      <c:pt idx="2">
                        <c:v>2.8795188007545214E-2</c:v>
                      </c:pt>
                      <c:pt idx="3">
                        <c:v>8.5515140592986372E-2</c:v>
                      </c:pt>
                      <c:pt idx="4">
                        <c:v>4.9123467439136537E-2</c:v>
                      </c:pt>
                      <c:pt idx="5">
                        <c:v>5.0172660272009395E-2</c:v>
                      </c:pt>
                      <c:pt idx="6">
                        <c:v>7.9724429698686983E-2</c:v>
                      </c:pt>
                      <c:pt idx="7">
                        <c:v>6.4786026103060612E-2</c:v>
                      </c:pt>
                      <c:pt idx="8">
                        <c:v>0.13593066729285352</c:v>
                      </c:pt>
                      <c:pt idx="9">
                        <c:v>8.0037030762422523E-2</c:v>
                      </c:pt>
                      <c:pt idx="10">
                        <c:v>5.7579095271173664E-2</c:v>
                      </c:pt>
                      <c:pt idx="11">
                        <c:v>8.7916886894163326E-2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weights!$F$1:$Q$1</c15:f>
                      <c15:dlblRangeCache>
                        <c:ptCount val="12"/>
                        <c:pt idx="0">
                          <c:v>S&amp;P 500</c:v>
                        </c:pt>
                        <c:pt idx="1">
                          <c:v>Russell 2000</c:v>
                        </c:pt>
                        <c:pt idx="2">
                          <c:v>3-Month</c:v>
                        </c:pt>
                        <c:pt idx="3">
                          <c:v>15+ Year</c:v>
                        </c:pt>
                        <c:pt idx="4">
                          <c:v>1-10 Year</c:v>
                        </c:pt>
                        <c:pt idx="5">
                          <c:v>BBB-A 1-3</c:v>
                        </c:pt>
                        <c:pt idx="6">
                          <c:v>BBB-A 10-15</c:v>
                        </c:pt>
                        <c:pt idx="7">
                          <c:v>MSCI World Index</c:v>
                        </c:pt>
                        <c:pt idx="8">
                          <c:v>DJ REIT Index</c:v>
                        </c:pt>
                        <c:pt idx="9">
                          <c:v>Merril-Lynch High Yield</c:v>
                        </c:pt>
                        <c:pt idx="10">
                          <c:v>CSFB Leveraged Loan</c:v>
                        </c:pt>
                        <c:pt idx="11">
                          <c:v>CSFB/Tremont Hedge Fund Index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19-6BE5-4DB2-95DB-5D1A15E5526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 Invesment Indexes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rgbClr val="C00000">
                          <a:alpha val="0"/>
                        </a:srgb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0CA6AEC6-603A-4D8E-98C8-846ECD53253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6BE5-4DB2-95DB-5D1A15E5526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A62EE68-AE8B-46AC-BE46-AD49EB2B2E2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6BE5-4DB2-95DB-5D1A15E5526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6BE5-4DB2-95DB-5D1A15E5526B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6BE5-4DB2-95DB-5D1A15E5526B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6BE5-4DB2-95DB-5D1A15E5526B}"/>
                      </c:ext>
                    </c:extLst>
                  </c:dLbl>
                  <c:dLbl>
                    <c:idx val="5"/>
                    <c:layout>
                      <c:manualLayout>
                        <c:x val="-2.7281430874328556E-17"/>
                        <c:y val="-2.6350461133069891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6BE5-4DB2-95DB-5D1A15E5526B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6BE5-4DB2-95DB-5D1A15E5526B}"/>
                      </c:ext>
                    </c:extLst>
                  </c:dLbl>
                  <c:dLbl>
                    <c:idx val="7"/>
                    <c:layout>
                      <c:manualLayout>
                        <c:x val="-5.4562861748657112E-17"/>
                        <c:y val="1.3175230566534914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6BE5-4DB2-95DB-5D1A15E5526B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6BE5-4DB2-95DB-5D1A15E5526B}"/>
                      </c:ext>
                    </c:extLst>
                  </c:dLbl>
                  <c:dLbl>
                    <c:idx val="9"/>
                    <c:layout>
                      <c:manualLayout>
                        <c:x val="-1.488095238095238E-3"/>
                        <c:y val="-3.6231884057971016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6BE5-4DB2-95DB-5D1A15E5526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(weights!$F$2:$K$2,weights!$N$2:$Q$2)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0.14942602768707508</c:v>
                      </c:pt>
                      <c:pt idx="1">
                        <c:v>0.19428831025633961</c:v>
                      </c:pt>
                      <c:pt idx="2">
                        <c:v>6.6713455516003014E-3</c:v>
                      </c:pt>
                      <c:pt idx="3">
                        <c:v>0.11026883283345576</c:v>
                      </c:pt>
                      <c:pt idx="4">
                        <c:v>3.1004460144790538E-2</c:v>
                      </c:pt>
                      <c:pt idx="5">
                        <c:v>2.5998587305791989E-2</c:v>
                      </c:pt>
                      <c:pt idx="6">
                        <c:v>0.19859331670400707</c:v>
                      </c:pt>
                      <c:pt idx="7">
                        <c:v>8.7406536908922638E-2</c:v>
                      </c:pt>
                      <c:pt idx="8">
                        <c:v>5.3913575749683147E-2</c:v>
                      </c:pt>
                      <c:pt idx="9">
                        <c:v>7.1413993941136192E-2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(weights!$F$3:$K$3,weights!$N$3:$Q$3)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8.5907377384750738E-2</c:v>
                      </c:pt>
                      <c:pt idx="1">
                        <c:v>9.7246841228079806E-2</c:v>
                      </c:pt>
                      <c:pt idx="2">
                        <c:v>2.8795188007545214E-2</c:v>
                      </c:pt>
                      <c:pt idx="3">
                        <c:v>8.5515140592986372E-2</c:v>
                      </c:pt>
                      <c:pt idx="4">
                        <c:v>4.9123467439136537E-2</c:v>
                      </c:pt>
                      <c:pt idx="5">
                        <c:v>5.0172660272009395E-2</c:v>
                      </c:pt>
                      <c:pt idx="6">
                        <c:v>0.13593066729285352</c:v>
                      </c:pt>
                      <c:pt idx="7">
                        <c:v>8.0037030762422523E-2</c:v>
                      </c:pt>
                      <c:pt idx="8">
                        <c:v>5.7579095271173664E-2</c:v>
                      </c:pt>
                      <c:pt idx="9">
                        <c:v>8.7916886894163326E-2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(weights!$F$1:$K$1,weights!$N$1:$Q$1)</c15:f>
                      <c15:dlblRangeCache>
                        <c:ptCount val="2"/>
                        <c:pt idx="0">
                          <c:v>BBB-A 1-3
1-10 Year
15+ Year
3-Month
Russell 2000
S&amp;P 500</c:v>
                        </c:pt>
                        <c:pt idx="1">
                          <c:v>CSFB/Tremont Hedge Fund Index
CSFB Leveraged Loan
Merril-Lynch High Yield
DJ REIT Index
Russell 2000
S&amp;P 500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A-6BE5-4DB2-95DB-5D1A15E5526B}"/>
                  </c:ext>
                </c:extLst>
              </c15:ser>
            </c15:filteredScatterSeries>
          </c:ext>
        </c:extLst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Efficient Frontier comparison between Portfolio A) and Portfolio D)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 A) Efficient Frontier 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weights!$C$9:$C$18</c:f>
              <c:numCache>
                <c:formatCode>0.000%</c:formatCode>
                <c:ptCount val="10"/>
                <c:pt idx="0">
                  <c:v>6.4375047602998501E-3</c:v>
                </c:pt>
                <c:pt idx="1">
                  <c:v>9.5794431093478051E-3</c:v>
                </c:pt>
                <c:pt idx="2">
                  <c:v>1.4954506713584826E-2</c:v>
                </c:pt>
                <c:pt idx="3">
                  <c:v>2.0854948967545021E-2</c:v>
                </c:pt>
                <c:pt idx="4">
                  <c:v>2.6899493373074169E-2</c:v>
                </c:pt>
                <c:pt idx="5">
                  <c:v>3.2978894464268702E-2</c:v>
                </c:pt>
                <c:pt idx="6">
                  <c:v>3.9052215669424288E-2</c:v>
                </c:pt>
                <c:pt idx="7">
                  <c:v>4.5101228620597879E-2</c:v>
                </c:pt>
                <c:pt idx="8">
                  <c:v>5.1116886187663614E-2</c:v>
                </c:pt>
                <c:pt idx="9">
                  <c:v>5.7094398078615841E-2</c:v>
                </c:pt>
              </c:numCache>
              <c:extLst xmlns:c15="http://schemas.microsoft.com/office/drawing/2012/chart"/>
            </c:numRef>
          </c:xVal>
          <c:yVal>
            <c:numRef>
              <c:f>weights!$B$9:$B$18</c:f>
              <c:numCache>
                <c:formatCode>0.000%</c:formatCode>
                <c:ptCount val="10"/>
                <c:pt idx="0">
                  <c:v>2.9999999647434938E-2</c:v>
                </c:pt>
                <c:pt idx="1">
                  <c:v>4.0000000095470778E-2</c:v>
                </c:pt>
                <c:pt idx="2">
                  <c:v>4.9999999865001588E-2</c:v>
                </c:pt>
                <c:pt idx="3">
                  <c:v>6.000000005535977E-2</c:v>
                </c:pt>
                <c:pt idx="4">
                  <c:v>7.0000000334399237E-2</c:v>
                </c:pt>
                <c:pt idx="5">
                  <c:v>8.000000075037228E-2</c:v>
                </c:pt>
                <c:pt idx="6">
                  <c:v>8.9999999866007707E-2</c:v>
                </c:pt>
                <c:pt idx="7">
                  <c:v>9.9999999477739188E-2</c:v>
                </c:pt>
                <c:pt idx="8">
                  <c:v>0.11000000069649052</c:v>
                </c:pt>
                <c:pt idx="9">
                  <c:v>0.12000000045776038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888-4C0D-9417-1E1A16552278}"/>
            </c:ext>
          </c:extLst>
        </c:ser>
        <c:ser>
          <c:idx val="5"/>
          <c:order val="5"/>
          <c:tx>
            <c:v>Portfolio D) Efficient Frontier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weights!$C$57:$C$66</c:f>
              <c:numCache>
                <c:formatCode>0.000%</c:formatCode>
                <c:ptCount val="10"/>
                <c:pt idx="0">
                  <c:v>6.4589635196009394E-3</c:v>
                </c:pt>
                <c:pt idx="1">
                  <c:v>1.0932761283997039E-2</c:v>
                </c:pt>
                <c:pt idx="2">
                  <c:v>1.8103372863755015E-2</c:v>
                </c:pt>
                <c:pt idx="3">
                  <c:v>2.574757021601819E-2</c:v>
                </c:pt>
                <c:pt idx="4">
                  <c:v>3.3494038324960652E-2</c:v>
                </c:pt>
                <c:pt idx="5">
                  <c:v>4.1246668649939762E-2</c:v>
                </c:pt>
                <c:pt idx="6">
                  <c:v>4.8971077604588624E-2</c:v>
                </c:pt>
                <c:pt idx="7">
                  <c:v>5.6652476199848936E-2</c:v>
                </c:pt>
                <c:pt idx="8">
                  <c:v>6.4283804480010018E-2</c:v>
                </c:pt>
                <c:pt idx="9">
                  <c:v>7.1861535886235464E-2</c:v>
                </c:pt>
              </c:numCache>
            </c:numRef>
          </c:xVal>
          <c:yVal>
            <c:numRef>
              <c:f>weights!$B$57:$B$66</c:f>
              <c:numCache>
                <c:formatCode>0.000%</c:formatCode>
                <c:ptCount val="10"/>
                <c:pt idx="0">
                  <c:v>2.9999999890827134E-2</c:v>
                </c:pt>
                <c:pt idx="1">
                  <c:v>4.0000000213820996E-2</c:v>
                </c:pt>
                <c:pt idx="2">
                  <c:v>4.9999999737877054E-2</c:v>
                </c:pt>
                <c:pt idx="3">
                  <c:v>5.999999941983547E-2</c:v>
                </c:pt>
                <c:pt idx="4">
                  <c:v>6.9999999786593881E-2</c:v>
                </c:pt>
                <c:pt idx="5">
                  <c:v>8.0000000294591533E-2</c:v>
                </c:pt>
                <c:pt idx="6">
                  <c:v>8.9999999405338427E-2</c:v>
                </c:pt>
                <c:pt idx="7">
                  <c:v>9.9999999745093326E-2</c:v>
                </c:pt>
                <c:pt idx="8">
                  <c:v>0.1099999997459582</c:v>
                </c:pt>
                <c:pt idx="9">
                  <c:v>0.11999999940310313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88-4C0D-9417-1E1A1655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984"/>
        <c:axId val="669136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Investment Indexes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BBC9C26A-72BA-4364-9059-5E04C4015C5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1888-4C0D-9417-1E1A16552278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069024F-2077-4B2E-B248-40FCBEC3D4A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1888-4C0D-9417-1E1A16552278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94F3427F-9D7B-477B-BA78-6350F86734C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1888-4C0D-9417-1E1A16552278}"/>
                      </c:ext>
                    </c:extLst>
                  </c:dLbl>
                  <c:dLbl>
                    <c:idx val="3"/>
                    <c:layout>
                      <c:manualLayout>
                        <c:x val="9.1807255399156858E-3"/>
                        <c:y val="2.775007290755315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3EAE40C-8519-408D-B807-9AF7D50B998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1888-4C0D-9417-1E1A16552278}"/>
                      </c:ext>
                    </c:extLst>
                  </c:dLbl>
                  <c:dLbl>
                    <c:idx val="4"/>
                    <c:layout>
                      <c:manualLayout>
                        <c:x val="-1.4830835577258033E-3"/>
                        <c:y val="4.626859142607173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767FAD78-BD64-4553-A9C5-87D4F0FB797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1888-4C0D-9417-1E1A16552278}"/>
                      </c:ext>
                    </c:extLst>
                  </c:dLbl>
                  <c:dLbl>
                    <c:idx val="5"/>
                    <c:layout>
                      <c:manualLayout>
                        <c:x val="-5.4469923562645399E-2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8CDE5D21-B80C-42F8-8841-BBFDE74BCBF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1888-4C0D-9417-1E1A16552278}"/>
                      </c:ext>
                    </c:extLst>
                  </c:dLbl>
                  <c:dLbl>
                    <c:idx val="6"/>
                    <c:layout>
                      <c:manualLayout>
                        <c:x val="-0.12685277500830844"/>
                        <c:y val="4.62685914260716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03420717-23C1-40BC-94DC-35FAC21F32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1888-4C0D-9417-1E1A16552278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1502A929-A096-4A11-9344-85BE4708697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1888-4C0D-9417-1E1A16552278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C66405D8-BCE3-482B-B1CB-ED694234DE7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1888-4C0D-9417-1E1A16552278}"/>
                      </c:ext>
                    </c:extLst>
                  </c:dLbl>
                  <c:dLbl>
                    <c:idx val="9"/>
                    <c:layout>
                      <c:manualLayout>
                        <c:x val="-6.9703487961312913E-2"/>
                        <c:y val="5.367599883347914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3D995E7C-B080-417F-9C54-915A119FFA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1888-4C0D-9417-1E1A16552278}"/>
                      </c:ext>
                    </c:extLst>
                  </c:dLbl>
                  <c:dLbl>
                    <c:idx val="10"/>
                    <c:layout>
                      <c:manualLayout>
                        <c:x val="1.4040555498857758E-3"/>
                        <c:y val="3.1453776611256791E-2"/>
                      </c:manualLayout>
                    </c:layout>
                    <c:tx>
                      <c:rich>
                        <a:bodyPr/>
                        <a:lstStyle/>
                        <a:p>
                          <a:fld id="{AA38053D-F794-40D0-994F-D0412BA2275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1888-4C0D-9417-1E1A16552278}"/>
                      </c:ext>
                    </c:extLst>
                  </c:dLbl>
                  <c:dLbl>
                    <c:idx val="11"/>
                    <c:layout>
                      <c:manualLayout>
                        <c:x val="-5.6538782602324263E-2"/>
                        <c:y val="-7.783318751822691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17B3D848-A735-4F15-9A90-C0E43E1186C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1888-4C0D-9417-1E1A1655227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weights!$F$2:$Q$2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0.14942602768707508</c:v>
                      </c:pt>
                      <c:pt idx="1">
                        <c:v>0.19428831025633961</c:v>
                      </c:pt>
                      <c:pt idx="2">
                        <c:v>6.6713455516003014E-3</c:v>
                      </c:pt>
                      <c:pt idx="3">
                        <c:v>0.11026883283345576</c:v>
                      </c:pt>
                      <c:pt idx="4">
                        <c:v>3.1004460144790538E-2</c:v>
                      </c:pt>
                      <c:pt idx="5">
                        <c:v>2.5998587305791989E-2</c:v>
                      </c:pt>
                      <c:pt idx="6">
                        <c:v>6.8474622622766573E-2</c:v>
                      </c:pt>
                      <c:pt idx="7">
                        <c:v>0.15052979768694177</c:v>
                      </c:pt>
                      <c:pt idx="8">
                        <c:v>0.19859331670400707</c:v>
                      </c:pt>
                      <c:pt idx="9">
                        <c:v>8.7406536908922638E-2</c:v>
                      </c:pt>
                      <c:pt idx="10">
                        <c:v>5.3913575749683147E-2</c:v>
                      </c:pt>
                      <c:pt idx="11">
                        <c:v>7.1413993941136192E-2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weights!$F$3:$Q$3</c15:sqref>
                        </c15:formulaRef>
                      </c:ext>
                    </c:extLst>
                    <c:numCache>
                      <c:formatCode>0.000%</c:formatCode>
                      <c:ptCount val="12"/>
                      <c:pt idx="0">
                        <c:v>8.5907377384750738E-2</c:v>
                      </c:pt>
                      <c:pt idx="1">
                        <c:v>9.7246841228079806E-2</c:v>
                      </c:pt>
                      <c:pt idx="2">
                        <c:v>2.8795188007545214E-2</c:v>
                      </c:pt>
                      <c:pt idx="3">
                        <c:v>8.5515140592986372E-2</c:v>
                      </c:pt>
                      <c:pt idx="4">
                        <c:v>4.9123467439136537E-2</c:v>
                      </c:pt>
                      <c:pt idx="5">
                        <c:v>5.0172660272009395E-2</c:v>
                      </c:pt>
                      <c:pt idx="6">
                        <c:v>7.9724429698686983E-2</c:v>
                      </c:pt>
                      <c:pt idx="7">
                        <c:v>6.4786026103060612E-2</c:v>
                      </c:pt>
                      <c:pt idx="8">
                        <c:v>0.13593066729285352</c:v>
                      </c:pt>
                      <c:pt idx="9">
                        <c:v>8.0037030762422523E-2</c:v>
                      </c:pt>
                      <c:pt idx="10">
                        <c:v>5.7579095271173664E-2</c:v>
                      </c:pt>
                      <c:pt idx="11">
                        <c:v>8.7916886894163326E-2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weights!$F$1:$Q$1</c15:f>
                      <c15:dlblRangeCache>
                        <c:ptCount val="12"/>
                        <c:pt idx="0">
                          <c:v>S&amp;P 500</c:v>
                        </c:pt>
                        <c:pt idx="1">
                          <c:v>Russell 2000</c:v>
                        </c:pt>
                        <c:pt idx="2">
                          <c:v>3-Month</c:v>
                        </c:pt>
                        <c:pt idx="3">
                          <c:v>15+ Year</c:v>
                        </c:pt>
                        <c:pt idx="4">
                          <c:v>1-10 Year</c:v>
                        </c:pt>
                        <c:pt idx="5">
                          <c:v>BBB-A 1-3</c:v>
                        </c:pt>
                        <c:pt idx="6">
                          <c:v>BBB-A 10-15</c:v>
                        </c:pt>
                        <c:pt idx="7">
                          <c:v>MSCI World Index</c:v>
                        </c:pt>
                        <c:pt idx="8">
                          <c:v>DJ REIT Index</c:v>
                        </c:pt>
                        <c:pt idx="9">
                          <c:v>Merril-Lynch High Yield</c:v>
                        </c:pt>
                        <c:pt idx="10">
                          <c:v>CSFB Leveraged Loan</c:v>
                        </c:pt>
                        <c:pt idx="11">
                          <c:v>CSFB/Tremont Hedge Fund Index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D-1888-4C0D-9417-1E1A1655227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Portfolio B) Efficient Frontier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weights!$C$25:$C$34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6.5139443166091961E-3</c:v>
                      </c:pt>
                      <c:pt idx="1">
                        <c:v>1.098546345502633E-2</c:v>
                      </c:pt>
                      <c:pt idx="2">
                        <c:v>1.8285407172013945E-2</c:v>
                      </c:pt>
                      <c:pt idx="3">
                        <c:v>2.6158552819774864E-2</c:v>
                      </c:pt>
                      <c:pt idx="4">
                        <c:v>3.5694592110298538E-2</c:v>
                      </c:pt>
                      <c:pt idx="5">
                        <c:v>4.6259002648458482E-2</c:v>
                      </c:pt>
                      <c:pt idx="6">
                        <c:v>5.7488887013967253E-2</c:v>
                      </c:pt>
                      <c:pt idx="7">
                        <c:v>7.5238293091571082E-2</c:v>
                      </c:pt>
                      <c:pt idx="8">
                        <c:v>0.10485625817788273</c:v>
                      </c:pt>
                      <c:pt idx="9">
                        <c:v>0.13899200661874062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weights!$B$25:$B$34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2.9999999091220975E-2</c:v>
                      </c:pt>
                      <c:pt idx="1">
                        <c:v>3.9999999804937625E-2</c:v>
                      </c:pt>
                      <c:pt idx="2">
                        <c:v>5.0000000186826599E-2</c:v>
                      </c:pt>
                      <c:pt idx="3">
                        <c:v>6.0000000037056633E-2</c:v>
                      </c:pt>
                      <c:pt idx="4">
                        <c:v>7.0000000260400208E-2</c:v>
                      </c:pt>
                      <c:pt idx="5">
                        <c:v>7.9999999908253683E-2</c:v>
                      </c:pt>
                      <c:pt idx="6">
                        <c:v>8.9999999699359901E-2</c:v>
                      </c:pt>
                      <c:pt idx="7">
                        <c:v>9.9999999998199973E-2</c:v>
                      </c:pt>
                      <c:pt idx="8">
                        <c:v>0.1100000003389221</c:v>
                      </c:pt>
                      <c:pt idx="9">
                        <c:v>0.11999999991690125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888-4C0D-9417-1E1A165522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Portfolio C) Efficient Frontier</c:v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weights!$C$41:$C$50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1.9350395442960921E-2</c:v>
                      </c:pt>
                      <c:pt idx="1">
                        <c:v>1.9380360776357457E-2</c:v>
                      </c:pt>
                      <c:pt idx="2">
                        <c:v>2.0884619861384481E-2</c:v>
                      </c:pt>
                      <c:pt idx="3">
                        <c:v>2.4226810403154005E-2</c:v>
                      </c:pt>
                      <c:pt idx="4">
                        <c:v>2.8732910852952216E-2</c:v>
                      </c:pt>
                      <c:pt idx="5">
                        <c:v>3.3909359693238418E-2</c:v>
                      </c:pt>
                      <c:pt idx="6">
                        <c:v>3.9831271991868214E-2</c:v>
                      </c:pt>
                      <c:pt idx="7">
                        <c:v>4.6472791166150947E-2</c:v>
                      </c:pt>
                      <c:pt idx="8">
                        <c:v>5.3474500282205017E-2</c:v>
                      </c:pt>
                      <c:pt idx="9">
                        <c:v>6.0559688144050113E-2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weights!$B$41:$B$50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3.8419021009428844E-2</c:v>
                      </c:pt>
                      <c:pt idx="1">
                        <c:v>3.9999999777987849E-2</c:v>
                      </c:pt>
                      <c:pt idx="2">
                        <c:v>4.9999999774674952E-2</c:v>
                      </c:pt>
                      <c:pt idx="3">
                        <c:v>6.0000000048204827E-2</c:v>
                      </c:pt>
                      <c:pt idx="4">
                        <c:v>6.999999983706795E-2</c:v>
                      </c:pt>
                      <c:pt idx="5">
                        <c:v>8.0000000591913034E-2</c:v>
                      </c:pt>
                      <c:pt idx="6">
                        <c:v>9.000000002207198E-2</c:v>
                      </c:pt>
                      <c:pt idx="7">
                        <c:v>0.10000000007637055</c:v>
                      </c:pt>
                      <c:pt idx="8">
                        <c:v>0.11000000055824799</c:v>
                      </c:pt>
                      <c:pt idx="9">
                        <c:v>0.11999999993564758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888-4C0D-9417-1E1A165522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 Invesment Indexes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rgbClr val="C00000">
                          <a:alpha val="0"/>
                        </a:srgb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9277FCEF-059D-4D3A-95B8-1C67164B44C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1888-4C0D-9417-1E1A16552278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15AFD83E-DD14-4620-8BF8-8A2458381D2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1888-4C0D-9417-1E1A16552278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1888-4C0D-9417-1E1A16552278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1888-4C0D-9417-1E1A16552278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1888-4C0D-9417-1E1A16552278}"/>
                      </c:ext>
                    </c:extLst>
                  </c:dLbl>
                  <c:dLbl>
                    <c:idx val="5"/>
                    <c:layout>
                      <c:manualLayout>
                        <c:x val="-2.7281430874328556E-17"/>
                        <c:y val="-2.6350461133069891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1888-4C0D-9417-1E1A16552278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1888-4C0D-9417-1E1A16552278}"/>
                      </c:ext>
                    </c:extLst>
                  </c:dLbl>
                  <c:dLbl>
                    <c:idx val="7"/>
                    <c:layout>
                      <c:manualLayout>
                        <c:x val="-5.4562861748657112E-17"/>
                        <c:y val="1.3175230566534914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1888-4C0D-9417-1E1A16552278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1888-4C0D-9417-1E1A16552278}"/>
                      </c:ext>
                    </c:extLst>
                  </c:dLbl>
                  <c:dLbl>
                    <c:idx val="9"/>
                    <c:layout>
                      <c:manualLayout>
                        <c:x val="-1.488095238095238E-3"/>
                        <c:y val="-3.6231884057971016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1888-4C0D-9417-1E1A1655227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(weights!$F$2:$K$2,weights!$N$2:$Q$2)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0.14942602768707508</c:v>
                      </c:pt>
                      <c:pt idx="1">
                        <c:v>0.19428831025633961</c:v>
                      </c:pt>
                      <c:pt idx="2">
                        <c:v>6.6713455516003014E-3</c:v>
                      </c:pt>
                      <c:pt idx="3">
                        <c:v>0.11026883283345576</c:v>
                      </c:pt>
                      <c:pt idx="4">
                        <c:v>3.1004460144790538E-2</c:v>
                      </c:pt>
                      <c:pt idx="5">
                        <c:v>2.5998587305791989E-2</c:v>
                      </c:pt>
                      <c:pt idx="6">
                        <c:v>0.19859331670400707</c:v>
                      </c:pt>
                      <c:pt idx="7">
                        <c:v>8.7406536908922638E-2</c:v>
                      </c:pt>
                      <c:pt idx="8">
                        <c:v>5.3913575749683147E-2</c:v>
                      </c:pt>
                      <c:pt idx="9">
                        <c:v>7.1413993941136192E-2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(weights!$F$3:$K$3,weights!$N$3:$Q$3)</c15:sqref>
                        </c15:formulaRef>
                      </c:ext>
                    </c:extLst>
                    <c:numCache>
                      <c:formatCode>0.000%</c:formatCode>
                      <c:ptCount val="10"/>
                      <c:pt idx="0">
                        <c:v>8.5907377384750738E-2</c:v>
                      </c:pt>
                      <c:pt idx="1">
                        <c:v>9.7246841228079806E-2</c:v>
                      </c:pt>
                      <c:pt idx="2">
                        <c:v>2.8795188007545214E-2</c:v>
                      </c:pt>
                      <c:pt idx="3">
                        <c:v>8.5515140592986372E-2</c:v>
                      </c:pt>
                      <c:pt idx="4">
                        <c:v>4.9123467439136537E-2</c:v>
                      </c:pt>
                      <c:pt idx="5">
                        <c:v>5.0172660272009395E-2</c:v>
                      </c:pt>
                      <c:pt idx="6">
                        <c:v>0.13593066729285352</c:v>
                      </c:pt>
                      <c:pt idx="7">
                        <c:v>8.0037030762422523E-2</c:v>
                      </c:pt>
                      <c:pt idx="8">
                        <c:v>5.7579095271173664E-2</c:v>
                      </c:pt>
                      <c:pt idx="9">
                        <c:v>8.7916886894163326E-2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(weights!$F$1:$K$1,weights!$N$1:$Q$1)</c15:f>
                      <c15:dlblRangeCache>
                        <c:ptCount val="2"/>
                        <c:pt idx="0">
                          <c:v>BBB-A 1-3
1-10 Year
15+ Year
3-Month
Russell 2000
S&amp;P 500</c:v>
                        </c:pt>
                        <c:pt idx="1">
                          <c:v>CSFB/Tremont Hedge Fund Index
CSFB Leveraged Loan
Merril-Lynch High Yield
DJ REIT Index
Russell 2000
S&amp;P 500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1B-1888-4C0D-9417-1E1A16552278}"/>
                  </c:ext>
                </c:extLst>
              </c15:ser>
            </c15:filteredScatterSeries>
          </c:ext>
        </c:extLst>
      </c:scatterChart>
      <c:valAx>
        <c:axId val="669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Std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6672"/>
        <c:crosses val="autoZero"/>
        <c:crossBetween val="midCat"/>
      </c:valAx>
      <c:valAx>
        <c:axId val="669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Expected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2D7A-949B-4EED-9099-53F6CC339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7CBC9-EE81-4840-841F-A2268F36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15</xdr:col>
      <xdr:colOff>0</xdr:colOff>
      <xdr:row>73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CEA26-995E-438B-B2B9-B4398F49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15</xdr:col>
      <xdr:colOff>0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29291-9F2F-4775-816E-A7F452722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601980</xdr:colOff>
      <xdr:row>100</xdr:row>
      <xdr:rowOff>15240</xdr:rowOff>
    </xdr:from>
    <xdr:to>
      <xdr:col>16</xdr:col>
      <xdr:colOff>251460</xdr:colOff>
      <xdr:row>127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A4B2D-A55C-4F73-866D-16B29295F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16</xdr:col>
      <xdr:colOff>259080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A179F8-C1F6-44CC-9742-A3C3DB62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6"/>
  <sheetViews>
    <sheetView zoomScaleNormal="100" workbookViewId="0">
      <selection activeCell="L5" sqref="L5"/>
    </sheetView>
  </sheetViews>
  <sheetFormatPr defaultRowHeight="13.2" x14ac:dyDescent="0.25"/>
  <cols>
    <col min="1" max="1" width="17.5546875" bestFit="1" customWidth="1"/>
    <col min="2" max="2" width="22.6640625" bestFit="1" customWidth="1"/>
    <col min="3" max="3" width="16.109375" bestFit="1" customWidth="1"/>
    <col min="4" max="4" width="4.5546875" customWidth="1"/>
    <col min="5" max="5" width="14.44140625" bestFit="1" customWidth="1"/>
    <col min="6" max="15" width="12.109375" customWidth="1"/>
    <col min="16" max="16" width="14.33203125" customWidth="1"/>
    <col min="17" max="17" width="16.109375" customWidth="1"/>
    <col min="18" max="18" width="10.33203125" bestFit="1" customWidth="1"/>
    <col min="21" max="21" width="9.88671875" bestFit="1" customWidth="1"/>
    <col min="22" max="23" width="10.33203125" bestFit="1" customWidth="1"/>
    <col min="24" max="26" width="12.44140625" bestFit="1" customWidth="1"/>
  </cols>
  <sheetData>
    <row r="1" spans="1:32" ht="26.4" x14ac:dyDescent="0.25">
      <c r="E1" s="5" t="s">
        <v>6</v>
      </c>
      <c r="F1" t="s">
        <v>7</v>
      </c>
    </row>
    <row r="2" spans="1:32" s="19" customFormat="1" ht="26.4" x14ac:dyDescent="0.25">
      <c r="A2" s="19" t="s">
        <v>12</v>
      </c>
      <c r="B2" s="19" t="s">
        <v>4</v>
      </c>
      <c r="C2" s="19" t="s">
        <v>5</v>
      </c>
      <c r="F2" s="19" t="s">
        <v>8</v>
      </c>
      <c r="G2" s="19" t="s">
        <v>9</v>
      </c>
      <c r="H2" s="19" t="s">
        <v>21</v>
      </c>
      <c r="I2" s="19" t="s">
        <v>22</v>
      </c>
      <c r="J2" s="19" t="s">
        <v>23</v>
      </c>
      <c r="K2" s="19" t="s">
        <v>24</v>
      </c>
      <c r="L2" s="19" t="s">
        <v>25</v>
      </c>
      <c r="M2" s="20" t="s">
        <v>26</v>
      </c>
      <c r="N2" s="20" t="s">
        <v>27</v>
      </c>
      <c r="O2" s="20" t="s">
        <v>28</v>
      </c>
      <c r="P2" s="21" t="s">
        <v>29</v>
      </c>
      <c r="Q2" s="20" t="s">
        <v>30</v>
      </c>
    </row>
    <row r="3" spans="1:32" x14ac:dyDescent="0.25">
      <c r="A3" s="4">
        <v>0.12</v>
      </c>
      <c r="B3" s="4">
        <f>((B5+1)^A5-1)</f>
        <v>0.11999999940310313</v>
      </c>
      <c r="C3" s="6">
        <f>SQRT(A5)*C5</f>
        <v>7.1861535886235464E-2</v>
      </c>
      <c r="D3" s="1"/>
      <c r="E3" s="2">
        <f>SUM(F3:Q3)</f>
        <v>1.0000000000000013</v>
      </c>
      <c r="F3" s="4">
        <v>-9.9868197953470912E-3</v>
      </c>
      <c r="G3" s="4">
        <v>-4.4327295870954304E-2</v>
      </c>
      <c r="H3" s="4">
        <v>-2.0684657466978478</v>
      </c>
      <c r="I3" s="4">
        <v>-6.3416021970899322E-2</v>
      </c>
      <c r="J3" s="4">
        <v>2.002722958405291</v>
      </c>
      <c r="K3" s="4">
        <v>-9.5961929043479915E-2</v>
      </c>
      <c r="L3" s="4">
        <v>0</v>
      </c>
      <c r="M3" s="4">
        <v>0</v>
      </c>
      <c r="N3" s="4">
        <v>7.862434180695381E-2</v>
      </c>
      <c r="O3" s="4">
        <v>-0.17601294659193462</v>
      </c>
      <c r="P3" s="4">
        <v>0.75918733432143504</v>
      </c>
      <c r="Q3" s="4">
        <v>0.6176361254367847</v>
      </c>
    </row>
    <row r="4" spans="1:32" x14ac:dyDescent="0.25">
      <c r="A4" t="s">
        <v>10</v>
      </c>
      <c r="B4" t="s">
        <v>11</v>
      </c>
      <c r="C4" s="31" t="s">
        <v>15</v>
      </c>
      <c r="F4" s="34">
        <v>0.4</v>
      </c>
      <c r="G4" s="34"/>
      <c r="H4" s="41">
        <f>SUM(H3:L3)</f>
        <v>-0.22512073930693613</v>
      </c>
      <c r="I4" s="41"/>
      <c r="J4" s="41"/>
      <c r="K4" s="41"/>
      <c r="L4" s="41"/>
      <c r="M4" s="4"/>
      <c r="N4" s="4"/>
      <c r="O4" s="4"/>
      <c r="P4" s="4"/>
      <c r="Q4" s="4"/>
    </row>
    <row r="5" spans="1:32" x14ac:dyDescent="0.25">
      <c r="A5" s="3">
        <v>12</v>
      </c>
      <c r="B5" s="4">
        <f>SUMPRODUCT($A$9:$A$262,B9:B262)</f>
        <v>9.4887928897495234E-3</v>
      </c>
      <c r="C5" s="4">
        <f>SQRT(SUMPRODUCT($A$9:$A$262,C9:C262))</f>
        <v>2.0744638544148999E-2</v>
      </c>
      <c r="E5" s="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32" x14ac:dyDescent="0.25">
      <c r="A6" s="10"/>
      <c r="B6" s="4"/>
      <c r="R6" s="33"/>
    </row>
    <row r="7" spans="1:32" x14ac:dyDescent="0.25">
      <c r="F7" t="s">
        <v>3</v>
      </c>
    </row>
    <row r="8" spans="1:32" s="19" customFormat="1" ht="26.4" x14ac:dyDescent="0.25">
      <c r="A8" s="19" t="s">
        <v>0</v>
      </c>
      <c r="B8" s="19" t="s">
        <v>1</v>
      </c>
      <c r="C8" s="19" t="s">
        <v>2</v>
      </c>
      <c r="F8" s="19" t="s">
        <v>8</v>
      </c>
      <c r="G8" s="19" t="s">
        <v>9</v>
      </c>
      <c r="H8" s="19" t="s">
        <v>21</v>
      </c>
      <c r="I8" s="19" t="s">
        <v>22</v>
      </c>
      <c r="J8" s="19" t="s">
        <v>23</v>
      </c>
      <c r="K8" s="19" t="s">
        <v>24</v>
      </c>
      <c r="L8" s="19" t="s">
        <v>25</v>
      </c>
      <c r="M8" s="20" t="s">
        <v>26</v>
      </c>
      <c r="N8" s="20" t="s">
        <v>27</v>
      </c>
      <c r="O8" s="20" t="s">
        <v>28</v>
      </c>
      <c r="P8" s="21" t="s">
        <v>29</v>
      </c>
      <c r="Q8" s="20" t="s">
        <v>30</v>
      </c>
      <c r="T8" s="23"/>
      <c r="U8" s="23"/>
      <c r="V8" s="23"/>
      <c r="W8" s="23"/>
    </row>
    <row r="9" spans="1:32" x14ac:dyDescent="0.25">
      <c r="A9">
        <f>1/COUNT($F$9:$F$262)</f>
        <v>3.937007874015748E-3</v>
      </c>
      <c r="B9">
        <f>SUMPRODUCT(F9:Q9,$F$3:$Q$3)</f>
        <v>2.7844308124468437E-2</v>
      </c>
      <c r="C9">
        <f>(B9-$B$5)^2</f>
        <v>3.3692493953199816E-4</v>
      </c>
      <c r="E9" s="9">
        <v>34365</v>
      </c>
      <c r="F9">
        <v>3.2500803944688572E-2</v>
      </c>
      <c r="G9">
        <v>3.0666305734947219E-2</v>
      </c>
      <c r="H9">
        <v>2.8782949076118225E-3</v>
      </c>
      <c r="I9">
        <v>2.4893188748290385E-2</v>
      </c>
      <c r="J9">
        <v>9.9553374274023998E-3</v>
      </c>
      <c r="K9">
        <v>8.6433233446903124E-3</v>
      </c>
      <c r="L9">
        <v>1.8885595186828308E-2</v>
      </c>
      <c r="M9">
        <v>6.4344193817877926E-2</v>
      </c>
      <c r="N9">
        <v>2.6470965260863899E-2</v>
      </c>
      <c r="O9">
        <v>2.1616704964835254E-2</v>
      </c>
      <c r="P9" s="8">
        <v>1.6642370210578683E-2</v>
      </c>
      <c r="Q9">
        <v>1.1400000000000077E-2</v>
      </c>
      <c r="T9" s="26"/>
      <c r="U9" s="26"/>
      <c r="V9" s="26"/>
      <c r="X9" s="2"/>
    </row>
    <row r="10" spans="1:32" x14ac:dyDescent="0.25">
      <c r="A10">
        <f t="shared" ref="A10:A73" si="0">1/COUNT($F$9:$F$262)</f>
        <v>3.937007874015748E-3</v>
      </c>
      <c r="B10">
        <f t="shared" ref="B10:B73" si="1">SUMPRODUCT(F10:Q10,$F$3:$Q$3)</f>
        <v>-3.8550495497478451E-2</v>
      </c>
      <c r="C10">
        <f t="shared" ref="C10:C73" si="2">(B10-$B$5)^2</f>
        <v>2.3077732287512562E-3</v>
      </c>
      <c r="E10" s="9">
        <v>34393</v>
      </c>
      <c r="F10">
        <v>-3.0045057203961778E-2</v>
      </c>
      <c r="G10">
        <v>-3.7145429986492617E-3</v>
      </c>
      <c r="H10">
        <v>1.8738239185320804E-3</v>
      </c>
      <c r="I10">
        <v>-4.3066848396547064E-2</v>
      </c>
      <c r="J10">
        <v>-1.4207246768408233E-2</v>
      </c>
      <c r="K10">
        <v>-6.529499958488505E-3</v>
      </c>
      <c r="L10">
        <v>-2.8639742190342488E-2</v>
      </c>
      <c r="M10">
        <v>-1.4473870111929243E-2</v>
      </c>
      <c r="N10">
        <v>4.3958788635654056E-2</v>
      </c>
      <c r="O10">
        <v>-6.9480240092356649E-3</v>
      </c>
      <c r="P10" s="8">
        <v>1.3908228897288044E-2</v>
      </c>
      <c r="Q10">
        <v>-4.0933359699426575E-2</v>
      </c>
    </row>
    <row r="11" spans="1:32" x14ac:dyDescent="0.25">
      <c r="A11">
        <f t="shared" si="0"/>
        <v>3.937007874015748E-3</v>
      </c>
      <c r="B11">
        <f t="shared" si="1"/>
        <v>-4.3721201561945963E-2</v>
      </c>
      <c r="C11">
        <f t="shared" si="2"/>
        <v>2.8313035095494641E-3</v>
      </c>
      <c r="E11" s="9">
        <v>34424</v>
      </c>
      <c r="F11">
        <v>-4.5746457164875687E-2</v>
      </c>
      <c r="G11">
        <v>-5.44947840168718E-2</v>
      </c>
      <c r="H11">
        <v>2.8751884129645244E-3</v>
      </c>
      <c r="I11">
        <v>-4.1645954320719492E-2</v>
      </c>
      <c r="J11">
        <v>-1.400818102880097E-2</v>
      </c>
      <c r="K11">
        <v>-4.9583960096875046E-3</v>
      </c>
      <c r="L11">
        <v>-3.3590370403749126E-2</v>
      </c>
      <c r="M11">
        <v>-4.4680546042466407E-2</v>
      </c>
      <c r="N11">
        <v>-3.582750164483528E-2</v>
      </c>
      <c r="O11">
        <v>-3.2319228525343968E-2</v>
      </c>
      <c r="P11" s="8">
        <v>4.5452315942646759E-3</v>
      </c>
      <c r="Q11">
        <v>-3.5670103092783401E-2</v>
      </c>
      <c r="T11" s="22"/>
      <c r="U11" s="22"/>
      <c r="V11" s="22"/>
      <c r="X11" s="22"/>
      <c r="Y11" s="22"/>
      <c r="Z11" s="24"/>
      <c r="AA11" s="22"/>
      <c r="AB11" s="22"/>
      <c r="AC11" s="22"/>
      <c r="AD11" s="22"/>
      <c r="AE11" s="22"/>
      <c r="AF11" s="22"/>
    </row>
    <row r="12" spans="1:32" x14ac:dyDescent="0.25">
      <c r="A12">
        <f t="shared" si="0"/>
        <v>3.937007874015748E-3</v>
      </c>
      <c r="B12">
        <f t="shared" si="1"/>
        <v>-2.4636844393539567E-2</v>
      </c>
      <c r="C12">
        <f t="shared" si="2"/>
        <v>1.1645591199906102E-3</v>
      </c>
      <c r="E12" s="9">
        <v>34453</v>
      </c>
      <c r="F12">
        <v>1.1530609955807014E-2</v>
      </c>
      <c r="G12">
        <v>5.9348362941129551E-3</v>
      </c>
      <c r="H12">
        <v>2.4839865492258806E-3</v>
      </c>
      <c r="I12">
        <v>-1.57286619455832E-2</v>
      </c>
      <c r="J12">
        <v>-6.7736185383244774E-3</v>
      </c>
      <c r="K12">
        <v>-3.8600119884329986E-3</v>
      </c>
      <c r="L12">
        <v>-1.6546940797621978E-2</v>
      </c>
      <c r="M12">
        <v>2.9279354386900991E-2</v>
      </c>
      <c r="N12">
        <v>1.439205955334999E-2</v>
      </c>
      <c r="O12">
        <v>-1.2439156300703136E-2</v>
      </c>
      <c r="P12" s="8">
        <v>6.8358262398060532E-4</v>
      </c>
      <c r="Q12">
        <v>-1.7425700235193631E-2</v>
      </c>
      <c r="V12" s="25"/>
      <c r="W12" s="22"/>
    </row>
    <row r="13" spans="1:32" x14ac:dyDescent="0.25">
      <c r="A13">
        <f t="shared" si="0"/>
        <v>3.937007874015748E-3</v>
      </c>
      <c r="B13">
        <f t="shared" si="1"/>
        <v>2.1548564047909759E-2</v>
      </c>
      <c r="C13">
        <f t="shared" si="2"/>
        <v>1.4543808038719347E-4</v>
      </c>
      <c r="E13" s="9">
        <v>34485</v>
      </c>
      <c r="F13">
        <v>1.239715242509587E-2</v>
      </c>
      <c r="G13">
        <v>-1.2947931102751942E-2</v>
      </c>
      <c r="H13">
        <v>3.0089824667898224E-3</v>
      </c>
      <c r="I13">
        <v>-5.5664950015147374E-3</v>
      </c>
      <c r="J13">
        <v>1.0319454414930984E-3</v>
      </c>
      <c r="K13">
        <v>1.3390465988214473E-3</v>
      </c>
      <c r="L13">
        <v>-2.6402581585753815E-3</v>
      </c>
      <c r="M13">
        <v>9.8817430746800383E-4</v>
      </c>
      <c r="N13">
        <v>2.1098336594911782E-2</v>
      </c>
      <c r="O13">
        <v>-2.1860916093584537E-3</v>
      </c>
      <c r="P13" s="8">
        <v>1.2133435258526726E-2</v>
      </c>
      <c r="Q13">
        <v>2.2304428245022212E-2</v>
      </c>
    </row>
    <row r="14" spans="1:32" x14ac:dyDescent="0.25">
      <c r="A14">
        <f t="shared" si="0"/>
        <v>3.937007874015748E-3</v>
      </c>
      <c r="B14">
        <f t="shared" si="1"/>
        <v>-7.1021360707387128E-3</v>
      </c>
      <c r="C14">
        <f t="shared" si="2"/>
        <v>2.7525892377196725E-4</v>
      </c>
      <c r="E14" s="9">
        <v>34515</v>
      </c>
      <c r="F14">
        <v>-2.6790799561883905E-2</v>
      </c>
      <c r="G14">
        <v>-3.6103979460847202E-2</v>
      </c>
      <c r="H14">
        <v>4.0825483449375977E-3</v>
      </c>
      <c r="I14">
        <v>-9.4008225124708744E-3</v>
      </c>
      <c r="J14">
        <v>7.0646339303048755E-4</v>
      </c>
      <c r="K14">
        <v>3.9193155891026343E-3</v>
      </c>
      <c r="L14">
        <v>-3.9589869747100881E-3</v>
      </c>
      <c r="M14">
        <v>-4.4019355569580032E-3</v>
      </c>
      <c r="N14">
        <v>-1.9883811463137002E-2</v>
      </c>
      <c r="O14">
        <v>4.5707087747710595E-3</v>
      </c>
      <c r="P14" s="8">
        <v>6.8537177200340693E-3</v>
      </c>
      <c r="Q14">
        <v>-8.0885483184333085E-3</v>
      </c>
    </row>
    <row r="15" spans="1:32" x14ac:dyDescent="0.25">
      <c r="A15">
        <f t="shared" si="0"/>
        <v>3.937007874015748E-3</v>
      </c>
      <c r="B15">
        <f t="shared" si="1"/>
        <v>2.373404085162216E-2</v>
      </c>
      <c r="C15">
        <f t="shared" si="2"/>
        <v>2.0292708949523649E-4</v>
      </c>
      <c r="E15" s="9">
        <v>34544</v>
      </c>
      <c r="F15">
        <v>3.1489859769959772E-2</v>
      </c>
      <c r="G15">
        <v>1.5731646412518785E-2</v>
      </c>
      <c r="H15">
        <v>3.5905056845342287E-3</v>
      </c>
      <c r="I15">
        <v>3.3081386874758811E-2</v>
      </c>
      <c r="J15">
        <v>1.2395971522537463E-2</v>
      </c>
      <c r="K15">
        <v>1.0302717351979629E-2</v>
      </c>
      <c r="L15">
        <v>2.3902029420406423E-2</v>
      </c>
      <c r="M15">
        <v>1.7393000536419567E-2</v>
      </c>
      <c r="N15">
        <v>-6.8438741216010346E-3</v>
      </c>
      <c r="O15">
        <v>6.5740860990324279E-3</v>
      </c>
      <c r="P15" s="8">
        <v>1.3095418598526809E-2</v>
      </c>
      <c r="Q15">
        <v>3.5407725321887629E-3</v>
      </c>
    </row>
    <row r="16" spans="1:32" x14ac:dyDescent="0.25">
      <c r="A16">
        <f t="shared" si="0"/>
        <v>3.937007874015748E-3</v>
      </c>
      <c r="B16">
        <f t="shared" si="1"/>
        <v>2.036832896636034E-2</v>
      </c>
      <c r="C16">
        <f t="shared" si="2"/>
        <v>1.1836430524227629E-4</v>
      </c>
      <c r="E16" s="9">
        <v>34577</v>
      </c>
      <c r="F16">
        <v>3.7598743071618701E-2</v>
      </c>
      <c r="G16">
        <v>5.4289928706055868E-2</v>
      </c>
      <c r="H16">
        <v>3.4766986119092458E-3</v>
      </c>
      <c r="I16">
        <v>-7.3737234357583725E-3</v>
      </c>
      <c r="J16">
        <v>3.1368897390631201E-3</v>
      </c>
      <c r="K16">
        <v>4.0416240068885667E-3</v>
      </c>
      <c r="L16">
        <v>3.4347492327164719E-3</v>
      </c>
      <c r="M16">
        <v>2.8519388390931377E-2</v>
      </c>
      <c r="N16">
        <v>1.1690149510859005E-3</v>
      </c>
      <c r="O16">
        <v>7.3898090928909976E-3</v>
      </c>
      <c r="P16" s="8">
        <v>1.0649694372676377E-2</v>
      </c>
      <c r="Q16">
        <v>2.7691649738051938E-2</v>
      </c>
    </row>
    <row r="17" spans="1:17" x14ac:dyDescent="0.25">
      <c r="A17">
        <f t="shared" si="0"/>
        <v>3.937007874015748E-3</v>
      </c>
      <c r="B17">
        <f t="shared" si="1"/>
        <v>-1.2736723481404835E-2</v>
      </c>
      <c r="C17">
        <f t="shared" si="2"/>
        <v>4.9397357796445037E-4</v>
      </c>
      <c r="E17" s="9">
        <v>34607</v>
      </c>
      <c r="F17">
        <v>-2.6919598729731486E-2</v>
      </c>
      <c r="G17">
        <v>-4.5859080486573278E-3</v>
      </c>
      <c r="H17">
        <v>3.6503976740644983E-3</v>
      </c>
      <c r="I17">
        <v>-3.1474282179880242E-2</v>
      </c>
      <c r="J17">
        <v>-8.041363986702077E-3</v>
      </c>
      <c r="K17">
        <v>-1.611438946890642E-3</v>
      </c>
      <c r="L17">
        <v>-2.2446873217191521E-2</v>
      </c>
      <c r="M17">
        <v>-2.7852859850250211E-2</v>
      </c>
      <c r="N17">
        <v>-1.4441986234021598E-2</v>
      </c>
      <c r="O17">
        <v>-1.9873691648641945E-4</v>
      </c>
      <c r="P17" s="8">
        <v>6.9600324229954769E-3</v>
      </c>
      <c r="Q17">
        <v>6.6583437369953646E-3</v>
      </c>
    </row>
    <row r="18" spans="1:17" x14ac:dyDescent="0.25">
      <c r="A18">
        <f t="shared" si="0"/>
        <v>3.937007874015748E-3</v>
      </c>
      <c r="B18">
        <f t="shared" si="1"/>
        <v>-1.6948137493546036E-2</v>
      </c>
      <c r="C18">
        <f t="shared" si="2"/>
        <v>6.989112880912159E-4</v>
      </c>
      <c r="E18" s="9">
        <v>34638</v>
      </c>
      <c r="F18">
        <v>2.0877909615509394E-2</v>
      </c>
      <c r="G18">
        <v>-4.2946941006519745E-3</v>
      </c>
      <c r="H18">
        <v>4.2514471370846962E-3</v>
      </c>
      <c r="I18">
        <v>-4.4590589047325269E-3</v>
      </c>
      <c r="J18">
        <v>2.2653461321864299E-4</v>
      </c>
      <c r="K18">
        <v>2.568824024187899E-3</v>
      </c>
      <c r="L18">
        <v>-5.9770599695875282E-3</v>
      </c>
      <c r="M18">
        <v>2.6781291446285715E-2</v>
      </c>
      <c r="N18">
        <v>-3.8037039346511148E-2</v>
      </c>
      <c r="O18">
        <v>2.6371005146101911E-3</v>
      </c>
      <c r="P18" s="8">
        <v>4.2028839678940333E-3</v>
      </c>
      <c r="Q18">
        <v>-1.3538652335675971E-2</v>
      </c>
    </row>
    <row r="19" spans="1:17" x14ac:dyDescent="0.25">
      <c r="A19">
        <f t="shared" si="0"/>
        <v>3.937007874015748E-3</v>
      </c>
      <c r="B19">
        <f t="shared" si="1"/>
        <v>-1.1289577384287873E-2</v>
      </c>
      <c r="C19">
        <f t="shared" si="2"/>
        <v>4.3174067124500084E-4</v>
      </c>
      <c r="E19" s="9">
        <v>34668</v>
      </c>
      <c r="F19">
        <v>-3.9504604636392604E-2</v>
      </c>
      <c r="G19">
        <v>-4.2269536917225459E-2</v>
      </c>
      <c r="H19">
        <v>3.9774966854195792E-3</v>
      </c>
      <c r="I19">
        <v>5.8689077481568486E-3</v>
      </c>
      <c r="J19">
        <v>-5.003799416223309E-3</v>
      </c>
      <c r="K19">
        <v>-4.0863064195340026E-3</v>
      </c>
      <c r="L19">
        <v>-8.0970087378984257E-4</v>
      </c>
      <c r="M19">
        <v>-4.4960082170036109E-2</v>
      </c>
      <c r="N19">
        <v>-3.6235172100862134E-2</v>
      </c>
      <c r="O19">
        <v>-8.6042065009560575E-3</v>
      </c>
      <c r="P19" s="8">
        <v>4.5860952674579014E-3</v>
      </c>
      <c r="Q19">
        <v>4.0859088528024667E-3</v>
      </c>
    </row>
    <row r="20" spans="1:17" x14ac:dyDescent="0.25">
      <c r="A20">
        <f t="shared" si="0"/>
        <v>3.937007874015748E-3</v>
      </c>
      <c r="B20">
        <f t="shared" si="1"/>
        <v>1.6254876820101301E-3</v>
      </c>
      <c r="C20">
        <f t="shared" si="2"/>
        <v>6.1831568790061449E-5</v>
      </c>
      <c r="E20" s="9">
        <v>34698</v>
      </c>
      <c r="F20">
        <v>1.229914699464385E-2</v>
      </c>
      <c r="G20">
        <v>2.509723643807571E-2</v>
      </c>
      <c r="H20">
        <v>4.9814914901644691E-3</v>
      </c>
      <c r="I20">
        <v>1.8354312144090335E-2</v>
      </c>
      <c r="J20">
        <v>3.7844863713816235E-3</v>
      </c>
      <c r="K20">
        <v>2.254006716484902E-3</v>
      </c>
      <c r="L20">
        <v>1.132705680423296E-2</v>
      </c>
      <c r="M20">
        <v>8.0009125277018533E-3</v>
      </c>
      <c r="N20">
        <v>8.5014796879203658E-2</v>
      </c>
      <c r="O20">
        <v>1.0536419750343251E-2</v>
      </c>
      <c r="P20" s="8">
        <v>4.5114512602140167E-3</v>
      </c>
      <c r="Q20">
        <v>-2.0868113522537479E-3</v>
      </c>
    </row>
    <row r="21" spans="1:17" x14ac:dyDescent="0.25">
      <c r="A21">
        <f t="shared" si="0"/>
        <v>3.937007874015748E-3</v>
      </c>
      <c r="B21">
        <f t="shared" si="1"/>
        <v>9.1066083255448467E-3</v>
      </c>
      <c r="C21">
        <f t="shared" si="2"/>
        <v>1.4606504111631866E-7</v>
      </c>
      <c r="E21" s="9">
        <v>34730</v>
      </c>
      <c r="F21">
        <v>2.4277658022514137E-2</v>
      </c>
      <c r="G21">
        <v>-1.4138509465612237E-2</v>
      </c>
      <c r="H21">
        <v>5.0329015793773024E-3</v>
      </c>
      <c r="I21">
        <v>2.5963839131101674E-2</v>
      </c>
      <c r="J21">
        <v>1.6594045641042943E-2</v>
      </c>
      <c r="K21">
        <v>1.4063161720680561E-2</v>
      </c>
      <c r="L21">
        <v>2.229393998081064E-2</v>
      </c>
      <c r="M21">
        <v>-1.6699267689422759E-2</v>
      </c>
      <c r="N21">
        <v>-2.7956855938507275E-2</v>
      </c>
      <c r="O21">
        <v>1.4041336851363218E-2</v>
      </c>
      <c r="P21" s="8">
        <v>7.515868105680612E-3</v>
      </c>
      <c r="Q21">
        <v>-1.965704726056039E-2</v>
      </c>
    </row>
    <row r="22" spans="1:17" x14ac:dyDescent="0.25">
      <c r="A22">
        <f t="shared" si="0"/>
        <v>3.937007874015748E-3</v>
      </c>
      <c r="B22">
        <f t="shared" si="1"/>
        <v>2.9209685318027988E-2</v>
      </c>
      <c r="C22">
        <f t="shared" si="2"/>
        <v>3.889135981677309E-4</v>
      </c>
      <c r="E22" s="9">
        <v>34758</v>
      </c>
      <c r="F22">
        <v>3.6074146507376392E-2</v>
      </c>
      <c r="G22">
        <v>3.9377734564900235E-2</v>
      </c>
      <c r="H22">
        <v>4.8234432974079144E-3</v>
      </c>
      <c r="I22">
        <v>2.806589195679754E-2</v>
      </c>
      <c r="J22">
        <v>1.9137519127095715E-2</v>
      </c>
      <c r="K22">
        <v>1.4324162583725597E-2</v>
      </c>
      <c r="L22">
        <v>3.3404338702843317E-2</v>
      </c>
      <c r="M22">
        <v>1.283990398842616E-2</v>
      </c>
      <c r="N22">
        <v>2.1873604999681273E-2</v>
      </c>
      <c r="O22">
        <v>3.2052143820497703E-2</v>
      </c>
      <c r="P22" s="8">
        <v>9.5825088888381593E-3</v>
      </c>
      <c r="Q22">
        <v>4.4795221843003663E-3</v>
      </c>
    </row>
    <row r="23" spans="1:17" x14ac:dyDescent="0.25">
      <c r="A23">
        <f t="shared" si="0"/>
        <v>3.937007874015748E-3</v>
      </c>
      <c r="B23">
        <f t="shared" si="1"/>
        <v>2.3401115000296235E-2</v>
      </c>
      <c r="C23">
        <f t="shared" si="2"/>
        <v>1.9355270650760691E-4</v>
      </c>
      <c r="E23" s="9">
        <v>34789</v>
      </c>
      <c r="F23">
        <v>2.7329243521615032E-2</v>
      </c>
      <c r="G23">
        <v>1.6448394137823286E-2</v>
      </c>
      <c r="H23">
        <v>5.0590176864664382E-3</v>
      </c>
      <c r="I23">
        <v>7.4066632981841796E-3</v>
      </c>
      <c r="J23">
        <v>5.4820748425949972E-3</v>
      </c>
      <c r="K23">
        <v>7.742424003407411E-3</v>
      </c>
      <c r="L23">
        <v>1.3428566630655725E-2</v>
      </c>
      <c r="M23">
        <v>4.6423296054019625E-2</v>
      </c>
      <c r="N23">
        <v>1.7473789316027055E-3</v>
      </c>
      <c r="O23">
        <v>1.3513513513513375E-2</v>
      </c>
      <c r="P23" s="8">
        <v>7.6818526556081679E-3</v>
      </c>
      <c r="Q23">
        <v>3.482692716075575E-2</v>
      </c>
    </row>
    <row r="24" spans="1:17" x14ac:dyDescent="0.25">
      <c r="A24">
        <f t="shared" si="0"/>
        <v>3.937007874015748E-3</v>
      </c>
      <c r="B24">
        <f t="shared" si="1"/>
        <v>1.8965666344683829E-2</v>
      </c>
      <c r="C24">
        <f t="shared" si="2"/>
        <v>8.981113048083848E-5</v>
      </c>
      <c r="E24" s="9">
        <v>34817</v>
      </c>
      <c r="F24">
        <v>2.7960296379141658E-2</v>
      </c>
      <c r="G24">
        <v>2.0630416442978916E-2</v>
      </c>
      <c r="H24">
        <v>4.6636591979805075E-3</v>
      </c>
      <c r="I24">
        <v>1.7883427319554501E-2</v>
      </c>
      <c r="J24">
        <v>1.1478071228328668E-2</v>
      </c>
      <c r="K24">
        <v>9.5379278605174367E-3</v>
      </c>
      <c r="L24">
        <v>1.7731485572886729E-2</v>
      </c>
      <c r="M24">
        <v>3.3148742767617589E-2</v>
      </c>
      <c r="N24">
        <v>-6.1674557687516618E-3</v>
      </c>
      <c r="O24">
        <v>2.5849917081260498E-2</v>
      </c>
      <c r="P24" s="8">
        <v>6.5427664426129795E-3</v>
      </c>
      <c r="Q24">
        <v>1.4467473835419797E-2</v>
      </c>
    </row>
    <row r="25" spans="1:17" x14ac:dyDescent="0.25">
      <c r="A25">
        <f t="shared" si="0"/>
        <v>3.937007874015748E-3</v>
      </c>
      <c r="B25">
        <f t="shared" si="1"/>
        <v>5.1362082416572682E-2</v>
      </c>
      <c r="C25">
        <f t="shared" si="2"/>
        <v>1.7533723757971584E-3</v>
      </c>
      <c r="E25" s="9">
        <v>34850</v>
      </c>
      <c r="F25">
        <v>3.6311709506323897E-2</v>
      </c>
      <c r="G25">
        <v>1.5366696723775108E-2</v>
      </c>
      <c r="H25">
        <v>5.1693985536631626E-3</v>
      </c>
      <c r="I25">
        <v>7.9935899216724726E-2</v>
      </c>
      <c r="J25">
        <v>2.8582749382527251E-2</v>
      </c>
      <c r="K25">
        <v>1.9168536433709527E-2</v>
      </c>
      <c r="L25">
        <v>5.9070625060207771E-2</v>
      </c>
      <c r="M25">
        <v>6.891477989309891E-3</v>
      </c>
      <c r="N25">
        <v>4.3126684636118462E-2</v>
      </c>
      <c r="O25">
        <v>3.0872754460767426E-2</v>
      </c>
      <c r="P25" s="8">
        <v>1.1275467898602232E-2</v>
      </c>
      <c r="Q25">
        <v>1.0114291493880767E-2</v>
      </c>
    </row>
    <row r="26" spans="1:17" x14ac:dyDescent="0.25">
      <c r="A26">
        <f t="shared" si="0"/>
        <v>3.937007874015748E-3</v>
      </c>
      <c r="B26">
        <f t="shared" si="1"/>
        <v>8.2440254489969354E-3</v>
      </c>
      <c r="C26">
        <f t="shared" si="2"/>
        <v>1.5494459815577477E-6</v>
      </c>
      <c r="E26" s="9">
        <v>34880</v>
      </c>
      <c r="F26">
        <v>2.1278590176228018E-2</v>
      </c>
      <c r="G26">
        <v>4.9509713228492069E-2</v>
      </c>
      <c r="H26">
        <v>5.12796398545734E-3</v>
      </c>
      <c r="I26">
        <v>1.2063477449691717E-2</v>
      </c>
      <c r="J26">
        <v>6.5369701544195635E-3</v>
      </c>
      <c r="K26">
        <v>6.2485451250848811E-3</v>
      </c>
      <c r="L26">
        <v>1.1052179817312879E-2</v>
      </c>
      <c r="M26">
        <v>-1.9533871136094838E-3</v>
      </c>
      <c r="N26">
        <v>2.0010816657652919E-2</v>
      </c>
      <c r="O26">
        <v>6.7235390514124305E-3</v>
      </c>
      <c r="P26" s="8">
        <v>9.0266847249167448E-3</v>
      </c>
      <c r="Q26">
        <v>3.7048162611392765E-3</v>
      </c>
    </row>
    <row r="27" spans="1:17" x14ac:dyDescent="0.25">
      <c r="A27">
        <f t="shared" si="0"/>
        <v>3.937007874015748E-3</v>
      </c>
      <c r="B27">
        <f t="shared" si="1"/>
        <v>1.0123801464110224E-2</v>
      </c>
      <c r="C27">
        <f t="shared" si="2"/>
        <v>4.0323588951160961E-7</v>
      </c>
      <c r="E27" s="9">
        <v>34911</v>
      </c>
      <c r="F27">
        <v>3.1776044056906816E-2</v>
      </c>
      <c r="G27">
        <v>5.6728836864929688E-2</v>
      </c>
      <c r="H27">
        <v>4.771859326178074E-3</v>
      </c>
      <c r="I27">
        <v>-1.6290235624472404E-2</v>
      </c>
      <c r="J27">
        <v>6.6052507858316289E-4</v>
      </c>
      <c r="K27">
        <v>4.5117784027337571E-3</v>
      </c>
      <c r="L27">
        <v>-7.8991683952169822E-3</v>
      </c>
      <c r="M27">
        <v>4.8362517181617104E-2</v>
      </c>
      <c r="N27">
        <v>1.2784258277365401E-2</v>
      </c>
      <c r="O27">
        <v>1.3022364665153052E-2</v>
      </c>
      <c r="P27" s="8">
        <v>6.7475404126884353E-3</v>
      </c>
      <c r="Q27">
        <v>2.7633679169992043E-2</v>
      </c>
    </row>
    <row r="28" spans="1:17" x14ac:dyDescent="0.25">
      <c r="A28">
        <f t="shared" si="0"/>
        <v>3.937007874015748E-3</v>
      </c>
      <c r="B28">
        <f t="shared" si="1"/>
        <v>4.5526796148208454E-2</v>
      </c>
      <c r="C28">
        <f t="shared" si="2"/>
        <v>1.2987376788566967E-3</v>
      </c>
      <c r="E28" s="9">
        <v>34942</v>
      </c>
      <c r="F28">
        <v>-3.2025050706319114E-4</v>
      </c>
      <c r="G28">
        <v>1.8650740691311896E-2</v>
      </c>
      <c r="H28">
        <v>5.0457153079503936E-3</v>
      </c>
      <c r="I28">
        <v>2.2067763141790042E-2</v>
      </c>
      <c r="J28">
        <v>8.1986945767857922E-3</v>
      </c>
      <c r="K28">
        <v>2.8222480447466225E-3</v>
      </c>
      <c r="L28">
        <v>1.8086422985505113E-2</v>
      </c>
      <c r="M28">
        <v>-2.3842437543644679E-2</v>
      </c>
      <c r="N28">
        <v>9.7143854342389702E-3</v>
      </c>
      <c r="O28">
        <v>5.2473157961505645E-3</v>
      </c>
      <c r="P28" s="8">
        <v>6.7743841796508164E-3</v>
      </c>
      <c r="Q28">
        <v>5.9994175322784171E-2</v>
      </c>
    </row>
    <row r="29" spans="1:17" x14ac:dyDescent="0.25">
      <c r="A29">
        <f t="shared" si="0"/>
        <v>3.937007874015748E-3</v>
      </c>
      <c r="B29">
        <f t="shared" si="1"/>
        <v>8.1931962994936068E-3</v>
      </c>
      <c r="C29">
        <f t="shared" si="2"/>
        <v>1.6785705246827574E-6</v>
      </c>
      <c r="E29" s="9">
        <v>34971</v>
      </c>
      <c r="F29">
        <v>4.0097529721648595E-2</v>
      </c>
      <c r="G29">
        <v>1.6606072516458736E-2</v>
      </c>
      <c r="H29">
        <v>4.3522997698279831E-3</v>
      </c>
      <c r="I29">
        <v>1.854825940419369E-2</v>
      </c>
      <c r="J29">
        <v>6.735925900963835E-3</v>
      </c>
      <c r="K29">
        <v>5.4695086898244316E-3</v>
      </c>
      <c r="L29">
        <v>7.8682864899313198E-3</v>
      </c>
      <c r="M29">
        <v>2.7505255781359317E-2</v>
      </c>
      <c r="N29">
        <v>2.0854937204746848E-2</v>
      </c>
      <c r="O29">
        <v>1.187007166402787E-2</v>
      </c>
      <c r="P29" s="8">
        <v>6.1561368094029678E-3</v>
      </c>
      <c r="Q29">
        <v>3.7549226119608647E-3</v>
      </c>
    </row>
    <row r="30" spans="1:17" x14ac:dyDescent="0.25">
      <c r="A30">
        <f t="shared" si="0"/>
        <v>3.937007874015748E-3</v>
      </c>
      <c r="B30">
        <f t="shared" si="1"/>
        <v>1.2713083731334302E-2</v>
      </c>
      <c r="C30">
        <f t="shared" si="2"/>
        <v>1.0396051431127481E-5</v>
      </c>
      <c r="E30" s="9">
        <v>35003</v>
      </c>
      <c r="F30">
        <v>-4.9793809140842304E-3</v>
      </c>
      <c r="G30">
        <v>-4.5524840518074594E-2</v>
      </c>
      <c r="H30">
        <v>4.6708892411746472E-3</v>
      </c>
      <c r="I30">
        <v>3.018708205039089E-2</v>
      </c>
      <c r="J30">
        <v>1.1218374798920516E-2</v>
      </c>
      <c r="K30">
        <v>9.1956356557787444E-3</v>
      </c>
      <c r="L30">
        <v>1.4360290566544975E-2</v>
      </c>
      <c r="M30">
        <v>-1.7334470019891968E-2</v>
      </c>
      <c r="N30">
        <v>-2.5733634311512432E-2</v>
      </c>
      <c r="O30">
        <v>8.2047754741083612E-3</v>
      </c>
      <c r="P30" s="8">
        <v>6.2963331863004068E-3</v>
      </c>
      <c r="Q30">
        <v>-1.0948905109487983E-3</v>
      </c>
    </row>
    <row r="31" spans="1:17" x14ac:dyDescent="0.25">
      <c r="A31">
        <f t="shared" si="0"/>
        <v>3.937007874015748E-3</v>
      </c>
      <c r="B31">
        <f t="shared" si="1"/>
        <v>3.0436537161246807E-2</v>
      </c>
      <c r="C31">
        <f t="shared" si="2"/>
        <v>4.3880799006404728E-4</v>
      </c>
      <c r="E31" s="9">
        <v>35033</v>
      </c>
      <c r="F31">
        <v>4.1049011177987982E-2</v>
      </c>
      <c r="G31">
        <v>4.1620253164556864E-2</v>
      </c>
      <c r="H31">
        <v>4.5380185918610927E-3</v>
      </c>
      <c r="I31">
        <v>2.5035474213195297E-2</v>
      </c>
      <c r="J31">
        <v>1.2478530949480593E-2</v>
      </c>
      <c r="K31">
        <v>9.3411217925485346E-3</v>
      </c>
      <c r="L31">
        <v>1.8208858887786006E-2</v>
      </c>
      <c r="M31">
        <v>3.3126084441873926E-2</v>
      </c>
      <c r="N31">
        <v>9.3257645968489733E-3</v>
      </c>
      <c r="O31">
        <v>9.9110479696218334E-3</v>
      </c>
      <c r="P31" s="8">
        <v>1.5483268878628831E-3</v>
      </c>
      <c r="Q31">
        <v>3.1421264157837081E-2</v>
      </c>
    </row>
    <row r="32" spans="1:17" x14ac:dyDescent="0.25">
      <c r="A32">
        <f t="shared" si="0"/>
        <v>3.937007874015748E-3</v>
      </c>
      <c r="B32">
        <f t="shared" si="1"/>
        <v>3.120779905768133E-2</v>
      </c>
      <c r="C32">
        <f t="shared" si="2"/>
        <v>4.7171522892265985E-4</v>
      </c>
      <c r="E32" s="9">
        <v>35062</v>
      </c>
      <c r="F32">
        <v>1.7443877298181087E-2</v>
      </c>
      <c r="G32">
        <v>2.3948408840495317E-2</v>
      </c>
      <c r="H32">
        <v>5.4532552349568775E-3</v>
      </c>
      <c r="I32">
        <v>2.7938600397850344E-2</v>
      </c>
      <c r="J32">
        <v>1.0176267829953289E-2</v>
      </c>
      <c r="K32">
        <v>8.5688157829175715E-3</v>
      </c>
      <c r="L32">
        <v>1.7420448026686852E-2</v>
      </c>
      <c r="M32">
        <v>2.7669311836083343E-2</v>
      </c>
      <c r="N32">
        <v>6.3644189383070371E-2</v>
      </c>
      <c r="O32">
        <v>1.6754696251535695E-2</v>
      </c>
      <c r="P32" s="8">
        <v>6.529626858296389E-3</v>
      </c>
      <c r="Q32">
        <v>3.064116188451993E-2</v>
      </c>
    </row>
    <row r="33" spans="1:17" x14ac:dyDescent="0.25">
      <c r="A33">
        <f t="shared" si="0"/>
        <v>3.937007874015748E-3</v>
      </c>
      <c r="B33">
        <f t="shared" si="1"/>
        <v>5.2637018272041203E-2</v>
      </c>
      <c r="C33">
        <f t="shared" si="2"/>
        <v>1.8617693536410402E-3</v>
      </c>
      <c r="E33" s="9">
        <v>35095</v>
      </c>
      <c r="F33">
        <v>3.2617342879872835E-2</v>
      </c>
      <c r="G33">
        <v>-1.8672658796722308E-3</v>
      </c>
      <c r="H33">
        <v>4.5623974238124809E-3</v>
      </c>
      <c r="I33">
        <v>-1.0951610729208472E-3</v>
      </c>
      <c r="J33">
        <v>8.5812780186125259E-3</v>
      </c>
      <c r="K33">
        <v>8.5890105419168528E-3</v>
      </c>
      <c r="L33">
        <v>6.4425800169860548E-3</v>
      </c>
      <c r="M33">
        <v>1.6574058942093073E-2</v>
      </c>
      <c r="N33">
        <v>1.4945505557354188E-2</v>
      </c>
      <c r="O33">
        <v>1.6704936644629464E-2</v>
      </c>
      <c r="P33" s="8">
        <v>6.0734849600596608E-3</v>
      </c>
      <c r="Q33">
        <v>6.9685512974738018E-2</v>
      </c>
    </row>
    <row r="34" spans="1:17" x14ac:dyDescent="0.25">
      <c r="A34">
        <f t="shared" si="0"/>
        <v>3.937007874015748E-3</v>
      </c>
      <c r="B34">
        <f t="shared" si="1"/>
        <v>-4.5738948709807659E-2</v>
      </c>
      <c r="C34">
        <f t="shared" si="2"/>
        <v>3.0501034421874587E-3</v>
      </c>
      <c r="E34" s="9">
        <v>35124</v>
      </c>
      <c r="F34">
        <v>6.9337442218797563E-3</v>
      </c>
      <c r="G34">
        <v>3.028093094045281E-2</v>
      </c>
      <c r="H34">
        <v>3.977241604328885E-3</v>
      </c>
      <c r="I34">
        <v>-5.0732634713945957E-2</v>
      </c>
      <c r="J34">
        <v>-1.1211107688245292E-2</v>
      </c>
      <c r="K34">
        <v>-3.2818721942730056E-3</v>
      </c>
      <c r="L34">
        <v>-2.8863106208792622E-2</v>
      </c>
      <c r="M34">
        <v>4.5682899055528026E-3</v>
      </c>
      <c r="N34">
        <v>1.0153633512306692E-2</v>
      </c>
      <c r="O34">
        <v>3.0555784953341103E-3</v>
      </c>
      <c r="P34" s="8">
        <v>6.2389772259905385E-3</v>
      </c>
      <c r="Q34">
        <v>-3.5906498513936902E-2</v>
      </c>
    </row>
    <row r="35" spans="1:17" x14ac:dyDescent="0.25">
      <c r="A35">
        <f t="shared" si="0"/>
        <v>3.937007874015748E-3</v>
      </c>
      <c r="B35">
        <f t="shared" si="1"/>
        <v>-4.0922425404915606E-3</v>
      </c>
      <c r="C35">
        <f t="shared" si="2"/>
        <v>1.8444452335746362E-4</v>
      </c>
      <c r="E35" s="9">
        <v>35153</v>
      </c>
      <c r="F35">
        <v>7.9165560638947419E-3</v>
      </c>
      <c r="G35">
        <v>1.7973101898870469E-2</v>
      </c>
      <c r="H35">
        <v>3.7100382152912559E-3</v>
      </c>
      <c r="I35">
        <v>-1.9627901191635155E-2</v>
      </c>
      <c r="J35">
        <v>-4.801219498625886E-3</v>
      </c>
      <c r="K35">
        <v>1.9368696139854258E-4</v>
      </c>
      <c r="L35">
        <v>-8.2155556255771867E-3</v>
      </c>
      <c r="M35">
        <v>1.5096151281572379E-2</v>
      </c>
      <c r="N35">
        <v>-5.262603936440069E-5</v>
      </c>
      <c r="O35">
        <v>-4.0879445013208837E-3</v>
      </c>
      <c r="P35" s="8">
        <v>7.3710754565354808E-3</v>
      </c>
      <c r="Q35">
        <v>1.0581569738377095E-2</v>
      </c>
    </row>
    <row r="36" spans="1:17" x14ac:dyDescent="0.25">
      <c r="A36">
        <f t="shared" si="0"/>
        <v>3.937007874015748E-3</v>
      </c>
      <c r="B36">
        <f t="shared" si="1"/>
        <v>5.8218270394685863E-3</v>
      </c>
      <c r="C36">
        <f t="shared" si="2"/>
        <v>1.3446638547126597E-5</v>
      </c>
      <c r="E36" s="9">
        <v>35185</v>
      </c>
      <c r="F36">
        <v>1.343144848954303E-2</v>
      </c>
      <c r="G36">
        <v>5.2937086192822891E-2</v>
      </c>
      <c r="H36">
        <v>4.2753525570580209E-3</v>
      </c>
      <c r="I36">
        <v>-1.7109330902952191E-2</v>
      </c>
      <c r="J36">
        <v>-3.1454451606170997E-3</v>
      </c>
      <c r="K36">
        <v>1.156116143427921E-3</v>
      </c>
      <c r="L36">
        <v>-1.3816607055793129E-2</v>
      </c>
      <c r="M36">
        <v>2.2005307548805808E-2</v>
      </c>
      <c r="N36">
        <v>-8.9468975317086308E-4</v>
      </c>
      <c r="O36">
        <v>1.4017885384016715E-3</v>
      </c>
      <c r="P36" s="8">
        <v>4.6626138145406948E-3</v>
      </c>
      <c r="Q36">
        <v>3.1164976502596975E-2</v>
      </c>
    </row>
    <row r="37" spans="1:17" x14ac:dyDescent="0.25">
      <c r="A37">
        <f t="shared" si="0"/>
        <v>3.937007874015748E-3</v>
      </c>
      <c r="B37">
        <f t="shared" si="1"/>
        <v>5.2576596868057967E-3</v>
      </c>
      <c r="C37">
        <f t="shared" si="2"/>
        <v>1.7902488181052839E-5</v>
      </c>
      <c r="E37" s="9">
        <v>35216</v>
      </c>
      <c r="F37">
        <v>2.2853386734335235E-2</v>
      </c>
      <c r="G37">
        <v>3.8962903411048799E-2</v>
      </c>
      <c r="H37">
        <v>4.4312972428528496E-3</v>
      </c>
      <c r="I37">
        <v>-4.8615172253919647E-3</v>
      </c>
      <c r="J37">
        <v>-5.5704995317418238E-4</v>
      </c>
      <c r="K37">
        <v>2.4943271379327392E-3</v>
      </c>
      <c r="L37">
        <v>-6.0553418845781248E-3</v>
      </c>
      <c r="M37">
        <v>-6.2987672412673223E-4</v>
      </c>
      <c r="N37">
        <v>2.5126422250316027E-2</v>
      </c>
      <c r="O37">
        <v>7.207310682469048E-3</v>
      </c>
      <c r="P37" s="8">
        <v>6.3454035183789781E-3</v>
      </c>
      <c r="Q37">
        <v>1.9269209242824159E-2</v>
      </c>
    </row>
    <row r="38" spans="1:17" x14ac:dyDescent="0.25">
      <c r="A38">
        <f t="shared" si="0"/>
        <v>3.937007874015748E-3</v>
      </c>
      <c r="B38">
        <f t="shared" si="1"/>
        <v>2.8437314154722511E-2</v>
      </c>
      <c r="C38">
        <f t="shared" si="2"/>
        <v>3.590464581291335E-4</v>
      </c>
      <c r="E38" s="9">
        <v>35244</v>
      </c>
      <c r="F38">
        <v>2.2566953610712037E-3</v>
      </c>
      <c r="G38">
        <v>-4.2116899267652386E-2</v>
      </c>
      <c r="H38">
        <v>4.1188805454352995E-3</v>
      </c>
      <c r="I38">
        <v>2.0900366229582357E-2</v>
      </c>
      <c r="J38">
        <v>9.7856032678527161E-3</v>
      </c>
      <c r="K38">
        <v>8.0345572354212358E-3</v>
      </c>
      <c r="L38">
        <v>1.681565854576772E-2</v>
      </c>
      <c r="M38">
        <v>3.5501131920148143E-3</v>
      </c>
      <c r="N38">
        <v>1.8652689995375393E-2</v>
      </c>
      <c r="O38">
        <v>4.4723356639371215E-3</v>
      </c>
      <c r="P38" s="8">
        <v>8.135113626315249E-3</v>
      </c>
      <c r="Q38">
        <v>1.7414496391590761E-2</v>
      </c>
    </row>
    <row r="39" spans="1:17" x14ac:dyDescent="0.25">
      <c r="A39">
        <f t="shared" si="0"/>
        <v>3.937007874015748E-3</v>
      </c>
      <c r="B39">
        <f t="shared" si="1"/>
        <v>-1.9633929656564318E-2</v>
      </c>
      <c r="C39">
        <f t="shared" si="2"/>
        <v>8.481329685095766E-4</v>
      </c>
      <c r="E39" s="9">
        <v>35277</v>
      </c>
      <c r="F39">
        <v>-4.5748027973696259E-2</v>
      </c>
      <c r="G39">
        <v>-8.831251262225559E-2</v>
      </c>
      <c r="H39">
        <v>4.538316692838773E-3</v>
      </c>
      <c r="I39">
        <v>-2.2817789578488679E-4</v>
      </c>
      <c r="J39">
        <v>3.0765241389529852E-3</v>
      </c>
      <c r="K39">
        <v>4.4866300994170771E-3</v>
      </c>
      <c r="L39">
        <v>1.5680591620508277E-3</v>
      </c>
      <c r="M39">
        <v>-3.6849525762625013E-2</v>
      </c>
      <c r="N39">
        <v>3.6824051654560375E-3</v>
      </c>
      <c r="O39">
        <v>6.0808389712951882E-3</v>
      </c>
      <c r="P39" s="8">
        <v>7.8265739172675985E-3</v>
      </c>
      <c r="Q39">
        <v>-4.1326137239783955E-2</v>
      </c>
    </row>
    <row r="40" spans="1:17" x14ac:dyDescent="0.25">
      <c r="A40">
        <f t="shared" si="0"/>
        <v>3.937007874015748E-3</v>
      </c>
      <c r="B40">
        <f t="shared" si="1"/>
        <v>1.1578418204286352E-2</v>
      </c>
      <c r="C40">
        <f t="shared" si="2"/>
        <v>4.3665339551531385E-6</v>
      </c>
      <c r="E40" s="9">
        <v>35307</v>
      </c>
      <c r="F40">
        <v>1.8813969841393829E-2</v>
      </c>
      <c r="G40">
        <v>5.6582278481012604E-2</v>
      </c>
      <c r="H40">
        <v>4.5131678582546186E-3</v>
      </c>
      <c r="I40">
        <v>-1.3011701973151824E-2</v>
      </c>
      <c r="J40">
        <v>1.087606821824405E-3</v>
      </c>
      <c r="K40">
        <v>3.6887408083661199E-3</v>
      </c>
      <c r="L40">
        <v>-4.631936122369229E-3</v>
      </c>
      <c r="M40">
        <v>9.9141659458379383E-3</v>
      </c>
      <c r="N40">
        <v>3.9201889732120465E-2</v>
      </c>
      <c r="O40">
        <v>1.2433749554803919E-2</v>
      </c>
      <c r="P40" s="8">
        <v>6.2795819860350655E-3</v>
      </c>
      <c r="Q40">
        <v>2.4770789769985591E-2</v>
      </c>
    </row>
    <row r="41" spans="1:17" x14ac:dyDescent="0.25">
      <c r="A41">
        <f t="shared" si="0"/>
        <v>3.937007874015748E-3</v>
      </c>
      <c r="B41">
        <f t="shared" si="1"/>
        <v>2.7454076837501697E-2</v>
      </c>
      <c r="C41">
        <f t="shared" si="2"/>
        <v>3.2275142732336194E-4</v>
      </c>
      <c r="E41" s="9">
        <v>35338</v>
      </c>
      <c r="F41">
        <v>5.4172610009355804E-2</v>
      </c>
      <c r="G41">
        <v>3.7468551575416287E-2</v>
      </c>
      <c r="H41">
        <v>4.7033142872998646E-3</v>
      </c>
      <c r="I41">
        <v>2.8184854385259639E-2</v>
      </c>
      <c r="J41">
        <v>1.270324359719277E-2</v>
      </c>
      <c r="K41">
        <v>9.7220943164992857E-3</v>
      </c>
      <c r="L41">
        <v>2.5098597680879298E-2</v>
      </c>
      <c r="M41">
        <v>3.7607062854131179E-2</v>
      </c>
      <c r="N41">
        <v>2.0989505247376306E-2</v>
      </c>
      <c r="O41">
        <v>2.3269907944369672E-2</v>
      </c>
      <c r="P41" s="8">
        <v>4.8033743372073445E-3</v>
      </c>
      <c r="Q41">
        <v>2.5035316276879716E-2</v>
      </c>
    </row>
    <row r="42" spans="1:17" x14ac:dyDescent="0.25">
      <c r="A42">
        <f t="shared" si="0"/>
        <v>3.937007874015748E-3</v>
      </c>
      <c r="B42">
        <f t="shared" si="1"/>
        <v>4.5767947306946367E-2</v>
      </c>
      <c r="C42">
        <f t="shared" si="2"/>
        <v>1.3161770452268129E-3</v>
      </c>
      <c r="E42" s="9">
        <v>35369</v>
      </c>
      <c r="F42">
        <v>2.6130857982569866E-2</v>
      </c>
      <c r="G42">
        <v>-1.6801870723750612E-2</v>
      </c>
      <c r="H42">
        <v>4.2785302477588161E-3</v>
      </c>
      <c r="I42">
        <v>4.0105038526904835E-2</v>
      </c>
      <c r="J42">
        <v>1.6279561118477615E-2</v>
      </c>
      <c r="K42">
        <v>1.2252394843666803E-2</v>
      </c>
      <c r="L42">
        <v>3.3395236347146362E-2</v>
      </c>
      <c r="M42">
        <v>5.473432896474506E-3</v>
      </c>
      <c r="N42">
        <v>2.8231727535408035E-2</v>
      </c>
      <c r="O42">
        <v>8.6796691514345881E-3</v>
      </c>
      <c r="P42" s="8">
        <v>5.0651182191971955E-3</v>
      </c>
      <c r="Q42">
        <v>3.353495138197693E-2</v>
      </c>
    </row>
    <row r="43" spans="1:17" x14ac:dyDescent="0.25">
      <c r="A43">
        <f t="shared" si="0"/>
        <v>3.937007874015748E-3</v>
      </c>
      <c r="B43">
        <f t="shared" si="1"/>
        <v>4.6085705680261727E-2</v>
      </c>
      <c r="C43">
        <f t="shared" si="2"/>
        <v>1.3393340257963559E-3</v>
      </c>
      <c r="E43" s="9">
        <v>35398</v>
      </c>
      <c r="F43">
        <v>7.3376153813433209E-2</v>
      </c>
      <c r="G43">
        <v>3.9756878174824539E-2</v>
      </c>
      <c r="H43">
        <v>4.2694692841134252E-3</v>
      </c>
      <c r="I43">
        <v>3.3883937072688219E-2</v>
      </c>
      <c r="J43">
        <v>1.2298152230406645E-2</v>
      </c>
      <c r="K43">
        <v>8.6220160824166392E-3</v>
      </c>
      <c r="L43">
        <v>2.8911108557126308E-2</v>
      </c>
      <c r="M43">
        <v>5.4537417113987852E-2</v>
      </c>
      <c r="N43">
        <v>4.6528769521352542E-2</v>
      </c>
      <c r="O43">
        <v>2.0081662954714252E-2</v>
      </c>
      <c r="P43" s="8">
        <v>5.895993359596341E-3</v>
      </c>
      <c r="Q43">
        <v>5.0448181346766541E-2</v>
      </c>
    </row>
    <row r="44" spans="1:17" x14ac:dyDescent="0.25">
      <c r="A44">
        <f t="shared" si="0"/>
        <v>3.937007874015748E-3</v>
      </c>
      <c r="B44">
        <f t="shared" si="1"/>
        <v>-7.4479691770372759E-3</v>
      </c>
      <c r="C44">
        <f t="shared" si="2"/>
        <v>2.8685390930694826E-4</v>
      </c>
      <c r="E44" s="9">
        <v>35430</v>
      </c>
      <c r="F44">
        <v>-2.1505376344086002E-2</v>
      </c>
      <c r="G44">
        <v>2.4003840614498229E-2</v>
      </c>
      <c r="H44">
        <v>4.4247484693655803E-3</v>
      </c>
      <c r="I44">
        <v>-2.4540868769569846E-2</v>
      </c>
      <c r="J44">
        <v>-5.4193105206504777E-3</v>
      </c>
      <c r="K44">
        <v>1.0582315987961444E-4</v>
      </c>
      <c r="L44">
        <v>-2.0148865568547003E-2</v>
      </c>
      <c r="M44">
        <v>-1.7450564718000217E-2</v>
      </c>
      <c r="N44">
        <v>0.10974160320464854</v>
      </c>
      <c r="O44">
        <v>8.3131816693184923E-3</v>
      </c>
      <c r="P44" s="8">
        <v>3.6609405801182326E-3</v>
      </c>
      <c r="Q44">
        <v>3.1029619181945911E-3</v>
      </c>
    </row>
    <row r="45" spans="1:17" x14ac:dyDescent="0.25">
      <c r="A45">
        <f t="shared" si="0"/>
        <v>3.937007874015748E-3</v>
      </c>
      <c r="B45">
        <f t="shared" si="1"/>
        <v>3.495505768679058E-2</v>
      </c>
      <c r="C45">
        <f t="shared" si="2"/>
        <v>6.4853064271301261E-4</v>
      </c>
      <c r="E45" s="9">
        <v>35461</v>
      </c>
      <c r="F45">
        <v>6.1317061317061272E-2</v>
      </c>
      <c r="G45">
        <v>1.8863241499131211E-2</v>
      </c>
      <c r="H45">
        <v>4.5711066076572493E-3</v>
      </c>
      <c r="I45">
        <v>-7.2056553735430073E-3</v>
      </c>
      <c r="J45">
        <v>3.7310576729663314E-3</v>
      </c>
      <c r="K45">
        <v>5.0198844038664703E-3</v>
      </c>
      <c r="L45">
        <v>8.7627886624930262E-4</v>
      </c>
      <c r="M45">
        <v>1.0629479740601688E-2</v>
      </c>
      <c r="N45">
        <v>6.9813566045220377E-3</v>
      </c>
      <c r="O45">
        <v>7.5130247634547231E-3</v>
      </c>
      <c r="P45" s="8">
        <v>7.0015399472762585E-3</v>
      </c>
      <c r="Q45">
        <v>5.4836895388076456E-2</v>
      </c>
    </row>
    <row r="46" spans="1:17" x14ac:dyDescent="0.25">
      <c r="A46">
        <f t="shared" si="0"/>
        <v>3.937007874015748E-3</v>
      </c>
      <c r="B46">
        <f t="shared" si="1"/>
        <v>5.6945629583143916E-3</v>
      </c>
      <c r="C46">
        <f t="shared" si="2"/>
        <v>1.4396180772598245E-5</v>
      </c>
      <c r="E46" s="9">
        <v>35489</v>
      </c>
      <c r="F46">
        <v>5.9275465554087248E-3</v>
      </c>
      <c r="G46">
        <v>-2.5443226417647846E-2</v>
      </c>
      <c r="H46">
        <v>3.9034936947042187E-3</v>
      </c>
      <c r="I46">
        <v>-1.6835016835016203E-3</v>
      </c>
      <c r="J46">
        <v>1.1226051533430592E-3</v>
      </c>
      <c r="K46">
        <v>2.8207761167908796E-3</v>
      </c>
      <c r="L46">
        <v>4.2268461101280241E-3</v>
      </c>
      <c r="M46">
        <v>1.0083466010517794E-2</v>
      </c>
      <c r="N46">
        <v>-3.1119514693138672E-3</v>
      </c>
      <c r="O46">
        <v>1.5373143076712781E-2</v>
      </c>
      <c r="P46" s="8">
        <v>7.2962902964524012E-3</v>
      </c>
      <c r="Q46">
        <v>1.2996534257531334E-2</v>
      </c>
    </row>
    <row r="47" spans="1:17" x14ac:dyDescent="0.25">
      <c r="A47">
        <f t="shared" si="0"/>
        <v>3.937007874015748E-3</v>
      </c>
      <c r="B47">
        <f t="shared" si="1"/>
        <v>-1.3716545981056616E-2</v>
      </c>
      <c r="C47">
        <f t="shared" si="2"/>
        <v>5.3848775210894645E-4</v>
      </c>
      <c r="E47" s="9">
        <v>35520</v>
      </c>
      <c r="F47">
        <v>-4.2613995599504406E-2</v>
      </c>
      <c r="G47">
        <v>-4.857658658519648E-2</v>
      </c>
      <c r="H47">
        <v>4.2239814009650267E-3</v>
      </c>
      <c r="I47">
        <v>-2.4652284426177173E-2</v>
      </c>
      <c r="J47">
        <v>-5.1443755535872659E-3</v>
      </c>
      <c r="K47">
        <v>1.1657681389432017E-3</v>
      </c>
      <c r="L47">
        <v>-1.8768902941985188E-2</v>
      </c>
      <c r="M47">
        <v>-2.1207489491784637E-2</v>
      </c>
      <c r="N47">
        <v>1.7386493855455765E-3</v>
      </c>
      <c r="O47">
        <v>-1.3754950852268077E-2</v>
      </c>
      <c r="P47" s="8">
        <v>9.8423297373448904E-3</v>
      </c>
      <c r="Q47">
        <v>-1.4145667478123625E-2</v>
      </c>
    </row>
    <row r="48" spans="1:17" x14ac:dyDescent="0.25">
      <c r="A48">
        <f t="shared" si="0"/>
        <v>3.937007874015748E-3</v>
      </c>
      <c r="B48">
        <f t="shared" si="1"/>
        <v>2.6607113167311396E-2</v>
      </c>
      <c r="C48">
        <f t="shared" si="2"/>
        <v>2.9303688912518596E-4</v>
      </c>
      <c r="E48" s="9">
        <v>35550</v>
      </c>
      <c r="F48">
        <v>5.8405536770921529E-2</v>
      </c>
      <c r="G48">
        <v>1.2844465203176725E-3</v>
      </c>
      <c r="H48">
        <v>4.7737729631265324E-3</v>
      </c>
      <c r="I48">
        <v>2.5024604965855568E-2</v>
      </c>
      <c r="J48">
        <v>1.1193099665951944E-2</v>
      </c>
      <c r="K48">
        <v>9.1300694424583106E-3</v>
      </c>
      <c r="L48">
        <v>2.0531303670649148E-2</v>
      </c>
      <c r="M48">
        <v>3.1231700175678334E-2</v>
      </c>
      <c r="N48">
        <v>-3.1083586446294054E-2</v>
      </c>
      <c r="O48">
        <v>1.2821680118103806E-2</v>
      </c>
      <c r="P48" s="8">
        <v>5.5675527611620534E-3</v>
      </c>
      <c r="Q48">
        <v>2.8563801388147292E-2</v>
      </c>
    </row>
    <row r="49" spans="1:17" x14ac:dyDescent="0.25">
      <c r="A49">
        <f t="shared" si="0"/>
        <v>3.937007874015748E-3</v>
      </c>
      <c r="B49">
        <f t="shared" si="1"/>
        <v>7.624096391942059E-3</v>
      </c>
      <c r="C49">
        <f t="shared" si="2"/>
        <v>3.4770930289354232E-6</v>
      </c>
      <c r="E49" s="9">
        <v>35580</v>
      </c>
      <c r="F49">
        <v>5.8576883719769324E-2</v>
      </c>
      <c r="G49">
        <v>0.11008746355685139</v>
      </c>
      <c r="H49">
        <v>5.126178563374939E-3</v>
      </c>
      <c r="I49">
        <v>1.0844642898854895E-2</v>
      </c>
      <c r="J49">
        <v>7.6829341306821064E-3</v>
      </c>
      <c r="K49">
        <v>7.3308222478039031E-3</v>
      </c>
      <c r="L49">
        <v>9.6386837848165818E-3</v>
      </c>
      <c r="M49">
        <v>6.0287715313269041E-2</v>
      </c>
      <c r="N49">
        <v>2.9515938606847758E-2</v>
      </c>
      <c r="O49">
        <v>2.105506487001918E-2</v>
      </c>
      <c r="P49" s="8">
        <v>7.418200247062412E-3</v>
      </c>
      <c r="Q49">
        <v>8.8242927588890741E-3</v>
      </c>
    </row>
    <row r="50" spans="1:17" x14ac:dyDescent="0.25">
      <c r="A50">
        <f t="shared" si="0"/>
        <v>3.937007874015748E-3</v>
      </c>
      <c r="B50">
        <f t="shared" si="1"/>
        <v>2.7642743248220279E-2</v>
      </c>
      <c r="C50">
        <f t="shared" si="2"/>
        <v>3.2956591361782048E-4</v>
      </c>
      <c r="E50" s="9">
        <v>35611</v>
      </c>
      <c r="F50">
        <v>4.345263356438922E-2</v>
      </c>
      <c r="G50">
        <v>4.0996953461498009E-2</v>
      </c>
      <c r="H50">
        <v>3.6495458614416165E-3</v>
      </c>
      <c r="I50">
        <v>1.9429153825384571E-2</v>
      </c>
      <c r="J50">
        <v>8.6256760653218301E-3</v>
      </c>
      <c r="K50">
        <v>7.5896320133759243E-3</v>
      </c>
      <c r="L50">
        <v>1.9018546028530148E-2</v>
      </c>
      <c r="M50">
        <v>4.8547264125680556E-2</v>
      </c>
      <c r="N50">
        <v>5.3029104713698372E-2</v>
      </c>
      <c r="O50">
        <v>1.5454662654428741E-2</v>
      </c>
      <c r="P50" s="8">
        <v>8.872762944424295E-3</v>
      </c>
      <c r="Q50">
        <v>2.2575250836120553E-2</v>
      </c>
    </row>
    <row r="51" spans="1:17" x14ac:dyDescent="0.25">
      <c r="A51">
        <f t="shared" si="0"/>
        <v>3.937007874015748E-3</v>
      </c>
      <c r="B51">
        <f t="shared" si="1"/>
        <v>6.6482831735436496E-2</v>
      </c>
      <c r="C51">
        <f t="shared" si="2"/>
        <v>3.2483204639436759E-3</v>
      </c>
      <c r="E51" s="9">
        <v>35642</v>
      </c>
      <c r="F51">
        <v>7.8123234742526471E-2</v>
      </c>
      <c r="G51">
        <v>4.5689633423316556E-2</v>
      </c>
      <c r="H51">
        <v>4.4972069511945989E-3</v>
      </c>
      <c r="I51">
        <v>6.005060886931779E-2</v>
      </c>
      <c r="J51">
        <v>1.8780937002430553E-2</v>
      </c>
      <c r="K51">
        <v>1.2629009225107124E-2</v>
      </c>
      <c r="L51">
        <v>4.4570667336824243E-2</v>
      </c>
      <c r="M51">
        <v>4.4788507581803749E-2</v>
      </c>
      <c r="N51">
        <v>2.6812873183371444E-2</v>
      </c>
      <c r="O51">
        <v>2.6506307634188264E-2</v>
      </c>
      <c r="P51" s="8">
        <v>7.0557290400592443E-3</v>
      </c>
      <c r="Q51">
        <v>6.9941505755078959E-2</v>
      </c>
    </row>
    <row r="52" spans="1:17" x14ac:dyDescent="0.25">
      <c r="A52">
        <f t="shared" si="0"/>
        <v>3.937007874015748E-3</v>
      </c>
      <c r="B52">
        <f t="shared" si="1"/>
        <v>-1.8450077717453776E-2</v>
      </c>
      <c r="C52">
        <f t="shared" si="2"/>
        <v>7.8058049080604848E-4</v>
      </c>
      <c r="E52" s="9">
        <v>35671</v>
      </c>
      <c r="F52">
        <v>-5.7445849794087733E-2</v>
      </c>
      <c r="G52">
        <v>2.1593321752557459E-2</v>
      </c>
      <c r="H52">
        <v>4.2831836569223736E-3</v>
      </c>
      <c r="I52">
        <v>-2.9138112854195874E-2</v>
      </c>
      <c r="J52">
        <v>-4.261752556456222E-3</v>
      </c>
      <c r="K52">
        <v>6.9329915858684643E-4</v>
      </c>
      <c r="L52">
        <v>-1.8546413405537532E-2</v>
      </c>
      <c r="M52">
        <v>-6.8106819848447797E-2</v>
      </c>
      <c r="N52">
        <v>-3.6206707383974468E-3</v>
      </c>
      <c r="O52">
        <v>-1.2036126478874865E-3</v>
      </c>
      <c r="P52" s="8">
        <v>7.0991341160744348E-3</v>
      </c>
      <c r="Q52">
        <v>-1.2580095232496702E-2</v>
      </c>
    </row>
    <row r="53" spans="1:17" x14ac:dyDescent="0.25">
      <c r="A53">
        <f t="shared" si="0"/>
        <v>3.937007874015748E-3</v>
      </c>
      <c r="B53">
        <f t="shared" si="1"/>
        <v>4.0029222439062685E-2</v>
      </c>
      <c r="C53">
        <f t="shared" si="2"/>
        <v>9.3271783705656057E-4</v>
      </c>
      <c r="E53" s="9">
        <v>35703</v>
      </c>
      <c r="F53">
        <v>5.3153523741759079E-2</v>
      </c>
      <c r="G53">
        <v>7.1771012918310007E-2</v>
      </c>
      <c r="H53">
        <v>4.5786420717313092E-3</v>
      </c>
      <c r="I53">
        <v>2.9067846614508897E-2</v>
      </c>
      <c r="J53">
        <v>1.1056932785667328E-2</v>
      </c>
      <c r="K53">
        <v>8.105192992032384E-3</v>
      </c>
      <c r="L53">
        <v>2.2235455029605777E-2</v>
      </c>
      <c r="M53">
        <v>5.302906106211136E-2</v>
      </c>
      <c r="N53">
        <v>9.4773161062986278E-2</v>
      </c>
      <c r="O53">
        <v>1.7988360117546565E-2</v>
      </c>
      <c r="P53" s="8">
        <v>6.2317166105361199E-3</v>
      </c>
      <c r="Q53">
        <v>3.9947609692206898E-2</v>
      </c>
    </row>
    <row r="54" spans="1:17" x14ac:dyDescent="0.25">
      <c r="A54">
        <f t="shared" si="0"/>
        <v>3.937007874015748E-3</v>
      </c>
      <c r="B54">
        <f t="shared" si="1"/>
        <v>3.5005056824065055E-3</v>
      </c>
      <c r="C54">
        <f t="shared" si="2"/>
        <v>3.5859583677628043E-5</v>
      </c>
      <c r="E54" s="9">
        <v>35734</v>
      </c>
      <c r="F54">
        <v>-3.4477662359597927E-2</v>
      </c>
      <c r="G54">
        <v>-4.5304305671852285E-2</v>
      </c>
      <c r="H54">
        <v>4.2651327039369136E-3</v>
      </c>
      <c r="I54">
        <v>3.4236328899462931E-2</v>
      </c>
      <c r="J54">
        <v>1.1604945362160501E-2</v>
      </c>
      <c r="K54">
        <v>6.8516597442862537E-3</v>
      </c>
      <c r="L54">
        <v>2.0661021103484334E-2</v>
      </c>
      <c r="M54">
        <v>-5.3887430071925979E-2</v>
      </c>
      <c r="N54">
        <v>-3.0040903909340777E-2</v>
      </c>
      <c r="O54">
        <v>5.1059310091110532E-3</v>
      </c>
      <c r="P54" s="8">
        <v>3.8600134367556826E-3</v>
      </c>
      <c r="Q54">
        <v>-1.6372795969773368E-2</v>
      </c>
    </row>
    <row r="55" spans="1:17" x14ac:dyDescent="0.25">
      <c r="A55">
        <f t="shared" si="0"/>
        <v>3.937007874015748E-3</v>
      </c>
      <c r="B55">
        <f t="shared" si="1"/>
        <v>4.5170164352586438E-3</v>
      </c>
      <c r="C55">
        <f t="shared" si="2"/>
        <v>2.4718561113429903E-5</v>
      </c>
      <c r="E55" s="9">
        <v>35762</v>
      </c>
      <c r="F55">
        <v>4.4586822942861426E-2</v>
      </c>
      <c r="G55">
        <v>-7.7089969071688635E-3</v>
      </c>
      <c r="H55">
        <v>3.8990805737497691E-3</v>
      </c>
      <c r="I55">
        <v>1.3930883647168546E-2</v>
      </c>
      <c r="J55">
        <v>2.2910234295552279E-3</v>
      </c>
      <c r="K55">
        <v>1.7025512413628707E-3</v>
      </c>
      <c r="L55">
        <v>-1.3067574015799277E-3</v>
      </c>
      <c r="M55">
        <v>1.6378336276972716E-2</v>
      </c>
      <c r="N55">
        <v>2.098167991704103E-2</v>
      </c>
      <c r="O55">
        <v>9.3689119782751629E-3</v>
      </c>
      <c r="P55" s="8">
        <v>3.8999282072498254E-3</v>
      </c>
      <c r="Q55">
        <v>1.0010476079618247E-2</v>
      </c>
    </row>
    <row r="56" spans="1:17" x14ac:dyDescent="0.25">
      <c r="A56">
        <f t="shared" si="0"/>
        <v>3.937007874015748E-3</v>
      </c>
      <c r="B56">
        <f t="shared" si="1"/>
        <v>3.0141222414707715E-2</v>
      </c>
      <c r="C56">
        <f t="shared" si="2"/>
        <v>4.2652284528336482E-4</v>
      </c>
      <c r="E56" s="9">
        <v>35795</v>
      </c>
      <c r="F56">
        <v>1.5731630730583923E-2</v>
      </c>
      <c r="G56">
        <v>1.6514700409378413E-2</v>
      </c>
      <c r="H56">
        <v>4.29117612017893E-3</v>
      </c>
      <c r="I56">
        <v>1.7417665169181307E-2</v>
      </c>
      <c r="J56">
        <v>8.5083909361562959E-3</v>
      </c>
      <c r="K56">
        <v>6.2798278919342643E-3</v>
      </c>
      <c r="L56">
        <v>1.431402797642467E-2</v>
      </c>
      <c r="M56">
        <v>1.0890447922288216E-2</v>
      </c>
      <c r="N56">
        <v>2.4782476216271165E-2</v>
      </c>
      <c r="O56">
        <v>9.6094796376120506E-3</v>
      </c>
      <c r="P56" s="8">
        <v>5.8241365308511206E-3</v>
      </c>
      <c r="Q56">
        <v>3.2211593868848754E-2</v>
      </c>
    </row>
    <row r="57" spans="1:17" x14ac:dyDescent="0.25">
      <c r="A57">
        <f t="shared" si="0"/>
        <v>3.937007874015748E-3</v>
      </c>
      <c r="B57">
        <f t="shared" si="1"/>
        <v>8.9993863920718887E-3</v>
      </c>
      <c r="C57">
        <f t="shared" si="2"/>
        <v>2.3951871996908868E-7</v>
      </c>
      <c r="E57" s="9">
        <v>35825</v>
      </c>
      <c r="F57">
        <v>1.0150139628824384E-2</v>
      </c>
      <c r="G57">
        <v>-1.5948926822570986E-2</v>
      </c>
      <c r="H57">
        <v>4.6804967797320352E-3</v>
      </c>
      <c r="I57">
        <v>2.0024115517976782E-2</v>
      </c>
      <c r="J57">
        <v>1.346190062411412E-2</v>
      </c>
      <c r="K57">
        <v>1.0326678021053581E-2</v>
      </c>
      <c r="L57">
        <v>1.8046688430107372E-2</v>
      </c>
      <c r="M57">
        <v>2.6585805955647634E-2</v>
      </c>
      <c r="N57">
        <v>-9.1512768839405734E-3</v>
      </c>
      <c r="O57">
        <v>1.5936739659367483E-2</v>
      </c>
      <c r="P57" s="8">
        <v>5.7723361692896269E-3</v>
      </c>
      <c r="Q57">
        <v>-1.2114107073075364E-2</v>
      </c>
    </row>
    <row r="58" spans="1:17" x14ac:dyDescent="0.25">
      <c r="A58">
        <f t="shared" si="0"/>
        <v>3.937007874015748E-3</v>
      </c>
      <c r="B58">
        <f t="shared" si="1"/>
        <v>3.9535432639489256E-4</v>
      </c>
      <c r="C58">
        <f t="shared" si="2"/>
        <v>8.2690624905505132E-5</v>
      </c>
      <c r="E58" s="9">
        <v>35853</v>
      </c>
      <c r="F58">
        <v>7.0449259395274799E-2</v>
      </c>
      <c r="G58">
        <v>7.3898383908847842E-2</v>
      </c>
      <c r="H58">
        <v>3.5466169739541975E-3</v>
      </c>
      <c r="I58">
        <v>-7.3545166876622936E-3</v>
      </c>
      <c r="J58">
        <v>-1.3170613232228456E-3</v>
      </c>
      <c r="K58">
        <v>1.0243976744777061E-3</v>
      </c>
      <c r="L58">
        <v>-2.3508017120933422E-3</v>
      </c>
      <c r="M58">
        <v>6.6365744833539519E-2</v>
      </c>
      <c r="N58">
        <v>-1.9238463590290911E-2</v>
      </c>
      <c r="O58">
        <v>4.0514110086615762E-3</v>
      </c>
      <c r="P58" s="8">
        <v>5.4396664310276677E-3</v>
      </c>
      <c r="Q58">
        <v>1.9552441229656381E-2</v>
      </c>
    </row>
    <row r="59" spans="1:17" x14ac:dyDescent="0.25">
      <c r="A59">
        <f t="shared" si="0"/>
        <v>3.937007874015748E-3</v>
      </c>
      <c r="B59">
        <f t="shared" si="1"/>
        <v>3.6659385757494327E-2</v>
      </c>
      <c r="C59">
        <f t="shared" si="2"/>
        <v>7.3824111678474479E-4</v>
      </c>
      <c r="E59" s="9">
        <v>35885</v>
      </c>
      <c r="F59">
        <v>4.994568014180345E-2</v>
      </c>
      <c r="G59">
        <v>4.0815884632873667E-2</v>
      </c>
      <c r="H59">
        <v>4.7299378754428467E-3</v>
      </c>
      <c r="I59">
        <v>2.5204177824496021E-3</v>
      </c>
      <c r="J59">
        <v>3.3280069987708938E-3</v>
      </c>
      <c r="K59">
        <v>5.1725427885573882E-3</v>
      </c>
      <c r="L59">
        <v>4.3064860003840799E-3</v>
      </c>
      <c r="M59">
        <v>4.1012386618550556E-2</v>
      </c>
      <c r="N59">
        <v>2.3287438381778047E-2</v>
      </c>
      <c r="O59">
        <v>9.4984424826003444E-3</v>
      </c>
      <c r="P59" s="8">
        <v>7.7518917952690281E-3</v>
      </c>
      <c r="Q59">
        <v>5.9416916084691351E-2</v>
      </c>
    </row>
    <row r="60" spans="1:17" x14ac:dyDescent="0.25">
      <c r="A60">
        <f t="shared" si="0"/>
        <v>3.937007874015748E-3</v>
      </c>
      <c r="B60">
        <f t="shared" si="1"/>
        <v>6.881795134481037E-3</v>
      </c>
      <c r="C60">
        <f t="shared" si="2"/>
        <v>6.7964372959749274E-6</v>
      </c>
      <c r="E60" s="9">
        <v>35915</v>
      </c>
      <c r="F60">
        <v>9.0764692534603952E-3</v>
      </c>
      <c r="G60">
        <v>4.5976533244569406E-3</v>
      </c>
      <c r="H60">
        <v>4.4883628334599912E-3</v>
      </c>
      <c r="I60">
        <v>2.7252349474975457E-3</v>
      </c>
      <c r="J60">
        <v>4.4638354497510413E-3</v>
      </c>
      <c r="K60">
        <v>5.3402063416367884E-3</v>
      </c>
      <c r="L60">
        <v>4.549607015369217E-3</v>
      </c>
      <c r="M60">
        <v>8.600740150841002E-3</v>
      </c>
      <c r="N60">
        <v>-3.6976744186046462E-2</v>
      </c>
      <c r="O60">
        <v>4.295261991291488E-3</v>
      </c>
      <c r="P60" s="8">
        <v>7.8873772401275577E-3</v>
      </c>
      <c r="Q60">
        <v>9.5218164696035945E-3</v>
      </c>
    </row>
    <row r="61" spans="1:17" x14ac:dyDescent="0.25">
      <c r="A61">
        <f t="shared" si="0"/>
        <v>3.937007874015748E-3</v>
      </c>
      <c r="B61">
        <f t="shared" si="1"/>
        <v>1.0935721073278367E-2</v>
      </c>
      <c r="C61">
        <f t="shared" si="2"/>
        <v>2.093601168290078E-6</v>
      </c>
      <c r="E61" s="9">
        <v>35944</v>
      </c>
      <c r="F61">
        <v>-1.8826174949404195E-2</v>
      </c>
      <c r="G61">
        <v>-5.440162355816025E-2</v>
      </c>
      <c r="H61">
        <v>4.1630720249614672E-3</v>
      </c>
      <c r="I61">
        <v>2.0296575225232205E-2</v>
      </c>
      <c r="J61">
        <v>6.7518325014332969E-3</v>
      </c>
      <c r="K61">
        <v>6.1275017285753464E-3</v>
      </c>
      <c r="L61">
        <v>1.4447335580807907E-2</v>
      </c>
      <c r="M61">
        <v>-1.3692140488421156E-2</v>
      </c>
      <c r="N61">
        <v>-8.1415807085936098E-3</v>
      </c>
      <c r="O61">
        <v>6.0134160516476243E-3</v>
      </c>
      <c r="P61" s="8">
        <v>7.0688997741470416E-3</v>
      </c>
      <c r="Q61">
        <v>2.6430348258705827E-3</v>
      </c>
    </row>
    <row r="62" spans="1:17" x14ac:dyDescent="0.25">
      <c r="A62">
        <f t="shared" si="0"/>
        <v>3.937007874015748E-3</v>
      </c>
      <c r="B62">
        <f t="shared" si="1"/>
        <v>1.6682585442121096E-2</v>
      </c>
      <c r="C62">
        <f t="shared" si="2"/>
        <v>5.1750651286556713E-5</v>
      </c>
      <c r="E62" s="9">
        <v>35976</v>
      </c>
      <c r="F62">
        <v>3.9438220788031053E-2</v>
      </c>
      <c r="G62">
        <v>1.6863037098682199E-3</v>
      </c>
      <c r="H62">
        <v>4.1901416626735077E-3</v>
      </c>
      <c r="I62">
        <v>2.4412065829513052E-2</v>
      </c>
      <c r="J62">
        <v>6.9462430284203958E-3</v>
      </c>
      <c r="K62">
        <v>5.2333427290709444E-3</v>
      </c>
      <c r="L62">
        <v>9.4769464072212983E-3</v>
      </c>
      <c r="M62">
        <v>2.255624935250844E-2</v>
      </c>
      <c r="N62">
        <v>-1.0434419672359363E-3</v>
      </c>
      <c r="O62">
        <v>5.1645126982977629E-3</v>
      </c>
      <c r="P62" s="8">
        <v>6.7804508650317619E-3</v>
      </c>
      <c r="Q62">
        <v>1.5868093244430614E-2</v>
      </c>
    </row>
    <row r="63" spans="1:17" x14ac:dyDescent="0.25">
      <c r="A63">
        <f t="shared" si="0"/>
        <v>3.937007874015748E-3</v>
      </c>
      <c r="B63">
        <f t="shared" si="1"/>
        <v>5.3653084523371175E-3</v>
      </c>
      <c r="C63">
        <f t="shared" si="2"/>
        <v>1.7003123905582307E-5</v>
      </c>
      <c r="E63" s="9">
        <v>36007</v>
      </c>
      <c r="F63">
        <v>-1.1615395470260248E-2</v>
      </c>
      <c r="G63">
        <v>-8.2293010341284223E-2</v>
      </c>
      <c r="H63">
        <v>4.431215262888033E-3</v>
      </c>
      <c r="I63">
        <v>-4.7142565071627285E-3</v>
      </c>
      <c r="J63">
        <v>3.9380205096581911E-3</v>
      </c>
      <c r="K63">
        <v>5.2060974369028123E-3</v>
      </c>
      <c r="L63">
        <v>-1.9041974497250314E-3</v>
      </c>
      <c r="M63">
        <v>-2.7630924530734902E-3</v>
      </c>
      <c r="N63">
        <v>-6.946136972946626E-2</v>
      </c>
      <c r="O63">
        <v>6.3733079989032326E-3</v>
      </c>
      <c r="P63" s="8">
        <v>5.444530590045904E-3</v>
      </c>
      <c r="Q63">
        <v>8.954920118042331E-3</v>
      </c>
    </row>
    <row r="64" spans="1:17" x14ac:dyDescent="0.25">
      <c r="A64">
        <f t="shared" si="0"/>
        <v>3.937007874015748E-3</v>
      </c>
      <c r="B64">
        <f t="shared" si="1"/>
        <v>-6.9724051622928537E-3</v>
      </c>
      <c r="C64">
        <f t="shared" si="2"/>
        <v>2.7097104130856373E-4</v>
      </c>
      <c r="E64" s="9">
        <v>36038</v>
      </c>
      <c r="F64">
        <v>-0.14579671089616042</v>
      </c>
      <c r="G64">
        <v>-0.19487790351399648</v>
      </c>
      <c r="H64">
        <v>4.5560708545404616E-3</v>
      </c>
      <c r="I64">
        <v>4.711457153341736E-2</v>
      </c>
      <c r="J64">
        <v>1.9964545665755562E-2</v>
      </c>
      <c r="K64">
        <v>7.9748300982258602E-3</v>
      </c>
      <c r="L64">
        <v>2.5476933086794329E-3</v>
      </c>
      <c r="M64">
        <v>-0.13451982932190554</v>
      </c>
      <c r="N64">
        <v>-9.5824290952630342E-2</v>
      </c>
      <c r="O64">
        <v>-5.047916815747322E-2</v>
      </c>
      <c r="P64" s="8">
        <v>1.8472162278808657E-3</v>
      </c>
      <c r="Q64">
        <v>-7.5491679273827494E-2</v>
      </c>
    </row>
    <row r="65" spans="1:17" x14ac:dyDescent="0.25">
      <c r="A65">
        <f t="shared" si="0"/>
        <v>3.937007874015748E-3</v>
      </c>
      <c r="B65">
        <f t="shared" si="1"/>
        <v>1.5989482949318186E-2</v>
      </c>
      <c r="C65">
        <f t="shared" si="2"/>
        <v>4.225897125057482E-5</v>
      </c>
      <c r="E65" s="9">
        <v>36068</v>
      </c>
      <c r="F65">
        <v>6.2395537355841579E-2</v>
      </c>
      <c r="G65">
        <v>7.5869211421808025E-2</v>
      </c>
      <c r="H65">
        <v>5.1145726779737721E-3</v>
      </c>
      <c r="I65">
        <v>3.6783864086545659E-2</v>
      </c>
      <c r="J65">
        <v>2.3597416375436886E-2</v>
      </c>
      <c r="K65">
        <v>1.3090303501564371E-2</v>
      </c>
      <c r="L65">
        <v>4.4495768381565881E-2</v>
      </c>
      <c r="M65">
        <v>1.6327140402736084E-2</v>
      </c>
      <c r="N65">
        <v>6.4307883302296753E-2</v>
      </c>
      <c r="O65">
        <v>2.6029211848217493E-3</v>
      </c>
      <c r="P65" s="8">
        <v>-4.5607021413474058E-3</v>
      </c>
      <c r="Q65">
        <v>-2.3073146784487131E-2</v>
      </c>
    </row>
    <row r="66" spans="1:17" x14ac:dyDescent="0.25">
      <c r="A66">
        <f t="shared" si="0"/>
        <v>3.937007874015748E-3</v>
      </c>
      <c r="B66">
        <f t="shared" si="1"/>
        <v>-3.7443112529669399E-2</v>
      </c>
      <c r="C66">
        <f t="shared" si="2"/>
        <v>2.2026037462972835E-3</v>
      </c>
      <c r="E66" s="9">
        <v>36098</v>
      </c>
      <c r="F66">
        <v>8.0294195730622242E-2</v>
      </c>
      <c r="G66">
        <v>4.0072609257680414E-2</v>
      </c>
      <c r="H66">
        <v>3.9278193244565163E-3</v>
      </c>
      <c r="I66">
        <v>-1.7400473589747834E-2</v>
      </c>
      <c r="J66">
        <v>2.2801923531250434E-3</v>
      </c>
      <c r="K66">
        <v>1.7937328135859687E-3</v>
      </c>
      <c r="L66">
        <v>-1.9715418244973137E-2</v>
      </c>
      <c r="M66">
        <v>8.9060153928537833E-2</v>
      </c>
      <c r="N66">
        <v>-1.7652319297017716E-2</v>
      </c>
      <c r="O66">
        <v>-2.1353300857196444E-2</v>
      </c>
      <c r="P66" s="8">
        <v>-8.3842079145076687E-3</v>
      </c>
      <c r="Q66">
        <v>-4.5728643216080389E-2</v>
      </c>
    </row>
    <row r="67" spans="1:17" x14ac:dyDescent="0.25">
      <c r="A67">
        <f t="shared" si="0"/>
        <v>3.937007874015748E-3</v>
      </c>
      <c r="B67">
        <f t="shared" si="1"/>
        <v>-1.2486659425360848E-2</v>
      </c>
      <c r="C67">
        <f t="shared" si="2"/>
        <v>4.8292050445368978E-4</v>
      </c>
      <c r="E67" s="9">
        <v>36129</v>
      </c>
      <c r="F67">
        <v>5.9126034204993294E-2</v>
      </c>
      <c r="G67">
        <v>5.1803469430928617E-2</v>
      </c>
      <c r="H67">
        <v>3.3302295236306012E-3</v>
      </c>
      <c r="I67">
        <v>1.0248073870636532E-2</v>
      </c>
      <c r="J67">
        <v>-3.7075280459745175E-3</v>
      </c>
      <c r="K67">
        <v>3.5629439352129477E-3</v>
      </c>
      <c r="L67">
        <v>1.7831454571314964E-2</v>
      </c>
      <c r="M67">
        <v>5.8242785935345598E-2</v>
      </c>
      <c r="N67">
        <v>1.3813576093409718E-2</v>
      </c>
      <c r="O67">
        <v>5.188340634960964E-2</v>
      </c>
      <c r="P67" s="8">
        <v>7.0701604315417388E-3</v>
      </c>
      <c r="Q67">
        <v>1.3574395880872947E-2</v>
      </c>
    </row>
    <row r="68" spans="1:17" x14ac:dyDescent="0.25">
      <c r="A68">
        <f t="shared" si="0"/>
        <v>3.937007874015748E-3</v>
      </c>
      <c r="B68">
        <f t="shared" si="1"/>
        <v>2.0802977635161042E-2</v>
      </c>
      <c r="C68">
        <f t="shared" si="2"/>
        <v>1.2801077645330271E-4</v>
      </c>
      <c r="E68" s="9">
        <v>36160</v>
      </c>
      <c r="F68">
        <v>5.6375308302467175E-2</v>
      </c>
      <c r="G68">
        <v>6.0867379006913858E-2</v>
      </c>
      <c r="H68">
        <v>3.9488521783506148E-3</v>
      </c>
      <c r="I68">
        <v>-2.8980545467162111E-3</v>
      </c>
      <c r="J68">
        <v>3.7091138881129027E-3</v>
      </c>
      <c r="K68">
        <v>4.7261115559500411E-3</v>
      </c>
      <c r="L68">
        <v>9.2312713419808734E-3</v>
      </c>
      <c r="M68">
        <v>4.7675880541535376E-2</v>
      </c>
      <c r="N68">
        <v>-1.8700710548918531E-2</v>
      </c>
      <c r="O68">
        <v>-1.7917724505155386E-3</v>
      </c>
      <c r="P68" s="8">
        <v>9.8922941801877773E-3</v>
      </c>
      <c r="Q68">
        <v>3.0306528892224183E-2</v>
      </c>
    </row>
    <row r="69" spans="1:17" x14ac:dyDescent="0.25">
      <c r="A69">
        <f t="shared" si="0"/>
        <v>3.937007874015748E-3</v>
      </c>
      <c r="B69">
        <f t="shared" si="1"/>
        <v>2.7881908723934863E-3</v>
      </c>
      <c r="C69">
        <f t="shared" si="2"/>
        <v>4.4898067394995789E-5</v>
      </c>
      <c r="E69" s="9">
        <v>36189</v>
      </c>
      <c r="F69">
        <v>4.1009412396378231E-2</v>
      </c>
      <c r="G69">
        <v>1.2465636553227855E-2</v>
      </c>
      <c r="H69">
        <v>3.552081134206464E-3</v>
      </c>
      <c r="I69">
        <v>9.4052207094885709E-3</v>
      </c>
      <c r="J69">
        <v>4.7690522573158312E-3</v>
      </c>
      <c r="K69">
        <v>5.4338136133724735E-3</v>
      </c>
      <c r="L69">
        <v>1.1623347055598421E-2</v>
      </c>
      <c r="M69">
        <v>2.0774816296360576E-2</v>
      </c>
      <c r="N69">
        <v>-2.4030236721702791E-2</v>
      </c>
      <c r="O69">
        <v>1.3496176505342738E-2</v>
      </c>
      <c r="P69" s="8">
        <v>2.6090538746736947E-3</v>
      </c>
      <c r="Q69">
        <v>8.0121021963246442E-3</v>
      </c>
    </row>
    <row r="70" spans="1:17" x14ac:dyDescent="0.25">
      <c r="A70">
        <f t="shared" si="0"/>
        <v>3.937007874015748E-3</v>
      </c>
      <c r="B70">
        <f t="shared" si="1"/>
        <v>-3.9926350637895729E-2</v>
      </c>
      <c r="C70">
        <f t="shared" si="2"/>
        <v>2.4418564098577806E-3</v>
      </c>
      <c r="E70" s="9">
        <v>36217</v>
      </c>
      <c r="F70">
        <v>-3.2282516957894525E-2</v>
      </c>
      <c r="G70">
        <v>-8.1831374935630419E-2</v>
      </c>
      <c r="H70">
        <v>2.8695957648443571E-3</v>
      </c>
      <c r="I70">
        <v>-5.2856044893576537E-2</v>
      </c>
      <c r="J70">
        <v>-1.5356230957955685E-2</v>
      </c>
      <c r="K70">
        <v>-2.7266213935642769E-3</v>
      </c>
      <c r="L70">
        <v>-3.2890325164566248E-2</v>
      </c>
      <c r="M70">
        <v>-2.7695426974715498E-2</v>
      </c>
      <c r="N70">
        <v>-7.8268313562431802E-3</v>
      </c>
      <c r="O70">
        <v>-6.8039674542169637E-3</v>
      </c>
      <c r="P70" s="8">
        <v>-4.3656409788165318E-3</v>
      </c>
      <c r="Q70">
        <v>-1.3062086598854994E-2</v>
      </c>
    </row>
    <row r="71" spans="1:17" x14ac:dyDescent="0.25">
      <c r="A71">
        <f t="shared" si="0"/>
        <v>3.937007874015748E-3</v>
      </c>
      <c r="B71">
        <f t="shared" si="1"/>
        <v>1.3864675639041323E-2</v>
      </c>
      <c r="C71">
        <f t="shared" si="2"/>
        <v>1.9148349835549561E-5</v>
      </c>
      <c r="E71" s="9">
        <v>36250</v>
      </c>
      <c r="F71">
        <v>3.8794182487705164E-2</v>
      </c>
      <c r="G71">
        <v>1.3689899556416751E-2</v>
      </c>
      <c r="H71">
        <v>4.1138770032238536E-3</v>
      </c>
      <c r="I71">
        <v>-1.4249176158835919E-3</v>
      </c>
      <c r="J71">
        <v>7.3228880216058556E-3</v>
      </c>
      <c r="K71">
        <v>9.6832362105776504E-3</v>
      </c>
      <c r="L71">
        <v>1.1161526310940362E-2</v>
      </c>
      <c r="M71">
        <v>4.0487851892090809E-2</v>
      </c>
      <c r="N71">
        <v>-7.6420559595710147E-3</v>
      </c>
      <c r="O71">
        <v>1.1616076918776974E-2</v>
      </c>
      <c r="P71" s="8">
        <v>6.1100380014558198E-3</v>
      </c>
      <c r="Q71">
        <v>1.2221220995719762E-2</v>
      </c>
    </row>
    <row r="72" spans="1:17" x14ac:dyDescent="0.25">
      <c r="A72">
        <f t="shared" si="0"/>
        <v>3.937007874015748E-3</v>
      </c>
      <c r="B72">
        <f t="shared" si="1"/>
        <v>1.9972006551658445E-2</v>
      </c>
      <c r="C72">
        <f t="shared" si="2"/>
        <v>1.0989776868123387E-4</v>
      </c>
      <c r="E72" s="9">
        <v>36280</v>
      </c>
      <c r="F72">
        <v>3.7943981902563095E-2</v>
      </c>
      <c r="G72">
        <v>8.8474209692427586E-2</v>
      </c>
      <c r="H72">
        <v>3.8495784326253446E-3</v>
      </c>
      <c r="I72">
        <v>2.999707416742492E-3</v>
      </c>
      <c r="J72">
        <v>3.0686970016495785E-3</v>
      </c>
      <c r="K72">
        <v>4.4122322727664365E-3</v>
      </c>
      <c r="L72">
        <v>2.0919362292919352E-3</v>
      </c>
      <c r="M72">
        <v>3.8331340418007009E-2</v>
      </c>
      <c r="N72">
        <v>0.10421065706123467</v>
      </c>
      <c r="O72">
        <v>1.8296052340745383E-2</v>
      </c>
      <c r="P72" s="8">
        <v>7.2578945269550221E-3</v>
      </c>
      <c r="Q72">
        <v>2.6261614644188525E-2</v>
      </c>
    </row>
    <row r="73" spans="1:17" x14ac:dyDescent="0.25">
      <c r="A73">
        <f t="shared" si="0"/>
        <v>3.937007874015748E-3</v>
      </c>
      <c r="B73">
        <f t="shared" si="1"/>
        <v>-7.0920993836609894E-3</v>
      </c>
      <c r="C73">
        <f t="shared" si="2"/>
        <v>2.7492598858244445E-4</v>
      </c>
      <c r="E73" s="9">
        <v>36311</v>
      </c>
      <c r="F73">
        <v>-2.4970415973876281E-2</v>
      </c>
      <c r="G73">
        <v>1.3562533213188344E-2</v>
      </c>
      <c r="H73">
        <v>3.8913886357712091E-3</v>
      </c>
      <c r="I73">
        <v>-1.618641415007771E-2</v>
      </c>
      <c r="J73">
        <v>-6.6921431592270597E-3</v>
      </c>
      <c r="K73">
        <v>-1.1414584779768644E-3</v>
      </c>
      <c r="L73">
        <v>-1.9992669604449231E-2</v>
      </c>
      <c r="M73">
        <v>-3.7597521612897866E-2</v>
      </c>
      <c r="N73">
        <v>1.766029246344214E-2</v>
      </c>
      <c r="O73">
        <v>-9.1735900455287567E-3</v>
      </c>
      <c r="P73" s="8">
        <v>1.2867137613329804E-2</v>
      </c>
      <c r="Q73">
        <v>1.3011656275414563E-3</v>
      </c>
    </row>
    <row r="74" spans="1:17" x14ac:dyDescent="0.25">
      <c r="A74">
        <f t="shared" ref="A74:A137" si="3">1/COUNT($F$9:$F$262)</f>
        <v>3.937007874015748E-3</v>
      </c>
      <c r="B74">
        <f t="shared" ref="B74:B137" si="4">SUMPRODUCT(F74:Q74,$F$3:$Q$3)</f>
        <v>1.8804965813436349E-2</v>
      </c>
      <c r="C74">
        <f t="shared" ref="C74:C137" si="5">(B74-$B$5)^2</f>
        <v>8.6791077944035547E-5</v>
      </c>
      <c r="E74" s="9">
        <v>36341</v>
      </c>
      <c r="F74">
        <v>5.4438333435752551E-2</v>
      </c>
      <c r="G74">
        <v>4.3311753442144552E-2</v>
      </c>
      <c r="H74">
        <v>4.1761846779306833E-3</v>
      </c>
      <c r="I74">
        <v>-1.1476125226690392E-2</v>
      </c>
      <c r="J74">
        <v>1.7597355955150107E-3</v>
      </c>
      <c r="K74">
        <v>2.8698664027708709E-3</v>
      </c>
      <c r="L74">
        <v>-9.9955713401622681E-3</v>
      </c>
      <c r="M74">
        <v>4.5546473413668132E-2</v>
      </c>
      <c r="N74">
        <v>-2.026454441619685E-2</v>
      </c>
      <c r="O74">
        <v>-2.4782502731552913E-3</v>
      </c>
      <c r="P74" s="8">
        <v>9.0293831875900565E-3</v>
      </c>
      <c r="Q74">
        <v>3.2757593805836871E-2</v>
      </c>
    </row>
    <row r="75" spans="1:17" x14ac:dyDescent="0.25">
      <c r="A75">
        <f t="shared" si="3"/>
        <v>3.937007874015748E-3</v>
      </c>
      <c r="B75">
        <f t="shared" si="4"/>
        <v>-4.6343155836934776E-4</v>
      </c>
      <c r="C75">
        <f t="shared" si="5"/>
        <v>9.9046771465734963E-5</v>
      </c>
      <c r="E75" s="9">
        <v>36371</v>
      </c>
      <c r="F75">
        <v>-3.2046098593293548E-2</v>
      </c>
      <c r="G75">
        <v>-2.8207481209578833E-2</v>
      </c>
      <c r="H75">
        <v>4.0786467310698349E-3</v>
      </c>
      <c r="I75">
        <v>-6.3457834122735424E-3</v>
      </c>
      <c r="J75">
        <v>1.103827007986613E-3</v>
      </c>
      <c r="K75">
        <v>2.3917599406055867E-3</v>
      </c>
      <c r="L75">
        <v>-6.611511159763106E-3</v>
      </c>
      <c r="M75">
        <v>-4.0701188797097609E-3</v>
      </c>
      <c r="N75">
        <v>-3.0799894701214692E-2</v>
      </c>
      <c r="O75">
        <v>1.3451486801072665E-3</v>
      </c>
      <c r="P75" s="8">
        <v>6.6630141838082135E-3</v>
      </c>
      <c r="Q75">
        <v>2.6213694033763169E-3</v>
      </c>
    </row>
    <row r="76" spans="1:17" x14ac:dyDescent="0.25">
      <c r="A76">
        <f t="shared" si="3"/>
        <v>3.937007874015748E-3</v>
      </c>
      <c r="B76">
        <f t="shared" si="4"/>
        <v>-9.899653169664225E-3</v>
      </c>
      <c r="C76">
        <f t="shared" si="5"/>
        <v>3.759118405987965E-4</v>
      </c>
      <c r="E76" s="9">
        <v>36403</v>
      </c>
      <c r="F76">
        <v>-6.2541393220543195E-3</v>
      </c>
      <c r="G76">
        <v>-3.808710119837222E-2</v>
      </c>
      <c r="H76">
        <v>4.0241529018414379E-3</v>
      </c>
      <c r="I76">
        <v>-4.2261162753615134E-3</v>
      </c>
      <c r="J76">
        <v>1.9257494540403375E-3</v>
      </c>
      <c r="K76">
        <v>1.0945842689253915E-3</v>
      </c>
      <c r="L76">
        <v>-4.0567221373897233E-3</v>
      </c>
      <c r="M76">
        <v>-2.8647730031561291E-3</v>
      </c>
      <c r="N76">
        <v>-1.1097314915412104E-2</v>
      </c>
      <c r="O76">
        <v>-1.0565793585954664E-2</v>
      </c>
      <c r="P76" s="8">
        <v>-3.617312523707672E-3</v>
      </c>
      <c r="Q76">
        <v>-9.0462246391969092E-3</v>
      </c>
    </row>
    <row r="77" spans="1:17" x14ac:dyDescent="0.25">
      <c r="A77">
        <f t="shared" si="3"/>
        <v>3.937007874015748E-3</v>
      </c>
      <c r="B77">
        <f t="shared" si="4"/>
        <v>-7.9231310654914841E-4</v>
      </c>
      <c r="C77">
        <f t="shared" si="5"/>
        <v>1.0570114050712853E-4</v>
      </c>
      <c r="E77" s="9">
        <v>36433</v>
      </c>
      <c r="F77">
        <v>-2.855173771783015E-2</v>
      </c>
      <c r="G77">
        <v>-1.2388098076338006E-3</v>
      </c>
      <c r="H77">
        <v>4.5030626790538708E-3</v>
      </c>
      <c r="I77">
        <v>7.0297778570054259E-3</v>
      </c>
      <c r="J77">
        <v>7.9549317070863879E-3</v>
      </c>
      <c r="K77">
        <v>8.1664571202468839E-3</v>
      </c>
      <c r="L77">
        <v>1.2350597998630697E-2</v>
      </c>
      <c r="M77">
        <v>-1.0761589403973537E-2</v>
      </c>
      <c r="N77">
        <v>-4.3867221219493047E-2</v>
      </c>
      <c r="O77">
        <v>-4.009332018132028E-3</v>
      </c>
      <c r="P77" s="8">
        <v>-2.3559270600568283E-3</v>
      </c>
      <c r="Q77">
        <v>-3.2188275025063495E-3</v>
      </c>
    </row>
    <row r="78" spans="1:17" x14ac:dyDescent="0.25">
      <c r="A78">
        <f t="shared" si="3"/>
        <v>3.937007874015748E-3</v>
      </c>
      <c r="B78">
        <f t="shared" si="4"/>
        <v>6.6172382005817588E-3</v>
      </c>
      <c r="C78">
        <f t="shared" si="5"/>
        <v>8.2458263328813777E-6</v>
      </c>
      <c r="E78" s="9">
        <v>36462</v>
      </c>
      <c r="F78">
        <v>6.2539467221741418E-2</v>
      </c>
      <c r="G78">
        <v>3.1359700444650862E-3</v>
      </c>
      <c r="H78">
        <v>3.9366182687587958E-3</v>
      </c>
      <c r="I78">
        <v>7.7107787886565582E-4</v>
      </c>
      <c r="J78">
        <v>1.52126903476546E-3</v>
      </c>
      <c r="K78">
        <v>3.4022215461644301E-3</v>
      </c>
      <c r="L78">
        <v>1.2820191270692671E-3</v>
      </c>
      <c r="M78">
        <v>5.0898350972188089E-2</v>
      </c>
      <c r="N78">
        <v>-2.1052199606040656E-2</v>
      </c>
      <c r="O78">
        <v>-5.4275707239450632E-3</v>
      </c>
      <c r="P78" s="8">
        <v>-1.4434403654505212E-3</v>
      </c>
      <c r="Q78">
        <v>2.3716251985177239E-2</v>
      </c>
    </row>
    <row r="79" spans="1:17" x14ac:dyDescent="0.25">
      <c r="A79">
        <f t="shared" si="3"/>
        <v>3.937007874015748E-3</v>
      </c>
      <c r="B79">
        <f t="shared" si="4"/>
        <v>2.2002584788675995E-2</v>
      </c>
      <c r="C79">
        <f t="shared" si="5"/>
        <v>1.5659498768963778E-4</v>
      </c>
      <c r="E79" s="9">
        <v>36494</v>
      </c>
      <c r="F79">
        <v>1.906187405075821E-2</v>
      </c>
      <c r="G79">
        <v>5.935050391937291E-2</v>
      </c>
      <c r="H79">
        <v>3.9960965608334398E-3</v>
      </c>
      <c r="I79">
        <v>-7.3230935273366216E-3</v>
      </c>
      <c r="J79">
        <v>5.9490016548502389E-4</v>
      </c>
      <c r="K79">
        <v>2.8560451412515953E-3</v>
      </c>
      <c r="L79">
        <v>3.005852742119508E-4</v>
      </c>
      <c r="M79">
        <v>2.7120708229893653E-2</v>
      </c>
      <c r="N79">
        <v>-2.0121567805491569E-2</v>
      </c>
      <c r="O79">
        <v>1.3040194679869277E-2</v>
      </c>
      <c r="P79" s="8">
        <v>6.4854865776460269E-3</v>
      </c>
      <c r="Q79">
        <v>4.964318957493008E-2</v>
      </c>
    </row>
    <row r="80" spans="1:17" x14ac:dyDescent="0.25">
      <c r="A80">
        <f t="shared" si="3"/>
        <v>3.937007874015748E-3</v>
      </c>
      <c r="B80">
        <f t="shared" si="4"/>
        <v>4.0414427894228777E-2</v>
      </c>
      <c r="C80">
        <f t="shared" si="5"/>
        <v>9.563949004302725E-4</v>
      </c>
      <c r="E80" s="9">
        <v>36525</v>
      </c>
      <c r="F80">
        <v>5.7843920772404189E-2</v>
      </c>
      <c r="G80">
        <v>0.11158826638477803</v>
      </c>
      <c r="H80">
        <v>4.4769789032188534E-3</v>
      </c>
      <c r="I80">
        <v>-1.5512280765335618E-2</v>
      </c>
      <c r="J80">
        <v>-2.2740647965112659E-3</v>
      </c>
      <c r="K80">
        <v>3.0590814678050915E-3</v>
      </c>
      <c r="L80">
        <v>-6.7909932417529184E-3</v>
      </c>
      <c r="M80">
        <v>7.9966253192265579E-2</v>
      </c>
      <c r="N80">
        <v>2.8705882352941137E-2</v>
      </c>
      <c r="O80">
        <v>6.0358061915333217E-3</v>
      </c>
      <c r="P80" s="8">
        <v>6.8453953160767522E-3</v>
      </c>
      <c r="Q80">
        <v>8.5279337865799665E-2</v>
      </c>
    </row>
    <row r="81" spans="1:17" x14ac:dyDescent="0.25">
      <c r="A81">
        <f t="shared" si="3"/>
        <v>3.937007874015748E-3</v>
      </c>
      <c r="B81">
        <f t="shared" si="4"/>
        <v>-6.5648667602318843E-3</v>
      </c>
      <c r="C81">
        <f t="shared" si="5"/>
        <v>2.5771998815744113E-4</v>
      </c>
      <c r="E81" s="9">
        <v>36556</v>
      </c>
      <c r="F81">
        <v>-5.0903522205206664E-2</v>
      </c>
      <c r="G81">
        <v>-1.6879643387815668E-2</v>
      </c>
      <c r="H81">
        <v>4.2947735518579222E-3</v>
      </c>
      <c r="I81">
        <v>1.5696371837334411E-2</v>
      </c>
      <c r="J81">
        <v>-2.9704332991016269E-3</v>
      </c>
      <c r="K81">
        <v>-1.0813907605511375E-4</v>
      </c>
      <c r="L81">
        <v>-8.3172038214337496E-3</v>
      </c>
      <c r="M81">
        <v>-5.8160730246535675E-2</v>
      </c>
      <c r="N81">
        <v>6.9866089994177205E-3</v>
      </c>
      <c r="O81">
        <v>-3.8286520400264701E-3</v>
      </c>
      <c r="P81" s="8">
        <v>9.7337297510000642E-3</v>
      </c>
      <c r="Q81">
        <v>-9.9868355349763682E-4</v>
      </c>
    </row>
    <row r="82" spans="1:17" x14ac:dyDescent="0.25">
      <c r="A82">
        <f t="shared" si="3"/>
        <v>3.937007874015748E-3</v>
      </c>
      <c r="B82">
        <f t="shared" si="4"/>
        <v>3.7511050289976117E-2</v>
      </c>
      <c r="C82">
        <f t="shared" si="5"/>
        <v>7.8524690980455404E-4</v>
      </c>
      <c r="E82" s="9">
        <v>36585</v>
      </c>
      <c r="F82">
        <v>-2.0108142219927405E-2</v>
      </c>
      <c r="G82">
        <v>0.16419805332204818</v>
      </c>
      <c r="H82">
        <v>4.3834635201236427E-3</v>
      </c>
      <c r="I82">
        <v>3.3319809158115055E-2</v>
      </c>
      <c r="J82">
        <v>7.8395798664780969E-3</v>
      </c>
      <c r="K82">
        <v>7.34849975320917E-3</v>
      </c>
      <c r="L82">
        <v>1.217121249605202E-2</v>
      </c>
      <c r="M82">
        <v>1.7410797683541368E-3</v>
      </c>
      <c r="N82">
        <v>-1.8295201123316951E-2</v>
      </c>
      <c r="O82">
        <v>2.137958965514164E-3</v>
      </c>
      <c r="P82" s="8">
        <v>3.3071181523440796E-3</v>
      </c>
      <c r="Q82">
        <v>6.4888444585813554E-2</v>
      </c>
    </row>
    <row r="83" spans="1:17" x14ac:dyDescent="0.25">
      <c r="A83">
        <f t="shared" si="3"/>
        <v>3.937007874015748E-3</v>
      </c>
      <c r="B83">
        <f t="shared" si="4"/>
        <v>-3.7090922697905447E-4</v>
      </c>
      <c r="C83">
        <f t="shared" si="5"/>
        <v>9.7213725830621998E-5</v>
      </c>
      <c r="E83" s="9">
        <v>36616</v>
      </c>
      <c r="F83">
        <v>9.6719895786068655E-2</v>
      </c>
      <c r="G83">
        <v>-6.6850149729102859E-2</v>
      </c>
      <c r="H83">
        <v>5.2092922300537303E-3</v>
      </c>
      <c r="I83">
        <v>3.5084505820949241E-2</v>
      </c>
      <c r="J83">
        <v>1.2468636502520614E-2</v>
      </c>
      <c r="K83">
        <v>5.8820573266449294E-3</v>
      </c>
      <c r="L83">
        <v>1.9820192328128705E-2</v>
      </c>
      <c r="M83">
        <v>6.8149606886571679E-2</v>
      </c>
      <c r="N83">
        <v>3.4622018425813028E-2</v>
      </c>
      <c r="O83">
        <v>-1.4678107104269866E-2</v>
      </c>
      <c r="P83" s="8">
        <v>-7.9141580889493524E-3</v>
      </c>
      <c r="Q83">
        <v>-2.1164924258587625E-2</v>
      </c>
    </row>
    <row r="84" spans="1:17" x14ac:dyDescent="0.25">
      <c r="A84">
        <f t="shared" si="3"/>
        <v>3.937007874015748E-3</v>
      </c>
      <c r="B84">
        <f t="shared" si="4"/>
        <v>-2.6640332942939958E-2</v>
      </c>
      <c r="C84">
        <f t="shared" si="5"/>
        <v>1.3053137334343107E-3</v>
      </c>
      <c r="E84" s="9">
        <v>36644</v>
      </c>
      <c r="F84">
        <v>-3.0795820042973876E-2</v>
      </c>
      <c r="G84">
        <v>-6.091747203620923E-2</v>
      </c>
      <c r="H84">
        <v>4.6656088715975041E-3</v>
      </c>
      <c r="I84">
        <v>-8.14014452333367E-3</v>
      </c>
      <c r="J84">
        <v>-1.3528158639219967E-4</v>
      </c>
      <c r="K84">
        <v>-7.9936958807480529E-4</v>
      </c>
      <c r="L84">
        <v>-2.0077262504949678E-2</v>
      </c>
      <c r="M84">
        <v>-4.3179183485341666E-2</v>
      </c>
      <c r="N84">
        <v>6.9651134423029948E-2</v>
      </c>
      <c r="O84">
        <v>1.395089285716189E-5</v>
      </c>
      <c r="P84" s="8">
        <v>3.6542194815576412E-3</v>
      </c>
      <c r="Q84">
        <v>-4.6253106063908533E-2</v>
      </c>
    </row>
    <row r="85" spans="1:17" x14ac:dyDescent="0.25">
      <c r="A85">
        <f t="shared" si="3"/>
        <v>3.937007874015748E-3</v>
      </c>
      <c r="B85">
        <f t="shared" si="4"/>
        <v>4.8344599930977717E-4</v>
      </c>
      <c r="C85">
        <f t="shared" si="5"/>
        <v>8.1096272617152822E-5</v>
      </c>
      <c r="E85" s="9">
        <v>36677</v>
      </c>
      <c r="F85">
        <v>-2.1914997624670529E-2</v>
      </c>
      <c r="G85">
        <v>-5.9397530864197523E-2</v>
      </c>
      <c r="H85">
        <v>6.0946942002535476E-3</v>
      </c>
      <c r="I85">
        <v>-5.1549669226119699E-3</v>
      </c>
      <c r="J85">
        <v>4.0619703232329663E-3</v>
      </c>
      <c r="K85">
        <v>2.6568483732769543E-3</v>
      </c>
      <c r="L85">
        <v>-1.2565398461758748E-2</v>
      </c>
      <c r="M85">
        <v>-2.6253366518016685E-2</v>
      </c>
      <c r="N85">
        <v>8.7429201353252939E-3</v>
      </c>
      <c r="O85">
        <v>-1.2566788967787734E-2</v>
      </c>
      <c r="P85" s="8">
        <v>8.3762712048069954E-3</v>
      </c>
      <c r="Q85">
        <v>-1.1701252399670903E-2</v>
      </c>
    </row>
    <row r="86" spans="1:17" x14ac:dyDescent="0.25">
      <c r="A86">
        <f t="shared" si="3"/>
        <v>3.937007874015748E-3</v>
      </c>
      <c r="B86">
        <f t="shared" si="4"/>
        <v>3.9012421416841594E-2</v>
      </c>
      <c r="C86">
        <f t="shared" si="5"/>
        <v>8.7164464140572473E-4</v>
      </c>
      <c r="E86" s="9">
        <v>36707</v>
      </c>
      <c r="F86">
        <v>2.3933549204561366E-2</v>
      </c>
      <c r="G86">
        <v>8.6206896551724199E-2</v>
      </c>
      <c r="H86">
        <v>4.3106325757937825E-3</v>
      </c>
      <c r="I86">
        <v>2.3169695194832807E-2</v>
      </c>
      <c r="J86">
        <v>1.4342999976307391E-2</v>
      </c>
      <c r="K86">
        <v>1.1916203498018918E-2</v>
      </c>
      <c r="L86">
        <v>3.4417434381210699E-2</v>
      </c>
      <c r="M86">
        <v>3.2665237531293467E-2</v>
      </c>
      <c r="N86">
        <v>2.5586916380902158E-2</v>
      </c>
      <c r="O86">
        <v>1.9296356890768918E-2</v>
      </c>
      <c r="P86" s="8">
        <v>6.1091260779626566E-3</v>
      </c>
      <c r="Q86">
        <v>3.6629358986217664E-2</v>
      </c>
    </row>
    <row r="87" spans="1:17" x14ac:dyDescent="0.25">
      <c r="A87">
        <f t="shared" si="3"/>
        <v>3.937007874015748E-3</v>
      </c>
      <c r="B87">
        <f t="shared" si="4"/>
        <v>1.5023754471147524E-2</v>
      </c>
      <c r="C87">
        <f t="shared" si="5"/>
        <v>3.0635799707551855E-5</v>
      </c>
      <c r="E87" s="9">
        <v>36738</v>
      </c>
      <c r="F87">
        <v>-1.6341262202667406E-2</v>
      </c>
      <c r="G87">
        <v>-3.2074705643524215E-2</v>
      </c>
      <c r="H87">
        <v>4.5447207741029505E-3</v>
      </c>
      <c r="I87">
        <v>1.7046461022675929E-2</v>
      </c>
      <c r="J87">
        <v>6.6350558687762184E-3</v>
      </c>
      <c r="K87">
        <v>8.5390248218610854E-3</v>
      </c>
      <c r="L87">
        <v>1.1277843240250274E-2</v>
      </c>
      <c r="M87">
        <v>-2.9084284179659137E-2</v>
      </c>
      <c r="N87">
        <v>7.9989711934156382E-2</v>
      </c>
      <c r="O87">
        <v>5.38075568985108E-3</v>
      </c>
      <c r="P87" s="8">
        <v>7.140110653023779E-3</v>
      </c>
      <c r="Q87">
        <v>1.1153743196217203E-3</v>
      </c>
    </row>
    <row r="88" spans="1:17" x14ac:dyDescent="0.25">
      <c r="A88">
        <f t="shared" si="3"/>
        <v>3.937007874015748E-3</v>
      </c>
      <c r="B88">
        <f t="shared" si="4"/>
        <v>2.4396548713374485E-2</v>
      </c>
      <c r="C88">
        <f t="shared" si="5"/>
        <v>2.2224118369682395E-4</v>
      </c>
      <c r="E88" s="9">
        <v>36769</v>
      </c>
      <c r="F88">
        <v>6.069903482594019E-2</v>
      </c>
      <c r="G88">
        <v>7.4404761904761862E-2</v>
      </c>
      <c r="H88">
        <v>5.1764100896514176E-3</v>
      </c>
      <c r="I88">
        <v>2.3888009885578709E-2</v>
      </c>
      <c r="J88">
        <v>1.0379338199358212E-2</v>
      </c>
      <c r="K88">
        <v>7.7482103710744266E-3</v>
      </c>
      <c r="L88">
        <v>2.0313504620023792E-2</v>
      </c>
      <c r="M88">
        <v>3.1562815385190346E-2</v>
      </c>
      <c r="N88">
        <v>-3.3885619024937808E-2</v>
      </c>
      <c r="O88">
        <v>9.8160591831164545E-3</v>
      </c>
      <c r="P88" s="8">
        <v>5.1699727979892529E-3</v>
      </c>
      <c r="Q88">
        <v>3.3914167298007891E-2</v>
      </c>
    </row>
    <row r="89" spans="1:17" x14ac:dyDescent="0.25">
      <c r="A89">
        <f t="shared" si="3"/>
        <v>3.937007874015748E-3</v>
      </c>
      <c r="B89">
        <f t="shared" si="4"/>
        <v>1.0804190964200558E-2</v>
      </c>
      <c r="C89">
        <f t="shared" si="5"/>
        <v>1.7302720942694892E-6</v>
      </c>
      <c r="E89" s="9">
        <v>36798</v>
      </c>
      <c r="F89">
        <v>-5.3482947656950164E-2</v>
      </c>
      <c r="G89">
        <v>-3.0712599230325877E-2</v>
      </c>
      <c r="H89">
        <v>5.2607226957770425E-3</v>
      </c>
      <c r="I89">
        <v>-1.4909471494018001E-2</v>
      </c>
      <c r="J89">
        <v>7.5541840103343638E-3</v>
      </c>
      <c r="K89">
        <v>9.4893012563874723E-3</v>
      </c>
      <c r="L89">
        <v>8.8093442890611051E-3</v>
      </c>
      <c r="M89">
        <v>-5.4084805090334531E-2</v>
      </c>
      <c r="N89">
        <v>4.0884600485966649E-2</v>
      </c>
      <c r="O89">
        <v>-8.6475475860863238E-3</v>
      </c>
      <c r="P89" s="8">
        <v>3.1862589943238984E-3</v>
      </c>
      <c r="Q89">
        <v>-4.0948275862068284E-3</v>
      </c>
    </row>
    <row r="90" spans="1:17" x14ac:dyDescent="0.25">
      <c r="A90">
        <f t="shared" si="3"/>
        <v>3.937007874015748E-3</v>
      </c>
      <c r="B90">
        <f t="shared" si="4"/>
        <v>-3.6264891803845616E-4</v>
      </c>
      <c r="C90">
        <f t="shared" si="5"/>
        <v>9.7050905692232895E-5</v>
      </c>
      <c r="E90" s="9">
        <v>36830</v>
      </c>
      <c r="F90">
        <v>-4.9494956526581202E-3</v>
      </c>
      <c r="G90">
        <v>-4.5437980704681857E-2</v>
      </c>
      <c r="H90">
        <v>5.199514287905993E-3</v>
      </c>
      <c r="I90">
        <v>1.681196195905077E-2</v>
      </c>
      <c r="J90">
        <v>6.5217112582858228E-3</v>
      </c>
      <c r="K90">
        <v>-1.3689149329625394E-3</v>
      </c>
      <c r="L90">
        <v>2.2876678699048636E-3</v>
      </c>
      <c r="M90">
        <v>-1.7697894640066103E-2</v>
      </c>
      <c r="N90">
        <v>-3.8534406928750209E-2</v>
      </c>
      <c r="O90">
        <v>-3.184562501377175E-2</v>
      </c>
      <c r="P90" s="8">
        <v>4.7852425224004236E-4</v>
      </c>
      <c r="Q90">
        <v>-1.0906730144990329E-2</v>
      </c>
    </row>
    <row r="91" spans="1:17" x14ac:dyDescent="0.25">
      <c r="A91">
        <f t="shared" si="3"/>
        <v>3.937007874015748E-3</v>
      </c>
      <c r="B91">
        <f t="shared" si="4"/>
        <v>2.050978931539723E-2</v>
      </c>
      <c r="C91">
        <f t="shared" si="5"/>
        <v>1.2146236221413951E-4</v>
      </c>
      <c r="E91" s="9">
        <v>36860</v>
      </c>
      <c r="F91">
        <v>-8.0068560235063702E-2</v>
      </c>
      <c r="G91">
        <v>-0.10396238546857417</v>
      </c>
      <c r="H91">
        <v>5.4797376277799792E-3</v>
      </c>
      <c r="I91">
        <v>3.2999161591224624E-2</v>
      </c>
      <c r="J91">
        <v>1.4447852283165474E-2</v>
      </c>
      <c r="K91">
        <v>9.6698731963271722E-3</v>
      </c>
      <c r="L91">
        <v>1.9701975640600056E-2</v>
      </c>
      <c r="M91">
        <v>-6.1685931333551824E-2</v>
      </c>
      <c r="N91">
        <v>2.1042260459551709E-2</v>
      </c>
      <c r="O91">
        <v>-3.8355400538261586E-2</v>
      </c>
      <c r="P91" s="8">
        <v>2.2180291076900893E-3</v>
      </c>
      <c r="Q91">
        <v>-1.5490307618255761E-2</v>
      </c>
    </row>
    <row r="92" spans="1:17" x14ac:dyDescent="0.25">
      <c r="A92">
        <f t="shared" si="3"/>
        <v>3.937007874015748E-3</v>
      </c>
      <c r="B92">
        <f t="shared" si="4"/>
        <v>3.8876069448133911E-2</v>
      </c>
      <c r="C92">
        <f t="shared" si="5"/>
        <v>8.636120235189685E-4</v>
      </c>
      <c r="E92" s="9">
        <v>36889</v>
      </c>
      <c r="F92">
        <v>4.0533860603064742E-3</v>
      </c>
      <c r="G92">
        <v>8.4293851190743174E-2</v>
      </c>
      <c r="H92">
        <v>5.5091115076750796E-3</v>
      </c>
      <c r="I92">
        <v>2.3942095950091113E-2</v>
      </c>
      <c r="J92">
        <v>1.6463224922532049E-2</v>
      </c>
      <c r="K92">
        <v>9.8132834440900485E-3</v>
      </c>
      <c r="L92">
        <v>2.9384081050207955E-2</v>
      </c>
      <c r="M92">
        <v>1.5128215784880217E-2</v>
      </c>
      <c r="N92">
        <v>7.4025571216872699E-2</v>
      </c>
      <c r="O92">
        <v>2.2761966747529838E-2</v>
      </c>
      <c r="P92" s="8">
        <v>6.9907332141114775E-3</v>
      </c>
      <c r="Q92">
        <v>2.6578959064847307E-2</v>
      </c>
    </row>
    <row r="93" spans="1:17" x14ac:dyDescent="0.25">
      <c r="A93">
        <f t="shared" si="3"/>
        <v>3.937007874015748E-3</v>
      </c>
      <c r="B93">
        <f t="shared" si="4"/>
        <v>4.8589173555117328E-3</v>
      </c>
      <c r="C93">
        <f t="shared" si="5"/>
        <v>2.1435747462533668E-5</v>
      </c>
      <c r="E93" s="9">
        <v>36922</v>
      </c>
      <c r="F93">
        <v>3.4636592238010078E-2</v>
      </c>
      <c r="G93">
        <v>5.1310156556987119E-2</v>
      </c>
      <c r="H93">
        <v>6.5817089246129612E-3</v>
      </c>
      <c r="I93">
        <v>-1.0140488010978999E-4</v>
      </c>
      <c r="J93">
        <v>1.1553100752317302E-2</v>
      </c>
      <c r="K93">
        <v>1.6239774420773845E-2</v>
      </c>
      <c r="L93">
        <v>2.8827913191302512E-2</v>
      </c>
      <c r="M93">
        <v>1.8808597748208866E-2</v>
      </c>
      <c r="N93">
        <v>3.1766404620567901E-3</v>
      </c>
      <c r="O93">
        <v>6.3303771325430747E-2</v>
      </c>
      <c r="P93" s="8">
        <v>6.0203943462455722E-3</v>
      </c>
      <c r="Q93">
        <v>9.4384552106334674E-3</v>
      </c>
    </row>
    <row r="94" spans="1:17" x14ac:dyDescent="0.25">
      <c r="A94">
        <f t="shared" si="3"/>
        <v>3.937007874015748E-3</v>
      </c>
      <c r="B94">
        <f t="shared" si="4"/>
        <v>1.1248698370276373E-2</v>
      </c>
      <c r="C94">
        <f t="shared" si="5"/>
        <v>3.0972673003884429E-6</v>
      </c>
      <c r="E94" s="9">
        <v>36950</v>
      </c>
      <c r="F94">
        <v>-9.2290686012547418E-2</v>
      </c>
      <c r="G94">
        <v>-6.6825353110123054E-2</v>
      </c>
      <c r="H94">
        <v>3.8134639970590634E-3</v>
      </c>
      <c r="I94">
        <v>1.7161136018863044E-2</v>
      </c>
      <c r="J94">
        <v>9.1035407332222817E-3</v>
      </c>
      <c r="K94">
        <v>7.1181623388338888E-3</v>
      </c>
      <c r="L94">
        <v>1.9285484476604609E-2</v>
      </c>
      <c r="M94">
        <v>-8.5467200334345961E-2</v>
      </c>
      <c r="N94">
        <v>-1.8871545547594626E-2</v>
      </c>
      <c r="O94">
        <v>1.5190465697676014E-2</v>
      </c>
      <c r="P94" s="8">
        <v>8.6659419164467621E-3</v>
      </c>
      <c r="Q94">
        <v>-5.8760454642934334E-3</v>
      </c>
    </row>
    <row r="95" spans="1:17" x14ac:dyDescent="0.25">
      <c r="A95">
        <f t="shared" si="3"/>
        <v>3.937007874015748E-3</v>
      </c>
      <c r="B95">
        <f t="shared" si="4"/>
        <v>1.2528787886918823E-2</v>
      </c>
      <c r="C95">
        <f t="shared" si="5"/>
        <v>9.2415695828143685E-6</v>
      </c>
      <c r="E95" s="9">
        <v>36980</v>
      </c>
      <c r="F95">
        <v>-6.4204719583205727E-2</v>
      </c>
      <c r="G95">
        <v>-5.0256129181862286E-2</v>
      </c>
      <c r="H95">
        <v>4.5861028511458013E-3</v>
      </c>
      <c r="I95">
        <v>-6.3511529536102174E-3</v>
      </c>
      <c r="J95">
        <v>8.1796483679028587E-3</v>
      </c>
      <c r="K95">
        <v>1.0800289963167842E-2</v>
      </c>
      <c r="L95">
        <v>1.0234162719725992E-2</v>
      </c>
      <c r="M95">
        <v>-6.7335747178964511E-2</v>
      </c>
      <c r="N95">
        <v>1.3757579709199774E-2</v>
      </c>
      <c r="O95">
        <v>-2.0033066886755324E-2</v>
      </c>
      <c r="P95" s="8">
        <v>1.14450534786803E-3</v>
      </c>
      <c r="Q95">
        <v>-3.3652601604969856E-3</v>
      </c>
    </row>
    <row r="96" spans="1:17" x14ac:dyDescent="0.25">
      <c r="A96">
        <f t="shared" si="3"/>
        <v>3.937007874015748E-3</v>
      </c>
      <c r="B96">
        <f t="shared" si="4"/>
        <v>-1.3827668642326332E-2</v>
      </c>
      <c r="C96">
        <f t="shared" si="5"/>
        <v>5.4365737837677318E-4</v>
      </c>
      <c r="E96" s="9">
        <v>37011</v>
      </c>
      <c r="F96">
        <v>7.6814354537071416E-2</v>
      </c>
      <c r="G96">
        <v>7.7220162919228619E-2</v>
      </c>
      <c r="H96">
        <v>4.385606938617892E-3</v>
      </c>
      <c r="I96">
        <v>-2.9222763787118855E-2</v>
      </c>
      <c r="J96">
        <v>-3.8279018029817591E-3</v>
      </c>
      <c r="K96">
        <v>2.2115960593378503E-3</v>
      </c>
      <c r="L96">
        <v>-1.3269647293003395E-2</v>
      </c>
      <c r="M96">
        <v>7.2395077549328057E-2</v>
      </c>
      <c r="N96">
        <v>2.5083612040133874E-2</v>
      </c>
      <c r="O96">
        <v>-1.3568239054762343E-2</v>
      </c>
      <c r="P96" s="8">
        <v>-4.1524194251205682E-3</v>
      </c>
      <c r="Q96">
        <v>6.8831168831169354E-3</v>
      </c>
    </row>
    <row r="97" spans="1:17" x14ac:dyDescent="0.25">
      <c r="A97">
        <f t="shared" si="3"/>
        <v>3.937007874015748E-3</v>
      </c>
      <c r="B97">
        <f t="shared" si="4"/>
        <v>1.1227934422594055E-2</v>
      </c>
      <c r="C97">
        <f t="shared" si="5"/>
        <v>3.0246132712648284E-6</v>
      </c>
      <c r="E97" s="9">
        <v>37042</v>
      </c>
      <c r="F97">
        <v>5.0901989659533076E-3</v>
      </c>
      <c r="G97">
        <v>2.3036347152394221E-2</v>
      </c>
      <c r="H97">
        <v>3.8752760637597028E-3</v>
      </c>
      <c r="I97">
        <v>3.0138616965655896E-3</v>
      </c>
      <c r="J97">
        <v>4.2081275907497329E-3</v>
      </c>
      <c r="K97">
        <v>8.6562404348078381E-3</v>
      </c>
      <c r="L97">
        <v>6.5330675571437791E-3</v>
      </c>
      <c r="M97">
        <v>-1.4937307242836706E-2</v>
      </c>
      <c r="N97">
        <v>2.30267285732213E-2</v>
      </c>
      <c r="O97">
        <v>1.7552564831113449E-2</v>
      </c>
      <c r="P97" s="8">
        <v>1.1973828484945104E-2</v>
      </c>
      <c r="Q97">
        <v>8.2548690829356008E-3</v>
      </c>
    </row>
    <row r="98" spans="1:17" x14ac:dyDescent="0.25">
      <c r="A98">
        <f t="shared" si="3"/>
        <v>3.937007874015748E-3</v>
      </c>
      <c r="B98">
        <f t="shared" si="4"/>
        <v>1.303705101032558E-2</v>
      </c>
      <c r="C98">
        <f t="shared" si="5"/>
        <v>1.2590135690233927E-5</v>
      </c>
      <c r="E98" s="9">
        <v>37071</v>
      </c>
      <c r="F98">
        <v>-2.5003583316080213E-2</v>
      </c>
      <c r="G98">
        <v>3.2829808660624238E-2</v>
      </c>
      <c r="H98">
        <v>2.9159238945661858E-3</v>
      </c>
      <c r="I98">
        <v>7.3853467849696042E-3</v>
      </c>
      <c r="J98">
        <v>3.674514786722316E-3</v>
      </c>
      <c r="K98">
        <v>4.6585108553349741E-3</v>
      </c>
      <c r="L98">
        <v>7.436089305354443E-3</v>
      </c>
      <c r="M98">
        <v>-3.2379202383394645E-2</v>
      </c>
      <c r="N98">
        <v>5.9521619135234571E-2</v>
      </c>
      <c r="O98">
        <v>-2.6332349888443018E-2</v>
      </c>
      <c r="P98" s="8">
        <v>1.1954238158946584E-3</v>
      </c>
      <c r="Q98">
        <v>5.8419683595583027E-3</v>
      </c>
    </row>
    <row r="99" spans="1:17" x14ac:dyDescent="0.25">
      <c r="A99">
        <f t="shared" si="3"/>
        <v>3.937007874015748E-3</v>
      </c>
      <c r="B99">
        <f t="shared" si="4"/>
        <v>2.4602043577898868E-2</v>
      </c>
      <c r="C99">
        <f t="shared" si="5"/>
        <v>2.2841034636284665E-4</v>
      </c>
      <c r="E99" s="9">
        <v>37103</v>
      </c>
      <c r="F99">
        <v>-1.0772447362833004E-2</v>
      </c>
      <c r="G99">
        <v>-5.4641185647425816E-2</v>
      </c>
      <c r="H99">
        <v>3.2894854842935306E-3</v>
      </c>
      <c r="I99">
        <v>4.0216764927523352E-2</v>
      </c>
      <c r="J99">
        <v>1.7738085275117665E-2</v>
      </c>
      <c r="K99">
        <v>1.506587493609457E-2</v>
      </c>
      <c r="L99">
        <v>3.5073143447909239E-2</v>
      </c>
      <c r="M99">
        <v>-1.3938181583532216E-2</v>
      </c>
      <c r="N99">
        <v>-2.031779109143006E-2</v>
      </c>
      <c r="O99">
        <v>1.6247401450990573E-2</v>
      </c>
      <c r="P99" s="8">
        <v>2.5505797233991157E-3</v>
      </c>
      <c r="Q99">
        <v>-2.1197218924873251E-4</v>
      </c>
    </row>
    <row r="100" spans="1:17" x14ac:dyDescent="0.25">
      <c r="A100">
        <f t="shared" si="3"/>
        <v>3.937007874015748E-3</v>
      </c>
      <c r="B100">
        <f t="shared" si="4"/>
        <v>2.2492083758148724E-2</v>
      </c>
      <c r="C100">
        <f t="shared" si="5"/>
        <v>1.6908557340819403E-4</v>
      </c>
      <c r="E100" s="9">
        <v>37134</v>
      </c>
      <c r="F100">
        <v>-6.4108385690579084E-2</v>
      </c>
      <c r="G100">
        <v>-3.3458476009736282E-2</v>
      </c>
      <c r="H100">
        <v>3.246521073783093E-3</v>
      </c>
      <c r="I100">
        <v>2.0296743686718743E-2</v>
      </c>
      <c r="J100">
        <v>7.8732346568513023E-3</v>
      </c>
      <c r="K100">
        <v>7.3507605604352655E-3</v>
      </c>
      <c r="L100">
        <v>1.5671388432238809E-2</v>
      </c>
      <c r="M100">
        <v>-4.9491899370834092E-2</v>
      </c>
      <c r="N100">
        <v>3.7371857366539585E-2</v>
      </c>
      <c r="O100">
        <v>7.8685527699617897E-3</v>
      </c>
      <c r="P100" s="8">
        <v>8.0326373403609708E-3</v>
      </c>
      <c r="Q100">
        <v>9.1591400585167015E-3</v>
      </c>
    </row>
    <row r="101" spans="1:17" x14ac:dyDescent="0.25">
      <c r="A101">
        <f t="shared" si="3"/>
        <v>3.937007874015748E-3</v>
      </c>
      <c r="B101">
        <f t="shared" si="4"/>
        <v>2.8140421888570109E-2</v>
      </c>
      <c r="C101">
        <f t="shared" si="5"/>
        <v>3.4788326430964497E-4</v>
      </c>
      <c r="E101" s="9">
        <v>37162</v>
      </c>
      <c r="F101">
        <v>-8.1723389615201314E-2</v>
      </c>
      <c r="G101">
        <v>-0.13592709578282391</v>
      </c>
      <c r="H101">
        <v>4.2552888179279158E-3</v>
      </c>
      <c r="I101">
        <v>7.5059517498625716E-3</v>
      </c>
      <c r="J101">
        <v>2.1045829167594787E-2</v>
      </c>
      <c r="K101">
        <v>1.1872791378379599E-2</v>
      </c>
      <c r="L101">
        <v>4.6463255173312401E-3</v>
      </c>
      <c r="M101">
        <v>-8.9217393014861424E-2</v>
      </c>
      <c r="N101">
        <v>-3.7221621005866568E-2</v>
      </c>
      <c r="O101">
        <v>-6.9081283667872362E-2</v>
      </c>
      <c r="P101" s="8">
        <v>-1.9134762826474971E-2</v>
      </c>
      <c r="Q101">
        <v>-8.3196772973654909E-3</v>
      </c>
    </row>
    <row r="102" spans="1:17" x14ac:dyDescent="0.25">
      <c r="A102">
        <f t="shared" si="3"/>
        <v>3.937007874015748E-3</v>
      </c>
      <c r="B102">
        <f t="shared" si="4"/>
        <v>6.9368648965041635E-5</v>
      </c>
      <c r="C102">
        <f t="shared" si="5"/>
        <v>8.8725553027878308E-5</v>
      </c>
      <c r="E102" s="9">
        <v>37195</v>
      </c>
      <c r="F102">
        <v>1.8099025880454089E-2</v>
      </c>
      <c r="G102">
        <v>5.7549336824165742E-2</v>
      </c>
      <c r="H102">
        <v>2.6065879781111967E-3</v>
      </c>
      <c r="I102">
        <v>5.245635811814342E-2</v>
      </c>
      <c r="J102">
        <v>1.464822817193312E-2</v>
      </c>
      <c r="K102">
        <v>8.2401650597276888E-3</v>
      </c>
      <c r="L102">
        <v>2.2497350233171787E-2</v>
      </c>
      <c r="M102">
        <v>1.8552515064469421E-2</v>
      </c>
      <c r="N102">
        <v>-2.8426065607714435E-2</v>
      </c>
      <c r="O102">
        <v>3.2002394457535166E-2</v>
      </c>
      <c r="P102" s="8">
        <v>-1.5648465650772159E-2</v>
      </c>
      <c r="Q102">
        <v>4.4065929409771165E-3</v>
      </c>
    </row>
    <row r="103" spans="1:17" x14ac:dyDescent="0.25">
      <c r="A103">
        <f t="shared" si="3"/>
        <v>3.937007874015748E-3</v>
      </c>
      <c r="B103">
        <f t="shared" si="4"/>
        <v>-1.3079089548776242E-2</v>
      </c>
      <c r="C103">
        <f t="shared" si="5"/>
        <v>5.0930931775911969E-4</v>
      </c>
      <c r="E103" s="9">
        <v>37225</v>
      </c>
      <c r="F103">
        <v>7.5175979920360847E-2</v>
      </c>
      <c r="G103">
        <v>7.6161337786393224E-2</v>
      </c>
      <c r="H103">
        <v>2.1909914501778704E-3</v>
      </c>
      <c r="I103">
        <v>-4.9963792157896481E-2</v>
      </c>
      <c r="J103">
        <v>-1.0686624031841063E-2</v>
      </c>
      <c r="K103">
        <v>-2.2958237918558888E-3</v>
      </c>
      <c r="L103">
        <v>-1.8735561024959657E-2</v>
      </c>
      <c r="M103">
        <v>5.8025869380831097E-2</v>
      </c>
      <c r="N103">
        <v>5.6901905863727675E-2</v>
      </c>
      <c r="O103">
        <v>3.5144287773711813E-2</v>
      </c>
      <c r="P103" s="8">
        <v>1.5767055809545738E-2</v>
      </c>
      <c r="Q103">
        <v>5.3997047036489221E-3</v>
      </c>
    </row>
    <row r="104" spans="1:17" x14ac:dyDescent="0.25">
      <c r="A104">
        <f t="shared" si="3"/>
        <v>3.937007874015748E-3</v>
      </c>
      <c r="B104">
        <f t="shared" si="4"/>
        <v>4.1996370871141796E-3</v>
      </c>
      <c r="C104">
        <f t="shared" si="5"/>
        <v>2.7975169104551128E-5</v>
      </c>
      <c r="E104" s="9">
        <v>37256</v>
      </c>
      <c r="F104">
        <v>7.5738294791345417E-3</v>
      </c>
      <c r="G104">
        <v>6.0158861061678115E-2</v>
      </c>
      <c r="H104">
        <v>1.5557702122097616E-3</v>
      </c>
      <c r="I104">
        <v>-2.095286542135355E-2</v>
      </c>
      <c r="J104">
        <v>-4.7003941002473626E-3</v>
      </c>
      <c r="K104">
        <v>3.4021475688872371E-4</v>
      </c>
      <c r="L104">
        <v>-1.1417039309884247E-2</v>
      </c>
      <c r="M104">
        <v>5.6015953022756637E-3</v>
      </c>
      <c r="N104">
        <v>2.1172403860002964E-2</v>
      </c>
      <c r="O104">
        <v>-7.8614926947450092E-3</v>
      </c>
      <c r="P104" s="8">
        <v>1.0365297271804463E-2</v>
      </c>
      <c r="Q104">
        <v>1.191625057693102E-2</v>
      </c>
    </row>
    <row r="105" spans="1:17" x14ac:dyDescent="0.25">
      <c r="A105">
        <f t="shared" si="3"/>
        <v>3.937007874015748E-3</v>
      </c>
      <c r="B105">
        <f t="shared" si="4"/>
        <v>1.0123647015671658E-2</v>
      </c>
      <c r="C105">
        <f t="shared" si="5"/>
        <v>4.0303976120035741E-7</v>
      </c>
      <c r="E105" s="9">
        <v>37287</v>
      </c>
      <c r="F105">
        <v>-1.5573827607832103E-2</v>
      </c>
      <c r="G105">
        <v>-1.1054247697031672E-2</v>
      </c>
      <c r="H105">
        <v>1.456379152267484E-3</v>
      </c>
      <c r="I105">
        <v>1.3776175425537884E-2</v>
      </c>
      <c r="J105">
        <v>3.4289573608328183E-3</v>
      </c>
      <c r="K105">
        <v>1.2692457347951436E-3</v>
      </c>
      <c r="L105">
        <v>6.2184553481439142E-3</v>
      </c>
      <c r="M105">
        <v>-3.0990911989795977E-2</v>
      </c>
      <c r="N105">
        <v>1.35401974612126E-3</v>
      </c>
      <c r="O105">
        <v>5.5289306765673452E-3</v>
      </c>
      <c r="P105" s="8">
        <v>5.4744895888299006E-3</v>
      </c>
      <c r="Q105">
        <v>5.3903885226189718E-3</v>
      </c>
    </row>
    <row r="106" spans="1:17" x14ac:dyDescent="0.25">
      <c r="A106">
        <f t="shared" si="3"/>
        <v>3.937007874015748E-3</v>
      </c>
      <c r="B106">
        <f t="shared" si="4"/>
        <v>1.099612604618528E-2</v>
      </c>
      <c r="C106">
        <f t="shared" si="5"/>
        <v>2.2720532444905803E-6</v>
      </c>
      <c r="E106" s="9">
        <v>37315</v>
      </c>
      <c r="F106">
        <v>-2.0766236064413413E-2</v>
      </c>
      <c r="G106">
        <v>-2.8441316497619606E-2</v>
      </c>
      <c r="H106">
        <v>1.3363005426190178E-3</v>
      </c>
      <c r="I106">
        <v>1.2567950881764878E-2</v>
      </c>
      <c r="J106">
        <v>7.8149908148237301E-3</v>
      </c>
      <c r="K106">
        <v>4.1112544612031954E-5</v>
      </c>
      <c r="L106">
        <v>1.4396596732089373E-2</v>
      </c>
      <c r="M106">
        <v>-9.9648300117232136E-3</v>
      </c>
      <c r="N106">
        <v>1.8761620372978571E-2</v>
      </c>
      <c r="O106">
        <v>-1.3177748163485603E-2</v>
      </c>
      <c r="P106" s="8">
        <v>-3.8047180522267077E-3</v>
      </c>
      <c r="Q106">
        <v>-5.6089413123272536E-3</v>
      </c>
    </row>
    <row r="107" spans="1:17" x14ac:dyDescent="0.25">
      <c r="A107">
        <f t="shared" si="3"/>
        <v>3.937007874015748E-3</v>
      </c>
      <c r="B107">
        <f t="shared" si="4"/>
        <v>-1.989501979669769E-2</v>
      </c>
      <c r="C107">
        <f t="shared" si="5"/>
        <v>8.6340844799221621E-4</v>
      </c>
      <c r="E107" s="9">
        <v>37344</v>
      </c>
      <c r="F107">
        <v>3.6738861330225081E-2</v>
      </c>
      <c r="G107">
        <v>7.9043804329299361E-2</v>
      </c>
      <c r="H107">
        <v>1.4962768903463708E-3</v>
      </c>
      <c r="I107">
        <v>-4.3970620669301574E-2</v>
      </c>
      <c r="J107">
        <v>-1.4884864188324798E-2</v>
      </c>
      <c r="K107">
        <v>-3.0001135442646598E-3</v>
      </c>
      <c r="L107">
        <v>-2.4776437146203478E-2</v>
      </c>
      <c r="M107">
        <v>4.2452193242134451E-2</v>
      </c>
      <c r="N107">
        <v>6.2161265346753813E-2</v>
      </c>
      <c r="O107">
        <v>2.5231444020959781E-2</v>
      </c>
      <c r="P107" s="8">
        <v>1.1589445904944373E-2</v>
      </c>
      <c r="Q107">
        <v>7.3825225001036276E-3</v>
      </c>
    </row>
    <row r="108" spans="1:17" x14ac:dyDescent="0.25">
      <c r="A108">
        <f t="shared" si="3"/>
        <v>3.937007874015748E-3</v>
      </c>
      <c r="B108">
        <f t="shared" si="4"/>
        <v>3.833357434397202E-2</v>
      </c>
      <c r="C108">
        <f t="shared" si="5"/>
        <v>8.3202141714185812E-4</v>
      </c>
      <c r="E108" s="9">
        <v>37376</v>
      </c>
      <c r="F108">
        <v>-6.1417652236815723E-2</v>
      </c>
      <c r="G108">
        <v>8.3126011925918064E-3</v>
      </c>
      <c r="H108">
        <v>1.5660222333022666E-3</v>
      </c>
      <c r="I108">
        <v>3.9558393233830147E-2</v>
      </c>
      <c r="J108">
        <v>1.6881094499467286E-2</v>
      </c>
      <c r="K108">
        <v>6.6525094667684304E-3</v>
      </c>
      <c r="L108">
        <v>2.2203387975236799E-2</v>
      </c>
      <c r="M108">
        <v>-3.5223196492626618E-2</v>
      </c>
      <c r="N108">
        <v>5.7794439237737194E-3</v>
      </c>
      <c r="O108">
        <v>1.6037774360788681E-2</v>
      </c>
      <c r="P108" s="8">
        <v>1.0705576613973422E-2</v>
      </c>
      <c r="Q108">
        <v>7.9459837786652887E-3</v>
      </c>
    </row>
    <row r="109" spans="1:17" x14ac:dyDescent="0.25">
      <c r="A109">
        <f t="shared" si="3"/>
        <v>3.937007874015748E-3</v>
      </c>
      <c r="B109">
        <f t="shared" si="4"/>
        <v>1.8327437793477532E-2</v>
      </c>
      <c r="C109">
        <f t="shared" si="5"/>
        <v>7.8121643734197098E-5</v>
      </c>
      <c r="E109" s="9">
        <v>37407</v>
      </c>
      <c r="F109">
        <v>-9.0814545184414452E-3</v>
      </c>
      <c r="G109">
        <v>-4.5430512855660132E-2</v>
      </c>
      <c r="H109">
        <v>1.5670794127131682E-3</v>
      </c>
      <c r="I109">
        <v>2.1728648928256433E-3</v>
      </c>
      <c r="J109">
        <v>7.1631675837844355E-3</v>
      </c>
      <c r="K109">
        <v>8.9482600388748335E-3</v>
      </c>
      <c r="L109">
        <v>8.9842985118464558E-3</v>
      </c>
      <c r="M109">
        <v>-4.1311644719854712E-4</v>
      </c>
      <c r="N109">
        <v>1.4313816845265892E-2</v>
      </c>
      <c r="O109">
        <v>-7.6472258382485059E-3</v>
      </c>
      <c r="P109" s="8">
        <v>-6.8368615832792301E-4</v>
      </c>
      <c r="Q109">
        <v>6.7396454538029005E-3</v>
      </c>
    </row>
    <row r="110" spans="1:17" x14ac:dyDescent="0.25">
      <c r="A110">
        <f t="shared" si="3"/>
        <v>3.937007874015748E-3</v>
      </c>
      <c r="B110">
        <f t="shared" si="4"/>
        <v>2.1055467527884647E-2</v>
      </c>
      <c r="C110">
        <f t="shared" si="5"/>
        <v>1.3378796218447829E-4</v>
      </c>
      <c r="E110" s="9">
        <v>37435</v>
      </c>
      <c r="F110">
        <v>-7.2464718781041104E-2</v>
      </c>
      <c r="G110">
        <v>-5.0956981968121151E-2</v>
      </c>
      <c r="H110">
        <v>1.4456178178521295E-3</v>
      </c>
      <c r="I110">
        <v>1.7792879980501164E-2</v>
      </c>
      <c r="J110">
        <v>1.1795636858627834E-2</v>
      </c>
      <c r="K110">
        <v>4.7780890350446192E-3</v>
      </c>
      <c r="L110">
        <v>4.2027445195271795E-3</v>
      </c>
      <c r="M110">
        <v>-6.2034406157979061E-2</v>
      </c>
      <c r="N110">
        <v>2.6003521576032806E-2</v>
      </c>
      <c r="O110">
        <v>-7.7388166258640756E-2</v>
      </c>
      <c r="P110" s="8">
        <v>-1.5051385907421055E-2</v>
      </c>
      <c r="Q110">
        <v>-8.4391609526515143E-3</v>
      </c>
    </row>
    <row r="111" spans="1:17" x14ac:dyDescent="0.25">
      <c r="A111">
        <f t="shared" si="3"/>
        <v>3.937007874015748E-3</v>
      </c>
      <c r="B111">
        <f t="shared" si="4"/>
        <v>2.4107416665860144E-2</v>
      </c>
      <c r="C111">
        <f t="shared" si="5"/>
        <v>2.1370416110746675E-4</v>
      </c>
      <c r="E111" s="9">
        <v>37468</v>
      </c>
      <c r="F111">
        <v>-7.8994958628423539E-2</v>
      </c>
      <c r="G111">
        <v>-0.15176274776819487</v>
      </c>
      <c r="H111">
        <v>1.525668987501172E-3</v>
      </c>
      <c r="I111">
        <v>3.1430977379588221E-2</v>
      </c>
      <c r="J111">
        <v>1.9462176896012817E-2</v>
      </c>
      <c r="K111">
        <v>1.3757182836806603E-3</v>
      </c>
      <c r="L111">
        <v>-1.7307550038424213E-2</v>
      </c>
      <c r="M111">
        <v>-8.51059142331545E-2</v>
      </c>
      <c r="N111">
        <v>-5.2106650748644401E-2</v>
      </c>
      <c r="O111">
        <v>-3.8834212959170555E-2</v>
      </c>
      <c r="P111" s="8">
        <v>-1.5185757501019248E-2</v>
      </c>
      <c r="Q111">
        <v>-1.3462089283522216E-2</v>
      </c>
    </row>
    <row r="112" spans="1:17" x14ac:dyDescent="0.25">
      <c r="A112">
        <f t="shared" si="3"/>
        <v>3.937007874015748E-3</v>
      </c>
      <c r="B112">
        <f t="shared" si="4"/>
        <v>1.2537287072984082E-2</v>
      </c>
      <c r="C112">
        <f t="shared" si="5"/>
        <v>9.2933167852149361E-6</v>
      </c>
      <c r="E112" s="9">
        <v>37498</v>
      </c>
      <c r="F112">
        <v>4.8814198898663452E-3</v>
      </c>
      <c r="G112">
        <v>-3.7205035421232768E-3</v>
      </c>
      <c r="H112">
        <v>1.395963223348895E-3</v>
      </c>
      <c r="I112">
        <v>4.7118774213814607E-2</v>
      </c>
      <c r="J112">
        <v>1.0102618478081249E-2</v>
      </c>
      <c r="K112">
        <v>8.1920515867717203E-3</v>
      </c>
      <c r="L112">
        <v>3.7266613149171679E-2</v>
      </c>
      <c r="M112">
        <v>3.6120642947556902E-5</v>
      </c>
      <c r="N112">
        <v>2.6501534989897824E-3</v>
      </c>
      <c r="O112">
        <v>2.4974279991964332E-2</v>
      </c>
      <c r="P112" s="8">
        <v>-2.8826102956208688E-3</v>
      </c>
      <c r="Q112">
        <v>8.4612194110327277E-3</v>
      </c>
    </row>
    <row r="113" spans="1:17" x14ac:dyDescent="0.25">
      <c r="A113">
        <f t="shared" si="3"/>
        <v>3.937007874015748E-3</v>
      </c>
      <c r="B113">
        <f t="shared" si="4"/>
        <v>3.5909301870541588E-2</v>
      </c>
      <c r="C113">
        <f t="shared" si="5"/>
        <v>6.9804329480411414E-4</v>
      </c>
      <c r="E113" s="9">
        <v>37529</v>
      </c>
      <c r="F113">
        <v>-0.11002434311788412</v>
      </c>
      <c r="G113">
        <v>-7.33834663392674E-2</v>
      </c>
      <c r="H113">
        <v>1.6013772890197675E-3</v>
      </c>
      <c r="I113">
        <v>4.3439856352614159E-2</v>
      </c>
      <c r="J113">
        <v>1.8457834548251117E-2</v>
      </c>
      <c r="K113">
        <v>9.8778937578496429E-3</v>
      </c>
      <c r="L113">
        <v>3.2439510111703873E-2</v>
      </c>
      <c r="M113">
        <v>-0.11124756194466523</v>
      </c>
      <c r="N113">
        <v>-4.1295927980739111E-2</v>
      </c>
      <c r="O113">
        <v>-1.5569737158604657E-2</v>
      </c>
      <c r="P113" s="8">
        <v>2.1477046726672278E-3</v>
      </c>
      <c r="Q113">
        <v>7.814427901622345E-4</v>
      </c>
    </row>
    <row r="114" spans="1:17" x14ac:dyDescent="0.25">
      <c r="A114">
        <f t="shared" si="3"/>
        <v>3.937007874015748E-3</v>
      </c>
      <c r="B114">
        <f t="shared" si="4"/>
        <v>-1.9070676692970235E-2</v>
      </c>
      <c r="C114">
        <f t="shared" si="5"/>
        <v>8.1564330284629514E-4</v>
      </c>
      <c r="E114" s="9">
        <v>37560</v>
      </c>
      <c r="F114">
        <v>8.644882739672255E-2</v>
      </c>
      <c r="G114">
        <v>3.0998978662323706E-2</v>
      </c>
      <c r="H114">
        <v>1.4857341684064718E-3</v>
      </c>
      <c r="I114">
        <v>-3.3049420310487077E-2</v>
      </c>
      <c r="J114">
        <v>-1.6380871082426474E-3</v>
      </c>
      <c r="K114">
        <v>-2.9043763800034039E-3</v>
      </c>
      <c r="L114">
        <v>-2.2468041395368399E-2</v>
      </c>
      <c r="M114">
        <v>7.2746484597252747E-2</v>
      </c>
      <c r="N114">
        <v>-4.9626030463503668E-2</v>
      </c>
      <c r="O114">
        <v>-8.404223227752694E-3</v>
      </c>
      <c r="P114" s="8">
        <v>-1.3405895320467986E-2</v>
      </c>
      <c r="Q114">
        <v>-4.1096453376088249E-4</v>
      </c>
    </row>
    <row r="115" spans="1:17" x14ac:dyDescent="0.25">
      <c r="A115">
        <f t="shared" si="3"/>
        <v>3.937007874015748E-3</v>
      </c>
      <c r="B115">
        <f t="shared" si="4"/>
        <v>-1.296476228858898E-2</v>
      </c>
      <c r="C115">
        <f t="shared" si="5"/>
        <v>5.0416214014669183E-4</v>
      </c>
      <c r="E115" s="9">
        <v>37589</v>
      </c>
      <c r="F115">
        <v>5.7069635115606809E-2</v>
      </c>
      <c r="G115">
        <v>8.7978580990629274E-2</v>
      </c>
      <c r="H115">
        <v>1.5981822414157243E-3</v>
      </c>
      <c r="I115">
        <v>-9.650216460165173E-3</v>
      </c>
      <c r="J115">
        <v>-8.7042106956909393E-3</v>
      </c>
      <c r="K115">
        <v>1.0728663331762478E-2</v>
      </c>
      <c r="L115">
        <v>7.9170968639079575E-3</v>
      </c>
      <c r="M115">
        <v>5.2520583926857656E-2</v>
      </c>
      <c r="N115">
        <v>4.9086626838235281E-2</v>
      </c>
      <c r="O115">
        <v>6.2522435916936958E-2</v>
      </c>
      <c r="P115" s="8">
        <v>1.7191145212297254E-2</v>
      </c>
      <c r="Q115">
        <v>1.0936150968219316E-2</v>
      </c>
    </row>
    <row r="116" spans="1:17" x14ac:dyDescent="0.25">
      <c r="A116">
        <f t="shared" si="3"/>
        <v>3.937007874015748E-3</v>
      </c>
      <c r="B116">
        <f t="shared" si="4"/>
        <v>4.8581430122345851E-2</v>
      </c>
      <c r="C116">
        <f t="shared" si="5"/>
        <v>1.5282342857993768E-3</v>
      </c>
      <c r="E116" s="9">
        <v>37621</v>
      </c>
      <c r="F116">
        <v>-6.0332582157618608E-2</v>
      </c>
      <c r="G116">
        <v>-5.7264494536863997E-2</v>
      </c>
      <c r="H116">
        <v>1.1689739738525162E-3</v>
      </c>
      <c r="I116">
        <v>4.2594202761922384E-2</v>
      </c>
      <c r="J116">
        <v>1.7774544558396999E-2</v>
      </c>
      <c r="K116">
        <v>1.4877733865523712E-2</v>
      </c>
      <c r="L116">
        <v>4.2014188197469826E-2</v>
      </c>
      <c r="M116">
        <v>-4.9503881363456403E-2</v>
      </c>
      <c r="N116">
        <v>5.3661875427788441E-3</v>
      </c>
      <c r="O116">
        <v>1.4553377654853206E-2</v>
      </c>
      <c r="P116" s="8">
        <v>1.5738560492543741E-2</v>
      </c>
      <c r="Q116">
        <v>1.0655171011427989E-2</v>
      </c>
    </row>
    <row r="117" spans="1:17" x14ac:dyDescent="0.25">
      <c r="A117">
        <f t="shared" si="3"/>
        <v>3.937007874015748E-3</v>
      </c>
      <c r="B117">
        <f t="shared" si="4"/>
        <v>4.1757601442735034E-3</v>
      </c>
      <c r="C117">
        <f t="shared" si="5"/>
        <v>2.8228316954500455E-5</v>
      </c>
      <c r="E117" s="9">
        <v>37652</v>
      </c>
      <c r="F117">
        <v>-2.7414698461048825E-2</v>
      </c>
      <c r="G117">
        <v>-2.8505051032394424E-2</v>
      </c>
      <c r="H117">
        <v>9.9437330228946408E-4</v>
      </c>
      <c r="I117">
        <v>-3.6078383365687472E-3</v>
      </c>
      <c r="J117">
        <v>-2.7519795859923812E-3</v>
      </c>
      <c r="K117">
        <v>6.0409860793464443E-3</v>
      </c>
      <c r="L117">
        <v>5.6335607345778804E-3</v>
      </c>
      <c r="M117">
        <v>-3.1216470380328487E-2</v>
      </c>
      <c r="N117">
        <v>-2.9438196127556493E-2</v>
      </c>
      <c r="O117">
        <v>3.0021250236349051E-2</v>
      </c>
      <c r="P117" s="8">
        <v>1.3537788393027217E-2</v>
      </c>
      <c r="Q117">
        <v>1.2756025914450131E-2</v>
      </c>
    </row>
    <row r="118" spans="1:17" x14ac:dyDescent="0.25">
      <c r="A118">
        <f t="shared" si="3"/>
        <v>3.937007874015748E-3</v>
      </c>
      <c r="B118">
        <f t="shared" si="4"/>
        <v>2.4856039709884838E-2</v>
      </c>
      <c r="C118">
        <f t="shared" si="5"/>
        <v>2.3615227483095896E-4</v>
      </c>
      <c r="E118" s="9">
        <v>37680</v>
      </c>
      <c r="F118">
        <v>-1.7003622764987791E-2</v>
      </c>
      <c r="G118">
        <v>-3.1302899212725444E-2</v>
      </c>
      <c r="H118">
        <v>8.7224093232873834E-4</v>
      </c>
      <c r="I118">
        <v>3.1638041041077258E-2</v>
      </c>
      <c r="J118">
        <v>1.048497993355535E-2</v>
      </c>
      <c r="K118">
        <v>9.3271109798738205E-3</v>
      </c>
      <c r="L118">
        <v>2.6402289435123905E-2</v>
      </c>
      <c r="M118">
        <v>-1.9049356335018475E-2</v>
      </c>
      <c r="N118">
        <v>1.5965207631874367E-2</v>
      </c>
      <c r="O118">
        <v>1.3452533925865762E-2</v>
      </c>
      <c r="P118" s="8">
        <v>5.198225672303991E-3</v>
      </c>
      <c r="Q118">
        <v>6.7546090273362669E-3</v>
      </c>
    </row>
    <row r="119" spans="1:17" x14ac:dyDescent="0.25">
      <c r="A119">
        <f t="shared" si="3"/>
        <v>3.937007874015748E-3</v>
      </c>
      <c r="B119">
        <f t="shared" si="4"/>
        <v>-1.4197411616947769E-3</v>
      </c>
      <c r="C119">
        <f t="shared" si="5"/>
        <v>1.1899611515151981E-4</v>
      </c>
      <c r="E119" s="9">
        <v>37711</v>
      </c>
      <c r="F119">
        <v>8.3576056589194092E-3</v>
      </c>
      <c r="G119">
        <v>1.1150560301786516E-2</v>
      </c>
      <c r="H119">
        <v>1.1827239307933279E-3</v>
      </c>
      <c r="I119">
        <v>-1.4521212744563416E-2</v>
      </c>
      <c r="J119">
        <v>-9.2417598158700542E-6</v>
      </c>
      <c r="K119">
        <v>2.9982337677443294E-3</v>
      </c>
      <c r="L119">
        <v>-1.5243943713836305E-3</v>
      </c>
      <c r="M119">
        <v>-5.6185745025635336E-3</v>
      </c>
      <c r="N119">
        <v>2.0022646303405223E-2</v>
      </c>
      <c r="O119">
        <v>2.6396537414469456E-2</v>
      </c>
      <c r="P119" s="8">
        <v>3.230858640084433E-3</v>
      </c>
      <c r="Q119">
        <v>2.6047833293867395E-3</v>
      </c>
    </row>
    <row r="120" spans="1:17" x14ac:dyDescent="0.25">
      <c r="A120">
        <f t="shared" si="3"/>
        <v>3.937007874015748E-3</v>
      </c>
      <c r="B120">
        <f t="shared" si="4"/>
        <v>1.1532332434003039E-2</v>
      </c>
      <c r="C120">
        <f t="shared" si="5"/>
        <v>4.1760538689278675E-6</v>
      </c>
      <c r="E120" s="9">
        <v>37741</v>
      </c>
      <c r="F120">
        <v>8.1044117993822162E-2</v>
      </c>
      <c r="G120">
        <v>9.3652274098864341E-2</v>
      </c>
      <c r="H120">
        <v>9.4298889483779291E-4</v>
      </c>
      <c r="I120">
        <v>1.1486715674090098E-2</v>
      </c>
      <c r="J120">
        <v>2.0828808679940192E-3</v>
      </c>
      <c r="K120">
        <v>9.8890527452379917E-3</v>
      </c>
      <c r="L120">
        <v>1.8622343829657995E-2</v>
      </c>
      <c r="M120">
        <v>8.6384462284439412E-2</v>
      </c>
      <c r="N120">
        <v>4.2995613797585097E-2</v>
      </c>
      <c r="O120">
        <v>5.8117636523108862E-2</v>
      </c>
      <c r="P120" s="8">
        <v>1.4114031556520024E-2</v>
      </c>
      <c r="Q120">
        <v>1.9563848212879931E-2</v>
      </c>
    </row>
    <row r="121" spans="1:17" x14ac:dyDescent="0.25">
      <c r="A121">
        <f t="shared" si="3"/>
        <v>3.937007874015748E-3</v>
      </c>
      <c r="B121">
        <f t="shared" si="4"/>
        <v>4.7105035136879053E-2</v>
      </c>
      <c r="C121">
        <f t="shared" si="5"/>
        <v>1.4149816807947327E-3</v>
      </c>
      <c r="E121" s="9">
        <v>37771</v>
      </c>
      <c r="F121">
        <v>5.0898660733760925E-2</v>
      </c>
      <c r="G121">
        <v>0.1061502959767231</v>
      </c>
      <c r="H121">
        <v>1.0024915625062025E-3</v>
      </c>
      <c r="I121">
        <v>5.9682019025094624E-2</v>
      </c>
      <c r="J121">
        <v>1.4722784867038374E-2</v>
      </c>
      <c r="K121">
        <v>9.6612594349987369E-3</v>
      </c>
      <c r="L121">
        <v>4.8591537578409616E-2</v>
      </c>
      <c r="M121">
        <v>5.4530923398500075E-2</v>
      </c>
      <c r="N121">
        <v>5.9732101137012661E-2</v>
      </c>
      <c r="O121">
        <v>1.1465526254213154E-2</v>
      </c>
      <c r="P121" s="8">
        <v>1.3404462345030677E-2</v>
      </c>
      <c r="Q121">
        <v>2.7141809196556288E-2</v>
      </c>
    </row>
    <row r="122" spans="1:17" x14ac:dyDescent="0.25">
      <c r="A122">
        <f t="shared" si="3"/>
        <v>3.937007874015748E-3</v>
      </c>
      <c r="B122">
        <f t="shared" si="4"/>
        <v>6.5422693900797609E-3</v>
      </c>
      <c r="C122">
        <f t="shared" si="5"/>
        <v>8.6820007341061446E-6</v>
      </c>
      <c r="E122" s="9">
        <v>37802</v>
      </c>
      <c r="F122">
        <v>1.1322242862628284E-2</v>
      </c>
      <c r="G122">
        <v>1.6712018140589535E-2</v>
      </c>
      <c r="H122">
        <v>1.4031168499855085E-3</v>
      </c>
      <c r="I122">
        <v>-1.7500680642526634E-2</v>
      </c>
      <c r="J122">
        <v>-1.4689809839105727E-3</v>
      </c>
      <c r="K122">
        <v>4.3637552459232509E-3</v>
      </c>
      <c r="L122">
        <v>-2.9443966652598075E-3</v>
      </c>
      <c r="M122">
        <v>1.5647408616568548E-2</v>
      </c>
      <c r="N122">
        <v>2.0650123704774259E-2</v>
      </c>
      <c r="O122">
        <v>2.8001732573363691E-2</v>
      </c>
      <c r="P122" s="8">
        <v>1.4125211376599056E-2</v>
      </c>
      <c r="Q122">
        <v>8.3070215005260906E-3</v>
      </c>
    </row>
    <row r="123" spans="1:17" x14ac:dyDescent="0.25">
      <c r="A123">
        <f t="shared" si="3"/>
        <v>3.937007874015748E-3</v>
      </c>
      <c r="B123">
        <f t="shared" si="4"/>
        <v>-2.6497706958472093E-2</v>
      </c>
      <c r="C123">
        <f t="shared" si="5"/>
        <v>1.2950281713260544E-3</v>
      </c>
      <c r="E123" s="9">
        <v>37833</v>
      </c>
      <c r="F123">
        <v>1.6223704463827593E-2</v>
      </c>
      <c r="G123">
        <v>6.1667818988781598E-2</v>
      </c>
      <c r="H123">
        <v>6.7131307115397831E-4</v>
      </c>
      <c r="I123">
        <v>-9.6284424785454181E-2</v>
      </c>
      <c r="J123">
        <v>-2.0559580115802611E-2</v>
      </c>
      <c r="K123">
        <v>-5.5026411970123812E-3</v>
      </c>
      <c r="L123">
        <v>-6.6993613835670818E-2</v>
      </c>
      <c r="M123">
        <v>1.9183303293650145E-2</v>
      </c>
      <c r="N123">
        <v>5.4024864397830274E-2</v>
      </c>
      <c r="O123">
        <v>-1.3547676617749138E-2</v>
      </c>
      <c r="P123" s="8">
        <v>6.8347001163453491E-3</v>
      </c>
      <c r="Q123">
        <v>8.2013047530304917E-4</v>
      </c>
    </row>
    <row r="124" spans="1:17" x14ac:dyDescent="0.25">
      <c r="A124">
        <f t="shared" si="3"/>
        <v>3.937007874015748E-3</v>
      </c>
      <c r="B124">
        <f t="shared" si="4"/>
        <v>2.1835901814944384E-3</v>
      </c>
      <c r="C124">
        <f t="shared" si="5"/>
        <v>5.3365986608697431E-5</v>
      </c>
      <c r="E124" s="9">
        <v>37862</v>
      </c>
      <c r="F124">
        <v>1.7873191222950391E-2</v>
      </c>
      <c r="G124">
        <v>4.4956094281752845E-2</v>
      </c>
      <c r="H124">
        <v>7.9471428989186244E-4</v>
      </c>
      <c r="I124">
        <v>1.7551517495241864E-2</v>
      </c>
      <c r="J124">
        <v>1.3661091098333689E-3</v>
      </c>
      <c r="K124">
        <v>1.2905498133550797E-3</v>
      </c>
      <c r="L124">
        <v>7.7855922535712274E-3</v>
      </c>
      <c r="M124">
        <v>1.9757147040933676E-2</v>
      </c>
      <c r="N124">
        <v>5.5331648336636174E-3</v>
      </c>
      <c r="O124">
        <v>1.277269075915366E-2</v>
      </c>
      <c r="P124" s="8">
        <v>2.1333333333333204E-3</v>
      </c>
      <c r="Q124">
        <v>7.598614370320611E-3</v>
      </c>
    </row>
    <row r="125" spans="1:17" x14ac:dyDescent="0.25">
      <c r="A125">
        <f t="shared" si="3"/>
        <v>3.937007874015748E-3</v>
      </c>
      <c r="B125">
        <f t="shared" si="4"/>
        <v>4.9010157850009006E-2</v>
      </c>
      <c r="C125">
        <f t="shared" si="5"/>
        <v>1.5619382883220263E-3</v>
      </c>
      <c r="E125" s="9">
        <v>37894</v>
      </c>
      <c r="F125">
        <v>-1.1944325949147294E-2</v>
      </c>
      <c r="G125">
        <v>-1.9581038156889607E-2</v>
      </c>
      <c r="H125">
        <v>9.9861980773563452E-4</v>
      </c>
      <c r="I125">
        <v>5.4925653786512818E-2</v>
      </c>
      <c r="J125">
        <v>1.9943968492427633E-2</v>
      </c>
      <c r="K125">
        <v>1.2996345638305318E-2</v>
      </c>
      <c r="L125">
        <v>5.4299500293486958E-2</v>
      </c>
      <c r="M125">
        <v>4.7717933990190087E-3</v>
      </c>
      <c r="N125">
        <v>3.4012681159420355E-2</v>
      </c>
      <c r="O125">
        <v>2.7130649822435959E-2</v>
      </c>
      <c r="P125" s="8">
        <v>1.0032398718990088E-2</v>
      </c>
      <c r="Q125">
        <v>1.5156556134708676E-2</v>
      </c>
    </row>
    <row r="126" spans="1:17" x14ac:dyDescent="0.25">
      <c r="A126">
        <f t="shared" si="3"/>
        <v>3.937007874015748E-3</v>
      </c>
      <c r="B126">
        <f t="shared" si="4"/>
        <v>-9.3494254941165617E-3</v>
      </c>
      <c r="C126">
        <f t="shared" si="5"/>
        <v>3.5487847187823016E-4</v>
      </c>
      <c r="E126" s="9">
        <v>37925</v>
      </c>
      <c r="F126">
        <v>5.4961494824141255E-2</v>
      </c>
      <c r="G126">
        <v>8.3128280839894986E-2</v>
      </c>
      <c r="H126">
        <v>7.6066650182693429E-4</v>
      </c>
      <c r="I126">
        <v>-2.9268207438235438E-2</v>
      </c>
      <c r="J126">
        <v>-9.3754940531637354E-3</v>
      </c>
      <c r="K126">
        <v>-3.3146002881424552E-3</v>
      </c>
      <c r="L126">
        <v>-1.9520045001801156E-2</v>
      </c>
      <c r="M126">
        <v>5.8341761576008233E-2</v>
      </c>
      <c r="N126">
        <v>1.7651438833165445E-2</v>
      </c>
      <c r="O126">
        <v>2.0742541457086983E-2</v>
      </c>
      <c r="P126" s="8">
        <v>8.9852326038224462E-3</v>
      </c>
      <c r="Q126">
        <v>1.3764975783838729E-2</v>
      </c>
    </row>
    <row r="127" spans="1:17" x14ac:dyDescent="0.25">
      <c r="A127">
        <f t="shared" si="3"/>
        <v>3.937007874015748E-3</v>
      </c>
      <c r="B127">
        <f t="shared" si="4"/>
        <v>8.9484495126600314E-3</v>
      </c>
      <c r="C127">
        <f t="shared" si="5"/>
        <v>2.9197096516447696E-7</v>
      </c>
      <c r="E127" s="9">
        <v>37953</v>
      </c>
      <c r="F127">
        <v>7.1285131006653124E-3</v>
      </c>
      <c r="G127">
        <v>3.4625724130097346E-2</v>
      </c>
      <c r="H127">
        <v>8.4244552843304454E-4</v>
      </c>
      <c r="I127">
        <v>5.3022959536932479E-3</v>
      </c>
      <c r="J127">
        <v>-2.1470462613837338E-4</v>
      </c>
      <c r="K127">
        <v>8.1644934274960335E-4</v>
      </c>
      <c r="L127">
        <v>5.7142931992377743E-3</v>
      </c>
      <c r="M127">
        <v>1.38255549438564E-2</v>
      </c>
      <c r="N127">
        <v>4.3191013170353676E-2</v>
      </c>
      <c r="O127">
        <v>1.3820861341128809E-2</v>
      </c>
      <c r="P127" s="8">
        <v>7.2744263601756121E-3</v>
      </c>
      <c r="Q127">
        <v>1.0776249146880357E-2</v>
      </c>
    </row>
    <row r="128" spans="1:17" x14ac:dyDescent="0.25">
      <c r="A128">
        <f t="shared" si="3"/>
        <v>3.937007874015748E-3</v>
      </c>
      <c r="B128">
        <f t="shared" si="4"/>
        <v>2.5528213422977487E-2</v>
      </c>
      <c r="C128">
        <f t="shared" si="5"/>
        <v>2.5726301104173483E-4</v>
      </c>
      <c r="E128" s="9">
        <v>37986</v>
      </c>
      <c r="F128">
        <v>5.0765450765450693E-2</v>
      </c>
      <c r="G128">
        <v>1.9029843918684008E-2</v>
      </c>
      <c r="H128">
        <v>9.600252349490912E-4</v>
      </c>
      <c r="I128">
        <v>1.2232615993244877E-2</v>
      </c>
      <c r="J128">
        <v>7.5139788947113928E-3</v>
      </c>
      <c r="K128">
        <v>8.0875068238339676E-3</v>
      </c>
      <c r="L128">
        <v>1.2768966878050181E-2</v>
      </c>
      <c r="M128">
        <v>6.1781520870473949E-2</v>
      </c>
      <c r="N128">
        <v>3.533780299123257E-2</v>
      </c>
      <c r="O128">
        <v>2.371870307998214E-2</v>
      </c>
      <c r="P128" s="8">
        <v>6.1804472297135593E-3</v>
      </c>
      <c r="Q128">
        <v>1.9545826077685735E-2</v>
      </c>
    </row>
    <row r="129" spans="1:17" x14ac:dyDescent="0.25">
      <c r="A129">
        <f t="shared" si="3"/>
        <v>3.937007874015748E-3</v>
      </c>
      <c r="B129">
        <f t="shared" si="4"/>
        <v>2.3007371885092498E-2</v>
      </c>
      <c r="C129">
        <f t="shared" si="5"/>
        <v>1.8275197805332828E-4</v>
      </c>
      <c r="E129" s="9">
        <v>38016</v>
      </c>
      <c r="F129">
        <v>1.7276422764227695E-2</v>
      </c>
      <c r="G129">
        <v>4.2825591208633496E-2</v>
      </c>
      <c r="H129">
        <v>8.1695148644067572E-4</v>
      </c>
      <c r="I129">
        <v>1.8669128848832317E-2</v>
      </c>
      <c r="J129">
        <v>4.6687639629781064E-3</v>
      </c>
      <c r="K129">
        <v>3.7078474341118994E-3</v>
      </c>
      <c r="L129">
        <v>1.5779903112513871E-2</v>
      </c>
      <c r="M129">
        <v>1.5410297977458631E-2</v>
      </c>
      <c r="N129">
        <v>4.2739300231130928E-2</v>
      </c>
      <c r="O129">
        <v>1.6153007630561822E-2</v>
      </c>
      <c r="P129" s="8">
        <v>1.04227873046292E-2</v>
      </c>
      <c r="Q129">
        <v>1.7044860399456185E-2</v>
      </c>
    </row>
    <row r="130" spans="1:17" x14ac:dyDescent="0.25">
      <c r="A130">
        <f t="shared" si="3"/>
        <v>3.937007874015748E-3</v>
      </c>
      <c r="B130">
        <f t="shared" si="4"/>
        <v>2.6587900818563145E-2</v>
      </c>
      <c r="C130">
        <f t="shared" si="5"/>
        <v>2.9237949196121688E-4</v>
      </c>
      <c r="E130" s="9">
        <v>38044</v>
      </c>
      <c r="F130">
        <v>1.2209029908144986E-2</v>
      </c>
      <c r="G130">
        <v>8.2650320269990196E-3</v>
      </c>
      <c r="H130">
        <v>7.2558633022734575E-4</v>
      </c>
      <c r="I130">
        <v>2.0883192386535132E-2</v>
      </c>
      <c r="J130">
        <v>8.9344872341776682E-3</v>
      </c>
      <c r="K130">
        <v>5.820110876630924E-3</v>
      </c>
      <c r="L130">
        <v>1.6910935738444044E-2</v>
      </c>
      <c r="M130">
        <v>1.554704501610793E-2</v>
      </c>
      <c r="N130">
        <v>1.7770813826839538E-2</v>
      </c>
      <c r="O130">
        <v>-1.0965910322259242E-3</v>
      </c>
      <c r="P130" s="8">
        <v>3.0820569710852119E-3</v>
      </c>
      <c r="Q130">
        <v>1.3983137980670524E-2</v>
      </c>
    </row>
    <row r="131" spans="1:17" x14ac:dyDescent="0.25">
      <c r="A131">
        <f t="shared" si="3"/>
        <v>3.937007874015748E-3</v>
      </c>
      <c r="B131">
        <f t="shared" si="4"/>
        <v>1.8735104970165135E-2</v>
      </c>
      <c r="C131">
        <f t="shared" si="5"/>
        <v>8.5494287088439669E-5</v>
      </c>
      <c r="E131" s="9">
        <v>38077</v>
      </c>
      <c r="F131">
        <v>-1.6358935839432598E-2</v>
      </c>
      <c r="G131">
        <v>8.1118928888586073E-3</v>
      </c>
      <c r="H131">
        <v>8.413434818965726E-4</v>
      </c>
      <c r="I131">
        <v>1.5304873979489653E-2</v>
      </c>
      <c r="J131">
        <v>6.9369868805599921E-3</v>
      </c>
      <c r="K131">
        <v>4.3732962024964905E-3</v>
      </c>
      <c r="L131">
        <v>1.4381292554694669E-2</v>
      </c>
      <c r="M131">
        <v>-8.8803630749075824E-3</v>
      </c>
      <c r="N131">
        <v>5.6699772825413497E-2</v>
      </c>
      <c r="O131">
        <v>6.6713818330137453E-3</v>
      </c>
      <c r="P131" s="8">
        <v>4.1250261994907333E-3</v>
      </c>
      <c r="Q131">
        <v>2.8391806935712527E-3</v>
      </c>
    </row>
    <row r="132" spans="1:17" x14ac:dyDescent="0.25">
      <c r="A132">
        <f t="shared" si="3"/>
        <v>3.937007874015748E-3</v>
      </c>
      <c r="B132">
        <f t="shared" si="4"/>
        <v>-4.855086602642289E-2</v>
      </c>
      <c r="C132">
        <f t="shared" si="5"/>
        <v>3.3686020071056317E-3</v>
      </c>
      <c r="E132" s="9">
        <v>38107</v>
      </c>
      <c r="F132">
        <v>-1.6790829419024988E-2</v>
      </c>
      <c r="G132">
        <v>-5.168470803476144E-2</v>
      </c>
      <c r="H132">
        <v>8.4063621809393752E-4</v>
      </c>
      <c r="I132">
        <v>-5.9488566137000154E-2</v>
      </c>
      <c r="J132">
        <v>-2.1737431041029209E-2</v>
      </c>
      <c r="K132">
        <v>-9.3165378221505835E-3</v>
      </c>
      <c r="L132">
        <v>-4.7116254951474756E-2</v>
      </c>
      <c r="M132">
        <v>-2.2187393783753118E-2</v>
      </c>
      <c r="N132">
        <v>-0.14567453760460536</v>
      </c>
      <c r="O132">
        <v>-6.6013073304038716E-3</v>
      </c>
      <c r="P132" s="8">
        <v>4.5966087242301779E-3</v>
      </c>
      <c r="Q132">
        <v>-5.8308055274687298E-3</v>
      </c>
    </row>
    <row r="133" spans="1:17" x14ac:dyDescent="0.25">
      <c r="A133">
        <f t="shared" si="3"/>
        <v>3.937007874015748E-3</v>
      </c>
      <c r="B133">
        <f t="shared" si="4"/>
        <v>1.3775720472568847E-3</v>
      </c>
      <c r="C133">
        <f t="shared" si="5"/>
        <v>6.5791903555686998E-5</v>
      </c>
      <c r="E133" s="9">
        <v>38138</v>
      </c>
      <c r="F133">
        <v>1.2083446220536587E-2</v>
      </c>
      <c r="G133">
        <v>1.5148267238299429E-2</v>
      </c>
      <c r="H133">
        <v>8.6212341851577001E-4</v>
      </c>
      <c r="I133">
        <v>-4.6948228136048931E-3</v>
      </c>
      <c r="J133">
        <v>-2.6290104395573222E-3</v>
      </c>
      <c r="K133">
        <v>-1.862947485021027E-3</v>
      </c>
      <c r="L133">
        <v>-1.1684159955074325E-2</v>
      </c>
      <c r="M133">
        <v>6.7300079176564331E-3</v>
      </c>
      <c r="N133">
        <v>7.2477331336827433E-2</v>
      </c>
      <c r="O133">
        <v>-1.5711508756096171E-2</v>
      </c>
      <c r="P133" s="8">
        <v>2.241369401549953E-3</v>
      </c>
      <c r="Q133">
        <v>-2.305319185001875E-3</v>
      </c>
    </row>
    <row r="134" spans="1:17" x14ac:dyDescent="0.25">
      <c r="A134">
        <f t="shared" si="3"/>
        <v>3.937007874015748E-3</v>
      </c>
      <c r="B134">
        <f t="shared" si="4"/>
        <v>6.651307181314842E-3</v>
      </c>
      <c r="C134">
        <f t="shared" si="5"/>
        <v>8.0513251455710657E-6</v>
      </c>
      <c r="E134" s="9">
        <v>38168</v>
      </c>
      <c r="F134">
        <v>1.7989078059749364E-2</v>
      </c>
      <c r="G134">
        <v>4.0895333286408153E-2</v>
      </c>
      <c r="H134">
        <v>6.6351907318829006E-4</v>
      </c>
      <c r="I134">
        <v>9.9337201265567998E-3</v>
      </c>
      <c r="J134">
        <v>1.9949822134115447E-3</v>
      </c>
      <c r="K134">
        <v>3.8441735548699896E-4</v>
      </c>
      <c r="L134">
        <v>6.5793803510001414E-3</v>
      </c>
      <c r="M134">
        <v>1.9067166684250347E-2</v>
      </c>
      <c r="N134">
        <v>2.8776978417266008E-2</v>
      </c>
      <c r="O134">
        <v>1.4527412749562485E-2</v>
      </c>
      <c r="P134" s="8">
        <v>6.4047144344265838E-3</v>
      </c>
      <c r="Q134">
        <v>3.4319888545311095E-3</v>
      </c>
    </row>
    <row r="135" spans="1:17" x14ac:dyDescent="0.25">
      <c r="A135">
        <f t="shared" si="3"/>
        <v>3.937007874015748E-3</v>
      </c>
      <c r="B135">
        <f t="shared" si="4"/>
        <v>1.1243756092429506E-2</v>
      </c>
      <c r="C135">
        <f t="shared" si="5"/>
        <v>3.0798958427607803E-6</v>
      </c>
      <c r="E135" s="9">
        <v>38198</v>
      </c>
      <c r="F135">
        <v>-3.4290522772693732E-2</v>
      </c>
      <c r="G135">
        <v>-6.801122531782533E-2</v>
      </c>
      <c r="H135">
        <v>1.1505871403563184E-3</v>
      </c>
      <c r="I135">
        <v>1.7333329697939659E-2</v>
      </c>
      <c r="J135">
        <v>6.6092856694102142E-3</v>
      </c>
      <c r="K135">
        <v>5.3771667330302364E-3</v>
      </c>
      <c r="L135">
        <v>1.8239962712171653E-2</v>
      </c>
      <c r="M135">
        <v>-3.3430273597424898E-2</v>
      </c>
      <c r="N135">
        <v>4.1467965996269118E-3</v>
      </c>
      <c r="O135">
        <v>1.3476433079504968E-2</v>
      </c>
      <c r="P135" s="8">
        <v>3.4449509116409871E-3</v>
      </c>
      <c r="Q135">
        <v>-3.1154757873349537E-3</v>
      </c>
    </row>
    <row r="136" spans="1:17" x14ac:dyDescent="0.25">
      <c r="A136">
        <f t="shared" si="3"/>
        <v>3.937007874015748E-3</v>
      </c>
      <c r="B136">
        <f t="shared" si="4"/>
        <v>2.8093416136477846E-2</v>
      </c>
      <c r="C136">
        <f t="shared" si="5"/>
        <v>3.4613200615270391E-4</v>
      </c>
      <c r="E136" s="9">
        <v>38230</v>
      </c>
      <c r="F136">
        <v>2.2873325345822426E-3</v>
      </c>
      <c r="G136">
        <v>-6.0947958424786286E-3</v>
      </c>
      <c r="H136">
        <v>1.2446112249970831E-3</v>
      </c>
      <c r="I136">
        <v>3.9283424244231258E-2</v>
      </c>
      <c r="J136">
        <v>1.4241603411629944E-2</v>
      </c>
      <c r="K136">
        <v>8.3507794320223372E-3</v>
      </c>
      <c r="L136">
        <v>3.4769180299520253E-2</v>
      </c>
      <c r="M136">
        <v>2.5706189933689672E-3</v>
      </c>
      <c r="N136">
        <v>8.0847708970773091E-2</v>
      </c>
      <c r="O136">
        <v>1.8171957263638072E-2</v>
      </c>
      <c r="P136" s="8">
        <v>1.572423191495087E-3</v>
      </c>
      <c r="Q136">
        <v>1.3587879611385301E-3</v>
      </c>
    </row>
    <row r="137" spans="1:17" x14ac:dyDescent="0.25">
      <c r="A137">
        <f t="shared" si="3"/>
        <v>3.937007874015748E-3</v>
      </c>
      <c r="B137">
        <f t="shared" si="4"/>
        <v>1.7956623402661052E-3</v>
      </c>
      <c r="C137">
        <f t="shared" si="5"/>
        <v>5.9184257651395039E-5</v>
      </c>
      <c r="E137" s="9">
        <v>38260</v>
      </c>
      <c r="F137">
        <v>9.3639063971600045E-3</v>
      </c>
      <c r="G137">
        <v>4.5644516635336752E-2</v>
      </c>
      <c r="H137">
        <v>1.2753735569148716E-3</v>
      </c>
      <c r="I137">
        <v>9.6240322296772263E-3</v>
      </c>
      <c r="J137">
        <v>2.9649652987173702E-4</v>
      </c>
      <c r="K137">
        <v>1.8009117759065774E-5</v>
      </c>
      <c r="L137">
        <v>7.3193434524960743E-3</v>
      </c>
      <c r="M137">
        <v>1.7705389314607967E-2</v>
      </c>
      <c r="N137">
        <v>-1.5804098645362252E-3</v>
      </c>
      <c r="O137">
        <v>1.3931552851262685E-2</v>
      </c>
      <c r="P137" s="8">
        <v>3.7940568497989435E-3</v>
      </c>
      <c r="Q137">
        <v>1.0143157609064479E-2</v>
      </c>
    </row>
    <row r="138" spans="1:17" x14ac:dyDescent="0.25">
      <c r="A138">
        <f t="shared" ref="A138:A201" si="6">1/COUNT($F$9:$F$262)</f>
        <v>3.937007874015748E-3</v>
      </c>
      <c r="B138">
        <f t="shared" ref="B138:B201" si="7">SUMPRODUCT(F138:Q138,$F$3:$Q$3)</f>
        <v>1.8188700557826686E-2</v>
      </c>
      <c r="C138">
        <f t="shared" ref="C138:C201" si="8">(B138-$B$5)^2</f>
        <v>7.568839343306782E-5</v>
      </c>
      <c r="E138" s="9">
        <v>38289</v>
      </c>
      <c r="F138">
        <v>1.4014247519245071E-2</v>
      </c>
      <c r="G138">
        <v>1.8937410549097367E-2</v>
      </c>
      <c r="H138">
        <v>1.2958273679419818E-3</v>
      </c>
      <c r="I138">
        <v>1.5689204333208862E-2</v>
      </c>
      <c r="J138">
        <v>5.2660071853931623E-3</v>
      </c>
      <c r="K138">
        <v>3.8487364258719126E-3</v>
      </c>
      <c r="L138">
        <v>1.4297494751506212E-2</v>
      </c>
      <c r="M138">
        <v>2.3705456835837024E-2</v>
      </c>
      <c r="N138">
        <v>5.5662822452990923E-2</v>
      </c>
      <c r="O138">
        <v>1.9280205655527016E-2</v>
      </c>
      <c r="P138" s="8">
        <v>4.9527318226054717E-3</v>
      </c>
      <c r="Q138">
        <v>1.2828693286764947E-2</v>
      </c>
    </row>
    <row r="139" spans="1:17" x14ac:dyDescent="0.25">
      <c r="A139">
        <f t="shared" si="6"/>
        <v>3.937007874015748E-3</v>
      </c>
      <c r="B139">
        <f t="shared" si="7"/>
        <v>-2.9733738595821811E-3</v>
      </c>
      <c r="C139">
        <f t="shared" si="8"/>
        <v>1.5530560008814875E-4</v>
      </c>
      <c r="E139" s="9">
        <v>38321</v>
      </c>
      <c r="F139">
        <v>3.8594938948858459E-2</v>
      </c>
      <c r="G139">
        <v>8.5612977269223567E-2</v>
      </c>
      <c r="H139">
        <v>1.3619957393109505E-3</v>
      </c>
      <c r="I139">
        <v>-2.3901446924617265E-2</v>
      </c>
      <c r="J139">
        <v>-9.9193986274178636E-3</v>
      </c>
      <c r="K139">
        <v>-4.6241836346784249E-3</v>
      </c>
      <c r="L139">
        <v>-1.5316673471805431E-2</v>
      </c>
      <c r="M139">
        <v>5.0936888225971755E-2</v>
      </c>
      <c r="N139">
        <v>4.1424310830628253E-2</v>
      </c>
      <c r="O139">
        <v>1.0404040198261466E-2</v>
      </c>
      <c r="P139" s="8">
        <v>5.4557401995538601E-3</v>
      </c>
      <c r="Q139">
        <v>2.6492920852813517E-2</v>
      </c>
    </row>
    <row r="140" spans="1:17" x14ac:dyDescent="0.25">
      <c r="A140">
        <f t="shared" si="6"/>
        <v>3.937007874015748E-3</v>
      </c>
      <c r="B140">
        <f t="shared" si="7"/>
        <v>1.7304926058859159E-2</v>
      </c>
      <c r="C140">
        <f t="shared" si="8"/>
        <v>6.1091937717255829E-5</v>
      </c>
      <c r="E140" s="9">
        <v>38352</v>
      </c>
      <c r="F140">
        <v>3.2458128162750732E-2</v>
      </c>
      <c r="G140">
        <v>2.8085898669864662E-2</v>
      </c>
      <c r="H140">
        <v>2.1308345994690558E-3</v>
      </c>
      <c r="I140">
        <v>2.5281512201814182E-2</v>
      </c>
      <c r="J140">
        <v>5.3077613788716782E-3</v>
      </c>
      <c r="K140">
        <v>3.2287078645898415E-3</v>
      </c>
      <c r="L140">
        <v>2.0618777053633242E-2</v>
      </c>
      <c r="M140">
        <v>3.7255841183671201E-2</v>
      </c>
      <c r="N140">
        <v>4.8636931791212534E-2</v>
      </c>
      <c r="O140">
        <v>1.5081435720420755E-2</v>
      </c>
      <c r="P140" s="8">
        <v>4.5834085769076438E-3</v>
      </c>
      <c r="Q140">
        <v>1.6054008656890106E-2</v>
      </c>
    </row>
    <row r="141" spans="1:17" x14ac:dyDescent="0.25">
      <c r="A141">
        <f t="shared" si="6"/>
        <v>3.937007874015748E-3</v>
      </c>
      <c r="B141">
        <f t="shared" si="7"/>
        <v>-5.9042243448759859E-3</v>
      </c>
      <c r="C141">
        <f t="shared" si="8"/>
        <v>2.3694497958547795E-4</v>
      </c>
      <c r="E141" s="9">
        <v>38383</v>
      </c>
      <c r="F141">
        <v>-2.5290448214403627E-2</v>
      </c>
      <c r="G141">
        <v>-4.2282486916217832E-2</v>
      </c>
      <c r="H141">
        <v>1.669942887277287E-3</v>
      </c>
      <c r="I141">
        <v>2.9276646214559277E-2</v>
      </c>
      <c r="J141">
        <v>1.0273298813261444E-3</v>
      </c>
      <c r="K141">
        <v>-2.5236668622874436E-4</v>
      </c>
      <c r="L141">
        <v>1.230335838243346E-2</v>
      </c>
      <c r="M141">
        <v>-2.308139634323636E-2</v>
      </c>
      <c r="N141">
        <v>-8.6847624364409848E-2</v>
      </c>
      <c r="O141">
        <v>-1.0189610172925967E-3</v>
      </c>
      <c r="P141" s="8">
        <v>5.1745390423036941E-3</v>
      </c>
      <c r="Q141">
        <v>-3.3698934986489126E-3</v>
      </c>
    </row>
    <row r="142" spans="1:17" x14ac:dyDescent="0.25">
      <c r="A142">
        <f t="shared" si="6"/>
        <v>3.937007874015748E-3</v>
      </c>
      <c r="B142">
        <f t="shared" si="7"/>
        <v>-2.3641906377193204E-3</v>
      </c>
      <c r="C142">
        <f t="shared" si="8"/>
        <v>1.4049321850244777E-4</v>
      </c>
      <c r="E142" s="9">
        <v>38411</v>
      </c>
      <c r="F142">
        <v>1.8903383646414307E-2</v>
      </c>
      <c r="G142">
        <v>1.6089227909361847E-2</v>
      </c>
      <c r="H142">
        <v>1.6199114110948543E-3</v>
      </c>
      <c r="I142">
        <v>-1.2862743087534434E-2</v>
      </c>
      <c r="J142">
        <v>-6.1643537311649732E-3</v>
      </c>
      <c r="K142">
        <v>-1.3425874029533436E-3</v>
      </c>
      <c r="L142">
        <v>-8.6315686189903928E-3</v>
      </c>
      <c r="M142">
        <v>3.0069593382063386E-2</v>
      </c>
      <c r="N142">
        <v>3.2286313841476399E-2</v>
      </c>
      <c r="O142">
        <v>1.4283981620110575E-2</v>
      </c>
      <c r="P142" s="8">
        <v>5.8206622866217028E-3</v>
      </c>
      <c r="Q142">
        <v>1.4322625921082022E-2</v>
      </c>
    </row>
    <row r="143" spans="1:17" x14ac:dyDescent="0.25">
      <c r="A143">
        <f t="shared" si="6"/>
        <v>3.937007874015748E-3</v>
      </c>
      <c r="B143">
        <f t="shared" si="7"/>
        <v>-4.5790784213233231E-4</v>
      </c>
      <c r="C143">
        <f t="shared" si="8"/>
        <v>9.8936855449619063E-5</v>
      </c>
      <c r="E143" s="9">
        <v>38442</v>
      </c>
      <c r="F143">
        <v>-1.9117647058823573E-2</v>
      </c>
      <c r="G143">
        <v>-2.9949847017632258E-2</v>
      </c>
      <c r="H143">
        <v>2.4242526344162574E-3</v>
      </c>
      <c r="I143">
        <v>-7.0744130314620568E-3</v>
      </c>
      <c r="J143">
        <v>-2.0371908116288973E-3</v>
      </c>
      <c r="K143">
        <v>-2.2903510500655866E-3</v>
      </c>
      <c r="L143">
        <v>-1.2062293928607581E-2</v>
      </c>
      <c r="M143">
        <v>-2.1687770884677438E-2</v>
      </c>
      <c r="N143">
        <v>-1.631052420968393E-2</v>
      </c>
      <c r="O143">
        <v>-2.7314873805439843E-2</v>
      </c>
      <c r="P143" s="8">
        <v>5.1054102108203381E-3</v>
      </c>
      <c r="Q143">
        <v>-1.5409774199635073E-3</v>
      </c>
    </row>
    <row r="144" spans="1:17" x14ac:dyDescent="0.25">
      <c r="A144">
        <f t="shared" si="6"/>
        <v>3.937007874015748E-3</v>
      </c>
      <c r="B144">
        <f t="shared" si="7"/>
        <v>1.915780687121324E-2</v>
      </c>
      <c r="C144">
        <f t="shared" si="8"/>
        <v>9.3489831373740832E-5</v>
      </c>
      <c r="E144" s="9">
        <v>38471</v>
      </c>
      <c r="F144">
        <v>-2.010858977291019E-2</v>
      </c>
      <c r="G144">
        <v>-5.8025915749426948E-2</v>
      </c>
      <c r="H144">
        <v>2.2520100029579382E-3</v>
      </c>
      <c r="I144">
        <v>3.6383766227296777E-2</v>
      </c>
      <c r="J144">
        <v>1.1724529296122999E-2</v>
      </c>
      <c r="K144">
        <v>5.684487335505084E-3</v>
      </c>
      <c r="L144">
        <v>2.282648120465014E-2</v>
      </c>
      <c r="M144">
        <v>-2.3923278722701835E-2</v>
      </c>
      <c r="N144">
        <v>5.4738349388180341E-2</v>
      </c>
      <c r="O144">
        <v>-1.0725708446948756E-2</v>
      </c>
      <c r="P144" s="8">
        <v>8.213085340276205E-4</v>
      </c>
      <c r="Q144">
        <v>-1.0362531103341954E-2</v>
      </c>
    </row>
    <row r="145" spans="1:17" x14ac:dyDescent="0.25">
      <c r="A145">
        <f t="shared" si="6"/>
        <v>3.937007874015748E-3</v>
      </c>
      <c r="B145">
        <f t="shared" si="7"/>
        <v>5.3444580693287795E-3</v>
      </c>
      <c r="C145">
        <f t="shared" si="8"/>
        <v>1.7175511103751838E-5</v>
      </c>
      <c r="E145" s="9">
        <v>38503</v>
      </c>
      <c r="F145">
        <v>2.9952024895189666E-2</v>
      </c>
      <c r="G145">
        <v>6.4430943422278952E-2</v>
      </c>
      <c r="H145">
        <v>2.5906996398172843E-3</v>
      </c>
      <c r="I145">
        <v>2.8868049455468281E-2</v>
      </c>
      <c r="J145">
        <v>7.5065299576762001E-3</v>
      </c>
      <c r="K145">
        <v>4.5191525991103987E-3</v>
      </c>
      <c r="L145">
        <v>1.7692332201637795E-2</v>
      </c>
      <c r="M145">
        <v>1.5164999466021012E-2</v>
      </c>
      <c r="N145">
        <v>3.4264116013575929E-2</v>
      </c>
      <c r="O145">
        <v>1.7902943555205164E-2</v>
      </c>
      <c r="P145" s="8">
        <v>8.4588483341119236E-4</v>
      </c>
      <c r="Q145">
        <v>1.4640356460853265E-3</v>
      </c>
    </row>
    <row r="146" spans="1:17" x14ac:dyDescent="0.25">
      <c r="A146">
        <f t="shared" si="6"/>
        <v>3.937007874015748E-3</v>
      </c>
      <c r="B146">
        <f t="shared" si="7"/>
        <v>1.2224037977302864E-2</v>
      </c>
      <c r="C146">
        <f t="shared" si="8"/>
        <v>7.4815656889846806E-6</v>
      </c>
      <c r="E146" s="9">
        <v>38533</v>
      </c>
      <c r="F146">
        <v>-1.4267729752415192E-4</v>
      </c>
      <c r="G146">
        <v>3.7213601206401492E-2</v>
      </c>
      <c r="H146">
        <v>2.2946635692053796E-3</v>
      </c>
      <c r="I146">
        <v>1.6977212856944979E-2</v>
      </c>
      <c r="J146">
        <v>3.1315724359766151E-3</v>
      </c>
      <c r="K146">
        <v>3.2636010296622775E-3</v>
      </c>
      <c r="L146">
        <v>1.0416938439355095E-2</v>
      </c>
      <c r="M146">
        <v>7.1273275589998075E-3</v>
      </c>
      <c r="N146">
        <v>5.007383541414967E-2</v>
      </c>
      <c r="O146">
        <v>1.903105530393856E-2</v>
      </c>
      <c r="P146" s="8">
        <v>6.6940821286507468E-3</v>
      </c>
      <c r="Q146">
        <v>1.3061717409267093E-2</v>
      </c>
    </row>
    <row r="147" spans="1:17" x14ac:dyDescent="0.25">
      <c r="A147">
        <f t="shared" si="6"/>
        <v>3.937007874015748E-3</v>
      </c>
      <c r="B147">
        <f t="shared" si="7"/>
        <v>-3.2647069121853733E-3</v>
      </c>
      <c r="C147">
        <f t="shared" si="8"/>
        <v>1.6265175719795344E-4</v>
      </c>
      <c r="E147" s="9">
        <v>38562</v>
      </c>
      <c r="F147">
        <v>3.5968203604375137E-2</v>
      </c>
      <c r="G147">
        <v>6.2673920520276427E-2</v>
      </c>
      <c r="H147">
        <v>2.3478134631333969E-3</v>
      </c>
      <c r="I147">
        <v>-2.8037565640818052E-2</v>
      </c>
      <c r="J147">
        <v>-8.8687645284655225E-3</v>
      </c>
      <c r="K147">
        <v>-1.3006854230870335E-3</v>
      </c>
      <c r="L147">
        <v>-1.5362466532855446E-2</v>
      </c>
      <c r="M147">
        <v>3.4252835542866178E-2</v>
      </c>
      <c r="N147">
        <v>7.055598170402555E-2</v>
      </c>
      <c r="O147">
        <v>1.5700184222827041E-2</v>
      </c>
      <c r="P147" s="8">
        <v>7.8065610198234658E-3</v>
      </c>
      <c r="Q147">
        <v>1.9230165950371747E-2</v>
      </c>
    </row>
    <row r="148" spans="1:17" x14ac:dyDescent="0.25">
      <c r="A148">
        <f t="shared" si="6"/>
        <v>3.937007874015748E-3</v>
      </c>
      <c r="B148">
        <f t="shared" si="7"/>
        <v>2.2008021883803724E-2</v>
      </c>
      <c r="C148">
        <f t="shared" si="8"/>
        <v>1.5673109460556735E-4</v>
      </c>
      <c r="E148" s="9">
        <v>38595</v>
      </c>
      <c r="F148">
        <v>-1.1222025960556881E-2</v>
      </c>
      <c r="G148">
        <v>-1.94777491724899E-2</v>
      </c>
      <c r="H148">
        <v>2.9000079908370058E-3</v>
      </c>
      <c r="I148">
        <v>3.1706345877312581E-2</v>
      </c>
      <c r="J148">
        <v>1.1270146887432997E-2</v>
      </c>
      <c r="K148">
        <v>7.0048497724439773E-3</v>
      </c>
      <c r="L148">
        <v>2.501601124954167E-2</v>
      </c>
      <c r="M148">
        <v>5.596889307837305E-3</v>
      </c>
      <c r="N148">
        <v>-3.7670005970941389E-2</v>
      </c>
      <c r="O148">
        <v>3.6197695104032146E-3</v>
      </c>
      <c r="P148" s="8">
        <v>6.9627781484813411E-3</v>
      </c>
      <c r="Q148">
        <v>8.8334872268389653E-3</v>
      </c>
    </row>
    <row r="149" spans="1:17" x14ac:dyDescent="0.25">
      <c r="A149">
        <f t="shared" si="6"/>
        <v>3.937007874015748E-3</v>
      </c>
      <c r="B149">
        <f t="shared" si="7"/>
        <v>-3.9654996599170003E-3</v>
      </c>
      <c r="C149">
        <f t="shared" si="8"/>
        <v>1.8101798801201213E-4</v>
      </c>
      <c r="E149" s="9">
        <v>38625</v>
      </c>
      <c r="F149">
        <v>6.9489400408087043E-3</v>
      </c>
      <c r="G149">
        <v>1.935454831885508E-3</v>
      </c>
      <c r="H149">
        <v>2.994538784589329E-3</v>
      </c>
      <c r="I149">
        <v>-3.2694353746093197E-2</v>
      </c>
      <c r="J149">
        <v>-7.8684187686287599E-3</v>
      </c>
      <c r="K149">
        <v>-2.3962226633459371E-3</v>
      </c>
      <c r="L149">
        <v>-1.9466055075080591E-2</v>
      </c>
      <c r="M149">
        <v>2.4690118094090385E-2</v>
      </c>
      <c r="N149">
        <v>5.9013319361331806E-3</v>
      </c>
      <c r="O149">
        <v>-1.0014796775536183E-2</v>
      </c>
      <c r="P149" s="8">
        <v>4.7003041615389929E-3</v>
      </c>
      <c r="Q149">
        <v>1.6261402812948189E-2</v>
      </c>
    </row>
    <row r="150" spans="1:17" x14ac:dyDescent="0.25">
      <c r="A150">
        <f t="shared" si="6"/>
        <v>3.937007874015748E-3</v>
      </c>
      <c r="B150">
        <f t="shared" si="7"/>
        <v>-1.7977338779903013E-2</v>
      </c>
      <c r="C150">
        <f t="shared" si="8"/>
        <v>7.5438838889469004E-4</v>
      </c>
      <c r="E150" s="9">
        <v>38656</v>
      </c>
      <c r="F150">
        <v>-1.7740741042146402E-2</v>
      </c>
      <c r="G150">
        <v>-3.1731057202755264E-2</v>
      </c>
      <c r="H150">
        <v>2.64301578527526E-3</v>
      </c>
      <c r="I150">
        <v>-2.0033376133873904E-2</v>
      </c>
      <c r="J150">
        <v>-4.1558746438493666E-3</v>
      </c>
      <c r="K150">
        <v>-2.5421781990897507E-4</v>
      </c>
      <c r="L150">
        <v>-1.7646864412823704E-2</v>
      </c>
      <c r="M150">
        <v>-2.4854816182175998E-2</v>
      </c>
      <c r="N150">
        <v>-2.2712942402061453E-2</v>
      </c>
      <c r="O150">
        <v>-7.2941845031662123E-3</v>
      </c>
      <c r="P150" s="8">
        <v>3.1994428627024618E-3</v>
      </c>
      <c r="Q150">
        <v>-1.4560192134494221E-2</v>
      </c>
    </row>
    <row r="151" spans="1:17" x14ac:dyDescent="0.25">
      <c r="A151">
        <f t="shared" si="6"/>
        <v>3.937007874015748E-3</v>
      </c>
      <c r="B151">
        <f t="shared" si="7"/>
        <v>1.2757441734486234E-2</v>
      </c>
      <c r="C151">
        <f t="shared" si="8"/>
        <v>1.068406527019863E-5</v>
      </c>
      <c r="E151" s="9">
        <v>38686</v>
      </c>
      <c r="F151">
        <v>3.518612107604735E-2</v>
      </c>
      <c r="G151">
        <v>4.7447456735899562E-2</v>
      </c>
      <c r="H151">
        <v>3.2896963014437119E-3</v>
      </c>
      <c r="I151">
        <v>6.7138257449905758E-3</v>
      </c>
      <c r="J151">
        <v>4.2499438455876337E-3</v>
      </c>
      <c r="K151">
        <v>2.3274026102391154E-3</v>
      </c>
      <c r="L151">
        <v>8.9775084197343258E-3</v>
      </c>
      <c r="M151">
        <v>3.1435320132676692E-2</v>
      </c>
      <c r="N151">
        <v>4.2540359341907585E-2</v>
      </c>
      <c r="O151">
        <v>4.8246766231576643E-3</v>
      </c>
      <c r="P151" s="8">
        <v>3.311745056883586E-3</v>
      </c>
      <c r="Q151">
        <v>1.4805788271134768E-2</v>
      </c>
    </row>
    <row r="152" spans="1:17" x14ac:dyDescent="0.25">
      <c r="A152">
        <f t="shared" si="6"/>
        <v>3.937007874015748E-3</v>
      </c>
      <c r="B152">
        <f t="shared" si="7"/>
        <v>1.5849968356806195E-2</v>
      </c>
      <c r="C152">
        <f t="shared" si="8"/>
        <v>4.0464553322683663E-5</v>
      </c>
      <c r="E152" s="9">
        <v>38716</v>
      </c>
      <c r="F152">
        <v>-9.5239619681797283E-4</v>
      </c>
      <c r="G152">
        <v>-6.0092427172997454E-3</v>
      </c>
      <c r="H152">
        <v>3.2394245702704882E-3</v>
      </c>
      <c r="I152">
        <v>2.576351451901715E-2</v>
      </c>
      <c r="J152">
        <v>6.1320211531477042E-3</v>
      </c>
      <c r="K152">
        <v>3.9191624286332161E-3</v>
      </c>
      <c r="L152">
        <v>1.1609037792404964E-2</v>
      </c>
      <c r="M152">
        <v>2.1414476088386314E-2</v>
      </c>
      <c r="N152">
        <v>-2.0449347504372106E-3</v>
      </c>
      <c r="O152">
        <v>9.1542824365375974E-3</v>
      </c>
      <c r="P152" s="8">
        <v>5.0305864540469702E-3</v>
      </c>
      <c r="Q152">
        <v>1.6120800936627599E-2</v>
      </c>
    </row>
    <row r="153" spans="1:17" x14ac:dyDescent="0.25">
      <c r="A153">
        <f t="shared" si="6"/>
        <v>3.937007874015748E-3</v>
      </c>
      <c r="B153">
        <f t="shared" si="7"/>
        <v>1.6366558252198272E-2</v>
      </c>
      <c r="C153">
        <f t="shared" si="8"/>
        <v>4.7303656380899771E-5</v>
      </c>
      <c r="E153" s="9">
        <v>38748</v>
      </c>
      <c r="F153">
        <v>2.5466838635253009E-2</v>
      </c>
      <c r="G153">
        <v>8.9094203974926511E-2</v>
      </c>
      <c r="H153">
        <v>3.0912129197939731E-3</v>
      </c>
      <c r="I153">
        <v>-1.0585344080718873E-2</v>
      </c>
      <c r="J153">
        <v>-7.131333185130817E-4</v>
      </c>
      <c r="K153">
        <v>2.3288848889457814E-3</v>
      </c>
      <c r="L153">
        <v>-3.7379524185950919E-3</v>
      </c>
      <c r="M153">
        <v>4.4069710124187145E-2</v>
      </c>
      <c r="N153">
        <v>7.4159454285637194E-2</v>
      </c>
      <c r="O153">
        <v>1.5849539574548599E-2</v>
      </c>
      <c r="P153" s="8">
        <v>6.5564343364394873E-3</v>
      </c>
      <c r="Q153">
        <v>3.2261876624911201E-2</v>
      </c>
    </row>
    <row r="154" spans="1:17" x14ac:dyDescent="0.25">
      <c r="A154">
        <f t="shared" si="6"/>
        <v>3.937007874015748E-3</v>
      </c>
      <c r="B154">
        <f t="shared" si="7"/>
        <v>8.1495524633233996E-5</v>
      </c>
      <c r="C154">
        <f t="shared" si="8"/>
        <v>8.8497243715723889E-5</v>
      </c>
      <c r="E154" s="9">
        <v>38776</v>
      </c>
      <c r="F154">
        <v>4.5309668145754323E-4</v>
      </c>
      <c r="G154">
        <v>-3.4915439170759566E-3</v>
      </c>
      <c r="H154">
        <v>3.2533457145753619E-3</v>
      </c>
      <c r="I154">
        <v>9.5220132628253129E-3</v>
      </c>
      <c r="J154">
        <v>-1.6739756260342187E-4</v>
      </c>
      <c r="K154">
        <v>1.325904471221051E-3</v>
      </c>
      <c r="L154">
        <v>4.0497438799644847E-3</v>
      </c>
      <c r="M154">
        <v>-2.8632130428491998E-3</v>
      </c>
      <c r="N154">
        <v>1.8499228152963676E-2</v>
      </c>
      <c r="O154">
        <v>6.3223564385455067E-3</v>
      </c>
      <c r="P154" s="8">
        <v>6.980430654349945E-3</v>
      </c>
      <c r="Q154">
        <v>3.3772180881510572E-3</v>
      </c>
    </row>
    <row r="155" spans="1:17" x14ac:dyDescent="0.25">
      <c r="A155">
        <f t="shared" si="6"/>
        <v>3.937007874015748E-3</v>
      </c>
      <c r="B155">
        <f t="shared" si="7"/>
        <v>5.6306519430866205E-3</v>
      </c>
      <c r="C155">
        <f t="shared" si="8"/>
        <v>1.4885251564316921E-5</v>
      </c>
      <c r="E155" s="9">
        <v>38807</v>
      </c>
      <c r="F155">
        <v>1.1064607311854768E-2</v>
      </c>
      <c r="G155">
        <v>4.7218876601335724E-2</v>
      </c>
      <c r="H155">
        <v>3.8506162941525091E-3</v>
      </c>
      <c r="I155">
        <v>-3.9546715597362003E-2</v>
      </c>
      <c r="J155">
        <v>-3.1039823057588123E-3</v>
      </c>
      <c r="K155">
        <v>2.1029122071796191E-3</v>
      </c>
      <c r="L155">
        <v>-1.5743420345218695E-2</v>
      </c>
      <c r="M155">
        <v>1.956546641719803E-2</v>
      </c>
      <c r="N155">
        <v>5.0534176185723201E-2</v>
      </c>
      <c r="O155">
        <v>6.2504846253206292E-3</v>
      </c>
      <c r="P155" s="8">
        <v>7.3715374749787621E-3</v>
      </c>
      <c r="Q155">
        <v>1.8198414056705969E-2</v>
      </c>
    </row>
    <row r="156" spans="1:17" x14ac:dyDescent="0.25">
      <c r="A156">
        <f t="shared" si="6"/>
        <v>3.937007874015748E-3</v>
      </c>
      <c r="B156">
        <f t="shared" si="7"/>
        <v>7.8806207773200812E-3</v>
      </c>
      <c r="C156">
        <f t="shared" si="8"/>
        <v>2.5862175431957744E-6</v>
      </c>
      <c r="E156" s="9">
        <v>38835</v>
      </c>
      <c r="F156">
        <v>1.2186928013716125E-2</v>
      </c>
      <c r="G156">
        <v>-7.8417021721521873E-4</v>
      </c>
      <c r="H156">
        <v>3.6621533656586713E-3</v>
      </c>
      <c r="I156">
        <v>-2.3571809686418588E-2</v>
      </c>
      <c r="J156">
        <v>5.5356180003718336E-4</v>
      </c>
      <c r="K156">
        <v>3.6343936848026726E-3</v>
      </c>
      <c r="L156">
        <v>-7.6249479463093017E-3</v>
      </c>
      <c r="M156">
        <v>2.8695124600208288E-2</v>
      </c>
      <c r="N156">
        <v>-3.7089168836652808E-2</v>
      </c>
      <c r="O156">
        <v>6.4259186864736861E-3</v>
      </c>
      <c r="P156" s="8">
        <v>4.7832087953927349E-3</v>
      </c>
      <c r="Q156">
        <v>2.2187359928283357E-2</v>
      </c>
    </row>
    <row r="157" spans="1:17" x14ac:dyDescent="0.25">
      <c r="A157">
        <f t="shared" si="6"/>
        <v>3.937007874015748E-3</v>
      </c>
      <c r="B157">
        <f t="shared" si="7"/>
        <v>-1.1524332974026616E-2</v>
      </c>
      <c r="C157">
        <f t="shared" si="8"/>
        <v>4.4155145856689782E-4</v>
      </c>
      <c r="E157" s="9">
        <v>38868</v>
      </c>
      <c r="F157">
        <v>-3.091690129023883E-2</v>
      </c>
      <c r="G157">
        <v>-5.6936196928872196E-2</v>
      </c>
      <c r="H157">
        <v>4.0353428100541322E-3</v>
      </c>
      <c r="I157">
        <v>1.6549374277530227E-4</v>
      </c>
      <c r="J157">
        <v>6.4601694662580478E-4</v>
      </c>
      <c r="K157">
        <v>1.5652641112882115E-3</v>
      </c>
      <c r="L157">
        <v>-9.309967465422897E-4</v>
      </c>
      <c r="M157">
        <v>-3.7229317450377941E-2</v>
      </c>
      <c r="N157">
        <v>-2.7834624567558253E-2</v>
      </c>
      <c r="O157">
        <v>-6.312058459371217E-4</v>
      </c>
      <c r="P157" s="8">
        <v>3.8959808635103954E-3</v>
      </c>
      <c r="Q157">
        <v>-1.299057224292921E-2</v>
      </c>
    </row>
    <row r="158" spans="1:17" x14ac:dyDescent="0.25">
      <c r="A158">
        <f t="shared" si="6"/>
        <v>3.937007874015748E-3</v>
      </c>
      <c r="B158">
        <f t="shared" si="7"/>
        <v>2.0872719852029933E-3</v>
      </c>
      <c r="C158">
        <f t="shared" si="8"/>
        <v>5.4782511700439275E-5</v>
      </c>
      <c r="E158" s="9">
        <v>38898</v>
      </c>
      <c r="F158">
        <v>8.6608035651192239E-5</v>
      </c>
      <c r="G158">
        <v>5.076212535193747E-3</v>
      </c>
      <c r="H158">
        <v>3.8370957920814686E-3</v>
      </c>
      <c r="I158">
        <v>8.7740878432802649E-3</v>
      </c>
      <c r="J158">
        <v>1.9092098961082105E-3</v>
      </c>
      <c r="K158">
        <v>2.0660419270326358E-3</v>
      </c>
      <c r="L158">
        <v>-1.441338756669075E-3</v>
      </c>
      <c r="M158">
        <v>-1.7545849877103059E-3</v>
      </c>
      <c r="N158">
        <v>5.1612013983735716E-2</v>
      </c>
      <c r="O158">
        <v>-3.7914957628306656E-3</v>
      </c>
      <c r="P158" s="8">
        <v>4.0931878501917485E-3</v>
      </c>
      <c r="Q158">
        <v>-1.055145221302789E-3</v>
      </c>
    </row>
    <row r="159" spans="1:17" x14ac:dyDescent="0.25">
      <c r="A159">
        <f t="shared" si="6"/>
        <v>3.937007874015748E-3</v>
      </c>
      <c r="B159">
        <f t="shared" si="7"/>
        <v>1.7511438131727237E-2</v>
      </c>
      <c r="C159">
        <f t="shared" si="8"/>
        <v>6.4362836678627657E-5</v>
      </c>
      <c r="E159" s="9">
        <v>38929</v>
      </c>
      <c r="F159">
        <v>5.0858132577547011E-3</v>
      </c>
      <c r="G159">
        <v>-3.3270316143899969E-2</v>
      </c>
      <c r="H159">
        <v>4.2316308387519985E-3</v>
      </c>
      <c r="I159">
        <v>2.0122110491177736E-2</v>
      </c>
      <c r="J159">
        <v>1.022620128124907E-2</v>
      </c>
      <c r="K159">
        <v>8.3150814229944192E-3</v>
      </c>
      <c r="L159">
        <v>1.7591560417446583E-2</v>
      </c>
      <c r="M159">
        <v>5.5305963195018126E-3</v>
      </c>
      <c r="N159">
        <v>3.3279317493982941E-2</v>
      </c>
      <c r="O159">
        <v>1.0669347759211911E-2</v>
      </c>
      <c r="P159" s="8">
        <v>5.1729674271436821E-3</v>
      </c>
      <c r="Q159">
        <v>2.8630197909718103E-3</v>
      </c>
    </row>
    <row r="160" spans="1:17" x14ac:dyDescent="0.25">
      <c r="A160">
        <f t="shared" si="6"/>
        <v>3.937007874015748E-3</v>
      </c>
      <c r="B160">
        <f t="shared" si="7"/>
        <v>1.9248833035279467E-2</v>
      </c>
      <c r="C160">
        <f t="shared" si="8"/>
        <v>9.5258383642356153E-5</v>
      </c>
      <c r="E160" s="9">
        <v>38960</v>
      </c>
      <c r="F160">
        <v>2.1274262528785837E-2</v>
      </c>
      <c r="G160">
        <v>2.8501484526664456E-2</v>
      </c>
      <c r="H160">
        <v>4.4119456504543297E-3</v>
      </c>
      <c r="I160">
        <v>2.9916357976937036E-2</v>
      </c>
      <c r="J160">
        <v>1.0975327864205076E-2</v>
      </c>
      <c r="K160">
        <v>7.9744764155866843E-3</v>
      </c>
      <c r="L160">
        <v>2.3491269116207691E-2</v>
      </c>
      <c r="M160">
        <v>2.3839123588224931E-2</v>
      </c>
      <c r="N160">
        <v>3.7892503372963127E-2</v>
      </c>
      <c r="O160">
        <v>1.6180280770001776E-2</v>
      </c>
      <c r="P160" s="8">
        <v>6.7553089950016521E-3</v>
      </c>
      <c r="Q160">
        <v>8.5368219740014073E-3</v>
      </c>
    </row>
    <row r="161" spans="1:17" x14ac:dyDescent="0.25">
      <c r="A161">
        <f t="shared" si="6"/>
        <v>3.937007874015748E-3</v>
      </c>
      <c r="B161">
        <f t="shared" si="7"/>
        <v>6.7978032148032011E-3</v>
      </c>
      <c r="C161">
        <f t="shared" si="8"/>
        <v>7.2414254306677135E-6</v>
      </c>
      <c r="E161" s="9">
        <v>38989</v>
      </c>
      <c r="F161">
        <v>2.4566274485741779E-2</v>
      </c>
      <c r="G161">
        <v>7.0323527085036641E-3</v>
      </c>
      <c r="H161">
        <v>4.5564319828435007E-3</v>
      </c>
      <c r="I161">
        <v>1.7311181807470266E-2</v>
      </c>
      <c r="J161">
        <v>7.2130058433113042E-3</v>
      </c>
      <c r="K161">
        <v>5.8020644782543762E-3</v>
      </c>
      <c r="L161">
        <v>1.1904124461842081E-2</v>
      </c>
      <c r="M161">
        <v>1.0670630744662901E-2</v>
      </c>
      <c r="N161">
        <v>1.8354535859119059E-2</v>
      </c>
      <c r="O161">
        <v>1.3153809344647271E-2</v>
      </c>
      <c r="P161" s="8">
        <v>5.3517322508618292E-3</v>
      </c>
      <c r="Q161">
        <v>1.2916701019594079E-3</v>
      </c>
    </row>
    <row r="162" spans="1:17" x14ac:dyDescent="0.25">
      <c r="A162">
        <f t="shared" si="6"/>
        <v>3.937007874015748E-3</v>
      </c>
      <c r="B162">
        <f t="shared" si="7"/>
        <v>1.5624115263824227E-2</v>
      </c>
      <c r="C162">
        <f t="shared" si="8"/>
        <v>3.7642180633821658E-5</v>
      </c>
      <c r="E162" s="9">
        <v>39021</v>
      </c>
      <c r="F162">
        <v>3.1508028596025195E-2</v>
      </c>
      <c r="G162">
        <v>5.6851352133562294E-2</v>
      </c>
      <c r="H162">
        <v>3.8151739079479441E-3</v>
      </c>
      <c r="I162">
        <v>7.958146473444172E-3</v>
      </c>
      <c r="J162">
        <v>4.4115977907746018E-3</v>
      </c>
      <c r="K162">
        <v>4.8347244109807619E-3</v>
      </c>
      <c r="L162">
        <v>6.8553453454807123E-3</v>
      </c>
      <c r="M162">
        <v>3.6086415168527175E-2</v>
      </c>
      <c r="N162">
        <v>6.2592055162180804E-2</v>
      </c>
      <c r="O162">
        <v>1.4601856058147566E-2</v>
      </c>
      <c r="P162" s="8">
        <v>6.8474696309528404E-3</v>
      </c>
      <c r="Q162">
        <v>1.7703244222429637E-2</v>
      </c>
    </row>
    <row r="163" spans="1:17" x14ac:dyDescent="0.25">
      <c r="A163">
        <f t="shared" si="6"/>
        <v>3.937007874015748E-3</v>
      </c>
      <c r="B163">
        <f t="shared" si="7"/>
        <v>2.121673546967455E-2</v>
      </c>
      <c r="C163">
        <f t="shared" si="8"/>
        <v>1.3754463715801848E-4</v>
      </c>
      <c r="E163" s="9">
        <v>39051</v>
      </c>
      <c r="F163">
        <v>1.6466609576614388E-2</v>
      </c>
      <c r="G163">
        <v>2.5132849532826018E-2</v>
      </c>
      <c r="H163">
        <v>4.3008038369607426E-3</v>
      </c>
      <c r="I163">
        <v>2.1503269701228289E-2</v>
      </c>
      <c r="J163">
        <v>7.755681636464784E-3</v>
      </c>
      <c r="K163">
        <v>6.018361650289572E-3</v>
      </c>
      <c r="L163">
        <v>1.754386945782227E-2</v>
      </c>
      <c r="M163">
        <v>2.2657474366272412E-2</v>
      </c>
      <c r="N163">
        <v>4.6892005667700243E-2</v>
      </c>
      <c r="O163">
        <v>1.5962361235484002E-2</v>
      </c>
      <c r="P163" s="8">
        <v>5.4399559604405567E-3</v>
      </c>
      <c r="Q163">
        <v>2.0712532700450481E-2</v>
      </c>
    </row>
    <row r="164" spans="1:17" x14ac:dyDescent="0.25">
      <c r="A164">
        <f t="shared" si="6"/>
        <v>3.937007874015748E-3</v>
      </c>
      <c r="B164">
        <f t="shared" si="7"/>
        <v>-2.6656375105173057E-3</v>
      </c>
      <c r="C164">
        <f t="shared" si="8"/>
        <v>1.4773017835493048E-4</v>
      </c>
      <c r="E164" s="9">
        <v>39080</v>
      </c>
      <c r="F164">
        <v>1.2615751483260995E-2</v>
      </c>
      <c r="G164">
        <v>1.9666258755046684E-3</v>
      </c>
      <c r="H164">
        <v>4.4112033253687066E-3</v>
      </c>
      <c r="I164">
        <v>-2.5037219769026398E-2</v>
      </c>
      <c r="J164">
        <v>-4.4229485547928604E-3</v>
      </c>
      <c r="K164">
        <v>1.0906174819567127E-3</v>
      </c>
      <c r="L164">
        <v>-1.1705616706987665E-2</v>
      </c>
      <c r="M164">
        <v>1.9523492100579132E-2</v>
      </c>
      <c r="N164">
        <v>-1.5309775306244555E-2</v>
      </c>
      <c r="O164">
        <v>1.1008940063797601E-2</v>
      </c>
      <c r="P164" s="8">
        <v>7.7222572869060091E-3</v>
      </c>
      <c r="Q164">
        <v>1.8336988400665888E-2</v>
      </c>
    </row>
    <row r="165" spans="1:17" x14ac:dyDescent="0.25">
      <c r="A165">
        <f t="shared" si="6"/>
        <v>3.937007874015748E-3</v>
      </c>
      <c r="B165">
        <f t="shared" si="7"/>
        <v>1.0557570602401072E-2</v>
      </c>
      <c r="C165">
        <f t="shared" si="8"/>
        <v>1.1422857990606767E-6</v>
      </c>
      <c r="E165" s="9">
        <v>39113</v>
      </c>
      <c r="F165">
        <v>1.4059084819854739E-2</v>
      </c>
      <c r="G165">
        <v>1.609823478031247E-2</v>
      </c>
      <c r="H165">
        <v>4.108738459324579E-3</v>
      </c>
      <c r="I165">
        <v>-9.4407760762138526E-3</v>
      </c>
      <c r="J165">
        <v>1.3707130683138224E-4</v>
      </c>
      <c r="K165">
        <v>2.7764426928129637E-3</v>
      </c>
      <c r="L165">
        <v>-1.6095163278342373E-3</v>
      </c>
      <c r="M165">
        <v>1.1222852828967733E-2</v>
      </c>
      <c r="N165">
        <v>8.3784860557768903E-2</v>
      </c>
      <c r="O165">
        <v>1.0743760194982688E-2</v>
      </c>
      <c r="P165" s="8">
        <v>8.4327848564540453E-3</v>
      </c>
      <c r="Q165">
        <v>1.3284554111206104E-2</v>
      </c>
    </row>
    <row r="166" spans="1:17" x14ac:dyDescent="0.25">
      <c r="A166">
        <f t="shared" si="6"/>
        <v>3.937007874015748E-3</v>
      </c>
      <c r="B166">
        <f t="shared" si="7"/>
        <v>2.1698756376617199E-2</v>
      </c>
      <c r="C166">
        <f t="shared" si="8"/>
        <v>1.4908320835064183E-4</v>
      </c>
      <c r="E166" s="9">
        <v>39141</v>
      </c>
      <c r="F166">
        <v>-2.1846145288686225E-2</v>
      </c>
      <c r="G166">
        <v>-8.8037144028068059E-3</v>
      </c>
      <c r="H166">
        <v>3.7944161645866448E-3</v>
      </c>
      <c r="I166">
        <v>3.3067901015274126E-2</v>
      </c>
      <c r="J166">
        <v>1.2967930772540548E-2</v>
      </c>
      <c r="K166">
        <v>8.8223123660955416E-3</v>
      </c>
      <c r="L166">
        <v>2.4482370354530936E-2</v>
      </c>
      <c r="M166">
        <v>-6.5256660645367504E-3</v>
      </c>
      <c r="N166">
        <v>-2.2754843215821774E-2</v>
      </c>
      <c r="O166">
        <v>1.3929154529927379E-2</v>
      </c>
      <c r="P166" s="8">
        <v>7.352060821934403E-3</v>
      </c>
      <c r="Q166">
        <v>7.4001997285741972E-3</v>
      </c>
    </row>
    <row r="167" spans="1:17" x14ac:dyDescent="0.25">
      <c r="A167">
        <f t="shared" si="6"/>
        <v>3.937007874015748E-3</v>
      </c>
      <c r="B167">
        <f t="shared" si="7"/>
        <v>4.460086025488909E-3</v>
      </c>
      <c r="C167">
        <f t="shared" si="8"/>
        <v>2.5287892726661821E-5</v>
      </c>
      <c r="E167" s="9">
        <v>39171</v>
      </c>
      <c r="F167">
        <v>9.9799547916576969E-3</v>
      </c>
      <c r="G167">
        <v>9.3432732718348177E-3</v>
      </c>
      <c r="H167">
        <v>4.537328996697898E-3</v>
      </c>
      <c r="I167">
        <v>-1.4845085810380021E-2</v>
      </c>
      <c r="J167">
        <v>2.3818738456407029E-3</v>
      </c>
      <c r="K167">
        <v>4.3900005542931719E-3</v>
      </c>
      <c r="L167">
        <v>-5.3969377311119393E-3</v>
      </c>
      <c r="M167">
        <v>1.5928182281742309E-2</v>
      </c>
      <c r="N167">
        <v>-2.3228257598555402E-2</v>
      </c>
      <c r="O167">
        <v>2.3225471050023483E-3</v>
      </c>
      <c r="P167" s="8">
        <v>4.8396022834900077E-3</v>
      </c>
      <c r="Q167">
        <v>1.2353210309592688E-2</v>
      </c>
    </row>
    <row r="168" spans="1:17" x14ac:dyDescent="0.25">
      <c r="A168">
        <f t="shared" si="6"/>
        <v>3.937007874015748E-3</v>
      </c>
      <c r="B168">
        <f t="shared" si="7"/>
        <v>1.1957200524297704E-2</v>
      </c>
      <c r="C168">
        <f t="shared" si="8"/>
        <v>6.0930362502957423E-6</v>
      </c>
      <c r="E168" s="9">
        <v>39202</v>
      </c>
      <c r="F168">
        <v>4.3290683107413797E-2</v>
      </c>
      <c r="G168">
        <v>1.7309637696544256E-2</v>
      </c>
      <c r="H168">
        <v>4.3824418094526862E-3</v>
      </c>
      <c r="I168">
        <v>8.7277971067569737E-3</v>
      </c>
      <c r="J168">
        <v>4.430158560753128E-3</v>
      </c>
      <c r="K168">
        <v>4.0562466197944236E-3</v>
      </c>
      <c r="L168">
        <v>8.417230566100109E-3</v>
      </c>
      <c r="M168">
        <v>4.2055766157260033E-2</v>
      </c>
      <c r="N168">
        <v>-6.2580632738340469E-4</v>
      </c>
      <c r="O168">
        <v>1.3232765661495227E-2</v>
      </c>
      <c r="P168" s="8">
        <v>5.514896133658409E-3</v>
      </c>
      <c r="Q168">
        <v>2.0211911218238399E-2</v>
      </c>
    </row>
    <row r="169" spans="1:17" x14ac:dyDescent="0.25">
      <c r="A169">
        <f t="shared" si="6"/>
        <v>3.937007874015748E-3</v>
      </c>
      <c r="B169">
        <f t="shared" si="7"/>
        <v>-3.822910170695859E-3</v>
      </c>
      <c r="C169">
        <f t="shared" si="8"/>
        <v>1.7720143836947097E-4</v>
      </c>
      <c r="E169" s="9">
        <v>39233</v>
      </c>
      <c r="F169">
        <v>3.2549228600146973E-2</v>
      </c>
      <c r="G169">
        <v>3.9989196754115719E-2</v>
      </c>
      <c r="H169">
        <v>4.4109979652195985E-3</v>
      </c>
      <c r="I169">
        <v>-2.0761618632472056E-2</v>
      </c>
      <c r="J169">
        <v>-5.9211047172995634E-3</v>
      </c>
      <c r="K169">
        <v>-7.5928951858517113E-4</v>
      </c>
      <c r="L169">
        <v>-1.3808651542905448E-2</v>
      </c>
      <c r="M169">
        <v>2.4723359486900076E-2</v>
      </c>
      <c r="N169">
        <v>8.5740985154303395E-4</v>
      </c>
      <c r="O169">
        <v>7.1149950057087796E-3</v>
      </c>
      <c r="P169" s="8">
        <v>6.3154334784143451E-3</v>
      </c>
      <c r="Q169">
        <v>2.3084684862057836E-2</v>
      </c>
    </row>
    <row r="170" spans="1:17" x14ac:dyDescent="0.25">
      <c r="A170">
        <f t="shared" si="6"/>
        <v>3.937007874015748E-3</v>
      </c>
      <c r="B170">
        <f t="shared" si="7"/>
        <v>-8.0964820887330455E-4</v>
      </c>
      <c r="C170">
        <f t="shared" si="8"/>
        <v>1.0605788906180374E-4</v>
      </c>
      <c r="E170" s="9">
        <v>39262</v>
      </c>
      <c r="F170">
        <v>-1.7816309730697366E-2</v>
      </c>
      <c r="G170">
        <v>-1.587097352988398E-2</v>
      </c>
      <c r="H170">
        <v>3.9016263411839613E-3</v>
      </c>
      <c r="I170">
        <v>-9.3414684730508402E-3</v>
      </c>
      <c r="J170">
        <v>1.5352017034975241E-3</v>
      </c>
      <c r="K170">
        <v>3.9305606195858545E-3</v>
      </c>
      <c r="L170">
        <v>-9.9876905491993462E-3</v>
      </c>
      <c r="M170">
        <v>-8.9741290270708429E-3</v>
      </c>
      <c r="N170">
        <v>-8.9854653960920294E-2</v>
      </c>
      <c r="O170">
        <v>-1.6854025295065078E-2</v>
      </c>
      <c r="P170" s="8">
        <v>3.1269406392693266E-3</v>
      </c>
      <c r="Q170">
        <v>7.7938947824205407E-3</v>
      </c>
    </row>
    <row r="171" spans="1:17" x14ac:dyDescent="0.25">
      <c r="A171">
        <f t="shared" si="6"/>
        <v>3.937007874015748E-3</v>
      </c>
      <c r="B171">
        <f t="shared" si="7"/>
        <v>-5.1490573901211371E-3</v>
      </c>
      <c r="C171">
        <f t="shared" si="8"/>
        <v>2.1426666081590957E-4</v>
      </c>
      <c r="E171" s="9">
        <v>39294</v>
      </c>
      <c r="F171">
        <v>-3.1981907074200899E-2</v>
      </c>
      <c r="G171">
        <v>-6.9056098184116843E-2</v>
      </c>
      <c r="H171">
        <v>3.9154435036736768E-3</v>
      </c>
      <c r="I171">
        <v>2.916349180637523E-2</v>
      </c>
      <c r="J171">
        <v>1.3917008549423127E-2</v>
      </c>
      <c r="K171">
        <v>5.837535242025238E-3</v>
      </c>
      <c r="L171">
        <v>3.0595621029494424E-3</v>
      </c>
      <c r="M171">
        <v>-2.2810105094984823E-2</v>
      </c>
      <c r="N171">
        <v>-7.8208450108402494E-2</v>
      </c>
      <c r="O171">
        <v>-3.1400491812909603E-2</v>
      </c>
      <c r="P171" s="8">
        <v>-3.3247634793121761E-2</v>
      </c>
      <c r="Q171">
        <v>-4.7738393603058427E-5</v>
      </c>
    </row>
    <row r="172" spans="1:17" x14ac:dyDescent="0.25">
      <c r="A172">
        <f t="shared" si="6"/>
        <v>3.937007874015748E-3</v>
      </c>
      <c r="B172">
        <f t="shared" si="7"/>
        <v>1.1514549884770426E-2</v>
      </c>
      <c r="C172">
        <f t="shared" si="8"/>
        <v>4.1036914028761168E-6</v>
      </c>
      <c r="E172" s="9">
        <v>39325</v>
      </c>
      <c r="F172">
        <v>1.2863592323073991E-2</v>
      </c>
      <c r="G172">
        <v>2.1560904336532571E-2</v>
      </c>
      <c r="H172">
        <v>5.5638613380006863E-3</v>
      </c>
      <c r="I172">
        <v>1.9490090458657239E-2</v>
      </c>
      <c r="J172">
        <v>1.4937494711249721E-2</v>
      </c>
      <c r="K172">
        <v>2.3415394863399719E-3</v>
      </c>
      <c r="L172">
        <v>1.4673973494211845E-2</v>
      </c>
      <c r="M172">
        <v>-2.6950907198191043E-3</v>
      </c>
      <c r="N172">
        <v>6.5557595227168308E-2</v>
      </c>
      <c r="O172">
        <v>1.1146386435790356E-2</v>
      </c>
      <c r="P172" s="8">
        <v>2.5162349892269287E-3</v>
      </c>
      <c r="Q172">
        <v>-1.5300885589478064E-2</v>
      </c>
    </row>
    <row r="173" spans="1:17" x14ac:dyDescent="0.25">
      <c r="A173">
        <f t="shared" si="6"/>
        <v>3.937007874015748E-3</v>
      </c>
      <c r="B173">
        <f t="shared" si="7"/>
        <v>3.0403697712177463E-2</v>
      </c>
      <c r="C173">
        <f t="shared" si="8"/>
        <v>4.3743324373121949E-4</v>
      </c>
      <c r="E173" s="9">
        <v>39353</v>
      </c>
      <c r="F173">
        <v>3.579400131615551E-2</v>
      </c>
      <c r="G173">
        <v>1.5877940773981969E-2</v>
      </c>
      <c r="H173">
        <v>3.8181548959110856E-3</v>
      </c>
      <c r="I173">
        <v>2.3185549606208333E-3</v>
      </c>
      <c r="J173">
        <v>6.071094128903276E-3</v>
      </c>
      <c r="K173">
        <v>6.4833885972792604E-3</v>
      </c>
      <c r="L173">
        <v>4.916028302884845E-3</v>
      </c>
      <c r="M173">
        <v>4.6100448901440272E-2</v>
      </c>
      <c r="N173">
        <v>4.4038159226478912E-2</v>
      </c>
      <c r="O173">
        <v>2.4439569479673739E-2</v>
      </c>
      <c r="P173" s="8">
        <v>1.5942497294697544E-2</v>
      </c>
      <c r="Q173">
        <v>2.7053233782604602E-2</v>
      </c>
    </row>
    <row r="174" spans="1:17" x14ac:dyDescent="0.25">
      <c r="A174">
        <f t="shared" si="6"/>
        <v>3.937007874015748E-3</v>
      </c>
      <c r="B174">
        <f t="shared" si="7"/>
        <v>2.855841806346163E-2</v>
      </c>
      <c r="C174">
        <f t="shared" si="8"/>
        <v>3.6365060426587451E-4</v>
      </c>
      <c r="E174" s="9">
        <v>39386</v>
      </c>
      <c r="F174">
        <v>1.4822335025380884E-2</v>
      </c>
      <c r="G174">
        <v>2.802036128872043E-2</v>
      </c>
      <c r="H174">
        <v>2.9667426790995766E-3</v>
      </c>
      <c r="I174">
        <v>1.5522294775133894E-2</v>
      </c>
      <c r="J174">
        <v>6.140574279119182E-3</v>
      </c>
      <c r="K174">
        <v>5.0794037697892147E-3</v>
      </c>
      <c r="L174">
        <v>1.4690590727924668E-2</v>
      </c>
      <c r="M174">
        <v>2.9854675008263998E-2</v>
      </c>
      <c r="N174">
        <v>1.1870384885112051E-2</v>
      </c>
      <c r="O174">
        <v>6.0544718439454748E-3</v>
      </c>
      <c r="P174" s="8">
        <v>7.714867948533044E-3</v>
      </c>
      <c r="Q174">
        <v>3.1627643504531733E-2</v>
      </c>
    </row>
    <row r="175" spans="1:17" x14ac:dyDescent="0.25">
      <c r="A175">
        <f t="shared" si="6"/>
        <v>3.937007874015748E-3</v>
      </c>
      <c r="B175">
        <f t="shared" si="7"/>
        <v>2.3265404418202726E-2</v>
      </c>
      <c r="C175">
        <f t="shared" si="8"/>
        <v>1.8979502520590969E-4</v>
      </c>
      <c r="E175" s="9">
        <v>39416</v>
      </c>
      <c r="F175">
        <v>-4.4043423821141348E-2</v>
      </c>
      <c r="G175">
        <v>-7.2765238478827099E-2</v>
      </c>
      <c r="H175">
        <v>4.6853239206645636E-3</v>
      </c>
      <c r="I175">
        <v>4.8629575928545998E-2</v>
      </c>
      <c r="J175">
        <v>2.6540841335529697E-2</v>
      </c>
      <c r="K175">
        <v>7.6623353699201147E-3</v>
      </c>
      <c r="L175">
        <v>1.0348846351535768E-2</v>
      </c>
      <c r="M175">
        <v>-4.2446577703807109E-2</v>
      </c>
      <c r="N175">
        <v>-9.0597767925393646E-2</v>
      </c>
      <c r="O175">
        <v>-2.0463649833127984E-2</v>
      </c>
      <c r="P175" s="8">
        <v>-1.1953477959284031E-2</v>
      </c>
      <c r="Q175">
        <v>-1.2057289283426309E-2</v>
      </c>
    </row>
    <row r="176" spans="1:17" x14ac:dyDescent="0.25">
      <c r="A176">
        <f t="shared" si="6"/>
        <v>3.937007874015748E-3</v>
      </c>
      <c r="B176">
        <f t="shared" si="7"/>
        <v>7.7276423040126187E-5</v>
      </c>
      <c r="C176">
        <f t="shared" si="8"/>
        <v>8.8576642203142133E-5</v>
      </c>
      <c r="E176" s="9">
        <v>39447</v>
      </c>
      <c r="F176">
        <v>-8.628488866683881E-3</v>
      </c>
      <c r="G176">
        <v>-2.2624021839932063E-3</v>
      </c>
      <c r="H176">
        <v>2.8425980419981567E-3</v>
      </c>
      <c r="I176">
        <v>-3.9104844217663359E-3</v>
      </c>
      <c r="J176">
        <v>2.4677514205229123E-3</v>
      </c>
      <c r="K176">
        <v>1.235356794957454E-3</v>
      </c>
      <c r="L176">
        <v>-6.5605237831559693E-3</v>
      </c>
      <c r="M176">
        <v>-1.3743528623040069E-2</v>
      </c>
      <c r="N176">
        <v>-5.0164750184923612E-2</v>
      </c>
      <c r="O176">
        <v>2.9318244708032015E-3</v>
      </c>
      <c r="P176" s="8">
        <v>3.0087364792583671E-3</v>
      </c>
      <c r="Q176">
        <v>4.6548250387901113E-3</v>
      </c>
    </row>
    <row r="177" spans="1:17" x14ac:dyDescent="0.25">
      <c r="A177">
        <f t="shared" si="6"/>
        <v>3.937007874015748E-3</v>
      </c>
      <c r="B177">
        <f t="shared" si="7"/>
        <v>9.0515482569893616E-3</v>
      </c>
      <c r="C177">
        <f t="shared" si="8"/>
        <v>1.9118286887756877E-7</v>
      </c>
      <c r="E177" s="9">
        <v>39478</v>
      </c>
      <c r="F177">
        <v>-6.1163474897164116E-2</v>
      </c>
      <c r="G177">
        <v>-6.8839250630849058E-2</v>
      </c>
      <c r="H177">
        <v>5.0181645940112762E-3</v>
      </c>
      <c r="I177">
        <v>2.3787768941282428E-2</v>
      </c>
      <c r="J177">
        <v>2.4850049536117247E-2</v>
      </c>
      <c r="K177">
        <v>1.6534269281296199E-2</v>
      </c>
      <c r="L177">
        <v>7.8656828479515273E-3</v>
      </c>
      <c r="M177">
        <v>-7.707074521651569E-2</v>
      </c>
      <c r="N177">
        <v>-8.3775811209439999E-3</v>
      </c>
      <c r="O177">
        <v>-1.3587122109753103E-2</v>
      </c>
      <c r="P177" s="8">
        <v>-3.0948871590143257E-2</v>
      </c>
      <c r="Q177">
        <v>-1.4798764464524439E-2</v>
      </c>
    </row>
    <row r="178" spans="1:17" x14ac:dyDescent="0.25">
      <c r="A178">
        <f t="shared" si="6"/>
        <v>3.937007874015748E-3</v>
      </c>
      <c r="B178">
        <f t="shared" si="7"/>
        <v>1.488275847800039E-2</v>
      </c>
      <c r="C178">
        <f t="shared" si="8"/>
        <v>2.9094864767234522E-5</v>
      </c>
      <c r="E178" s="9">
        <v>39507</v>
      </c>
      <c r="F178">
        <v>-3.4761162090602316E-2</v>
      </c>
      <c r="G178">
        <v>-3.8017770973702514E-2</v>
      </c>
      <c r="H178">
        <v>1.4761460139611771E-3</v>
      </c>
      <c r="I178">
        <v>3.5483925474544264E-4</v>
      </c>
      <c r="J178">
        <v>1.2846154725304926E-2</v>
      </c>
      <c r="K178">
        <v>8.1087209158754447E-3</v>
      </c>
      <c r="L178">
        <v>-4.3798383626045823E-3</v>
      </c>
      <c r="M178">
        <v>-7.3584069287686571E-3</v>
      </c>
      <c r="N178">
        <v>-3.7018086625416502E-2</v>
      </c>
      <c r="O178">
        <v>-1.1874670743865834E-2</v>
      </c>
      <c r="P178" s="8">
        <v>-2.3862207598148721E-2</v>
      </c>
      <c r="Q178">
        <v>1.6050538137576176E-2</v>
      </c>
    </row>
    <row r="179" spans="1:17" x14ac:dyDescent="0.25">
      <c r="A179">
        <f t="shared" si="6"/>
        <v>3.937007874015748E-3</v>
      </c>
      <c r="B179">
        <f t="shared" si="7"/>
        <v>-2.009914202915266E-3</v>
      </c>
      <c r="C179">
        <f t="shared" si="8"/>
        <v>1.3222026480289953E-4</v>
      </c>
      <c r="E179" s="9">
        <v>39538</v>
      </c>
      <c r="F179">
        <v>-5.9595830546433914E-3</v>
      </c>
      <c r="G179">
        <v>2.6042729313009438E-3</v>
      </c>
      <c r="H179">
        <v>2.3012286044934438E-3</v>
      </c>
      <c r="I179">
        <v>1.4202867394520036E-2</v>
      </c>
      <c r="J179">
        <v>6.2927146688331881E-3</v>
      </c>
      <c r="K179">
        <v>-1.0329021842002684E-2</v>
      </c>
      <c r="L179">
        <v>-9.5501590454089014E-3</v>
      </c>
      <c r="M179">
        <v>-1.2476297782296752E-2</v>
      </c>
      <c r="N179">
        <v>6.2313880067713656E-2</v>
      </c>
      <c r="O179">
        <v>-5.1907410655518404E-3</v>
      </c>
      <c r="P179" s="8">
        <v>-3.5196241558187458E-3</v>
      </c>
      <c r="Q179">
        <v>-2.1093354211762505E-2</v>
      </c>
    </row>
    <row r="180" spans="1:17" x14ac:dyDescent="0.25">
      <c r="A180">
        <f t="shared" si="6"/>
        <v>3.937007874015748E-3</v>
      </c>
      <c r="B180">
        <f t="shared" si="7"/>
        <v>-9.1514806461789749E-3</v>
      </c>
      <c r="C180">
        <f t="shared" si="8"/>
        <v>3.4745979749423633E-4</v>
      </c>
      <c r="E180" s="9">
        <v>39568</v>
      </c>
      <c r="F180">
        <v>4.7546684811370588E-2</v>
      </c>
      <c r="G180">
        <v>4.1003420222190945E-2</v>
      </c>
      <c r="H180">
        <v>1.073409707344597E-3</v>
      </c>
      <c r="I180">
        <v>-2.2132410905615019E-2</v>
      </c>
      <c r="J180">
        <v>-1.5905336104299894E-2</v>
      </c>
      <c r="K180">
        <v>8.8879888393855744E-4</v>
      </c>
      <c r="L180">
        <v>-1.5966749699484195E-3</v>
      </c>
      <c r="M180">
        <v>4.9805203840266987E-2</v>
      </c>
      <c r="N180">
        <v>5.8565579490997166E-2</v>
      </c>
      <c r="O180">
        <v>4.1657065448883035E-2</v>
      </c>
      <c r="P180" s="8">
        <v>3.3053597667821899E-2</v>
      </c>
      <c r="Q180">
        <v>5.7163020465771375E-3</v>
      </c>
    </row>
    <row r="181" spans="1:17" x14ac:dyDescent="0.25">
      <c r="A181">
        <f t="shared" si="6"/>
        <v>3.937007874015748E-3</v>
      </c>
      <c r="B181">
        <f t="shared" si="7"/>
        <v>-3.2226669206028343E-3</v>
      </c>
      <c r="C181">
        <f t="shared" si="8"/>
        <v>1.6158121051020321E-4</v>
      </c>
      <c r="E181" s="9">
        <v>39598</v>
      </c>
      <c r="F181">
        <v>1.0674153248796614E-2</v>
      </c>
      <c r="G181">
        <v>4.4829762516476412E-2</v>
      </c>
      <c r="H181">
        <v>2.728581373669936E-4</v>
      </c>
      <c r="I181">
        <v>-2.3479240125847567E-2</v>
      </c>
      <c r="J181">
        <v>-9.8060720352702857E-3</v>
      </c>
      <c r="K181">
        <v>2.3477925279797862E-3</v>
      </c>
      <c r="L181">
        <v>-1.1807332177678598E-2</v>
      </c>
      <c r="M181">
        <v>1.1093512879475576E-2</v>
      </c>
      <c r="N181">
        <v>7.592822530134935E-3</v>
      </c>
      <c r="O181">
        <v>4.2835093270232605E-3</v>
      </c>
      <c r="P181" s="8">
        <v>7.4161687691820521E-3</v>
      </c>
      <c r="Q181">
        <v>1.9975206418263003E-2</v>
      </c>
    </row>
    <row r="182" spans="1:17" x14ac:dyDescent="0.25">
      <c r="A182">
        <f t="shared" si="6"/>
        <v>3.937007874015748E-3</v>
      </c>
      <c r="B182">
        <f t="shared" si="7"/>
        <v>7.8560157674100947E-3</v>
      </c>
      <c r="C182">
        <f t="shared" si="8"/>
        <v>2.6659611312350259E-6</v>
      </c>
      <c r="E182" s="9">
        <v>39629</v>
      </c>
      <c r="F182">
        <v>-8.5962381639269392E-2</v>
      </c>
      <c r="G182">
        <v>-7.8343458749508987E-2</v>
      </c>
      <c r="H182">
        <v>1.7664588103976087E-3</v>
      </c>
      <c r="I182">
        <v>2.2714552312758762E-2</v>
      </c>
      <c r="J182">
        <v>5.6607428490327294E-3</v>
      </c>
      <c r="K182">
        <v>1.7120496898126447E-4</v>
      </c>
      <c r="L182">
        <v>-7.2167598378619635E-3</v>
      </c>
      <c r="M182">
        <v>-8.1010401578260782E-2</v>
      </c>
      <c r="N182">
        <v>-0.10867194486248333</v>
      </c>
      <c r="O182">
        <v>-2.6794579341624658E-2</v>
      </c>
      <c r="P182" s="8">
        <v>1.5213919792818054E-3</v>
      </c>
      <c r="Q182">
        <v>-4.586419611529724E-5</v>
      </c>
    </row>
    <row r="183" spans="1:17" x14ac:dyDescent="0.25">
      <c r="A183">
        <f t="shared" si="6"/>
        <v>3.937007874015748E-3</v>
      </c>
      <c r="B183">
        <f t="shared" si="7"/>
        <v>-1.180479430390868E-2</v>
      </c>
      <c r="C183">
        <f t="shared" si="8"/>
        <v>4.5341685557392464E-4</v>
      </c>
      <c r="E183" s="9">
        <v>39660</v>
      </c>
      <c r="F183">
        <v>-9.8593749999998925E-3</v>
      </c>
      <c r="G183">
        <v>3.6054049900023033E-2</v>
      </c>
      <c r="H183">
        <v>1.7559844036791894E-3</v>
      </c>
      <c r="I183">
        <v>-3.9559312872047281E-3</v>
      </c>
      <c r="J183">
        <v>5.4019313454098938E-3</v>
      </c>
      <c r="K183">
        <v>-1.6474723185032625E-3</v>
      </c>
      <c r="L183">
        <v>-8.3092440065882789E-3</v>
      </c>
      <c r="M183">
        <v>-2.5268698337529427E-2</v>
      </c>
      <c r="N183">
        <v>3.5297860105465206E-2</v>
      </c>
      <c r="O183">
        <v>-1.6026927020641013E-2</v>
      </c>
      <c r="P183" s="8">
        <v>-9.7364413551859208E-3</v>
      </c>
      <c r="Q183">
        <v>-2.6074991400068859E-2</v>
      </c>
    </row>
    <row r="184" spans="1:17" x14ac:dyDescent="0.25">
      <c r="A184">
        <f t="shared" si="6"/>
        <v>3.937007874015748E-3</v>
      </c>
      <c r="B184">
        <f t="shared" si="7"/>
        <v>3.4913869266374725E-3</v>
      </c>
      <c r="C184">
        <f t="shared" si="8"/>
        <v>3.5968878286371987E-5</v>
      </c>
      <c r="E184" s="9">
        <v>39689</v>
      </c>
      <c r="F184">
        <v>1.2190503242910378E-2</v>
      </c>
      <c r="G184">
        <v>3.4950540499689264E-2</v>
      </c>
      <c r="H184">
        <v>1.5457313131075345E-3</v>
      </c>
      <c r="I184">
        <v>2.7952479332411295E-2</v>
      </c>
      <c r="J184">
        <v>9.5156890789138693E-3</v>
      </c>
      <c r="K184">
        <v>5.8153508190681436E-3</v>
      </c>
      <c r="L184">
        <v>1.0667323139966323E-2</v>
      </c>
      <c r="M184">
        <v>-1.5980098046389224E-2</v>
      </c>
      <c r="N184">
        <v>2.2004774397882176E-2</v>
      </c>
      <c r="O184">
        <v>3.2272735985667822E-3</v>
      </c>
      <c r="P184" s="8">
        <v>-5.7858695362544843E-4</v>
      </c>
      <c r="Q184">
        <v>-1.4716963360647983E-2</v>
      </c>
    </row>
    <row r="185" spans="1:17" x14ac:dyDescent="0.25">
      <c r="A185">
        <f t="shared" si="6"/>
        <v>3.937007874015748E-3</v>
      </c>
      <c r="B185">
        <f t="shared" si="7"/>
        <v>-4.650938039247491E-2</v>
      </c>
      <c r="C185">
        <f t="shared" si="8"/>
        <v>3.1357954109460348E-3</v>
      </c>
      <c r="E185" s="9">
        <v>39721</v>
      </c>
      <c r="F185">
        <v>-9.0791453271283018E-2</v>
      </c>
      <c r="G185">
        <v>-8.1019936524421299E-2</v>
      </c>
      <c r="H185">
        <v>2.9561232094548195E-3</v>
      </c>
      <c r="I185">
        <v>1.0404332530825844E-2</v>
      </c>
      <c r="J185">
        <v>6.8433112832899656E-3</v>
      </c>
      <c r="K185">
        <v>-5.6096979983176531E-2</v>
      </c>
      <c r="L185">
        <v>-5.7738635203085531E-2</v>
      </c>
      <c r="M185">
        <v>-0.12077093526463711</v>
      </c>
      <c r="N185">
        <v>-7.5161887141528272E-4</v>
      </c>
      <c r="O185">
        <v>-8.2973922679955736E-2</v>
      </c>
      <c r="P185" s="8">
        <v>-4.9273110219876126E-2</v>
      </c>
      <c r="Q185">
        <v>-6.5506775326816924E-2</v>
      </c>
    </row>
    <row r="186" spans="1:17" x14ac:dyDescent="0.25">
      <c r="A186">
        <f t="shared" si="6"/>
        <v>3.937007874015748E-3</v>
      </c>
      <c r="B186">
        <f t="shared" si="7"/>
        <v>-0.10660697706192168</v>
      </c>
      <c r="C186">
        <f t="shared" si="8"/>
        <v>1.3478227800671361E-2</v>
      </c>
      <c r="E186" s="9">
        <v>39752</v>
      </c>
      <c r="F186">
        <v>-0.16942453444905514</v>
      </c>
      <c r="G186">
        <v>-0.2090428983656154</v>
      </c>
      <c r="H186">
        <v>1.1423957545591001E-3</v>
      </c>
      <c r="I186">
        <v>-2.5409310336559576E-2</v>
      </c>
      <c r="J186">
        <v>6.5066003782840998E-3</v>
      </c>
      <c r="K186">
        <v>-4.3308772557966724E-2</v>
      </c>
      <c r="L186">
        <v>-9.9802006136882393E-2</v>
      </c>
      <c r="M186">
        <v>-0.19044518115084064</v>
      </c>
      <c r="N186">
        <v>-0.31583637100040496</v>
      </c>
      <c r="O186">
        <v>-0.16298381261577977</v>
      </c>
      <c r="P186" s="8">
        <v>-0.1303381139331784</v>
      </c>
      <c r="Q186">
        <v>-6.2989105416602742E-2</v>
      </c>
    </row>
    <row r="187" spans="1:17" x14ac:dyDescent="0.25">
      <c r="A187">
        <f t="shared" si="6"/>
        <v>3.937007874015748E-3</v>
      </c>
      <c r="B187">
        <f t="shared" si="7"/>
        <v>-2.1695062254134451E-2</v>
      </c>
      <c r="C187">
        <f t="shared" si="8"/>
        <v>9.7243282163473894E-4</v>
      </c>
      <c r="E187" s="9">
        <v>39780</v>
      </c>
      <c r="F187">
        <v>-7.4849032258064496E-2</v>
      </c>
      <c r="G187">
        <v>-0.11977764589662543</v>
      </c>
      <c r="H187">
        <v>1.0329733267877561E-3</v>
      </c>
      <c r="I187">
        <v>0.14027258324675529</v>
      </c>
      <c r="J187">
        <v>3.6579848589074926E-2</v>
      </c>
      <c r="K187">
        <v>1.2155684427023417E-2</v>
      </c>
      <c r="L187">
        <v>3.5750043300021961E-2</v>
      </c>
      <c r="M187">
        <v>-6.7192478453904414E-2</v>
      </c>
      <c r="N187">
        <v>-0.23055715300564927</v>
      </c>
      <c r="O187">
        <v>-8.4323008128609489E-2</v>
      </c>
      <c r="P187" s="8">
        <v>-7.8927609001082644E-2</v>
      </c>
      <c r="Q187">
        <v>-4.1458555091569038E-2</v>
      </c>
    </row>
    <row r="188" spans="1:17" x14ac:dyDescent="0.25">
      <c r="A188">
        <f t="shared" si="6"/>
        <v>3.937007874015748E-3</v>
      </c>
      <c r="B188">
        <f t="shared" si="7"/>
        <v>-5.969365327733201E-4</v>
      </c>
      <c r="C188">
        <f t="shared" si="8"/>
        <v>1.0172193798434296E-4</v>
      </c>
      <c r="E188" s="9">
        <v>39813</v>
      </c>
      <c r="F188">
        <v>7.8215656520574939E-3</v>
      </c>
      <c r="G188">
        <v>5.5618022648783239E-2</v>
      </c>
      <c r="H188">
        <v>4.816540877117248E-5</v>
      </c>
      <c r="I188">
        <v>0.11292417811907507</v>
      </c>
      <c r="J188">
        <v>2.0137535539852314E-2</v>
      </c>
      <c r="K188">
        <v>1.9361627441989659E-2</v>
      </c>
      <c r="L188">
        <v>4.8057335353257846E-2</v>
      </c>
      <c r="M188">
        <v>3.0573505201975548E-2</v>
      </c>
      <c r="N188">
        <v>0.16317513354289859</v>
      </c>
      <c r="O188">
        <v>7.4744089720586881E-2</v>
      </c>
      <c r="P188" s="8">
        <v>-3.7839270621302212E-2</v>
      </c>
      <c r="Q188">
        <v>-3.416856492027831E-4</v>
      </c>
    </row>
    <row r="189" spans="1:17" x14ac:dyDescent="0.25">
      <c r="A189">
        <f t="shared" si="6"/>
        <v>3.937007874015748E-3</v>
      </c>
      <c r="B189">
        <f t="shared" si="7"/>
        <v>8.5501271560633838E-3</v>
      </c>
      <c r="C189">
        <f t="shared" si="8"/>
        <v>8.810933595965388E-7</v>
      </c>
      <c r="E189" s="9">
        <v>39843</v>
      </c>
      <c r="F189">
        <v>-8.5657348463880401E-2</v>
      </c>
      <c r="G189">
        <v>-0.11197850448390534</v>
      </c>
      <c r="H189">
        <v>-1.1529951603406197E-4</v>
      </c>
      <c r="I189">
        <v>-0.1119329320847291</v>
      </c>
      <c r="J189">
        <v>-1.5071535217034193E-2</v>
      </c>
      <c r="K189">
        <v>2.1746321150130976E-2</v>
      </c>
      <c r="L189">
        <v>2.265846870721977E-2</v>
      </c>
      <c r="M189">
        <v>-8.8456146832856963E-2</v>
      </c>
      <c r="N189">
        <v>-0.17284650565067838</v>
      </c>
      <c r="O189">
        <v>5.3079254411582122E-2</v>
      </c>
      <c r="P189" s="8">
        <v>5.7748784988434831E-2</v>
      </c>
      <c r="Q189">
        <v>1.0937678022103325E-2</v>
      </c>
    </row>
    <row r="190" spans="1:17" x14ac:dyDescent="0.25">
      <c r="A190">
        <f t="shared" si="6"/>
        <v>3.937007874015748E-3</v>
      </c>
      <c r="B190">
        <f t="shared" si="7"/>
        <v>-1.3490211476209088E-2</v>
      </c>
      <c r="C190">
        <f t="shared" si="8"/>
        <v>5.2803464165074494E-4</v>
      </c>
      <c r="E190" s="9">
        <v>39871</v>
      </c>
      <c r="F190">
        <v>-0.10993122487528451</v>
      </c>
      <c r="G190">
        <v>-0.12289949833718494</v>
      </c>
      <c r="H190">
        <v>2.3792390230226168E-4</v>
      </c>
      <c r="I190">
        <v>-1.4249597166453132E-2</v>
      </c>
      <c r="J190">
        <v>-4.2521336328903425E-3</v>
      </c>
      <c r="K190">
        <v>-1.0575274938381396E-2</v>
      </c>
      <c r="L190">
        <v>7.3659527106029188E-5</v>
      </c>
      <c r="M190">
        <v>-0.10487226255617943</v>
      </c>
      <c r="N190">
        <v>-0.20626942058124664</v>
      </c>
      <c r="O190">
        <v>-3.4666707427051691E-2</v>
      </c>
      <c r="P190" s="8">
        <v>3.469372711860208E-3</v>
      </c>
      <c r="Q190">
        <v>-8.8470641271273243E-3</v>
      </c>
    </row>
    <row r="191" spans="1:17" x14ac:dyDescent="0.25">
      <c r="A191">
        <f t="shared" si="6"/>
        <v>3.937007874015748E-3</v>
      </c>
      <c r="B191">
        <f t="shared" si="7"/>
        <v>3.2797834044693115E-2</v>
      </c>
      <c r="C191">
        <f t="shared" si="8"/>
        <v>5.4331139956285404E-4</v>
      </c>
      <c r="E191" s="9">
        <v>39903</v>
      </c>
      <c r="F191">
        <v>8.5404508291501591E-2</v>
      </c>
      <c r="G191">
        <v>8.6711086433462814E-2</v>
      </c>
      <c r="H191">
        <v>3.5315269038149744E-4</v>
      </c>
      <c r="I191">
        <v>4.773728965654378E-2</v>
      </c>
      <c r="J191">
        <v>1.6379432874539912E-2</v>
      </c>
      <c r="K191">
        <v>3.6188817268205664E-3</v>
      </c>
      <c r="L191">
        <v>1.03852283509136E-2</v>
      </c>
      <c r="M191">
        <v>7.2396984790773278E-2</v>
      </c>
      <c r="N191">
        <v>4.1364421416234975E-2</v>
      </c>
      <c r="O191">
        <v>3.3036633226642076E-2</v>
      </c>
      <c r="P191" s="8">
        <v>9.6424601250728603E-3</v>
      </c>
      <c r="Q191">
        <v>6.538177269884704E-3</v>
      </c>
    </row>
    <row r="192" spans="1:17" x14ac:dyDescent="0.25">
      <c r="A192">
        <f t="shared" si="6"/>
        <v>3.937007874015748E-3</v>
      </c>
      <c r="B192">
        <f t="shared" si="7"/>
        <v>4.555288388697748E-2</v>
      </c>
      <c r="C192">
        <f t="shared" si="8"/>
        <v>1.3006186594563388E-3</v>
      </c>
      <c r="E192" s="9">
        <v>39933</v>
      </c>
      <c r="F192">
        <v>9.3925075513554779E-2</v>
      </c>
      <c r="G192">
        <v>0.15331355795887847</v>
      </c>
      <c r="H192">
        <v>2.7133558376535305E-4</v>
      </c>
      <c r="I192">
        <v>-6.2591812362831956E-2</v>
      </c>
      <c r="J192">
        <v>-1.116112656137036E-2</v>
      </c>
      <c r="K192">
        <v>3.266826103424969E-2</v>
      </c>
      <c r="L192">
        <v>3.3452857707829686E-2</v>
      </c>
      <c r="M192">
        <v>0.10903852363329269</v>
      </c>
      <c r="N192">
        <v>0.30931254664565899</v>
      </c>
      <c r="O192">
        <v>0.11465983489894671</v>
      </c>
      <c r="P192" s="8">
        <v>8.012804966774989E-2</v>
      </c>
      <c r="Q192">
        <v>1.6832354270221561E-2</v>
      </c>
    </row>
    <row r="193" spans="1:17" x14ac:dyDescent="0.25">
      <c r="A193">
        <f t="shared" si="6"/>
        <v>3.937007874015748E-3</v>
      </c>
      <c r="B193">
        <f t="shared" si="7"/>
        <v>4.1669116224518368E-2</v>
      </c>
      <c r="C193">
        <f t="shared" si="8"/>
        <v>1.0355732099302684E-3</v>
      </c>
      <c r="E193" s="9">
        <v>39962</v>
      </c>
      <c r="F193">
        <v>5.3081426656431674E-2</v>
      </c>
      <c r="G193">
        <v>2.8853825470043892E-2</v>
      </c>
      <c r="H193">
        <v>1.3563099036884019E-4</v>
      </c>
      <c r="I193">
        <v>-3.1106344719122658E-2</v>
      </c>
      <c r="J193">
        <v>-6.3159748535076554E-3</v>
      </c>
      <c r="K193">
        <v>3.2970049688417769E-2</v>
      </c>
      <c r="L193">
        <v>3.249606768033142E-2</v>
      </c>
      <c r="M193">
        <v>8.6201876777675768E-2</v>
      </c>
      <c r="N193">
        <v>2.2378449131251532E-2</v>
      </c>
      <c r="O193">
        <v>7.1129978352002077E-2</v>
      </c>
      <c r="P193" s="8">
        <v>5.7007499214154267E-2</v>
      </c>
      <c r="Q193">
        <v>4.0606599266748145E-2</v>
      </c>
    </row>
    <row r="194" spans="1:17" x14ac:dyDescent="0.25">
      <c r="A194">
        <f t="shared" si="6"/>
        <v>3.937007874015748E-3</v>
      </c>
      <c r="B194">
        <f t="shared" si="7"/>
        <v>1.3081664656571609E-2</v>
      </c>
      <c r="C194">
        <f t="shared" si="8"/>
        <v>1.2908727532827257E-5</v>
      </c>
      <c r="E194" s="9">
        <v>39994</v>
      </c>
      <c r="F194">
        <v>1.9583523728705643E-4</v>
      </c>
      <c r="G194">
        <v>1.3260796325571311E-2</v>
      </c>
      <c r="H194">
        <v>1.1373959756588725E-4</v>
      </c>
      <c r="I194">
        <v>8.0622522817352937E-3</v>
      </c>
      <c r="J194">
        <v>-3.879372461826236E-3</v>
      </c>
      <c r="K194">
        <v>1.4803544641697197E-2</v>
      </c>
      <c r="L194">
        <v>3.9653636525993852E-2</v>
      </c>
      <c r="M194">
        <v>-6.1340206185567236E-3</v>
      </c>
      <c r="N194">
        <v>-3.692155202676195E-2</v>
      </c>
      <c r="O194">
        <v>3.1797499555260345E-2</v>
      </c>
      <c r="P194" s="8">
        <v>3.8796015039191056E-2</v>
      </c>
      <c r="Q194">
        <v>4.2972294880689876E-3</v>
      </c>
    </row>
    <row r="195" spans="1:17" x14ac:dyDescent="0.25">
      <c r="A195">
        <f t="shared" si="6"/>
        <v>3.937007874015748E-3</v>
      </c>
      <c r="B195">
        <f t="shared" si="7"/>
        <v>4.4562986737245527E-2</v>
      </c>
      <c r="C195">
        <f t="shared" si="8"/>
        <v>1.2301990740517267E-3</v>
      </c>
      <c r="E195" s="9">
        <v>40025</v>
      </c>
      <c r="F195">
        <v>7.4141756950789617E-2</v>
      </c>
      <c r="G195">
        <v>9.5283907917077304E-2</v>
      </c>
      <c r="H195">
        <v>1.7058999351160509E-4</v>
      </c>
      <c r="I195">
        <v>4.8047233460495331E-3</v>
      </c>
      <c r="J195">
        <v>3.657253357798762E-3</v>
      </c>
      <c r="K195">
        <v>1.6371308999091339E-2</v>
      </c>
      <c r="L195">
        <v>4.8080729057524696E-2</v>
      </c>
      <c r="M195">
        <v>8.370935117473155E-2</v>
      </c>
      <c r="N195">
        <v>0.10384013379360635</v>
      </c>
      <c r="O195">
        <v>6.1830675736445517E-2</v>
      </c>
      <c r="P195" s="8">
        <v>4.1457240191888456E-2</v>
      </c>
      <c r="Q195">
        <v>2.5380710659898442E-2</v>
      </c>
    </row>
    <row r="196" spans="1:17" x14ac:dyDescent="0.25">
      <c r="A196">
        <f t="shared" si="6"/>
        <v>3.937007874015748E-3</v>
      </c>
      <c r="B196">
        <f t="shared" si="7"/>
        <v>4.2855385537581447E-2</v>
      </c>
      <c r="C196">
        <f t="shared" si="8"/>
        <v>1.1133295049263517E-3</v>
      </c>
      <c r="E196" s="9">
        <v>40056</v>
      </c>
      <c r="F196">
        <v>3.3560173370599911E-2</v>
      </c>
      <c r="G196">
        <v>2.7588771213841401E-2</v>
      </c>
      <c r="H196">
        <v>2.4928131177381907E-4</v>
      </c>
      <c r="I196">
        <v>2.2197555612355702E-2</v>
      </c>
      <c r="J196">
        <v>7.1929499421181653E-3</v>
      </c>
      <c r="K196">
        <v>1.5031141610946763E-2</v>
      </c>
      <c r="L196">
        <v>3.0938304077977374E-2</v>
      </c>
      <c r="M196">
        <v>3.9100263220866127E-2</v>
      </c>
      <c r="N196">
        <v>0.1346295792704244</v>
      </c>
      <c r="O196">
        <v>2.0338574491912453E-2</v>
      </c>
      <c r="P196" s="8">
        <v>2.2312628115011002E-2</v>
      </c>
      <c r="Q196">
        <v>1.5266186304494278E-2</v>
      </c>
    </row>
    <row r="197" spans="1:17" x14ac:dyDescent="0.25">
      <c r="A197">
        <f t="shared" si="6"/>
        <v>3.937007874015748E-3</v>
      </c>
      <c r="B197">
        <f t="shared" si="7"/>
        <v>4.3861069510197692E-2</v>
      </c>
      <c r="C197">
        <f t="shared" si="8"/>
        <v>1.1814534000726081E-3</v>
      </c>
      <c r="E197" s="9">
        <v>40086</v>
      </c>
      <c r="F197">
        <v>3.5723383825517763E-2</v>
      </c>
      <c r="G197">
        <v>5.6298955898830716E-2</v>
      </c>
      <c r="H197">
        <v>2.4047465324272821E-4</v>
      </c>
      <c r="I197">
        <v>2.0185252735921866E-2</v>
      </c>
      <c r="J197">
        <v>5.6721966361501508E-3</v>
      </c>
      <c r="K197">
        <v>1.1255374014484953E-2</v>
      </c>
      <c r="L197">
        <v>3.1326243929816089E-2</v>
      </c>
      <c r="M197">
        <v>3.8117170228445296E-2</v>
      </c>
      <c r="N197">
        <v>6.3735812233578271E-2</v>
      </c>
      <c r="O197">
        <v>5.9760113003804349E-2</v>
      </c>
      <c r="P197" s="8">
        <v>3.2849855571261521E-2</v>
      </c>
      <c r="Q197">
        <v>3.0405146664624461E-2</v>
      </c>
    </row>
    <row r="198" spans="1:17" x14ac:dyDescent="0.25">
      <c r="A198">
        <f t="shared" si="6"/>
        <v>3.937007874015748E-3</v>
      </c>
      <c r="B198">
        <f t="shared" si="7"/>
        <v>5.9465386216102185E-3</v>
      </c>
      <c r="C198">
        <f t="shared" si="8"/>
        <v>1.2547565300151123E-5</v>
      </c>
      <c r="E198" s="9">
        <v>40116</v>
      </c>
      <c r="F198">
        <v>-1.9761985847807084E-2</v>
      </c>
      <c r="G198">
        <v>-6.8688583731329023E-2</v>
      </c>
      <c r="H198">
        <v>2.2147490631030387E-4</v>
      </c>
      <c r="I198">
        <v>-1.927179626525477E-2</v>
      </c>
      <c r="J198">
        <v>1.9163082427771094E-3</v>
      </c>
      <c r="K198">
        <v>9.7083316772759165E-3</v>
      </c>
      <c r="L198">
        <v>5.4171915388361302E-3</v>
      </c>
      <c r="M198">
        <v>-1.846527888693672E-2</v>
      </c>
      <c r="N198">
        <v>-4.5207287240890959E-2</v>
      </c>
      <c r="O198">
        <v>1.7863252229616933E-2</v>
      </c>
      <c r="P198" s="8">
        <v>6.5231620600398887E-3</v>
      </c>
      <c r="Q198">
        <v>1.2635647391110449E-3</v>
      </c>
    </row>
    <row r="199" spans="1:17" x14ac:dyDescent="0.25">
      <c r="A199">
        <f t="shared" si="6"/>
        <v>3.937007874015748E-3</v>
      </c>
      <c r="B199">
        <f t="shared" si="7"/>
        <v>4.1605842658224756E-2</v>
      </c>
      <c r="C199">
        <f t="shared" si="8"/>
        <v>1.0315048858307153E-3</v>
      </c>
      <c r="E199" s="9">
        <v>40147</v>
      </c>
      <c r="F199">
        <v>5.7363996950366314E-2</v>
      </c>
      <c r="G199">
        <v>3.0136591970801652E-2</v>
      </c>
      <c r="H199">
        <v>1.0779943478134157E-4</v>
      </c>
      <c r="I199">
        <v>1.647549081780264E-2</v>
      </c>
      <c r="J199">
        <v>1.3362916957062598E-2</v>
      </c>
      <c r="K199">
        <v>8.8104570830329632E-3</v>
      </c>
      <c r="L199">
        <v>2.3397430272757758E-2</v>
      </c>
      <c r="M199">
        <v>3.8728224413968837E-2</v>
      </c>
      <c r="N199">
        <v>6.9310769127041594E-2</v>
      </c>
      <c r="O199">
        <v>1.0132288570985359E-2</v>
      </c>
      <c r="P199" s="8">
        <v>2.889425883639607E-3</v>
      </c>
      <c r="Q199">
        <v>2.1057580481528282E-2</v>
      </c>
    </row>
    <row r="200" spans="1:17" x14ac:dyDescent="0.25">
      <c r="A200">
        <f t="shared" si="6"/>
        <v>3.937007874015748E-3</v>
      </c>
      <c r="B200">
        <f t="shared" si="7"/>
        <v>-1.6036770872583168E-2</v>
      </c>
      <c r="C200">
        <f t="shared" si="8"/>
        <v>6.5155440538491188E-4</v>
      </c>
      <c r="E200" s="9">
        <v>40178</v>
      </c>
      <c r="F200">
        <v>1.7770597738287375E-2</v>
      </c>
      <c r="G200">
        <v>7.875721670912883E-2</v>
      </c>
      <c r="H200">
        <v>8.0112565437495675E-5</v>
      </c>
      <c r="I200">
        <v>-6.092706267162451E-2</v>
      </c>
      <c r="J200">
        <v>-2.1002788473843848E-2</v>
      </c>
      <c r="K200">
        <v>-7.783353071241228E-4</v>
      </c>
      <c r="L200">
        <v>-1.2984029999593916E-2</v>
      </c>
      <c r="M200">
        <v>1.6936319092087926E-2</v>
      </c>
      <c r="N200">
        <v>7.1549047116127307E-2</v>
      </c>
      <c r="O200">
        <v>3.1346173535452104E-2</v>
      </c>
      <c r="P200" s="8">
        <v>2.6825188634755914E-2</v>
      </c>
      <c r="Q200">
        <v>8.8212485459480128E-3</v>
      </c>
    </row>
    <row r="201" spans="1:17" x14ac:dyDescent="0.25">
      <c r="A201">
        <f t="shared" si="6"/>
        <v>3.937007874015748E-3</v>
      </c>
      <c r="B201">
        <f t="shared" si="7"/>
        <v>3.4980469322120858E-2</v>
      </c>
      <c r="C201">
        <f t="shared" si="8"/>
        <v>6.498255673327161E-4</v>
      </c>
      <c r="E201" s="9">
        <v>40207</v>
      </c>
      <c r="F201">
        <v>-3.6974262397991176E-2</v>
      </c>
      <c r="G201">
        <v>-3.7343157618698219E-2</v>
      </c>
      <c r="H201">
        <v>6.1171967508766301E-5</v>
      </c>
      <c r="I201">
        <v>2.6915052964725295E-2</v>
      </c>
      <c r="J201">
        <v>1.4000490870869076E-2</v>
      </c>
      <c r="K201">
        <v>1.3009763145581221E-2</v>
      </c>
      <c r="L201">
        <v>2.4649138167119666E-2</v>
      </c>
      <c r="M201">
        <v>-4.1875272792626261E-2</v>
      </c>
      <c r="N201">
        <v>-5.2163935390861615E-2</v>
      </c>
      <c r="O201">
        <v>1.5155120638030484E-2</v>
      </c>
      <c r="P201" s="8">
        <v>1.8083636820293902E-2</v>
      </c>
      <c r="Q201">
        <v>1.6815604881330604E-3</v>
      </c>
    </row>
    <row r="202" spans="1:17" x14ac:dyDescent="0.25">
      <c r="A202">
        <f t="shared" ref="A202:A262" si="9">1/COUNT($F$9:$F$262)</f>
        <v>3.937007874015748E-3</v>
      </c>
      <c r="B202">
        <f t="shared" ref="B202:B262" si="10">SUMPRODUCT(F202:Q202,$F$3:$Q$3)</f>
        <v>1.6048048654009588E-2</v>
      </c>
      <c r="C202">
        <f t="shared" ref="C202:C262" si="11">(B202-$B$5)^2</f>
        <v>4.3023836180978887E-5</v>
      </c>
      <c r="E202" s="9">
        <v>40235</v>
      </c>
      <c r="F202">
        <v>2.8513693463827261E-2</v>
      </c>
      <c r="G202">
        <v>4.4057239197056619E-2</v>
      </c>
      <c r="H202">
        <v>3.0584112864273649E-5</v>
      </c>
      <c r="I202">
        <v>2.1079419038796399E-3</v>
      </c>
      <c r="J202">
        <v>4.1358407964386945E-3</v>
      </c>
      <c r="K202">
        <v>3.5822902175817184E-3</v>
      </c>
      <c r="L202">
        <v>6.8241111454683256E-3</v>
      </c>
      <c r="M202">
        <v>1.2335423477499718E-2</v>
      </c>
      <c r="N202">
        <v>5.272224981375695E-2</v>
      </c>
      <c r="O202">
        <v>1.5488291024556844E-3</v>
      </c>
      <c r="P202" s="8">
        <v>3.2458721739589969E-3</v>
      </c>
      <c r="Q202">
        <v>6.8108782195788198E-3</v>
      </c>
    </row>
    <row r="203" spans="1:17" x14ac:dyDescent="0.25">
      <c r="A203">
        <f t="shared" si="9"/>
        <v>3.937007874015748E-3</v>
      </c>
      <c r="B203">
        <f t="shared" si="10"/>
        <v>1.5949305590043848E-2</v>
      </c>
      <c r="C203">
        <f t="shared" si="11"/>
        <v>4.1738224350664259E-5</v>
      </c>
      <c r="E203" s="9">
        <v>40268</v>
      </c>
      <c r="F203">
        <v>5.8796367554255768E-2</v>
      </c>
      <c r="G203">
        <v>7.9680666413176837E-2</v>
      </c>
      <c r="H203">
        <v>4.369025357808809E-5</v>
      </c>
      <c r="I203">
        <v>-2.150723601929605E-2</v>
      </c>
      <c r="J203">
        <v>-6.7441519242055215E-3</v>
      </c>
      <c r="K203">
        <v>3.4664007116094187E-3</v>
      </c>
      <c r="L203">
        <v>4.088696257198654E-3</v>
      </c>
      <c r="M203">
        <v>5.9275598888251624E-2</v>
      </c>
      <c r="N203">
        <v>0.1014020551681436</v>
      </c>
      <c r="O203">
        <v>3.0957396247492497E-2</v>
      </c>
      <c r="P203" s="8">
        <v>2.1600753163356412E-2</v>
      </c>
      <c r="Q203">
        <v>2.2199990472107078E-2</v>
      </c>
    </row>
    <row r="204" spans="1:17" x14ac:dyDescent="0.25">
      <c r="A204">
        <f t="shared" si="9"/>
        <v>3.937007874015748E-3</v>
      </c>
      <c r="B204">
        <f t="shared" si="10"/>
        <v>2.9184447045641319E-2</v>
      </c>
      <c r="C204">
        <f t="shared" si="11"/>
        <v>3.8791879262849778E-4</v>
      </c>
      <c r="E204" s="9">
        <v>40298</v>
      </c>
      <c r="F204">
        <v>1.4759327193589966E-2</v>
      </c>
      <c r="G204">
        <v>5.5929258829752859E-2</v>
      </c>
      <c r="H204">
        <v>8.8832967807483953E-5</v>
      </c>
      <c r="I204">
        <v>3.1041507809677515E-2</v>
      </c>
      <c r="J204">
        <v>7.7826725403817854E-3</v>
      </c>
      <c r="K204">
        <v>5.0251694978993289E-3</v>
      </c>
      <c r="L204">
        <v>2.3730950072185619E-2</v>
      </c>
      <c r="M204">
        <v>-1.6409419173198936E-3</v>
      </c>
      <c r="N204">
        <v>6.9150146572610316E-2</v>
      </c>
      <c r="O204">
        <v>2.2388548205364733E-2</v>
      </c>
      <c r="P204" s="8">
        <v>1.278476007083551E-2</v>
      </c>
      <c r="Q204">
        <v>1.2396886796849582E-2</v>
      </c>
    </row>
    <row r="205" spans="1:17" x14ac:dyDescent="0.25">
      <c r="A205">
        <f t="shared" si="9"/>
        <v>3.937007874015748E-3</v>
      </c>
      <c r="B205">
        <f t="shared" si="10"/>
        <v>-3.3951217863414946E-3</v>
      </c>
      <c r="C205">
        <f t="shared" si="11"/>
        <v>1.6599525738079352E-4</v>
      </c>
      <c r="E205" s="9">
        <v>40329</v>
      </c>
      <c r="F205">
        <v>-8.1975916203894883E-2</v>
      </c>
      <c r="G205">
        <v>-7.673050060075437E-2</v>
      </c>
      <c r="H205">
        <v>1.5289562470943707E-4</v>
      </c>
      <c r="I205">
        <v>4.7501635194582281E-2</v>
      </c>
      <c r="J205">
        <v>1.3050978038095407E-2</v>
      </c>
      <c r="K205">
        <v>-4.5363216438469856E-3</v>
      </c>
      <c r="L205">
        <v>-2.5764639842584813E-3</v>
      </c>
      <c r="M205">
        <v>-9.9085569349886549E-2</v>
      </c>
      <c r="N205">
        <v>-5.5575726465764363E-2</v>
      </c>
      <c r="O205">
        <v>-3.5204801682659714E-2</v>
      </c>
      <c r="P205" s="8">
        <v>-2.0564758448119669E-2</v>
      </c>
      <c r="Q205">
        <v>-2.7643511485522243E-2</v>
      </c>
    </row>
    <row r="206" spans="1:17" x14ac:dyDescent="0.25">
      <c r="A206">
        <f t="shared" si="9"/>
        <v>3.937007874015748E-3</v>
      </c>
      <c r="B206">
        <f t="shared" si="10"/>
        <v>1.48888525879669E-2</v>
      </c>
      <c r="C206">
        <f t="shared" si="11"/>
        <v>2.9160644744311544E-5</v>
      </c>
      <c r="E206" s="9">
        <v>40359</v>
      </c>
      <c r="F206">
        <v>-5.3882376699314394E-2</v>
      </c>
      <c r="G206">
        <v>-7.8789142914146404E-2</v>
      </c>
      <c r="H206">
        <v>1.1647409616100113E-4</v>
      </c>
      <c r="I206">
        <v>5.0662084903580373E-2</v>
      </c>
      <c r="J206">
        <v>1.4039527026154186E-2</v>
      </c>
      <c r="K206">
        <v>5.5376634953194781E-3</v>
      </c>
      <c r="L206">
        <v>2.2399569134317954E-2</v>
      </c>
      <c r="M206">
        <v>-3.5636228931283598E-2</v>
      </c>
      <c r="N206">
        <v>-5.0043746851552329E-2</v>
      </c>
      <c r="O206">
        <v>1.3038082100099935E-2</v>
      </c>
      <c r="P206" s="8">
        <v>-2.4230785229967244E-3</v>
      </c>
      <c r="Q206">
        <v>-8.4270327849449433E-3</v>
      </c>
    </row>
    <row r="207" spans="1:17" x14ac:dyDescent="0.25">
      <c r="A207">
        <f t="shared" si="9"/>
        <v>3.937007874015748E-3</v>
      </c>
      <c r="B207">
        <f t="shared" si="10"/>
        <v>3.2599730305769667E-2</v>
      </c>
      <c r="C207">
        <f t="shared" si="11"/>
        <v>5.3411542824719979E-4</v>
      </c>
      <c r="E207" s="9">
        <v>40389</v>
      </c>
      <c r="F207">
        <v>6.8777832756061308E-2</v>
      </c>
      <c r="G207">
        <v>6.7931010720508889E-2</v>
      </c>
      <c r="H207">
        <v>1.8342533715309806E-4</v>
      </c>
      <c r="I207">
        <v>-2.066132547444699E-3</v>
      </c>
      <c r="J207">
        <v>7.739217584806779E-3</v>
      </c>
      <c r="K207">
        <v>1.0268696330157701E-2</v>
      </c>
      <c r="L207">
        <v>2.6868439265497868E-2</v>
      </c>
      <c r="M207">
        <v>8.0196289325087378E-2</v>
      </c>
      <c r="N207">
        <v>9.5312521804658212E-2</v>
      </c>
      <c r="O207">
        <v>3.4651071059714322E-2</v>
      </c>
      <c r="P207" s="8">
        <v>1.4267992230094784E-2</v>
      </c>
      <c r="Q207">
        <v>1.587528945546568E-2</v>
      </c>
    </row>
    <row r="208" spans="1:17" x14ac:dyDescent="0.25">
      <c r="A208">
        <f t="shared" si="9"/>
        <v>3.937007874015748E-3</v>
      </c>
      <c r="B208">
        <f t="shared" si="10"/>
        <v>2.5915087226079398E-2</v>
      </c>
      <c r="C208">
        <f t="shared" si="11"/>
        <v>2.6982314562374292E-4</v>
      </c>
      <c r="E208" s="9">
        <v>40421</v>
      </c>
      <c r="F208">
        <v>-4.7449164851125603E-2</v>
      </c>
      <c r="G208">
        <v>-7.5023544721142921E-2</v>
      </c>
      <c r="H208">
        <v>1.178946633015876E-4</v>
      </c>
      <c r="I208">
        <v>7.5713807809166145E-2</v>
      </c>
      <c r="J208">
        <v>1.2381878681019476E-2</v>
      </c>
      <c r="K208">
        <v>4.9060710399086993E-3</v>
      </c>
      <c r="L208">
        <v>2.7946089824217646E-2</v>
      </c>
      <c r="M208">
        <v>-3.9232595147711158E-2</v>
      </c>
      <c r="N208">
        <v>-1.4142109085349519E-2</v>
      </c>
      <c r="O208">
        <v>1.5639986636635239E-3</v>
      </c>
      <c r="P208" s="8">
        <v>3.6487222620023019E-3</v>
      </c>
      <c r="Q208">
        <v>2.349955350848365E-3</v>
      </c>
    </row>
    <row r="209" spans="1:17" x14ac:dyDescent="0.25">
      <c r="A209">
        <f t="shared" si="9"/>
        <v>3.937007874015748E-3</v>
      </c>
      <c r="B209">
        <f t="shared" si="10"/>
        <v>2.8829376073689624E-2</v>
      </c>
      <c r="C209">
        <f t="shared" si="11"/>
        <v>3.740581578949066E-4</v>
      </c>
      <c r="E209" s="9">
        <v>40451</v>
      </c>
      <c r="F209">
        <v>8.7551104037814742E-2</v>
      </c>
      <c r="G209">
        <v>0.12304814992600366</v>
      </c>
      <c r="H209">
        <v>4.9480815269120626E-5</v>
      </c>
      <c r="I209">
        <v>-1.9844042550129837E-2</v>
      </c>
      <c r="J209">
        <v>2.7081635354480049E-3</v>
      </c>
      <c r="K209">
        <v>6.257002635358111E-3</v>
      </c>
      <c r="L209">
        <v>6.8457487627826552E-3</v>
      </c>
      <c r="M209">
        <v>9.1135375219765002E-2</v>
      </c>
      <c r="N209">
        <v>4.4288502048359435E-2</v>
      </c>
      <c r="O209">
        <v>2.9689746586701204E-2</v>
      </c>
      <c r="P209" s="8">
        <v>1.2807733795759058E-2</v>
      </c>
      <c r="Q209">
        <v>3.4322689548459628E-2</v>
      </c>
    </row>
    <row r="210" spans="1:17" x14ac:dyDescent="0.25">
      <c r="A210">
        <f t="shared" si="9"/>
        <v>3.937007874015748E-3</v>
      </c>
      <c r="B210">
        <f t="shared" si="10"/>
        <v>2.8500271762846981E-2</v>
      </c>
      <c r="C210">
        <f t="shared" si="11"/>
        <v>3.6143632894223096E-4</v>
      </c>
      <c r="E210" s="9">
        <v>40480</v>
      </c>
      <c r="F210">
        <v>3.6855941114616098E-2</v>
      </c>
      <c r="G210">
        <v>4.0250599359007655E-2</v>
      </c>
      <c r="H210">
        <v>1.6735330027994877E-4</v>
      </c>
      <c r="I210">
        <v>-3.9774247327965306E-2</v>
      </c>
      <c r="J210">
        <v>3.3044512120194991E-3</v>
      </c>
      <c r="K210">
        <v>5.0353770194435654E-3</v>
      </c>
      <c r="L210">
        <v>7.4945580915768417E-3</v>
      </c>
      <c r="M210">
        <v>3.6499631102706154E-2</v>
      </c>
      <c r="N210">
        <v>4.6704452639655392E-2</v>
      </c>
      <c r="O210">
        <v>2.4252739487148789E-2</v>
      </c>
      <c r="P210" s="8">
        <v>1.4577013818672047E-2</v>
      </c>
      <c r="Q210">
        <v>1.9221179563896795E-2</v>
      </c>
    </row>
    <row r="211" spans="1:17" x14ac:dyDescent="0.25">
      <c r="A211">
        <f t="shared" si="9"/>
        <v>3.937007874015748E-3</v>
      </c>
      <c r="B211">
        <f t="shared" si="10"/>
        <v>-9.2293622834462869E-3</v>
      </c>
      <c r="C211">
        <f t="shared" si="11"/>
        <v>3.5036933308783716E-4</v>
      </c>
      <c r="E211" s="9">
        <v>40512</v>
      </c>
      <c r="F211">
        <v>-2.2902827780877377E-3</v>
      </c>
      <c r="G211">
        <v>3.3628869673023587E-2</v>
      </c>
      <c r="H211">
        <v>5.3835095826570978E-5</v>
      </c>
      <c r="I211">
        <v>-1.3421333724068507E-2</v>
      </c>
      <c r="J211">
        <v>-5.8382212747926099E-3</v>
      </c>
      <c r="K211">
        <v>-1.4693663130218582E-3</v>
      </c>
      <c r="L211">
        <v>-1.0551735247944505E-2</v>
      </c>
      <c r="M211">
        <v>-2.3457123454668993E-2</v>
      </c>
      <c r="N211">
        <v>-1.8290375975407835E-2</v>
      </c>
      <c r="O211">
        <v>-1.1156313366406101E-2</v>
      </c>
      <c r="P211" s="8">
        <v>4.8268416244499068E-3</v>
      </c>
      <c r="Q211">
        <v>-1.845839078414846E-3</v>
      </c>
    </row>
    <row r="212" spans="1:17" x14ac:dyDescent="0.25">
      <c r="A212">
        <f t="shared" si="9"/>
        <v>3.937007874015748E-3</v>
      </c>
      <c r="B212">
        <f t="shared" si="10"/>
        <v>-3.797356002346184E-3</v>
      </c>
      <c r="C212">
        <f t="shared" si="11"/>
        <v>1.76521752382936E-4</v>
      </c>
      <c r="E212" s="9">
        <v>40543</v>
      </c>
      <c r="F212">
        <v>6.5300072000338938E-2</v>
      </c>
      <c r="G212">
        <v>7.7908465805693883E-2</v>
      </c>
      <c r="H212">
        <v>1.8914015430926412E-4</v>
      </c>
      <c r="I212">
        <v>-3.7994622318154536E-2</v>
      </c>
      <c r="J212">
        <v>-1.51003736595412E-2</v>
      </c>
      <c r="K212">
        <v>-1.8817333824705518E-4</v>
      </c>
      <c r="L212">
        <v>-1.9222327749267798E-2</v>
      </c>
      <c r="M212">
        <v>7.2480646134253757E-2</v>
      </c>
      <c r="N212">
        <v>4.5499981934893352E-2</v>
      </c>
      <c r="O212">
        <v>1.7606805419780214E-2</v>
      </c>
      <c r="P212" s="8">
        <v>1.3310058913375444E-2</v>
      </c>
      <c r="Q212">
        <v>2.9031036249805187E-2</v>
      </c>
    </row>
    <row r="213" spans="1:17" x14ac:dyDescent="0.25">
      <c r="A213">
        <f t="shared" si="9"/>
        <v>3.937007874015748E-3</v>
      </c>
      <c r="B213">
        <f t="shared" si="10"/>
        <v>2.5859523123098964E-2</v>
      </c>
      <c r="C213">
        <f t="shared" si="11"/>
        <v>2.6800080837310143E-4</v>
      </c>
      <c r="E213" s="9">
        <v>40574</v>
      </c>
      <c r="F213">
        <v>2.2645590152984729E-2</v>
      </c>
      <c r="G213">
        <v>-3.0574991035505761E-3</v>
      </c>
      <c r="H213">
        <v>6.9823158305171162E-5</v>
      </c>
      <c r="I213">
        <v>-2.5797039838007851E-2</v>
      </c>
      <c r="J213">
        <v>3.2918645729449469E-3</v>
      </c>
      <c r="K213">
        <v>4.6166500274498201E-3</v>
      </c>
      <c r="L213">
        <v>5.3475304849517347E-3</v>
      </c>
      <c r="M213">
        <v>2.1881615849133285E-2</v>
      </c>
      <c r="N213">
        <v>3.6135973551738809E-2</v>
      </c>
      <c r="O213">
        <v>2.1025709918710778E-2</v>
      </c>
      <c r="P213" s="8">
        <v>1.96473781745099E-2</v>
      </c>
      <c r="Q213">
        <v>6.8852033083619535E-3</v>
      </c>
    </row>
    <row r="214" spans="1:17" x14ac:dyDescent="0.25">
      <c r="A214">
        <f t="shared" si="9"/>
        <v>3.937007874015748E-3</v>
      </c>
      <c r="B214">
        <f t="shared" si="10"/>
        <v>4.2133045438166377E-3</v>
      </c>
      <c r="C214">
        <f t="shared" si="11"/>
        <v>2.7830777288073695E-5</v>
      </c>
      <c r="E214" s="9">
        <v>40602</v>
      </c>
      <c r="F214">
        <v>3.1956582589494076E-2</v>
      </c>
      <c r="G214">
        <v>5.4012090864523632E-2</v>
      </c>
      <c r="H214">
        <v>1.6000023272755293E-4</v>
      </c>
      <c r="I214">
        <v>1.3461477510384512E-2</v>
      </c>
      <c r="J214">
        <v>-2.7208821386301985E-3</v>
      </c>
      <c r="K214">
        <v>2.1385722194346979E-3</v>
      </c>
      <c r="L214">
        <v>8.8546217531737526E-3</v>
      </c>
      <c r="M214">
        <v>3.3308360344933119E-2</v>
      </c>
      <c r="N214">
        <v>4.5014897496331141E-2</v>
      </c>
      <c r="O214">
        <v>1.3369760583100687E-2</v>
      </c>
      <c r="P214" s="8">
        <v>5.3211572797142725E-3</v>
      </c>
      <c r="Q214">
        <v>1.3826767589884659E-2</v>
      </c>
    </row>
    <row r="215" spans="1:17" x14ac:dyDescent="0.25">
      <c r="A215">
        <f t="shared" si="9"/>
        <v>3.937007874015748E-3</v>
      </c>
      <c r="B215">
        <f t="shared" si="10"/>
        <v>-3.0339951833623213E-3</v>
      </c>
      <c r="C215">
        <f t="shared" si="11"/>
        <v>1.5682022112407227E-4</v>
      </c>
      <c r="E215" s="9">
        <v>40633</v>
      </c>
      <c r="F215">
        <v>-1.0473018791158362E-3</v>
      </c>
      <c r="G215">
        <v>2.4410770321866115E-2</v>
      </c>
      <c r="H215">
        <v>2.6032236343609405E-4</v>
      </c>
      <c r="I215">
        <v>1.3143981438812347E-5</v>
      </c>
      <c r="J215">
        <v>-6.4110956722995827E-4</v>
      </c>
      <c r="K215">
        <v>1.2620341195550555E-3</v>
      </c>
      <c r="L215">
        <v>1.4766574989009129E-3</v>
      </c>
      <c r="M215">
        <v>-1.2370066215366404E-2</v>
      </c>
      <c r="N215">
        <v>-1.3979169547964299E-2</v>
      </c>
      <c r="O215">
        <v>4.2013976077757142E-3</v>
      </c>
      <c r="P215" s="8">
        <v>1.3972481531816516E-3</v>
      </c>
      <c r="Q215">
        <v>1.2301949222643938E-3</v>
      </c>
    </row>
    <row r="216" spans="1:17" x14ac:dyDescent="0.25">
      <c r="A216">
        <f t="shared" si="9"/>
        <v>3.937007874015748E-3</v>
      </c>
      <c r="B216">
        <f t="shared" si="10"/>
        <v>3.4127251013908018E-2</v>
      </c>
      <c r="C216">
        <f t="shared" si="11"/>
        <v>6.0705361873591177E-4</v>
      </c>
      <c r="E216" s="9">
        <v>40662</v>
      </c>
      <c r="F216">
        <v>2.8495357625034856E-2</v>
      </c>
      <c r="G216">
        <v>2.5774436339797813E-2</v>
      </c>
      <c r="H216">
        <v>2.0064322145785241E-4</v>
      </c>
      <c r="I216">
        <v>2.0013941501893173E-2</v>
      </c>
      <c r="J216">
        <v>1.0393652070869841E-2</v>
      </c>
      <c r="K216">
        <v>6.6924311375389234E-3</v>
      </c>
      <c r="L216">
        <v>2.258265961618644E-2</v>
      </c>
      <c r="M216">
        <v>4.0219337343530892E-2</v>
      </c>
      <c r="N216">
        <v>5.120680167884073E-2</v>
      </c>
      <c r="O216">
        <v>1.5199585277345662E-2</v>
      </c>
      <c r="P216" s="8">
        <v>6.0325209453704343E-3</v>
      </c>
      <c r="Q216">
        <v>1.802775129753198E-2</v>
      </c>
    </row>
    <row r="217" spans="1:17" x14ac:dyDescent="0.25">
      <c r="A217">
        <f t="shared" si="9"/>
        <v>3.937007874015748E-3</v>
      </c>
      <c r="B217">
        <f t="shared" si="10"/>
        <v>1.8393813748853231E-2</v>
      </c>
      <c r="C217">
        <f t="shared" si="11"/>
        <v>7.9299396501072143E-5</v>
      </c>
      <c r="E217" s="9">
        <v>40694</v>
      </c>
      <c r="F217">
        <v>-1.350092768460176E-2</v>
      </c>
      <c r="G217">
        <v>-1.9635012960957599E-2</v>
      </c>
      <c r="H217">
        <v>6.977494672399942E-5</v>
      </c>
      <c r="I217">
        <v>3.5944581696674582E-2</v>
      </c>
      <c r="J217">
        <v>1.2850681306951772E-2</v>
      </c>
      <c r="K217">
        <v>4.1945108126093533E-3</v>
      </c>
      <c r="L217">
        <v>2.093620855122702E-2</v>
      </c>
      <c r="M217">
        <v>-2.4491941639901427E-2</v>
      </c>
      <c r="N217">
        <v>1.0120190087140379E-2</v>
      </c>
      <c r="O217">
        <v>4.8901459354115939E-3</v>
      </c>
      <c r="P217" s="8">
        <v>6.0026664476220404E-4</v>
      </c>
      <c r="Q217">
        <v>-9.5721658065590631E-3</v>
      </c>
    </row>
    <row r="218" spans="1:17" x14ac:dyDescent="0.25">
      <c r="A218">
        <f t="shared" si="9"/>
        <v>3.937007874015748E-3</v>
      </c>
      <c r="B218">
        <f t="shared" si="10"/>
        <v>-1.0358629776895532E-2</v>
      </c>
      <c r="C218">
        <f t="shared" si="11"/>
        <v>3.9392018650845589E-4</v>
      </c>
      <c r="E218" s="9">
        <v>40724</v>
      </c>
      <c r="F218">
        <v>-1.8257508177222714E-2</v>
      </c>
      <c r="G218">
        <v>-2.4604474119445885E-2</v>
      </c>
      <c r="H218">
        <v>9.0119684755363139E-5</v>
      </c>
      <c r="I218">
        <v>-2.0973109023108005E-2</v>
      </c>
      <c r="J218">
        <v>-6.3016968330475986E-4</v>
      </c>
      <c r="K218">
        <v>-2.971696033200466E-4</v>
      </c>
      <c r="L218">
        <v>-8.5972550327150232E-3</v>
      </c>
      <c r="M218">
        <v>-1.7296491241021283E-2</v>
      </c>
      <c r="N218">
        <v>-3.0777828583041122E-2</v>
      </c>
      <c r="O218">
        <v>-1.0044765626120888E-2</v>
      </c>
      <c r="P218" s="8">
        <v>-3.2679119463494555E-3</v>
      </c>
      <c r="Q218">
        <v>-1.3614589461299231E-2</v>
      </c>
    </row>
    <row r="219" spans="1:17" x14ac:dyDescent="0.25">
      <c r="A219">
        <f t="shared" si="9"/>
        <v>3.937007874015748E-3</v>
      </c>
      <c r="B219">
        <f t="shared" si="10"/>
        <v>3.1762546722602945E-2</v>
      </c>
      <c r="C219">
        <f t="shared" si="11"/>
        <v>4.9612010980655248E-4</v>
      </c>
      <c r="E219" s="9">
        <v>40753</v>
      </c>
      <c r="F219">
        <v>-2.1474436636782279E-2</v>
      </c>
      <c r="G219">
        <v>-3.6741521024764578E-2</v>
      </c>
      <c r="H219">
        <v>-6.6856966786543737E-5</v>
      </c>
      <c r="I219">
        <v>4.477557012718858E-2</v>
      </c>
      <c r="J219">
        <v>1.4417919674187818E-2</v>
      </c>
      <c r="K219">
        <v>4.2971352005820584E-3</v>
      </c>
      <c r="L219">
        <v>2.9900266652218122E-2</v>
      </c>
      <c r="M219">
        <v>-1.8877987950540187E-2</v>
      </c>
      <c r="N219">
        <v>1.0620007128928854E-2</v>
      </c>
      <c r="O219">
        <v>1.2354536176482966E-2</v>
      </c>
      <c r="P219" s="8">
        <v>1.6440647362370164E-3</v>
      </c>
      <c r="Q219">
        <v>6.8799522876372698E-3</v>
      </c>
    </row>
    <row r="220" spans="1:17" x14ac:dyDescent="0.25">
      <c r="A220">
        <f t="shared" si="9"/>
        <v>3.937007874015748E-3</v>
      </c>
      <c r="B220">
        <f t="shared" si="10"/>
        <v>-7.5084456233918268E-3</v>
      </c>
      <c r="C220">
        <f t="shared" si="11"/>
        <v>2.8890611707261556E-4</v>
      </c>
      <c r="E220" s="9">
        <v>40786</v>
      </c>
      <c r="F220">
        <v>-5.6791097904478782E-2</v>
      </c>
      <c r="G220">
        <v>-8.8106064027863584E-2</v>
      </c>
      <c r="H220">
        <v>2.2529397229598125E-4</v>
      </c>
      <c r="I220">
        <v>9.359094031243953E-2</v>
      </c>
      <c r="J220">
        <v>1.8494983168604096E-2</v>
      </c>
      <c r="K220">
        <v>-4.5855558808926E-3</v>
      </c>
      <c r="L220">
        <v>9.7134733906294457E-3</v>
      </c>
      <c r="M220">
        <v>-7.2608246238658469E-2</v>
      </c>
      <c r="N220">
        <v>-5.4990196993744744E-2</v>
      </c>
      <c r="O220">
        <v>-4.0071153827799133E-2</v>
      </c>
      <c r="P220" s="8">
        <v>-4.1606578115117032E-2</v>
      </c>
      <c r="Q220">
        <v>-2.2995070973747089E-2</v>
      </c>
    </row>
    <row r="221" spans="1:17" x14ac:dyDescent="0.25">
      <c r="A221">
        <f t="shared" si="9"/>
        <v>3.937007874015748E-3</v>
      </c>
      <c r="B221">
        <f t="shared" si="10"/>
        <v>-1.4640738143743422E-2</v>
      </c>
      <c r="C221">
        <f t="shared" si="11"/>
        <v>5.8223426789629927E-4</v>
      </c>
      <c r="E221" s="9">
        <v>40816</v>
      </c>
      <c r="F221">
        <v>-7.1762012979021961E-2</v>
      </c>
      <c r="G221">
        <v>-0.11371550828626664</v>
      </c>
      <c r="H221">
        <v>1.8891367371765E-5</v>
      </c>
      <c r="I221">
        <v>0.10746629671468222</v>
      </c>
      <c r="J221">
        <v>2.9731956453922237E-3</v>
      </c>
      <c r="K221">
        <v>-6.6638274579617907E-3</v>
      </c>
      <c r="L221">
        <v>-6.04726910849962E-3</v>
      </c>
      <c r="M221">
        <v>-8.8472779511566957E-2</v>
      </c>
      <c r="N221">
        <v>-0.10977189400425913</v>
      </c>
      <c r="O221">
        <v>-3.5947188468264279E-2</v>
      </c>
      <c r="P221" s="8">
        <v>2.5441850028378177E-3</v>
      </c>
      <c r="Q221">
        <v>-3.2002425082279573E-2</v>
      </c>
    </row>
    <row r="222" spans="1:17" x14ac:dyDescent="0.25">
      <c r="A222">
        <f t="shared" si="9"/>
        <v>3.937007874015748E-3</v>
      </c>
      <c r="B222">
        <f t="shared" si="10"/>
        <v>2.0507652066378935E-2</v>
      </c>
      <c r="C222">
        <f t="shared" si="11"/>
        <v>1.2141525755439018E-4</v>
      </c>
      <c r="E222" s="9">
        <v>40847</v>
      </c>
      <c r="F222">
        <v>0.10772303830584562</v>
      </c>
      <c r="G222">
        <v>0.15044181844149551</v>
      </c>
      <c r="H222">
        <v>2.0344165148067361E-5</v>
      </c>
      <c r="I222">
        <v>-3.980239376656769E-2</v>
      </c>
      <c r="J222">
        <v>-2.2681469701815171E-3</v>
      </c>
      <c r="K222">
        <v>8.3970915317739259E-3</v>
      </c>
      <c r="L222">
        <v>1.2609571322501623E-2</v>
      </c>
      <c r="M222">
        <v>0.10256688948064419</v>
      </c>
      <c r="N222">
        <v>0.14293817356778216</v>
      </c>
      <c r="O222">
        <v>5.95572366741699E-2</v>
      </c>
      <c r="P222" s="8">
        <v>2.5926962131560316E-2</v>
      </c>
      <c r="Q222">
        <v>1.7290743971726474E-2</v>
      </c>
    </row>
    <row r="223" spans="1:17" x14ac:dyDescent="0.25">
      <c r="A223">
        <f t="shared" si="9"/>
        <v>3.937007874015748E-3</v>
      </c>
      <c r="B223">
        <f t="shared" si="10"/>
        <v>-4.0256925050967916E-5</v>
      </c>
      <c r="C223">
        <f t="shared" si="11"/>
        <v>9.0802790372949301E-5</v>
      </c>
      <c r="E223" s="9">
        <v>40877</v>
      </c>
      <c r="F223">
        <v>-5.0586451767333784E-3</v>
      </c>
      <c r="G223">
        <v>-4.9213023436571746E-3</v>
      </c>
      <c r="H223">
        <v>-1.0171875635789362E-5</v>
      </c>
      <c r="I223">
        <v>2.8617357778633723E-2</v>
      </c>
      <c r="J223">
        <v>3.9047418833726422E-3</v>
      </c>
      <c r="K223">
        <v>-4.7330282251655253E-3</v>
      </c>
      <c r="L223">
        <v>-1.4395291274377664E-2</v>
      </c>
      <c r="M223">
        <v>-2.6862728990388551E-2</v>
      </c>
      <c r="N223">
        <v>-3.7253209623476113E-2</v>
      </c>
      <c r="O223">
        <v>-2.2115392804953449E-2</v>
      </c>
      <c r="P223" s="8">
        <v>-3.8082466024151884E-3</v>
      </c>
      <c r="Q223">
        <v>-7.8717649904351816E-3</v>
      </c>
    </row>
    <row r="224" spans="1:17" x14ac:dyDescent="0.25">
      <c r="A224">
        <f t="shared" si="9"/>
        <v>3.937007874015748E-3</v>
      </c>
      <c r="B224">
        <f t="shared" si="10"/>
        <v>1.0796940789116678E-2</v>
      </c>
      <c r="C224">
        <f t="shared" si="11"/>
        <v>1.711250926618699E-6</v>
      </c>
      <c r="E224" s="9">
        <v>40907</v>
      </c>
      <c r="F224">
        <v>8.5327516520175006E-3</v>
      </c>
      <c r="G224">
        <v>4.7449407865562954E-3</v>
      </c>
      <c r="H224">
        <v>-8.7188392318138241E-6</v>
      </c>
      <c r="I224">
        <v>3.1946585785329384E-2</v>
      </c>
      <c r="J224">
        <v>5.8180086756562943E-3</v>
      </c>
      <c r="K224">
        <v>3.3014223633360817E-3</v>
      </c>
      <c r="L224">
        <v>2.3692034687740948E-2</v>
      </c>
      <c r="M224">
        <v>-1.6967752827958815E-3</v>
      </c>
      <c r="N224">
        <v>4.6146777681903117E-2</v>
      </c>
      <c r="O224">
        <v>2.4785521870859029E-2</v>
      </c>
      <c r="P224" s="8">
        <v>5.0594998470234742E-3</v>
      </c>
      <c r="Q224">
        <v>-2.1719376786860645E-3</v>
      </c>
    </row>
    <row r="225" spans="1:17" x14ac:dyDescent="0.25">
      <c r="A225">
        <f t="shared" si="9"/>
        <v>3.937007874015748E-3</v>
      </c>
      <c r="B225">
        <f t="shared" si="10"/>
        <v>3.5788120350508185E-2</v>
      </c>
      <c r="C225">
        <f t="shared" si="11"/>
        <v>6.9165462488821462E-4</v>
      </c>
      <c r="E225" s="9">
        <v>40939</v>
      </c>
      <c r="F225">
        <v>4.3583015267175673E-2</v>
      </c>
      <c r="G225">
        <v>7.0053825264942304E-2</v>
      </c>
      <c r="H225">
        <v>-2.1797288126679248E-5</v>
      </c>
      <c r="I225">
        <v>-1.9101784690308543E-3</v>
      </c>
      <c r="J225">
        <v>5.4027952043760319E-3</v>
      </c>
      <c r="K225">
        <v>1.1887439488751816E-2</v>
      </c>
      <c r="L225">
        <v>2.8082426228979385E-2</v>
      </c>
      <c r="M225">
        <v>4.9298573470095475E-2</v>
      </c>
      <c r="N225">
        <v>6.3692357131380328E-2</v>
      </c>
      <c r="O225">
        <v>2.9030554324532609E-2</v>
      </c>
      <c r="P225" s="8">
        <v>1.9959881567310545E-2</v>
      </c>
      <c r="Q225">
        <v>2.3365835239766319E-2</v>
      </c>
    </row>
    <row r="226" spans="1:17" x14ac:dyDescent="0.25">
      <c r="A226">
        <f t="shared" si="9"/>
        <v>3.937007874015748E-3</v>
      </c>
      <c r="B226">
        <f t="shared" si="10"/>
        <v>6.8923659090249639E-4</v>
      </c>
      <c r="C226">
        <f t="shared" si="11"/>
        <v>7.7432191056578395E-5</v>
      </c>
      <c r="E226" s="9">
        <v>40968</v>
      </c>
      <c r="F226">
        <v>4.0589449943234213E-2</v>
      </c>
      <c r="G226">
        <v>2.2850079463182071E-2</v>
      </c>
      <c r="H226">
        <v>2.0344579041653432E-5</v>
      </c>
      <c r="I226">
        <v>-2.1583475744882508E-2</v>
      </c>
      <c r="J226">
        <v>-4.7737902146354205E-3</v>
      </c>
      <c r="K226">
        <v>5.1005644548844931E-3</v>
      </c>
      <c r="L226">
        <v>8.0936864255278795E-3</v>
      </c>
      <c r="M226">
        <v>4.660364738212075E-2</v>
      </c>
      <c r="N226">
        <v>-9.2748310691735947E-3</v>
      </c>
      <c r="O226">
        <v>2.278516857909807E-2</v>
      </c>
      <c r="P226" s="8">
        <v>7.4079891927554264E-3</v>
      </c>
      <c r="Q226">
        <v>1.6104177970700073E-2</v>
      </c>
    </row>
    <row r="227" spans="1:17" x14ac:dyDescent="0.25">
      <c r="A227">
        <f t="shared" si="9"/>
        <v>3.937007874015748E-3</v>
      </c>
      <c r="B227">
        <f t="shared" si="10"/>
        <v>-1.2700248532078818E-3</v>
      </c>
      <c r="C227">
        <f t="shared" si="11"/>
        <v>1.1575215922617505E-4</v>
      </c>
      <c r="E227" s="9">
        <v>40998</v>
      </c>
      <c r="F227">
        <v>3.1332376545017748E-2</v>
      </c>
      <c r="G227">
        <v>2.3879812956879576E-2</v>
      </c>
      <c r="H227">
        <v>1.1189290831459253E-4</v>
      </c>
      <c r="I227">
        <v>-3.8984341490683971E-2</v>
      </c>
      <c r="J227">
        <v>-5.7215325669285333E-3</v>
      </c>
      <c r="K227">
        <v>3.158081993212436E-3</v>
      </c>
      <c r="L227">
        <v>-5.8264243922688808E-3</v>
      </c>
      <c r="M227">
        <v>1.0233152642601828E-2</v>
      </c>
      <c r="N227">
        <v>4.8373653181541076E-2</v>
      </c>
      <c r="O227">
        <v>-9.3674005232824431E-4</v>
      </c>
      <c r="P227" s="8">
        <v>7.0478976370831337E-3</v>
      </c>
      <c r="Q227">
        <v>4.9127453702713098E-4</v>
      </c>
    </row>
    <row r="228" spans="1:17" x14ac:dyDescent="0.25">
      <c r="A228">
        <f t="shared" si="9"/>
        <v>3.937007874015748E-3</v>
      </c>
      <c r="B228">
        <f t="shared" si="10"/>
        <v>2.4783781578603146E-2</v>
      </c>
      <c r="C228">
        <f t="shared" si="11"/>
        <v>2.3393667899216026E-4</v>
      </c>
      <c r="E228" s="9">
        <v>41029</v>
      </c>
      <c r="F228">
        <v>-7.497497284287169E-3</v>
      </c>
      <c r="G228">
        <v>-1.6168835157370776E-2</v>
      </c>
      <c r="H228">
        <v>3.7777793922000313E-5</v>
      </c>
      <c r="I228">
        <v>4.4465358720046311E-2</v>
      </c>
      <c r="J228">
        <v>1.0519070788890472E-2</v>
      </c>
      <c r="K228">
        <v>2.0559408921692057E-3</v>
      </c>
      <c r="L228">
        <v>2.1077709024467595E-2</v>
      </c>
      <c r="M228">
        <v>-1.3734651412717902E-2</v>
      </c>
      <c r="N228">
        <v>2.6740612183558055E-2</v>
      </c>
      <c r="O228">
        <v>1.0223735138980006E-2</v>
      </c>
      <c r="P228" s="8">
        <v>7.8439751891317133E-3</v>
      </c>
      <c r="Q228">
        <v>-3.8428693424408245E-4</v>
      </c>
    </row>
    <row r="229" spans="1:17" x14ac:dyDescent="0.25">
      <c r="A229">
        <f t="shared" si="9"/>
        <v>3.937007874015748E-3</v>
      </c>
      <c r="B229">
        <f t="shared" si="10"/>
        <v>1.8664653454601166E-3</v>
      </c>
      <c r="C229">
        <f t="shared" si="11"/>
        <v>5.8099877192432983E-5</v>
      </c>
      <c r="E229" s="9">
        <v>41060</v>
      </c>
      <c r="F229">
        <v>-6.2650671359386623E-2</v>
      </c>
      <c r="G229">
        <v>-6.7395785896513072E-2</v>
      </c>
      <c r="H229">
        <v>1.3076434666503545E-4</v>
      </c>
      <c r="I229">
        <v>7.9819368969723747E-2</v>
      </c>
      <c r="J229">
        <v>8.4182096638936166E-3</v>
      </c>
      <c r="K229">
        <v>-2.0579760171691719E-3</v>
      </c>
      <c r="L229">
        <v>9.4668277853851013E-3</v>
      </c>
      <c r="M229">
        <v>-8.9915687138231282E-2</v>
      </c>
      <c r="N229">
        <v>-4.4203329650509549E-2</v>
      </c>
      <c r="O229">
        <v>-1.2072540399918674E-2</v>
      </c>
      <c r="P229" s="8">
        <v>-5.140479819084609E-3</v>
      </c>
      <c r="Q229">
        <v>-1.3305710990559994E-2</v>
      </c>
    </row>
    <row r="230" spans="1:17" x14ac:dyDescent="0.25">
      <c r="A230">
        <f t="shared" si="9"/>
        <v>3.937007874015748E-3</v>
      </c>
      <c r="B230">
        <f t="shared" si="10"/>
        <v>-1.7144086247213785E-3</v>
      </c>
      <c r="C230">
        <f t="shared" si="11"/>
        <v>1.2551172417384312E-4</v>
      </c>
      <c r="E230" s="9">
        <v>41089</v>
      </c>
      <c r="F230">
        <v>3.9554921279372435E-2</v>
      </c>
      <c r="G230">
        <v>4.812804040838925E-2</v>
      </c>
      <c r="H230">
        <v>9.1523074710497809E-5</v>
      </c>
      <c r="I230">
        <v>-1.4518155156023282E-2</v>
      </c>
      <c r="J230">
        <v>-1.9255455712451353E-3</v>
      </c>
      <c r="K230">
        <v>3.6463258207366511E-3</v>
      </c>
      <c r="L230">
        <v>3.5073214126732921E-3</v>
      </c>
      <c r="M230">
        <v>4.9318976936924663E-2</v>
      </c>
      <c r="N230">
        <v>5.9871957002845422E-2</v>
      </c>
      <c r="O230">
        <v>2.0337469166369582E-2</v>
      </c>
      <c r="P230" s="8">
        <v>7.4216373311752903E-3</v>
      </c>
      <c r="Q230">
        <v>-4.0044156799931008E-3</v>
      </c>
    </row>
    <row r="231" spans="1:17" x14ac:dyDescent="0.25">
      <c r="A231">
        <f t="shared" si="9"/>
        <v>3.937007874015748E-3</v>
      </c>
      <c r="B231">
        <f t="shared" si="10"/>
        <v>2.499157035328415E-2</v>
      </c>
      <c r="C231">
        <f t="shared" si="11"/>
        <v>2.4033610908387709E-4</v>
      </c>
      <c r="E231" s="9">
        <v>41121</v>
      </c>
      <c r="F231">
        <v>1.2597639043871345E-2</v>
      </c>
      <c r="G231">
        <v>-1.4457342448906507E-2</v>
      </c>
      <c r="H231">
        <v>8.7156856194203769E-5</v>
      </c>
      <c r="I231">
        <v>3.4586986760218874E-2</v>
      </c>
      <c r="J231">
        <v>6.5560432166857918E-3</v>
      </c>
      <c r="K231">
        <v>8.0415965316242843E-3</v>
      </c>
      <c r="L231">
        <v>3.0351411332889988E-2</v>
      </c>
      <c r="M231">
        <v>1.2017285469200001E-2</v>
      </c>
      <c r="N231">
        <v>2.1579850106268061E-2</v>
      </c>
      <c r="O231">
        <v>1.9163300804858618E-2</v>
      </c>
      <c r="P231" s="8">
        <v>9.7337102144174903E-3</v>
      </c>
      <c r="Q231">
        <v>1.4213065588733809E-2</v>
      </c>
    </row>
    <row r="232" spans="1:17" x14ac:dyDescent="0.25">
      <c r="A232">
        <f t="shared" si="9"/>
        <v>3.937007874015748E-3</v>
      </c>
      <c r="B232">
        <f t="shared" si="10"/>
        <v>1.0284507050248911E-2</v>
      </c>
      <c r="C232">
        <f t="shared" si="11"/>
        <v>6.3316102521924505E-7</v>
      </c>
      <c r="E232" s="9">
        <v>41152</v>
      </c>
      <c r="F232">
        <v>1.9763361656468303E-2</v>
      </c>
      <c r="G232">
        <v>3.1951488227228708E-2</v>
      </c>
      <c r="H232">
        <v>1.3072389080770463E-4</v>
      </c>
      <c r="I232">
        <v>-1.1476621004249954E-2</v>
      </c>
      <c r="J232">
        <v>3.6530674107537742E-4</v>
      </c>
      <c r="K232">
        <v>4.4142275999783376E-3</v>
      </c>
      <c r="L232">
        <v>6.598991378559349E-3</v>
      </c>
      <c r="M232">
        <v>2.2901556890058128E-2</v>
      </c>
      <c r="N232">
        <v>7.5736146216387468E-4</v>
      </c>
      <c r="O232">
        <v>1.2058380452028006E-2</v>
      </c>
      <c r="P232" s="8">
        <v>1.0547696904005033E-2</v>
      </c>
      <c r="Q232">
        <v>8.3997600068570488E-3</v>
      </c>
    </row>
    <row r="233" spans="1:17" x14ac:dyDescent="0.25">
      <c r="A233">
        <f t="shared" si="9"/>
        <v>3.937007874015748E-3</v>
      </c>
      <c r="B233">
        <f t="shared" si="10"/>
        <v>9.4476242998430097E-3</v>
      </c>
      <c r="C233">
        <f t="shared" si="11"/>
        <v>1.6948527948906996E-9</v>
      </c>
      <c r="E233" s="9">
        <v>41180</v>
      </c>
      <c r="F233">
        <v>2.4236090375236552E-2</v>
      </c>
      <c r="G233">
        <v>3.1231875402512266E-2</v>
      </c>
      <c r="H233">
        <v>1.2199301735216217E-4</v>
      </c>
      <c r="I233">
        <v>-2.1777170751093644E-2</v>
      </c>
      <c r="J233">
        <v>-3.2943297126786231E-4</v>
      </c>
      <c r="K233">
        <v>5.2235985050061995E-3</v>
      </c>
      <c r="L233">
        <v>1.3261652310569305E-2</v>
      </c>
      <c r="M233">
        <v>2.5242141634289839E-2</v>
      </c>
      <c r="N233">
        <v>-1.2537155570144232E-2</v>
      </c>
      <c r="O233">
        <v>1.42431224934918E-2</v>
      </c>
      <c r="P233" s="8">
        <v>1.0759084831823529E-2</v>
      </c>
      <c r="Q233">
        <v>1.0412239694007619E-2</v>
      </c>
    </row>
    <row r="234" spans="1:17" x14ac:dyDescent="0.25">
      <c r="A234">
        <f t="shared" si="9"/>
        <v>3.937007874015748E-3</v>
      </c>
      <c r="B234">
        <f t="shared" si="10"/>
        <v>-3.0621161743369634E-3</v>
      </c>
      <c r="C234">
        <f t="shared" si="11"/>
        <v>1.5752531833496832E-4</v>
      </c>
      <c r="E234" s="9">
        <v>41213</v>
      </c>
      <c r="F234">
        <v>-1.9789403541407791E-2</v>
      </c>
      <c r="G234">
        <v>-2.2349991044241513E-2</v>
      </c>
      <c r="H234">
        <v>8.5675119945172185E-5</v>
      </c>
      <c r="I234">
        <v>-6.8199389623591067E-4</v>
      </c>
      <c r="J234">
        <v>-1.9329476246584543E-3</v>
      </c>
      <c r="K234">
        <v>3.4052081096831444E-3</v>
      </c>
      <c r="L234">
        <v>1.618643654624341E-2</v>
      </c>
      <c r="M234">
        <v>-7.6096073198628211E-3</v>
      </c>
      <c r="N234">
        <v>-2.5946684641593443E-3</v>
      </c>
      <c r="O234">
        <v>8.2474517336015296E-3</v>
      </c>
      <c r="P234" s="8">
        <v>3.7423903738229569E-3</v>
      </c>
      <c r="Q234">
        <v>-1.7875920084122754E-3</v>
      </c>
    </row>
    <row r="235" spans="1:17" x14ac:dyDescent="0.25">
      <c r="A235">
        <f t="shared" si="9"/>
        <v>3.937007874015748E-3</v>
      </c>
      <c r="B235">
        <f t="shared" si="10"/>
        <v>1.2675445253114568E-2</v>
      </c>
      <c r="C235">
        <f t="shared" si="11"/>
        <v>1.0154753284940025E-5</v>
      </c>
      <c r="E235" s="9">
        <v>41243</v>
      </c>
      <c r="F235">
        <v>2.8467029231815655E-3</v>
      </c>
      <c r="G235">
        <v>3.8913785080119112E-3</v>
      </c>
      <c r="H235">
        <v>1.5971959047900164E-4</v>
      </c>
      <c r="I235">
        <v>1.3673944061137755E-2</v>
      </c>
      <c r="J235">
        <v>4.3297156326875808E-3</v>
      </c>
      <c r="K235">
        <v>8.8952687563303989E-4</v>
      </c>
      <c r="L235">
        <v>5.3815566489900934E-3</v>
      </c>
      <c r="M235">
        <v>1.0733603786342139E-2</v>
      </c>
      <c r="N235">
        <v>-2.7773148919624235E-3</v>
      </c>
      <c r="O235">
        <v>7.4231587502431307E-3</v>
      </c>
      <c r="P235" s="8">
        <v>4.0097727104464465E-3</v>
      </c>
      <c r="Q235">
        <v>6.4257874223112577E-3</v>
      </c>
    </row>
    <row r="236" spans="1:17" x14ac:dyDescent="0.25">
      <c r="A236">
        <f t="shared" si="9"/>
        <v>3.937007874015748E-3</v>
      </c>
      <c r="B236">
        <f t="shared" si="10"/>
        <v>9.5005221758097322E-3</v>
      </c>
      <c r="C236">
        <f t="shared" si="11"/>
        <v>1.3757615148220754E-10</v>
      </c>
      <c r="E236" s="9">
        <v>41274</v>
      </c>
      <c r="F236">
        <v>7.0683105254980561E-3</v>
      </c>
      <c r="G236">
        <v>3.3374334940547756E-2</v>
      </c>
      <c r="H236">
        <v>1.5243526219599346E-4</v>
      </c>
      <c r="I236">
        <v>-2.048104028722042E-2</v>
      </c>
      <c r="J236">
        <v>-2.2493446196002465E-3</v>
      </c>
      <c r="K236">
        <v>2.2227570249873096E-3</v>
      </c>
      <c r="L236">
        <v>-1.3483563504068652E-4</v>
      </c>
      <c r="M236">
        <v>1.7491581083854735E-2</v>
      </c>
      <c r="N236">
        <v>3.6261349078148486E-2</v>
      </c>
      <c r="O236">
        <v>1.5858465780672848E-2</v>
      </c>
      <c r="P236" s="8">
        <v>7.3386052520580947E-3</v>
      </c>
      <c r="Q236">
        <v>1.4821017374921475E-2</v>
      </c>
    </row>
    <row r="237" spans="1:17" x14ac:dyDescent="0.25">
      <c r="A237">
        <f t="shared" si="9"/>
        <v>3.937007874015748E-3</v>
      </c>
      <c r="B237">
        <f t="shared" si="10"/>
        <v>1.0799613164126625E-2</v>
      </c>
      <c r="C237">
        <f t="shared" si="11"/>
        <v>1.7182497917180601E-6</v>
      </c>
      <c r="E237" s="9">
        <v>41305</v>
      </c>
      <c r="F237">
        <v>5.0428063581991145E-2</v>
      </c>
      <c r="G237">
        <v>6.2091010772943989E-2</v>
      </c>
      <c r="H237">
        <v>2.903086270933386E-6</v>
      </c>
      <c r="I237">
        <v>-3.7146032970868936E-2</v>
      </c>
      <c r="J237">
        <v>-4.855425207179298E-3</v>
      </c>
      <c r="K237">
        <v>2.2452530633016998E-3</v>
      </c>
      <c r="L237">
        <v>-1.0224225703650225E-2</v>
      </c>
      <c r="M237">
        <v>5.0033619723571121E-2</v>
      </c>
      <c r="N237">
        <v>3.5870422131441204E-2</v>
      </c>
      <c r="O237">
        <v>1.3757887648994771E-2</v>
      </c>
      <c r="P237" s="8">
        <v>1.1170746990633029E-2</v>
      </c>
      <c r="Q237">
        <v>2.0669169520194819E-2</v>
      </c>
    </row>
    <row r="238" spans="1:17" x14ac:dyDescent="0.25">
      <c r="A238">
        <f t="shared" si="9"/>
        <v>3.937007874015748E-3</v>
      </c>
      <c r="B238">
        <f t="shared" si="10"/>
        <v>1.2725627397966385E-2</v>
      </c>
      <c r="C238">
        <f t="shared" si="11"/>
        <v>1.0477097633583494E-5</v>
      </c>
      <c r="E238" s="9">
        <v>41333</v>
      </c>
      <c r="F238">
        <v>1.1060603026480154E-2</v>
      </c>
      <c r="G238">
        <v>9.9979270292112066E-3</v>
      </c>
      <c r="H238">
        <v>0</v>
      </c>
      <c r="I238">
        <v>1.2011372487820138E-2</v>
      </c>
      <c r="J238">
        <v>4.8369463359780873E-3</v>
      </c>
      <c r="K238">
        <v>2.3077217769273961E-3</v>
      </c>
      <c r="L238">
        <v>1.182693739118057E-2</v>
      </c>
      <c r="M238">
        <v>-2.0633667029534841E-4</v>
      </c>
      <c r="N238">
        <v>1.2099145535683364E-2</v>
      </c>
      <c r="O238">
        <v>4.6276915424947607E-3</v>
      </c>
      <c r="P238" s="8">
        <v>3.9063857389409762E-3</v>
      </c>
      <c r="Q238">
        <v>2.3848019401777609E-3</v>
      </c>
    </row>
    <row r="239" spans="1:17" x14ac:dyDescent="0.25">
      <c r="A239">
        <f t="shared" si="9"/>
        <v>3.937007874015748E-3</v>
      </c>
      <c r="B239">
        <f t="shared" si="10"/>
        <v>1.4501283710220421E-2</v>
      </c>
      <c r="C239">
        <f t="shared" si="11"/>
        <v>2.512506422530501E-5</v>
      </c>
      <c r="E239" s="9">
        <v>41362</v>
      </c>
      <c r="F239">
        <v>3.5987799403174314E-2</v>
      </c>
      <c r="G239">
        <v>4.4381224577601408E-2</v>
      </c>
      <c r="H239">
        <v>1.5966928137212122E-4</v>
      </c>
      <c r="I239">
        <v>-1.5851568978735298E-3</v>
      </c>
      <c r="J239">
        <v>1.3895429895691702E-3</v>
      </c>
      <c r="K239">
        <v>1.418453485282356E-3</v>
      </c>
      <c r="L239">
        <v>5.9465380894123676E-3</v>
      </c>
      <c r="M239">
        <v>2.0872770748231462E-2</v>
      </c>
      <c r="N239">
        <v>2.9258205371410106E-2</v>
      </c>
      <c r="O239">
        <v>1.0306067088453608E-2</v>
      </c>
      <c r="P239" s="8">
        <v>8.4833030941990906E-3</v>
      </c>
      <c r="Q239">
        <v>1.2117424089681084E-2</v>
      </c>
    </row>
    <row r="240" spans="1:17" x14ac:dyDescent="0.25">
      <c r="A240">
        <f t="shared" si="9"/>
        <v>3.937007874015748E-3</v>
      </c>
      <c r="B240">
        <f t="shared" si="10"/>
        <v>2.3367852357489505E-2</v>
      </c>
      <c r="C240">
        <f t="shared" si="11"/>
        <v>1.926282917090628E-4</v>
      </c>
      <c r="E240" s="9">
        <v>41394</v>
      </c>
      <c r="F240">
        <v>1.8085763992887971E-2</v>
      </c>
      <c r="G240">
        <v>-4.2888280286104141E-3</v>
      </c>
      <c r="H240">
        <v>1.0594542504427373E-4</v>
      </c>
      <c r="I240">
        <v>4.2417998580266403E-2</v>
      </c>
      <c r="J240">
        <v>5.2865952370975133E-3</v>
      </c>
      <c r="K240">
        <v>3.2739371820875718E-3</v>
      </c>
      <c r="L240">
        <v>1.9941706461158448E-2</v>
      </c>
      <c r="M240">
        <v>2.9020362353695761E-2</v>
      </c>
      <c r="N240">
        <v>6.3776971548596517E-2</v>
      </c>
      <c r="O240">
        <v>1.8570358074073035E-2</v>
      </c>
      <c r="P240" s="8">
        <v>7.4880871341047595E-3</v>
      </c>
      <c r="Q240">
        <v>1.3864818024263315E-2</v>
      </c>
    </row>
    <row r="241" spans="1:17" x14ac:dyDescent="0.25">
      <c r="A241">
        <f t="shared" si="9"/>
        <v>3.937007874015748E-3</v>
      </c>
      <c r="B241">
        <f t="shared" si="10"/>
        <v>-2.165112207220676E-2</v>
      </c>
      <c r="C241">
        <f t="shared" si="11"/>
        <v>9.6969430383786882E-4</v>
      </c>
      <c r="E241" s="9">
        <v>41425</v>
      </c>
      <c r="F241">
        <v>2.0762783477406455E-2</v>
      </c>
      <c r="G241">
        <v>3.8715050012612773E-2</v>
      </c>
      <c r="H241">
        <v>7.2557672466055934E-5</v>
      </c>
      <c r="I241">
        <v>-6.6349220624567939E-2</v>
      </c>
      <c r="J241">
        <v>-1.2231405469084189E-2</v>
      </c>
      <c r="K241">
        <v>-1.1618245234344959E-3</v>
      </c>
      <c r="L241">
        <v>-3.2809969088195223E-2</v>
      </c>
      <c r="M241">
        <v>-2.8520330049995879E-3</v>
      </c>
      <c r="N241">
        <v>-5.9149477496039271E-2</v>
      </c>
      <c r="O241">
        <v>-5.309168614464399E-3</v>
      </c>
      <c r="P241" s="8">
        <v>2.2796956620485531E-3</v>
      </c>
      <c r="Q241">
        <v>4.1850869437076721E-3</v>
      </c>
    </row>
    <row r="242" spans="1:17" x14ac:dyDescent="0.25">
      <c r="A242">
        <f t="shared" si="9"/>
        <v>3.937007874015748E-3</v>
      </c>
      <c r="B242">
        <f t="shared" si="10"/>
        <v>-2.7691357140009663E-2</v>
      </c>
      <c r="C242">
        <f t="shared" si="11"/>
        <v>1.3823635562354023E-3</v>
      </c>
      <c r="E242" s="9">
        <v>41453</v>
      </c>
      <c r="F242">
        <v>-1.499932545960736E-2</v>
      </c>
      <c r="G242">
        <v>-6.7744288933914154E-3</v>
      </c>
      <c r="H242">
        <v>5.6590878420914592E-5</v>
      </c>
      <c r="I242">
        <v>-3.0395334775912164E-2</v>
      </c>
      <c r="J242">
        <v>-9.4465850208282909E-3</v>
      </c>
      <c r="K242">
        <v>-4.4247841111619834E-3</v>
      </c>
      <c r="L242">
        <v>-3.9310098314728981E-2</v>
      </c>
      <c r="M242">
        <v>-2.6074609526268278E-2</v>
      </c>
      <c r="N242">
        <v>-2.2081390911956378E-2</v>
      </c>
      <c r="O242">
        <v>-2.6360046392069347E-2</v>
      </c>
      <c r="P242" s="8">
        <v>-5.4497610772624716E-3</v>
      </c>
      <c r="Q242">
        <v>-1.6553181498004221E-2</v>
      </c>
    </row>
    <row r="243" spans="1:17" x14ac:dyDescent="0.25">
      <c r="A243">
        <f t="shared" si="9"/>
        <v>3.937007874015748E-3</v>
      </c>
      <c r="B243">
        <f t="shared" si="10"/>
        <v>9.9995476389660738E-3</v>
      </c>
      <c r="C243">
        <f t="shared" si="11"/>
        <v>2.6087041384726122E-7</v>
      </c>
      <c r="E243" s="9">
        <v>41486</v>
      </c>
      <c r="F243">
        <v>4.9462111213487203E-2</v>
      </c>
      <c r="G243">
        <v>6.935011125604218E-2</v>
      </c>
      <c r="H243">
        <v>8.4156031085580452E-5</v>
      </c>
      <c r="I243">
        <v>-2.0279003814083763E-2</v>
      </c>
      <c r="J243">
        <v>1.0225473263465457E-3</v>
      </c>
      <c r="K243">
        <v>4.4693470198990948E-3</v>
      </c>
      <c r="L243">
        <v>4.2883637788597717E-3</v>
      </c>
      <c r="M243">
        <v>5.1871228767744526E-2</v>
      </c>
      <c r="N243">
        <v>7.8122349268823221E-3</v>
      </c>
      <c r="O243">
        <v>1.880567264613453E-2</v>
      </c>
      <c r="P243" s="8">
        <v>1.0654507446193451E-2</v>
      </c>
      <c r="Q243">
        <v>8.8138156062234074E-3</v>
      </c>
    </row>
    <row r="244" spans="1:17" x14ac:dyDescent="0.25">
      <c r="A244">
        <f t="shared" si="9"/>
        <v>3.937007874015748E-3</v>
      </c>
      <c r="B244">
        <f t="shared" si="10"/>
        <v>-1.5266707980485386E-2</v>
      </c>
      <c r="C244">
        <f t="shared" si="11"/>
        <v>6.1283482333620144E-4</v>
      </c>
      <c r="E244" s="9">
        <v>41516</v>
      </c>
      <c r="F244">
        <v>-3.1298013323604601E-2</v>
      </c>
      <c r="G244">
        <v>-3.2879763274888618E-2</v>
      </c>
      <c r="H244">
        <v>4.9328694501582504E-5</v>
      </c>
      <c r="I244">
        <v>-7.1641536260661498E-3</v>
      </c>
      <c r="J244">
        <v>-5.0933264182217997E-3</v>
      </c>
      <c r="K244">
        <v>3.0710952505019762E-4</v>
      </c>
      <c r="L244">
        <v>-1.1450835603322829E-2</v>
      </c>
      <c r="M244">
        <v>-2.33236731635178E-2</v>
      </c>
      <c r="N244">
        <v>-6.6112294109230585E-2</v>
      </c>
      <c r="O244">
        <v>-6.2005928351865913E-3</v>
      </c>
      <c r="P244" s="8">
        <v>3.9170377050101735E-4</v>
      </c>
      <c r="Q244">
        <v>-5.4235282516517103E-3</v>
      </c>
    </row>
    <row r="245" spans="1:17" x14ac:dyDescent="0.25">
      <c r="A245">
        <f t="shared" si="9"/>
        <v>3.937007874015748E-3</v>
      </c>
      <c r="B245">
        <f t="shared" si="10"/>
        <v>2.3941004360225816E-2</v>
      </c>
      <c r="C245">
        <f t="shared" si="11"/>
        <v>2.0886641638736652E-4</v>
      </c>
      <c r="E245" s="9">
        <v>41547</v>
      </c>
      <c r="F245">
        <v>2.9749474883188354E-2</v>
      </c>
      <c r="G245">
        <v>6.2213187324103858E-2</v>
      </c>
      <c r="H245">
        <v>4.6424716519055664E-5</v>
      </c>
      <c r="I245">
        <v>2.3784637710442258E-3</v>
      </c>
      <c r="J245">
        <v>8.3049648367963247E-3</v>
      </c>
      <c r="K245">
        <v>4.2522819149288793E-3</v>
      </c>
      <c r="L245">
        <v>1.460091804040986E-2</v>
      </c>
      <c r="M245">
        <v>4.816192946480724E-2</v>
      </c>
      <c r="N245">
        <v>3.4229167793219162E-2</v>
      </c>
      <c r="O245">
        <v>9.9139543583988132E-3</v>
      </c>
      <c r="P245" s="8">
        <v>2.9098673517389262E-3</v>
      </c>
      <c r="Q245">
        <v>1.2730517549077947E-2</v>
      </c>
    </row>
    <row r="246" spans="1:17" x14ac:dyDescent="0.25">
      <c r="A246">
        <f t="shared" si="9"/>
        <v>3.937007874015748E-3</v>
      </c>
      <c r="B246">
        <f t="shared" si="10"/>
        <v>2.0629127349086701E-2</v>
      </c>
      <c r="C246">
        <f t="shared" si="11"/>
        <v>1.2410705186589538E-4</v>
      </c>
      <c r="E246" s="9">
        <v>41578</v>
      </c>
      <c r="F246">
        <v>4.4595759864410889E-2</v>
      </c>
      <c r="G246">
        <v>2.4557034641911724E-2</v>
      </c>
      <c r="H246">
        <v>-3.7718331108993475E-5</v>
      </c>
      <c r="I246">
        <v>1.3883599869374041E-2</v>
      </c>
      <c r="J246">
        <v>4.1634583654164281E-3</v>
      </c>
      <c r="K246">
        <v>4.186734244982615E-3</v>
      </c>
      <c r="L246">
        <v>1.9375586002228218E-2</v>
      </c>
      <c r="M246">
        <v>3.8343687446150909E-2</v>
      </c>
      <c r="N246">
        <v>4.346613684687517E-2</v>
      </c>
      <c r="O246">
        <v>2.4582572971922456E-2</v>
      </c>
      <c r="P246" s="8">
        <v>8.0273683264426854E-3</v>
      </c>
      <c r="Q246">
        <v>1.5938283208019932E-2</v>
      </c>
    </row>
    <row r="247" spans="1:17" x14ac:dyDescent="0.25">
      <c r="A247">
        <f t="shared" si="9"/>
        <v>3.937007874015748E-3</v>
      </c>
      <c r="B247">
        <f t="shared" si="10"/>
        <v>4.5732052225407223E-3</v>
      </c>
      <c r="C247">
        <f t="shared" si="11"/>
        <v>2.4163002114015264E-5</v>
      </c>
      <c r="E247" s="9">
        <v>41607</v>
      </c>
      <c r="F247">
        <v>2.804946087194149E-2</v>
      </c>
      <c r="G247">
        <v>3.8845435415918672E-2</v>
      </c>
      <c r="H247">
        <v>5.9481150278539729E-5</v>
      </c>
      <c r="I247">
        <v>-2.5385364238386665E-2</v>
      </c>
      <c r="J247">
        <v>-8.6851809686550041E-4</v>
      </c>
      <c r="K247">
        <v>2.5032451694020352E-3</v>
      </c>
      <c r="L247">
        <v>-8.4244211825034165E-3</v>
      </c>
      <c r="M247">
        <v>1.5946495639045377E-2</v>
      </c>
      <c r="N247">
        <v>-4.8553580972741983E-2</v>
      </c>
      <c r="O247">
        <v>4.6507722474946611E-3</v>
      </c>
      <c r="P247" s="8">
        <v>4.7702638691520249E-3</v>
      </c>
      <c r="Q247">
        <v>1.308638168292009E-2</v>
      </c>
    </row>
    <row r="248" spans="1:17" x14ac:dyDescent="0.25">
      <c r="A248">
        <f t="shared" si="9"/>
        <v>3.937007874015748E-3</v>
      </c>
      <c r="B248">
        <f t="shared" si="10"/>
        <v>-6.8423768023162844E-3</v>
      </c>
      <c r="C248">
        <f t="shared" si="11"/>
        <v>2.6670710351104878E-4</v>
      </c>
      <c r="E248" s="9">
        <v>41639</v>
      </c>
      <c r="F248">
        <v>2.3562833299184183E-2</v>
      </c>
      <c r="G248">
        <v>1.8152212240712284E-2</v>
      </c>
      <c r="H248">
        <v>1.3056061276439657E-4</v>
      </c>
      <c r="I248">
        <v>-1.9667618180037816E-2</v>
      </c>
      <c r="J248">
        <v>-8.86423599119468E-3</v>
      </c>
      <c r="K248">
        <v>-1.9308816118490668E-4</v>
      </c>
      <c r="L248">
        <v>-7.5802610056138198E-3</v>
      </c>
      <c r="M248">
        <v>2.0050109922501447E-2</v>
      </c>
      <c r="N248">
        <v>6.1704555428772068E-3</v>
      </c>
      <c r="O248">
        <v>5.479772628275148E-3</v>
      </c>
      <c r="P248" s="8">
        <v>5.341068546486305E-3</v>
      </c>
      <c r="Q248">
        <v>1.1947113098069062E-2</v>
      </c>
    </row>
    <row r="249" spans="1:17" x14ac:dyDescent="0.25">
      <c r="A249">
        <f t="shared" si="9"/>
        <v>3.937007874015748E-3</v>
      </c>
      <c r="B249">
        <f t="shared" si="10"/>
        <v>2.17455647481175E-2</v>
      </c>
      <c r="C249">
        <f t="shared" si="11"/>
        <v>1.5022845638808119E-4</v>
      </c>
      <c r="E249" s="9">
        <v>41670</v>
      </c>
      <c r="F249">
        <v>-3.5582895107013734E-2</v>
      </c>
      <c r="G249">
        <v>-2.8148812731117911E-2</v>
      </c>
      <c r="H249">
        <v>6.6722268557306563E-5</v>
      </c>
      <c r="I249">
        <v>5.7159374975170651E-2</v>
      </c>
      <c r="J249">
        <v>9.6174967011954937E-3</v>
      </c>
      <c r="K249">
        <v>3.0481534097703822E-3</v>
      </c>
      <c r="L249">
        <v>3.0779089689612738E-2</v>
      </c>
      <c r="M249">
        <v>-3.7692571655619567E-2</v>
      </c>
      <c r="N249">
        <v>3.3663953660813428E-2</v>
      </c>
      <c r="O249">
        <v>7.3979107869657224E-3</v>
      </c>
      <c r="P249" s="8">
        <v>7.0560067084473044E-3</v>
      </c>
      <c r="Q249">
        <v>-2.8575188464646795E-3</v>
      </c>
    </row>
    <row r="250" spans="1:17" x14ac:dyDescent="0.25">
      <c r="A250">
        <f t="shared" si="9"/>
        <v>3.937007874015748E-3</v>
      </c>
      <c r="B250">
        <f t="shared" si="10"/>
        <v>1.3448010160960009E-2</v>
      </c>
      <c r="C250">
        <f t="shared" si="11"/>
        <v>1.5675401400651404E-5</v>
      </c>
      <c r="E250" s="9">
        <v>41698</v>
      </c>
      <c r="F250">
        <v>4.3117037568930705E-2</v>
      </c>
      <c r="G250">
        <v>4.6110911660102394E-2</v>
      </c>
      <c r="H250">
        <v>5.8015493038521271E-6</v>
      </c>
      <c r="I250">
        <v>8.6059757954692895E-3</v>
      </c>
      <c r="J250">
        <v>2.1819058337024799E-3</v>
      </c>
      <c r="K250">
        <v>2.8910589382600271E-3</v>
      </c>
      <c r="L250">
        <v>1.2627165542784535E-2</v>
      </c>
      <c r="M250">
        <v>4.8133828810229984E-2</v>
      </c>
      <c r="N250">
        <v>4.6070620801404338E-2</v>
      </c>
      <c r="O250">
        <v>2.004172203880783E-2</v>
      </c>
      <c r="P250" s="8">
        <v>2.2350898144545273E-3</v>
      </c>
      <c r="Q250">
        <v>1.7156539280933636E-2</v>
      </c>
    </row>
    <row r="251" spans="1:17" x14ac:dyDescent="0.25">
      <c r="A251">
        <f t="shared" si="9"/>
        <v>3.937007874015748E-3</v>
      </c>
      <c r="B251">
        <f t="shared" si="10"/>
        <v>-9.4345721050551456E-3</v>
      </c>
      <c r="C251">
        <f t="shared" si="11"/>
        <v>3.5809374272659862E-4</v>
      </c>
      <c r="E251" s="9">
        <v>41729</v>
      </c>
      <c r="F251">
        <v>6.9321573583585039E-3</v>
      </c>
      <c r="G251">
        <v>-8.4444324225630973E-3</v>
      </c>
      <c r="H251">
        <v>4.2060988433290092E-5</v>
      </c>
      <c r="I251">
        <v>7.351983623304692E-3</v>
      </c>
      <c r="J251">
        <v>-4.4550473617216424E-3</v>
      </c>
      <c r="K251">
        <v>-1.5929283491322721E-4</v>
      </c>
      <c r="L251">
        <v>1.9019486464322277E-3</v>
      </c>
      <c r="M251">
        <v>-9.1321475468553182E-4</v>
      </c>
      <c r="N251">
        <v>4.267815507740913E-3</v>
      </c>
      <c r="O251">
        <v>2.3144337107927626E-3</v>
      </c>
      <c r="P251" s="8">
        <v>3.6621827702500998E-3</v>
      </c>
      <c r="Q251">
        <v>-4.837723119126669E-3</v>
      </c>
    </row>
    <row r="252" spans="1:17" x14ac:dyDescent="0.25">
      <c r="A252">
        <f t="shared" si="9"/>
        <v>3.937007874015748E-3</v>
      </c>
      <c r="B252">
        <f t="shared" si="10"/>
        <v>9.4591491746661045E-3</v>
      </c>
      <c r="C252">
        <f t="shared" si="11"/>
        <v>8.7874984394691711E-10</v>
      </c>
      <c r="E252" s="9">
        <v>41759</v>
      </c>
      <c r="F252">
        <v>6.2007968638175814E-3</v>
      </c>
      <c r="G252">
        <v>-3.9368716102973655E-2</v>
      </c>
      <c r="H252">
        <v>4.2059219380830015E-5</v>
      </c>
      <c r="I252">
        <v>2.052506807285992E-2</v>
      </c>
      <c r="J252">
        <v>3.8929612155012006E-3</v>
      </c>
      <c r="K252">
        <v>2.5538471781654248E-3</v>
      </c>
      <c r="L252">
        <v>1.6360823305330729E-2</v>
      </c>
      <c r="M252">
        <v>8.28618709935669E-3</v>
      </c>
      <c r="N252">
        <v>3.0205655526992503E-2</v>
      </c>
      <c r="O252">
        <v>6.9272684288033126E-3</v>
      </c>
      <c r="P252" s="8">
        <v>2.2845970776763647E-3</v>
      </c>
      <c r="Q252">
        <v>-2.0674241013224348E-3</v>
      </c>
    </row>
    <row r="253" spans="1:17" x14ac:dyDescent="0.25">
      <c r="A253">
        <f t="shared" si="9"/>
        <v>3.937007874015748E-3</v>
      </c>
      <c r="B253">
        <f t="shared" si="10"/>
        <v>2.4633075752705628E-2</v>
      </c>
      <c r="C253">
        <f t="shared" si="11"/>
        <v>2.2934930343322595E-4</v>
      </c>
      <c r="E253" s="9">
        <v>41789</v>
      </c>
      <c r="F253">
        <v>2.1030282120013677E-2</v>
      </c>
      <c r="G253">
        <v>6.7825819957634259E-3</v>
      </c>
      <c r="H253">
        <v>5.8010276520192861E-6</v>
      </c>
      <c r="I253">
        <v>2.9713116876034285E-2</v>
      </c>
      <c r="J253">
        <v>7.6361823620050284E-3</v>
      </c>
      <c r="K253">
        <v>3.8447307502562644E-3</v>
      </c>
      <c r="L253">
        <v>2.6080502273105655E-2</v>
      </c>
      <c r="M253">
        <v>1.6258428430919514E-2</v>
      </c>
      <c r="N253">
        <v>2.8423268870866991E-2</v>
      </c>
      <c r="O253">
        <v>1.0068598099997494E-2</v>
      </c>
      <c r="P253" s="8">
        <v>6.1481032707473293E-3</v>
      </c>
      <c r="Q253">
        <v>1.13104014632599E-2</v>
      </c>
    </row>
    <row r="254" spans="1:17" x14ac:dyDescent="0.25">
      <c r="A254">
        <f t="shared" si="9"/>
        <v>3.937007874015748E-3</v>
      </c>
      <c r="B254">
        <f t="shared" si="10"/>
        <v>4.4684380279341098E-3</v>
      </c>
      <c r="C254">
        <f t="shared" si="11"/>
        <v>2.5203962938553662E-5</v>
      </c>
      <c r="E254" s="9">
        <v>41820</v>
      </c>
      <c r="F254">
        <v>1.9058313448431896E-2</v>
      </c>
      <c r="G254">
        <v>5.153283384750984E-2</v>
      </c>
      <c r="H254">
        <v>5.220894600288517E-5</v>
      </c>
      <c r="I254">
        <v>-2.0434288978254944E-3</v>
      </c>
      <c r="J254">
        <v>-1.4298996356237881E-3</v>
      </c>
      <c r="K254">
        <v>6.4443798628177618E-4</v>
      </c>
      <c r="L254">
        <v>3.7148961795814284E-3</v>
      </c>
      <c r="M254">
        <v>1.6464744225095806E-2</v>
      </c>
      <c r="N254">
        <v>1.064563824544118E-2</v>
      </c>
      <c r="O254">
        <v>8.4512459356445024E-3</v>
      </c>
      <c r="P254" s="8">
        <v>6.0349296869937064E-3</v>
      </c>
      <c r="Q254">
        <v>9.5782965765431882E-3</v>
      </c>
    </row>
    <row r="255" spans="1:17" x14ac:dyDescent="0.25">
      <c r="A255">
        <f t="shared" si="9"/>
        <v>3.937007874015748E-3</v>
      </c>
      <c r="B255">
        <f t="shared" si="10"/>
        <v>-3.0185643041162214E-3</v>
      </c>
      <c r="C255">
        <f t="shared" si="11"/>
        <v>1.5643398397494521E-4</v>
      </c>
      <c r="E255" s="9">
        <v>41851</v>
      </c>
      <c r="F255">
        <v>-1.5079863077291922E-2</v>
      </c>
      <c r="G255">
        <v>-6.1104945329448324E-2</v>
      </c>
      <c r="H255">
        <v>2.9003455761733576E-5</v>
      </c>
      <c r="I255">
        <v>6.1666876600747766E-3</v>
      </c>
      <c r="J255">
        <v>-2.8041004630532385E-3</v>
      </c>
      <c r="K255">
        <v>-8.9490265572400585E-4</v>
      </c>
      <c r="L255">
        <v>-1.0546539448971215E-3</v>
      </c>
      <c r="M255">
        <v>-1.6674123274942443E-2</v>
      </c>
      <c r="N255">
        <v>2.0256735364498901E-4</v>
      </c>
      <c r="O255">
        <v>-1.3223717341074748E-2</v>
      </c>
      <c r="P255" s="8">
        <v>-4.3749110926816215E-4</v>
      </c>
      <c r="Q255">
        <v>-3.0893536121672227E-3</v>
      </c>
    </row>
    <row r="256" spans="1:17" x14ac:dyDescent="0.25">
      <c r="A256">
        <f t="shared" si="9"/>
        <v>3.937007874015748E-3</v>
      </c>
      <c r="B256">
        <f t="shared" si="10"/>
        <v>1.5146428558196045E-2</v>
      </c>
      <c r="C256">
        <f t="shared" si="11"/>
        <v>3.2008841356878321E-5</v>
      </c>
      <c r="E256" s="9">
        <v>41880</v>
      </c>
      <c r="F256">
        <v>3.7655321727690261E-2</v>
      </c>
      <c r="G256">
        <v>4.8464021827246295E-2</v>
      </c>
      <c r="H256">
        <v>3.1902876044265227E-5</v>
      </c>
      <c r="I256">
        <v>4.2320372934724348E-2</v>
      </c>
      <c r="J256">
        <v>6.7648071169479351E-3</v>
      </c>
      <c r="K256">
        <v>2.1659971533622979E-3</v>
      </c>
      <c r="L256">
        <v>2.1139336096284156E-2</v>
      </c>
      <c r="M256">
        <v>2.0030915507335267E-2</v>
      </c>
      <c r="N256">
        <v>3.2681748627321427E-2</v>
      </c>
      <c r="O256">
        <v>1.5200225897327391E-2</v>
      </c>
      <c r="P256" s="8">
        <v>2.3199862519331926E-3</v>
      </c>
      <c r="Q256">
        <v>8.7833501421104021E-3</v>
      </c>
    </row>
    <row r="257" spans="1:17" x14ac:dyDescent="0.25">
      <c r="A257">
        <f t="shared" si="9"/>
        <v>3.937007874015748E-3</v>
      </c>
      <c r="B257">
        <f t="shared" si="10"/>
        <v>-8.2223197882338762E-3</v>
      </c>
      <c r="C257">
        <f t="shared" si="11"/>
        <v>3.1368351229222431E-4</v>
      </c>
      <c r="E257" s="9">
        <v>41912</v>
      </c>
      <c r="F257">
        <v>-1.5513859147336717E-2</v>
      </c>
      <c r="G257">
        <v>-6.188524555265007E-2</v>
      </c>
      <c r="H257">
        <v>3.7702196152844536E-5</v>
      </c>
      <c r="I257">
        <v>-1.9508982933483243E-2</v>
      </c>
      <c r="J257">
        <v>-3.8334417515643038E-3</v>
      </c>
      <c r="K257">
        <v>-1.0800683178585624E-3</v>
      </c>
      <c r="L257">
        <v>-1.4114657393877628E-2</v>
      </c>
      <c r="M257">
        <v>-2.8752952209940008E-2</v>
      </c>
      <c r="N257">
        <v>-5.6045847769715218E-2</v>
      </c>
      <c r="O257">
        <v>-2.0982762476274508E-2</v>
      </c>
      <c r="P257" s="8">
        <v>-5.1703814830689199E-3</v>
      </c>
      <c r="Q257">
        <v>-1.0906314756231605E-4</v>
      </c>
    </row>
    <row r="258" spans="1:17" x14ac:dyDescent="0.25">
      <c r="A258">
        <f t="shared" si="9"/>
        <v>3.937007874015748E-3</v>
      </c>
      <c r="B258">
        <f t="shared" si="10"/>
        <v>1.2337362575851614E-2</v>
      </c>
      <c r="C258">
        <f t="shared" si="11"/>
        <v>8.1143492565797631E-6</v>
      </c>
      <c r="E258" s="9">
        <v>41943</v>
      </c>
      <c r="F258">
        <v>2.3201456175308888E-2</v>
      </c>
      <c r="G258">
        <v>6.5204288738249794E-2</v>
      </c>
      <c r="H258">
        <v>1.4500297981001609E-5</v>
      </c>
      <c r="I258">
        <v>2.8850745849369419E-2</v>
      </c>
      <c r="J258">
        <v>7.5969987817159357E-3</v>
      </c>
      <c r="K258">
        <v>2.058007846044374E-3</v>
      </c>
      <c r="L258">
        <v>1.4068202869499613E-2</v>
      </c>
      <c r="M258">
        <v>5.6994483075345492E-3</v>
      </c>
      <c r="N258">
        <v>8.9929745992905374E-2</v>
      </c>
      <c r="O258">
        <v>1.1384026118793633E-2</v>
      </c>
      <c r="P258" s="8">
        <v>2.8652214891611294E-3</v>
      </c>
      <c r="Q258">
        <v>-7.9988365328681477E-3</v>
      </c>
    </row>
    <row r="259" spans="1:17" x14ac:dyDescent="0.25">
      <c r="A259">
        <f t="shared" si="9"/>
        <v>3.937007874015748E-3</v>
      </c>
      <c r="B259">
        <f t="shared" si="10"/>
        <v>2.4593363058637893E-2</v>
      </c>
      <c r="C259">
        <f t="shared" si="11"/>
        <v>2.2814803998687244E-4</v>
      </c>
      <c r="E259" s="9">
        <v>41971</v>
      </c>
      <c r="F259">
        <v>2.4533584400783015E-2</v>
      </c>
      <c r="G259">
        <v>-2.3945258242363821E-4</v>
      </c>
      <c r="H259">
        <v>1.595009649824064E-5</v>
      </c>
      <c r="I259">
        <v>2.8819899519440639E-2</v>
      </c>
      <c r="J259">
        <v>5.507601754233038E-3</v>
      </c>
      <c r="K259">
        <v>1.4117904825177163E-3</v>
      </c>
      <c r="L259">
        <v>9.5614868413929077E-3</v>
      </c>
      <c r="M259">
        <v>1.838896076904617E-2</v>
      </c>
      <c r="N259">
        <v>2.3311965208550944E-2</v>
      </c>
      <c r="O259">
        <v>-7.1477366900352113E-3</v>
      </c>
      <c r="P259" s="8">
        <v>4.5513863603408033E-3</v>
      </c>
      <c r="Q259">
        <v>1.4972144846796764E-2</v>
      </c>
    </row>
    <row r="260" spans="1:17" x14ac:dyDescent="0.25">
      <c r="A260">
        <f t="shared" si="9"/>
        <v>3.937007874015748E-3</v>
      </c>
      <c r="B260">
        <f t="shared" si="10"/>
        <v>-1.275174213618784E-2</v>
      </c>
      <c r="C260">
        <f t="shared" si="11"/>
        <v>4.9464139823994664E-4</v>
      </c>
      <c r="E260" s="9">
        <v>42004</v>
      </c>
      <c r="F260">
        <v>-4.1885120625277938E-3</v>
      </c>
      <c r="G260">
        <v>2.6820850831338117E-2</v>
      </c>
      <c r="H260">
        <v>4.3499569353233625E-6</v>
      </c>
      <c r="I260">
        <v>3.0458854777920541E-2</v>
      </c>
      <c r="J260">
        <v>-2.6693582504092594E-3</v>
      </c>
      <c r="K260">
        <v>-4.1070648219869721E-3</v>
      </c>
      <c r="L260">
        <v>-4.1072026741451051E-3</v>
      </c>
      <c r="M260">
        <v>-1.7148605921241677E-2</v>
      </c>
      <c r="N260">
        <v>1.2639189767223558E-2</v>
      </c>
      <c r="O260">
        <v>-1.474335655987713E-2</v>
      </c>
      <c r="P260" s="8">
        <v>-1.103689031806232E-2</v>
      </c>
      <c r="Q260">
        <v>1.2638801119435605E-4</v>
      </c>
    </row>
    <row r="261" spans="1:17" x14ac:dyDescent="0.25">
      <c r="A261">
        <f t="shared" si="9"/>
        <v>3.937007874015748E-3</v>
      </c>
      <c r="B261">
        <f t="shared" si="10"/>
        <v>4.0494030755505006E-2</v>
      </c>
      <c r="C261">
        <f t="shared" si="11"/>
        <v>9.6132477511207755E-4</v>
      </c>
      <c r="E261" s="9">
        <v>42034</v>
      </c>
      <c r="F261">
        <v>-3.1040847054252363E-2</v>
      </c>
      <c r="G261">
        <v>-3.2625658257352752E-2</v>
      </c>
      <c r="H261">
        <v>3.1899545431590681E-5</v>
      </c>
      <c r="I261">
        <v>8.8886439819629848E-2</v>
      </c>
      <c r="J261">
        <v>1.7171728814861842E-2</v>
      </c>
      <c r="K261">
        <v>5.3151970934139925E-3</v>
      </c>
      <c r="L261">
        <v>3.663418472697999E-2</v>
      </c>
      <c r="M261">
        <v>-1.8793100422888731E-2</v>
      </c>
      <c r="N261">
        <v>6.1569172491790392E-2</v>
      </c>
      <c r="O261">
        <v>6.8966898941407173E-3</v>
      </c>
      <c r="P261" s="8">
        <v>2.5677063625060281E-3</v>
      </c>
      <c r="Q261">
        <v>8.0697573656847155E-3</v>
      </c>
    </row>
    <row r="262" spans="1:17" ht="13.8" thickBot="1" x14ac:dyDescent="0.3">
      <c r="A262">
        <f t="shared" si="9"/>
        <v>3.937007874015748E-3</v>
      </c>
      <c r="B262">
        <f t="shared" si="10"/>
        <v>-7.5547724244942813E-3</v>
      </c>
      <c r="C262">
        <f t="shared" si="11"/>
        <v>2.9048311862089454E-4</v>
      </c>
      <c r="E262" s="11" t="s">
        <v>31</v>
      </c>
      <c r="F262">
        <v>5.4892505726845675E-2</v>
      </c>
      <c r="G262">
        <v>5.8328871315402875E-2</v>
      </c>
      <c r="H262">
        <v>0</v>
      </c>
      <c r="I262">
        <v>-5.6756696547056062E-2</v>
      </c>
      <c r="J262">
        <v>-9.2500326742824823E-3</v>
      </c>
      <c r="K262">
        <v>1.1948835017958626E-3</v>
      </c>
      <c r="L262">
        <v>-1.1628696732127519E-2</v>
      </c>
      <c r="M262">
        <v>5.6821297852808206E-2</v>
      </c>
      <c r="N262">
        <v>-3.0305169592144576E-2</v>
      </c>
      <c r="O262">
        <v>2.3857958922241851E-2</v>
      </c>
      <c r="P262">
        <v>1.4061952389938792E-2</v>
      </c>
      <c r="Q262">
        <v>1.0566091799638189E-2</v>
      </c>
    </row>
    <row r="263" spans="1:17" x14ac:dyDescent="0.25">
      <c r="E263" s="12" t="s">
        <v>16</v>
      </c>
      <c r="F263" s="13">
        <f>_xlfn.STDEV.S(F9:F262)</f>
        <v>4.3135578654534636E-2</v>
      </c>
      <c r="G263" s="13">
        <f t="shared" ref="G263:Q263" si="12">_xlfn.STDEV.S(G9:G262)</f>
        <v>5.6086204113447606E-2</v>
      </c>
      <c r="H263" s="13">
        <f t="shared" si="12"/>
        <v>1.9258515750367232E-3</v>
      </c>
      <c r="I263" s="13">
        <f t="shared" si="12"/>
        <v>3.1831870159810767E-2</v>
      </c>
      <c r="J263" s="13">
        <f t="shared" si="12"/>
        <v>8.9502167053369212E-3</v>
      </c>
      <c r="K263" s="13">
        <f t="shared" si="12"/>
        <v>7.5051456897744966E-3</v>
      </c>
      <c r="L263" s="13">
        <f t="shared" si="12"/>
        <v>1.9766920901956159E-2</v>
      </c>
      <c r="M263" s="13">
        <f t="shared" si="12"/>
        <v>4.3454209607807874E-2</v>
      </c>
      <c r="N263" s="13">
        <f t="shared" si="12"/>
        <v>5.7328952429159544E-2</v>
      </c>
      <c r="O263" s="13">
        <f t="shared" si="12"/>
        <v>2.5232093806649723E-2</v>
      </c>
      <c r="P263" s="13">
        <f t="shared" si="12"/>
        <v>1.5563508736027423E-2</v>
      </c>
      <c r="Q263" s="14">
        <f t="shared" si="12"/>
        <v>2.0615444312910642E-2</v>
      </c>
    </row>
    <row r="264" spans="1:17" ht="13.8" thickBot="1" x14ac:dyDescent="0.3">
      <c r="E264" s="15" t="s">
        <v>17</v>
      </c>
      <c r="F264" s="16">
        <f>AVERAGE(F9:F262)</f>
        <v>6.8916329258405309E-3</v>
      </c>
      <c r="G264" s="16">
        <f t="shared" ref="G264:Q264" si="13">AVERAGE(G9:G262)</f>
        <v>7.7636630489241682E-3</v>
      </c>
      <c r="H264" s="16">
        <f t="shared" si="13"/>
        <v>2.3685002425930962E-3</v>
      </c>
      <c r="I264" s="16">
        <f t="shared" si="13"/>
        <v>6.8613199244315819E-3</v>
      </c>
      <c r="J264" s="16">
        <f t="shared" si="13"/>
        <v>4.0042475469661502E-3</v>
      </c>
      <c r="K264" s="16">
        <f t="shared" si="13"/>
        <v>4.0878817714815529E-3</v>
      </c>
      <c r="L264" s="16">
        <f t="shared" si="13"/>
        <v>6.4126276587100775E-3</v>
      </c>
      <c r="M264" s="16">
        <f t="shared" si="13"/>
        <v>5.2448617594501225E-3</v>
      </c>
      <c r="N264" s="16">
        <f t="shared" si="13"/>
        <v>1.0677627134868787E-2</v>
      </c>
      <c r="O264" s="16">
        <f t="shared" si="13"/>
        <v>6.4369057607584663E-3</v>
      </c>
      <c r="P264" s="16">
        <f t="shared" si="13"/>
        <v>4.6761009738249155E-3</v>
      </c>
      <c r="Q264" s="17">
        <f t="shared" si="13"/>
        <v>7.0467753935096085E-3</v>
      </c>
    </row>
    <row r="265" spans="1:17" x14ac:dyDescent="0.25">
      <c r="E265" s="31" t="s">
        <v>36</v>
      </c>
      <c r="F265">
        <f>SQRT(12)*F263</f>
        <v>0.14942602768707508</v>
      </c>
      <c r="G265">
        <f t="shared" ref="G265:Q265" si="14">SQRT(12)*G263</f>
        <v>0.19428831025633961</v>
      </c>
      <c r="H265">
        <f t="shared" si="14"/>
        <v>6.6713455516003014E-3</v>
      </c>
      <c r="I265">
        <f t="shared" si="14"/>
        <v>0.11026883283345576</v>
      </c>
      <c r="J265">
        <f t="shared" si="14"/>
        <v>3.1004460144790538E-2</v>
      </c>
      <c r="K265">
        <f t="shared" si="14"/>
        <v>2.5998587305791989E-2</v>
      </c>
      <c r="L265">
        <f t="shared" si="14"/>
        <v>6.8474622622766573E-2</v>
      </c>
      <c r="M265">
        <f t="shared" si="14"/>
        <v>0.15052979768694177</v>
      </c>
      <c r="N265">
        <f t="shared" si="14"/>
        <v>0.19859331670400707</v>
      </c>
      <c r="O265">
        <f t="shared" si="14"/>
        <v>8.7406536908922638E-2</v>
      </c>
      <c r="P265">
        <f t="shared" si="14"/>
        <v>5.3913575749683147E-2</v>
      </c>
      <c r="Q265">
        <f t="shared" si="14"/>
        <v>7.1413993941136192E-2</v>
      </c>
    </row>
    <row r="266" spans="1:17" x14ac:dyDescent="0.25">
      <c r="E266" s="31" t="s">
        <v>37</v>
      </c>
      <c r="F266">
        <f>(1+F264)^12-1</f>
        <v>8.5907377384750738E-2</v>
      </c>
      <c r="G266">
        <f t="shared" ref="G266:Q266" si="15">(1+G264)^12-1</f>
        <v>9.7246841228079806E-2</v>
      </c>
      <c r="H266">
        <f t="shared" si="15"/>
        <v>2.8795188007545214E-2</v>
      </c>
      <c r="I266">
        <f t="shared" si="15"/>
        <v>8.5515140592986372E-2</v>
      </c>
      <c r="J266">
        <f t="shared" si="15"/>
        <v>4.9123467439136537E-2</v>
      </c>
      <c r="K266">
        <f t="shared" si="15"/>
        <v>5.0172660272009395E-2</v>
      </c>
      <c r="L266">
        <f t="shared" si="15"/>
        <v>7.9724429698686983E-2</v>
      </c>
      <c r="M266">
        <f t="shared" si="15"/>
        <v>6.4786026103060612E-2</v>
      </c>
      <c r="N266">
        <f t="shared" si="15"/>
        <v>0.13593066729285352</v>
      </c>
      <c r="O266">
        <f t="shared" si="15"/>
        <v>8.0037030762422523E-2</v>
      </c>
      <c r="P266">
        <f t="shared" si="15"/>
        <v>5.7579095271173664E-2</v>
      </c>
      <c r="Q266">
        <f t="shared" si="15"/>
        <v>8.7916886894163326E-2</v>
      </c>
    </row>
  </sheetData>
  <mergeCells count="1">
    <mergeCell ref="H4:L4"/>
  </mergeCells>
  <phoneticPr fontId="0" type="noConversion"/>
  <pageMargins left="0.75" right="0.75" top="1" bottom="1" header="0.5" footer="0.5"/>
  <pageSetup scale="64" orientation="landscape" r:id="rId1"/>
  <headerFooter alignWithMargins="0"/>
  <ignoredErrors>
    <ignoredError sqref="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"/>
  <sheetViews>
    <sheetView topLeftCell="A40" zoomScaleNormal="100" workbookViewId="0">
      <selection activeCell="C41" sqref="C41"/>
    </sheetView>
  </sheetViews>
  <sheetFormatPr defaultRowHeight="13.2" x14ac:dyDescent="0.25"/>
  <cols>
    <col min="1" max="1" width="19.109375" style="6" bestFit="1" customWidth="1"/>
    <col min="2" max="2" width="13.88671875" style="6" bestFit="1" customWidth="1"/>
    <col min="3" max="3" width="14.88671875" style="6" bestFit="1" customWidth="1"/>
    <col min="4" max="4" width="13.33203125" style="6" customWidth="1"/>
    <col min="5" max="5" width="14.88671875" style="6" customWidth="1"/>
    <col min="6" max="17" width="13.44140625" style="27" customWidth="1"/>
    <col min="18" max="19" width="13.44140625" style="5" customWidth="1"/>
  </cols>
  <sheetData>
    <row r="1" spans="1:21" s="38" customFormat="1" ht="39.6" x14ac:dyDescent="0.25">
      <c r="A1" s="40" t="s">
        <v>39</v>
      </c>
      <c r="B1" s="35"/>
      <c r="C1" s="35"/>
      <c r="D1" s="35"/>
      <c r="E1" s="35"/>
      <c r="F1" s="36" t="str">
        <f>F7</f>
        <v>S&amp;P 500</v>
      </c>
      <c r="G1" s="36" t="str">
        <f t="shared" ref="G1:Q1" si="0">G7</f>
        <v>Russell 2000</v>
      </c>
      <c r="H1" s="36" t="str">
        <f t="shared" si="0"/>
        <v>3-Month</v>
      </c>
      <c r="I1" s="36" t="str">
        <f t="shared" si="0"/>
        <v>15+ Year</v>
      </c>
      <c r="J1" s="36" t="str">
        <f t="shared" si="0"/>
        <v>1-10 Year</v>
      </c>
      <c r="K1" s="36" t="str">
        <f t="shared" si="0"/>
        <v>BBB-A 1-3</v>
      </c>
      <c r="L1" s="36" t="str">
        <f t="shared" si="0"/>
        <v>BBB-A 10-15</v>
      </c>
      <c r="M1" s="36" t="str">
        <f t="shared" si="0"/>
        <v>MSCI World Index</v>
      </c>
      <c r="N1" s="36" t="str">
        <f t="shared" si="0"/>
        <v>DJ REIT Index</v>
      </c>
      <c r="O1" s="36" t="str">
        <f t="shared" si="0"/>
        <v>Merril-Lynch High Yield</v>
      </c>
      <c r="P1" s="36" t="str">
        <f t="shared" si="0"/>
        <v>CSFB Leveraged Loan</v>
      </c>
      <c r="Q1" s="36" t="str">
        <f t="shared" si="0"/>
        <v>CSFB/Tremont Hedge Fund Index</v>
      </c>
      <c r="R1" s="37"/>
      <c r="S1" s="37"/>
    </row>
    <row r="2" spans="1:21" s="38" customFormat="1" ht="26.4" x14ac:dyDescent="0.25">
      <c r="A2" s="35"/>
      <c r="B2" s="35"/>
      <c r="C2" s="35"/>
      <c r="D2" s="35"/>
      <c r="E2" s="36" t="str">
        <f>computations!E265</f>
        <v>Annualized StdDev</v>
      </c>
      <c r="F2" s="36">
        <f>computations!F265</f>
        <v>0.14942602768707508</v>
      </c>
      <c r="G2" s="36">
        <f>computations!G265</f>
        <v>0.19428831025633961</v>
      </c>
      <c r="H2" s="36">
        <f>computations!H265</f>
        <v>6.6713455516003014E-3</v>
      </c>
      <c r="I2" s="36">
        <f>computations!I265</f>
        <v>0.11026883283345576</v>
      </c>
      <c r="J2" s="36">
        <f>computations!J265</f>
        <v>3.1004460144790538E-2</v>
      </c>
      <c r="K2" s="36">
        <f>computations!K265</f>
        <v>2.5998587305791989E-2</v>
      </c>
      <c r="L2" s="36">
        <f>computations!L265</f>
        <v>6.8474622622766573E-2</v>
      </c>
      <c r="M2" s="36">
        <f>computations!M265</f>
        <v>0.15052979768694177</v>
      </c>
      <c r="N2" s="36">
        <f>computations!N265</f>
        <v>0.19859331670400707</v>
      </c>
      <c r="O2" s="36">
        <f>computations!O265</f>
        <v>8.7406536908922638E-2</v>
      </c>
      <c r="P2" s="36">
        <f>computations!P265</f>
        <v>5.3913575749683147E-2</v>
      </c>
      <c r="Q2" s="36">
        <f>computations!Q265</f>
        <v>7.1413993941136192E-2</v>
      </c>
      <c r="R2" s="37"/>
      <c r="S2" s="37"/>
    </row>
    <row r="3" spans="1:21" s="38" customFormat="1" x14ac:dyDescent="0.25">
      <c r="A3" s="35"/>
      <c r="B3" s="35"/>
      <c r="C3" s="35"/>
      <c r="D3" s="35"/>
      <c r="E3" s="36" t="str">
        <f>computations!E266</f>
        <v>Annualized Ret</v>
      </c>
      <c r="F3" s="36">
        <f>computations!F266</f>
        <v>8.5907377384750738E-2</v>
      </c>
      <c r="G3" s="36">
        <f>computations!G266</f>
        <v>9.7246841228079806E-2</v>
      </c>
      <c r="H3" s="36">
        <f>computations!H266</f>
        <v>2.8795188007545214E-2</v>
      </c>
      <c r="I3" s="36">
        <f>computations!I266</f>
        <v>8.5515140592986372E-2</v>
      </c>
      <c r="J3" s="36">
        <f>computations!J266</f>
        <v>4.9123467439136537E-2</v>
      </c>
      <c r="K3" s="36">
        <f>computations!K266</f>
        <v>5.0172660272009395E-2</v>
      </c>
      <c r="L3" s="36">
        <f>computations!L266</f>
        <v>7.9724429698686983E-2</v>
      </c>
      <c r="M3" s="36">
        <f>computations!M266</f>
        <v>6.4786026103060612E-2</v>
      </c>
      <c r="N3" s="36">
        <f>computations!N266</f>
        <v>0.13593066729285352</v>
      </c>
      <c r="O3" s="36">
        <f>computations!O266</f>
        <v>8.0037030762422523E-2</v>
      </c>
      <c r="P3" s="36">
        <f>computations!P266</f>
        <v>5.7579095271173664E-2</v>
      </c>
      <c r="Q3" s="36">
        <f>computations!Q266</f>
        <v>8.7916886894163326E-2</v>
      </c>
      <c r="R3" s="37"/>
      <c r="S3" s="37"/>
    </row>
    <row r="5" spans="1:21" ht="13.8" x14ac:dyDescent="0.25">
      <c r="A5" s="30" t="s">
        <v>32</v>
      </c>
    </row>
    <row r="6" spans="1:21" x14ac:dyDescent="0.25">
      <c r="F6" s="42" t="s">
        <v>20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21" s="19" customFormat="1" ht="39.6" x14ac:dyDescent="0.25">
      <c r="A7" s="28" t="s">
        <v>19</v>
      </c>
      <c r="B7" s="28" t="s">
        <v>13</v>
      </c>
      <c r="C7" s="28" t="s">
        <v>18</v>
      </c>
      <c r="D7" s="28" t="s">
        <v>14</v>
      </c>
      <c r="E7" s="28" t="s">
        <v>15</v>
      </c>
      <c r="F7" s="20" t="s">
        <v>8</v>
      </c>
      <c r="G7" s="20" t="s">
        <v>9</v>
      </c>
      <c r="H7" s="20" t="s">
        <v>21</v>
      </c>
      <c r="I7" s="20" t="s">
        <v>22</v>
      </c>
      <c r="J7" s="20" t="s">
        <v>23</v>
      </c>
      <c r="K7" s="20" t="s">
        <v>24</v>
      </c>
      <c r="L7" s="20" t="s">
        <v>25</v>
      </c>
      <c r="M7" s="20" t="s">
        <v>26</v>
      </c>
      <c r="N7" s="20" t="s">
        <v>27</v>
      </c>
      <c r="O7" s="20" t="s">
        <v>28</v>
      </c>
      <c r="P7" s="21" t="s">
        <v>29</v>
      </c>
      <c r="Q7" s="20" t="s">
        <v>30</v>
      </c>
      <c r="R7" s="20"/>
      <c r="S7" s="20"/>
      <c r="U7" s="29"/>
    </row>
    <row r="8" spans="1:21" x14ac:dyDescent="0.25">
      <c r="U8" s="7"/>
    </row>
    <row r="9" spans="1:21" x14ac:dyDescent="0.25">
      <c r="A9" s="6">
        <v>0.03</v>
      </c>
      <c r="B9" s="6">
        <v>2.9999999647434938E-2</v>
      </c>
      <c r="C9" s="6">
        <v>6.4375047602998501E-3</v>
      </c>
      <c r="D9" s="6">
        <v>2.4662697437086126E-3</v>
      </c>
      <c r="E9" s="6">
        <v>1.8583475531343079E-3</v>
      </c>
      <c r="F9" s="4">
        <v>-9.8519149029323762E-3</v>
      </c>
      <c r="G9" s="4">
        <v>5.9977006388580879E-3</v>
      </c>
      <c r="H9" s="4">
        <v>0.93493325193253318</v>
      </c>
      <c r="I9" s="4">
        <v>1.3129105480467251E-2</v>
      </c>
      <c r="J9" s="4">
        <v>1.9344493956490686E-2</v>
      </c>
      <c r="K9" s="4">
        <v>1.8559156233837866E-2</v>
      </c>
      <c r="L9" s="4">
        <v>-2.0779852310465894E-2</v>
      </c>
      <c r="M9" s="4">
        <v>5.2261600832752188E-3</v>
      </c>
      <c r="N9" s="4">
        <v>-3.051754839647662E-3</v>
      </c>
      <c r="O9" s="4">
        <v>1.1692850489489771E-2</v>
      </c>
      <c r="P9" s="4">
        <v>3.4505795131228735E-2</v>
      </c>
      <c r="Q9" s="4">
        <v>-9.7049918931347741E-3</v>
      </c>
    </row>
    <row r="10" spans="1:21" x14ac:dyDescent="0.25">
      <c r="A10" s="6">
        <v>0.04</v>
      </c>
      <c r="B10" s="6">
        <v>4.0000000095470778E-2</v>
      </c>
      <c r="C10" s="6">
        <v>9.5794431093478051E-3</v>
      </c>
      <c r="D10" s="6">
        <v>3.2737397898739691E-3</v>
      </c>
      <c r="E10" s="6">
        <v>2.7653470289343307E-3</v>
      </c>
      <c r="F10" s="4">
        <v>3.9173265577489187E-2</v>
      </c>
      <c r="G10" s="4">
        <v>3.829986922867225E-3</v>
      </c>
      <c r="H10" s="4">
        <v>0.51760820843714617</v>
      </c>
      <c r="I10" s="4">
        <v>3.9894242848280456E-2</v>
      </c>
      <c r="J10" s="4">
        <v>0.2652849124941411</v>
      </c>
      <c r="K10" s="4">
        <v>0.14928070549004863</v>
      </c>
      <c r="L10" s="4">
        <v>-0.16597688190263468</v>
      </c>
      <c r="M10" s="4">
        <v>-5.4568818644212466E-2</v>
      </c>
      <c r="N10" s="4">
        <v>4.2941671770921931E-3</v>
      </c>
      <c r="O10" s="4">
        <v>2.6473560257659123E-2</v>
      </c>
      <c r="P10" s="4">
        <v>0.12442762046139626</v>
      </c>
      <c r="Q10" s="4">
        <v>5.0279030880727063E-2</v>
      </c>
      <c r="U10" s="7"/>
    </row>
    <row r="11" spans="1:21" x14ac:dyDescent="0.25">
      <c r="A11" s="6">
        <v>0.05</v>
      </c>
      <c r="B11" s="6">
        <v>4.9999999865001588E-2</v>
      </c>
      <c r="C11" s="6">
        <v>1.4954506713584826E-2</v>
      </c>
      <c r="D11" s="6">
        <v>4.0741237728906176E-3</v>
      </c>
      <c r="E11" s="6">
        <v>4.3169942383431328E-3</v>
      </c>
      <c r="F11" s="4">
        <v>8.7768107711518176E-2</v>
      </c>
      <c r="G11" s="4">
        <v>1.6815996493348816E-3</v>
      </c>
      <c r="H11" s="4">
        <v>0.10394254015944225</v>
      </c>
      <c r="I11" s="4">
        <v>6.6424659826667093E-2</v>
      </c>
      <c r="J11" s="4">
        <v>0.50906977377072726</v>
      </c>
      <c r="K11" s="4">
        <v>0.27885639852989641</v>
      </c>
      <c r="L11" s="4">
        <v>-0.30990131394081211</v>
      </c>
      <c r="M11" s="4">
        <v>-0.11383889761117126</v>
      </c>
      <c r="N11" s="4">
        <v>1.1575374596437602E-2</v>
      </c>
      <c r="O11" s="4">
        <v>4.1124400297861997E-2</v>
      </c>
      <c r="P11" s="4">
        <v>0.21356100056341659</v>
      </c>
      <c r="Q11" s="4">
        <v>0.10973635644668084</v>
      </c>
      <c r="U11" s="7"/>
    </row>
    <row r="12" spans="1:21" x14ac:dyDescent="0.25">
      <c r="A12" s="6">
        <v>0.06</v>
      </c>
      <c r="B12" s="6">
        <v>6.000000005535977E-2</v>
      </c>
      <c r="C12" s="6">
        <v>2.0854948967545021E-2</v>
      </c>
      <c r="D12" s="6">
        <v>4.8675505697163696E-3</v>
      </c>
      <c r="E12" s="6">
        <v>6.0203052001740129E-3</v>
      </c>
      <c r="F12" s="4">
        <v>0.13594009227388018</v>
      </c>
      <c r="G12" s="4">
        <v>-4.4806616579928126E-4</v>
      </c>
      <c r="H12" s="4">
        <v>-0.30612634351352491</v>
      </c>
      <c r="I12" s="4">
        <v>9.2724446884612025E-2</v>
      </c>
      <c r="J12" s="4">
        <v>0.75073485202923096</v>
      </c>
      <c r="K12" s="4">
        <v>0.40730498440361762</v>
      </c>
      <c r="L12" s="4">
        <v>-0.45257413514244837</v>
      </c>
      <c r="M12" s="4">
        <v>-0.17259349039611294</v>
      </c>
      <c r="N12" s="4">
        <v>1.8793339993409808E-2</v>
      </c>
      <c r="O12" s="4">
        <v>5.5648027132402321E-2</v>
      </c>
      <c r="P12" s="4">
        <v>0.30191912298777612</v>
      </c>
      <c r="Q12" s="4">
        <v>0.16867716951295608</v>
      </c>
      <c r="U12" s="7"/>
    </row>
    <row r="13" spans="1:21" x14ac:dyDescent="0.25">
      <c r="A13" s="6">
        <v>7.0000000000000007E-2</v>
      </c>
      <c r="B13" s="6">
        <v>7.0000000334399237E-2</v>
      </c>
      <c r="C13" s="6">
        <v>2.6899493373074169E-2</v>
      </c>
      <c r="D13" s="6">
        <v>5.6541454135960118E-3</v>
      </c>
      <c r="E13" s="6">
        <v>7.7652148700044629E-3</v>
      </c>
      <c r="F13" s="4">
        <v>0.18369736506025244</v>
      </c>
      <c r="G13" s="4">
        <v>-2.5594442770814447E-3</v>
      </c>
      <c r="H13" s="4">
        <v>-0.71266451728180402</v>
      </c>
      <c r="I13" s="4">
        <v>0.11879771487799329</v>
      </c>
      <c r="J13" s="4">
        <v>0.99031917192548302</v>
      </c>
      <c r="K13" s="4">
        <v>0.5346478346151603</v>
      </c>
      <c r="L13" s="4">
        <v>-0.59401853220642409</v>
      </c>
      <c r="M13" s="4">
        <v>-0.23084216855542078</v>
      </c>
      <c r="N13" s="4">
        <v>2.5949201645622963E-2</v>
      </c>
      <c r="O13" s="4">
        <v>7.0046384040572701E-2</v>
      </c>
      <c r="P13" s="4">
        <v>0.38951652974049611</v>
      </c>
      <c r="Q13" s="4">
        <v>0.22711046041514957</v>
      </c>
      <c r="U13" s="7"/>
    </row>
    <row r="14" spans="1:21" x14ac:dyDescent="0.25">
      <c r="A14" s="6">
        <v>0.08</v>
      </c>
      <c r="B14" s="6">
        <v>8.000000075037228E-2</v>
      </c>
      <c r="C14" s="4">
        <v>3.2978894464268702E-2</v>
      </c>
      <c r="D14" s="4">
        <v>6.4340301682749715E-3</v>
      </c>
      <c r="E14" s="6">
        <v>9.5201867982608983E-3</v>
      </c>
      <c r="F14" s="4">
        <v>0.23104654694357091</v>
      </c>
      <c r="G14" s="4">
        <v>-4.6527895664943072E-3</v>
      </c>
      <c r="H14" s="4">
        <v>-1.1157364393006659</v>
      </c>
      <c r="I14" s="4">
        <v>0.14464874358760155</v>
      </c>
      <c r="J14" s="4">
        <v>1.2278611406369997</v>
      </c>
      <c r="K14" s="4">
        <v>0.66090525679142043</v>
      </c>
      <c r="L14" s="4">
        <v>-0.73425730947529999</v>
      </c>
      <c r="M14" s="4">
        <v>-0.28859319565269498</v>
      </c>
      <c r="N14" s="4">
        <v>3.3044073825226221E-2</v>
      </c>
      <c r="O14" s="4">
        <v>8.4321753181912665E-2</v>
      </c>
      <c r="P14" s="4">
        <v>0.47636703465606045</v>
      </c>
      <c r="Q14" s="4">
        <v>0.28504518437236392</v>
      </c>
      <c r="U14" s="7"/>
    </row>
    <row r="15" spans="1:21" x14ac:dyDescent="0.25">
      <c r="A15" s="6">
        <v>0.09</v>
      </c>
      <c r="B15" s="6">
        <v>8.9999999866007707E-2</v>
      </c>
      <c r="C15" s="6">
        <v>3.9052215669424288E-2</v>
      </c>
      <c r="D15" s="6">
        <v>7.2073233058187192E-3</v>
      </c>
      <c r="E15" s="6">
        <v>1.1273403614596717E-2</v>
      </c>
      <c r="F15" s="4">
        <v>0.2779965650737215</v>
      </c>
      <c r="G15" s="4">
        <v>-6.7287115835268814E-3</v>
      </c>
      <c r="H15" s="4">
        <v>-1.5154012365697196</v>
      </c>
      <c r="I15" s="4">
        <v>0.1702812160887234</v>
      </c>
      <c r="J15" s="4">
        <v>1.4633958831395362</v>
      </c>
      <c r="K15" s="4">
        <v>0.78609501799625481</v>
      </c>
      <c r="L15" s="4">
        <v>-0.87331090730318928</v>
      </c>
      <c r="M15" s="4">
        <v>-0.3458567903875952</v>
      </c>
      <c r="N15" s="4">
        <v>4.0079168658721936E-2</v>
      </c>
      <c r="O15" s="4">
        <v>9.8476557917097654E-2</v>
      </c>
      <c r="P15" s="4">
        <v>0.56248350085457421</v>
      </c>
      <c r="Q15" s="4">
        <v>0.34248973611540257</v>
      </c>
      <c r="U15" s="7"/>
    </row>
    <row r="16" spans="1:21" x14ac:dyDescent="0.25">
      <c r="A16" s="6">
        <v>0.1</v>
      </c>
      <c r="B16" s="6">
        <v>9.9999999477739188E-2</v>
      </c>
      <c r="C16" s="6">
        <v>4.5101228620597879E-2</v>
      </c>
      <c r="D16" s="6">
        <v>7.9741403890229382E-3</v>
      </c>
      <c r="E16" s="6">
        <v>1.301960324244252E-2</v>
      </c>
      <c r="F16" s="4">
        <v>0.32455395122439801</v>
      </c>
      <c r="G16" s="4">
        <v>-8.7870051842876135E-3</v>
      </c>
      <c r="H16" s="4">
        <v>-1.9117150466332404</v>
      </c>
      <c r="I16" s="4">
        <v>0.19569867070849103</v>
      </c>
      <c r="J16" s="4">
        <v>1.6969534362531842</v>
      </c>
      <c r="K16" s="4">
        <v>0.91023562538856717</v>
      </c>
      <c r="L16" s="4">
        <v>-1.0111976573615882</v>
      </c>
      <c r="M16" s="4">
        <v>-0.40264217857877876</v>
      </c>
      <c r="N16" s="4">
        <v>4.7054934053860568E-2</v>
      </c>
      <c r="O16" s="4">
        <v>0.11251290655535905</v>
      </c>
      <c r="P16" s="4">
        <v>0.64787773199125576</v>
      </c>
      <c r="Q16" s="4">
        <v>0.39945463158278038</v>
      </c>
      <c r="U16" s="7"/>
    </row>
    <row r="17" spans="1:21" x14ac:dyDescent="0.25">
      <c r="A17" s="6">
        <v>0.11</v>
      </c>
      <c r="B17" s="6">
        <v>0.11000000069649052</v>
      </c>
      <c r="C17" s="6">
        <v>5.1116886187663614E-2</v>
      </c>
      <c r="D17" s="6">
        <v>8.7345938762977623E-3</v>
      </c>
      <c r="E17" s="6">
        <v>1.4756174000291526E-2</v>
      </c>
      <c r="F17" s="4">
        <v>0.37072437603874786</v>
      </c>
      <c r="G17" s="4">
        <v>-1.0828297811557565E-2</v>
      </c>
      <c r="H17" s="4">
        <v>-2.3047419036851191</v>
      </c>
      <c r="I17" s="4">
        <v>0.2209053169750291</v>
      </c>
      <c r="J17" s="4">
        <v>1.9285751448312305</v>
      </c>
      <c r="K17" s="4">
        <v>1.033345859458243</v>
      </c>
      <c r="L17" s="4">
        <v>-1.1479408097479942</v>
      </c>
      <c r="M17" s="4">
        <v>-0.45895531566901376</v>
      </c>
      <c r="N17" s="4">
        <v>5.397306351965761E-2</v>
      </c>
      <c r="O17" s="4">
        <v>0.12643278212335585</v>
      </c>
      <c r="P17" s="4">
        <v>0.73256409244592602</v>
      </c>
      <c r="Q17" s="4">
        <v>0.45594569152149389</v>
      </c>
      <c r="U17" s="7"/>
    </row>
    <row r="18" spans="1:21" x14ac:dyDescent="0.25">
      <c r="A18" s="6">
        <v>0.12</v>
      </c>
      <c r="B18" s="6">
        <v>0.12000000045776038</v>
      </c>
      <c r="C18" s="6">
        <v>5.7094398078615841E-2</v>
      </c>
      <c r="D18" s="6">
        <v>9.4887929689657074E-3</v>
      </c>
      <c r="E18" s="6">
        <v>1.6481733049954254E-2</v>
      </c>
      <c r="F18" s="4">
        <v>0.41651542624428978</v>
      </c>
      <c r="G18" s="4">
        <v>-1.2852520909807746E-2</v>
      </c>
      <c r="H18" s="4">
        <v>-2.6945361794131513</v>
      </c>
      <c r="I18" s="4">
        <v>0.24590484714902328</v>
      </c>
      <c r="J18" s="4">
        <v>2.1582919926044992</v>
      </c>
      <c r="K18" s="4">
        <v>1.1554436737539888</v>
      </c>
      <c r="L18" s="4">
        <v>-1.2835597561166832</v>
      </c>
      <c r="M18" s="4">
        <v>-0.51480572635506927</v>
      </c>
      <c r="N18" s="4">
        <v>6.0834200161454251E-2</v>
      </c>
      <c r="O18" s="4">
        <v>0.14023807485804884</v>
      </c>
      <c r="P18" s="4">
        <v>0.81655380364077945</v>
      </c>
      <c r="Q18" s="4">
        <v>0.51197216438262672</v>
      </c>
      <c r="U18" s="7"/>
    </row>
    <row r="19" spans="1:21" x14ac:dyDescent="0.25">
      <c r="U19" s="7"/>
    </row>
    <row r="20" spans="1:21" x14ac:dyDescent="0.25">
      <c r="U20" s="7"/>
    </row>
    <row r="21" spans="1:21" ht="13.8" x14ac:dyDescent="0.25">
      <c r="A21" s="30" t="s">
        <v>33</v>
      </c>
      <c r="B21"/>
      <c r="C21"/>
      <c r="D21"/>
      <c r="E21"/>
      <c r="F21" s="5"/>
      <c r="G21" s="5"/>
      <c r="H21" s="5"/>
      <c r="I21" s="5"/>
      <c r="J21" s="5"/>
      <c r="K21" s="5"/>
      <c r="L21" s="18"/>
      <c r="M21" s="5"/>
      <c r="N21" s="5"/>
      <c r="O21" s="5"/>
      <c r="U21" s="7"/>
    </row>
    <row r="22" spans="1:21" x14ac:dyDescent="0.25">
      <c r="F22" s="42" t="s">
        <v>20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1:21" s="19" customFormat="1" ht="39.6" x14ac:dyDescent="0.25">
      <c r="A23" s="28" t="s">
        <v>19</v>
      </c>
      <c r="B23" s="28" t="s">
        <v>13</v>
      </c>
      <c r="C23" s="28" t="s">
        <v>18</v>
      </c>
      <c r="D23" s="28" t="s">
        <v>14</v>
      </c>
      <c r="E23" s="28" t="s">
        <v>15</v>
      </c>
      <c r="F23" s="20" t="s">
        <v>8</v>
      </c>
      <c r="G23" s="20" t="s">
        <v>9</v>
      </c>
      <c r="H23" s="20" t="s">
        <v>21</v>
      </c>
      <c r="I23" s="20" t="s">
        <v>22</v>
      </c>
      <c r="J23" s="20" t="s">
        <v>23</v>
      </c>
      <c r="K23" s="20" t="s">
        <v>24</v>
      </c>
      <c r="L23" s="20" t="s">
        <v>25</v>
      </c>
      <c r="M23" s="20" t="s">
        <v>26</v>
      </c>
      <c r="N23" s="20" t="s">
        <v>27</v>
      </c>
      <c r="O23" s="20" t="s">
        <v>28</v>
      </c>
      <c r="P23" s="21" t="s">
        <v>29</v>
      </c>
      <c r="Q23" s="20" t="s">
        <v>30</v>
      </c>
      <c r="R23" s="20"/>
      <c r="S23" s="20"/>
      <c r="U23" s="29"/>
    </row>
    <row r="24" spans="1:21" x14ac:dyDescent="0.25">
      <c r="U24" s="7"/>
    </row>
    <row r="25" spans="1:21" x14ac:dyDescent="0.25">
      <c r="A25" s="6">
        <v>0.03</v>
      </c>
      <c r="B25" s="6">
        <v>2.9999999091220975E-2</v>
      </c>
      <c r="C25" s="6">
        <v>6.5139443166091961E-3</v>
      </c>
      <c r="D25" s="6">
        <v>2.4662696985964633E-3</v>
      </c>
      <c r="E25" s="6">
        <v>1.8804137523402763E-3</v>
      </c>
      <c r="F25" s="4">
        <v>0</v>
      </c>
      <c r="G25" s="4">
        <v>0</v>
      </c>
      <c r="H25" s="4">
        <v>0.96682059190558134</v>
      </c>
      <c r="I25" s="4">
        <v>5.8147644303535159E-3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4.8262568681030392E-3</v>
      </c>
      <c r="P25" s="4">
        <v>2.2538386795961995E-2</v>
      </c>
      <c r="Q25" s="4">
        <v>0</v>
      </c>
    </row>
    <row r="26" spans="1:21" x14ac:dyDescent="0.25">
      <c r="A26" s="6">
        <v>0.04</v>
      </c>
      <c r="B26" s="6">
        <v>3.9999999804937625E-2</v>
      </c>
      <c r="C26" s="6">
        <v>1.098546345502633E-2</v>
      </c>
      <c r="D26" s="6">
        <v>3.27373976651768E-3</v>
      </c>
      <c r="E26" s="6">
        <v>3.1712301414661241E-3</v>
      </c>
      <c r="F26" s="4">
        <v>0</v>
      </c>
      <c r="G26" s="4">
        <v>0</v>
      </c>
      <c r="H26" s="4">
        <v>0.60689130671690295</v>
      </c>
      <c r="I26" s="4">
        <v>2.2025574475702838E-4</v>
      </c>
      <c r="J26" s="4">
        <v>0.2332012130156898</v>
      </c>
      <c r="K26" s="4">
        <v>0</v>
      </c>
      <c r="L26" s="4">
        <v>0</v>
      </c>
      <c r="M26" s="4">
        <v>0</v>
      </c>
      <c r="N26" s="4">
        <v>3.6296523124401117E-3</v>
      </c>
      <c r="O26" s="4">
        <v>0</v>
      </c>
      <c r="P26" s="4">
        <v>0.10016044499324885</v>
      </c>
      <c r="Q26" s="4">
        <v>5.589712721696128E-2</v>
      </c>
      <c r="U26" s="7"/>
    </row>
    <row r="27" spans="1:21" x14ac:dyDescent="0.25">
      <c r="A27" s="6">
        <v>0.05</v>
      </c>
      <c r="B27" s="6">
        <v>5.0000000186826599E-2</v>
      </c>
      <c r="C27" s="6">
        <v>1.8285407172013945E-2</v>
      </c>
      <c r="D27" s="6">
        <v>4.074123798536171E-3</v>
      </c>
      <c r="E27" s="6">
        <v>5.2785423765020828E-3</v>
      </c>
      <c r="F27" s="4">
        <v>0</v>
      </c>
      <c r="G27" s="4">
        <v>0</v>
      </c>
      <c r="H27" s="4">
        <v>0.27218721902301629</v>
      </c>
      <c r="I27" s="4">
        <v>0</v>
      </c>
      <c r="J27" s="4">
        <v>0.43981046718531353</v>
      </c>
      <c r="K27" s="4">
        <v>0</v>
      </c>
      <c r="L27" s="4">
        <v>0</v>
      </c>
      <c r="M27" s="4">
        <v>0</v>
      </c>
      <c r="N27" s="4">
        <v>7.5772368394538651E-3</v>
      </c>
      <c r="O27" s="4">
        <v>0</v>
      </c>
      <c r="P27" s="4">
        <v>0.16394538134565909</v>
      </c>
      <c r="Q27" s="4">
        <v>0.11647969560655701</v>
      </c>
      <c r="U27" s="7"/>
    </row>
    <row r="28" spans="1:21" x14ac:dyDescent="0.25">
      <c r="A28" s="6">
        <v>0.06</v>
      </c>
      <c r="B28" s="6">
        <v>6.0000000037056633E-2</v>
      </c>
      <c r="C28" s="6">
        <v>2.6158552819774864E-2</v>
      </c>
      <c r="D28" s="6">
        <v>4.8675505682705227E-3</v>
      </c>
      <c r="E28" s="6">
        <v>7.5513237560540314E-3</v>
      </c>
      <c r="F28" s="4">
        <v>0</v>
      </c>
      <c r="G28" s="4">
        <v>0</v>
      </c>
      <c r="H28" s="4">
        <v>0</v>
      </c>
      <c r="I28" s="4">
        <v>1.3623033589200537E-2</v>
      </c>
      <c r="J28" s="4">
        <v>0.57377276054510107</v>
      </c>
      <c r="K28" s="4">
        <v>0</v>
      </c>
      <c r="L28" s="4">
        <v>0</v>
      </c>
      <c r="M28" s="4">
        <v>0</v>
      </c>
      <c r="N28" s="4">
        <v>1.6083130891523481E-2</v>
      </c>
      <c r="O28" s="4">
        <v>0</v>
      </c>
      <c r="P28" s="4">
        <v>0.20642827093778535</v>
      </c>
      <c r="Q28" s="4">
        <v>0.19009280403638959</v>
      </c>
      <c r="U28" s="7"/>
    </row>
    <row r="29" spans="1:21" x14ac:dyDescent="0.25">
      <c r="A29" s="6">
        <v>7.0000000000000007E-2</v>
      </c>
      <c r="B29" s="6">
        <v>7.0000000260400208E-2</v>
      </c>
      <c r="C29" s="6">
        <v>3.5694592110298538E-2</v>
      </c>
      <c r="D29" s="6">
        <v>5.6541454078001862E-3</v>
      </c>
      <c r="E29" s="6">
        <v>1.0304141181747377E-2</v>
      </c>
      <c r="F29" s="4">
        <v>0</v>
      </c>
      <c r="G29" s="4">
        <v>0</v>
      </c>
      <c r="H29" s="4">
        <v>0</v>
      </c>
      <c r="I29" s="4">
        <v>0.12099831428230455</v>
      </c>
      <c r="J29" s="4">
        <v>0.34288019407088693</v>
      </c>
      <c r="K29" s="4">
        <v>0</v>
      </c>
      <c r="L29" s="4">
        <v>0</v>
      </c>
      <c r="M29" s="4">
        <v>0</v>
      </c>
      <c r="N29" s="4">
        <v>3.6806348559408994E-2</v>
      </c>
      <c r="O29" s="4">
        <v>0</v>
      </c>
      <c r="P29" s="4">
        <v>0.19429325217458923</v>
      </c>
      <c r="Q29" s="4">
        <v>0.3050218909128104</v>
      </c>
      <c r="U29" s="7"/>
    </row>
    <row r="30" spans="1:21" x14ac:dyDescent="0.25">
      <c r="A30" s="6">
        <v>0.08</v>
      </c>
      <c r="B30" s="6">
        <v>7.9999999908253683E-2</v>
      </c>
      <c r="C30" s="4">
        <v>4.6259002648458482E-2</v>
      </c>
      <c r="D30" s="4">
        <v>6.434030102878685E-3</v>
      </c>
      <c r="E30" s="6">
        <v>1.3353823815765558E-2</v>
      </c>
      <c r="F30" s="4">
        <v>0</v>
      </c>
      <c r="G30" s="4">
        <v>0</v>
      </c>
      <c r="H30" s="4">
        <v>0</v>
      </c>
      <c r="I30" s="4">
        <v>0.22745792173758067</v>
      </c>
      <c r="J30" s="4">
        <v>0.11395726989030994</v>
      </c>
      <c r="K30" s="4">
        <v>0</v>
      </c>
      <c r="L30" s="4">
        <v>0</v>
      </c>
      <c r="M30" s="4">
        <v>0</v>
      </c>
      <c r="N30" s="4">
        <v>5.7352984697460981E-2</v>
      </c>
      <c r="O30" s="4">
        <v>0</v>
      </c>
      <c r="P30" s="4">
        <v>0.18226205541991694</v>
      </c>
      <c r="Q30" s="4">
        <v>0.41896976825473142</v>
      </c>
      <c r="U30" s="7"/>
    </row>
    <row r="31" spans="1:21" x14ac:dyDescent="0.25">
      <c r="A31" s="6">
        <v>0.09</v>
      </c>
      <c r="B31" s="6">
        <v>8.9999999699359901E-2</v>
      </c>
      <c r="C31" s="6">
        <v>5.7488887013967253E-2</v>
      </c>
      <c r="D31" s="6">
        <v>7.2073232929863243E-3</v>
      </c>
      <c r="E31" s="6">
        <v>1.6595612196462987E-2</v>
      </c>
      <c r="F31" s="4">
        <v>0</v>
      </c>
      <c r="G31" s="4">
        <v>0</v>
      </c>
      <c r="H31" s="4">
        <v>0</v>
      </c>
      <c r="I31" s="4">
        <v>0.29167479172425503</v>
      </c>
      <c r="J31" s="4">
        <v>0</v>
      </c>
      <c r="K31" s="4">
        <v>0</v>
      </c>
      <c r="L31" s="4">
        <v>0</v>
      </c>
      <c r="M31" s="4">
        <v>0</v>
      </c>
      <c r="N31" s="4">
        <v>9.8246035582914226E-2</v>
      </c>
      <c r="O31" s="4">
        <v>0</v>
      </c>
      <c r="P31" s="4">
        <v>5.9930711448170963E-2</v>
      </c>
      <c r="Q31" s="4">
        <v>0.55014846124465966</v>
      </c>
      <c r="U31" s="7"/>
    </row>
    <row r="32" spans="1:21" x14ac:dyDescent="0.25">
      <c r="A32" s="6">
        <v>0.1</v>
      </c>
      <c r="B32" s="6">
        <v>9.9999999998199973E-2</v>
      </c>
      <c r="C32" s="6">
        <v>7.5238293091571082E-2</v>
      </c>
      <c r="D32" s="6">
        <v>7.974140428766336E-3</v>
      </c>
      <c r="E32" s="6">
        <v>2.1719424384893264E-2</v>
      </c>
      <c r="F32" s="4">
        <v>0</v>
      </c>
      <c r="G32" s="4">
        <v>0</v>
      </c>
      <c r="H32" s="4">
        <v>0</v>
      </c>
      <c r="I32" s="4">
        <v>0.27975868524245184</v>
      </c>
      <c r="J32" s="4">
        <v>0</v>
      </c>
      <c r="K32" s="4">
        <v>0</v>
      </c>
      <c r="L32" s="4">
        <v>0</v>
      </c>
      <c r="M32" s="4">
        <v>0</v>
      </c>
      <c r="N32" s="4">
        <v>0.2697019551369641</v>
      </c>
      <c r="O32" s="4">
        <v>0</v>
      </c>
      <c r="P32" s="4">
        <v>0</v>
      </c>
      <c r="Q32" s="4">
        <v>0.450539359620584</v>
      </c>
      <c r="U32" s="7"/>
    </row>
    <row r="33" spans="1:21" x14ac:dyDescent="0.25">
      <c r="A33" s="6">
        <v>0.11</v>
      </c>
      <c r="B33" s="6">
        <v>0.1100000003389221</v>
      </c>
      <c r="C33" s="6">
        <v>0.10485625817788273</v>
      </c>
      <c r="D33" s="6">
        <v>8.7345938492187636E-3</v>
      </c>
      <c r="E33" s="6">
        <v>3.0269394442608746E-2</v>
      </c>
      <c r="F33" s="4">
        <v>0</v>
      </c>
      <c r="G33" s="4">
        <v>0</v>
      </c>
      <c r="H33" s="4">
        <v>0</v>
      </c>
      <c r="I33" s="4">
        <v>0.25608454249759743</v>
      </c>
      <c r="J33" s="4">
        <v>0</v>
      </c>
      <c r="K33" s="4">
        <v>0</v>
      </c>
      <c r="L33" s="4">
        <v>0</v>
      </c>
      <c r="M33" s="4">
        <v>0</v>
      </c>
      <c r="N33" s="4">
        <v>0.47793489194138389</v>
      </c>
      <c r="O33" s="4">
        <v>0</v>
      </c>
      <c r="P33" s="4">
        <v>0</v>
      </c>
      <c r="Q33" s="4">
        <v>0.26598056556101862</v>
      </c>
      <c r="U33" s="7"/>
    </row>
    <row r="34" spans="1:21" x14ac:dyDescent="0.25">
      <c r="A34" s="6">
        <v>0.12</v>
      </c>
      <c r="B34" s="6">
        <v>0.11999999991690125</v>
      </c>
      <c r="C34" s="6">
        <v>0.13899200661874062</v>
      </c>
      <c r="D34" s="6">
        <v>9.4887929283414708E-3</v>
      </c>
      <c r="E34" s="6">
        <v>4.0123536218268072E-2</v>
      </c>
      <c r="F34" s="4">
        <v>0</v>
      </c>
      <c r="G34" s="4">
        <v>0</v>
      </c>
      <c r="H34" s="4">
        <v>0</v>
      </c>
      <c r="I34" s="4">
        <v>0.23260523191919488</v>
      </c>
      <c r="J34" s="4">
        <v>0</v>
      </c>
      <c r="K34" s="4">
        <v>0</v>
      </c>
      <c r="L34" s="4">
        <v>0</v>
      </c>
      <c r="M34" s="4">
        <v>0</v>
      </c>
      <c r="N34" s="4">
        <v>0.68445522545548743</v>
      </c>
      <c r="O34" s="4">
        <v>0</v>
      </c>
      <c r="P34" s="4">
        <v>0</v>
      </c>
      <c r="Q34" s="4">
        <v>8.2939542625317636E-2</v>
      </c>
      <c r="R34" s="4"/>
      <c r="U34" s="7"/>
    </row>
    <row r="37" spans="1:21" ht="13.8" x14ac:dyDescent="0.25">
      <c r="A37" s="30" t="s">
        <v>34</v>
      </c>
    </row>
    <row r="38" spans="1:21" x14ac:dyDescent="0.25">
      <c r="F38" s="42" t="s">
        <v>20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21" s="19" customFormat="1" ht="39.6" x14ac:dyDescent="0.25">
      <c r="A39" s="28" t="s">
        <v>19</v>
      </c>
      <c r="B39" s="28" t="s">
        <v>13</v>
      </c>
      <c r="C39" s="28" t="s">
        <v>18</v>
      </c>
      <c r="D39" s="28" t="s">
        <v>14</v>
      </c>
      <c r="E39" s="28" t="s">
        <v>15</v>
      </c>
      <c r="F39" s="20" t="s">
        <v>8</v>
      </c>
      <c r="G39" s="20" t="s">
        <v>9</v>
      </c>
      <c r="H39" s="20" t="s">
        <v>21</v>
      </c>
      <c r="I39" s="20" t="s">
        <v>22</v>
      </c>
      <c r="J39" s="20" t="s">
        <v>23</v>
      </c>
      <c r="K39" s="20" t="s">
        <v>24</v>
      </c>
      <c r="L39" s="20" t="s">
        <v>25</v>
      </c>
      <c r="M39" s="20" t="s">
        <v>26</v>
      </c>
      <c r="N39" s="20" t="s">
        <v>27</v>
      </c>
      <c r="O39" s="20" t="s">
        <v>28</v>
      </c>
      <c r="P39" s="21" t="s">
        <v>29</v>
      </c>
      <c r="Q39" s="20" t="s">
        <v>30</v>
      </c>
      <c r="R39" s="20"/>
      <c r="S39" s="20"/>
      <c r="U39" s="29"/>
    </row>
    <row r="40" spans="1:21" x14ac:dyDescent="0.25">
      <c r="U40" s="7"/>
    </row>
    <row r="41" spans="1:21" x14ac:dyDescent="0.25">
      <c r="A41" s="6">
        <v>0.03</v>
      </c>
      <c r="B41" s="6">
        <v>3.8419021009428844E-2</v>
      </c>
      <c r="C41" s="6">
        <v>1.9350395442960921E-2</v>
      </c>
      <c r="D41" s="6">
        <v>3.1465554131965227E-3</v>
      </c>
      <c r="E41" s="6">
        <v>5.5859780089595979E-3</v>
      </c>
      <c r="F41" s="4">
        <v>0.4</v>
      </c>
      <c r="G41" s="4">
        <v>-3.3733743672602762E-2</v>
      </c>
      <c r="H41" s="4">
        <v>0.90240042974883228</v>
      </c>
      <c r="I41" s="4">
        <v>2.3352446426489041E-2</v>
      </c>
      <c r="J41" s="4">
        <v>-0.14940827805772247</v>
      </c>
      <c r="K41" s="4">
        <v>0.22969339415018686</v>
      </c>
      <c r="L41" s="4">
        <v>-3.5805003501036818E-2</v>
      </c>
      <c r="M41" s="4">
        <v>-0.35647860910520845</v>
      </c>
      <c r="N41" s="4">
        <v>3.0126238149159215E-3</v>
      </c>
      <c r="O41" s="4">
        <v>-5.7461410909923159E-4</v>
      </c>
      <c r="P41" s="4">
        <v>1.6556482171091774E-2</v>
      </c>
      <c r="Q41" s="4">
        <v>9.8487213415428417E-4</v>
      </c>
    </row>
    <row r="42" spans="1:21" x14ac:dyDescent="0.25">
      <c r="A42" s="6">
        <v>0.04</v>
      </c>
      <c r="B42" s="6">
        <v>3.9999999777987849E-2</v>
      </c>
      <c r="C42" s="6">
        <v>1.9380360776357457E-2</v>
      </c>
      <c r="D42" s="6">
        <v>3.2737397643511127E-3</v>
      </c>
      <c r="E42" s="6">
        <v>5.5946282556110219E-3</v>
      </c>
      <c r="F42" s="4">
        <v>0.4</v>
      </c>
      <c r="G42" s="4">
        <v>-3.3280848272765784E-2</v>
      </c>
      <c r="H42" s="4">
        <v>0.82997831864912286</v>
      </c>
      <c r="I42" s="4">
        <v>2.782550921515059E-2</v>
      </c>
      <c r="J42" s="4">
        <v>-0.10278780973358906</v>
      </c>
      <c r="K42" s="4">
        <v>0.24816844275261202</v>
      </c>
      <c r="L42" s="4">
        <v>-6.092529011009333E-2</v>
      </c>
      <c r="M42" s="4">
        <v>-0.35937430518949692</v>
      </c>
      <c r="N42" s="4">
        <v>4.1720717315542897E-3</v>
      </c>
      <c r="O42" s="4">
        <v>2.2724161712928976E-3</v>
      </c>
      <c r="P42" s="4">
        <v>3.268387154833613E-2</v>
      </c>
      <c r="Q42" s="4">
        <v>1.1267623237876443E-2</v>
      </c>
      <c r="U42" s="7"/>
    </row>
    <row r="43" spans="1:21" x14ac:dyDescent="0.25">
      <c r="A43" s="6">
        <v>0.05</v>
      </c>
      <c r="B43" s="6">
        <v>4.9999999774674952E-2</v>
      </c>
      <c r="C43" s="6">
        <v>2.0884619861384481E-2</v>
      </c>
      <c r="D43" s="6">
        <v>4.0741237656924658E-3</v>
      </c>
      <c r="E43" s="6">
        <v>6.0288704494466678E-3</v>
      </c>
      <c r="F43" s="4">
        <v>0.4</v>
      </c>
      <c r="G43" s="4">
        <v>-3.0431397779102906E-2</v>
      </c>
      <c r="H43" s="4">
        <v>0.37424601639153005</v>
      </c>
      <c r="I43" s="4">
        <v>5.5981193244171709E-2</v>
      </c>
      <c r="J43" s="4">
        <v>0.19056683988521106</v>
      </c>
      <c r="K43" s="4">
        <v>0.36442474370670014</v>
      </c>
      <c r="L43" s="4">
        <v>-0.21899724982754362</v>
      </c>
      <c r="M43" s="4">
        <v>-0.37759413189659441</v>
      </c>
      <c r="N43" s="4">
        <v>1.1470024980277682E-2</v>
      </c>
      <c r="O43" s="4">
        <v>2.018230084163896E-2</v>
      </c>
      <c r="P43" s="4">
        <v>0.13417191862235067</v>
      </c>
      <c r="Q43" s="4">
        <v>7.5979741831360401E-2</v>
      </c>
      <c r="U43" s="7"/>
    </row>
    <row r="44" spans="1:21" x14ac:dyDescent="0.25">
      <c r="A44" s="6">
        <v>0.06</v>
      </c>
      <c r="B44" s="6">
        <v>6.0000000048204827E-2</v>
      </c>
      <c r="C44" s="6">
        <v>2.4226810403154005E-2</v>
      </c>
      <c r="D44" s="6">
        <v>4.8675505691512131E-3</v>
      </c>
      <c r="E44" s="6">
        <v>6.9936777539334957E-3</v>
      </c>
      <c r="F44" s="4">
        <v>0.4</v>
      </c>
      <c r="G44" s="4">
        <v>-2.7606286900387168E-2</v>
      </c>
      <c r="H44" s="4">
        <v>-7.7528755419298823E-2</v>
      </c>
      <c r="I44" s="4">
        <v>8.3892597556401008E-2</v>
      </c>
      <c r="J44" s="4">
        <v>0.48137328344399771</v>
      </c>
      <c r="K44" s="4">
        <v>0.47967321462124779</v>
      </c>
      <c r="L44" s="4">
        <v>-0.37569603435199761</v>
      </c>
      <c r="M44" s="4">
        <v>-0.39565575678830495</v>
      </c>
      <c r="N44" s="4">
        <v>1.8703878994664518E-2</v>
      </c>
      <c r="O44" s="4">
        <v>3.7937024645616262E-2</v>
      </c>
      <c r="P44" s="4">
        <v>0.23477908416409737</v>
      </c>
      <c r="Q44" s="4">
        <v>0.14012775003396344</v>
      </c>
      <c r="U44" s="7"/>
    </row>
    <row r="45" spans="1:21" x14ac:dyDescent="0.25">
      <c r="A45" s="6">
        <v>7.0000000000000007E-2</v>
      </c>
      <c r="B45" s="6">
        <v>6.999999983706795E-2</v>
      </c>
      <c r="C45" s="6">
        <v>2.8732910852952216E-2</v>
      </c>
      <c r="D45" s="6">
        <v>5.6541453746441995E-3</v>
      </c>
      <c r="E45" s="6">
        <v>8.2944769077767412E-3</v>
      </c>
      <c r="F45" s="4">
        <v>0.4</v>
      </c>
      <c r="G45" s="4">
        <v>-2.4806261176835345E-2</v>
      </c>
      <c r="H45" s="4">
        <v>-0.52540804778276928</v>
      </c>
      <c r="I45" s="4">
        <v>0.1115630734060129</v>
      </c>
      <c r="J45" s="4">
        <v>0.76967224032978276</v>
      </c>
      <c r="K45" s="4">
        <v>0.59392546697593274</v>
      </c>
      <c r="L45" s="4">
        <v>-0.53104313553950078</v>
      </c>
      <c r="M45" s="4">
        <v>-0.41356161953820925</v>
      </c>
      <c r="N45" s="4">
        <v>2.5876062679735704E-2</v>
      </c>
      <c r="O45" s="4">
        <v>5.5538290184658334E-2</v>
      </c>
      <c r="P45" s="4">
        <v>0.3345186532010283</v>
      </c>
      <c r="Q45" s="4">
        <v>0.20372527726016348</v>
      </c>
      <c r="U45" s="7"/>
    </row>
    <row r="46" spans="1:21" x14ac:dyDescent="0.25">
      <c r="A46" s="6">
        <v>0.08</v>
      </c>
      <c r="B46" s="6">
        <v>8.0000000591913034E-2</v>
      </c>
      <c r="C46" s="4">
        <v>3.3909359693238418E-2</v>
      </c>
      <c r="D46" s="4">
        <v>6.4340301559694729E-3</v>
      </c>
      <c r="E46" s="6">
        <v>9.7887889734695234E-3</v>
      </c>
      <c r="F46" s="4">
        <v>0.4</v>
      </c>
      <c r="G46" s="4">
        <v>-2.1818681900707182E-2</v>
      </c>
      <c r="H46" s="4">
        <v>-0.96845879583412087</v>
      </c>
      <c r="I46" s="4">
        <v>0.13873093713015211</v>
      </c>
      <c r="J46" s="4">
        <v>1.0524912450542363</v>
      </c>
      <c r="K46" s="4">
        <v>0.71078414359680697</v>
      </c>
      <c r="L46" s="4">
        <v>-0.68354752994707446</v>
      </c>
      <c r="M46" s="4">
        <v>-0.43161368170093151</v>
      </c>
      <c r="N46" s="4">
        <v>3.3158814993982946E-2</v>
      </c>
      <c r="O46" s="4">
        <v>7.2435101097298574E-2</v>
      </c>
      <c r="P46" s="4">
        <v>0.43113718364148396</v>
      </c>
      <c r="Q46" s="4">
        <v>0.26670126386887355</v>
      </c>
      <c r="U46" s="7"/>
    </row>
    <row r="47" spans="1:21" x14ac:dyDescent="0.25">
      <c r="A47" s="6">
        <v>0.09</v>
      </c>
      <c r="B47" s="6">
        <v>9.000000002207198E-2</v>
      </c>
      <c r="C47" s="6">
        <v>3.9831271991868214E-2</v>
      </c>
      <c r="D47" s="6">
        <v>7.2073233178363283E-3</v>
      </c>
      <c r="E47" s="6">
        <v>1.1498297803335158E-2</v>
      </c>
      <c r="F47" s="4">
        <v>0.4</v>
      </c>
      <c r="G47" s="4">
        <v>-6.3731103751924712E-3</v>
      </c>
      <c r="H47" s="4">
        <v>-1.3476633091511006</v>
      </c>
      <c r="I47" s="4">
        <v>0.14983724163072629</v>
      </c>
      <c r="J47" s="4">
        <v>1.1535192252094655</v>
      </c>
      <c r="K47" s="4">
        <v>1.0388995421021776</v>
      </c>
      <c r="L47" s="4">
        <v>-0.74459269979126863</v>
      </c>
      <c r="M47" s="4">
        <v>-0.46720341843733171</v>
      </c>
      <c r="N47" s="4">
        <v>5.0592562381703579E-2</v>
      </c>
      <c r="O47" s="4">
        <v>5.6281983495476175E-2</v>
      </c>
      <c r="P47" s="4">
        <v>0.3921169953274628</v>
      </c>
      <c r="Q47" s="4">
        <v>0.32458498760788151</v>
      </c>
      <c r="U47" s="7"/>
    </row>
    <row r="48" spans="1:21" x14ac:dyDescent="0.25">
      <c r="A48" s="6">
        <v>0.1</v>
      </c>
      <c r="B48" s="6">
        <v>0.10000000007637055</v>
      </c>
      <c r="C48" s="6">
        <v>4.6472791166150947E-2</v>
      </c>
      <c r="D48" s="6">
        <v>7.9741404347356114E-3</v>
      </c>
      <c r="E48" s="6">
        <v>1.3415539244885257E-2</v>
      </c>
      <c r="F48" s="4">
        <v>0.4</v>
      </c>
      <c r="G48" s="4">
        <v>8.9434122347718959E-3</v>
      </c>
      <c r="H48" s="4">
        <v>-1.7236941943898727</v>
      </c>
      <c r="I48" s="4">
        <v>0.16085058325166751</v>
      </c>
      <c r="J48" s="4">
        <v>1.2537026665428326</v>
      </c>
      <c r="K48" s="4">
        <v>1.3642683031639904</v>
      </c>
      <c r="L48" s="4">
        <v>-0.80512735856861684</v>
      </c>
      <c r="M48" s="4">
        <v>-0.5024952353473906</v>
      </c>
      <c r="N48" s="4">
        <v>6.7879892801942357E-2</v>
      </c>
      <c r="O48" s="4">
        <v>4.0264479623360834E-2</v>
      </c>
      <c r="P48" s="4">
        <v>0.35342385198886261</v>
      </c>
      <c r="Q48" s="4">
        <v>0.38198359869845311</v>
      </c>
      <c r="U48" s="7"/>
    </row>
    <row r="49" spans="1:21" x14ac:dyDescent="0.25">
      <c r="A49" s="6">
        <v>0.11</v>
      </c>
      <c r="B49" s="6">
        <v>0.11000000055824799</v>
      </c>
      <c r="C49" s="6">
        <v>5.3474500282205017E-2</v>
      </c>
      <c r="D49" s="6">
        <v>8.7345938658286194E-3</v>
      </c>
      <c r="E49" s="6">
        <v>1.5436758566355893E-2</v>
      </c>
      <c r="F49" s="4">
        <v>0.45283447996859022</v>
      </c>
      <c r="G49" s="4">
        <v>1.7211128760553092E-2</v>
      </c>
      <c r="H49" s="4">
        <v>-2.0580276404868876</v>
      </c>
      <c r="I49" s="4">
        <v>0.17189230316433329</v>
      </c>
      <c r="J49" s="4">
        <v>1.3205406263074464</v>
      </c>
      <c r="K49" s="4">
        <v>1.6761184831745672</v>
      </c>
      <c r="L49" s="4">
        <v>-0.8605237721594573</v>
      </c>
      <c r="M49" s="4">
        <v>-0.58001704616515293</v>
      </c>
      <c r="N49" s="4">
        <v>8.3788907129006884E-2</v>
      </c>
      <c r="O49" s="4">
        <v>2.4757766038359299E-2</v>
      </c>
      <c r="P49" s="4">
        <v>0.31768821037590383</v>
      </c>
      <c r="Q49" s="4">
        <v>0.43373655389273985</v>
      </c>
      <c r="U49" s="7"/>
    </row>
    <row r="50" spans="1:21" x14ac:dyDescent="0.25">
      <c r="A50" s="6">
        <v>0.12</v>
      </c>
      <c r="B50" s="6">
        <v>0.11999999993564758</v>
      </c>
      <c r="C50" s="6">
        <v>6.0559688144050113E-2</v>
      </c>
      <c r="D50" s="6">
        <v>9.4887929297492769E-3</v>
      </c>
      <c r="E50" s="6">
        <v>1.7482076126003561E-2</v>
      </c>
      <c r="F50" s="4">
        <v>0.52209625270802973</v>
      </c>
      <c r="G50" s="4">
        <v>2.3201919631209354E-2</v>
      </c>
      <c r="H50" s="4">
        <v>-2.3772998578134041</v>
      </c>
      <c r="I50" s="4">
        <v>0.182882963814017</v>
      </c>
      <c r="J50" s="4">
        <v>1.3764514997285728</v>
      </c>
      <c r="K50" s="4">
        <v>1.9819520217484254</v>
      </c>
      <c r="L50" s="4">
        <v>-0.91398662747760939</v>
      </c>
      <c r="M50" s="4">
        <v>-0.67047123929011476</v>
      </c>
      <c r="N50" s="4">
        <v>9.9172654393668083E-2</v>
      </c>
      <c r="O50" s="4">
        <v>9.4994289746178923E-3</v>
      </c>
      <c r="P50" s="4">
        <v>0.28308692536986835</v>
      </c>
      <c r="Q50" s="4">
        <v>0.4834140582127211</v>
      </c>
      <c r="R50" s="4"/>
      <c r="U50" s="7"/>
    </row>
    <row r="53" spans="1:21" ht="13.8" x14ac:dyDescent="0.25">
      <c r="A53" s="30" t="s">
        <v>35</v>
      </c>
    </row>
    <row r="54" spans="1:21" x14ac:dyDescent="0.25">
      <c r="F54" s="42" t="s">
        <v>20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21" s="19" customFormat="1" ht="39.6" x14ac:dyDescent="0.25">
      <c r="A55" s="28" t="s">
        <v>19</v>
      </c>
      <c r="B55" s="28" t="s">
        <v>13</v>
      </c>
      <c r="C55" s="28" t="s">
        <v>18</v>
      </c>
      <c r="D55" s="28" t="s">
        <v>14</v>
      </c>
      <c r="E55" s="28" t="s">
        <v>15</v>
      </c>
      <c r="F55" s="20" t="s">
        <v>8</v>
      </c>
      <c r="G55" s="20" t="s">
        <v>9</v>
      </c>
      <c r="H55" s="20" t="s">
        <v>21</v>
      </c>
      <c r="I55" s="20" t="s">
        <v>22</v>
      </c>
      <c r="J55" s="20" t="s">
        <v>23</v>
      </c>
      <c r="K55" s="20" t="s">
        <v>24</v>
      </c>
      <c r="L55" s="20" t="s">
        <v>25</v>
      </c>
      <c r="M55" s="20" t="s">
        <v>26</v>
      </c>
      <c r="N55" s="20" t="s">
        <v>27</v>
      </c>
      <c r="O55" s="20" t="s">
        <v>28</v>
      </c>
      <c r="P55" s="21" t="s">
        <v>29</v>
      </c>
      <c r="Q55" s="20" t="s">
        <v>30</v>
      </c>
      <c r="R55" s="20"/>
      <c r="S55" s="20"/>
      <c r="U55" s="29"/>
    </row>
    <row r="56" spans="1:21" x14ac:dyDescent="0.25">
      <c r="U56" s="7"/>
    </row>
    <row r="57" spans="1:21" x14ac:dyDescent="0.25">
      <c r="A57" s="6">
        <v>0.03</v>
      </c>
      <c r="B57" s="6">
        <v>2.9999999890827134E-2</v>
      </c>
      <c r="C57" s="6">
        <v>6.4589635196009394E-3</v>
      </c>
      <c r="D57" s="6">
        <v>2.4662697634490111E-3</v>
      </c>
      <c r="E57" s="6">
        <v>1.8645421633637876E-3</v>
      </c>
      <c r="F57" s="4">
        <v>-5.7625585967966443E-3</v>
      </c>
      <c r="G57" s="4">
        <v>6.2529301876124398E-3</v>
      </c>
      <c r="H57" s="4">
        <v>0.95581488616100141</v>
      </c>
      <c r="I57" s="4">
        <v>8.1778251184659104E-3</v>
      </c>
      <c r="J57" s="4">
        <v>3.4414926403008609E-3</v>
      </c>
      <c r="K57" s="4">
        <v>6.4931052285588358E-3</v>
      </c>
      <c r="L57" s="4">
        <v>0</v>
      </c>
      <c r="M57" s="4">
        <v>0</v>
      </c>
      <c r="N57" s="4">
        <v>-2.7007553900704113E-3</v>
      </c>
      <c r="O57" s="4">
        <v>8.4252937573034911E-3</v>
      </c>
      <c r="P57" s="4">
        <v>2.8756806189902444E-2</v>
      </c>
      <c r="Q57" s="4">
        <v>-8.8990252962780087E-3</v>
      </c>
    </row>
    <row r="58" spans="1:21" x14ac:dyDescent="0.25">
      <c r="A58" s="6">
        <v>0.04</v>
      </c>
      <c r="B58" s="6">
        <v>4.0000000213820996E-2</v>
      </c>
      <c r="C58" s="6">
        <v>1.0932761283997039E-2</v>
      </c>
      <c r="D58" s="6">
        <v>3.2737397993881407E-3</v>
      </c>
      <c r="E58" s="6">
        <v>3.1560163351508044E-3</v>
      </c>
      <c r="F58" s="4">
        <v>-6.2483036187915625E-3</v>
      </c>
      <c r="G58" s="4">
        <v>4.3663333305857293E-4</v>
      </c>
      <c r="H58" s="4">
        <v>0.60807631202774914</v>
      </c>
      <c r="I58" s="4">
        <v>-5.4270670417528161E-5</v>
      </c>
      <c r="J58" s="4">
        <v>0.23332284599091854</v>
      </c>
      <c r="K58" s="4">
        <v>-5.2883569355057329E-3</v>
      </c>
      <c r="L58" s="4">
        <v>0</v>
      </c>
      <c r="M58" s="4">
        <v>0</v>
      </c>
      <c r="N58" s="4">
        <v>6.6502192165725843E-3</v>
      </c>
      <c r="O58" s="4">
        <v>-1.2780797321692159E-2</v>
      </c>
      <c r="P58" s="4">
        <v>0.11274294512575929</v>
      </c>
      <c r="Q58" s="4">
        <v>6.3142772852348469E-2</v>
      </c>
      <c r="U58" s="7"/>
    </row>
    <row r="59" spans="1:21" x14ac:dyDescent="0.25">
      <c r="A59" s="6">
        <v>0.05</v>
      </c>
      <c r="B59" s="6">
        <v>4.9999999737877054E-2</v>
      </c>
      <c r="C59" s="6">
        <v>1.8103372863755015E-2</v>
      </c>
      <c r="D59" s="6">
        <v>4.0741237627602012E-3</v>
      </c>
      <c r="E59" s="6">
        <v>5.2259935980645622E-3</v>
      </c>
      <c r="F59" s="4">
        <v>-6.7291389200139573E-3</v>
      </c>
      <c r="G59" s="4">
        <v>-5.3285496414174661E-3</v>
      </c>
      <c r="H59" s="4">
        <v>0.26338709791502135</v>
      </c>
      <c r="I59" s="4">
        <v>-8.2142835594364409E-3</v>
      </c>
      <c r="J59" s="4">
        <v>0.46118938543682397</v>
      </c>
      <c r="K59" s="4">
        <v>-1.6965455305214403E-2</v>
      </c>
      <c r="L59" s="4">
        <v>0</v>
      </c>
      <c r="M59" s="4">
        <v>0</v>
      </c>
      <c r="N59" s="4">
        <v>1.5919585452152857E-2</v>
      </c>
      <c r="O59" s="4">
        <v>-3.3802928703605482E-2</v>
      </c>
      <c r="P59" s="4">
        <v>0.19599324279324412</v>
      </c>
      <c r="Q59" s="4">
        <v>0.13455104453244565</v>
      </c>
      <c r="U59" s="7"/>
    </row>
    <row r="60" spans="1:21" x14ac:dyDescent="0.25">
      <c r="A60" s="6">
        <v>0.06</v>
      </c>
      <c r="B60" s="6">
        <v>5.999999941983547E-2</v>
      </c>
      <c r="C60" s="6">
        <v>2.574757021601819E-2</v>
      </c>
      <c r="D60" s="6">
        <v>4.8675505195105778E-3</v>
      </c>
      <c r="E60" s="6">
        <v>7.4326832975984466E-3</v>
      </c>
      <c r="F60" s="4">
        <v>-7.2070174603865731E-3</v>
      </c>
      <c r="G60" s="4">
        <v>-1.1043011281693903E-2</v>
      </c>
      <c r="H60" s="4">
        <v>-7.830478602740587E-2</v>
      </c>
      <c r="I60" s="4">
        <v>-1.6302754297991894E-2</v>
      </c>
      <c r="J60" s="4">
        <v>0.68707275661144795</v>
      </c>
      <c r="K60" s="4">
        <v>-2.8541504793175753E-2</v>
      </c>
      <c r="L60" s="4">
        <v>0</v>
      </c>
      <c r="M60" s="4">
        <v>0</v>
      </c>
      <c r="N60" s="4">
        <v>2.5107850137455735E-2</v>
      </c>
      <c r="O60" s="4">
        <v>-5.464119982546415E-2</v>
      </c>
      <c r="P60" s="4">
        <v>0.27852046063630043</v>
      </c>
      <c r="Q60" s="4">
        <v>0.20533920630091421</v>
      </c>
      <c r="U60" s="7"/>
    </row>
    <row r="61" spans="1:21" x14ac:dyDescent="0.25">
      <c r="A61" s="6">
        <v>7.0000000000000007E-2</v>
      </c>
      <c r="B61" s="6">
        <v>6.9999999786593881E-2</v>
      </c>
      <c r="C61" s="6">
        <v>3.3494038324960652E-2</v>
      </c>
      <c r="D61" s="6">
        <v>5.6541453706908046E-3</v>
      </c>
      <c r="E61" s="6">
        <v>9.6688960215818385E-3</v>
      </c>
      <c r="F61" s="4">
        <v>-7.6801600162518056E-3</v>
      </c>
      <c r="G61" s="4">
        <v>-1.6708229013979722E-2</v>
      </c>
      <c r="H61" s="4">
        <v>-0.41705791215446064</v>
      </c>
      <c r="I61" s="4">
        <v>-2.4322398460961122E-2</v>
      </c>
      <c r="J61" s="4">
        <v>0.91101577680452805</v>
      </c>
      <c r="K61" s="4">
        <v>-4.001660839331387E-2</v>
      </c>
      <c r="L61" s="4">
        <v>0</v>
      </c>
      <c r="M61" s="4">
        <v>0</v>
      </c>
      <c r="N61" s="4">
        <v>3.4216892907443924E-2</v>
      </c>
      <c r="O61" s="4">
        <v>-7.5299922497596414E-2</v>
      </c>
      <c r="P61" s="4">
        <v>0.36033612181345254</v>
      </c>
      <c r="Q61" s="4">
        <v>0.27551643901113937</v>
      </c>
      <c r="U61" s="7"/>
    </row>
    <row r="62" spans="1:21" x14ac:dyDescent="0.25">
      <c r="A62" s="6">
        <v>0.08</v>
      </c>
      <c r="B62" s="6">
        <v>8.0000000294591533E-2</v>
      </c>
      <c r="C62" s="4">
        <v>4.1246668649939762E-2</v>
      </c>
      <c r="D62" s="4">
        <v>6.4340301328804301E-3</v>
      </c>
      <c r="E62" s="6">
        <v>1.1906887624109011E-2</v>
      </c>
      <c r="F62" s="4">
        <v>-8.1489890822292084E-3</v>
      </c>
      <c r="G62" s="4">
        <v>-2.2325531741731464E-2</v>
      </c>
      <c r="H62" s="4">
        <v>-0.75291792421240977</v>
      </c>
      <c r="I62" s="4">
        <v>-3.2273012352451898E-2</v>
      </c>
      <c r="J62" s="4">
        <v>1.1330444303139919</v>
      </c>
      <c r="K62" s="4">
        <v>-5.1394774088773583E-2</v>
      </c>
      <c r="L62" s="4">
        <v>0</v>
      </c>
      <c r="M62" s="4">
        <v>0</v>
      </c>
      <c r="N62" s="4">
        <v>4.3248336570588387E-2</v>
      </c>
      <c r="O62" s="4">
        <v>-9.5782849503477777E-2</v>
      </c>
      <c r="P62" s="4">
        <v>0.44145362953662926</v>
      </c>
      <c r="Q62" s="4">
        <v>0.34509668455986464</v>
      </c>
      <c r="U62" s="7"/>
    </row>
    <row r="63" spans="1:21" x14ac:dyDescent="0.25">
      <c r="A63" s="6">
        <v>0.09</v>
      </c>
      <c r="B63" s="6">
        <v>8.9999999405338427E-2</v>
      </c>
      <c r="C63" s="6">
        <v>4.8971077604588624E-2</v>
      </c>
      <c r="D63" s="6">
        <v>7.2073232703454958E-3</v>
      </c>
      <c r="E63" s="6">
        <v>1.4136732418757649E-2</v>
      </c>
      <c r="F63" s="4">
        <v>-8.6145038918649282E-3</v>
      </c>
      <c r="G63" s="4">
        <v>-2.7895232932364285E-2</v>
      </c>
      <c r="H63" s="4">
        <v>-1.0859390483920675</v>
      </c>
      <c r="I63" s="4">
        <v>-4.0156462822378787E-2</v>
      </c>
      <c r="J63" s="4">
        <v>1.3531969838428484</v>
      </c>
      <c r="K63" s="4">
        <v>-6.2677324655631042E-2</v>
      </c>
      <c r="L63" s="4">
        <v>0</v>
      </c>
      <c r="M63" s="4">
        <v>0</v>
      </c>
      <c r="N63" s="4">
        <v>5.2203757904964176E-2</v>
      </c>
      <c r="O63" s="4">
        <v>-0.11609228878986369</v>
      </c>
      <c r="P63" s="4">
        <v>0.52188568750445907</v>
      </c>
      <c r="Q63" s="4">
        <v>0.41408843223189862</v>
      </c>
      <c r="U63" s="7"/>
    </row>
    <row r="64" spans="1:21" x14ac:dyDescent="0.25">
      <c r="A64" s="6">
        <v>0.1</v>
      </c>
      <c r="B64" s="6">
        <v>9.9999999745093326E-2</v>
      </c>
      <c r="C64" s="6">
        <v>5.6652476199848936E-2</v>
      </c>
      <c r="D64" s="6">
        <v>7.9741404094386768E-3</v>
      </c>
      <c r="E64" s="6">
        <v>1.6354161192120825E-2</v>
      </c>
      <c r="F64" s="4">
        <v>-9.0756342666470837E-3</v>
      </c>
      <c r="G64" s="4">
        <v>-3.3418097565314303E-2</v>
      </c>
      <c r="H64" s="4">
        <v>-1.4161737992595125</v>
      </c>
      <c r="I64" s="4">
        <v>-4.7974361888893695E-2</v>
      </c>
      <c r="J64" s="4">
        <v>1.5715080413207065</v>
      </c>
      <c r="K64" s="4">
        <v>-7.3864109428365021E-2</v>
      </c>
      <c r="L64" s="4">
        <v>0</v>
      </c>
      <c r="M64" s="4">
        <v>0</v>
      </c>
      <c r="N64" s="4">
        <v>6.1083846438702079E-2</v>
      </c>
      <c r="O64" s="4">
        <v>-0.13623241162305022</v>
      </c>
      <c r="P64" s="4">
        <v>0.60164450913611023</v>
      </c>
      <c r="Q64" s="4">
        <v>0.4825020171362645</v>
      </c>
      <c r="U64" s="7"/>
    </row>
    <row r="65" spans="1:21" x14ac:dyDescent="0.25">
      <c r="A65" s="6">
        <v>0.11</v>
      </c>
      <c r="B65" s="6">
        <v>0.1099999997459582</v>
      </c>
      <c r="C65" s="6">
        <v>6.4283804480010018E-2</v>
      </c>
      <c r="D65" s="6">
        <v>8.734593804313108E-3</v>
      </c>
      <c r="E65" s="6">
        <v>1.8557135910533529E-2</v>
      </c>
      <c r="F65" s="4">
        <v>-9.5328716266407567E-3</v>
      </c>
      <c r="G65" s="4">
        <v>-3.8895185710689888E-2</v>
      </c>
      <c r="H65" s="4">
        <v>-1.7436660967766571</v>
      </c>
      <c r="I65" s="4">
        <v>-5.5726446013850281E-2</v>
      </c>
      <c r="J65" s="4">
        <v>1.7880047911052188</v>
      </c>
      <c r="K65" s="4">
        <v>-8.4958860038036918E-2</v>
      </c>
      <c r="L65" s="4">
        <v>0</v>
      </c>
      <c r="M65" s="4">
        <v>0</v>
      </c>
      <c r="N65" s="4">
        <v>6.989038900123079E-2</v>
      </c>
      <c r="O65" s="4">
        <v>-0.15620513767028732</v>
      </c>
      <c r="P65" s="4">
        <v>0.68074210010853498</v>
      </c>
      <c r="Q65" s="4">
        <v>0.55034731762117817</v>
      </c>
      <c r="U65" s="7"/>
    </row>
    <row r="66" spans="1:21" x14ac:dyDescent="0.25">
      <c r="A66" s="6">
        <v>0.12</v>
      </c>
      <c r="B66" s="6">
        <v>0.11999999940310313</v>
      </c>
      <c r="C66" s="6">
        <v>7.1861535886235464E-2</v>
      </c>
      <c r="D66" s="6">
        <v>9.4887928897495234E-3</v>
      </c>
      <c r="E66" s="6">
        <v>2.0744638544148999E-2</v>
      </c>
      <c r="F66" s="4">
        <v>-9.9868197953470912E-3</v>
      </c>
      <c r="G66" s="4">
        <v>-4.4327295870954304E-2</v>
      </c>
      <c r="H66" s="4">
        <v>-2.0684657466978478</v>
      </c>
      <c r="I66" s="4">
        <v>-6.3416021970899322E-2</v>
      </c>
      <c r="J66" s="4">
        <v>2.002722958405291</v>
      </c>
      <c r="K66" s="4">
        <v>-9.5961929043479915E-2</v>
      </c>
      <c r="L66" s="4">
        <v>0</v>
      </c>
      <c r="M66" s="4">
        <v>0</v>
      </c>
      <c r="N66" s="4">
        <v>7.862434180695381E-2</v>
      </c>
      <c r="O66" s="4">
        <v>-0.17601294659193462</v>
      </c>
      <c r="P66" s="4">
        <v>0.75918733432143504</v>
      </c>
      <c r="Q66" s="4">
        <v>0.6176361254367847</v>
      </c>
      <c r="R66" s="4"/>
      <c r="U66" s="7"/>
    </row>
  </sheetData>
  <mergeCells count="4">
    <mergeCell ref="F6:Q6"/>
    <mergeCell ref="F22:Q22"/>
    <mergeCell ref="F38:Q38"/>
    <mergeCell ref="F54:Q54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44FC-1DF4-4257-973C-DB37100BCFCD}">
  <dimension ref="A99"/>
  <sheetViews>
    <sheetView tabSelected="1" zoomScaleNormal="100" workbookViewId="0">
      <selection activeCell="V82" sqref="V82"/>
    </sheetView>
  </sheetViews>
  <sheetFormatPr defaultRowHeight="13.2" x14ac:dyDescent="0.25"/>
  <sheetData>
    <row r="99" spans="1:1" ht="13.8" x14ac:dyDescent="0.25">
      <c r="A99" s="39" t="s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A376803ED19C449892415B77661464" ma:contentTypeVersion="4" ma:contentTypeDescription="Create a new document." ma:contentTypeScope="" ma:versionID="157a125b42d44b50f40a5fed9fc84cbd">
  <xsd:schema xmlns:xsd="http://www.w3.org/2001/XMLSchema" xmlns:xs="http://www.w3.org/2001/XMLSchema" xmlns:p="http://schemas.microsoft.com/office/2006/metadata/properties" xmlns:ns3="1e8685fd-4ff5-44a7-a3a1-8d71d47a1fda" targetNamespace="http://schemas.microsoft.com/office/2006/metadata/properties" ma:root="true" ma:fieldsID="d1d5cb0c53ba269fb27737674b542d80" ns3:_="">
    <xsd:import namespace="1e8685fd-4ff5-44a7-a3a1-8d71d47a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685fd-4ff5-44a7-a3a1-8d71d47a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2EC6B-75BA-4553-900B-B1D47C91FB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BEA356-0EEF-4128-9B2C-239F8187F436}">
  <ds:schemaRefs>
    <ds:schemaRef ds:uri="1e8685fd-4ff5-44a7-a3a1-8d71d47a1fd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B72CED-948A-4B7D-8A62-448F17670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8685fd-4ff5-44a7-a3a1-8d71d47a1f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computations</vt:lpstr>
      <vt:lpstr>weights</vt:lpstr>
      <vt:lpstr>Scatterplot</vt:lpstr>
      <vt:lpstr>computations!Print_Area</vt:lpstr>
    </vt:vector>
  </TitlesOfParts>
  <Company>LECG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fwang</dc:creator>
  <cp:lastModifiedBy>Admin</cp:lastModifiedBy>
  <cp:lastPrinted>2005-06-02T18:29:28Z</cp:lastPrinted>
  <dcterms:created xsi:type="dcterms:W3CDTF">2005-06-01T17:06:34Z</dcterms:created>
  <dcterms:modified xsi:type="dcterms:W3CDTF">2021-11-26T23:54:34Z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0x0101007AA376803ED19C449892415B77661464</vt:lpwstr>
  </property>
</Properties>
</file>