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GENEERING" sheetId="1" state="visible" r:id="rId2"/>
    <sheet name="INCENDI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fzouaoui:
</t>
        </r>
        <r>
          <rPr>
            <sz val="9"/>
            <color rgb="FF000000"/>
            <rFont val="Tahoma"/>
            <family val="2"/>
            <charset val="1"/>
          </rPr>
          <t xml:space="preserve">Année de souscription</t>
        </r>
      </text>
    </comment>
    <comment ref="B5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fzouaoui:
</t>
        </r>
        <r>
          <rPr>
            <sz val="9"/>
            <color rgb="FF000000"/>
            <rFont val="Tahoma"/>
            <family val="2"/>
            <charset val="1"/>
          </rPr>
          <t xml:space="preserve">Année de souscription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fzouaoui:
</t>
        </r>
        <r>
          <rPr>
            <sz val="9"/>
            <color rgb="FF000000"/>
            <rFont val="Tahoma"/>
            <family val="2"/>
            <charset val="1"/>
          </rPr>
          <t xml:space="preserve">Année de souscription</t>
        </r>
      </text>
    </comment>
    <comment ref="B5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fzouaoui:
</t>
        </r>
        <r>
          <rPr>
            <sz val="9"/>
            <color rgb="FF000000"/>
            <rFont val="Tahoma"/>
            <family val="2"/>
            <charset val="1"/>
          </rPr>
          <t xml:space="preserve">Année de souscription</t>
        </r>
      </text>
    </comment>
  </commentList>
</comments>
</file>

<file path=xl/sharedStrings.xml><?xml version="1.0" encoding="utf-8"?>
<sst xmlns="http://schemas.openxmlformats.org/spreadsheetml/2006/main" count="44" uniqueCount="27">
  <si>
    <t xml:space="preserve"> BRANCHE  ENGINEERING </t>
  </si>
  <si>
    <t xml:space="preserve">Sinistres payés</t>
  </si>
  <si>
    <t xml:space="preserve">Années de souscription</t>
  </si>
  <si>
    <t xml:space="preserve">Années bilan</t>
  </si>
  <si>
    <t xml:space="preserve">Sinistres Réglés</t>
  </si>
  <si>
    <t xml:space="preserve">UW Year</t>
  </si>
  <si>
    <t xml:space="preserve">Sinistres  à payer</t>
  </si>
  <si>
    <t xml:space="preserve">Sinistres à payer</t>
  </si>
  <si>
    <t xml:space="preserve"> BRANCHE  INCENDIE </t>
  </si>
  <si>
    <t xml:space="preserve">Step 1:</t>
  </si>
  <si>
    <t xml:space="preserve">Step 2:</t>
  </si>
  <si>
    <t xml:space="preserve">Step 3:</t>
  </si>
  <si>
    <t xml:space="preserve">1_2</t>
  </si>
  <si>
    <t xml:space="preserve">2_3</t>
  </si>
  <si>
    <t xml:space="preserve">3_4</t>
  </si>
  <si>
    <t xml:space="preserve">4_5</t>
  </si>
  <si>
    <t xml:space="preserve">5_6</t>
  </si>
  <si>
    <t xml:space="preserve">6_7</t>
  </si>
  <si>
    <t xml:space="preserve">7_8</t>
  </si>
  <si>
    <t xml:space="preserve">8_9</t>
  </si>
  <si>
    <t xml:space="preserve">9_10</t>
  </si>
  <si>
    <t xml:space="preserve">10_11</t>
  </si>
  <si>
    <t xml:space="preserve">FD</t>
  </si>
  <si>
    <t xml:space="preserve">Step 4:</t>
  </si>
  <si>
    <t xml:space="preserve">Step 5:</t>
  </si>
  <si>
    <t xml:space="preserve">Diff</t>
  </si>
  <si>
    <t xml:space="preserve"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</si>
</sst>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\ _€_-;\-* #,##0.00\ _€_-;_-* \-??\ _€_-;_-@_-"/>
    <numFmt numFmtId="166" formatCode="0%"/>
    <numFmt numFmtId="167" formatCode="_-* #,##0\ _€_-;\-* #,##0\ _€_-;_-* \-??\ _€_-;_-@_-"/>
    <numFmt numFmtId="168" formatCode="#,##0"/>
  </numFmts>
  <fonts count="1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sz val="8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8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2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>
        <color rgb="FF95B3D7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iers 2" xfId="20"/>
    <cellStyle name="Normal 2" xfId="21"/>
    <cellStyle name="Pourcentage 2" xfId="22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2"/>
  <sheetViews>
    <sheetView showFormulas="false" showGridLines="true" showRowColHeaders="true" showZeros="true" rightToLeft="false" tabSelected="false" showOutlineSymbols="true" defaultGridColor="true" view="normal" topLeftCell="H10" colorId="64" zoomScale="95" zoomScaleNormal="95" zoomScalePageLayoutView="100" workbookViewId="0">
      <selection pane="topLeft" activeCell="B22" activeCellId="1" sqref="A43 B22"/>
    </sheetView>
  </sheetViews>
  <sheetFormatPr defaultRowHeight="11.2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7"/>
    <col collapsed="false" customWidth="true" hidden="false" outlineLevel="0" max="3" min="3" style="1" width="14.43"/>
    <col collapsed="false" customWidth="true" hidden="false" outlineLevel="0" max="4" min="4" style="1" width="17.29"/>
    <col collapsed="false" customWidth="true" hidden="false" outlineLevel="0" max="5" min="5" style="1" width="14.86"/>
    <col collapsed="false" customWidth="true" hidden="false" outlineLevel="0" max="6" min="6" style="1" width="17.41"/>
    <col collapsed="false" customWidth="true" hidden="false" outlineLevel="0" max="7" min="7" style="1" width="19.3"/>
    <col collapsed="false" customWidth="true" hidden="false" outlineLevel="0" max="8" min="8" style="1" width="15.42"/>
    <col collapsed="false" customWidth="true" hidden="false" outlineLevel="0" max="9" min="9" style="1" width="17.29"/>
    <col collapsed="false" customWidth="true" hidden="false" outlineLevel="0" max="10" min="10" style="1" width="13.02"/>
    <col collapsed="false" customWidth="true" hidden="false" outlineLevel="0" max="11" min="11" style="1" width="17.29"/>
    <col collapsed="false" customWidth="true" hidden="false" outlineLevel="0" max="12" min="12" style="1" width="13.02"/>
    <col collapsed="false" customWidth="true" hidden="false" outlineLevel="0" max="13" min="13" style="1" width="14.15"/>
    <col collapsed="false" customWidth="true" hidden="false" outlineLevel="0" max="1025" min="14" style="1" width="11.42"/>
  </cols>
  <sheetData>
    <row r="1" customFormat="false" ht="11.2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</row>
    <row r="2" customFormat="false" ht="12.75" hidden="false" customHeight="false" outlineLevel="0" collapsed="false">
      <c r="A2" s="4" t="s">
        <v>0</v>
      </c>
    </row>
    <row r="3" customFormat="false" ht="11.25" hidden="false" customHeight="false" outlineLevel="0" collapsed="false">
      <c r="B3" s="5"/>
    </row>
    <row r="4" customFormat="false" ht="12.75" hidden="false" customHeight="false" outlineLevel="0" collapsed="false">
      <c r="A4" s="6" t="s">
        <v>1</v>
      </c>
      <c r="B4" s="7"/>
      <c r="C4" s="7"/>
      <c r="D4" s="8"/>
      <c r="E4" s="8"/>
      <c r="F4" s="7"/>
      <c r="G4" s="7"/>
      <c r="H4" s="7"/>
      <c r="I4" s="7"/>
      <c r="J4" s="7"/>
      <c r="K4" s="7"/>
      <c r="L4" s="7"/>
    </row>
    <row r="5" customFormat="false" ht="12.75" hidden="false" customHeight="false" outlineLevel="0" collapsed="false">
      <c r="A5" s="9"/>
      <c r="B5" s="7"/>
      <c r="C5" s="10" t="s">
        <v>2</v>
      </c>
      <c r="D5" s="10"/>
      <c r="E5" s="10"/>
      <c r="F5" s="10"/>
      <c r="G5" s="10"/>
      <c r="H5" s="10"/>
      <c r="I5" s="10"/>
      <c r="J5" s="10"/>
      <c r="K5" s="10"/>
      <c r="L5" s="10"/>
    </row>
    <row r="6" customFormat="false" ht="12.75" hidden="false" customHeight="true" outlineLevel="0" collapsed="false">
      <c r="B6" s="11"/>
      <c r="C6" s="12" t="n">
        <v>2009</v>
      </c>
      <c r="D6" s="12" t="n">
        <v>2010</v>
      </c>
      <c r="E6" s="12" t="n">
        <v>2011</v>
      </c>
      <c r="F6" s="12" t="n">
        <v>2012</v>
      </c>
      <c r="G6" s="12" t="n">
        <v>2013</v>
      </c>
      <c r="H6" s="12" t="n">
        <v>2014</v>
      </c>
      <c r="I6" s="12" t="n">
        <v>2015</v>
      </c>
      <c r="J6" s="12" t="n">
        <v>2016</v>
      </c>
      <c r="K6" s="12" t="n">
        <v>2017</v>
      </c>
      <c r="L6" s="12" t="n">
        <v>2018</v>
      </c>
      <c r="M6" s="12" t="n">
        <v>2019</v>
      </c>
    </row>
    <row r="7" customFormat="false" ht="12.75" hidden="false" customHeight="true" outlineLevel="0" collapsed="false">
      <c r="A7" s="13" t="s">
        <v>3</v>
      </c>
      <c r="B7" s="12" t="n">
        <v>2009</v>
      </c>
      <c r="C7" s="14" t="n">
        <v>24283579.89</v>
      </c>
      <c r="D7" s="14"/>
      <c r="E7" s="14"/>
      <c r="F7" s="14"/>
      <c r="G7" s="14"/>
      <c r="H7" s="14"/>
      <c r="I7" s="14"/>
      <c r="J7" s="14"/>
      <c r="K7" s="14"/>
      <c r="L7" s="14"/>
      <c r="M7" s="14"/>
    </row>
    <row r="8" customFormat="false" ht="12.75" hidden="false" customHeight="true" outlineLevel="0" collapsed="false">
      <c r="A8" s="13"/>
      <c r="B8" s="12" t="n">
        <v>2010</v>
      </c>
      <c r="C8" s="14" t="n">
        <v>29376233.95</v>
      </c>
      <c r="D8" s="14" t="n">
        <v>1594413.67</v>
      </c>
      <c r="E8" s="14"/>
      <c r="F8" s="14"/>
      <c r="G8" s="14"/>
      <c r="H8" s="14"/>
      <c r="I8" s="14"/>
      <c r="J8" s="14"/>
      <c r="K8" s="14"/>
      <c r="L8" s="14"/>
      <c r="M8" s="14"/>
    </row>
    <row r="9" customFormat="false" ht="12.75" hidden="false" customHeight="true" outlineLevel="0" collapsed="false">
      <c r="A9" s="13"/>
      <c r="B9" s="12" t="n">
        <v>2011</v>
      </c>
      <c r="C9" s="14" t="n">
        <v>19398865.37</v>
      </c>
      <c r="D9" s="14" t="n">
        <v>25194313.09</v>
      </c>
      <c r="E9" s="14" t="n">
        <v>396087.26</v>
      </c>
      <c r="F9" s="14"/>
      <c r="G9" s="14"/>
      <c r="H9" s="14"/>
      <c r="I9" s="14"/>
      <c r="J9" s="14"/>
      <c r="K9" s="14"/>
      <c r="L9" s="14"/>
      <c r="M9" s="14"/>
    </row>
    <row r="10" customFormat="false" ht="12.75" hidden="false" customHeight="true" outlineLevel="0" collapsed="false">
      <c r="A10" s="13"/>
      <c r="B10" s="12" t="n">
        <v>2012</v>
      </c>
      <c r="C10" s="14" t="n">
        <v>314623770.26</v>
      </c>
      <c r="D10" s="14" t="n">
        <v>28386973.23</v>
      </c>
      <c r="E10" s="14" t="n">
        <v>29614357.11</v>
      </c>
      <c r="F10" s="14" t="n">
        <v>8840918.78</v>
      </c>
      <c r="G10" s="14"/>
      <c r="H10" s="14"/>
      <c r="I10" s="14"/>
      <c r="J10" s="14"/>
      <c r="K10" s="14"/>
      <c r="L10" s="14"/>
      <c r="M10" s="14"/>
    </row>
    <row r="11" customFormat="false" ht="12.75" hidden="false" customHeight="true" outlineLevel="0" collapsed="false">
      <c r="A11" s="13"/>
      <c r="B11" s="12" t="n">
        <v>2013</v>
      </c>
      <c r="C11" s="14" t="n">
        <v>24446931.09</v>
      </c>
      <c r="D11" s="14" t="n">
        <v>5204085.53</v>
      </c>
      <c r="E11" s="14" t="n">
        <v>58138221.94</v>
      </c>
      <c r="F11" s="14" t="n">
        <v>35368869.84</v>
      </c>
      <c r="G11" s="14" t="n">
        <v>441881.49</v>
      </c>
      <c r="H11" s="14"/>
      <c r="I11" s="14"/>
      <c r="J11" s="14"/>
      <c r="K11" s="14"/>
      <c r="L11" s="14"/>
      <c r="M11" s="14"/>
    </row>
    <row r="12" customFormat="false" ht="12.75" hidden="false" customHeight="true" outlineLevel="0" collapsed="false">
      <c r="A12" s="13"/>
      <c r="B12" s="12" t="n">
        <v>2014</v>
      </c>
      <c r="C12" s="14" t="n">
        <v>50544720.59</v>
      </c>
      <c r="D12" s="14" t="n">
        <v>14612530.71</v>
      </c>
      <c r="E12" s="14" t="n">
        <v>66370824.83</v>
      </c>
      <c r="F12" s="14" t="n">
        <v>38468921.94</v>
      </c>
      <c r="G12" s="14" t="n">
        <v>21495096.58</v>
      </c>
      <c r="H12" s="14" t="n">
        <v>624189.1</v>
      </c>
      <c r="I12" s="14"/>
      <c r="J12" s="14"/>
      <c r="K12" s="14"/>
      <c r="L12" s="14"/>
      <c r="M12" s="14"/>
    </row>
    <row r="13" customFormat="false" ht="12.75" hidden="false" customHeight="true" outlineLevel="0" collapsed="false">
      <c r="A13" s="13"/>
      <c r="B13" s="12" t="n">
        <v>2015</v>
      </c>
      <c r="C13" s="14" t="n">
        <v>97379579.7</v>
      </c>
      <c r="D13" s="14" t="n">
        <v>22323281.76</v>
      </c>
      <c r="E13" s="14" t="n">
        <v>316341562.51</v>
      </c>
      <c r="F13" s="14" t="n">
        <v>30453632.65</v>
      </c>
      <c r="G13" s="14" t="n">
        <v>263540845.29</v>
      </c>
      <c r="H13" s="14" t="n">
        <v>53680899.99</v>
      </c>
      <c r="I13" s="14" t="n">
        <v>1490899.33</v>
      </c>
      <c r="J13" s="14"/>
      <c r="K13" s="14"/>
      <c r="L13" s="14"/>
      <c r="M13" s="14"/>
    </row>
    <row r="14" customFormat="false" ht="12.75" hidden="false" customHeight="true" outlineLevel="0" collapsed="false">
      <c r="A14" s="13"/>
      <c r="B14" s="12" t="n">
        <v>2016</v>
      </c>
      <c r="C14" s="14" t="n">
        <v>4766451.63</v>
      </c>
      <c r="D14" s="14" t="n">
        <v>32924565.72</v>
      </c>
      <c r="E14" s="14" t="n">
        <v>61724300.94</v>
      </c>
      <c r="F14" s="14" t="n">
        <v>15949400.02</v>
      </c>
      <c r="G14" s="14" t="n">
        <v>18142602.19</v>
      </c>
      <c r="H14" s="14" t="n">
        <v>60762350.51</v>
      </c>
      <c r="I14" s="14" t="n">
        <v>54974183.26</v>
      </c>
      <c r="J14" s="14" t="n">
        <v>722508.94</v>
      </c>
      <c r="K14" s="14"/>
      <c r="L14" s="14"/>
      <c r="M14" s="14"/>
    </row>
    <row r="15" customFormat="false" ht="12.75" hidden="false" customHeight="true" outlineLevel="0" collapsed="false">
      <c r="A15" s="13"/>
      <c r="B15" s="12" t="n">
        <v>2017</v>
      </c>
      <c r="C15" s="15" t="n">
        <v>10271940.5</v>
      </c>
      <c r="D15" s="15" t="n">
        <v>27265380.44</v>
      </c>
      <c r="E15" s="15" t="n">
        <v>38405299.37</v>
      </c>
      <c r="F15" s="15" t="n">
        <v>39314258.98</v>
      </c>
      <c r="G15" s="15" t="n">
        <v>30679397.18</v>
      </c>
      <c r="H15" s="15" t="n">
        <v>131326700.4</v>
      </c>
      <c r="I15" s="15" t="n">
        <v>113157879.21</v>
      </c>
      <c r="J15" s="15" t="n">
        <v>19183919.93</v>
      </c>
      <c r="K15" s="15" t="n">
        <v>860184.13</v>
      </c>
      <c r="L15" s="15"/>
      <c r="M15" s="15"/>
    </row>
    <row r="16" customFormat="false" ht="12.75" hidden="false" customHeight="true" outlineLevel="0" collapsed="false">
      <c r="A16" s="13"/>
      <c r="B16" s="12" t="n">
        <v>2018</v>
      </c>
      <c r="C16" s="14" t="n">
        <v>1561680.73</v>
      </c>
      <c r="D16" s="14" t="n">
        <v>754072.84</v>
      </c>
      <c r="E16" s="14" t="n">
        <v>46208314.04</v>
      </c>
      <c r="F16" s="14" t="n">
        <v>16957379.94</v>
      </c>
      <c r="G16" s="14" t="n">
        <v>15095840.87</v>
      </c>
      <c r="H16" s="14" t="n">
        <v>54023347.3</v>
      </c>
      <c r="I16" s="14" t="n">
        <v>46234150.28</v>
      </c>
      <c r="J16" s="14" t="n">
        <v>78377661.54</v>
      </c>
      <c r="K16" s="14" t="n">
        <v>37086851.61</v>
      </c>
      <c r="L16" s="14" t="n">
        <v>1313996.79</v>
      </c>
      <c r="M16" s="14"/>
    </row>
    <row r="17" customFormat="false" ht="12.75" hidden="false" customHeight="true" outlineLevel="0" collapsed="false">
      <c r="B17" s="12" t="n">
        <v>2019</v>
      </c>
      <c r="C17" s="14" t="n">
        <v>2932808.78</v>
      </c>
      <c r="D17" s="14" t="n">
        <v>20107055.73</v>
      </c>
      <c r="E17" s="14" t="n">
        <v>66427176.57</v>
      </c>
      <c r="F17" s="14" t="n">
        <v>23111638.27</v>
      </c>
      <c r="G17" s="14" t="n">
        <v>8110016.52</v>
      </c>
      <c r="H17" s="14" t="n">
        <v>39729541.39</v>
      </c>
      <c r="I17" s="14" t="n">
        <v>65060184.25</v>
      </c>
      <c r="J17" s="14" t="n">
        <v>43954278.14</v>
      </c>
      <c r="K17" s="14" t="n">
        <v>81799662.61</v>
      </c>
      <c r="L17" s="14" t="n">
        <v>105384142.48</v>
      </c>
      <c r="M17" s="14" t="n">
        <v>6669220.06</v>
      </c>
    </row>
    <row r="18" customFormat="false" ht="12" hidden="false" customHeight="true" outlineLevel="0" collapsed="false"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customFormat="false" ht="12" hidden="false" customHeight="true" outlineLevel="0" collapsed="false"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customFormat="false" ht="9" hidden="false" customHeight="true" outlineLevel="0" collapsed="false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8"/>
    </row>
    <row r="21" customFormat="false" ht="12.75" hidden="false" customHeight="true" outlineLevel="0" collapsed="false">
      <c r="B21" s="19" t="s">
        <v>4</v>
      </c>
    </row>
    <row r="22" customFormat="false" ht="12.75" hidden="false" customHeight="true" outlineLevel="0" collapsed="false">
      <c r="B22" s="20" t="s">
        <v>5</v>
      </c>
      <c r="C22" s="20" t="n">
        <v>1</v>
      </c>
      <c r="D22" s="20" t="n">
        <v>2</v>
      </c>
      <c r="E22" s="20" t="n">
        <v>3</v>
      </c>
      <c r="F22" s="20" t="n">
        <v>4</v>
      </c>
      <c r="G22" s="20" t="n">
        <v>5</v>
      </c>
      <c r="H22" s="20" t="n">
        <v>6</v>
      </c>
      <c r="I22" s="20" t="n">
        <v>7</v>
      </c>
      <c r="J22" s="21" t="n">
        <v>8</v>
      </c>
      <c r="K22" s="21" t="n">
        <v>9</v>
      </c>
      <c r="L22" s="12" t="n">
        <v>10</v>
      </c>
      <c r="M22" s="21" t="n">
        <v>11</v>
      </c>
    </row>
    <row r="23" customFormat="false" ht="12.75" hidden="false" customHeight="true" outlineLevel="0" collapsed="false">
      <c r="B23" s="12" t="n">
        <v>2009</v>
      </c>
      <c r="C23" s="14" t="n">
        <f aca="false">C7</f>
        <v>24283579.89</v>
      </c>
      <c r="D23" s="14" t="n">
        <f aca="false">C8</f>
        <v>29376233.95</v>
      </c>
      <c r="E23" s="14" t="n">
        <f aca="false">+C9</f>
        <v>19398865.37</v>
      </c>
      <c r="F23" s="14" t="n">
        <f aca="false">C10</f>
        <v>314623770.26</v>
      </c>
      <c r="G23" s="14" t="n">
        <f aca="false">C11</f>
        <v>24446931.09</v>
      </c>
      <c r="H23" s="14" t="n">
        <f aca="false">+C12</f>
        <v>50544720.59</v>
      </c>
      <c r="I23" s="14" t="n">
        <f aca="false">C13</f>
        <v>97379579.7</v>
      </c>
      <c r="J23" s="14" t="n">
        <f aca="false">+C14</f>
        <v>4766451.63</v>
      </c>
      <c r="K23" s="14" t="n">
        <f aca="false">C15</f>
        <v>10271940.5</v>
      </c>
      <c r="L23" s="14" t="n">
        <f aca="false">C16</f>
        <v>1561680.73</v>
      </c>
      <c r="M23" s="14" t="n">
        <f aca="false">C17</f>
        <v>2932808.78</v>
      </c>
    </row>
    <row r="24" customFormat="false" ht="12.75" hidden="false" customHeight="true" outlineLevel="0" collapsed="false">
      <c r="B24" s="12" t="n">
        <v>2010</v>
      </c>
      <c r="C24" s="14" t="n">
        <f aca="false">D8</f>
        <v>1594413.67</v>
      </c>
      <c r="D24" s="14" t="n">
        <f aca="false">+D9</f>
        <v>25194313.09</v>
      </c>
      <c r="E24" s="14" t="n">
        <f aca="false">D10</f>
        <v>28386973.23</v>
      </c>
      <c r="F24" s="14" t="n">
        <f aca="false">D11</f>
        <v>5204085.53</v>
      </c>
      <c r="G24" s="14" t="n">
        <f aca="false">+D12</f>
        <v>14612530.71</v>
      </c>
      <c r="H24" s="14" t="n">
        <f aca="false">D13</f>
        <v>22323281.76</v>
      </c>
      <c r="I24" s="14" t="n">
        <f aca="false">+D14</f>
        <v>32924565.72</v>
      </c>
      <c r="J24" s="14" t="n">
        <f aca="false">D15</f>
        <v>27265380.44</v>
      </c>
      <c r="K24" s="14" t="n">
        <f aca="false">D16</f>
        <v>754072.84</v>
      </c>
      <c r="L24" s="14" t="n">
        <f aca="false">D17</f>
        <v>20107055.73</v>
      </c>
      <c r="M24" s="14"/>
    </row>
    <row r="25" customFormat="false" ht="12.75" hidden="false" customHeight="true" outlineLevel="0" collapsed="false">
      <c r="B25" s="12" t="n">
        <v>2011</v>
      </c>
      <c r="C25" s="14" t="n">
        <f aca="false">+E9</f>
        <v>396087.26</v>
      </c>
      <c r="D25" s="14" t="n">
        <f aca="false">E10</f>
        <v>29614357.11</v>
      </c>
      <c r="E25" s="14" t="n">
        <f aca="false">E11</f>
        <v>58138221.94</v>
      </c>
      <c r="F25" s="14" t="n">
        <f aca="false">+E12</f>
        <v>66370824.83</v>
      </c>
      <c r="G25" s="14" t="n">
        <f aca="false">E13</f>
        <v>316341562.51</v>
      </c>
      <c r="H25" s="14" t="n">
        <f aca="false">++E14</f>
        <v>61724300.94</v>
      </c>
      <c r="I25" s="14" t="n">
        <f aca="false">E15</f>
        <v>38405299.37</v>
      </c>
      <c r="J25" s="14" t="n">
        <f aca="false">E16</f>
        <v>46208314.04</v>
      </c>
      <c r="K25" s="14" t="n">
        <f aca="false">E17</f>
        <v>66427176.57</v>
      </c>
      <c r="L25" s="14"/>
      <c r="M25" s="14"/>
    </row>
    <row r="26" customFormat="false" ht="12.75" hidden="false" customHeight="true" outlineLevel="0" collapsed="false">
      <c r="B26" s="12" t="n">
        <v>2012</v>
      </c>
      <c r="C26" s="14" t="n">
        <f aca="false">F10</f>
        <v>8840918.78</v>
      </c>
      <c r="D26" s="14" t="n">
        <f aca="false">F11</f>
        <v>35368869.84</v>
      </c>
      <c r="E26" s="14" t="n">
        <f aca="false">+F12</f>
        <v>38468921.94</v>
      </c>
      <c r="F26" s="14" t="n">
        <f aca="false">F13</f>
        <v>30453632.65</v>
      </c>
      <c r="G26" s="14" t="n">
        <f aca="false">+F14</f>
        <v>15949400.02</v>
      </c>
      <c r="H26" s="14" t="n">
        <f aca="false">F15</f>
        <v>39314258.98</v>
      </c>
      <c r="I26" s="14" t="n">
        <f aca="false">F16</f>
        <v>16957379.94</v>
      </c>
      <c r="J26" s="14" t="n">
        <f aca="false">F17</f>
        <v>23111638.27</v>
      </c>
      <c r="K26" s="14"/>
      <c r="L26" s="14"/>
      <c r="M26" s="14"/>
    </row>
    <row r="27" customFormat="false" ht="12.75" hidden="false" customHeight="true" outlineLevel="0" collapsed="false">
      <c r="B27" s="12" t="n">
        <v>2013</v>
      </c>
      <c r="C27" s="14" t="n">
        <f aca="false">G11</f>
        <v>441881.49</v>
      </c>
      <c r="D27" s="14" t="n">
        <f aca="false">+G12</f>
        <v>21495096.58</v>
      </c>
      <c r="E27" s="14" t="n">
        <f aca="false">G13</f>
        <v>263540845.29</v>
      </c>
      <c r="F27" s="14" t="n">
        <f aca="false">+G14</f>
        <v>18142602.19</v>
      </c>
      <c r="G27" s="14" t="n">
        <f aca="false">G15</f>
        <v>30679397.18</v>
      </c>
      <c r="H27" s="14" t="n">
        <f aca="false">G16</f>
        <v>15095840.87</v>
      </c>
      <c r="I27" s="14" t="n">
        <f aca="false">G17</f>
        <v>8110016.52</v>
      </c>
      <c r="J27" s="14"/>
      <c r="K27" s="14"/>
      <c r="L27" s="14"/>
      <c r="M27" s="14"/>
    </row>
    <row r="28" customFormat="false" ht="12.75" hidden="false" customHeight="true" outlineLevel="0" collapsed="false">
      <c r="B28" s="12" t="n">
        <v>2014</v>
      </c>
      <c r="C28" s="14" t="n">
        <f aca="false">+H12</f>
        <v>624189.1</v>
      </c>
      <c r="D28" s="14" t="n">
        <f aca="false">H13</f>
        <v>53680899.99</v>
      </c>
      <c r="E28" s="14" t="n">
        <f aca="false">+H14</f>
        <v>60762350.51</v>
      </c>
      <c r="F28" s="14" t="n">
        <f aca="false">H15</f>
        <v>131326700.4</v>
      </c>
      <c r="G28" s="14" t="n">
        <f aca="false">H16</f>
        <v>54023347.3</v>
      </c>
      <c r="H28" s="14" t="n">
        <f aca="false">H17</f>
        <v>39729541.39</v>
      </c>
      <c r="I28" s="14"/>
      <c r="J28" s="14"/>
      <c r="K28" s="14"/>
      <c r="L28" s="14"/>
      <c r="M28" s="14"/>
    </row>
    <row r="29" customFormat="false" ht="12.75" hidden="false" customHeight="true" outlineLevel="0" collapsed="false">
      <c r="B29" s="12" t="n">
        <v>2015</v>
      </c>
      <c r="C29" s="22" t="n">
        <f aca="false">I13</f>
        <v>1490899.33</v>
      </c>
      <c r="D29" s="22" t="n">
        <f aca="false">+I14</f>
        <v>54974183.26</v>
      </c>
      <c r="E29" s="22" t="n">
        <f aca="false">I15</f>
        <v>113157879.21</v>
      </c>
      <c r="F29" s="22" t="n">
        <f aca="false">I16</f>
        <v>46234150.28</v>
      </c>
      <c r="G29" s="22" t="n">
        <f aca="false">I17</f>
        <v>65060184.25</v>
      </c>
      <c r="H29" s="20"/>
      <c r="I29" s="20"/>
      <c r="J29" s="20"/>
      <c r="K29" s="20"/>
      <c r="L29" s="20"/>
      <c r="M29" s="14"/>
    </row>
    <row r="30" customFormat="false" ht="12.75" hidden="false" customHeight="true" outlineLevel="0" collapsed="false">
      <c r="B30" s="12" t="n">
        <v>2016</v>
      </c>
      <c r="C30" s="23" t="n">
        <f aca="false">+J14</f>
        <v>722508.94</v>
      </c>
      <c r="D30" s="23" t="n">
        <f aca="false">J15</f>
        <v>19183919.93</v>
      </c>
      <c r="E30" s="23" t="n">
        <f aca="false">J16</f>
        <v>78377661.54</v>
      </c>
      <c r="F30" s="23" t="n">
        <f aca="false">J17</f>
        <v>43954278.14</v>
      </c>
      <c r="G30" s="12"/>
      <c r="H30" s="12"/>
      <c r="I30" s="12"/>
      <c r="J30" s="12"/>
      <c r="K30" s="12"/>
      <c r="L30" s="12"/>
      <c r="M30" s="14"/>
    </row>
    <row r="31" customFormat="false" ht="12.75" hidden="false" customHeight="true" outlineLevel="0" collapsed="false">
      <c r="B31" s="12" t="n">
        <v>2017</v>
      </c>
      <c r="C31" s="22" t="n">
        <f aca="false">K15</f>
        <v>860184.13</v>
      </c>
      <c r="D31" s="22" t="n">
        <f aca="false">K16</f>
        <v>37086851.61</v>
      </c>
      <c r="E31" s="22" t="n">
        <f aca="false">K17</f>
        <v>81799662.61</v>
      </c>
      <c r="F31" s="20"/>
      <c r="G31" s="20"/>
      <c r="H31" s="20"/>
      <c r="I31" s="20"/>
      <c r="J31" s="20"/>
      <c r="K31" s="20"/>
      <c r="L31" s="20"/>
      <c r="M31" s="14"/>
    </row>
    <row r="32" customFormat="false" ht="12.75" hidden="false" customHeight="true" outlineLevel="0" collapsed="false">
      <c r="B32" s="12" t="n">
        <v>2018</v>
      </c>
      <c r="C32" s="23" t="n">
        <f aca="false">L16</f>
        <v>1313996.79</v>
      </c>
      <c r="D32" s="23" t="n">
        <f aca="false">L17</f>
        <v>105384142.48</v>
      </c>
      <c r="E32" s="23"/>
      <c r="F32" s="23"/>
      <c r="G32" s="23"/>
      <c r="H32" s="23"/>
      <c r="I32" s="23"/>
      <c r="J32" s="23"/>
      <c r="K32" s="23"/>
      <c r="L32" s="23"/>
      <c r="M32" s="14"/>
    </row>
    <row r="33" customFormat="false" ht="11.25" hidden="false" customHeight="false" outlineLevel="0" collapsed="false">
      <c r="B33" s="12" t="n">
        <v>2019</v>
      </c>
      <c r="C33" s="23" t="n">
        <f aca="false">M17</f>
        <v>6669220.06</v>
      </c>
      <c r="D33" s="23"/>
      <c r="E33" s="23"/>
      <c r="F33" s="23"/>
      <c r="G33" s="23"/>
      <c r="H33" s="23"/>
      <c r="I33" s="23"/>
      <c r="J33" s="23"/>
      <c r="K33" s="23"/>
      <c r="L33" s="23"/>
      <c r="M33" s="14"/>
    </row>
    <row r="38" customFormat="false" ht="12.75" hidden="false" customHeight="false" outlineLevel="0" collapsed="false">
      <c r="A38" s="6" t="s">
        <v>6</v>
      </c>
      <c r="B38" s="7"/>
      <c r="C38" s="7"/>
      <c r="D38" s="8"/>
      <c r="E38" s="8"/>
      <c r="F38" s="7"/>
      <c r="G38" s="7"/>
      <c r="H38" s="7"/>
      <c r="I38" s="7"/>
      <c r="J38" s="7"/>
      <c r="K38" s="7"/>
      <c r="L38" s="7"/>
    </row>
    <row r="39" customFormat="false" ht="12.75" hidden="false" customHeight="false" outlineLevel="0" collapsed="false">
      <c r="A39" s="9"/>
      <c r="B39" s="7"/>
      <c r="C39" s="10" t="s">
        <v>2</v>
      </c>
      <c r="D39" s="10"/>
      <c r="E39" s="10"/>
      <c r="F39" s="10"/>
      <c r="G39" s="10"/>
      <c r="H39" s="10"/>
      <c r="I39" s="10"/>
      <c r="J39" s="10"/>
      <c r="K39" s="10"/>
      <c r="L39" s="10"/>
    </row>
    <row r="40" customFormat="false" ht="11.25" hidden="false" customHeight="false" outlineLevel="0" collapsed="false">
      <c r="B40" s="11"/>
      <c r="C40" s="12" t="n">
        <v>2009</v>
      </c>
      <c r="D40" s="12" t="n">
        <v>2010</v>
      </c>
      <c r="E40" s="12" t="n">
        <v>2011</v>
      </c>
      <c r="F40" s="12" t="n">
        <v>2012</v>
      </c>
      <c r="G40" s="12" t="n">
        <v>2013</v>
      </c>
      <c r="H40" s="12" t="n">
        <v>2014</v>
      </c>
      <c r="I40" s="12" t="n">
        <v>2015</v>
      </c>
      <c r="J40" s="12" t="n">
        <v>2016</v>
      </c>
      <c r="K40" s="12" t="n">
        <v>2017</v>
      </c>
      <c r="L40" s="12" t="n">
        <v>2018</v>
      </c>
      <c r="M40" s="12" t="n">
        <v>2019</v>
      </c>
    </row>
    <row r="41" customFormat="false" ht="11.25" hidden="false" customHeight="false" outlineLevel="0" collapsed="false">
      <c r="A41" s="13" t="s">
        <v>3</v>
      </c>
      <c r="B41" s="12" t="n">
        <v>2009</v>
      </c>
      <c r="C41" s="24" t="n">
        <v>0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</row>
    <row r="42" customFormat="false" ht="11.25" hidden="false" customHeight="false" outlineLevel="0" collapsed="false">
      <c r="A42" s="13"/>
      <c r="B42" s="12" t="n">
        <v>2010</v>
      </c>
      <c r="C42" s="24" t="n">
        <v>91309174.11</v>
      </c>
      <c r="D42" s="24" t="n">
        <v>0</v>
      </c>
      <c r="E42" s="24"/>
      <c r="F42" s="24"/>
      <c r="G42" s="24"/>
      <c r="H42" s="24"/>
      <c r="I42" s="24"/>
      <c r="J42" s="24"/>
      <c r="K42" s="24"/>
      <c r="L42" s="24"/>
      <c r="M42" s="24"/>
    </row>
    <row r="43" customFormat="false" ht="11.25" hidden="false" customHeight="false" outlineLevel="0" collapsed="false">
      <c r="A43" s="13"/>
      <c r="B43" s="12" t="n">
        <v>2011</v>
      </c>
      <c r="C43" s="24" t="n">
        <v>112588910.54</v>
      </c>
      <c r="D43" s="24" t="n">
        <v>33442087.42</v>
      </c>
      <c r="E43" s="24" t="n">
        <v>0</v>
      </c>
      <c r="F43" s="24"/>
      <c r="G43" s="24"/>
      <c r="H43" s="24"/>
      <c r="I43" s="24"/>
      <c r="J43" s="24"/>
      <c r="K43" s="24"/>
      <c r="L43" s="24"/>
      <c r="M43" s="24"/>
    </row>
    <row r="44" customFormat="false" ht="11.25" hidden="false" customHeight="false" outlineLevel="0" collapsed="false">
      <c r="A44" s="13"/>
      <c r="B44" s="12" t="n">
        <v>2012</v>
      </c>
      <c r="C44" s="24" t="n">
        <v>186654360.2</v>
      </c>
      <c r="D44" s="24" t="n">
        <v>88197827.34</v>
      </c>
      <c r="E44" s="24" t="n">
        <v>166263412.75</v>
      </c>
      <c r="F44" s="24" t="n">
        <v>0</v>
      </c>
      <c r="G44" s="24"/>
      <c r="H44" s="24"/>
      <c r="I44" s="24"/>
      <c r="J44" s="24"/>
      <c r="K44" s="24"/>
      <c r="L44" s="24"/>
      <c r="M44" s="24"/>
    </row>
    <row r="45" customFormat="false" ht="11.25" hidden="false" customHeight="false" outlineLevel="0" collapsed="false">
      <c r="A45" s="13"/>
      <c r="B45" s="12" t="n">
        <v>2013</v>
      </c>
      <c r="C45" s="24" t="n">
        <v>273388501.87</v>
      </c>
      <c r="D45" s="24" t="n">
        <v>123072118.26</v>
      </c>
      <c r="E45" s="24" t="n">
        <v>195356644.14</v>
      </c>
      <c r="F45" s="24" t="n">
        <v>72672214.42</v>
      </c>
      <c r="G45" s="24" t="n">
        <v>0</v>
      </c>
      <c r="H45" s="24"/>
      <c r="I45" s="24"/>
      <c r="J45" s="24"/>
      <c r="K45" s="24"/>
      <c r="L45" s="24"/>
      <c r="M45" s="24"/>
    </row>
    <row r="46" customFormat="false" ht="11.25" hidden="false" customHeight="false" outlineLevel="0" collapsed="false">
      <c r="A46" s="13"/>
      <c r="B46" s="12" t="n">
        <v>2014</v>
      </c>
      <c r="C46" s="24" t="n">
        <v>194425029.39</v>
      </c>
      <c r="D46" s="24" t="n">
        <v>159707907.33</v>
      </c>
      <c r="E46" s="24" t="n">
        <v>228777360.74</v>
      </c>
      <c r="F46" s="24" t="n">
        <v>118463017.72</v>
      </c>
      <c r="G46" s="24" t="n">
        <v>313999665.88</v>
      </c>
      <c r="H46" s="24" t="n">
        <v>0</v>
      </c>
      <c r="I46" s="24"/>
      <c r="J46" s="24"/>
      <c r="K46" s="24"/>
      <c r="L46" s="24"/>
      <c r="M46" s="24"/>
    </row>
    <row r="47" customFormat="false" ht="11.25" hidden="false" customHeight="false" outlineLevel="0" collapsed="false">
      <c r="A47" s="13"/>
      <c r="B47" s="12" t="n">
        <v>2015</v>
      </c>
      <c r="C47" s="25" t="n">
        <v>65316578.38</v>
      </c>
      <c r="D47" s="25" t="n">
        <v>163627286.35</v>
      </c>
      <c r="E47" s="25" t="n">
        <v>233210951.23</v>
      </c>
      <c r="F47" s="25" t="n">
        <v>162693285.6</v>
      </c>
      <c r="G47" s="25" t="n">
        <v>114203713.89</v>
      </c>
      <c r="H47" s="25" t="n">
        <v>130451812.19</v>
      </c>
      <c r="I47" s="25" t="n">
        <v>0</v>
      </c>
      <c r="J47" s="25"/>
      <c r="K47" s="25"/>
      <c r="L47" s="25"/>
      <c r="M47" s="25"/>
    </row>
    <row r="48" customFormat="false" ht="11.25" hidden="false" customHeight="false" outlineLevel="0" collapsed="false">
      <c r="A48" s="13"/>
      <c r="B48" s="12" t="n">
        <v>2016</v>
      </c>
      <c r="C48" s="26" t="n">
        <v>54443661.14</v>
      </c>
      <c r="D48" s="26" t="n">
        <v>151758479.06</v>
      </c>
      <c r="E48" s="26" t="n">
        <v>256268632.59</v>
      </c>
      <c r="F48" s="26" t="n">
        <v>167044735.07</v>
      </c>
      <c r="G48" s="26" t="n">
        <v>158486406.22</v>
      </c>
      <c r="H48" s="26" t="n">
        <v>230784288.21</v>
      </c>
      <c r="I48" s="26" t="n">
        <v>159336384.68</v>
      </c>
      <c r="J48" s="26" t="n">
        <v>0</v>
      </c>
      <c r="K48" s="26"/>
      <c r="L48" s="26"/>
      <c r="M48" s="26"/>
    </row>
    <row r="49" customFormat="false" ht="11.25" hidden="false" customHeight="false" outlineLevel="0" collapsed="false">
      <c r="A49" s="13"/>
      <c r="B49" s="12" t="n">
        <v>2017</v>
      </c>
      <c r="C49" s="25" t="n">
        <v>58184622.53</v>
      </c>
      <c r="D49" s="25" t="n">
        <v>47721270.46</v>
      </c>
      <c r="E49" s="25" t="n">
        <v>234261244.36</v>
      </c>
      <c r="F49" s="25" t="n">
        <v>149711274.1</v>
      </c>
      <c r="G49" s="25" t="n">
        <v>194887776.28</v>
      </c>
      <c r="H49" s="25" t="n">
        <v>318647224.07</v>
      </c>
      <c r="I49" s="25" t="n">
        <v>163130365.35</v>
      </c>
      <c r="J49" s="25" t="n">
        <v>83785652.36</v>
      </c>
      <c r="K49" s="25" t="n">
        <v>0</v>
      </c>
      <c r="L49" s="25"/>
      <c r="M49" s="25"/>
    </row>
    <row r="50" customFormat="false" ht="11.25" hidden="false" customHeight="false" outlineLevel="0" collapsed="false">
      <c r="A50" s="13"/>
      <c r="B50" s="12" t="n">
        <v>2018</v>
      </c>
      <c r="C50" s="26" t="n">
        <v>47920176.09</v>
      </c>
      <c r="D50" s="26" t="n">
        <v>25131123.59</v>
      </c>
      <c r="E50" s="26" t="n">
        <v>226417328.68</v>
      </c>
      <c r="F50" s="26" t="n">
        <v>89182686.21</v>
      </c>
      <c r="G50" s="26" t="n">
        <v>153924588.3</v>
      </c>
      <c r="H50" s="26" t="n">
        <v>128320944.58</v>
      </c>
      <c r="I50" s="26" t="n">
        <v>438454912.96</v>
      </c>
      <c r="J50" s="26" t="n">
        <v>81256047.17</v>
      </c>
      <c r="K50" s="26" t="n">
        <v>41467243.1</v>
      </c>
      <c r="L50" s="26" t="n">
        <v>0</v>
      </c>
      <c r="M50" s="26"/>
    </row>
    <row r="51" customFormat="false" ht="11.25" hidden="false" customHeight="false" outlineLevel="0" collapsed="false">
      <c r="B51" s="12" t="n">
        <v>2019</v>
      </c>
      <c r="C51" s="26" t="n">
        <v>48432313.67</v>
      </c>
      <c r="D51" s="26" t="n">
        <v>3778502.4</v>
      </c>
      <c r="E51" s="26" t="n">
        <v>96583318.97</v>
      </c>
      <c r="F51" s="26" t="n">
        <v>66448545.29</v>
      </c>
      <c r="G51" s="26" t="n">
        <v>150545443.94</v>
      </c>
      <c r="H51" s="26" t="n">
        <v>178568897.11</v>
      </c>
      <c r="I51" s="26" t="n">
        <v>528657193.02</v>
      </c>
      <c r="J51" s="26" t="n">
        <v>78084790.08</v>
      </c>
      <c r="K51" s="26" t="n">
        <v>77727430.13</v>
      </c>
      <c r="L51" s="26" t="n">
        <v>805815939.88</v>
      </c>
      <c r="M51" s="26" t="n">
        <v>0</v>
      </c>
    </row>
    <row r="52" customFormat="false" ht="12.75" hidden="false" customHeight="false" outlineLevel="0" collapsed="false">
      <c r="B52" s="27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</row>
    <row r="53" customFormat="false" ht="15" hidden="false" customHeight="false" outlineLevel="0" collapsed="false">
      <c r="C53" s="16"/>
      <c r="D53" s="16"/>
      <c r="E53" s="16"/>
      <c r="F53" s="16"/>
      <c r="G53" s="16"/>
      <c r="H53" s="16"/>
      <c r="I53" s="16"/>
      <c r="J53" s="16"/>
      <c r="K53" s="16"/>
      <c r="L53" s="16"/>
    </row>
    <row r="54" customFormat="false" ht="15" hidden="false" customHeight="false" outlineLevel="0" collapsed="false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8"/>
    </row>
    <row r="55" customFormat="false" ht="11.25" hidden="false" customHeight="false" outlineLevel="0" collapsed="false">
      <c r="B55" s="19" t="s">
        <v>7</v>
      </c>
    </row>
    <row r="56" customFormat="false" ht="11.25" hidden="false" customHeight="false" outlineLevel="0" collapsed="false">
      <c r="B56" s="20" t="s">
        <v>5</v>
      </c>
      <c r="C56" s="20" t="n">
        <v>1</v>
      </c>
      <c r="D56" s="20" t="n">
        <v>2</v>
      </c>
      <c r="E56" s="20" t="n">
        <v>3</v>
      </c>
      <c r="F56" s="20" t="n">
        <v>4</v>
      </c>
      <c r="G56" s="20" t="n">
        <v>5</v>
      </c>
      <c r="H56" s="20" t="n">
        <v>6</v>
      </c>
      <c r="I56" s="20" t="n">
        <v>7</v>
      </c>
      <c r="J56" s="21" t="n">
        <v>8</v>
      </c>
      <c r="K56" s="21" t="n">
        <v>9</v>
      </c>
      <c r="L56" s="12" t="n">
        <v>10</v>
      </c>
      <c r="M56" s="21" t="n">
        <v>11</v>
      </c>
    </row>
    <row r="57" customFormat="false" ht="11.25" hidden="false" customHeight="false" outlineLevel="0" collapsed="false">
      <c r="B57" s="12" t="n">
        <v>2009</v>
      </c>
      <c r="C57" s="14" t="n">
        <f aca="false">C41</f>
        <v>0</v>
      </c>
      <c r="D57" s="14" t="n">
        <f aca="false">C42</f>
        <v>91309174.11</v>
      </c>
      <c r="E57" s="14" t="n">
        <f aca="false">+C43</f>
        <v>112588910.54</v>
      </c>
      <c r="F57" s="14" t="n">
        <f aca="false">C44</f>
        <v>186654360.2</v>
      </c>
      <c r="G57" s="14" t="n">
        <f aca="false">C45</f>
        <v>273388501.87</v>
      </c>
      <c r="H57" s="14" t="n">
        <f aca="false">+C46</f>
        <v>194425029.39</v>
      </c>
      <c r="I57" s="14" t="n">
        <f aca="false">C47</f>
        <v>65316578.38</v>
      </c>
      <c r="J57" s="14" t="n">
        <f aca="false">+C48</f>
        <v>54443661.14</v>
      </c>
      <c r="K57" s="14" t="n">
        <f aca="false">C49</f>
        <v>58184622.53</v>
      </c>
      <c r="L57" s="14" t="n">
        <f aca="false">C50</f>
        <v>47920176.09</v>
      </c>
      <c r="M57" s="14" t="n">
        <f aca="false">C51</f>
        <v>48432313.67</v>
      </c>
    </row>
    <row r="58" customFormat="false" ht="11.25" hidden="false" customHeight="false" outlineLevel="0" collapsed="false">
      <c r="B58" s="12" t="n">
        <v>2010</v>
      </c>
      <c r="C58" s="14" t="n">
        <f aca="false">D42</f>
        <v>0</v>
      </c>
      <c r="D58" s="14" t="n">
        <f aca="false">+D43</f>
        <v>33442087.42</v>
      </c>
      <c r="E58" s="14" t="n">
        <f aca="false">D44</f>
        <v>88197827.34</v>
      </c>
      <c r="F58" s="14" t="n">
        <f aca="false">D45</f>
        <v>123072118.26</v>
      </c>
      <c r="G58" s="14" t="n">
        <f aca="false">+D46</f>
        <v>159707907.33</v>
      </c>
      <c r="H58" s="14" t="n">
        <f aca="false">D47</f>
        <v>163627286.35</v>
      </c>
      <c r="I58" s="14" t="n">
        <f aca="false">+D48</f>
        <v>151758479.06</v>
      </c>
      <c r="J58" s="14" t="n">
        <f aca="false">D49</f>
        <v>47721270.46</v>
      </c>
      <c r="K58" s="14" t="n">
        <f aca="false">D50</f>
        <v>25131123.59</v>
      </c>
      <c r="L58" s="14" t="n">
        <f aca="false">D51</f>
        <v>3778502.4</v>
      </c>
      <c r="M58" s="14"/>
    </row>
    <row r="59" customFormat="false" ht="11.25" hidden="false" customHeight="false" outlineLevel="0" collapsed="false">
      <c r="B59" s="12" t="n">
        <v>2011</v>
      </c>
      <c r="C59" s="14" t="n">
        <f aca="false">+E43</f>
        <v>0</v>
      </c>
      <c r="D59" s="14" t="n">
        <f aca="false">E44</f>
        <v>166263412.75</v>
      </c>
      <c r="E59" s="14" t="n">
        <f aca="false">E45</f>
        <v>195356644.14</v>
      </c>
      <c r="F59" s="14" t="n">
        <f aca="false">+E46</f>
        <v>228777360.74</v>
      </c>
      <c r="G59" s="14" t="n">
        <f aca="false">E47</f>
        <v>233210951.23</v>
      </c>
      <c r="H59" s="14" t="n">
        <f aca="false">++E48</f>
        <v>256268632.59</v>
      </c>
      <c r="I59" s="14" t="n">
        <f aca="false">E49</f>
        <v>234261244.36</v>
      </c>
      <c r="J59" s="14" t="n">
        <f aca="false">E50</f>
        <v>226417328.68</v>
      </c>
      <c r="K59" s="14" t="n">
        <f aca="false">E51</f>
        <v>96583318.97</v>
      </c>
      <c r="L59" s="14"/>
      <c r="M59" s="14"/>
    </row>
    <row r="60" customFormat="false" ht="11.25" hidden="false" customHeight="false" outlineLevel="0" collapsed="false">
      <c r="B60" s="12" t="n">
        <v>2012</v>
      </c>
      <c r="C60" s="14" t="n">
        <f aca="false">F44</f>
        <v>0</v>
      </c>
      <c r="D60" s="14" t="n">
        <f aca="false">F45</f>
        <v>72672214.42</v>
      </c>
      <c r="E60" s="14" t="n">
        <f aca="false">+F46</f>
        <v>118463017.72</v>
      </c>
      <c r="F60" s="14" t="n">
        <f aca="false">F47</f>
        <v>162693285.6</v>
      </c>
      <c r="G60" s="14" t="n">
        <f aca="false">+F48</f>
        <v>167044735.07</v>
      </c>
      <c r="H60" s="14" t="n">
        <f aca="false">F49</f>
        <v>149711274.1</v>
      </c>
      <c r="I60" s="14" t="n">
        <f aca="false">F50</f>
        <v>89182686.21</v>
      </c>
      <c r="J60" s="14" t="n">
        <f aca="false">F51</f>
        <v>66448545.29</v>
      </c>
      <c r="K60" s="14"/>
      <c r="L60" s="14"/>
      <c r="M60" s="14"/>
    </row>
    <row r="61" customFormat="false" ht="11.25" hidden="false" customHeight="false" outlineLevel="0" collapsed="false">
      <c r="B61" s="12" t="n">
        <v>2013</v>
      </c>
      <c r="C61" s="14" t="n">
        <f aca="false">G45</f>
        <v>0</v>
      </c>
      <c r="D61" s="14" t="n">
        <f aca="false">+G46</f>
        <v>313999665.88</v>
      </c>
      <c r="E61" s="14" t="n">
        <f aca="false">G47</f>
        <v>114203713.89</v>
      </c>
      <c r="F61" s="14" t="n">
        <f aca="false">+G48</f>
        <v>158486406.22</v>
      </c>
      <c r="G61" s="14" t="n">
        <f aca="false">G49</f>
        <v>194887776.28</v>
      </c>
      <c r="H61" s="14" t="n">
        <f aca="false">G50</f>
        <v>153924588.3</v>
      </c>
      <c r="I61" s="14" t="n">
        <f aca="false">G51</f>
        <v>150545443.94</v>
      </c>
      <c r="J61" s="14"/>
      <c r="K61" s="14"/>
      <c r="L61" s="14"/>
      <c r="M61" s="14"/>
    </row>
    <row r="62" customFormat="false" ht="11.25" hidden="false" customHeight="false" outlineLevel="0" collapsed="false">
      <c r="B62" s="12" t="n">
        <v>2014</v>
      </c>
      <c r="C62" s="14" t="n">
        <f aca="false">+H46</f>
        <v>0</v>
      </c>
      <c r="D62" s="14" t="n">
        <f aca="false">H47</f>
        <v>130451812.19</v>
      </c>
      <c r="E62" s="14" t="n">
        <f aca="false">+H48</f>
        <v>230784288.21</v>
      </c>
      <c r="F62" s="14" t="n">
        <f aca="false">H49</f>
        <v>318647224.07</v>
      </c>
      <c r="G62" s="14" t="n">
        <f aca="false">H50</f>
        <v>128320944.58</v>
      </c>
      <c r="H62" s="14" t="n">
        <f aca="false">H51</f>
        <v>178568897.11</v>
      </c>
      <c r="I62" s="14"/>
      <c r="J62" s="14"/>
      <c r="K62" s="14"/>
      <c r="L62" s="14"/>
      <c r="M62" s="14"/>
    </row>
    <row r="63" customFormat="false" ht="11.25" hidden="false" customHeight="false" outlineLevel="0" collapsed="false">
      <c r="B63" s="12" t="n">
        <v>2015</v>
      </c>
      <c r="C63" s="22" t="n">
        <f aca="false">I47</f>
        <v>0</v>
      </c>
      <c r="D63" s="22" t="n">
        <f aca="false">+I48</f>
        <v>159336384.68</v>
      </c>
      <c r="E63" s="22" t="n">
        <f aca="false">I49</f>
        <v>163130365.35</v>
      </c>
      <c r="F63" s="22" t="n">
        <f aca="false">I50</f>
        <v>438454912.96</v>
      </c>
      <c r="G63" s="22" t="n">
        <f aca="false">I51</f>
        <v>528657193.02</v>
      </c>
      <c r="H63" s="20"/>
      <c r="I63" s="20"/>
      <c r="J63" s="20"/>
      <c r="K63" s="20"/>
      <c r="L63" s="20"/>
      <c r="M63" s="14"/>
    </row>
    <row r="64" customFormat="false" ht="11.25" hidden="false" customHeight="false" outlineLevel="0" collapsed="false">
      <c r="B64" s="12" t="n">
        <v>2016</v>
      </c>
      <c r="C64" s="23" t="n">
        <f aca="false">+J48</f>
        <v>0</v>
      </c>
      <c r="D64" s="23" t="n">
        <f aca="false">J49</f>
        <v>83785652.36</v>
      </c>
      <c r="E64" s="23" t="n">
        <f aca="false">J50</f>
        <v>81256047.17</v>
      </c>
      <c r="F64" s="23" t="n">
        <f aca="false">J51</f>
        <v>78084790.08</v>
      </c>
      <c r="G64" s="12"/>
      <c r="H64" s="12"/>
      <c r="I64" s="12"/>
      <c r="J64" s="12"/>
      <c r="K64" s="12"/>
      <c r="L64" s="12"/>
      <c r="M64" s="14"/>
    </row>
    <row r="65" customFormat="false" ht="11.25" hidden="false" customHeight="false" outlineLevel="0" collapsed="false">
      <c r="B65" s="12" t="n">
        <v>2017</v>
      </c>
      <c r="C65" s="22" t="n">
        <f aca="false">K49</f>
        <v>0</v>
      </c>
      <c r="D65" s="22" t="n">
        <f aca="false">K50</f>
        <v>41467243.1</v>
      </c>
      <c r="E65" s="22" t="n">
        <f aca="false">K51</f>
        <v>77727430.13</v>
      </c>
      <c r="F65" s="20"/>
      <c r="G65" s="20"/>
      <c r="H65" s="20"/>
      <c r="I65" s="20"/>
      <c r="J65" s="20"/>
      <c r="K65" s="20"/>
      <c r="L65" s="20"/>
      <c r="M65" s="14"/>
    </row>
    <row r="66" customFormat="false" ht="11.25" hidden="false" customHeight="false" outlineLevel="0" collapsed="false">
      <c r="B66" s="12" t="n">
        <v>2018</v>
      </c>
      <c r="C66" s="23" t="n">
        <f aca="false">L50</f>
        <v>0</v>
      </c>
      <c r="D66" s="23" t="n">
        <f aca="false">L51</f>
        <v>805815939.88</v>
      </c>
      <c r="E66" s="23"/>
      <c r="F66" s="23"/>
      <c r="G66" s="23"/>
      <c r="H66" s="23"/>
      <c r="I66" s="23"/>
      <c r="J66" s="23"/>
      <c r="K66" s="23"/>
      <c r="L66" s="23"/>
      <c r="M66" s="14"/>
    </row>
    <row r="67" customFormat="false" ht="11.25" hidden="false" customHeight="false" outlineLevel="0" collapsed="false">
      <c r="B67" s="12" t="n">
        <v>2019</v>
      </c>
      <c r="C67" s="23" t="n">
        <f aca="false">M51</f>
        <v>0</v>
      </c>
      <c r="D67" s="23"/>
      <c r="E67" s="23"/>
      <c r="F67" s="23"/>
      <c r="G67" s="23"/>
      <c r="H67" s="23"/>
      <c r="I67" s="23"/>
      <c r="J67" s="23"/>
      <c r="K67" s="23"/>
      <c r="L67" s="23"/>
      <c r="M67" s="14"/>
    </row>
    <row r="72" customFormat="false" ht="11.25" hidden="false" customHeight="false" outlineLevel="0" collapsed="false">
      <c r="K72" s="18"/>
    </row>
  </sheetData>
  <mergeCells count="5">
    <mergeCell ref="A1:J1"/>
    <mergeCell ref="C5:L5"/>
    <mergeCell ref="A7:A16"/>
    <mergeCell ref="C39:L39"/>
    <mergeCell ref="A41:A50"/>
  </mergeCells>
  <printOptions headings="false" gridLines="false" gridLinesSet="true" horizontalCentered="false" verticalCentered="false"/>
  <pageMargins left="0.39375" right="0.315277777777778" top="0.39375" bottom="0.433333333333333" header="0.511805555555555" footer="0.511805555555555"/>
  <pageSetup paperSize="9" scale="11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7"/>
  <sheetViews>
    <sheetView showFormulas="false" showGridLines="true" showRowColHeaders="true" showZeros="true" rightToLeft="false" tabSelected="false" showOutlineSymbols="true" defaultGridColor="true" view="normal" topLeftCell="H19" colorId="64" zoomScale="95" zoomScaleNormal="95" zoomScalePageLayoutView="100" workbookViewId="0">
      <selection pane="topLeft" activeCell="B22" activeCellId="1" sqref="A43 B22"/>
    </sheetView>
  </sheetViews>
  <sheetFormatPr defaultRowHeight="15" zeroHeight="false" outlineLevelRow="0" outlineLevelCol="0"/>
  <cols>
    <col collapsed="false" customWidth="true" hidden="false" outlineLevel="0" max="1" min="1" style="1" width="22.7"/>
    <col collapsed="false" customWidth="true" hidden="false" outlineLevel="0" max="2" min="2" style="1" width="7"/>
    <col collapsed="false" customWidth="true" hidden="false" outlineLevel="0" max="3" min="3" style="1" width="14.43"/>
    <col collapsed="false" customWidth="true" hidden="false" outlineLevel="0" max="4" min="4" style="1" width="17.29"/>
    <col collapsed="false" customWidth="true" hidden="false" outlineLevel="0" max="5" min="5" style="1" width="14.86"/>
    <col collapsed="false" customWidth="true" hidden="false" outlineLevel="0" max="6" min="6" style="1" width="17.41"/>
    <col collapsed="false" customWidth="true" hidden="false" outlineLevel="0" max="7" min="7" style="1" width="19.3"/>
    <col collapsed="false" customWidth="true" hidden="false" outlineLevel="0" max="8" min="8" style="1" width="15.42"/>
    <col collapsed="false" customWidth="true" hidden="false" outlineLevel="0" max="9" min="9" style="1" width="17.29"/>
    <col collapsed="false" customWidth="true" hidden="false" outlineLevel="0" max="10" min="10" style="1" width="13.02"/>
    <col collapsed="false" customWidth="true" hidden="false" outlineLevel="0" max="11" min="11" style="1" width="17.29"/>
    <col collapsed="false" customWidth="true" hidden="false" outlineLevel="0" max="12" min="12" style="1" width="13.02"/>
    <col collapsed="false" customWidth="true" hidden="false" outlineLevel="0" max="13" min="13" style="1" width="14.15"/>
    <col collapsed="false" customWidth="true" hidden="false" outlineLevel="0" max="1025" min="14" style="1" width="11.42"/>
  </cols>
  <sheetData>
    <row r="1" customFormat="false" ht="1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</row>
    <row r="2" customFormat="false" ht="15" hidden="false" customHeight="true" outlineLevel="0" collapsed="false">
      <c r="A2" s="4" t="s">
        <v>8</v>
      </c>
    </row>
    <row r="3" customFormat="false" ht="15" hidden="false" customHeight="true" outlineLevel="0" collapsed="false">
      <c r="B3" s="5"/>
    </row>
    <row r="4" customFormat="false" ht="15" hidden="false" customHeight="true" outlineLevel="0" collapsed="false">
      <c r="A4" s="6" t="s">
        <v>1</v>
      </c>
      <c r="B4" s="7"/>
      <c r="C4" s="7"/>
      <c r="D4" s="8"/>
      <c r="E4" s="8"/>
      <c r="F4" s="7"/>
      <c r="G4" s="7"/>
      <c r="H4" s="7"/>
      <c r="I4" s="7"/>
      <c r="J4" s="7"/>
      <c r="K4" s="7"/>
      <c r="L4" s="7"/>
    </row>
    <row r="5" customFormat="false" ht="15" hidden="false" customHeight="true" outlineLevel="0" collapsed="false">
      <c r="A5" s="9"/>
      <c r="B5" s="7"/>
      <c r="C5" s="10" t="s">
        <v>2</v>
      </c>
      <c r="D5" s="10"/>
      <c r="E5" s="10"/>
      <c r="F5" s="10"/>
      <c r="G5" s="10"/>
      <c r="H5" s="10"/>
      <c r="I5" s="10"/>
      <c r="J5" s="10"/>
      <c r="K5" s="10"/>
      <c r="L5" s="10"/>
      <c r="M5" s="10"/>
    </row>
    <row r="6" customFormat="false" ht="15" hidden="false" customHeight="true" outlineLevel="0" collapsed="false">
      <c r="B6" s="11"/>
      <c r="C6" s="12" t="n">
        <v>2009</v>
      </c>
      <c r="D6" s="12" t="n">
        <v>2010</v>
      </c>
      <c r="E6" s="12" t="n">
        <v>2011</v>
      </c>
      <c r="F6" s="12" t="n">
        <v>2012</v>
      </c>
      <c r="G6" s="12" t="n">
        <v>2013</v>
      </c>
      <c r="H6" s="12" t="n">
        <v>2014</v>
      </c>
      <c r="I6" s="12" t="n">
        <v>2015</v>
      </c>
      <c r="J6" s="12" t="n">
        <v>2016</v>
      </c>
      <c r="K6" s="12" t="n">
        <v>2017</v>
      </c>
      <c r="L6" s="12" t="n">
        <v>2018</v>
      </c>
      <c r="M6" s="12" t="n">
        <v>2019</v>
      </c>
    </row>
    <row r="7" customFormat="false" ht="15" hidden="false" customHeight="true" outlineLevel="0" collapsed="false">
      <c r="A7" s="13" t="s">
        <v>3</v>
      </c>
      <c r="B7" s="12" t="n">
        <v>2009</v>
      </c>
      <c r="C7" s="14" t="n">
        <v>6926918.44</v>
      </c>
      <c r="D7" s="14"/>
      <c r="E7" s="14"/>
      <c r="F7" s="14"/>
      <c r="G7" s="14"/>
      <c r="H7" s="14"/>
      <c r="I7" s="14"/>
      <c r="J7" s="14"/>
      <c r="K7" s="14"/>
      <c r="L7" s="14"/>
      <c r="M7" s="14"/>
    </row>
    <row r="8" customFormat="false" ht="15" hidden="false" customHeight="true" outlineLevel="0" collapsed="false">
      <c r="A8" s="13"/>
      <c r="B8" s="12" t="n">
        <v>2010</v>
      </c>
      <c r="C8" s="14" t="n">
        <v>120380955.13</v>
      </c>
      <c r="D8" s="14" t="n">
        <v>19476494.3</v>
      </c>
      <c r="E8" s="14"/>
      <c r="F8" s="14"/>
      <c r="G8" s="14"/>
      <c r="H8" s="14"/>
      <c r="I8" s="14"/>
      <c r="J8" s="14"/>
      <c r="K8" s="14"/>
      <c r="L8" s="14"/>
      <c r="M8" s="14"/>
    </row>
    <row r="9" customFormat="false" ht="15" hidden="false" customHeight="true" outlineLevel="0" collapsed="false">
      <c r="A9" s="13"/>
      <c r="B9" s="12" t="n">
        <v>2011</v>
      </c>
      <c r="C9" s="14" t="n">
        <v>141169955.9</v>
      </c>
      <c r="D9" s="14" t="n">
        <v>158085092.13</v>
      </c>
      <c r="E9" s="14" t="n">
        <v>131587044.77</v>
      </c>
      <c r="F9" s="14"/>
      <c r="G9" s="14"/>
      <c r="H9" s="14"/>
      <c r="I9" s="14"/>
      <c r="J9" s="14"/>
      <c r="K9" s="14"/>
      <c r="L9" s="14"/>
      <c r="M9" s="14"/>
    </row>
    <row r="10" customFormat="false" ht="15" hidden="false" customHeight="true" outlineLevel="0" collapsed="false">
      <c r="A10" s="13"/>
      <c r="B10" s="12" t="n">
        <v>2012</v>
      </c>
      <c r="C10" s="14" t="n">
        <v>88798276.2</v>
      </c>
      <c r="D10" s="14" t="n">
        <v>147596606.15</v>
      </c>
      <c r="E10" s="14" t="n">
        <v>216670042.66</v>
      </c>
      <c r="F10" s="14" t="n">
        <v>37624209.34</v>
      </c>
      <c r="G10" s="14"/>
      <c r="H10" s="14"/>
      <c r="I10" s="14"/>
      <c r="J10" s="14"/>
      <c r="K10" s="14"/>
      <c r="L10" s="14"/>
      <c r="M10" s="14"/>
    </row>
    <row r="11" customFormat="false" ht="15" hidden="false" customHeight="true" outlineLevel="0" collapsed="false">
      <c r="A11" s="13"/>
      <c r="B11" s="12" t="n">
        <v>2013</v>
      </c>
      <c r="C11" s="14" t="n">
        <v>82830443.55</v>
      </c>
      <c r="D11" s="14" t="n">
        <v>48418328.25</v>
      </c>
      <c r="E11" s="14" t="n">
        <v>238677860.27</v>
      </c>
      <c r="F11" s="14" t="n">
        <v>626207658.46</v>
      </c>
      <c r="G11" s="14" t="n">
        <v>17057630.43</v>
      </c>
      <c r="H11" s="14"/>
      <c r="I11" s="14"/>
      <c r="J11" s="14"/>
      <c r="K11" s="14"/>
      <c r="L11" s="14"/>
      <c r="M11" s="14"/>
    </row>
    <row r="12" customFormat="false" ht="15" hidden="false" customHeight="true" outlineLevel="0" collapsed="false">
      <c r="A12" s="13"/>
      <c r="B12" s="12" t="n">
        <v>2014</v>
      </c>
      <c r="C12" s="14" t="n">
        <v>53558904.32</v>
      </c>
      <c r="D12" s="14" t="n">
        <v>23696499.27</v>
      </c>
      <c r="E12" s="14" t="n">
        <v>70281184.85</v>
      </c>
      <c r="F12" s="14" t="n">
        <v>498991400.53</v>
      </c>
      <c r="G12" s="14" t="n">
        <v>781141033.91</v>
      </c>
      <c r="H12" s="14" t="n">
        <v>3852298.18</v>
      </c>
      <c r="I12" s="14"/>
      <c r="J12" s="14"/>
      <c r="K12" s="14"/>
      <c r="L12" s="14"/>
      <c r="M12" s="14"/>
    </row>
    <row r="13" customFormat="false" ht="15" hidden="false" customHeight="true" outlineLevel="0" collapsed="false">
      <c r="A13" s="13"/>
      <c r="B13" s="12" t="n">
        <v>2015</v>
      </c>
      <c r="C13" s="14" t="n">
        <v>136800880.28</v>
      </c>
      <c r="D13" s="14" t="n">
        <v>13184687.5</v>
      </c>
      <c r="E13" s="14" t="n">
        <v>98215158.37</v>
      </c>
      <c r="F13" s="14" t="n">
        <v>241605276.09</v>
      </c>
      <c r="G13" s="14" t="n">
        <v>489416544.09</v>
      </c>
      <c r="H13" s="14" t="n">
        <v>1214906739.28</v>
      </c>
      <c r="I13" s="14" t="n">
        <v>592906797.81</v>
      </c>
      <c r="J13" s="14"/>
      <c r="K13" s="14"/>
      <c r="L13" s="14"/>
      <c r="M13" s="14"/>
    </row>
    <row r="14" customFormat="false" ht="15" hidden="false" customHeight="true" outlineLevel="0" collapsed="false">
      <c r="A14" s="13"/>
      <c r="B14" s="12" t="n">
        <v>2016</v>
      </c>
      <c r="C14" s="14" t="n">
        <v>1116904.98</v>
      </c>
      <c r="D14" s="14" t="n">
        <v>6265228.57</v>
      </c>
      <c r="E14" s="14" t="n">
        <v>15156677.2</v>
      </c>
      <c r="F14" s="14" t="n">
        <v>156762524.04</v>
      </c>
      <c r="G14" s="14" t="n">
        <v>112628427.97</v>
      </c>
      <c r="H14" s="14" t="n">
        <v>863029905.52</v>
      </c>
      <c r="I14" s="14" t="n">
        <v>933201836.71</v>
      </c>
      <c r="J14" s="14" t="n">
        <v>269434154.93</v>
      </c>
      <c r="K14" s="14"/>
      <c r="L14" s="14"/>
      <c r="M14" s="14"/>
    </row>
    <row r="15" customFormat="false" ht="15" hidden="false" customHeight="true" outlineLevel="0" collapsed="false">
      <c r="A15" s="13"/>
      <c r="B15" s="12" t="n">
        <v>2017</v>
      </c>
      <c r="C15" s="14" t="n">
        <v>87519.09</v>
      </c>
      <c r="D15" s="14" t="n">
        <v>6755426.11</v>
      </c>
      <c r="E15" s="14" t="n">
        <v>201584045</v>
      </c>
      <c r="F15" s="14" t="n">
        <v>86651669.03</v>
      </c>
      <c r="G15" s="14" t="n">
        <v>53159945.86</v>
      </c>
      <c r="H15" s="14" t="n">
        <v>511996531.55</v>
      </c>
      <c r="I15" s="14" t="n">
        <v>715779334.82</v>
      </c>
      <c r="J15" s="14" t="n">
        <v>255732624.05</v>
      </c>
      <c r="K15" s="14" t="n">
        <v>49708015.02</v>
      </c>
      <c r="L15" s="14"/>
      <c r="M15" s="14"/>
    </row>
    <row r="16" customFormat="false" ht="15" hidden="false" customHeight="true" outlineLevel="0" collapsed="false">
      <c r="A16" s="13"/>
      <c r="B16" s="12" t="n">
        <v>2018</v>
      </c>
      <c r="C16" s="14" t="n">
        <v>864253.96</v>
      </c>
      <c r="D16" s="14" t="n">
        <v>47529.74</v>
      </c>
      <c r="E16" s="14" t="n">
        <v>1455607.95</v>
      </c>
      <c r="F16" s="14" t="n">
        <v>6935573.84</v>
      </c>
      <c r="G16" s="14" t="n">
        <v>50159119.97</v>
      </c>
      <c r="H16" s="14" t="n">
        <v>154697732.29</v>
      </c>
      <c r="I16" s="14" t="n">
        <v>191438914.99</v>
      </c>
      <c r="J16" s="14" t="n">
        <v>625270684.47</v>
      </c>
      <c r="K16" s="14" t="n">
        <v>733700870.71</v>
      </c>
      <c r="L16" s="14" t="n">
        <v>452529381.29</v>
      </c>
      <c r="M16" s="12"/>
    </row>
    <row r="17" customFormat="false" ht="15" hidden="false" customHeight="true" outlineLevel="0" collapsed="false">
      <c r="A17" s="13"/>
      <c r="B17" s="12" t="n">
        <v>2019</v>
      </c>
      <c r="C17" s="14" t="n">
        <v>330</v>
      </c>
      <c r="D17" s="14" t="n">
        <v>105021.05</v>
      </c>
      <c r="E17" s="14" t="n">
        <v>2801875.33</v>
      </c>
      <c r="F17" s="14" t="n">
        <v>7469149.79</v>
      </c>
      <c r="G17" s="14" t="n">
        <v>8150752.12</v>
      </c>
      <c r="H17" s="14" t="n">
        <v>6705712.3</v>
      </c>
      <c r="I17" s="14" t="n">
        <v>37173771.79</v>
      </c>
      <c r="J17" s="14" t="n">
        <v>212460428.49</v>
      </c>
      <c r="K17" s="14" t="n">
        <v>749404106.41</v>
      </c>
      <c r="L17" s="14" t="n">
        <v>516750436.19</v>
      </c>
      <c r="M17" s="14" t="n">
        <v>9039406.04</v>
      </c>
    </row>
    <row r="18" customFormat="false" ht="15" hidden="false" customHeight="true" outlineLevel="0" collapsed="false">
      <c r="B18" s="27"/>
      <c r="C18" s="29"/>
      <c r="D18" s="29"/>
      <c r="E18" s="29"/>
      <c r="F18" s="29"/>
      <c r="G18" s="29"/>
      <c r="H18" s="29"/>
      <c r="I18" s="29"/>
      <c r="J18" s="29"/>
      <c r="K18" s="29"/>
      <c r="L18" s="29"/>
    </row>
    <row r="19" customFormat="false" ht="15" hidden="false" customHeight="true" outlineLevel="0" collapsed="false"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customFormat="false" ht="15" hidden="false" customHeight="true" outlineLevel="0" collapsed="false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8"/>
    </row>
    <row r="21" customFormat="false" ht="15" hidden="false" customHeight="true" outlineLevel="0" collapsed="false">
      <c r="B21" s="19" t="s">
        <v>4</v>
      </c>
    </row>
    <row r="22" customFormat="false" ht="15" hidden="false" customHeight="true" outlineLevel="0" collapsed="false">
      <c r="B22" s="20" t="s">
        <v>5</v>
      </c>
      <c r="C22" s="20" t="n">
        <v>1</v>
      </c>
      <c r="D22" s="20" t="n">
        <v>2</v>
      </c>
      <c r="E22" s="20" t="n">
        <v>3</v>
      </c>
      <c r="F22" s="20" t="n">
        <v>4</v>
      </c>
      <c r="G22" s="20" t="n">
        <v>5</v>
      </c>
      <c r="H22" s="20" t="n">
        <v>6</v>
      </c>
      <c r="I22" s="20" t="n">
        <v>7</v>
      </c>
      <c r="J22" s="21" t="n">
        <v>8</v>
      </c>
      <c r="K22" s="21" t="n">
        <v>9</v>
      </c>
      <c r="L22" s="12" t="n">
        <v>10</v>
      </c>
      <c r="M22" s="12" t="n">
        <v>11</v>
      </c>
    </row>
    <row r="23" customFormat="false" ht="15" hidden="false" customHeight="true" outlineLevel="0" collapsed="false">
      <c r="B23" s="12" t="n">
        <v>2009</v>
      </c>
      <c r="C23" s="14" t="n">
        <f aca="false">C7</f>
        <v>6926918.44</v>
      </c>
      <c r="D23" s="14" t="n">
        <f aca="false">C8</f>
        <v>120380955.13</v>
      </c>
      <c r="E23" s="14" t="n">
        <f aca="false">+C9</f>
        <v>141169955.9</v>
      </c>
      <c r="F23" s="14" t="n">
        <f aca="false">C10</f>
        <v>88798276.2</v>
      </c>
      <c r="G23" s="14" t="n">
        <f aca="false">C11</f>
        <v>82830443.55</v>
      </c>
      <c r="H23" s="14" t="n">
        <f aca="false">+C12</f>
        <v>53558904.32</v>
      </c>
      <c r="I23" s="14" t="n">
        <f aca="false">C13</f>
        <v>136800880.28</v>
      </c>
      <c r="J23" s="14" t="n">
        <f aca="false">+C14</f>
        <v>1116904.98</v>
      </c>
      <c r="K23" s="14" t="n">
        <f aca="false">C15</f>
        <v>87519.09</v>
      </c>
      <c r="L23" s="14" t="n">
        <f aca="false">C16</f>
        <v>864253.96</v>
      </c>
      <c r="M23" s="14" t="n">
        <f aca="false">C17</f>
        <v>330</v>
      </c>
    </row>
    <row r="24" customFormat="false" ht="15" hidden="false" customHeight="true" outlineLevel="0" collapsed="false">
      <c r="B24" s="12" t="n">
        <v>2010</v>
      </c>
      <c r="C24" s="14" t="n">
        <f aca="false">D8</f>
        <v>19476494.3</v>
      </c>
      <c r="D24" s="14" t="n">
        <f aca="false">+D9</f>
        <v>158085092.13</v>
      </c>
      <c r="E24" s="14" t="n">
        <f aca="false">D10</f>
        <v>147596606.15</v>
      </c>
      <c r="F24" s="14" t="n">
        <f aca="false">D11</f>
        <v>48418328.25</v>
      </c>
      <c r="G24" s="14" t="n">
        <f aca="false">+D12</f>
        <v>23696499.27</v>
      </c>
      <c r="H24" s="14" t="n">
        <f aca="false">D13</f>
        <v>13184687.5</v>
      </c>
      <c r="I24" s="14" t="n">
        <f aca="false">+D14</f>
        <v>6265228.57</v>
      </c>
      <c r="J24" s="14" t="n">
        <f aca="false">D15</f>
        <v>6755426.11</v>
      </c>
      <c r="K24" s="14" t="n">
        <f aca="false">D16</f>
        <v>47529.74</v>
      </c>
      <c r="L24" s="14" t="n">
        <f aca="false">D17</f>
        <v>105021.05</v>
      </c>
      <c r="M24" s="14"/>
    </row>
    <row r="25" customFormat="false" ht="15" hidden="false" customHeight="true" outlineLevel="0" collapsed="false">
      <c r="B25" s="12" t="n">
        <v>2011</v>
      </c>
      <c r="C25" s="14" t="n">
        <f aca="false">+E9</f>
        <v>131587044.77</v>
      </c>
      <c r="D25" s="14" t="n">
        <f aca="false">E10</f>
        <v>216670042.66</v>
      </c>
      <c r="E25" s="14" t="n">
        <f aca="false">E11</f>
        <v>238677860.27</v>
      </c>
      <c r="F25" s="14" t="n">
        <f aca="false">+E12</f>
        <v>70281184.85</v>
      </c>
      <c r="G25" s="14" t="n">
        <f aca="false">E13</f>
        <v>98215158.37</v>
      </c>
      <c r="H25" s="14" t="n">
        <f aca="false">++E14</f>
        <v>15156677.2</v>
      </c>
      <c r="I25" s="14" t="n">
        <f aca="false">E15</f>
        <v>201584045</v>
      </c>
      <c r="J25" s="14" t="n">
        <f aca="false">E16</f>
        <v>1455607.95</v>
      </c>
      <c r="K25" s="14" t="n">
        <f aca="false">E17</f>
        <v>2801875.33</v>
      </c>
      <c r="L25" s="14"/>
      <c r="M25" s="14"/>
    </row>
    <row r="26" customFormat="false" ht="15" hidden="false" customHeight="true" outlineLevel="0" collapsed="false">
      <c r="B26" s="12" t="n">
        <v>2012</v>
      </c>
      <c r="C26" s="14" t="n">
        <f aca="false">F10</f>
        <v>37624209.34</v>
      </c>
      <c r="D26" s="14" t="n">
        <f aca="false">F11</f>
        <v>626207658.46</v>
      </c>
      <c r="E26" s="14" t="n">
        <f aca="false">+F12</f>
        <v>498991400.53</v>
      </c>
      <c r="F26" s="14" t="n">
        <f aca="false">F13</f>
        <v>241605276.09</v>
      </c>
      <c r="G26" s="14" t="n">
        <f aca="false">+F14</f>
        <v>156762524.04</v>
      </c>
      <c r="H26" s="14" t="n">
        <f aca="false">F15</f>
        <v>86651669.03</v>
      </c>
      <c r="I26" s="14" t="n">
        <f aca="false">F16</f>
        <v>6935573.84</v>
      </c>
      <c r="J26" s="14" t="n">
        <f aca="false">F17</f>
        <v>7469149.79</v>
      </c>
      <c r="K26" s="14"/>
      <c r="L26" s="14"/>
      <c r="M26" s="14"/>
    </row>
    <row r="27" customFormat="false" ht="15" hidden="false" customHeight="true" outlineLevel="0" collapsed="false">
      <c r="B27" s="12" t="n">
        <v>2013</v>
      </c>
      <c r="C27" s="14" t="n">
        <f aca="false">G11</f>
        <v>17057630.43</v>
      </c>
      <c r="D27" s="14" t="n">
        <f aca="false">+G12</f>
        <v>781141033.91</v>
      </c>
      <c r="E27" s="14" t="n">
        <f aca="false">G13</f>
        <v>489416544.09</v>
      </c>
      <c r="F27" s="14" t="n">
        <f aca="false">+G14</f>
        <v>112628427.97</v>
      </c>
      <c r="G27" s="14" t="n">
        <f aca="false">G15</f>
        <v>53159945.86</v>
      </c>
      <c r="H27" s="14" t="n">
        <f aca="false">G16</f>
        <v>50159119.97</v>
      </c>
      <c r="I27" s="14" t="n">
        <f aca="false">G17</f>
        <v>8150752.12</v>
      </c>
      <c r="J27" s="14"/>
      <c r="K27" s="14"/>
      <c r="L27" s="14"/>
      <c r="M27" s="14"/>
    </row>
    <row r="28" customFormat="false" ht="15" hidden="false" customHeight="true" outlineLevel="0" collapsed="false">
      <c r="B28" s="12" t="n">
        <v>2014</v>
      </c>
      <c r="C28" s="14" t="n">
        <f aca="false">+H12</f>
        <v>3852298.18</v>
      </c>
      <c r="D28" s="14" t="n">
        <f aca="false">H13</f>
        <v>1214906739.28</v>
      </c>
      <c r="E28" s="14" t="n">
        <f aca="false">+H14</f>
        <v>863029905.52</v>
      </c>
      <c r="F28" s="14" t="n">
        <f aca="false">H15</f>
        <v>511996531.55</v>
      </c>
      <c r="G28" s="14" t="n">
        <f aca="false">H16</f>
        <v>154697732.29</v>
      </c>
      <c r="H28" s="14" t="n">
        <f aca="false">H17</f>
        <v>6705712.3</v>
      </c>
      <c r="I28" s="14"/>
      <c r="J28" s="14"/>
      <c r="K28" s="14"/>
      <c r="L28" s="14"/>
      <c r="M28" s="14"/>
    </row>
    <row r="29" customFormat="false" ht="15" hidden="false" customHeight="true" outlineLevel="0" collapsed="false">
      <c r="B29" s="12" t="n">
        <v>2015</v>
      </c>
      <c r="C29" s="22" t="n">
        <f aca="false">I13</f>
        <v>592906797.81</v>
      </c>
      <c r="D29" s="22" t="n">
        <f aca="false">+I14</f>
        <v>933201836.71</v>
      </c>
      <c r="E29" s="22" t="n">
        <f aca="false">I15</f>
        <v>715779334.82</v>
      </c>
      <c r="F29" s="22" t="n">
        <f aca="false">I16</f>
        <v>191438914.99</v>
      </c>
      <c r="G29" s="22" t="n">
        <f aca="false">I17</f>
        <v>37173771.79</v>
      </c>
      <c r="H29" s="20"/>
      <c r="I29" s="20"/>
      <c r="J29" s="20"/>
      <c r="K29" s="20"/>
      <c r="L29" s="20"/>
      <c r="M29" s="14"/>
    </row>
    <row r="30" customFormat="false" ht="15" hidden="false" customHeight="true" outlineLevel="0" collapsed="false">
      <c r="B30" s="12" t="n">
        <v>2016</v>
      </c>
      <c r="C30" s="23" t="n">
        <f aca="false">+J14</f>
        <v>269434154.93</v>
      </c>
      <c r="D30" s="23" t="n">
        <f aca="false">J15</f>
        <v>255732624.05</v>
      </c>
      <c r="E30" s="23" t="n">
        <f aca="false">J16</f>
        <v>625270684.47</v>
      </c>
      <c r="F30" s="23" t="n">
        <f aca="false">J17</f>
        <v>212460428.49</v>
      </c>
      <c r="G30" s="12"/>
      <c r="H30" s="12"/>
      <c r="I30" s="12"/>
      <c r="J30" s="12"/>
      <c r="K30" s="12"/>
      <c r="L30" s="12"/>
      <c r="M30" s="14"/>
    </row>
    <row r="31" customFormat="false" ht="15" hidden="false" customHeight="true" outlineLevel="0" collapsed="false">
      <c r="B31" s="12" t="n">
        <v>2017</v>
      </c>
      <c r="C31" s="22" t="n">
        <f aca="false">K15</f>
        <v>49708015.02</v>
      </c>
      <c r="D31" s="22" t="n">
        <f aca="false">K16</f>
        <v>733700870.71</v>
      </c>
      <c r="E31" s="22" t="n">
        <f aca="false">K17</f>
        <v>749404106.41</v>
      </c>
      <c r="F31" s="20"/>
      <c r="G31" s="20"/>
      <c r="H31" s="20"/>
      <c r="I31" s="20"/>
      <c r="J31" s="20"/>
      <c r="K31" s="20"/>
      <c r="L31" s="20"/>
      <c r="M31" s="14"/>
    </row>
    <row r="32" customFormat="false" ht="15" hidden="false" customHeight="true" outlineLevel="0" collapsed="false">
      <c r="B32" s="12" t="n">
        <v>2018</v>
      </c>
      <c r="C32" s="23" t="n">
        <f aca="false">L16</f>
        <v>452529381.29</v>
      </c>
      <c r="D32" s="23" t="n">
        <f aca="false">L17</f>
        <v>516750436.19</v>
      </c>
      <c r="E32" s="23"/>
      <c r="F32" s="23"/>
      <c r="G32" s="23"/>
      <c r="H32" s="23"/>
      <c r="I32" s="23"/>
      <c r="J32" s="23"/>
      <c r="K32" s="23"/>
      <c r="L32" s="23"/>
      <c r="M32" s="14"/>
    </row>
    <row r="33" customFormat="false" ht="15" hidden="false" customHeight="true" outlineLevel="0" collapsed="false">
      <c r="B33" s="12" t="n">
        <v>2019</v>
      </c>
      <c r="C33" s="23" t="n">
        <f aca="false">M17</f>
        <v>9039406.04</v>
      </c>
      <c r="D33" s="23"/>
      <c r="E33" s="23"/>
      <c r="F33" s="23"/>
      <c r="G33" s="23"/>
      <c r="H33" s="23"/>
      <c r="I33" s="23"/>
      <c r="J33" s="23"/>
      <c r="K33" s="23"/>
      <c r="L33" s="23"/>
      <c r="M33" s="14"/>
    </row>
    <row r="34" customFormat="false" ht="15" hidden="false" customHeight="true" outlineLevel="0" collapsed="false">
      <c r="M34" s="18"/>
    </row>
    <row r="38" customFormat="false" ht="15" hidden="false" customHeight="true" outlineLevel="0" collapsed="false">
      <c r="A38" s="6" t="s">
        <v>6</v>
      </c>
      <c r="B38" s="7"/>
      <c r="C38" s="7"/>
      <c r="D38" s="8"/>
      <c r="E38" s="8"/>
      <c r="F38" s="7"/>
      <c r="G38" s="7"/>
      <c r="H38" s="7"/>
      <c r="I38" s="7"/>
      <c r="J38" s="7"/>
      <c r="K38" s="7"/>
      <c r="L38" s="7"/>
    </row>
    <row r="39" customFormat="false" ht="15" hidden="false" customHeight="true" outlineLevel="0" collapsed="false">
      <c r="A39" s="9"/>
      <c r="B39" s="7"/>
      <c r="C39" s="10" t="s">
        <v>2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customFormat="false" ht="15" hidden="false" customHeight="true" outlineLevel="0" collapsed="false">
      <c r="B40" s="11"/>
      <c r="C40" s="20" t="n">
        <v>2009</v>
      </c>
      <c r="D40" s="20" t="n">
        <v>2010</v>
      </c>
      <c r="E40" s="20" t="n">
        <v>2011</v>
      </c>
      <c r="F40" s="20" t="n">
        <v>2012</v>
      </c>
      <c r="G40" s="20" t="n">
        <v>2013</v>
      </c>
      <c r="H40" s="20" t="n">
        <v>2014</v>
      </c>
      <c r="I40" s="20" t="n">
        <v>2015</v>
      </c>
      <c r="J40" s="20" t="n">
        <v>2016</v>
      </c>
      <c r="K40" s="20" t="n">
        <v>2017</v>
      </c>
      <c r="L40" s="20" t="n">
        <v>2018</v>
      </c>
      <c r="M40" s="20" t="n">
        <v>2019</v>
      </c>
    </row>
    <row r="41" customFormat="false" ht="15" hidden="false" customHeight="true" outlineLevel="0" collapsed="false">
      <c r="A41" s="13" t="s">
        <v>3</v>
      </c>
      <c r="B41" s="12" t="n">
        <v>2009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customFormat="false" ht="15" hidden="false" customHeight="true" outlineLevel="0" collapsed="false">
      <c r="A42" s="13"/>
      <c r="B42" s="12" t="n">
        <v>2010</v>
      </c>
      <c r="C42" s="14" t="n">
        <v>191200211.33</v>
      </c>
      <c r="D42" s="14" t="n">
        <v>0</v>
      </c>
      <c r="E42" s="14"/>
      <c r="F42" s="14"/>
      <c r="G42" s="14"/>
      <c r="H42" s="14"/>
      <c r="I42" s="14"/>
      <c r="J42" s="14"/>
      <c r="K42" s="14"/>
      <c r="L42" s="14"/>
      <c r="M42" s="14"/>
    </row>
    <row r="43" customFormat="false" ht="15" hidden="false" customHeight="true" outlineLevel="0" collapsed="false">
      <c r="A43" s="13"/>
      <c r="B43" s="12" t="n">
        <v>2011</v>
      </c>
      <c r="C43" s="14" t="n">
        <v>317102313.12</v>
      </c>
      <c r="D43" s="14" t="n">
        <v>283593761.36</v>
      </c>
      <c r="E43" s="14" t="n">
        <v>0</v>
      </c>
      <c r="F43" s="14"/>
      <c r="G43" s="14"/>
      <c r="H43" s="14"/>
      <c r="I43" s="14"/>
      <c r="J43" s="14"/>
      <c r="K43" s="14"/>
      <c r="L43" s="14"/>
      <c r="M43" s="14"/>
    </row>
    <row r="44" customFormat="false" ht="15" hidden="false" customHeight="true" outlineLevel="0" collapsed="false">
      <c r="A44" s="13"/>
      <c r="B44" s="12" t="n">
        <v>2012</v>
      </c>
      <c r="C44" s="14" t="n">
        <v>254408534.17</v>
      </c>
      <c r="D44" s="14" t="n">
        <v>220937835.18</v>
      </c>
      <c r="E44" s="14" t="n">
        <v>663177247.12</v>
      </c>
      <c r="F44" s="14" t="n">
        <v>0</v>
      </c>
      <c r="G44" s="14"/>
      <c r="H44" s="14"/>
      <c r="I44" s="14"/>
      <c r="J44" s="14"/>
      <c r="K44" s="14"/>
      <c r="L44" s="14"/>
      <c r="M44" s="14"/>
    </row>
    <row r="45" customFormat="false" ht="15" hidden="false" customHeight="true" outlineLevel="0" collapsed="false">
      <c r="A45" s="13"/>
      <c r="B45" s="12" t="n">
        <v>2013</v>
      </c>
      <c r="C45" s="14" t="n">
        <v>164003540.19</v>
      </c>
      <c r="D45" s="14" t="n">
        <v>175627360.99</v>
      </c>
      <c r="E45" s="14" t="n">
        <v>435616012.89</v>
      </c>
      <c r="F45" s="14" t="n">
        <v>1320252338.04</v>
      </c>
      <c r="G45" s="14" t="n">
        <v>0</v>
      </c>
      <c r="H45" s="14"/>
      <c r="I45" s="14"/>
      <c r="J45" s="14"/>
      <c r="K45" s="14"/>
      <c r="L45" s="14"/>
      <c r="M45" s="14"/>
    </row>
    <row r="46" customFormat="false" ht="15" hidden="false" customHeight="true" outlineLevel="0" collapsed="false">
      <c r="A46" s="13"/>
      <c r="B46" s="12" t="n">
        <v>2014</v>
      </c>
      <c r="C46" s="14" t="n">
        <v>154218395.14</v>
      </c>
      <c r="D46" s="14" t="n">
        <v>85525132.35</v>
      </c>
      <c r="E46" s="14" t="n">
        <v>241555659.68</v>
      </c>
      <c r="F46" s="14" t="n">
        <v>796670394.21</v>
      </c>
      <c r="G46" s="14" t="n">
        <v>1892699829.51</v>
      </c>
      <c r="H46" s="14" t="n">
        <v>33170000</v>
      </c>
      <c r="I46" s="14"/>
      <c r="J46" s="14"/>
      <c r="K46" s="14"/>
      <c r="L46" s="14"/>
      <c r="M46" s="14"/>
    </row>
    <row r="47" customFormat="false" ht="15" hidden="false" customHeight="true" outlineLevel="0" collapsed="false">
      <c r="A47" s="13"/>
      <c r="B47" s="12" t="n">
        <v>2015</v>
      </c>
      <c r="C47" s="22" t="n">
        <v>74982045.61</v>
      </c>
      <c r="D47" s="22" t="n">
        <v>37294491.71</v>
      </c>
      <c r="E47" s="22" t="n">
        <v>146370397.37</v>
      </c>
      <c r="F47" s="22" t="n">
        <v>441859077.59</v>
      </c>
      <c r="G47" s="22" t="n">
        <v>1156875695.28</v>
      </c>
      <c r="H47" s="22" t="n">
        <v>1890715707.37</v>
      </c>
      <c r="I47" s="22" t="n">
        <v>0</v>
      </c>
      <c r="J47" s="22"/>
      <c r="K47" s="22"/>
      <c r="L47" s="22"/>
      <c r="M47" s="22"/>
    </row>
    <row r="48" customFormat="false" ht="15" hidden="false" customHeight="true" outlineLevel="0" collapsed="false">
      <c r="A48" s="13"/>
      <c r="B48" s="12" t="n">
        <v>2016</v>
      </c>
      <c r="C48" s="23" t="n">
        <v>51073082.9</v>
      </c>
      <c r="D48" s="23" t="n">
        <v>26322940.38</v>
      </c>
      <c r="E48" s="23" t="n">
        <v>138045597.63</v>
      </c>
      <c r="F48" s="23" t="n">
        <v>269983998.3</v>
      </c>
      <c r="G48" s="23" t="n">
        <v>806713909.93</v>
      </c>
      <c r="H48" s="23" t="n">
        <v>717830581.52</v>
      </c>
      <c r="I48" s="23" t="n">
        <v>985367395.61</v>
      </c>
      <c r="J48" s="23" t="n">
        <v>0</v>
      </c>
      <c r="K48" s="23"/>
      <c r="L48" s="23"/>
      <c r="M48" s="23"/>
    </row>
    <row r="49" customFormat="false" ht="15" hidden="false" customHeight="true" outlineLevel="0" collapsed="false">
      <c r="A49" s="13"/>
      <c r="B49" s="12" t="n">
        <v>2017</v>
      </c>
      <c r="C49" s="22" t="n">
        <v>16117625.37</v>
      </c>
      <c r="D49" s="22" t="n">
        <v>16939615.82</v>
      </c>
      <c r="E49" s="22" t="n">
        <v>105440170.65</v>
      </c>
      <c r="F49" s="22" t="n">
        <v>170093517.45</v>
      </c>
      <c r="G49" s="22" t="n">
        <v>693594651.02</v>
      </c>
      <c r="H49" s="22" t="n">
        <v>639920135.95</v>
      </c>
      <c r="I49" s="22" t="n">
        <v>748882139.83</v>
      </c>
      <c r="J49" s="22" t="n">
        <v>1110155281.82</v>
      </c>
      <c r="K49" s="22" t="n">
        <v>0</v>
      </c>
      <c r="L49" s="22"/>
      <c r="M49" s="22"/>
    </row>
    <row r="50" customFormat="false" ht="15" hidden="false" customHeight="true" outlineLevel="0" collapsed="false">
      <c r="A50" s="13"/>
      <c r="B50" s="12" t="n">
        <v>2018</v>
      </c>
      <c r="C50" s="23" t="n">
        <v>13207712.86</v>
      </c>
      <c r="D50" s="23" t="n">
        <v>10138500.81</v>
      </c>
      <c r="E50" s="23" t="n">
        <v>19716379.08</v>
      </c>
      <c r="F50" s="23" t="n">
        <v>57192450.57</v>
      </c>
      <c r="G50" s="23" t="n">
        <v>635956085.13</v>
      </c>
      <c r="H50" s="23" t="n">
        <v>175129056.73</v>
      </c>
      <c r="I50" s="23" t="n">
        <v>395736266.52</v>
      </c>
      <c r="J50" s="23" t="n">
        <v>1011318661.3</v>
      </c>
      <c r="K50" s="23" t="n">
        <v>1972777635.59</v>
      </c>
      <c r="L50" s="23" t="n">
        <v>158125000</v>
      </c>
      <c r="M50" s="23"/>
    </row>
    <row r="51" customFormat="false" ht="15" hidden="false" customHeight="true" outlineLevel="0" collapsed="false">
      <c r="A51" s="13"/>
      <c r="B51" s="12" t="n">
        <v>2019</v>
      </c>
      <c r="C51" s="23" t="n">
        <v>18845024.07</v>
      </c>
      <c r="D51" s="23" t="n">
        <v>5338448.71</v>
      </c>
      <c r="E51" s="23" t="n">
        <v>16510735.46</v>
      </c>
      <c r="F51" s="23" t="n">
        <v>50726025.81</v>
      </c>
      <c r="G51" s="23" t="n">
        <v>597281780.74</v>
      </c>
      <c r="H51" s="23" t="n">
        <v>173376169.68</v>
      </c>
      <c r="I51" s="23" t="n">
        <v>260609403.77</v>
      </c>
      <c r="J51" s="23" t="n">
        <v>547816274.89</v>
      </c>
      <c r="K51" s="23" t="n">
        <v>1462363690.51</v>
      </c>
      <c r="L51" s="23" t="n">
        <v>829837872.4</v>
      </c>
      <c r="M51" s="23" t="n">
        <v>213840198</v>
      </c>
    </row>
    <row r="52" customFormat="false" ht="15" hidden="false" customHeight="true" outlineLevel="0" collapsed="false">
      <c r="B52" s="27"/>
      <c r="C52" s="29"/>
      <c r="D52" s="29"/>
      <c r="E52" s="29"/>
      <c r="F52" s="29"/>
      <c r="G52" s="29"/>
      <c r="H52" s="29"/>
      <c r="I52" s="29"/>
      <c r="J52" s="29"/>
      <c r="K52" s="29"/>
      <c r="L52" s="29"/>
    </row>
    <row r="53" customFormat="false" ht="15" hidden="false" customHeight="true" outlineLevel="0" collapsed="false">
      <c r="C53" s="16"/>
      <c r="D53" s="16"/>
      <c r="E53" s="16"/>
      <c r="F53" s="16"/>
      <c r="G53" s="16"/>
      <c r="H53" s="16"/>
      <c r="I53" s="16"/>
      <c r="J53" s="16"/>
      <c r="K53" s="16"/>
      <c r="L53" s="16"/>
    </row>
    <row r="54" customFormat="false" ht="15" hidden="false" customHeight="true" outlineLevel="0" collapsed="false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8"/>
    </row>
    <row r="55" customFormat="false" ht="15" hidden="false" customHeight="true" outlineLevel="0" collapsed="false">
      <c r="B55" s="19" t="s">
        <v>7</v>
      </c>
    </row>
    <row r="56" customFormat="false" ht="15" hidden="false" customHeight="true" outlineLevel="0" collapsed="false">
      <c r="B56" s="20" t="s">
        <v>5</v>
      </c>
      <c r="C56" s="20" t="n">
        <v>1</v>
      </c>
      <c r="D56" s="20" t="n">
        <v>2</v>
      </c>
      <c r="E56" s="20" t="n">
        <v>3</v>
      </c>
      <c r="F56" s="20" t="n">
        <v>4</v>
      </c>
      <c r="G56" s="20" t="n">
        <v>5</v>
      </c>
      <c r="H56" s="20" t="n">
        <v>6</v>
      </c>
      <c r="I56" s="20" t="n">
        <v>7</v>
      </c>
      <c r="J56" s="21" t="n">
        <v>8</v>
      </c>
      <c r="K56" s="21" t="n">
        <v>9</v>
      </c>
      <c r="L56" s="12" t="n">
        <v>10</v>
      </c>
      <c r="M56" s="12" t="n">
        <v>10</v>
      </c>
    </row>
    <row r="57" customFormat="false" ht="15" hidden="false" customHeight="true" outlineLevel="0" collapsed="false">
      <c r="B57" s="12" t="n">
        <v>2009</v>
      </c>
      <c r="C57" s="14" t="n">
        <f aca="false">C41</f>
        <v>0</v>
      </c>
      <c r="D57" s="14" t="n">
        <f aca="false">C42</f>
        <v>191200211.33</v>
      </c>
      <c r="E57" s="14" t="n">
        <f aca="false">+C43</f>
        <v>317102313.12</v>
      </c>
      <c r="F57" s="14" t="n">
        <f aca="false">C44</f>
        <v>254408534.17</v>
      </c>
      <c r="G57" s="14" t="n">
        <f aca="false">C45</f>
        <v>164003540.19</v>
      </c>
      <c r="H57" s="14" t="n">
        <f aca="false">+C46</f>
        <v>154218395.14</v>
      </c>
      <c r="I57" s="14" t="n">
        <f aca="false">C47</f>
        <v>74982045.61</v>
      </c>
      <c r="J57" s="14" t="n">
        <f aca="false">+C48</f>
        <v>51073082.9</v>
      </c>
      <c r="K57" s="14" t="n">
        <f aca="false">C49</f>
        <v>16117625.37</v>
      </c>
      <c r="L57" s="14" t="n">
        <f aca="false">C50</f>
        <v>13207712.86</v>
      </c>
      <c r="M57" s="14" t="n">
        <f aca="false">C51</f>
        <v>18845024.07</v>
      </c>
    </row>
    <row r="58" customFormat="false" ht="15" hidden="false" customHeight="true" outlineLevel="0" collapsed="false">
      <c r="B58" s="12" t="n">
        <v>2010</v>
      </c>
      <c r="C58" s="14" t="n">
        <f aca="false">D42</f>
        <v>0</v>
      </c>
      <c r="D58" s="14" t="n">
        <f aca="false">+D43</f>
        <v>283593761.36</v>
      </c>
      <c r="E58" s="14" t="n">
        <f aca="false">D44</f>
        <v>220937835.18</v>
      </c>
      <c r="F58" s="14" t="n">
        <f aca="false">D45</f>
        <v>175627360.99</v>
      </c>
      <c r="G58" s="14" t="n">
        <f aca="false">+D46</f>
        <v>85525132.35</v>
      </c>
      <c r="H58" s="14" t="n">
        <f aca="false">D47</f>
        <v>37294491.71</v>
      </c>
      <c r="I58" s="14" t="n">
        <f aca="false">+D48</f>
        <v>26322940.38</v>
      </c>
      <c r="J58" s="14" t="n">
        <f aca="false">D49</f>
        <v>16939615.82</v>
      </c>
      <c r="K58" s="14" t="n">
        <f aca="false">D50</f>
        <v>10138500.81</v>
      </c>
      <c r="L58" s="14" t="n">
        <f aca="false">D51</f>
        <v>5338448.71</v>
      </c>
      <c r="M58" s="14"/>
    </row>
    <row r="59" customFormat="false" ht="15" hidden="false" customHeight="true" outlineLevel="0" collapsed="false">
      <c r="B59" s="12" t="n">
        <v>2011</v>
      </c>
      <c r="C59" s="14" t="n">
        <f aca="false">+E43</f>
        <v>0</v>
      </c>
      <c r="D59" s="14" t="n">
        <f aca="false">E44</f>
        <v>663177247.12</v>
      </c>
      <c r="E59" s="14" t="n">
        <f aca="false">E45</f>
        <v>435616012.89</v>
      </c>
      <c r="F59" s="14" t="n">
        <f aca="false">+E46</f>
        <v>241555659.68</v>
      </c>
      <c r="G59" s="14" t="n">
        <f aca="false">E47</f>
        <v>146370397.37</v>
      </c>
      <c r="H59" s="14" t="n">
        <f aca="false">++E48</f>
        <v>138045597.63</v>
      </c>
      <c r="I59" s="14" t="n">
        <f aca="false">E49</f>
        <v>105440170.65</v>
      </c>
      <c r="J59" s="14" t="n">
        <f aca="false">E50</f>
        <v>19716379.08</v>
      </c>
      <c r="K59" s="14" t="n">
        <f aca="false">E51</f>
        <v>16510735.46</v>
      </c>
      <c r="L59" s="14"/>
      <c r="M59" s="14"/>
    </row>
    <row r="60" customFormat="false" ht="15" hidden="false" customHeight="true" outlineLevel="0" collapsed="false">
      <c r="B60" s="12" t="n">
        <v>2012</v>
      </c>
      <c r="C60" s="14" t="n">
        <f aca="false">F44</f>
        <v>0</v>
      </c>
      <c r="D60" s="14" t="n">
        <f aca="false">F45</f>
        <v>1320252338.04</v>
      </c>
      <c r="E60" s="14" t="n">
        <f aca="false">+F46</f>
        <v>796670394.21</v>
      </c>
      <c r="F60" s="14" t="n">
        <f aca="false">F47</f>
        <v>441859077.59</v>
      </c>
      <c r="G60" s="14" t="n">
        <f aca="false">+F48</f>
        <v>269983998.3</v>
      </c>
      <c r="H60" s="14" t="n">
        <f aca="false">F49</f>
        <v>170093517.45</v>
      </c>
      <c r="I60" s="14" t="n">
        <f aca="false">F50</f>
        <v>57192450.57</v>
      </c>
      <c r="J60" s="14" t="n">
        <f aca="false">F51</f>
        <v>50726025.81</v>
      </c>
      <c r="K60" s="14"/>
      <c r="L60" s="14"/>
      <c r="M60" s="14"/>
    </row>
    <row r="61" customFormat="false" ht="15" hidden="false" customHeight="true" outlineLevel="0" collapsed="false">
      <c r="B61" s="12" t="n">
        <v>2013</v>
      </c>
      <c r="C61" s="14" t="n">
        <f aca="false">G45</f>
        <v>0</v>
      </c>
      <c r="D61" s="14" t="n">
        <f aca="false">+G46</f>
        <v>1892699829.51</v>
      </c>
      <c r="E61" s="14" t="n">
        <f aca="false">G47</f>
        <v>1156875695.28</v>
      </c>
      <c r="F61" s="14" t="n">
        <f aca="false">+G48</f>
        <v>806713909.93</v>
      </c>
      <c r="G61" s="14" t="n">
        <f aca="false">G49</f>
        <v>693594651.02</v>
      </c>
      <c r="H61" s="14" t="n">
        <f aca="false">G50</f>
        <v>635956085.13</v>
      </c>
      <c r="I61" s="14" t="n">
        <f aca="false">G51</f>
        <v>597281780.74</v>
      </c>
      <c r="J61" s="14"/>
      <c r="K61" s="14"/>
      <c r="L61" s="14"/>
      <c r="M61" s="14"/>
    </row>
    <row r="62" customFormat="false" ht="15" hidden="false" customHeight="true" outlineLevel="0" collapsed="false">
      <c r="B62" s="12" t="n">
        <v>2014</v>
      </c>
      <c r="C62" s="14" t="n">
        <f aca="false">+H46</f>
        <v>33170000</v>
      </c>
      <c r="D62" s="14" t="n">
        <f aca="false">H47</f>
        <v>1890715707.37</v>
      </c>
      <c r="E62" s="14" t="n">
        <f aca="false">+H48</f>
        <v>717830581.52</v>
      </c>
      <c r="F62" s="14" t="n">
        <f aca="false">H49</f>
        <v>639920135.95</v>
      </c>
      <c r="G62" s="14" t="n">
        <f aca="false">H50</f>
        <v>175129056.73</v>
      </c>
      <c r="H62" s="14" t="n">
        <f aca="false">H51</f>
        <v>173376169.68</v>
      </c>
      <c r="I62" s="14"/>
      <c r="J62" s="14"/>
      <c r="K62" s="14"/>
      <c r="L62" s="14"/>
      <c r="M62" s="14"/>
    </row>
    <row r="63" customFormat="false" ht="15" hidden="false" customHeight="true" outlineLevel="0" collapsed="false">
      <c r="B63" s="12" t="n">
        <v>2015</v>
      </c>
      <c r="C63" s="22" t="n">
        <f aca="false">I47</f>
        <v>0</v>
      </c>
      <c r="D63" s="22" t="n">
        <f aca="false">+I48</f>
        <v>985367395.61</v>
      </c>
      <c r="E63" s="22" t="n">
        <f aca="false">I49</f>
        <v>748882139.83</v>
      </c>
      <c r="F63" s="22" t="n">
        <f aca="false">I50</f>
        <v>395736266.52</v>
      </c>
      <c r="G63" s="22" t="n">
        <f aca="false">I51</f>
        <v>260609403.77</v>
      </c>
      <c r="H63" s="20"/>
      <c r="I63" s="20"/>
      <c r="J63" s="20"/>
      <c r="K63" s="20"/>
      <c r="L63" s="20"/>
      <c r="M63" s="14"/>
    </row>
    <row r="64" customFormat="false" ht="15" hidden="false" customHeight="true" outlineLevel="0" collapsed="false">
      <c r="B64" s="12" t="n">
        <v>2016</v>
      </c>
      <c r="C64" s="23" t="n">
        <f aca="false">+J48</f>
        <v>0</v>
      </c>
      <c r="D64" s="23" t="n">
        <f aca="false">J49</f>
        <v>1110155281.82</v>
      </c>
      <c r="E64" s="23" t="n">
        <f aca="false">J50</f>
        <v>1011318661.3</v>
      </c>
      <c r="F64" s="23" t="n">
        <f aca="false">J51</f>
        <v>547816274.89</v>
      </c>
      <c r="G64" s="12"/>
      <c r="H64" s="12"/>
      <c r="I64" s="12"/>
      <c r="J64" s="12"/>
      <c r="K64" s="12"/>
      <c r="L64" s="12"/>
      <c r="M64" s="14"/>
    </row>
    <row r="65" customFormat="false" ht="15" hidden="false" customHeight="true" outlineLevel="0" collapsed="false">
      <c r="B65" s="12" t="n">
        <v>2017</v>
      </c>
      <c r="C65" s="22" t="n">
        <f aca="false">K49</f>
        <v>0</v>
      </c>
      <c r="D65" s="22" t="n">
        <f aca="false">K50</f>
        <v>1972777635.59</v>
      </c>
      <c r="E65" s="22" t="n">
        <f aca="false">K51</f>
        <v>1462363690.51</v>
      </c>
      <c r="F65" s="20"/>
      <c r="G65" s="20"/>
      <c r="H65" s="20"/>
      <c r="I65" s="20"/>
      <c r="J65" s="20"/>
      <c r="K65" s="20"/>
      <c r="L65" s="20"/>
      <c r="M65" s="14"/>
    </row>
    <row r="66" customFormat="false" ht="15" hidden="false" customHeight="true" outlineLevel="0" collapsed="false">
      <c r="B66" s="12" t="n">
        <v>2018</v>
      </c>
      <c r="C66" s="23" t="n">
        <f aca="false">L50</f>
        <v>158125000</v>
      </c>
      <c r="D66" s="23" t="n">
        <f aca="false">L51</f>
        <v>829837872.4</v>
      </c>
      <c r="E66" s="23"/>
      <c r="F66" s="23"/>
      <c r="G66" s="23"/>
      <c r="H66" s="23"/>
      <c r="I66" s="23"/>
      <c r="J66" s="23"/>
      <c r="K66" s="23"/>
      <c r="L66" s="23"/>
      <c r="M66" s="14"/>
    </row>
    <row r="67" customFormat="false" ht="15" hidden="false" customHeight="true" outlineLevel="0" collapsed="false">
      <c r="B67" s="12" t="n">
        <v>2019</v>
      </c>
      <c r="C67" s="23" t="n">
        <f aca="false">M51</f>
        <v>213840198</v>
      </c>
      <c r="D67" s="23"/>
      <c r="E67" s="23"/>
      <c r="F67" s="23"/>
      <c r="G67" s="23"/>
      <c r="H67" s="23"/>
      <c r="I67" s="23"/>
      <c r="J67" s="23"/>
      <c r="K67" s="23"/>
      <c r="L67" s="23"/>
      <c r="M67" s="14"/>
    </row>
  </sheetData>
  <mergeCells count="5">
    <mergeCell ref="A1:J1"/>
    <mergeCell ref="C5:M5"/>
    <mergeCell ref="A7:A17"/>
    <mergeCell ref="C39:M39"/>
    <mergeCell ref="A41:A51"/>
  </mergeCells>
  <printOptions headings="false" gridLines="false" gridLinesSet="true" horizontalCentered="false" verticalCentered="false"/>
  <pageMargins left="0.39375" right="0.315277777777778" top="0.39375" bottom="0.433333333333333" header="0.511805555555555" footer="0.511805555555555"/>
  <pageSetup paperSize="9" scale="11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5"/>
  <sheetViews>
    <sheetView showFormulas="false" showGridLines="true" showRowColHeaders="true" showZeros="true" rightToLeft="false" tabSelected="true" showOutlineSymbols="true" defaultGridColor="true" view="normal" topLeftCell="A25" colorId="64" zoomScale="95" zoomScaleNormal="95" zoomScalePageLayoutView="100" workbookViewId="0">
      <selection pane="topLeft" activeCell="A43" activeCellId="0" sqref="A43"/>
    </sheetView>
  </sheetViews>
  <sheetFormatPr defaultRowHeight="12.8" zeroHeight="false" outlineLevelRow="0" outlineLevelCol="0"/>
  <cols>
    <col collapsed="false" customWidth="true" hidden="false" outlineLevel="0" max="1" min="1" style="0" width="31.44"/>
    <col collapsed="false" customWidth="true" hidden="false" outlineLevel="0" max="2" min="2" style="0" width="8.66"/>
    <col collapsed="false" customWidth="true" hidden="false" outlineLevel="0" max="3" min="3" style="0" width="14.21"/>
    <col collapsed="false" customWidth="true" hidden="false" outlineLevel="0" max="13" min="4" style="0" width="16.71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30" t="s">
        <v>9</v>
      </c>
      <c r="B1" s="31" t="s">
        <v>5</v>
      </c>
      <c r="C1" s="31" t="n">
        <v>1</v>
      </c>
      <c r="D1" s="31" t="n">
        <v>2</v>
      </c>
      <c r="E1" s="31" t="n">
        <v>3</v>
      </c>
      <c r="F1" s="31" t="n">
        <v>4</v>
      </c>
      <c r="G1" s="31" t="n">
        <v>5</v>
      </c>
      <c r="H1" s="31" t="n">
        <v>6</v>
      </c>
      <c r="I1" s="31" t="n">
        <v>7</v>
      </c>
      <c r="J1" s="32" t="n">
        <v>8</v>
      </c>
      <c r="K1" s="32" t="n">
        <v>9</v>
      </c>
      <c r="L1" s="33" t="n">
        <v>10</v>
      </c>
      <c r="M1" s="33" t="n">
        <v>11</v>
      </c>
    </row>
    <row r="2" customFormat="false" ht="12.8" hidden="false" customHeight="false" outlineLevel="0" collapsed="false">
      <c r="B2" s="34" t="n">
        <v>2009</v>
      </c>
      <c r="C2" s="35" t="n">
        <v>6926918.44</v>
      </c>
      <c r="D2" s="35" t="n">
        <v>120380955.13</v>
      </c>
      <c r="E2" s="35" t="n">
        <v>141169955.9</v>
      </c>
      <c r="F2" s="35" t="n">
        <v>88798276.2</v>
      </c>
      <c r="G2" s="35" t="n">
        <v>82830443.55</v>
      </c>
      <c r="H2" s="35" t="n">
        <v>53558904.32</v>
      </c>
      <c r="I2" s="35" t="n">
        <v>136800880.28</v>
      </c>
      <c r="J2" s="35" t="n">
        <v>1116904.98</v>
      </c>
      <c r="K2" s="35" t="n">
        <v>87519.09</v>
      </c>
      <c r="L2" s="35" t="n">
        <v>864253.96</v>
      </c>
      <c r="M2" s="35" t="n">
        <v>330</v>
      </c>
    </row>
    <row r="3" customFormat="false" ht="12.8" hidden="false" customHeight="false" outlineLevel="0" collapsed="false">
      <c r="B3" s="34" t="n">
        <v>2010</v>
      </c>
      <c r="C3" s="35" t="n">
        <v>19476494.3</v>
      </c>
      <c r="D3" s="35" t="n">
        <v>158085092.13</v>
      </c>
      <c r="E3" s="35" t="n">
        <v>147596606.15</v>
      </c>
      <c r="F3" s="35" t="n">
        <v>48418328.25</v>
      </c>
      <c r="G3" s="35" t="n">
        <v>23696499.27</v>
      </c>
      <c r="H3" s="35" t="n">
        <v>13184687.5</v>
      </c>
      <c r="I3" s="35" t="n">
        <v>6265228.57</v>
      </c>
      <c r="J3" s="35" t="n">
        <v>6755426.11</v>
      </c>
      <c r="K3" s="35" t="n">
        <v>47529.74</v>
      </c>
      <c r="L3" s="35" t="n">
        <v>105021.05</v>
      </c>
      <c r="M3" s="36"/>
    </row>
    <row r="4" customFormat="false" ht="12.8" hidden="false" customHeight="false" outlineLevel="0" collapsed="false">
      <c r="B4" s="34" t="n">
        <v>2011</v>
      </c>
      <c r="C4" s="35" t="n">
        <v>131587044.77</v>
      </c>
      <c r="D4" s="35" t="n">
        <v>216670042.66</v>
      </c>
      <c r="E4" s="35" t="n">
        <v>238677860.27</v>
      </c>
      <c r="F4" s="35" t="n">
        <v>70281184.85</v>
      </c>
      <c r="G4" s="35" t="n">
        <v>98215158.37</v>
      </c>
      <c r="H4" s="35" t="n">
        <v>15156677.2</v>
      </c>
      <c r="I4" s="35" t="n">
        <v>201584045</v>
      </c>
      <c r="J4" s="35" t="n">
        <v>1455607.95</v>
      </c>
      <c r="K4" s="35" t="n">
        <v>2801875.33</v>
      </c>
      <c r="L4" s="36"/>
      <c r="M4" s="36"/>
    </row>
    <row r="5" customFormat="false" ht="12.8" hidden="false" customHeight="false" outlineLevel="0" collapsed="false">
      <c r="B5" s="34" t="n">
        <v>2012</v>
      </c>
      <c r="C5" s="35" t="n">
        <v>37624209.34</v>
      </c>
      <c r="D5" s="35" t="n">
        <v>626207658.46</v>
      </c>
      <c r="E5" s="35" t="n">
        <v>498991400.53</v>
      </c>
      <c r="F5" s="35" t="n">
        <v>241605276.09</v>
      </c>
      <c r="G5" s="35" t="n">
        <v>156762524.04</v>
      </c>
      <c r="H5" s="35" t="n">
        <v>86651669.03</v>
      </c>
      <c r="I5" s="35" t="n">
        <v>6935573.84</v>
      </c>
      <c r="J5" s="35" t="n">
        <v>7469149.79</v>
      </c>
      <c r="K5" s="36"/>
      <c r="L5" s="36"/>
      <c r="M5" s="36"/>
    </row>
    <row r="6" customFormat="false" ht="12.8" hidden="false" customHeight="false" outlineLevel="0" collapsed="false">
      <c r="B6" s="34" t="n">
        <v>2013</v>
      </c>
      <c r="C6" s="35" t="n">
        <v>17057630.43</v>
      </c>
      <c r="D6" s="35" t="n">
        <v>781141033.91</v>
      </c>
      <c r="E6" s="35" t="n">
        <v>489416544.09</v>
      </c>
      <c r="F6" s="35" t="n">
        <v>112628427.97</v>
      </c>
      <c r="G6" s="35" t="n">
        <v>53159945.86</v>
      </c>
      <c r="H6" s="35" t="n">
        <v>50159119.97</v>
      </c>
      <c r="I6" s="35" t="n">
        <v>8150752.12</v>
      </c>
      <c r="J6" s="36"/>
      <c r="K6" s="36"/>
      <c r="L6" s="36"/>
      <c r="M6" s="36"/>
    </row>
    <row r="7" customFormat="false" ht="12.8" hidden="false" customHeight="false" outlineLevel="0" collapsed="false">
      <c r="B7" s="34" t="n">
        <v>2014</v>
      </c>
      <c r="C7" s="35" t="n">
        <v>3852298.18</v>
      </c>
      <c r="D7" s="35" t="n">
        <v>1214906739.28</v>
      </c>
      <c r="E7" s="35" t="n">
        <v>863029905.52</v>
      </c>
      <c r="F7" s="35" t="n">
        <v>511996531.55</v>
      </c>
      <c r="G7" s="35" t="n">
        <v>154697732.29</v>
      </c>
      <c r="H7" s="35" t="n">
        <v>6705712.3</v>
      </c>
      <c r="I7" s="36"/>
      <c r="J7" s="36"/>
      <c r="K7" s="36"/>
      <c r="L7" s="36"/>
      <c r="M7" s="36"/>
    </row>
    <row r="8" customFormat="false" ht="12.8" hidden="false" customHeight="false" outlineLevel="0" collapsed="false">
      <c r="B8" s="34" t="n">
        <v>2015</v>
      </c>
      <c r="C8" s="37" t="n">
        <v>592906797.81</v>
      </c>
      <c r="D8" s="37" t="n">
        <v>933201836.71</v>
      </c>
      <c r="E8" s="37" t="n">
        <v>715779334.82</v>
      </c>
      <c r="F8" s="37" t="n">
        <v>191438914.99</v>
      </c>
      <c r="G8" s="37" t="n">
        <v>37173771.79</v>
      </c>
      <c r="H8" s="38"/>
      <c r="I8" s="38"/>
      <c r="J8" s="38"/>
      <c r="K8" s="38"/>
      <c r="L8" s="38"/>
      <c r="M8" s="36"/>
    </row>
    <row r="9" customFormat="false" ht="12.8" hidden="false" customHeight="false" outlineLevel="0" collapsed="false">
      <c r="B9" s="34" t="n">
        <v>2016</v>
      </c>
      <c r="C9" s="39" t="n">
        <v>269434154.93</v>
      </c>
      <c r="D9" s="39" t="n">
        <v>255732624.05</v>
      </c>
      <c r="E9" s="39" t="n">
        <v>625270684.47</v>
      </c>
      <c r="F9" s="39" t="n">
        <v>212460428.49</v>
      </c>
      <c r="G9" s="40"/>
      <c r="H9" s="40"/>
      <c r="I9" s="40"/>
      <c r="J9" s="40"/>
      <c r="K9" s="40"/>
      <c r="L9" s="40"/>
      <c r="M9" s="36"/>
    </row>
    <row r="10" customFormat="false" ht="12.8" hidden="false" customHeight="false" outlineLevel="0" collapsed="false">
      <c r="B10" s="34" t="n">
        <v>2017</v>
      </c>
      <c r="C10" s="37" t="n">
        <v>49708015.02</v>
      </c>
      <c r="D10" s="37" t="n">
        <v>733700870.71</v>
      </c>
      <c r="E10" s="37" t="n">
        <v>749404106.41</v>
      </c>
      <c r="F10" s="38"/>
      <c r="G10" s="38"/>
      <c r="H10" s="38"/>
      <c r="I10" s="38"/>
      <c r="J10" s="38"/>
      <c r="K10" s="38"/>
      <c r="L10" s="38"/>
      <c r="M10" s="36"/>
    </row>
    <row r="11" customFormat="false" ht="12.8" hidden="false" customHeight="false" outlineLevel="0" collapsed="false">
      <c r="B11" s="34" t="n">
        <v>2018</v>
      </c>
      <c r="C11" s="39" t="n">
        <v>452529381.29</v>
      </c>
      <c r="D11" s="39" t="n">
        <v>516750436.19</v>
      </c>
      <c r="E11" s="41"/>
      <c r="F11" s="41"/>
      <c r="G11" s="41"/>
      <c r="H11" s="41"/>
      <c r="I11" s="41"/>
      <c r="J11" s="41"/>
      <c r="K11" s="41"/>
      <c r="L11" s="41"/>
      <c r="M11" s="36"/>
    </row>
    <row r="12" customFormat="false" ht="12.8" hidden="false" customHeight="false" outlineLevel="0" collapsed="false">
      <c r="B12" s="34" t="n">
        <v>2019</v>
      </c>
      <c r="C12" s="39" t="n">
        <v>9039406.04</v>
      </c>
      <c r="D12" s="41"/>
      <c r="E12" s="41"/>
      <c r="F12" s="41"/>
      <c r="G12" s="41"/>
      <c r="H12" s="41"/>
      <c r="I12" s="41"/>
      <c r="J12" s="41"/>
      <c r="K12" s="41"/>
      <c r="L12" s="41"/>
      <c r="M12" s="36"/>
    </row>
    <row r="14" customFormat="false" ht="12.8" hidden="false" customHeight="false" outlineLevel="0" collapsed="false">
      <c r="A14" s="30" t="s">
        <v>10</v>
      </c>
      <c r="B14" s="31" t="s">
        <v>5</v>
      </c>
      <c r="C14" s="31" t="n">
        <v>1</v>
      </c>
      <c r="D14" s="31" t="n">
        <v>2</v>
      </c>
      <c r="E14" s="31" t="n">
        <v>3</v>
      </c>
      <c r="F14" s="31" t="n">
        <v>4</v>
      </c>
      <c r="G14" s="31" t="n">
        <v>5</v>
      </c>
      <c r="H14" s="31" t="n">
        <v>6</v>
      </c>
      <c r="I14" s="31" t="n">
        <v>7</v>
      </c>
      <c r="J14" s="32" t="n">
        <v>8</v>
      </c>
      <c r="K14" s="32" t="n">
        <v>9</v>
      </c>
      <c r="L14" s="33" t="n">
        <v>10</v>
      </c>
      <c r="M14" s="33" t="n">
        <v>11</v>
      </c>
    </row>
    <row r="15" customFormat="false" ht="12.8" hidden="false" customHeight="false" outlineLevel="0" collapsed="false">
      <c r="B15" s="34" t="n">
        <v>2009</v>
      </c>
      <c r="C15" s="35" t="n">
        <v>6926918.44</v>
      </c>
      <c r="D15" s="35" t="n">
        <f aca="false">D2+C2</f>
        <v>127307873.57</v>
      </c>
      <c r="E15" s="35" t="n">
        <f aca="false">E2+D2+C2</f>
        <v>268477829.47</v>
      </c>
      <c r="F15" s="35" t="n">
        <f aca="false">SUM(C2:F2)</f>
        <v>357276105.67</v>
      </c>
      <c r="G15" s="35" t="n">
        <f aca="false">SUM($C2:G2)</f>
        <v>440106549.22</v>
      </c>
      <c r="H15" s="35" t="n">
        <f aca="false">SUM($C2:H2)</f>
        <v>493665453.54</v>
      </c>
      <c r="I15" s="35" t="n">
        <f aca="false">SUM($C2:I2)</f>
        <v>630466333.82</v>
      </c>
      <c r="J15" s="35" t="n">
        <f aca="false">SUM($C2:J2)</f>
        <v>631583238.8</v>
      </c>
      <c r="K15" s="35" t="n">
        <f aca="false">SUM($C2:K2)</f>
        <v>631670757.89</v>
      </c>
      <c r="L15" s="35" t="n">
        <f aca="false">SUM($C2:L2)</f>
        <v>632535011.85</v>
      </c>
      <c r="M15" s="35" t="n">
        <f aca="false">SUM($C2:M2)</f>
        <v>632535341.85</v>
      </c>
    </row>
    <row r="16" customFormat="false" ht="12.8" hidden="false" customHeight="false" outlineLevel="0" collapsed="false">
      <c r="B16" s="34" t="n">
        <v>2010</v>
      </c>
      <c r="C16" s="35" t="n">
        <v>19476494.3</v>
      </c>
      <c r="D16" s="35" t="n">
        <f aca="false">D3+C3</f>
        <v>177561586.43</v>
      </c>
      <c r="E16" s="35" t="n">
        <f aca="false">E3+D3+C3</f>
        <v>325158192.58</v>
      </c>
      <c r="F16" s="35" t="n">
        <f aca="false">SUM(C3:F3)</f>
        <v>373576520.83</v>
      </c>
      <c r="G16" s="35" t="n">
        <f aca="false">SUM($C3:G3)</f>
        <v>397273020.1</v>
      </c>
      <c r="H16" s="35" t="n">
        <f aca="false">SUM($C3:H3)</f>
        <v>410457707.6</v>
      </c>
      <c r="I16" s="35" t="n">
        <f aca="false">SUM($C3:I3)</f>
        <v>416722936.17</v>
      </c>
      <c r="J16" s="35" t="n">
        <f aca="false">SUM($C3:J3)</f>
        <v>423478362.28</v>
      </c>
      <c r="K16" s="35" t="n">
        <f aca="false">SUM($C3:K3)</f>
        <v>423525892.02</v>
      </c>
      <c r="L16" s="35" t="n">
        <f aca="false">SUM($C3:L3)</f>
        <v>423630913.07</v>
      </c>
      <c r="M16" s="36"/>
    </row>
    <row r="17" customFormat="false" ht="12.8" hidden="false" customHeight="false" outlineLevel="0" collapsed="false">
      <c r="B17" s="34" t="n">
        <v>2011</v>
      </c>
      <c r="C17" s="35" t="n">
        <v>131587044.77</v>
      </c>
      <c r="D17" s="35" t="n">
        <f aca="false">D4+C4</f>
        <v>348257087.43</v>
      </c>
      <c r="E17" s="35" t="n">
        <f aca="false">E4+D4+C4</f>
        <v>586934947.7</v>
      </c>
      <c r="F17" s="35" t="n">
        <f aca="false">SUM(C4:F4)</f>
        <v>657216132.55</v>
      </c>
      <c r="G17" s="35" t="n">
        <f aca="false">SUM($C4:G4)</f>
        <v>755431290.92</v>
      </c>
      <c r="H17" s="35" t="n">
        <f aca="false">SUM($C4:H4)</f>
        <v>770587968.12</v>
      </c>
      <c r="I17" s="35" t="n">
        <f aca="false">SUM($C4:I4)</f>
        <v>972172013.12</v>
      </c>
      <c r="J17" s="35" t="n">
        <f aca="false">SUM($C4:J4)</f>
        <v>973627621.07</v>
      </c>
      <c r="K17" s="35" t="n">
        <f aca="false">SUM($C4:K4)</f>
        <v>976429496.4</v>
      </c>
      <c r="L17" s="36"/>
      <c r="M17" s="36"/>
    </row>
    <row r="18" customFormat="false" ht="12.8" hidden="false" customHeight="false" outlineLevel="0" collapsed="false">
      <c r="B18" s="34" t="n">
        <v>2012</v>
      </c>
      <c r="C18" s="35" t="n">
        <v>37624209.34</v>
      </c>
      <c r="D18" s="35" t="n">
        <f aca="false">D5+C5</f>
        <v>663831867.8</v>
      </c>
      <c r="E18" s="35" t="n">
        <f aca="false">E5+D5+C5</f>
        <v>1162823268.33</v>
      </c>
      <c r="F18" s="35" t="n">
        <f aca="false">SUM(C5:F5)</f>
        <v>1404428544.42</v>
      </c>
      <c r="G18" s="35" t="n">
        <f aca="false">SUM($C5:G5)</f>
        <v>1561191068.46</v>
      </c>
      <c r="H18" s="35" t="n">
        <f aca="false">SUM($C5:H5)</f>
        <v>1647842737.49</v>
      </c>
      <c r="I18" s="35" t="n">
        <f aca="false">SUM($C5:I5)</f>
        <v>1654778311.33</v>
      </c>
      <c r="J18" s="35" t="n">
        <f aca="false">SUM($C5:J5)</f>
        <v>1662247461.12</v>
      </c>
      <c r="K18" s="36"/>
      <c r="L18" s="36"/>
      <c r="M18" s="36"/>
    </row>
    <row r="19" customFormat="false" ht="12.8" hidden="false" customHeight="false" outlineLevel="0" collapsed="false">
      <c r="B19" s="34" t="n">
        <v>2013</v>
      </c>
      <c r="C19" s="35" t="n">
        <v>17057630.43</v>
      </c>
      <c r="D19" s="35" t="n">
        <f aca="false">D6+C6</f>
        <v>798198664.34</v>
      </c>
      <c r="E19" s="35" t="n">
        <f aca="false">E6+D6+C6</f>
        <v>1287615208.43</v>
      </c>
      <c r="F19" s="35" t="n">
        <f aca="false">SUM(C6:F6)</f>
        <v>1400243636.4</v>
      </c>
      <c r="G19" s="35" t="n">
        <f aca="false">SUM($C6:G6)</f>
        <v>1453403582.26</v>
      </c>
      <c r="H19" s="35" t="n">
        <f aca="false">SUM($C6:H6)</f>
        <v>1503562702.23</v>
      </c>
      <c r="I19" s="35" t="n">
        <f aca="false">SUM($C6:I6)</f>
        <v>1511713454.35</v>
      </c>
      <c r="J19" s="36"/>
      <c r="K19" s="36"/>
      <c r="L19" s="36"/>
      <c r="M19" s="36"/>
    </row>
    <row r="20" customFormat="false" ht="12.8" hidden="false" customHeight="false" outlineLevel="0" collapsed="false">
      <c r="B20" s="34" t="n">
        <v>2014</v>
      </c>
      <c r="C20" s="35" t="n">
        <v>3852298.18</v>
      </c>
      <c r="D20" s="35" t="n">
        <f aca="false">D7+C7</f>
        <v>1218759037.46</v>
      </c>
      <c r="E20" s="35" t="n">
        <f aca="false">E7+D7+C7</f>
        <v>2081788942.98</v>
      </c>
      <c r="F20" s="35" t="n">
        <f aca="false">SUM(C7:F7)</f>
        <v>2593785474.53</v>
      </c>
      <c r="G20" s="35" t="n">
        <f aca="false">SUM($C7:G7)</f>
        <v>2748483206.82</v>
      </c>
      <c r="H20" s="35" t="n">
        <f aca="false">SUM($C7:H7)</f>
        <v>2755188919.12</v>
      </c>
      <c r="I20" s="36"/>
      <c r="J20" s="36"/>
      <c r="K20" s="36"/>
      <c r="L20" s="36"/>
      <c r="M20" s="36"/>
    </row>
    <row r="21" customFormat="false" ht="12.8" hidden="false" customHeight="false" outlineLevel="0" collapsed="false">
      <c r="B21" s="34" t="n">
        <v>2015</v>
      </c>
      <c r="C21" s="37" t="n">
        <v>592906797.81</v>
      </c>
      <c r="D21" s="37" t="n">
        <f aca="false">D8+C8</f>
        <v>1526108634.52</v>
      </c>
      <c r="E21" s="37" t="n">
        <f aca="false">E8+D8+C8</f>
        <v>2241887969.34</v>
      </c>
      <c r="F21" s="37" t="n">
        <f aca="false">SUM(C8:F8)</f>
        <v>2433326884.33</v>
      </c>
      <c r="G21" s="37" t="n">
        <f aca="false">SUM($C8:G8)</f>
        <v>2470500656.12</v>
      </c>
      <c r="H21" s="38"/>
      <c r="I21" s="38"/>
      <c r="J21" s="38"/>
      <c r="K21" s="38"/>
      <c r="L21" s="38"/>
      <c r="M21" s="36"/>
    </row>
    <row r="22" customFormat="false" ht="12.8" hidden="false" customHeight="false" outlineLevel="0" collapsed="false">
      <c r="B22" s="34" t="n">
        <v>2016</v>
      </c>
      <c r="C22" s="39" t="n">
        <v>269434154.93</v>
      </c>
      <c r="D22" s="39" t="n">
        <f aca="false">D9+C9</f>
        <v>525166778.98</v>
      </c>
      <c r="E22" s="39" t="n">
        <f aca="false">E9+D9+C9</f>
        <v>1150437463.45</v>
      </c>
      <c r="F22" s="39" t="n">
        <f aca="false">SUM(C9:F9)</f>
        <v>1362897891.94</v>
      </c>
      <c r="G22" s="40"/>
      <c r="H22" s="40"/>
      <c r="I22" s="40"/>
      <c r="J22" s="40"/>
      <c r="K22" s="40"/>
      <c r="L22" s="40"/>
      <c r="M22" s="36"/>
    </row>
    <row r="23" customFormat="false" ht="12.8" hidden="false" customHeight="false" outlineLevel="0" collapsed="false">
      <c r="B23" s="34" t="n">
        <v>2017</v>
      </c>
      <c r="C23" s="37" t="n">
        <v>49708015.02</v>
      </c>
      <c r="D23" s="37" t="n">
        <f aca="false">D10+C10</f>
        <v>783408885.73</v>
      </c>
      <c r="E23" s="37" t="n">
        <f aca="false">E10+D10+C10</f>
        <v>1532812992.14</v>
      </c>
      <c r="F23" s="38"/>
      <c r="G23" s="38"/>
      <c r="H23" s="38"/>
      <c r="I23" s="38"/>
      <c r="J23" s="38"/>
      <c r="K23" s="38"/>
      <c r="L23" s="38"/>
      <c r="M23" s="36"/>
    </row>
    <row r="24" customFormat="false" ht="12.8" hidden="false" customHeight="false" outlineLevel="0" collapsed="false">
      <c r="B24" s="34" t="n">
        <v>2018</v>
      </c>
      <c r="C24" s="39" t="n">
        <v>452529381.29</v>
      </c>
      <c r="D24" s="39" t="n">
        <f aca="false">D11+C11</f>
        <v>969279817.48</v>
      </c>
      <c r="E24" s="41"/>
      <c r="F24" s="41"/>
      <c r="G24" s="41"/>
      <c r="H24" s="41"/>
      <c r="I24" s="41"/>
      <c r="J24" s="41"/>
      <c r="K24" s="41"/>
      <c r="L24" s="41"/>
      <c r="M24" s="36"/>
    </row>
    <row r="25" customFormat="false" ht="12.8" hidden="false" customHeight="false" outlineLevel="0" collapsed="false">
      <c r="B25" s="34" t="n">
        <v>2019</v>
      </c>
      <c r="C25" s="39" t="n">
        <v>9039406.04</v>
      </c>
      <c r="D25" s="41"/>
      <c r="E25" s="41"/>
      <c r="F25" s="41"/>
      <c r="G25" s="41"/>
      <c r="H25" s="41"/>
      <c r="I25" s="41"/>
      <c r="J25" s="41"/>
      <c r="K25" s="41"/>
      <c r="L25" s="41"/>
      <c r="M25" s="36"/>
    </row>
    <row r="27" customFormat="false" ht="12.8" hidden="false" customHeight="false" outlineLevel="0" collapsed="false">
      <c r="A27" s="30" t="s">
        <v>11</v>
      </c>
      <c r="D27" s="42" t="s">
        <v>12</v>
      </c>
      <c r="E27" s="42" t="s">
        <v>13</v>
      </c>
      <c r="F27" s="42" t="s">
        <v>14</v>
      </c>
      <c r="G27" s="42" t="s">
        <v>15</v>
      </c>
      <c r="H27" s="42" t="s">
        <v>16</v>
      </c>
      <c r="I27" s="42" t="s">
        <v>17</v>
      </c>
      <c r="J27" s="42" t="s">
        <v>18</v>
      </c>
      <c r="K27" s="42" t="s">
        <v>19</v>
      </c>
      <c r="L27" s="42" t="s">
        <v>20</v>
      </c>
      <c r="M27" s="42" t="s">
        <v>21</v>
      </c>
    </row>
    <row r="28" customFormat="false" ht="12.8" hidden="false" customHeight="false" outlineLevel="0" collapsed="false">
      <c r="C28" s="43" t="s">
        <v>22</v>
      </c>
      <c r="D28" s="44" t="n">
        <f aca="false">SUM(D15:D24)/SUM(C15:C24)</f>
        <v>4.51449430192042</v>
      </c>
      <c r="E28" s="44" t="n">
        <f aca="false">SUM(E15:E23)/SUM(D15:D23)</f>
        <v>1.72453005488557</v>
      </c>
      <c r="F28" s="44" t="n">
        <f aca="false">SUM(F15:F22)/SUM(E15:E22)</f>
        <v>1.16228525797467</v>
      </c>
      <c r="G28" s="44" t="n">
        <f aca="false">SUM(G15:G21)/SUM(F15:F21)</f>
        <v>1.06578587050334</v>
      </c>
      <c r="H28" s="44" t="n">
        <f aca="false">SUM(H15:H20)/SUM(G15:G20)</f>
        <v>1.03064439647859</v>
      </c>
      <c r="I28" s="44" t="n">
        <f aca="false">SUM(I15:I19)/SUM(H15:H19)</f>
        <v>1.07453953394375</v>
      </c>
      <c r="J28" s="44" t="n">
        <f aca="false">SUM(J15:J18)/SUM(I15:I18)</f>
        <v>1.00457170676243</v>
      </c>
      <c r="K28" s="44" t="n">
        <f aca="false">SUM(K15:K17)/SUM(J15:J17)</f>
        <v>1.00144769545179</v>
      </c>
      <c r="L28" s="44" t="n">
        <f aca="false">SUM(L15:L16)/SUM(K15:K16)</f>
        <v>1.00091857286515</v>
      </c>
      <c r="M28" s="44" t="n">
        <f aca="false">SUM(M15:M15)/SUM(L15:L15)</f>
        <v>1.00000052171025</v>
      </c>
    </row>
    <row r="30" customFormat="false" ht="12.8" hidden="false" customHeight="false" outlineLevel="0" collapsed="false">
      <c r="A30" s="30" t="s">
        <v>23</v>
      </c>
      <c r="B30" s="31" t="s">
        <v>5</v>
      </c>
      <c r="C30" s="31" t="n">
        <v>1</v>
      </c>
      <c r="D30" s="31" t="n">
        <v>2</v>
      </c>
      <c r="E30" s="31" t="n">
        <v>3</v>
      </c>
      <c r="F30" s="31" t="n">
        <v>4</v>
      </c>
      <c r="G30" s="31" t="n">
        <v>5</v>
      </c>
      <c r="H30" s="31" t="n">
        <v>6</v>
      </c>
      <c r="I30" s="31" t="n">
        <v>7</v>
      </c>
      <c r="J30" s="32" t="n">
        <v>8</v>
      </c>
      <c r="K30" s="32" t="n">
        <v>9</v>
      </c>
      <c r="L30" s="33" t="n">
        <v>10</v>
      </c>
      <c r="M30" s="33" t="n">
        <v>11</v>
      </c>
    </row>
    <row r="31" customFormat="false" ht="12.8" hidden="false" customHeight="false" outlineLevel="0" collapsed="false">
      <c r="B31" s="34" t="n">
        <v>2009</v>
      </c>
      <c r="C31" s="35" t="n">
        <v>6926918.44</v>
      </c>
      <c r="D31" s="35" t="n">
        <v>127307873.57</v>
      </c>
      <c r="E31" s="35" t="n">
        <v>268477829.47</v>
      </c>
      <c r="F31" s="35" t="n">
        <v>357276105.67</v>
      </c>
      <c r="G31" s="35" t="n">
        <v>440106549.22</v>
      </c>
      <c r="H31" s="35" t="n">
        <v>493665453.54</v>
      </c>
      <c r="I31" s="35" t="n">
        <v>630466333.82</v>
      </c>
      <c r="J31" s="35" t="n">
        <v>631583238.8</v>
      </c>
      <c r="K31" s="35" t="n">
        <v>631670757.89</v>
      </c>
      <c r="L31" s="35" t="n">
        <v>632535011.85</v>
      </c>
      <c r="M31" s="35" t="n">
        <v>632535341.85</v>
      </c>
    </row>
    <row r="32" customFormat="false" ht="12.8" hidden="false" customHeight="false" outlineLevel="0" collapsed="false">
      <c r="B32" s="34" t="n">
        <v>2010</v>
      </c>
      <c r="C32" s="35" t="n">
        <v>19476494.3</v>
      </c>
      <c r="D32" s="35" t="n">
        <v>177561586.43</v>
      </c>
      <c r="E32" s="35" t="n">
        <v>325158192.58</v>
      </c>
      <c r="F32" s="35" t="n">
        <v>373576520.83</v>
      </c>
      <c r="G32" s="35" t="n">
        <v>397273020.1</v>
      </c>
      <c r="H32" s="35" t="n">
        <v>410457707.6</v>
      </c>
      <c r="I32" s="35" t="n">
        <v>416722936.17</v>
      </c>
      <c r="J32" s="35" t="n">
        <v>423478362.28</v>
      </c>
      <c r="K32" s="35" t="n">
        <v>423525892.02</v>
      </c>
      <c r="L32" s="35" t="n">
        <v>423630913.07</v>
      </c>
      <c r="M32" s="36" t="n">
        <f aca="false">L32*M$28</f>
        <v>423631134.08259</v>
      </c>
    </row>
    <row r="33" customFormat="false" ht="12.8" hidden="false" customHeight="false" outlineLevel="0" collapsed="false">
      <c r="B33" s="34" t="n">
        <v>2011</v>
      </c>
      <c r="C33" s="35" t="n">
        <v>131587044.77</v>
      </c>
      <c r="D33" s="35" t="n">
        <v>348257087.43</v>
      </c>
      <c r="E33" s="35" t="n">
        <v>586934947.7</v>
      </c>
      <c r="F33" s="35" t="n">
        <v>657216132.55</v>
      </c>
      <c r="G33" s="35" t="n">
        <v>755431290.92</v>
      </c>
      <c r="H33" s="35" t="n">
        <v>770587968.12</v>
      </c>
      <c r="I33" s="35" t="n">
        <v>972172013.12</v>
      </c>
      <c r="J33" s="35" t="n">
        <v>973627621.07</v>
      </c>
      <c r="K33" s="35" t="n">
        <v>976429496.4</v>
      </c>
      <c r="L33" s="36" t="n">
        <f aca="false">K33*L$28</f>
        <v>977326418.040121</v>
      </c>
      <c r="M33" s="36" t="n">
        <f aca="false">L33*M$28</f>
        <v>977326927.921332</v>
      </c>
    </row>
    <row r="34" customFormat="false" ht="12.8" hidden="false" customHeight="false" outlineLevel="0" collapsed="false">
      <c r="B34" s="34" t="n">
        <v>2012</v>
      </c>
      <c r="C34" s="35" t="n">
        <v>37624209.34</v>
      </c>
      <c r="D34" s="35" t="n">
        <v>663831867.8</v>
      </c>
      <c r="E34" s="35" t="n">
        <v>1162823268.33</v>
      </c>
      <c r="F34" s="35" t="n">
        <v>1404428544.42</v>
      </c>
      <c r="G34" s="35" t="n">
        <v>1561191068.46</v>
      </c>
      <c r="H34" s="35" t="n">
        <v>1647842737.49</v>
      </c>
      <c r="I34" s="35" t="n">
        <v>1654778311.33</v>
      </c>
      <c r="J34" s="35" t="n">
        <v>1662247461.12</v>
      </c>
      <c r="K34" s="36" t="n">
        <f aca="false">J34*K$28</f>
        <v>1664653889.20921</v>
      </c>
      <c r="L34" s="36" t="n">
        <f aca="false">K34*L$28</f>
        <v>1666182995.1017</v>
      </c>
      <c r="M34" s="36" t="n">
        <f aca="false">L34*M$28</f>
        <v>1666183864.36645</v>
      </c>
    </row>
    <row r="35" customFormat="false" ht="12.8" hidden="false" customHeight="false" outlineLevel="0" collapsed="false">
      <c r="B35" s="34" t="n">
        <v>2013</v>
      </c>
      <c r="C35" s="35" t="n">
        <v>17057630.43</v>
      </c>
      <c r="D35" s="35" t="n">
        <v>798198664.34</v>
      </c>
      <c r="E35" s="35" t="n">
        <v>1287615208.43</v>
      </c>
      <c r="F35" s="35" t="n">
        <v>1400243636.4</v>
      </c>
      <c r="G35" s="35" t="n">
        <v>1453403582.26</v>
      </c>
      <c r="H35" s="35" t="n">
        <v>1503562702.23</v>
      </c>
      <c r="I35" s="35" t="n">
        <v>1511713454.35</v>
      </c>
      <c r="J35" s="36" t="n">
        <f aca="false">I35*J$28</f>
        <v>1518624564.9721</v>
      </c>
      <c r="K35" s="36" t="n">
        <f aca="false">J35*K$28</f>
        <v>1520823070.84779</v>
      </c>
      <c r="L35" s="36" t="n">
        <f aca="false">K35*L$28</f>
        <v>1522220057.65336</v>
      </c>
      <c r="M35" s="36" t="n">
        <f aca="false">L35*M$28</f>
        <v>1522220851.81117</v>
      </c>
    </row>
    <row r="36" customFormat="false" ht="12.8" hidden="false" customHeight="false" outlineLevel="0" collapsed="false">
      <c r="B36" s="34" t="n">
        <v>2014</v>
      </c>
      <c r="C36" s="35" t="n">
        <v>3852298.18</v>
      </c>
      <c r="D36" s="35" t="n">
        <v>1218759037.46</v>
      </c>
      <c r="E36" s="35" t="n">
        <v>2081788942.98</v>
      </c>
      <c r="F36" s="35" t="n">
        <v>2593785474.53</v>
      </c>
      <c r="G36" s="35" t="n">
        <v>2748483206.82</v>
      </c>
      <c r="H36" s="35" t="n">
        <v>2755188919.12</v>
      </c>
      <c r="I36" s="36" t="n">
        <f aca="false">H36*I$28</f>
        <v>2960559417.0782</v>
      </c>
      <c r="J36" s="36" t="n">
        <f aca="false">I36*J$28</f>
        <v>2974094226.58582</v>
      </c>
      <c r="K36" s="36" t="n">
        <f aca="false">J36*K$28</f>
        <v>2978399809.27084</v>
      </c>
      <c r="L36" s="36" t="n">
        <f aca="false">K36*L$28</f>
        <v>2981135686.51719</v>
      </c>
      <c r="M36" s="36" t="n">
        <f aca="false">L36*M$28</f>
        <v>2981137241.80624</v>
      </c>
    </row>
    <row r="37" customFormat="false" ht="12.8" hidden="false" customHeight="false" outlineLevel="0" collapsed="false">
      <c r="B37" s="34" t="n">
        <v>2015</v>
      </c>
      <c r="C37" s="37" t="n">
        <v>592906797.81</v>
      </c>
      <c r="D37" s="37" t="n">
        <v>1526108634.52</v>
      </c>
      <c r="E37" s="37" t="n">
        <v>2241887969.34</v>
      </c>
      <c r="F37" s="37" t="n">
        <v>2433326884.33</v>
      </c>
      <c r="G37" s="37" t="n">
        <v>2470500656.12</v>
      </c>
      <c r="H37" s="38" t="n">
        <f aca="false">G37*H$28</f>
        <v>2546207657.72675</v>
      </c>
      <c r="I37" s="38" t="n">
        <f aca="false">H37*I$28</f>
        <v>2736000789.85771</v>
      </c>
      <c r="J37" s="38" t="n">
        <f aca="false">I37*J$28</f>
        <v>2748508983.17071</v>
      </c>
      <c r="K37" s="38" t="n">
        <f aca="false">J37*K$28</f>
        <v>2752487987.12485</v>
      </c>
      <c r="L37" s="38" t="n">
        <f aca="false">K37*L$28</f>
        <v>2755016347.90146</v>
      </c>
      <c r="M37" s="36" t="n">
        <f aca="false">L37*M$28</f>
        <v>2755017785.22173</v>
      </c>
    </row>
    <row r="38" customFormat="false" ht="12.8" hidden="false" customHeight="false" outlineLevel="0" collapsed="false">
      <c r="B38" s="34" t="n">
        <v>2016</v>
      </c>
      <c r="C38" s="39" t="n">
        <v>269434154.93</v>
      </c>
      <c r="D38" s="39" t="n">
        <v>525166778.98</v>
      </c>
      <c r="E38" s="39" t="n">
        <v>1150437463.45</v>
      </c>
      <c r="F38" s="39" t="n">
        <v>1362897891.94</v>
      </c>
      <c r="G38" s="40" t="n">
        <f aca="false">F38*G$28</f>
        <v>1452557316.16843</v>
      </c>
      <c r="H38" s="40" t="n">
        <f aca="false">G38*H$28</f>
        <v>1497070058.47297</v>
      </c>
      <c r="I38" s="40" t="n">
        <f aca="false">H38*I$28</f>
        <v>1608660962.91269</v>
      </c>
      <c r="J38" s="40" t="n">
        <f aca="false">I38*J$28</f>
        <v>1616015289.11529</v>
      </c>
      <c r="K38" s="40" t="n">
        <f aca="false">J38*K$28</f>
        <v>1618354787.09936</v>
      </c>
      <c r="L38" s="40" t="n">
        <f aca="false">K38*L$28</f>
        <v>1619841363.89297</v>
      </c>
      <c r="M38" s="36" t="n">
        <f aca="false">L38*M$28</f>
        <v>1619842208.98082</v>
      </c>
    </row>
    <row r="39" customFormat="false" ht="12.8" hidden="false" customHeight="false" outlineLevel="0" collapsed="false">
      <c r="B39" s="34" t="n">
        <v>2017</v>
      </c>
      <c r="C39" s="37" t="n">
        <v>49708015.02</v>
      </c>
      <c r="D39" s="37" t="n">
        <v>783408885.73</v>
      </c>
      <c r="E39" s="37" t="n">
        <v>1532812992.14</v>
      </c>
      <c r="F39" s="38" t="n">
        <f aca="false">E39*F$28</f>
        <v>1781565943.99636</v>
      </c>
      <c r="G39" s="38" t="n">
        <f aca="false">F39*G$28</f>
        <v>1898767810.48126</v>
      </c>
      <c r="H39" s="38" t="n">
        <f aca="false">G39*H$28</f>
        <v>1956954404.08642</v>
      </c>
      <c r="I39" s="38" t="n">
        <f aca="false">H39*I$28</f>
        <v>2102824873.3162</v>
      </c>
      <c r="J39" s="38" t="n">
        <f aca="false">I39*J$28</f>
        <v>2112438372.00974</v>
      </c>
      <c r="K39" s="38" t="n">
        <f aca="false">J39*K$28</f>
        <v>2115496539.43308</v>
      </c>
      <c r="L39" s="38" t="n">
        <f aca="false">K39*L$28</f>
        <v>2117439777.15051</v>
      </c>
      <c r="M39" s="36" t="n">
        <f aca="false">L39*M$28</f>
        <v>2117440881.84055</v>
      </c>
    </row>
    <row r="40" customFormat="false" ht="12.8" hidden="false" customHeight="false" outlineLevel="0" collapsed="false">
      <c r="B40" s="34" t="n">
        <v>2018</v>
      </c>
      <c r="C40" s="39" t="n">
        <v>452529381.29</v>
      </c>
      <c r="D40" s="39" t="n">
        <v>969279817.48</v>
      </c>
      <c r="E40" s="41" t="n">
        <f aca="false">D40*E$28</f>
        <v>1671552176.83826</v>
      </c>
      <c r="F40" s="41" t="n">
        <f aca="false">E40*F$28</f>
        <v>1942820453.07457</v>
      </c>
      <c r="G40" s="41" t="n">
        <f aca="false">F40*G$28</f>
        <v>2070630587.81177</v>
      </c>
      <c r="H40" s="41" t="n">
        <f aca="false">G40*H$28</f>
        <v>2134083812.50536</v>
      </c>
      <c r="I40" s="41" t="n">
        <f aca="false">H40*I$28</f>
        <v>2293157425.28642</v>
      </c>
      <c r="J40" s="41" t="n">
        <f aca="false">I40*J$28</f>
        <v>2303641068.59491</v>
      </c>
      <c r="K40" s="41" t="n">
        <f aca="false">J40*K$28</f>
        <v>2306976039.29246</v>
      </c>
      <c r="L40" s="41" t="n">
        <f aca="false">K40*L$28</f>
        <v>2309095164.8827</v>
      </c>
      <c r="M40" s="36" t="n">
        <f aca="false">L40*M$28</f>
        <v>2309096369.56132</v>
      </c>
    </row>
    <row r="41" customFormat="false" ht="12.8" hidden="false" customHeight="false" outlineLevel="0" collapsed="false">
      <c r="B41" s="34" t="n">
        <v>2019</v>
      </c>
      <c r="C41" s="39" t="n">
        <v>9039406.04</v>
      </c>
      <c r="D41" s="41" t="n">
        <f aca="false">C41*D$28</f>
        <v>40808347.0603251</v>
      </c>
      <c r="E41" s="41" t="n">
        <f aca="false">D41*E$28</f>
        <v>70375220.9957317</v>
      </c>
      <c r="F41" s="41" t="n">
        <f aca="false">E41*F$28</f>
        <v>81796081.8900483</v>
      </c>
      <c r="G41" s="41" t="n">
        <f aca="false">F41*G$28</f>
        <v>87177108.3409472</v>
      </c>
      <c r="H41" s="41" t="n">
        <f aca="false">G41*H$28</f>
        <v>89848598.2128037</v>
      </c>
      <c r="I41" s="41" t="n">
        <f aca="false">H41*I$28</f>
        <v>96545870.8490857</v>
      </c>
      <c r="J41" s="41" t="n">
        <f aca="false">I41*J$28</f>
        <v>96987250.2597308</v>
      </c>
      <c r="K41" s="41" t="n">
        <f aca="false">J41*K$28</f>
        <v>97127658.2608134</v>
      </c>
      <c r="L41" s="41" t="n">
        <f aca="false">K41*L$28</f>
        <v>97216877.0921469</v>
      </c>
      <c r="M41" s="36" t="n">
        <f aca="false">L41*M$28</f>
        <v>97216927.8111883</v>
      </c>
    </row>
    <row r="43" customFormat="false" ht="12.8" hidden="false" customHeight="false" outlineLevel="0" collapsed="false">
      <c r="A43" s="30" t="s">
        <v>24</v>
      </c>
      <c r="B43" s="42" t="s">
        <v>5</v>
      </c>
      <c r="C43" s="42" t="s">
        <v>25</v>
      </c>
    </row>
    <row r="44" customFormat="false" ht="12.8" hidden="false" customHeight="false" outlineLevel="0" collapsed="false">
      <c r="B44" s="43" t="n">
        <v>2009</v>
      </c>
      <c r="C44" s="45" t="n">
        <f aca="false">$M31-M31</f>
        <v>0</v>
      </c>
    </row>
    <row r="45" customFormat="false" ht="12.8" hidden="false" customHeight="false" outlineLevel="0" collapsed="false">
      <c r="B45" s="43" t="n">
        <v>2010</v>
      </c>
      <c r="C45" s="45" t="n">
        <f aca="false">$M32-L32</f>
        <v>221.012590110302</v>
      </c>
    </row>
    <row r="46" customFormat="false" ht="12.8" hidden="false" customHeight="false" outlineLevel="0" collapsed="false">
      <c r="B46" s="43" t="n">
        <v>2011</v>
      </c>
      <c r="C46" s="45" t="n">
        <f aca="false">$M33-K33</f>
        <v>897431.521332025</v>
      </c>
    </row>
    <row r="47" customFormat="false" ht="12.8" hidden="false" customHeight="false" outlineLevel="0" collapsed="false">
      <c r="B47" s="43" t="n">
        <v>2012</v>
      </c>
      <c r="C47" s="45" t="n">
        <f aca="false">$M34-J34</f>
        <v>3936403.24644709</v>
      </c>
    </row>
    <row r="48" customFormat="false" ht="12.8" hidden="false" customHeight="false" outlineLevel="0" collapsed="false">
      <c r="B48" s="43" t="n">
        <v>2013</v>
      </c>
      <c r="C48" s="45" t="n">
        <f aca="false">$M35-I35</f>
        <v>10507397.4611652</v>
      </c>
    </row>
    <row r="49" customFormat="false" ht="12.8" hidden="false" customHeight="false" outlineLevel="0" collapsed="false">
      <c r="B49" s="43" t="n">
        <v>2014</v>
      </c>
      <c r="C49" s="45" t="n">
        <f aca="false">$M36-H36</f>
        <v>225948322.686241</v>
      </c>
    </row>
    <row r="50" customFormat="false" ht="12.8" hidden="false" customHeight="false" outlineLevel="0" collapsed="false">
      <c r="B50" s="43" t="n">
        <v>2015</v>
      </c>
      <c r="C50" s="45" t="n">
        <f aca="false">$M37-G37</f>
        <v>284517129.101731</v>
      </c>
    </row>
    <row r="51" customFormat="false" ht="12.8" hidden="false" customHeight="false" outlineLevel="0" collapsed="false">
      <c r="B51" s="43" t="n">
        <v>2016</v>
      </c>
      <c r="C51" s="45" t="n">
        <f aca="false">$M38-F38</f>
        <v>256944317.040817</v>
      </c>
    </row>
    <row r="52" customFormat="false" ht="12.8" hidden="false" customHeight="false" outlineLevel="0" collapsed="false">
      <c r="B52" s="43" t="n">
        <v>2017</v>
      </c>
      <c r="C52" s="45" t="n">
        <f aca="false">$M39-E39</f>
        <v>584627889.700551</v>
      </c>
    </row>
    <row r="53" customFormat="false" ht="12.8" hidden="false" customHeight="false" outlineLevel="0" collapsed="false">
      <c r="B53" s="43" t="n">
        <v>2018</v>
      </c>
      <c r="C53" s="45" t="n">
        <f aca="false">$M40-D40</f>
        <v>1339816552.08132</v>
      </c>
    </row>
    <row r="54" customFormat="false" ht="12.8" hidden="false" customHeight="false" outlineLevel="0" collapsed="false">
      <c r="B54" s="43" t="n">
        <v>2019</v>
      </c>
      <c r="C54" s="45" t="n">
        <f aca="false">$M41-C41</f>
        <v>88177521.7711883</v>
      </c>
    </row>
    <row r="55" customFormat="false" ht="12.8" hidden="false" customHeight="false" outlineLevel="0" collapsed="false">
      <c r="B55" s="42" t="s">
        <v>26</v>
      </c>
      <c r="C55" s="46" t="n">
        <f aca="false">SUM(C44:C54)</f>
        <v>2795373185.62338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2020-05-16T14:51:35Z</dcterms:created>
  <dc:creator>fzouaoui</dc:creator>
  <dc:description/>
  <dc:language>en-US</dc:language>
  <cp:lastModifiedBy/>
  <dcterms:modified xsi:type="dcterms:W3CDTF">2020-07-04T20:54:04Z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