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9540" firstSheet="2" activeTab="2"/>
  </bookViews>
  <sheets>
    <sheet name="Ticker Symbol" sheetId="4" r:id="rId1"/>
    <sheet name="Sheet6" sheetId="7" r:id="rId2"/>
    <sheet name="Forecasting Mode" sheetId="6" r:id="rId3"/>
    <sheet name="Dynamic P&amp;L statement" sheetId="3" r:id="rId4"/>
    <sheet name="Summary Statistics" sheetId="2" r:id="rId5"/>
    <sheet name="projectdata-nyse" sheetId="1" r:id="rId6"/>
  </sheets>
  <definedNames>
    <definedName name="_xlchart.v1.0" hidden="1">'Summary Statistics'!$H$3:$H$4</definedName>
    <definedName name="_xlchart.v1.1" hidden="1">'Summary Statistics'!$H$5:$H$15</definedName>
    <definedName name="_xlchart.v1.2" hidden="1">'Summary Statistics'!$I$3:$I$4</definedName>
    <definedName name="_xlchart.v1.3" hidden="1">'Summary Statistics'!$I$5:$I$15</definedName>
    <definedName name="_xlchart.v1.4" hidden="1">'Summary Statistics'!$J$3:$J$4</definedName>
    <definedName name="_xlchart.v1.5" hidden="1">'Summary Statistics'!$J$5:$J$15</definedName>
    <definedName name="_xlchart.v1.6" hidden="1">'Summary Statistics'!$K$3:$K$4</definedName>
    <definedName name="_xlchart.v1.7" hidden="1">'Summary Statistics'!$K$5:$K$15</definedName>
    <definedName name="_xlchart.v1.8" hidden="1">'Summary Statistics'!$L$3:$L$4</definedName>
    <definedName name="_xlchart.v1.9" hidden="1">'Summary Statistics'!$L$5:$L$15</definedName>
    <definedName name="cost_of_goods_sold">'projectdata-nyse'!$F$2:$F$1711</definedName>
    <definedName name="gics_sector">'projectdata-nyse'!$J$2:$J$1711</definedName>
    <definedName name="gics_sub_industry">'projectdata-nyse'!$K$2:$K$1711</definedName>
    <definedName name="gross_margin">'projectdata-nyse'!$N$2:$N$1711</definedName>
    <definedName name="operating_margin">'projectdata-nyse'!$O$2:$O$1711</definedName>
    <definedName name="other_operating_items">'projectdata-nyse'!$I$2:$I$1711</definedName>
    <definedName name="period_ending">'projectdata-nyse'!$D$2:$D$1711</definedName>
    <definedName name="research_development">'projectdata-nyse'!$H$2:$H$1711</definedName>
    <definedName name="sales_general_admin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44525"/>
  <pivotCaches>
    <pivotCache cacheId="0" r:id="rId7"/>
    <pivotCache cacheId="1" r:id="rId8"/>
    <pivotCache cacheId="2" r:id="rId9"/>
  </pivotCaches>
</workbook>
</file>

<file path=xl/sharedStrings.xml><?xml version="1.0" encoding="utf-8"?>
<sst xmlns="http://schemas.openxmlformats.org/spreadsheetml/2006/main" count="7390" uniqueCount="610">
  <si>
    <t>Row Labels</t>
  </si>
  <si>
    <t>MON</t>
  </si>
  <si>
    <t>MAR</t>
  </si>
  <si>
    <t>NOV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</si>
  <si>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</si>
  <si>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</si>
  <si>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</si>
  <si>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</si>
  <si>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</si>
  <si>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</si>
  <si>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</si>
  <si>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</si>
  <si>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</si>
  <si>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</si>
  <si>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</si>
  <si>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</si>
  <si>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</si>
  <si>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</si>
  <si>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</si>
  <si>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</si>
  <si>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</si>
  <si>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</si>
  <si>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</si>
  <si>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</si>
  <si>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</si>
  <si>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</si>
  <si>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</si>
  <si>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</si>
  <si>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</si>
  <si>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</si>
  <si>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</si>
  <si>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</si>
  <si>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</si>
  <si>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</si>
  <si>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</si>
  <si>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</si>
  <si>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</si>
  <si>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</si>
  <si>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</si>
  <si>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</si>
  <si>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</si>
  <si>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</si>
  <si>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</si>
  <si>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</si>
  <si>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</si>
  <si>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</si>
  <si>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</si>
  <si>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</si>
  <si>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</si>
  <si>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</si>
  <si>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</si>
  <si>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</si>
  <si>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</si>
  <si>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</si>
  <si>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</si>
  <si>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</si>
  <si>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</si>
  <si>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</si>
  <si>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</si>
  <si>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</si>
  <si>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</si>
  <si>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</si>
  <si>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</si>
  <si>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</si>
  <si>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</si>
  <si>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</si>
  <si>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</si>
  <si>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</si>
  <si>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</si>
  <si>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</si>
  <si>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</si>
  <si>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</si>
  <si>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</si>
  <si>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</si>
  <si>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</si>
  <si>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</si>
  <si>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</si>
  <si>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</si>
  <si>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</si>
  <si>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</si>
  <si>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</si>
  <si>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</si>
  <si>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</si>
  <si>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</si>
  <si>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</si>
  <si>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</si>
  <si>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</si>
  <si>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</si>
  <si>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</si>
  <si>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</si>
  <si>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</si>
  <si>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</si>
  <si>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</si>
  <si>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</si>
  <si>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</si>
  <si>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</si>
  <si>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</si>
  <si>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</si>
  <si>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</si>
  <si>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</si>
  <si>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</si>
  <si>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</si>
  <si>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</si>
  <si>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</si>
  <si>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</si>
  <si>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</si>
  <si>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</si>
  <si>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</si>
  <si>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</si>
  <si>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</si>
  <si>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</si>
  <si>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</si>
  <si>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</si>
  <si>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</si>
  <si>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</si>
  <si>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</si>
  <si>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</si>
  <si>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</si>
  <si>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</si>
  <si>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</si>
  <si>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</si>
  <si>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</si>
  <si>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</si>
  <si>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</si>
  <si>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</si>
  <si>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</si>
  <si>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</si>
  <si>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</si>
  <si>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</si>
  <si>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</si>
  <si>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</si>
  <si>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</si>
  <si>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</si>
  <si>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</si>
  <si>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</si>
  <si>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</si>
  <si>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</si>
  <si>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</si>
  <si>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</si>
  <si>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</si>
  <si>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</si>
  <si>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</si>
  <si>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</si>
  <si>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</si>
  <si>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</si>
  <si>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</si>
  <si>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</si>
  <si>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</si>
  <si>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</si>
  <si>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</si>
  <si>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</si>
  <si>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</si>
  <si>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</si>
  <si>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</si>
  <si>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</si>
  <si>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</si>
  <si>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</si>
  <si>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</si>
  <si>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</si>
  <si>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</si>
  <si>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</si>
  <si>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</si>
  <si>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</si>
  <si>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</si>
  <si>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</si>
  <si>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</si>
  <si>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</si>
  <si>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</si>
  <si>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</si>
  <si>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</si>
  <si>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</si>
  <si>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</si>
  <si>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</si>
  <si>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</si>
  <si>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</si>
  <si>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</si>
  <si>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</si>
  <si>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</si>
  <si>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</si>
  <si>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</si>
  <si>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</si>
  <si>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</si>
  <si>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</si>
  <si>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</si>
  <si>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</si>
  <si>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</si>
  <si>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</si>
  <si>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</si>
  <si>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</si>
  <si>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</si>
  <si>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</si>
  <si>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</si>
  <si>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</si>
  <si>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</si>
  <si>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</si>
  <si>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</si>
  <si>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</si>
  <si>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</si>
  <si>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</si>
  <si>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</si>
  <si>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</si>
  <si>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</si>
  <si>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</si>
  <si>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</si>
  <si>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</si>
  <si>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</si>
  <si>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</si>
  <si>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</si>
  <si>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</si>
  <si>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</si>
  <si>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</si>
  <si>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</si>
  <si>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</si>
  <si>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</si>
  <si>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</si>
  <si>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</si>
  <si>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</si>
  <si>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</si>
  <si>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</si>
  <si>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</si>
  <si>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</si>
  <si>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</si>
  <si>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</si>
  <si>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</si>
  <si>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</si>
  <si>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</si>
  <si>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</si>
  <si>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</si>
  <si>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</si>
  <si>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</si>
  <si>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</si>
  <si>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</si>
  <si>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</si>
  <si>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</si>
  <si>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</si>
  <si>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</si>
  <si>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</si>
  <si>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</si>
  <si>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</si>
  <si>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</si>
  <si>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</si>
  <si>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</si>
  <si>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</si>
  <si>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</si>
  <si>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</si>
  <si>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</si>
  <si>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</si>
  <si>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</si>
  <si>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</si>
  <si>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</si>
  <si>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</si>
  <si>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</si>
  <si>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</si>
  <si>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</si>
  <si>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</si>
  <si>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</si>
  <si>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</si>
  <si>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</si>
  <si>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</si>
  <si>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</si>
  <si>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</si>
  <si>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</si>
  <si>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</si>
  <si>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</si>
  <si>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</si>
  <si>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</si>
  <si>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</si>
  <si>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</si>
  <si>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</si>
  <si>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</si>
  <si>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</si>
  <si>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</si>
  <si>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</si>
  <si>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</si>
  <si>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</si>
  <si>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</si>
  <si>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</si>
  <si>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</si>
  <si>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</si>
  <si>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</si>
  <si>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</si>
  <si>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</si>
  <si>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</si>
  <si>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</si>
  <si>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</si>
  <si>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</si>
  <si>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</si>
  <si>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</si>
  <si>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</si>
  <si>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</si>
  <si>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</si>
  <si>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</si>
  <si>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</si>
  <si>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</si>
  <si>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</si>
  <si>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</si>
  <si>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</si>
  <si>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</si>
  <si>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</si>
  <si>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</si>
  <si>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</si>
  <si>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</si>
  <si>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</si>
  <si>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</si>
  <si>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</si>
  <si>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</si>
  <si>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</si>
  <si>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</si>
  <si>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</si>
  <si>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</si>
  <si>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</si>
  <si>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</si>
  <si>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</si>
  <si>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</si>
  <si>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</si>
  <si>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</si>
  <si>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</si>
  <si>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</si>
  <si>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</si>
  <si>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</si>
  <si>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</si>
  <si>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</si>
  <si>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</si>
  <si>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</si>
  <si>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</si>
  <si>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</si>
  <si>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</si>
  <si>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</si>
  <si>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</si>
  <si>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</si>
  <si>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</si>
  <si>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</si>
  <si>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</si>
  <si>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</si>
  <si>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</si>
  <si>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</si>
  <si>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</si>
  <si>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</si>
  <si>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</si>
  <si>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</si>
  <si>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</si>
  <si>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</si>
  <si>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</si>
  <si>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</si>
  <si>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</si>
  <si>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</si>
  <si>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</si>
  <si>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</si>
  <si>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</si>
  <si>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</si>
  <si>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</si>
  <si>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</si>
  <si>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</si>
  <si>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</si>
  <si>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</si>
  <si>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</si>
  <si>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</si>
  <si>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</si>
  <si>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</si>
  <si>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</si>
  <si>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</si>
  <si>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</si>
  <si>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</si>
  <si>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</si>
  <si>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</si>
  <si>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</si>
  <si>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</si>
  <si>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</si>
  <si>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</si>
  <si>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</si>
  <si>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</si>
  <si>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</si>
  <si>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</si>
  <si>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</si>
  <si>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</si>
  <si>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</si>
  <si>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</si>
  <si>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</si>
  <si>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</si>
  <si>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</si>
  <si>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</si>
  <si>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</si>
  <si>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</si>
  <si>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</si>
  <si>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</si>
  <si>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</si>
  <si>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</si>
  <si>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</si>
  <si>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</si>
  <si>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</si>
  <si>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</si>
  <si>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</si>
  <si>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</si>
  <si>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</si>
  <si>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</si>
  <si>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</si>
  <si>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</si>
  <si>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</si>
  <si>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</si>
  <si>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</si>
  <si>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</si>
  <si>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</si>
  <si>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</si>
  <si>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</si>
  <si>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</si>
  <si>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</si>
  <si>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</si>
  <si>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</si>
  <si>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</si>
  <si>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</si>
  <si>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</si>
  <si>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</si>
  <si>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</si>
  <si>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</si>
  <si>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</si>
  <si>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</si>
  <si>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</si>
  <si>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</si>
  <si>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</si>
  <si>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</si>
  <si>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</si>
  <si>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</si>
  <si>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</si>
  <si>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</si>
  <si>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</si>
  <si>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</si>
  <si>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</si>
  <si>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</si>
  <si>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</si>
  <si>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</si>
  <si>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</si>
  <si>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</si>
  <si>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Base case</t>
  </si>
  <si>
    <t>Strong case</t>
  </si>
  <si>
    <t>Weak case</t>
  </si>
  <si>
    <t>Ticker Symbol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</si>
  <si>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</si>
  <si>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</si>
  <si>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</si>
  <si>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</si>
  <si>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</si>
  <si>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</si>
  <si>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</si>
  <si>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</si>
  <si>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</si>
  <si>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Total Revenue</t>
  </si>
  <si>
    <t xml:space="preserve">   Cost of Goods Sold</t>
  </si>
  <si>
    <t>Gross Profit</t>
  </si>
  <si>
    <t xml:space="preserve">   Sales, General and Admin</t>
  </si>
  <si>
    <t xml:space="preserve">   Other Operating Items</t>
  </si>
  <si>
    <t xml:space="preserve">   Research &amp; Development</t>
  </si>
  <si>
    <t xml:space="preserve">   Total Operating Expenses</t>
  </si>
  <si>
    <t>Operating Profit/Income/EBIT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</si>
  <si>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</si>
  <si>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</si>
  <si>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</si>
  <si>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</si>
  <si>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</si>
  <si>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</si>
  <si>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</si>
  <si>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 xml:space="preserve">Sum of  Total Revenue </t>
  </si>
  <si>
    <t>Column Labels</t>
  </si>
  <si>
    <t>Summary Statistics</t>
  </si>
  <si>
    <t>Mean</t>
  </si>
  <si>
    <t>Median</t>
  </si>
  <si>
    <t>Standard Deviation</t>
  </si>
  <si>
    <t>Range</t>
  </si>
  <si>
    <t>IQR Maximum Value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</si>
  <si>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</si>
  <si>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</si>
  <si>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</si>
  <si>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</si>
  <si>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</si>
  <si>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</si>
  <si>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</si>
  <si>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</si>
  <si>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</si>
  <si>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Telecommunications Services</t>
  </si>
  <si>
    <t>Utilities</t>
  </si>
  <si>
    <t xml:space="preserve">Sum of  Sales, General and Admin. </t>
  </si>
  <si>
    <t>Advertising</t>
  </si>
  <si>
    <t>Application Software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</si>
  <si>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</si>
  <si>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</si>
  <si>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</si>
  <si>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</si>
  <si>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</si>
  <si>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</si>
  <si>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</si>
  <si>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</si>
  <si>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</si>
  <si>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Operating Profit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</si>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</sst>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179" formatCode="[$$-409]#,##0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9" borderId="10" applyNumberFormat="0" applyAlignment="0" applyProtection="0"/>
    <xf numFmtId="0" fontId="11" fillId="0" borderId="11" applyNumberFormat="0" applyFill="0" applyAlignment="0" applyProtection="0"/>
    <xf numFmtId="0" fontId="0" fillId="18" borderId="12" applyNumberFormat="0" applyFont="0" applyAlignment="0" applyProtection="0"/>
    <xf numFmtId="0" fontId="0" fillId="7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7" fillId="27" borderId="16" applyNumberFormat="0" applyAlignment="0" applyProtection="0"/>
    <xf numFmtId="0" fontId="3" fillId="15" borderId="0" applyNumberFormat="0" applyBorder="0" applyAlignment="0" applyProtection="0"/>
    <xf numFmtId="0" fontId="9" fillId="14" borderId="0" applyNumberFormat="0" applyBorder="0" applyAlignment="0" applyProtection="0"/>
    <xf numFmtId="0" fontId="12" fillId="23" borderId="13" applyNumberFormat="0" applyAlignment="0" applyProtection="0"/>
    <xf numFmtId="0" fontId="0" fillId="22" borderId="0" applyNumberFormat="0" applyBorder="0" applyAlignment="0" applyProtection="0"/>
    <xf numFmtId="0" fontId="18" fillId="23" borderId="16" applyNumberFormat="0" applyAlignment="0" applyProtection="0"/>
    <xf numFmtId="0" fontId="19" fillId="0" borderId="17" applyNumberFormat="0" applyFill="0" applyAlignment="0" applyProtection="0"/>
    <xf numFmtId="0" fontId="1" fillId="0" borderId="9" applyNumberFormat="0" applyFill="0" applyAlignment="0" applyProtection="0"/>
    <xf numFmtId="0" fontId="4" fillId="6" borderId="0" applyNumberFormat="0" applyBorder="0" applyAlignment="0" applyProtection="0"/>
    <xf numFmtId="0" fontId="8" fillId="13" borderId="0" applyNumberFormat="0" applyBorder="0" applyAlignment="0" applyProtection="0"/>
    <xf numFmtId="0" fontId="3" fillId="26" borderId="0" applyNumberFormat="0" applyBorder="0" applyAlignment="0" applyProtection="0"/>
    <xf numFmtId="0" fontId="0" fillId="34" borderId="0" applyNumberFormat="0" applyBorder="0" applyAlignment="0" applyProtection="0"/>
    <xf numFmtId="0" fontId="3" fillId="21" borderId="0" applyNumberFormat="0" applyBorder="0" applyAlignment="0" applyProtection="0"/>
    <xf numFmtId="0" fontId="3" fillId="30" borderId="0" applyNumberFormat="0" applyBorder="0" applyAlignment="0" applyProtection="0"/>
    <xf numFmtId="0" fontId="0" fillId="12" borderId="0" applyNumberFormat="0" applyBorder="0" applyAlignment="0" applyProtection="0"/>
    <xf numFmtId="0" fontId="0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0" fillId="17" borderId="0" applyNumberFormat="0" applyBorder="0" applyAlignment="0" applyProtection="0"/>
    <xf numFmtId="0" fontId="3" fillId="10" borderId="0" applyNumberFormat="0" applyBorder="0" applyAlignment="0" applyProtection="0"/>
    <xf numFmtId="0" fontId="0" fillId="20" borderId="0" applyNumberFormat="0" applyBorder="0" applyAlignment="0" applyProtection="0"/>
    <xf numFmtId="0" fontId="0" fillId="8" borderId="0" applyNumberFormat="0" applyBorder="0" applyAlignment="0" applyProtection="0"/>
    <xf numFmtId="0" fontId="3" fillId="19" borderId="0" applyNumberFormat="0" applyBorder="0" applyAlignment="0" applyProtection="0"/>
    <xf numFmtId="0" fontId="0" fillId="28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0" fillId="24" borderId="0" applyNumberFormat="0" applyBorder="0" applyAlignment="0" applyProtection="0"/>
    <xf numFmtId="0" fontId="3" fillId="31" borderId="0" applyNumberFormat="0" applyBorder="0" applyAlignment="0" applyProtection="0"/>
  </cellStyleXfs>
  <cellXfs count="53">
    <xf numFmtId="0" fontId="0" fillId="0" borderId="0" xfId="0"/>
    <xf numFmtId="176" fontId="0" fillId="0" borderId="0" xfId="0" applyNumberFormat="1"/>
    <xf numFmtId="58" fontId="0" fillId="0" borderId="0" xfId="0" applyNumberFormat="1"/>
    <xf numFmtId="176" fontId="1" fillId="0" borderId="0" xfId="0" applyNumberFormat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9" fontId="0" fillId="0" borderId="0" xfId="0" applyNumberFormat="1"/>
    <xf numFmtId="4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176" fontId="0" fillId="3" borderId="0" xfId="0" applyNumberFormat="1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9" fontId="0" fillId="0" borderId="0" xfId="6" applyFont="1" applyBorder="1"/>
    <xf numFmtId="9" fontId="0" fillId="0" borderId="5" xfId="6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1" fillId="2" borderId="6" xfId="0" applyFont="1" applyFill="1" applyBorder="1"/>
    <xf numFmtId="0" fontId="0" fillId="2" borderId="7" xfId="0" applyFill="1" applyBorder="1"/>
    <xf numFmtId="0" fontId="1" fillId="0" borderId="6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76" fontId="0" fillId="0" borderId="5" xfId="0" applyNumberFormat="1" applyBorder="1"/>
    <xf numFmtId="176" fontId="0" fillId="3" borderId="7" xfId="0" applyNumberFormat="1" applyFill="1" applyBorder="1"/>
    <xf numFmtId="176" fontId="0" fillId="3" borderId="8" xfId="0" applyNumberFormat="1" applyFill="1" applyBorder="1"/>
    <xf numFmtId="0" fontId="0" fillId="2" borderId="1" xfId="0" applyFill="1" applyBorder="1"/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2" borderId="8" xfId="0" applyFill="1" applyBorder="1"/>
    <xf numFmtId="9" fontId="0" fillId="0" borderId="2" xfId="6" applyFont="1" applyBorder="1"/>
    <xf numFmtId="9" fontId="0" fillId="0" borderId="3" xfId="6" applyFont="1" applyBorder="1"/>
    <xf numFmtId="2" fontId="0" fillId="0" borderId="2" xfId="6" applyNumberFormat="1" applyFont="1" applyBorder="1"/>
    <xf numFmtId="2" fontId="0" fillId="0" borderId="3" xfId="6" applyNumberFormat="1" applyFont="1" applyBorder="1"/>
    <xf numFmtId="2" fontId="0" fillId="0" borderId="0" xfId="6" applyNumberFormat="1" applyFont="1" applyBorder="1"/>
    <xf numFmtId="2" fontId="0" fillId="0" borderId="5" xfId="6" applyNumberFormat="1" applyFont="1" applyBorder="1"/>
    <xf numFmtId="2" fontId="0" fillId="0" borderId="7" xfId="6" applyNumberFormat="1" applyFont="1" applyBorder="1"/>
    <xf numFmtId="2" fontId="0" fillId="0" borderId="8" xfId="6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176" formatCode="&quot;$&quot;#,##0.00"/>
    </dxf>
    <dxf>
      <numFmt numFmtId="17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 - Project.xlsx]Summary Statistics!PivotTable2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for Sum of Total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'Summary Statistics'!$B$3:$B$4</c:f>
              <c:strCache>
                <c:ptCount val="1"/>
                <c:pt idx="0">
                  <c:v>Year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'Summary Statistics'!$A$5:$A$16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Statistics'!$B$5:$B$16</c:f>
              <c:numCache>
                <c:formatCode>"$"#,##0.00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Statistics'!$C$3:$C$4</c:f>
              <c:strCache>
                <c:ptCount val="1"/>
                <c:pt idx="0">
                  <c:v>Year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'Summary Statistics'!$A$5:$A$16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Statistics'!$C$5:$C$16</c:f>
              <c:numCache>
                <c:formatCode>"$"#,##0.00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'Summary Statistics'!$D$3:$D$4</c:f>
              <c:strCache>
                <c:ptCount val="1"/>
                <c:pt idx="0">
                  <c:v>Year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'Summary Statistics'!$A$5:$A$16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Statistics'!$D$5:$D$16</c:f>
              <c:numCache>
                <c:formatCode>"$"#,##0.00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'Summary Statistics'!$E$3:$E$4</c:f>
              <c:strCache>
                <c:ptCount val="1"/>
                <c:pt idx="0">
                  <c:v>Year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'Summary Statistics'!$A$5:$A$16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Statistics'!$E$5:$E$16</c:f>
              <c:numCache>
                <c:formatCode>"$"#,##0.00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70250384"/>
        <c:axId val="-470254192"/>
      </c:lineChart>
      <c:catAx>
        <c:axId val="-47025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470254192"/>
        <c:crosses val="autoZero"/>
        <c:auto val="1"/>
        <c:lblAlgn val="ctr"/>
        <c:lblOffset val="100"/>
        <c:noMultiLvlLbl val="0"/>
      </c:catAx>
      <c:valAx>
        <c:axId val="-4702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47025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 - Project.xlsx]Summary Statistics!PivotTable3</c:name>
    <c:fmtId val="5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Chart for Sum of Sales, General and Admin.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Statistics'!$B$34:$B$35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Statistics'!$A$36:$A$38</c:f>
              <c:strCache>
                <c:ptCount val="2"/>
                <c:pt idx="0">
                  <c:v>Advertising</c:v>
                </c:pt>
                <c:pt idx="1">
                  <c:v>Application Software</c:v>
                </c:pt>
              </c:strCache>
            </c:strRef>
          </c:cat>
          <c:val>
            <c:numRef>
              <c:f>'Summary Statistics'!$B$36:$B$38</c:f>
              <c:numCache>
                <c:formatCode>"$"#,##0.00</c:formatCode>
                <c:ptCount val="2"/>
                <c:pt idx="0">
                  <c:v>6756300000</c:v>
                </c:pt>
                <c:pt idx="1">
                  <c:v>7186378000</c:v>
                </c:pt>
              </c:numCache>
            </c:numRef>
          </c:val>
        </c:ser>
        <c:ser>
          <c:idx val="1"/>
          <c:order val="1"/>
          <c:tx>
            <c:strRef>
              <c:f>'Summary Statistics'!$C$34:$C$35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Statistics'!$A$36:$A$38</c:f>
              <c:strCache>
                <c:ptCount val="2"/>
                <c:pt idx="0">
                  <c:v>Advertising</c:v>
                </c:pt>
                <c:pt idx="1">
                  <c:v>Application Software</c:v>
                </c:pt>
              </c:strCache>
            </c:strRef>
          </c:cat>
          <c:val>
            <c:numRef>
              <c:f>'Summary Statistics'!$C$36:$C$38</c:f>
              <c:numCache>
                <c:formatCode>"$"#,##0.00</c:formatCode>
                <c:ptCount val="2"/>
                <c:pt idx="0">
                  <c:v>6895200000</c:v>
                </c:pt>
                <c:pt idx="1">
                  <c:v>6193040000</c:v>
                </c:pt>
              </c:numCache>
            </c:numRef>
          </c:val>
        </c:ser>
        <c:ser>
          <c:idx val="2"/>
          <c:order val="2"/>
          <c:tx>
            <c:strRef>
              <c:f>'Summary Statistics'!$D$34:$D$35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Statistics'!$A$36:$A$38</c:f>
              <c:strCache>
                <c:ptCount val="2"/>
                <c:pt idx="0">
                  <c:v>Advertising</c:v>
                </c:pt>
                <c:pt idx="1">
                  <c:v>Application Software</c:v>
                </c:pt>
              </c:strCache>
            </c:strRef>
          </c:cat>
          <c:val>
            <c:numRef>
              <c:f>'Summary Statistics'!$D$36:$D$38</c:f>
              <c:numCache>
                <c:formatCode>"$"#,##0.00</c:formatCode>
                <c:ptCount val="2"/>
                <c:pt idx="0">
                  <c:v>7192400000</c:v>
                </c:pt>
                <c:pt idx="1">
                  <c:v>6278461000</c:v>
                </c:pt>
              </c:numCache>
            </c:numRef>
          </c:val>
        </c:ser>
        <c:ser>
          <c:idx val="3"/>
          <c:order val="3"/>
          <c:tx>
            <c:strRef>
              <c:f>'Summary Statistics'!$E$34:$E$35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Statistics'!$A$36:$A$38</c:f>
              <c:strCache>
                <c:ptCount val="2"/>
                <c:pt idx="0">
                  <c:v>Advertising</c:v>
                </c:pt>
                <c:pt idx="1">
                  <c:v>Application Software</c:v>
                </c:pt>
              </c:strCache>
            </c:strRef>
          </c:cat>
          <c:val>
            <c:numRef>
              <c:f>'Summary Statistics'!$E$36:$E$38</c:f>
              <c:numCache>
                <c:formatCode>"$"#,##0.00</c:formatCode>
                <c:ptCount val="2"/>
                <c:pt idx="0">
                  <c:v>6742700000</c:v>
                </c:pt>
                <c:pt idx="1">
                  <c:v>6148807000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470242224"/>
        <c:axId val="-470244944"/>
      </c:barChart>
      <c:catAx>
        <c:axId val="-47024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470244944"/>
        <c:crosses val="autoZero"/>
        <c:auto val="1"/>
        <c:lblAlgn val="ctr"/>
        <c:lblOffset val="100"/>
        <c:noMultiLvlLbl val="0"/>
      </c:catAx>
      <c:valAx>
        <c:axId val="-47024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Sales,</a:t>
                </a:r>
                <a:r>
                  <a:rPr lang="en-US" baseline="0"/>
                  <a:t> General, and Admin.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4702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</xdr:colOff>
      <xdr:row>16</xdr:row>
      <xdr:rowOff>85724</xdr:rowOff>
    </xdr:from>
    <xdr:to>
      <xdr:col>4</xdr:col>
      <xdr:colOff>828675</xdr:colOff>
      <xdr:row>32</xdr:row>
      <xdr:rowOff>95249</xdr:rowOff>
    </xdr:to>
    <xdr:graphicFrame>
      <xdr:nvGraphicFramePr>
        <xdr:cNvPr id="2" name="Chart 1"/>
        <xdr:cNvGraphicFramePr/>
      </xdr:nvGraphicFramePr>
      <xdr:xfrm>
        <a:off x="85725" y="3031490"/>
        <a:ext cx="7829550" cy="295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104775</xdr:rowOff>
    </xdr:from>
    <xdr:to>
      <xdr:col>5</xdr:col>
      <xdr:colOff>85725</xdr:colOff>
      <xdr:row>54</xdr:row>
      <xdr:rowOff>38100</xdr:rowOff>
    </xdr:to>
    <xdr:graphicFrame>
      <xdr:nvGraphicFramePr>
        <xdr:cNvPr id="8" name="Chart 7"/>
        <xdr:cNvGraphicFramePr/>
      </xdr:nvGraphicFramePr>
      <xdr:xfrm>
        <a:off x="0" y="7102475"/>
        <a:ext cx="8778875" cy="2879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7</xdr:col>
      <xdr:colOff>0</xdr:colOff>
      <xdr:row>16</xdr:row>
      <xdr:rowOff>9525</xdr:rowOff>
    </xdr:from>
    <xdr:to>
      <xdr:col>11</xdr:col>
      <xdr:colOff>952500</xdr:colOff>
      <xdr:row>31</xdr:row>
      <xdr:rowOff>76200</xdr:rowOff>
    </xdr:to>
    <xdr:sp>
      <xdr:nvSpPr>
        <xdr:cNvPr id="3" name="Rectangle 2"/>
        <xdr:cNvSpPr>
          <a:spLocks noTextEdit="1"/>
        </xdr:cNvSpPr>
      </xdr:nvSpPr>
      <xdr:spPr>
        <a:xfrm>
          <a:off x="11525250" y="2955925"/>
          <a:ext cx="6705600" cy="28289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sz="1100"/>
            <a:t>This chart isn't available in your version of Excel.
Editing this shape or saving this workbook in a different file format will permanently break the chart.</a:t>
          </a:r>
          <a:endParaRPr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09.3977909722" refreshedBy="Hanif Kamil" recordCount="1710">
  <cacheSource type="worksheet">
    <worksheetSource ref="B1:K1711" sheet="projectdata-nyse"/>
  </cacheSource>
  <cacheFields count="10">
    <cacheField name="Ticker Symbol" numFmtId="0"/>
    <cacheField name="Years" numFmtId="0">
      <sharedItems count="4">
        <s v="Year 1"/>
        <s v="Year 2"/>
        <s v="Year 3"/>
        <s v="Year 4"/>
      </sharedItems>
    </cacheField>
    <cacheField name="Period Ending" numFmtId="58"/>
    <cacheField name=" Total Revenue " numFmtId="176"/>
    <cacheField name=" Cost of Goods Sold " numFmtId="176"/>
    <cacheField name=" Sales, General and Admin. " numFmtId="176">
      <sharedItems containsSemiMixedTypes="0" containsString="0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n v="0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 and Development " numFmtId="176"/>
    <cacheField name=" Other Operating Items " numFmtId="176"/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09.4274104167" refreshedBy="Hanif Kamil" recordCount="1709">
  <cacheSource type="worksheet">
    <worksheetSource ref="B2:B1711" sheet="projectdata-nyse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09.4455435185" refreshedBy="Hanif Kamil" recordCount="3">
  <cacheSource type="worksheet">
    <worksheetSource ref="B29:B32" sheet="Forecasting Mode"/>
  </cacheSource>
  <cacheFields count="1">
    <cacheField name="Revenue Growth (%)" numFmtId="0">
      <sharedItems count="3">
        <s v="Strong case"/>
        <s v="Base case"/>
        <s v="Weak cas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x v="0"/>
    <n v="0"/>
    <n v="845000000"/>
    <x v="0"/>
    <x v="0"/>
  </r>
  <r>
    <s v="AAL"/>
    <x v="1"/>
    <d v="2013-12-31T00:00:00"/>
    <n v="26743000000"/>
    <n v="11019000000"/>
    <x v="1"/>
    <n v="0"/>
    <n v="853000000"/>
    <x v="0"/>
    <x v="0"/>
  </r>
  <r>
    <s v="AAL"/>
    <x v="2"/>
    <d v="2014-12-31T00:00:00"/>
    <n v="42650000000"/>
    <n v="15620000000"/>
    <x v="2"/>
    <n v="0"/>
    <n v="1295000000"/>
    <x v="0"/>
    <x v="0"/>
  </r>
  <r>
    <s v="AAL"/>
    <x v="3"/>
    <d v="2015-12-31T00:00:00"/>
    <n v="40990000000"/>
    <n v="11096000000"/>
    <x v="3"/>
    <n v="0"/>
    <n v="1364000000"/>
    <x v="0"/>
    <x v="0"/>
  </r>
  <r>
    <s v="AAP"/>
    <x v="0"/>
    <d v="2012-12-29T00:00:00"/>
    <n v="6205003000"/>
    <n v="3106967000"/>
    <x v="4"/>
    <n v="0"/>
    <n v="0"/>
    <x v="1"/>
    <x v="1"/>
  </r>
  <r>
    <s v="AAP"/>
    <x v="1"/>
    <d v="2013-12-28T00:00:00"/>
    <n v="6493814000"/>
    <n v="3241668000"/>
    <x v="5"/>
    <n v="0"/>
    <n v="0"/>
    <x v="1"/>
    <x v="1"/>
  </r>
  <r>
    <s v="AAP"/>
    <x v="2"/>
    <d v="2015-01-03T00:00:00"/>
    <n v="9843861000"/>
    <n v="5390248000"/>
    <x v="6"/>
    <n v="0"/>
    <n v="0"/>
    <x v="1"/>
    <x v="1"/>
  </r>
  <r>
    <s v="AAP"/>
    <x v="3"/>
    <d v="2016-01-02T00:00:00"/>
    <n v="9737018000"/>
    <n v="5314246000"/>
    <x v="7"/>
    <n v="0"/>
    <n v="0"/>
    <x v="1"/>
    <x v="1"/>
  </r>
  <r>
    <s v="AAPL"/>
    <x v="0"/>
    <d v="2013-09-28T00:00:00"/>
    <n v="170910000000"/>
    <n v="106606000000"/>
    <x v="8"/>
    <n v="4475000000"/>
    <n v="0"/>
    <x v="2"/>
    <x v="2"/>
  </r>
  <r>
    <s v="AAPL"/>
    <x v="1"/>
    <d v="2014-09-27T00:00:00"/>
    <n v="182795000000"/>
    <n v="112258000000"/>
    <x v="9"/>
    <n v="6041000000"/>
    <n v="0"/>
    <x v="2"/>
    <x v="2"/>
  </r>
  <r>
    <s v="AAPL"/>
    <x v="2"/>
    <d v="2015-09-26T00:00:00"/>
    <n v="233715000000"/>
    <n v="140089000000"/>
    <x v="10"/>
    <n v="8067000000"/>
    <n v="0"/>
    <x v="2"/>
    <x v="2"/>
  </r>
  <r>
    <s v="AAPL"/>
    <x v="3"/>
    <d v="2016-09-24T00:00:00"/>
    <n v="215639000000"/>
    <n v="131376000000"/>
    <x v="11"/>
    <n v="10045000000"/>
    <n v="0"/>
    <x v="2"/>
    <x v="2"/>
  </r>
  <r>
    <s v="ABBV"/>
    <x v="0"/>
    <d v="2012-12-31T00:00:00"/>
    <n v="18380000000"/>
    <n v="4508000000"/>
    <x v="12"/>
    <n v="2778000000"/>
    <n v="0"/>
    <x v="3"/>
    <x v="3"/>
  </r>
  <r>
    <s v="ABBV"/>
    <x v="1"/>
    <d v="2013-12-31T00:00:00"/>
    <n v="18790000000"/>
    <n v="4581000000"/>
    <x v="13"/>
    <n v="2855000000"/>
    <n v="0"/>
    <x v="3"/>
    <x v="3"/>
  </r>
  <r>
    <s v="ABBV"/>
    <x v="2"/>
    <d v="2014-12-31T00:00:00"/>
    <n v="19960000000"/>
    <n v="4426000000"/>
    <x v="14"/>
    <n v="3297000000"/>
    <n v="0"/>
    <x v="3"/>
    <x v="3"/>
  </r>
  <r>
    <s v="ABBV"/>
    <x v="3"/>
    <d v="2015-12-31T00:00:00"/>
    <n v="22859000000"/>
    <n v="4500000000"/>
    <x v="15"/>
    <n v="4285000000"/>
    <n v="0"/>
    <x v="3"/>
    <x v="3"/>
  </r>
  <r>
    <s v="ABC"/>
    <x v="0"/>
    <d v="2013-09-30T00:00:00"/>
    <n v="87959167000"/>
    <n v="85451348000"/>
    <x v="16"/>
    <n v="0"/>
    <n v="162186000"/>
    <x v="3"/>
    <x v="4"/>
  </r>
  <r>
    <s v="ABC"/>
    <x v="1"/>
    <d v="2014-09-30T00:00:00"/>
    <n v="119569127000"/>
    <n v="116586761000"/>
    <x v="17"/>
    <n v="0"/>
    <n v="188680000"/>
    <x v="3"/>
    <x v="4"/>
  </r>
  <r>
    <s v="ABC"/>
    <x v="2"/>
    <d v="2015-09-30T00:00:00"/>
    <n v="135961803000"/>
    <n v="132432490000"/>
    <x v="18"/>
    <n v="0"/>
    <n v="248635000"/>
    <x v="3"/>
    <x v="4"/>
  </r>
  <r>
    <s v="ABC"/>
    <x v="3"/>
    <d v="2016-09-30T00:00:00"/>
    <n v="146849686000"/>
    <n v="142577080000"/>
    <x v="19"/>
    <n v="0"/>
    <n v="364735000"/>
    <x v="3"/>
    <x v="4"/>
  </r>
  <r>
    <s v="ABT"/>
    <x v="0"/>
    <d v="2012-12-31T00:00:00"/>
    <n v="19050000000"/>
    <n v="8899000000"/>
    <x v="20"/>
    <n v="1461000000"/>
    <n v="595000000"/>
    <x v="3"/>
    <x v="5"/>
  </r>
  <r>
    <s v="ABT"/>
    <x v="1"/>
    <d v="2013-12-31T00:00:00"/>
    <n v="19657000000"/>
    <n v="9193000000"/>
    <x v="21"/>
    <n v="1371000000"/>
    <n v="588000000"/>
    <x v="3"/>
    <x v="5"/>
  </r>
  <r>
    <s v="ABT"/>
    <x v="2"/>
    <d v="2014-12-31T00:00:00"/>
    <n v="20247000000"/>
    <n v="9218000000"/>
    <x v="22"/>
    <n v="1345000000"/>
    <n v="555000000"/>
    <x v="3"/>
    <x v="5"/>
  </r>
  <r>
    <s v="ABT"/>
    <x v="3"/>
    <d v="2015-12-31T00:00:00"/>
    <n v="20405000000"/>
    <n v="8747000000"/>
    <x v="23"/>
    <n v="1405000000"/>
    <n v="601000000"/>
    <x v="3"/>
    <x v="5"/>
  </r>
  <r>
    <s v="ADBE"/>
    <x v="0"/>
    <d v="2013-11-29T00:00:00"/>
    <n v="4055240000"/>
    <n v="586557000"/>
    <x v="24"/>
    <n v="826631000"/>
    <n v="52254000"/>
    <x v="2"/>
    <x v="6"/>
  </r>
  <r>
    <s v="ADBE"/>
    <x v="1"/>
    <d v="2014-11-28T00:00:00"/>
    <n v="4147065000"/>
    <n v="622080000"/>
    <x v="25"/>
    <n v="844353000"/>
    <n v="52424000"/>
    <x v="2"/>
    <x v="6"/>
  </r>
  <r>
    <s v="ADBE"/>
    <x v="2"/>
    <d v="2015-11-27T00:00:00"/>
    <n v="4795511000"/>
    <n v="744317000"/>
    <x v="26"/>
    <n v="862730000"/>
    <n v="68649000"/>
    <x v="2"/>
    <x v="6"/>
  </r>
  <r>
    <s v="ADBE"/>
    <x v="3"/>
    <d v="2016-12-02T00:00:00"/>
    <n v="5854430000"/>
    <n v="819908000"/>
    <x v="27"/>
    <n v="975987000"/>
    <n v="78534000"/>
    <x v="2"/>
    <x v="6"/>
  </r>
  <r>
    <s v="ADI"/>
    <x v="0"/>
    <d v="2013-11-02T00:00:00"/>
    <n v="2633689000"/>
    <n v="941278000"/>
    <x v="28"/>
    <n v="513035000"/>
    <n v="220000"/>
    <x v="2"/>
    <x v="7"/>
  </r>
  <r>
    <s v="ADI"/>
    <x v="1"/>
    <d v="2014-11-01T00:00:00"/>
    <n v="2864773000"/>
    <n v="1034585000"/>
    <x v="29"/>
    <n v="559686000"/>
    <n v="26020000"/>
    <x v="2"/>
    <x v="7"/>
  </r>
  <r>
    <s v="ADI"/>
    <x v="2"/>
    <d v="2015-10-31T00:00:00"/>
    <n v="3435092000"/>
    <n v="1175830000"/>
    <x v="30"/>
    <n v="637459000"/>
    <n v="88318000"/>
    <x v="2"/>
    <x v="7"/>
  </r>
  <r>
    <s v="ADI"/>
    <x v="3"/>
    <d v="2016-10-29T00:00:00"/>
    <n v="3421409000"/>
    <n v="1194236000"/>
    <x v="31"/>
    <n v="653816000"/>
    <n v="70123000"/>
    <x v="2"/>
    <x v="7"/>
  </r>
  <r>
    <s v="ADM"/>
    <x v="0"/>
    <d v="2012-12-31T00:00:00"/>
    <n v="90559000000"/>
    <n v="86936000000"/>
    <x v="32"/>
    <n v="0"/>
    <n v="0"/>
    <x v="4"/>
    <x v="8"/>
  </r>
  <r>
    <s v="ADM"/>
    <x v="1"/>
    <d v="2013-12-31T00:00:00"/>
    <n v="89804000000"/>
    <n v="85915000000"/>
    <x v="33"/>
    <n v="0"/>
    <n v="0"/>
    <x v="4"/>
    <x v="8"/>
  </r>
  <r>
    <s v="ADM"/>
    <x v="2"/>
    <d v="2014-12-31T00:00:00"/>
    <n v="81201000000"/>
    <n v="76433000000"/>
    <x v="34"/>
    <n v="0"/>
    <n v="0"/>
    <x v="4"/>
    <x v="8"/>
  </r>
  <r>
    <s v="ADM"/>
    <x v="3"/>
    <d v="2015-12-31T00:00:00"/>
    <n v="67702000000"/>
    <n v="63682000000"/>
    <x v="35"/>
    <n v="0"/>
    <n v="0"/>
    <x v="4"/>
    <x v="8"/>
  </r>
  <r>
    <s v="ADS"/>
    <x v="0"/>
    <d v="2012-12-31T00:00:00"/>
    <n v="3641390000"/>
    <n v="2392091000"/>
    <x v="36"/>
    <n v="0"/>
    <n v="166876000"/>
    <x v="2"/>
    <x v="9"/>
  </r>
  <r>
    <s v="ADS"/>
    <x v="1"/>
    <d v="2013-12-31T00:00:00"/>
    <n v="4319063000"/>
    <n v="2894917000"/>
    <x v="37"/>
    <n v="0"/>
    <n v="216119000"/>
    <x v="2"/>
    <x v="9"/>
  </r>
  <r>
    <s v="ADS"/>
    <x v="2"/>
    <d v="2014-12-31T00:00:00"/>
    <n v="5302940000"/>
    <n v="3643979000"/>
    <x v="38"/>
    <n v="0"/>
    <n v="313082000"/>
    <x v="2"/>
    <x v="9"/>
  </r>
  <r>
    <s v="ADS"/>
    <x v="3"/>
    <d v="2015-12-31T00:00:00"/>
    <n v="6439746000"/>
    <n v="4482700000"/>
    <x v="39"/>
    <n v="0"/>
    <n v="492140000"/>
    <x v="2"/>
    <x v="9"/>
  </r>
  <r>
    <s v="ADSK"/>
    <x v="0"/>
    <d v="2013-01-31T00:00:00"/>
    <n v="2312200000"/>
    <n v="238500000"/>
    <x v="40"/>
    <n v="600000000"/>
    <n v="42100000"/>
    <x v="2"/>
    <x v="6"/>
  </r>
  <r>
    <s v="ADSK"/>
    <x v="1"/>
    <d v="2014-01-31T00:00:00"/>
    <n v="2273900000"/>
    <n v="274300000"/>
    <x v="41"/>
    <n v="611100000"/>
    <n v="36500000"/>
    <x v="2"/>
    <x v="6"/>
  </r>
  <r>
    <s v="ADSK"/>
    <x v="2"/>
    <d v="2015-01-31T00:00:00"/>
    <n v="2512200000"/>
    <n v="342100000"/>
    <x v="42"/>
    <n v="725200000"/>
    <n v="39800000"/>
    <x v="2"/>
    <x v="6"/>
  </r>
  <r>
    <s v="ADSK"/>
    <x v="3"/>
    <d v="2016-01-31T00:00:00"/>
    <n v="2504100000"/>
    <n v="370700000"/>
    <x v="43"/>
    <n v="790000000"/>
    <n v="33200000"/>
    <x v="2"/>
    <x v="6"/>
  </r>
  <r>
    <s v="AEE"/>
    <x v="0"/>
    <d v="2012-12-31T00:00:00"/>
    <n v="5781000000"/>
    <n v="3477000000"/>
    <x v="44"/>
    <n v="0"/>
    <n v="673000000"/>
    <x v="5"/>
    <x v="10"/>
  </r>
  <r>
    <s v="AEE"/>
    <x v="1"/>
    <d v="2013-12-31T00:00:00"/>
    <n v="5838000000"/>
    <n v="3490000000"/>
    <x v="45"/>
    <n v="0"/>
    <n v="706000000"/>
    <x v="5"/>
    <x v="10"/>
  </r>
  <r>
    <s v="AEE"/>
    <x v="2"/>
    <d v="2014-12-31T00:00:00"/>
    <n v="6053000000"/>
    <n v="3586000000"/>
    <x v="46"/>
    <n v="0"/>
    <n v="745000000"/>
    <x v="5"/>
    <x v="10"/>
  </r>
  <r>
    <s v="AEE"/>
    <x v="3"/>
    <d v="2015-12-31T00:00:00"/>
    <n v="6098000000"/>
    <n v="3501000000"/>
    <x v="47"/>
    <n v="0"/>
    <n v="796000000"/>
    <x v="5"/>
    <x v="10"/>
  </r>
  <r>
    <s v="AEP"/>
    <x v="0"/>
    <d v="2012-12-31T00:00:00"/>
    <n v="14945000000"/>
    <n v="6395000000"/>
    <x v="48"/>
    <n v="0"/>
    <n v="1782000000"/>
    <x v="5"/>
    <x v="11"/>
  </r>
  <r>
    <s v="AEP"/>
    <x v="1"/>
    <d v="2013-12-31T00:00:00"/>
    <n v="14813500000"/>
    <n v="6722300000"/>
    <x v="49"/>
    <n v="0"/>
    <n v="1712500000"/>
    <x v="5"/>
    <x v="11"/>
  </r>
  <r>
    <s v="AEP"/>
    <x v="2"/>
    <d v="2014-12-31T00:00:00"/>
    <n v="16378600000"/>
    <n v="7685700000"/>
    <x v="50"/>
    <n v="0"/>
    <n v="1897600000"/>
    <x v="5"/>
    <x v="11"/>
  </r>
  <r>
    <s v="AEP"/>
    <x v="3"/>
    <d v="2015-12-31T00:00:00"/>
    <n v="16453200000"/>
    <n v="7433500000"/>
    <x v="51"/>
    <n v="0"/>
    <n v="2009700000"/>
    <x v="5"/>
    <x v="11"/>
  </r>
  <r>
    <s v="AFL"/>
    <x v="0"/>
    <d v="2012-12-31T00:00:00"/>
    <n v="25364000000"/>
    <n v="17074000000"/>
    <x v="52"/>
    <n v="0"/>
    <n v="3727000000"/>
    <x v="6"/>
    <x v="12"/>
  </r>
  <r>
    <s v="AFL"/>
    <x v="1"/>
    <d v="2013-12-31T00:00:00"/>
    <n v="23939000000"/>
    <n v="15341000000"/>
    <x v="52"/>
    <n v="0"/>
    <n v="3489000000"/>
    <x v="6"/>
    <x v="12"/>
  </r>
  <r>
    <s v="AFL"/>
    <x v="2"/>
    <d v="2014-12-31T00:00:00"/>
    <n v="22728000000"/>
    <n v="14373000000"/>
    <x v="52"/>
    <n v="0"/>
    <n v="3547000000"/>
    <x v="6"/>
    <x v="12"/>
  </r>
  <r>
    <s v="AFL"/>
    <x v="3"/>
    <d v="2015-12-31T00:00:00"/>
    <n v="20872000000"/>
    <n v="13049000000"/>
    <x v="52"/>
    <n v="0"/>
    <n v="3672000000"/>
    <x v="6"/>
    <x v="12"/>
  </r>
  <r>
    <s v="AIG"/>
    <x v="0"/>
    <d v="2012-12-31T00:00:00"/>
    <n v="71214000000"/>
    <n v="37745000000"/>
    <x v="53"/>
    <n v="0"/>
    <n v="0"/>
    <x v="6"/>
    <x v="13"/>
  </r>
  <r>
    <s v="AIG"/>
    <x v="1"/>
    <d v="2013-12-31T00:00:00"/>
    <n v="68874000000"/>
    <n v="34660000000"/>
    <x v="54"/>
    <n v="0"/>
    <n v="0"/>
    <x v="6"/>
    <x v="13"/>
  </r>
  <r>
    <s v="AIG"/>
    <x v="2"/>
    <d v="2014-12-31T00:00:00"/>
    <n v="64406000000"/>
    <n v="33611000000"/>
    <x v="55"/>
    <n v="0"/>
    <n v="0"/>
    <x v="6"/>
    <x v="13"/>
  </r>
  <r>
    <s v="AIG"/>
    <x v="3"/>
    <d v="2015-12-31T00:00:00"/>
    <n v="58327000000"/>
    <n v="36581000000"/>
    <x v="56"/>
    <n v="0"/>
    <n v="0"/>
    <x v="6"/>
    <x v="13"/>
  </r>
  <r>
    <s v="AIV"/>
    <x v="0"/>
    <d v="2012-12-31T00:00:00"/>
    <n v="958511000"/>
    <n v="386355000"/>
    <x v="57"/>
    <n v="0"/>
    <n v="325173000"/>
    <x v="7"/>
    <x v="14"/>
  </r>
  <r>
    <s v="AIV"/>
    <x v="1"/>
    <d v="2013-12-31T00:00:00"/>
    <n v="974053000"/>
    <n v="380051000"/>
    <x v="58"/>
    <n v="0"/>
    <n v="291910000"/>
    <x v="7"/>
    <x v="14"/>
  </r>
  <r>
    <s v="AIV"/>
    <x v="2"/>
    <d v="2014-12-31T00:00:00"/>
    <n v="984363000"/>
    <n v="380964000"/>
    <x v="59"/>
    <n v="0"/>
    <n v="282608000"/>
    <x v="7"/>
    <x v="14"/>
  </r>
  <r>
    <s v="AIV"/>
    <x v="3"/>
    <d v="2015-12-31T00:00:00"/>
    <n v="981310000"/>
    <n v="365248000"/>
    <x v="60"/>
    <n v="0"/>
    <n v="306301000"/>
    <x v="7"/>
    <x v="14"/>
  </r>
  <r>
    <s v="AIZ"/>
    <x v="0"/>
    <d v="2013-12-31T00:00:00"/>
    <n v="9047657000"/>
    <n v="6709936000"/>
    <x v="52"/>
    <n v="0"/>
    <n v="1470287000"/>
    <x v="6"/>
    <x v="15"/>
  </r>
  <r>
    <s v="AIZ"/>
    <x v="1"/>
    <d v="2014-12-31T00:00:00"/>
    <n v="10381653000"/>
    <n v="8093563000"/>
    <x v="52"/>
    <n v="0"/>
    <n v="1485558000"/>
    <x v="6"/>
    <x v="15"/>
  </r>
  <r>
    <s v="AIZ"/>
    <x v="2"/>
    <d v="2015-12-31T00:00:00"/>
    <n v="10325494000"/>
    <n v="8666624000"/>
    <x v="52"/>
    <n v="0"/>
    <n v="1402573000"/>
    <x v="6"/>
    <x v="15"/>
  </r>
  <r>
    <s v="AIZ"/>
    <x v="3"/>
    <d v="2016-12-31T00:00:00"/>
    <n v="7531780000"/>
    <n v="5251228000"/>
    <x v="52"/>
    <n v="0"/>
    <n v="1351314000"/>
    <x v="6"/>
    <x v="15"/>
  </r>
  <r>
    <s v="AKAM"/>
    <x v="0"/>
    <d v="2012-12-31T00:00:00"/>
    <n v="1373947000"/>
    <n v="529900000"/>
    <x v="61"/>
    <n v="74744000"/>
    <n v="20962000"/>
    <x v="2"/>
    <x v="16"/>
  </r>
  <r>
    <s v="AKAM"/>
    <x v="1"/>
    <d v="2013-12-31T00:00:00"/>
    <n v="1577922000"/>
    <n v="511087000"/>
    <x v="62"/>
    <n v="93879000"/>
    <n v="21547000"/>
    <x v="2"/>
    <x v="16"/>
  </r>
  <r>
    <s v="AKAM"/>
    <x v="2"/>
    <d v="2014-12-31T00:00:00"/>
    <n v="1963874000"/>
    <n v="610943000"/>
    <x v="63"/>
    <n v="125286000"/>
    <n v="32057000"/>
    <x v="2"/>
    <x v="16"/>
  </r>
  <r>
    <s v="AKAM"/>
    <x v="3"/>
    <d v="2015-12-31T00:00:00"/>
    <n v="2197448000"/>
    <n v="725620000"/>
    <x v="64"/>
    <n v="148591000"/>
    <n v="27067000"/>
    <x v="2"/>
    <x v="16"/>
  </r>
  <r>
    <s v="ALB"/>
    <x v="0"/>
    <d v="2012-12-31T00:00:00"/>
    <n v="2519154000"/>
    <n v="1620311000"/>
    <x v="65"/>
    <n v="78919000"/>
    <n v="0"/>
    <x v="8"/>
    <x v="17"/>
  </r>
  <r>
    <s v="ALB"/>
    <x v="1"/>
    <d v="2013-12-31T00:00:00"/>
    <n v="2394270000"/>
    <n v="1543799000"/>
    <x v="66"/>
    <n v="82246000"/>
    <n v="0"/>
    <x v="8"/>
    <x v="17"/>
  </r>
  <r>
    <s v="ALB"/>
    <x v="2"/>
    <d v="2014-12-31T00:00:00"/>
    <n v="2445548000"/>
    <n v="1674700000"/>
    <x v="67"/>
    <n v="88310000"/>
    <n v="0"/>
    <x v="8"/>
    <x v="17"/>
  </r>
  <r>
    <s v="ALB"/>
    <x v="3"/>
    <d v="2015-12-31T00:00:00"/>
    <n v="3651335000"/>
    <n v="2454463000"/>
    <x v="68"/>
    <n v="102871000"/>
    <n v="0"/>
    <x v="8"/>
    <x v="17"/>
  </r>
  <r>
    <s v="ALK"/>
    <x v="0"/>
    <d v="2012-12-31T00:00:00"/>
    <n v="4657000000"/>
    <n v="2319000000"/>
    <x v="69"/>
    <n v="0"/>
    <n v="264000000"/>
    <x v="0"/>
    <x v="0"/>
  </r>
  <r>
    <s v="ALK"/>
    <x v="1"/>
    <d v="2013-12-31T00:00:00"/>
    <n v="5156000000"/>
    <n v="2355000000"/>
    <x v="70"/>
    <n v="0"/>
    <n v="270000000"/>
    <x v="0"/>
    <x v="0"/>
  </r>
  <r>
    <s v="ALK"/>
    <x v="2"/>
    <d v="2014-12-31T00:00:00"/>
    <n v="5368000000"/>
    <n v="2325000000"/>
    <x v="71"/>
    <n v="0"/>
    <n v="294000000"/>
    <x v="0"/>
    <x v="0"/>
  </r>
  <r>
    <s v="ALK"/>
    <x v="3"/>
    <d v="2015-12-31T00:00:00"/>
    <n v="5598000000"/>
    <n v="1935000000"/>
    <x v="72"/>
    <n v="0"/>
    <n v="320000000"/>
    <x v="0"/>
    <x v="0"/>
  </r>
  <r>
    <s v="ALL"/>
    <x v="0"/>
    <d v="2012-12-31T00:00:00"/>
    <n v="33315000000"/>
    <n v="21618000000"/>
    <x v="52"/>
    <n v="0"/>
    <n v="8002000000"/>
    <x v="6"/>
    <x v="13"/>
  </r>
  <r>
    <s v="ALL"/>
    <x v="1"/>
    <d v="2013-12-31T00:00:00"/>
    <n v="34507000000"/>
    <n v="19828000000"/>
    <x v="73"/>
    <n v="0"/>
    <n v="8389000000"/>
    <x v="6"/>
    <x v="13"/>
  </r>
  <r>
    <s v="ALL"/>
    <x v="2"/>
    <d v="2014-12-31T00:00:00"/>
    <n v="35239000000"/>
    <n v="21193000000"/>
    <x v="74"/>
    <n v="0"/>
    <n v="8476000000"/>
    <x v="6"/>
    <x v="13"/>
  </r>
  <r>
    <s v="ALL"/>
    <x v="3"/>
    <d v="2015-12-31T00:00:00"/>
    <n v="35653000000"/>
    <n v="22837000000"/>
    <x v="75"/>
    <n v="0"/>
    <n v="8445000000"/>
    <x v="6"/>
    <x v="13"/>
  </r>
  <r>
    <s v="ALLE"/>
    <x v="0"/>
    <d v="2013-12-31T00:00:00"/>
    <n v="2069600000"/>
    <n v="1208100000"/>
    <x v="76"/>
    <n v="0"/>
    <n v="0"/>
    <x v="0"/>
    <x v="18"/>
  </r>
  <r>
    <s v="ALLE"/>
    <x v="1"/>
    <d v="2014-12-31T00:00:00"/>
    <n v="2118300000"/>
    <n v="1264600000"/>
    <x v="77"/>
    <n v="0"/>
    <n v="0"/>
    <x v="0"/>
    <x v="18"/>
  </r>
  <r>
    <s v="ALLE"/>
    <x v="2"/>
    <d v="2015-12-31T00:00:00"/>
    <n v="2068100000"/>
    <n v="1199000000"/>
    <x v="78"/>
    <n v="0"/>
    <n v="0"/>
    <x v="0"/>
    <x v="18"/>
  </r>
  <r>
    <s v="ALLE"/>
    <x v="3"/>
    <d v="2016-12-31T00:00:00"/>
    <n v="2238000000"/>
    <n v="1252700000"/>
    <x v="79"/>
    <n v="0"/>
    <n v="0"/>
    <x v="0"/>
    <x v="18"/>
  </r>
  <r>
    <s v="ALXN"/>
    <x v="0"/>
    <d v="2013-12-31T00:00:00"/>
    <n v="1551346000"/>
    <n v="177556000"/>
    <x v="80"/>
    <n v="317093000"/>
    <n v="417000"/>
    <x v="3"/>
    <x v="19"/>
  </r>
  <r>
    <s v="ALXN"/>
    <x v="1"/>
    <d v="2014-12-31T00:00:00"/>
    <n v="2234000000"/>
    <n v="174000000"/>
    <x v="81"/>
    <n v="514000000"/>
    <n v="0"/>
    <x v="3"/>
    <x v="19"/>
  </r>
  <r>
    <s v="ALXN"/>
    <x v="2"/>
    <d v="2015-12-31T00:00:00"/>
    <n v="2604000000"/>
    <n v="233000000"/>
    <x v="82"/>
    <n v="709000000"/>
    <n v="117000000"/>
    <x v="3"/>
    <x v="19"/>
  </r>
  <r>
    <s v="ALXN"/>
    <x v="3"/>
    <d v="2016-12-31T00:00:00"/>
    <n v="3084000000"/>
    <n v="258000000"/>
    <x v="83"/>
    <n v="757000000"/>
    <n v="322000000"/>
    <x v="3"/>
    <x v="19"/>
  </r>
  <r>
    <s v="AMAT"/>
    <x v="0"/>
    <d v="2013-10-27T00:00:00"/>
    <n v="7509000000"/>
    <n v="4518000000"/>
    <x v="84"/>
    <n v="1320000000"/>
    <n v="0"/>
    <x v="2"/>
    <x v="20"/>
  </r>
  <r>
    <s v="AMAT"/>
    <x v="1"/>
    <d v="2014-10-26T00:00:00"/>
    <n v="9072000000"/>
    <n v="5229000000"/>
    <x v="85"/>
    <n v="1428000000"/>
    <n v="0"/>
    <x v="2"/>
    <x v="20"/>
  </r>
  <r>
    <s v="AMAT"/>
    <x v="2"/>
    <d v="2015-10-25T00:00:00"/>
    <n v="9659000000"/>
    <n v="5707000000"/>
    <x v="86"/>
    <n v="1451000000"/>
    <n v="0"/>
    <x v="2"/>
    <x v="20"/>
  </r>
  <r>
    <s v="AMAT"/>
    <x v="3"/>
    <d v="2016-10-30T00:00:00"/>
    <n v="10825000000"/>
    <n v="6314000000"/>
    <x v="87"/>
    <n v="1540000000"/>
    <n v="0"/>
    <x v="2"/>
    <x v="20"/>
  </r>
  <r>
    <s v="AME"/>
    <x v="0"/>
    <d v="2012-12-31T00:00:00"/>
    <n v="3334213000"/>
    <n v="2154132000"/>
    <x v="88"/>
    <n v="0"/>
    <n v="53677000"/>
    <x v="0"/>
    <x v="21"/>
  </r>
  <r>
    <s v="AME"/>
    <x v="1"/>
    <d v="2013-12-31T00:00:00"/>
    <n v="3594136000"/>
    <n v="2323642000"/>
    <x v="89"/>
    <n v="0"/>
    <n v="57238000"/>
    <x v="0"/>
    <x v="21"/>
  </r>
  <r>
    <s v="AME"/>
    <x v="2"/>
    <d v="2014-12-31T00:00:00"/>
    <n v="4021964000"/>
    <n v="2597017000"/>
    <x v="90"/>
    <n v="0"/>
    <n v="63724000"/>
    <x v="0"/>
    <x v="21"/>
  </r>
  <r>
    <s v="AME"/>
    <x v="3"/>
    <d v="2015-12-31T00:00:00"/>
    <n v="3974295000"/>
    <n v="2549280000"/>
    <x v="91"/>
    <n v="0"/>
    <n v="68707000"/>
    <x v="0"/>
    <x v="21"/>
  </r>
  <r>
    <s v="AMGN"/>
    <x v="0"/>
    <d v="2013-12-31T00:00:00"/>
    <n v="18676000000"/>
    <n v="3346000000"/>
    <x v="92"/>
    <n v="4083000000"/>
    <n v="0"/>
    <x v="3"/>
    <x v="19"/>
  </r>
  <r>
    <s v="AMGN"/>
    <x v="1"/>
    <d v="2014-12-31T00:00:00"/>
    <n v="20063000000"/>
    <n v="4422000000"/>
    <x v="93"/>
    <n v="4297000000"/>
    <n v="0"/>
    <x v="3"/>
    <x v="19"/>
  </r>
  <r>
    <s v="AMGN"/>
    <x v="2"/>
    <d v="2015-12-31T00:00:00"/>
    <n v="21662000000"/>
    <n v="4227000000"/>
    <x v="94"/>
    <n v="4070000000"/>
    <n v="0"/>
    <x v="3"/>
    <x v="19"/>
  </r>
  <r>
    <s v="AMGN"/>
    <x v="3"/>
    <d v="2016-12-31T00:00:00"/>
    <n v="22991000000"/>
    <n v="4162000000"/>
    <x v="95"/>
    <n v="3840000000"/>
    <n v="0"/>
    <x v="3"/>
    <x v="19"/>
  </r>
  <r>
    <s v="AMP"/>
    <x v="0"/>
    <d v="2012-12-31T00:00:00"/>
    <n v="10259000000"/>
    <n v="1899000000"/>
    <x v="96"/>
    <n v="0"/>
    <n v="2877000000"/>
    <x v="6"/>
    <x v="22"/>
  </r>
  <r>
    <s v="AMP"/>
    <x v="1"/>
    <d v="2013-12-31T00:00:00"/>
    <n v="11230000000"/>
    <n v="1954000000"/>
    <x v="97"/>
    <n v="0"/>
    <n v="3132000000"/>
    <x v="6"/>
    <x v="22"/>
  </r>
  <r>
    <s v="AMP"/>
    <x v="2"/>
    <d v="2014-12-31T00:00:00"/>
    <n v="12296000000"/>
    <n v="1982000000"/>
    <x v="98"/>
    <n v="0"/>
    <n v="3603000000"/>
    <x v="6"/>
    <x v="22"/>
  </r>
  <r>
    <s v="AMP"/>
    <x v="3"/>
    <d v="2015-12-31T00:00:00"/>
    <n v="12200000000"/>
    <n v="2261000000"/>
    <x v="99"/>
    <n v="0"/>
    <n v="3630000000"/>
    <x v="6"/>
    <x v="22"/>
  </r>
  <r>
    <s v="AMT"/>
    <x v="0"/>
    <d v="2012-12-31T00:00:00"/>
    <n v="2875960000"/>
    <n v="722479000"/>
    <x v="100"/>
    <n v="0"/>
    <n v="644276000"/>
    <x v="7"/>
    <x v="23"/>
  </r>
  <r>
    <s v="AMT"/>
    <x v="1"/>
    <d v="2013-12-31T00:00:00"/>
    <n v="3361407000"/>
    <n v="859873000"/>
    <x v="101"/>
    <n v="0"/>
    <n v="800145000"/>
    <x v="7"/>
    <x v="23"/>
  </r>
  <r>
    <s v="AMT"/>
    <x v="2"/>
    <d v="2014-12-31T00:00:00"/>
    <n v="4100048000"/>
    <n v="1094265000"/>
    <x v="102"/>
    <n v="0"/>
    <n v="1003802000"/>
    <x v="7"/>
    <x v="23"/>
  </r>
  <r>
    <s v="AMT"/>
    <x v="3"/>
    <d v="2015-12-31T00:00:00"/>
    <n v="4771516000"/>
    <n v="1308868000"/>
    <x v="103"/>
    <n v="0"/>
    <n v="1285328000"/>
    <x v="7"/>
    <x v="23"/>
  </r>
  <r>
    <s v="AMZN"/>
    <x v="0"/>
    <d v="2013-12-31T00:00:00"/>
    <n v="74452000000"/>
    <n v="54181000000"/>
    <x v="104"/>
    <n v="0"/>
    <n v="0"/>
    <x v="1"/>
    <x v="24"/>
  </r>
  <r>
    <s v="AMZN"/>
    <x v="1"/>
    <d v="2014-12-31T00:00:00"/>
    <n v="88988000000"/>
    <n v="62752000000"/>
    <x v="105"/>
    <n v="0"/>
    <n v="0"/>
    <x v="1"/>
    <x v="24"/>
  </r>
  <r>
    <s v="AMZN"/>
    <x v="2"/>
    <d v="2015-12-31T00:00:00"/>
    <n v="107006000000"/>
    <n v="71651000000"/>
    <x v="106"/>
    <n v="0"/>
    <n v="0"/>
    <x v="1"/>
    <x v="24"/>
  </r>
  <r>
    <s v="AMZN"/>
    <x v="3"/>
    <d v="2016-12-31T00:00:00"/>
    <n v="135987000000"/>
    <n v="88265000000"/>
    <x v="107"/>
    <n v="0"/>
    <n v="0"/>
    <x v="1"/>
    <x v="24"/>
  </r>
  <r>
    <s v="AN"/>
    <x v="0"/>
    <d v="2013-12-31T00:00:00"/>
    <n v="17517600000"/>
    <n v="14757700000"/>
    <x v="108"/>
    <n v="0"/>
    <n v="95300000"/>
    <x v="1"/>
    <x v="25"/>
  </r>
  <r>
    <s v="AN"/>
    <x v="1"/>
    <d v="2014-12-31T00:00:00"/>
    <n v="19108800000"/>
    <n v="16120100000"/>
    <x v="109"/>
    <n v="0"/>
    <n v="106900000"/>
    <x v="1"/>
    <x v="25"/>
  </r>
  <r>
    <s v="AN"/>
    <x v="2"/>
    <d v="2015-12-31T00:00:00"/>
    <n v="20862000000"/>
    <n v="17600500000"/>
    <x v="110"/>
    <n v="0"/>
    <n v="127400000"/>
    <x v="1"/>
    <x v="25"/>
  </r>
  <r>
    <s v="AN"/>
    <x v="3"/>
    <d v="2016-12-31T00:00:00"/>
    <n v="21609000000"/>
    <n v="18295800000"/>
    <x v="111"/>
    <n v="0"/>
    <n v="143400000"/>
    <x v="1"/>
    <x v="25"/>
  </r>
  <r>
    <s v="ANTM"/>
    <x v="0"/>
    <d v="2012-12-31T00:00:00"/>
    <n v="61497200000"/>
    <n v="48213600000"/>
    <x v="112"/>
    <n v="0"/>
    <n v="233000000"/>
    <x v="3"/>
    <x v="26"/>
  </r>
  <r>
    <s v="ANTM"/>
    <x v="1"/>
    <d v="2013-12-31T00:00:00"/>
    <n v="71023500000"/>
    <n v="56237100000"/>
    <x v="113"/>
    <n v="0"/>
    <n v="245300000"/>
    <x v="3"/>
    <x v="26"/>
  </r>
  <r>
    <s v="ANTM"/>
    <x v="2"/>
    <d v="2014-12-31T00:00:00"/>
    <n v="73874100000"/>
    <n v="56854900000"/>
    <x v="114"/>
    <n v="0"/>
    <n v="220900000"/>
    <x v="3"/>
    <x v="26"/>
  </r>
  <r>
    <s v="ANTM"/>
    <x v="3"/>
    <d v="2015-12-31T00:00:00"/>
    <n v="79156500000"/>
    <n v="61116900000"/>
    <x v="115"/>
    <n v="0"/>
    <n v="230100000"/>
    <x v="3"/>
    <x v="26"/>
  </r>
  <r>
    <s v="APA"/>
    <x v="0"/>
    <d v="2012-12-31T00:00:00"/>
    <n v="16428000000"/>
    <n v="3079000000"/>
    <x v="116"/>
    <n v="0"/>
    <n v="6881000000"/>
    <x v="9"/>
    <x v="27"/>
  </r>
  <r>
    <s v="APA"/>
    <x v="1"/>
    <d v="2013-12-31T00:00:00"/>
    <n v="14771000000"/>
    <n v="2938000000"/>
    <x v="117"/>
    <n v="0"/>
    <n v="5866000000"/>
    <x v="9"/>
    <x v="27"/>
  </r>
  <r>
    <s v="APA"/>
    <x v="2"/>
    <d v="2014-12-31T00:00:00"/>
    <n v="12691000000"/>
    <n v="2511000000"/>
    <x v="118"/>
    <n v="0"/>
    <n v="9720000000"/>
    <x v="9"/>
    <x v="27"/>
  </r>
  <r>
    <s v="APA"/>
    <x v="3"/>
    <d v="2015-12-31T00:00:00"/>
    <n v="6383000000"/>
    <n v="2065000000"/>
    <x v="119"/>
    <n v="0"/>
    <n v="29372000000"/>
    <x v="9"/>
    <x v="27"/>
  </r>
  <r>
    <s v="APC"/>
    <x v="0"/>
    <d v="2013-12-31T00:00:00"/>
    <n v="14581000000"/>
    <n v="2942000000"/>
    <x v="120"/>
    <n v="0"/>
    <n v="3927000000"/>
    <x v="9"/>
    <x v="27"/>
  </r>
  <r>
    <s v="APC"/>
    <x v="1"/>
    <d v="2014-12-31T00:00:00"/>
    <n v="18470000000"/>
    <n v="3317000000"/>
    <x v="121"/>
    <n v="0"/>
    <n v="4550000000"/>
    <x v="9"/>
    <x v="27"/>
  </r>
  <r>
    <s v="APC"/>
    <x v="2"/>
    <d v="2015-12-31T00:00:00"/>
    <n v="8698000000"/>
    <n v="3185000000"/>
    <x v="122"/>
    <n v="0"/>
    <n v="4603000000"/>
    <x v="9"/>
    <x v="27"/>
  </r>
  <r>
    <s v="APC"/>
    <x v="3"/>
    <d v="2016-12-31T00:00:00"/>
    <n v="7869000000"/>
    <n v="2900000000"/>
    <x v="123"/>
    <n v="0"/>
    <n v="4301000000"/>
    <x v="9"/>
    <x v="27"/>
  </r>
  <r>
    <s v="APD"/>
    <x v="0"/>
    <d v="2013-09-30T00:00:00"/>
    <n v="10180400000"/>
    <n v="7472100000"/>
    <x v="124"/>
    <n v="133700000"/>
    <n v="0"/>
    <x v="8"/>
    <x v="28"/>
  </r>
  <r>
    <s v="APD"/>
    <x v="1"/>
    <d v="2014-09-30T00:00:00"/>
    <n v="10439000000"/>
    <n v="7629900000"/>
    <x v="125"/>
    <n v="139800000"/>
    <n v="0"/>
    <x v="8"/>
    <x v="28"/>
  </r>
  <r>
    <s v="APD"/>
    <x v="2"/>
    <d v="2015-09-30T00:00:00"/>
    <n v="9894900000"/>
    <n v="6939000000"/>
    <x v="126"/>
    <n v="137100000"/>
    <n v="0"/>
    <x v="8"/>
    <x v="28"/>
  </r>
  <r>
    <s v="APD"/>
    <x v="3"/>
    <d v="2016-09-30T00:00:00"/>
    <n v="9524400000"/>
    <n v="6402700000"/>
    <x v="127"/>
    <n v="132000000"/>
    <n v="0"/>
    <x v="8"/>
    <x v="28"/>
  </r>
  <r>
    <s v="APH"/>
    <x v="0"/>
    <d v="2012-12-31T00:00:00"/>
    <n v="4292100000"/>
    <n v="2948900000"/>
    <x v="128"/>
    <n v="0"/>
    <n v="0"/>
    <x v="2"/>
    <x v="29"/>
  </r>
  <r>
    <s v="APH"/>
    <x v="1"/>
    <d v="2013-12-31T00:00:00"/>
    <n v="4614700000"/>
    <n v="3163900000"/>
    <x v="129"/>
    <n v="0"/>
    <n v="0"/>
    <x v="2"/>
    <x v="29"/>
  </r>
  <r>
    <s v="APH"/>
    <x v="2"/>
    <d v="2014-12-31T00:00:00"/>
    <n v="5345500000"/>
    <n v="3651700000"/>
    <x v="130"/>
    <n v="0"/>
    <n v="0"/>
    <x v="2"/>
    <x v="29"/>
  </r>
  <r>
    <s v="APH"/>
    <x v="3"/>
    <d v="2015-12-31T00:00:00"/>
    <n v="5568700000"/>
    <n v="3789200000"/>
    <x v="131"/>
    <n v="0"/>
    <n v="0"/>
    <x v="2"/>
    <x v="29"/>
  </r>
  <r>
    <s v="ARNC"/>
    <x v="0"/>
    <d v="2012-12-31T00:00:00"/>
    <n v="23700000000"/>
    <n v="20401000000"/>
    <x v="132"/>
    <n v="197000000"/>
    <n v="1460000000"/>
    <x v="0"/>
    <x v="30"/>
  </r>
  <r>
    <s v="ARNC"/>
    <x v="1"/>
    <d v="2013-12-31T00:00:00"/>
    <n v="23032000000"/>
    <n v="19286000000"/>
    <x v="133"/>
    <n v="192000000"/>
    <n v="1421000000"/>
    <x v="0"/>
    <x v="30"/>
  </r>
  <r>
    <s v="ARNC"/>
    <x v="2"/>
    <d v="2014-12-31T00:00:00"/>
    <n v="23906000000"/>
    <n v="19137000000"/>
    <x v="134"/>
    <n v="218000000"/>
    <n v="1371000000"/>
    <x v="0"/>
    <x v="30"/>
  </r>
  <r>
    <s v="ARNC"/>
    <x v="3"/>
    <d v="2015-12-31T00:00:00"/>
    <n v="22534000000"/>
    <n v="18069000000"/>
    <x v="135"/>
    <n v="238000000"/>
    <n v="1280000000"/>
    <x v="0"/>
    <x v="30"/>
  </r>
  <r>
    <s v="ATVI"/>
    <x v="0"/>
    <d v="2012-12-31T00:00:00"/>
    <n v="4856000000"/>
    <n v="1662000000"/>
    <x v="136"/>
    <n v="604000000"/>
    <n v="0"/>
    <x v="2"/>
    <x v="31"/>
  </r>
  <r>
    <s v="ATVI"/>
    <x v="1"/>
    <d v="2013-12-31T00:00:00"/>
    <n v="4583000000"/>
    <n v="1531000000"/>
    <x v="137"/>
    <n v="584000000"/>
    <n v="0"/>
    <x v="2"/>
    <x v="31"/>
  </r>
  <r>
    <s v="ATVI"/>
    <x v="2"/>
    <d v="2014-12-31T00:00:00"/>
    <n v="4408000000"/>
    <n v="1525000000"/>
    <x v="138"/>
    <n v="571000000"/>
    <n v="0"/>
    <x v="2"/>
    <x v="31"/>
  </r>
  <r>
    <s v="ATVI"/>
    <x v="3"/>
    <d v="2015-12-31T00:00:00"/>
    <n v="4664000000"/>
    <n v="1585000000"/>
    <x v="139"/>
    <n v="646000000"/>
    <n v="0"/>
    <x v="2"/>
    <x v="31"/>
  </r>
  <r>
    <s v="AVGO"/>
    <x v="0"/>
    <d v="2015-11-01T00:00:00"/>
    <n v="6824000000"/>
    <n v="3271000000"/>
    <x v="140"/>
    <n v="1049000000"/>
    <n v="249000000"/>
    <x v="2"/>
    <x v="7"/>
  </r>
  <r>
    <s v="AVGO"/>
    <x v="1"/>
    <d v="2016-10-30T00:00:00"/>
    <n v="13240000000"/>
    <n v="7300000000"/>
    <x v="141"/>
    <n v="2674000000"/>
    <n v="1873000000"/>
    <x v="2"/>
    <x v="7"/>
  </r>
  <r>
    <s v="AVY"/>
    <x v="0"/>
    <d v="2012-12-31T00:00:00"/>
    <n v="5863500000"/>
    <n v="4335300000"/>
    <x v="142"/>
    <n v="0"/>
    <n v="0"/>
    <x v="8"/>
    <x v="32"/>
  </r>
  <r>
    <s v="AVY"/>
    <x v="1"/>
    <d v="2013-12-28T00:00:00"/>
    <n v="6140000000"/>
    <n v="4502300000"/>
    <x v="143"/>
    <n v="0"/>
    <n v="0"/>
    <x v="8"/>
    <x v="32"/>
  </r>
  <r>
    <s v="AVY"/>
    <x v="2"/>
    <d v="2015-01-03T00:00:00"/>
    <n v="6330300000"/>
    <n v="4679100000"/>
    <x v="144"/>
    <n v="0"/>
    <n v="0"/>
    <x v="8"/>
    <x v="32"/>
  </r>
  <r>
    <s v="AVY"/>
    <x v="3"/>
    <d v="2016-01-02T00:00:00"/>
    <n v="5966900000"/>
    <n v="4321100000"/>
    <x v="145"/>
    <n v="0"/>
    <n v="0"/>
    <x v="8"/>
    <x v="32"/>
  </r>
  <r>
    <s v="AWK"/>
    <x v="0"/>
    <d v="2012-12-31T00:00:00"/>
    <n v="2853926000"/>
    <n v="1329500000"/>
    <x v="146"/>
    <n v="0"/>
    <n v="380402000"/>
    <x v="5"/>
    <x v="33"/>
  </r>
  <r>
    <s v="AWK"/>
    <x v="1"/>
    <d v="2013-12-31T00:00:00"/>
    <n v="2879000000"/>
    <n v="1289000000"/>
    <x v="147"/>
    <n v="0"/>
    <n v="407000000"/>
    <x v="5"/>
    <x v="33"/>
  </r>
  <r>
    <s v="AWK"/>
    <x v="2"/>
    <d v="2014-12-31T00:00:00"/>
    <n v="3011000000"/>
    <n v="1350000000"/>
    <x v="148"/>
    <n v="0"/>
    <n v="424000000"/>
    <x v="5"/>
    <x v="33"/>
  </r>
  <r>
    <s v="AWK"/>
    <x v="3"/>
    <d v="2015-12-31T00:00:00"/>
    <n v="3159000000"/>
    <n v="1404000000"/>
    <x v="149"/>
    <n v="0"/>
    <n v="440000000"/>
    <x v="5"/>
    <x v="33"/>
  </r>
  <r>
    <s v="AXP"/>
    <x v="0"/>
    <d v="2012-12-31T00:00:00"/>
    <n v="33781000000"/>
    <n v="480000000"/>
    <x v="150"/>
    <n v="0"/>
    <n v="1712000000"/>
    <x v="6"/>
    <x v="34"/>
  </r>
  <r>
    <s v="AXP"/>
    <x v="1"/>
    <d v="2013-12-31T00:00:00"/>
    <n v="34828000000"/>
    <n v="442000000"/>
    <x v="151"/>
    <n v="0"/>
    <n v="1832000000"/>
    <x v="6"/>
    <x v="34"/>
  </r>
  <r>
    <s v="AXP"/>
    <x v="2"/>
    <d v="2014-12-31T00:00:00"/>
    <n v="35895000000"/>
    <n v="373000000"/>
    <x v="152"/>
    <n v="0"/>
    <n v="2044000000"/>
    <x v="6"/>
    <x v="34"/>
  </r>
  <r>
    <s v="AXP"/>
    <x v="3"/>
    <d v="2015-12-31T00:00:00"/>
    <n v="34441000000"/>
    <n v="475000000"/>
    <x v="153"/>
    <n v="0"/>
    <n v="1988000000"/>
    <x v="6"/>
    <x v="34"/>
  </r>
  <r>
    <s v="AYI"/>
    <x v="0"/>
    <d v="2013-08-31T00:00:00"/>
    <n v="2089100000"/>
    <n v="1251500000"/>
    <x v="154"/>
    <n v="0"/>
    <n v="0"/>
    <x v="0"/>
    <x v="21"/>
  </r>
  <r>
    <s v="AYI"/>
    <x v="1"/>
    <d v="2014-08-31T00:00:00"/>
    <n v="2393500000"/>
    <n v="1414300000"/>
    <x v="155"/>
    <n v="0"/>
    <n v="0"/>
    <x v="0"/>
    <x v="21"/>
  </r>
  <r>
    <s v="AYI"/>
    <x v="2"/>
    <d v="2015-08-31T00:00:00"/>
    <n v="2706700000"/>
    <n v="1561100000"/>
    <x v="156"/>
    <n v="0"/>
    <n v="0"/>
    <x v="0"/>
    <x v="21"/>
  </r>
  <r>
    <s v="AYI"/>
    <x v="3"/>
    <d v="2016-08-31T00:00:00"/>
    <n v="3291300000"/>
    <n v="1855100000"/>
    <x v="157"/>
    <n v="0"/>
    <n v="0"/>
    <x v="0"/>
    <x v="21"/>
  </r>
  <r>
    <s v="AZO"/>
    <x v="0"/>
    <d v="2013-08-31T00:00:00"/>
    <n v="9147530000"/>
    <n v="4406595000"/>
    <x v="158"/>
    <n v="0"/>
    <n v="0"/>
    <x v="1"/>
    <x v="25"/>
  </r>
  <r>
    <s v="AZO"/>
    <x v="1"/>
    <d v="2014-08-30T00:00:00"/>
    <n v="9475313000"/>
    <n v="4540406000"/>
    <x v="159"/>
    <n v="0"/>
    <n v="0"/>
    <x v="1"/>
    <x v="25"/>
  </r>
  <r>
    <s v="AZO"/>
    <x v="2"/>
    <d v="2015-08-29T00:00:00"/>
    <n v="10187340000"/>
    <n v="4860309000"/>
    <x v="160"/>
    <n v="0"/>
    <n v="0"/>
    <x v="1"/>
    <x v="25"/>
  </r>
  <r>
    <s v="AZO"/>
    <x v="3"/>
    <d v="2016-08-27T00:00:00"/>
    <n v="10635676000"/>
    <n v="5026940000"/>
    <x v="161"/>
    <n v="0"/>
    <n v="0"/>
    <x v="1"/>
    <x v="25"/>
  </r>
  <r>
    <s v="BA"/>
    <x v="0"/>
    <d v="2013-12-31T00:00:00"/>
    <n v="86623000000"/>
    <n v="73268000000"/>
    <x v="162"/>
    <n v="3071000000"/>
    <n v="0"/>
    <x v="0"/>
    <x v="30"/>
  </r>
  <r>
    <s v="BA"/>
    <x v="1"/>
    <d v="2014-12-31T00:00:00"/>
    <n v="90762000000"/>
    <n v="76752000000"/>
    <x v="163"/>
    <n v="3047000000"/>
    <n v="0"/>
    <x v="0"/>
    <x v="30"/>
  </r>
  <r>
    <s v="BA"/>
    <x v="2"/>
    <d v="2015-12-31T00:00:00"/>
    <n v="96114000000"/>
    <n v="82088000000"/>
    <x v="164"/>
    <n v="3331000000"/>
    <n v="0"/>
    <x v="0"/>
    <x v="30"/>
  </r>
  <r>
    <s v="BA"/>
    <x v="3"/>
    <d v="2016-12-31T00:00:00"/>
    <n v="94571000000"/>
    <n v="80790000000"/>
    <x v="165"/>
    <n v="4627000000"/>
    <n v="0"/>
    <x v="0"/>
    <x v="30"/>
  </r>
  <r>
    <s v="BAC"/>
    <x v="0"/>
    <d v="2012-12-31T00:00:00"/>
    <n v="100078000000"/>
    <n v="3753000000"/>
    <x v="166"/>
    <n v="0"/>
    <n v="9433000000"/>
    <x v="6"/>
    <x v="35"/>
  </r>
  <r>
    <s v="BAC"/>
    <x v="1"/>
    <d v="2013-12-31T00:00:00"/>
    <n v="101697000000"/>
    <n v="3034000000"/>
    <x v="167"/>
    <n v="0"/>
    <n v="4642000000"/>
    <x v="6"/>
    <x v="35"/>
  </r>
  <r>
    <s v="BAC"/>
    <x v="2"/>
    <d v="2014-12-31T00:00:00"/>
    <n v="95181000000"/>
    <n v="2656000000"/>
    <x v="168"/>
    <n v="0"/>
    <n v="3211000000"/>
    <x v="6"/>
    <x v="35"/>
  </r>
  <r>
    <s v="BAC"/>
    <x v="3"/>
    <d v="2015-12-31T00:00:00"/>
    <n v="93056000000"/>
    <n v="2204000000"/>
    <x v="169"/>
    <n v="0"/>
    <n v="3995000000"/>
    <x v="6"/>
    <x v="35"/>
  </r>
  <r>
    <s v="BAX"/>
    <x v="0"/>
    <d v="2012-12-31T00:00:00"/>
    <n v="13936000000"/>
    <n v="6802000000"/>
    <x v="170"/>
    <n v="1081000000"/>
    <n v="0"/>
    <x v="3"/>
    <x v="5"/>
  </r>
  <r>
    <s v="BAX"/>
    <x v="1"/>
    <d v="2013-12-31T00:00:00"/>
    <n v="9413000000"/>
    <n v="5251000000"/>
    <x v="171"/>
    <n v="582000000"/>
    <n v="0"/>
    <x v="3"/>
    <x v="5"/>
  </r>
  <r>
    <s v="BAX"/>
    <x v="2"/>
    <d v="2014-12-31T00:00:00"/>
    <n v="10719000000"/>
    <n v="6138000000"/>
    <x v="172"/>
    <n v="610000000"/>
    <n v="0"/>
    <x v="3"/>
    <x v="5"/>
  </r>
  <r>
    <s v="BAX"/>
    <x v="3"/>
    <d v="2015-12-31T00:00:00"/>
    <n v="9968000000"/>
    <n v="5822000000"/>
    <x v="173"/>
    <n v="603000000"/>
    <n v="0"/>
    <x v="3"/>
    <x v="5"/>
  </r>
  <r>
    <s v="BBBY"/>
    <x v="0"/>
    <d v="2013-03-02T00:00:00"/>
    <n v="10914585000"/>
    <n v="6525830000"/>
    <x v="174"/>
    <n v="0"/>
    <n v="0"/>
    <x v="1"/>
    <x v="25"/>
  </r>
  <r>
    <s v="BBBY"/>
    <x v="1"/>
    <d v="2014-03-01T00:00:00"/>
    <n v="11503963000"/>
    <n v="6938381000"/>
    <x v="175"/>
    <n v="0"/>
    <n v="0"/>
    <x v="1"/>
    <x v="25"/>
  </r>
  <r>
    <s v="BBBY"/>
    <x v="2"/>
    <d v="2015-02-28T00:00:00"/>
    <n v="11881176000"/>
    <n v="7261397000"/>
    <x v="176"/>
    <n v="0"/>
    <n v="0"/>
    <x v="1"/>
    <x v="25"/>
  </r>
  <r>
    <s v="BBBY"/>
    <x v="3"/>
    <d v="2016-02-27T00:00:00"/>
    <n v="12103887000"/>
    <n v="7483577000"/>
    <x v="177"/>
    <n v="0"/>
    <n v="0"/>
    <x v="1"/>
    <x v="25"/>
  </r>
  <r>
    <s v="BBT"/>
    <x v="0"/>
    <d v="2012-12-31T00:00:00"/>
    <n v="10737000000"/>
    <n v="429000000"/>
    <x v="178"/>
    <n v="0"/>
    <n v="1167000000"/>
    <x v="6"/>
    <x v="35"/>
  </r>
  <r>
    <s v="BBT"/>
    <x v="1"/>
    <d v="2013-12-31T00:00:00"/>
    <n v="10543000000"/>
    <n v="301000000"/>
    <x v="179"/>
    <n v="0"/>
    <n v="698000000"/>
    <x v="6"/>
    <x v="35"/>
  </r>
  <r>
    <s v="BBT"/>
    <x v="2"/>
    <d v="2014-12-31T00:00:00"/>
    <n v="9998000000"/>
    <n v="239000000"/>
    <x v="180"/>
    <n v="0"/>
    <n v="342000000"/>
    <x v="6"/>
    <x v="35"/>
  </r>
  <r>
    <s v="BBT"/>
    <x v="3"/>
    <d v="2015-12-31T00:00:00"/>
    <n v="10346000000"/>
    <n v="233000000"/>
    <x v="181"/>
    <n v="0"/>
    <n v="533000000"/>
    <x v="6"/>
    <x v="35"/>
  </r>
  <r>
    <s v="BBY"/>
    <x v="0"/>
    <d v="2012-03-03T00:00:00"/>
    <n v="45457000000"/>
    <n v="34473000000"/>
    <x v="182"/>
    <n v="0"/>
    <n v="0"/>
    <x v="1"/>
    <x v="36"/>
  </r>
  <r>
    <s v="BBY"/>
    <x v="1"/>
    <d v="2014-02-01T00:00:00"/>
    <n v="40611000000"/>
    <n v="31212000000"/>
    <x v="183"/>
    <n v="0"/>
    <n v="0"/>
    <x v="1"/>
    <x v="36"/>
  </r>
  <r>
    <s v="BBY"/>
    <x v="2"/>
    <d v="2015-01-31T00:00:00"/>
    <n v="40339000000"/>
    <n v="31292000000"/>
    <x v="184"/>
    <n v="0"/>
    <n v="0"/>
    <x v="1"/>
    <x v="36"/>
  </r>
  <r>
    <s v="BBY"/>
    <x v="3"/>
    <d v="2016-01-30T00:00:00"/>
    <n v="39528000000"/>
    <n v="30337000000"/>
    <x v="185"/>
    <n v="0"/>
    <n v="0"/>
    <x v="1"/>
    <x v="36"/>
  </r>
  <r>
    <s v="BCR"/>
    <x v="0"/>
    <d v="2013-12-31T00:00:00"/>
    <n v="3049500000"/>
    <n v="1194400000"/>
    <x v="186"/>
    <n v="295700000"/>
    <n v="0"/>
    <x v="3"/>
    <x v="5"/>
  </r>
  <r>
    <s v="BCR"/>
    <x v="1"/>
    <d v="2014-12-31T00:00:00"/>
    <n v="3323600000"/>
    <n v="1258600000"/>
    <x v="187"/>
    <n v="302000000"/>
    <n v="0"/>
    <x v="3"/>
    <x v="5"/>
  </r>
  <r>
    <s v="BCR"/>
    <x v="2"/>
    <d v="2015-12-31T00:00:00"/>
    <n v="3416000000"/>
    <n v="1301200000"/>
    <x v="188"/>
    <n v="259200000"/>
    <n v="0"/>
    <x v="3"/>
    <x v="5"/>
  </r>
  <r>
    <s v="BCR"/>
    <x v="3"/>
    <d v="2016-12-31T00:00:00"/>
    <n v="3714000000"/>
    <n v="1371700000"/>
    <x v="189"/>
    <n v="292800000"/>
    <n v="0"/>
    <x v="3"/>
    <x v="5"/>
  </r>
  <r>
    <s v="BDX"/>
    <x v="0"/>
    <d v="2013-09-30T00:00:00"/>
    <n v="8054000000"/>
    <n v="3883000000"/>
    <x v="190"/>
    <n v="494000000"/>
    <n v="0"/>
    <x v="3"/>
    <x v="5"/>
  </r>
  <r>
    <s v="BDX"/>
    <x v="1"/>
    <d v="2014-09-30T00:00:00"/>
    <n v="8446000000"/>
    <n v="4145000000"/>
    <x v="191"/>
    <n v="550000000"/>
    <n v="0"/>
    <x v="3"/>
    <x v="5"/>
  </r>
  <r>
    <s v="BDX"/>
    <x v="2"/>
    <d v="2015-09-30T00:00:00"/>
    <n v="10282000000"/>
    <n v="5587000000"/>
    <x v="192"/>
    <n v="632000000"/>
    <n v="0"/>
    <x v="3"/>
    <x v="5"/>
  </r>
  <r>
    <s v="BDX"/>
    <x v="3"/>
    <d v="2016-09-30T00:00:00"/>
    <n v="12483000000"/>
    <n v="6492000000"/>
    <x v="193"/>
    <n v="828000000"/>
    <n v="0"/>
    <x v="3"/>
    <x v="5"/>
  </r>
  <r>
    <s v="BHI"/>
    <x v="0"/>
    <d v="2013-12-31T00:00:00"/>
    <n v="22364000000"/>
    <n v="18553000000"/>
    <x v="194"/>
    <n v="556000000"/>
    <n v="0"/>
    <x v="9"/>
    <x v="37"/>
  </r>
  <r>
    <s v="BHI"/>
    <x v="1"/>
    <d v="2014-12-31T00:00:00"/>
    <n v="24551000000"/>
    <n v="19746000000"/>
    <x v="116"/>
    <n v="613000000"/>
    <n v="0"/>
    <x v="9"/>
    <x v="37"/>
  </r>
  <r>
    <s v="BHI"/>
    <x v="2"/>
    <d v="2015-12-31T00:00:00"/>
    <n v="15742000000"/>
    <n v="14415000000"/>
    <x v="195"/>
    <n v="466000000"/>
    <n v="0"/>
    <x v="9"/>
    <x v="37"/>
  </r>
  <r>
    <s v="BHI"/>
    <x v="3"/>
    <d v="2016-12-31T00:00:00"/>
    <n v="9841000000"/>
    <n v="9973000000"/>
    <x v="196"/>
    <n v="384000000"/>
    <n v="0"/>
    <x v="9"/>
    <x v="37"/>
  </r>
  <r>
    <s v="BIIB"/>
    <x v="0"/>
    <d v="2013-12-31T00:00:00"/>
    <n v="6932200000"/>
    <n v="857700000"/>
    <x v="197"/>
    <n v="1444100000"/>
    <n v="342900000"/>
    <x v="3"/>
    <x v="19"/>
  </r>
  <r>
    <s v="BIIB"/>
    <x v="1"/>
    <d v="2014-12-31T00:00:00"/>
    <n v="9703300000"/>
    <n v="1171000000"/>
    <x v="198"/>
    <n v="1893400000"/>
    <n v="489800000"/>
    <x v="3"/>
    <x v="19"/>
  </r>
  <r>
    <s v="BIIB"/>
    <x v="2"/>
    <d v="2015-12-31T00:00:00"/>
    <n v="10763800000"/>
    <n v="1240400000"/>
    <x v="199"/>
    <n v="2012800000"/>
    <n v="382600000"/>
    <x v="3"/>
    <x v="19"/>
  </r>
  <r>
    <s v="BIIB"/>
    <x v="3"/>
    <d v="2016-12-31T00:00:00"/>
    <n v="11448800000"/>
    <n v="1478700000"/>
    <x v="200"/>
    <n v="1973300000"/>
    <n v="385600000"/>
    <x v="3"/>
    <x v="19"/>
  </r>
  <r>
    <s v="BLL"/>
    <x v="0"/>
    <d v="2012-12-31T00:00:00"/>
    <n v="8735700000"/>
    <n v="7174000000"/>
    <x v="201"/>
    <n v="0"/>
    <n v="282900000"/>
    <x v="8"/>
    <x v="38"/>
  </r>
  <r>
    <s v="BLL"/>
    <x v="1"/>
    <d v="2013-12-31T00:00:00"/>
    <n v="8468100000"/>
    <n v="6875400000"/>
    <x v="202"/>
    <n v="0"/>
    <n v="299900000"/>
    <x v="8"/>
    <x v="38"/>
  </r>
  <r>
    <s v="BLL"/>
    <x v="2"/>
    <d v="2014-12-31T00:00:00"/>
    <n v="8570000000"/>
    <n v="6903500000"/>
    <x v="203"/>
    <n v="0"/>
    <n v="280900000"/>
    <x v="8"/>
    <x v="38"/>
  </r>
  <r>
    <s v="BLL"/>
    <x v="3"/>
    <d v="2015-12-31T00:00:00"/>
    <n v="7997000000"/>
    <n v="6460300000"/>
    <x v="204"/>
    <n v="0"/>
    <n v="285500000"/>
    <x v="8"/>
    <x v="38"/>
  </r>
  <r>
    <s v="BMY"/>
    <x v="0"/>
    <d v="2012-12-31T00:00:00"/>
    <n v="17621000000"/>
    <n v="4610000000"/>
    <x v="205"/>
    <n v="3904000000"/>
    <n v="0"/>
    <x v="3"/>
    <x v="4"/>
  </r>
  <r>
    <s v="BMY"/>
    <x v="1"/>
    <d v="2013-12-31T00:00:00"/>
    <n v="16385000000"/>
    <n v="4619000000"/>
    <x v="206"/>
    <n v="3731000000"/>
    <n v="0"/>
    <x v="3"/>
    <x v="4"/>
  </r>
  <r>
    <s v="BMY"/>
    <x v="2"/>
    <d v="2014-12-31T00:00:00"/>
    <n v="15879000000"/>
    <n v="3932000000"/>
    <x v="207"/>
    <n v="4534000000"/>
    <n v="0"/>
    <x v="3"/>
    <x v="4"/>
  </r>
  <r>
    <s v="BMY"/>
    <x v="3"/>
    <d v="2015-12-31T00:00:00"/>
    <n v="16560000000"/>
    <n v="3909000000"/>
    <x v="208"/>
    <n v="5920000000"/>
    <n v="0"/>
    <x v="3"/>
    <x v="4"/>
  </r>
  <r>
    <s v="BSX"/>
    <x v="0"/>
    <d v="2012-12-31T00:00:00"/>
    <n v="7249000000"/>
    <n v="2349000000"/>
    <x v="209"/>
    <n v="886000000"/>
    <n v="395000000"/>
    <x v="3"/>
    <x v="5"/>
  </r>
  <r>
    <s v="BSX"/>
    <x v="1"/>
    <d v="2013-12-31T00:00:00"/>
    <n v="7143000000"/>
    <n v="2174000000"/>
    <x v="210"/>
    <n v="861000000"/>
    <n v="410000000"/>
    <x v="3"/>
    <x v="5"/>
  </r>
  <r>
    <s v="BSX"/>
    <x v="2"/>
    <d v="2014-12-31T00:00:00"/>
    <n v="7380000000"/>
    <n v="2210000000"/>
    <x v="211"/>
    <n v="817000000"/>
    <n v="438000000"/>
    <x v="3"/>
    <x v="5"/>
  </r>
  <r>
    <s v="BSX"/>
    <x v="3"/>
    <d v="2015-12-31T00:00:00"/>
    <n v="7477000000"/>
    <n v="2173000000"/>
    <x v="212"/>
    <n v="876000000"/>
    <n v="495000000"/>
    <x v="3"/>
    <x v="5"/>
  </r>
  <r>
    <s v="BWA"/>
    <x v="0"/>
    <d v="2013-12-31T00:00:00"/>
    <n v="7436600000"/>
    <n v="5879100000"/>
    <x v="213"/>
    <n v="0"/>
    <n v="0"/>
    <x v="1"/>
    <x v="39"/>
  </r>
  <r>
    <s v="BWA"/>
    <x v="1"/>
    <d v="2014-12-31T00:00:00"/>
    <n v="8305100000"/>
    <n v="6548700000"/>
    <x v="214"/>
    <n v="0"/>
    <n v="0"/>
    <x v="1"/>
    <x v="39"/>
  </r>
  <r>
    <s v="BWA"/>
    <x v="2"/>
    <d v="2015-12-31T00:00:00"/>
    <n v="8023200000"/>
    <n v="6320100000"/>
    <x v="215"/>
    <n v="0"/>
    <n v="0"/>
    <x v="1"/>
    <x v="39"/>
  </r>
  <r>
    <s v="BWA"/>
    <x v="3"/>
    <d v="2016-12-31T00:00:00"/>
    <n v="9071000000"/>
    <n v="7137900000"/>
    <x v="216"/>
    <n v="0"/>
    <n v="0"/>
    <x v="1"/>
    <x v="39"/>
  </r>
  <r>
    <s v="BXP"/>
    <x v="0"/>
    <d v="2012-12-31T00:00:00"/>
    <n v="1847186000"/>
    <n v="667208000"/>
    <x v="217"/>
    <n v="0"/>
    <n v="445875000"/>
    <x v="7"/>
    <x v="14"/>
  </r>
  <r>
    <s v="BXP"/>
    <x v="1"/>
    <d v="2013-12-31T00:00:00"/>
    <n v="2135539000"/>
    <n v="771403000"/>
    <x v="218"/>
    <n v="0"/>
    <n v="560637000"/>
    <x v="7"/>
    <x v="14"/>
  </r>
  <r>
    <s v="BXP"/>
    <x v="2"/>
    <d v="2014-12-31T00:00:00"/>
    <n v="2396998000"/>
    <n v="864526000"/>
    <x v="219"/>
    <n v="0"/>
    <n v="628573000"/>
    <x v="7"/>
    <x v="14"/>
  </r>
  <r>
    <s v="BXP"/>
    <x v="3"/>
    <d v="2015-12-31T00:00:00"/>
    <n v="2490821000"/>
    <n v="904336000"/>
    <x v="220"/>
    <n v="0"/>
    <n v="639542000"/>
    <x v="7"/>
    <x v="14"/>
  </r>
  <r>
    <s v="CAG"/>
    <x v="0"/>
    <d v="2013-05-26T00:00:00"/>
    <n v="13469300000"/>
    <n v="10104400000"/>
    <x v="221"/>
    <n v="0"/>
    <n v="0"/>
    <x v="4"/>
    <x v="40"/>
  </r>
  <r>
    <s v="CAG"/>
    <x v="1"/>
    <d v="2014-05-25T00:00:00"/>
    <n v="11838200000"/>
    <n v="8910800000"/>
    <x v="222"/>
    <n v="0"/>
    <n v="0"/>
    <x v="4"/>
    <x v="40"/>
  </r>
  <r>
    <s v="CAG"/>
    <x v="2"/>
    <d v="2015-05-31T00:00:00"/>
    <n v="11937000000"/>
    <n v="9061400000"/>
    <x v="223"/>
    <n v="0"/>
    <n v="0"/>
    <x v="4"/>
    <x v="40"/>
  </r>
  <r>
    <s v="CAG"/>
    <x v="3"/>
    <d v="2016-05-29T00:00:00"/>
    <n v="11642900000"/>
    <n v="8552100000"/>
    <x v="224"/>
    <n v="0"/>
    <n v="0"/>
    <x v="4"/>
    <x v="40"/>
  </r>
  <r>
    <s v="CAH"/>
    <x v="0"/>
    <d v="2013-06-30T00:00:00"/>
    <n v="101093000000"/>
    <n v="96172000000"/>
    <x v="225"/>
    <n v="0"/>
    <n v="158000000"/>
    <x v="3"/>
    <x v="4"/>
  </r>
  <r>
    <s v="CAH"/>
    <x v="1"/>
    <d v="2014-06-30T00:00:00"/>
    <n v="91084000000"/>
    <n v="85923000000"/>
    <x v="226"/>
    <n v="0"/>
    <n v="223000000"/>
    <x v="3"/>
    <x v="4"/>
  </r>
  <r>
    <s v="CAH"/>
    <x v="2"/>
    <d v="2015-06-30T00:00:00"/>
    <n v="102531000000"/>
    <n v="96819000000"/>
    <x v="227"/>
    <n v="0"/>
    <n v="281000000"/>
    <x v="3"/>
    <x v="4"/>
  </r>
  <r>
    <s v="CAH"/>
    <x v="3"/>
    <d v="2016-06-30T00:00:00"/>
    <n v="121546000000"/>
    <n v="115003000000"/>
    <x v="228"/>
    <n v="0"/>
    <n v="459000000"/>
    <x v="3"/>
    <x v="4"/>
  </r>
  <r>
    <s v="CAT"/>
    <x v="0"/>
    <d v="2013-12-31T00:00:00"/>
    <n v="55656000000"/>
    <n v="41454000000"/>
    <x v="229"/>
    <n v="2046000000"/>
    <n v="0"/>
    <x v="0"/>
    <x v="41"/>
  </r>
  <r>
    <s v="CAT"/>
    <x v="1"/>
    <d v="2014-12-31T00:00:00"/>
    <n v="55184000000"/>
    <n v="41342000000"/>
    <x v="230"/>
    <n v="2380000000"/>
    <n v="0"/>
    <x v="0"/>
    <x v="41"/>
  </r>
  <r>
    <s v="CAT"/>
    <x v="2"/>
    <d v="2015-12-31T00:00:00"/>
    <n v="47011000000"/>
    <n v="34133000000"/>
    <x v="231"/>
    <n v="2119000000"/>
    <n v="0"/>
    <x v="0"/>
    <x v="41"/>
  </r>
  <r>
    <s v="CAT"/>
    <x v="3"/>
    <d v="2016-12-31T00:00:00"/>
    <n v="38537000000"/>
    <n v="28905000000"/>
    <x v="232"/>
    <n v="1951000000"/>
    <n v="0"/>
    <x v="0"/>
    <x v="41"/>
  </r>
  <r>
    <s v="CB"/>
    <x v="0"/>
    <d v="2012-12-31T00:00:00"/>
    <n v="17936000000"/>
    <n v="12620000000"/>
    <x v="233"/>
    <n v="0"/>
    <n v="-6000000"/>
    <x v="6"/>
    <x v="13"/>
  </r>
  <r>
    <s v="CB"/>
    <x v="1"/>
    <d v="2013-12-31T00:00:00"/>
    <n v="19261000000"/>
    <n v="12522000000"/>
    <x v="234"/>
    <n v="0"/>
    <n v="15000000"/>
    <x v="6"/>
    <x v="13"/>
  </r>
  <r>
    <s v="CB"/>
    <x v="2"/>
    <d v="2014-12-31T00:00:00"/>
    <n v="19171000000"/>
    <n v="13241000000"/>
    <x v="235"/>
    <n v="0"/>
    <n v="-82000000"/>
    <x v="6"/>
    <x v="13"/>
  </r>
  <r>
    <s v="CB"/>
    <x v="3"/>
    <d v="2015-12-31T00:00:00"/>
    <n v="18987000000"/>
    <n v="12968000000"/>
    <x v="236"/>
    <n v="0"/>
    <n v="120000000"/>
    <x v="6"/>
    <x v="13"/>
  </r>
  <r>
    <s v="CBG"/>
    <x v="0"/>
    <d v="2012-12-31T00:00:00"/>
    <n v="6514099000"/>
    <n v="5745428000"/>
    <x v="52"/>
    <n v="0"/>
    <n v="169645000"/>
    <x v="7"/>
    <x v="42"/>
  </r>
  <r>
    <s v="CBG"/>
    <x v="1"/>
    <d v="2013-12-31T00:00:00"/>
    <n v="7184794000"/>
    <n v="6293699000"/>
    <x v="52"/>
    <n v="0"/>
    <n v="190390000"/>
    <x v="7"/>
    <x v="42"/>
  </r>
  <r>
    <s v="CBG"/>
    <x v="2"/>
    <d v="2014-12-31T00:00:00"/>
    <n v="9049918000"/>
    <n v="8050222000"/>
    <x v="52"/>
    <n v="0"/>
    <n v="265101000"/>
    <x v="7"/>
    <x v="42"/>
  </r>
  <r>
    <s v="CBG"/>
    <x v="3"/>
    <d v="2015-12-31T00:00:00"/>
    <n v="10855810000"/>
    <n v="9716541000"/>
    <x v="52"/>
    <n v="0"/>
    <n v="314096000"/>
    <x v="7"/>
    <x v="42"/>
  </r>
  <r>
    <s v="CCI"/>
    <x v="0"/>
    <d v="2012-12-31T00:00:00"/>
    <n v="2432680000"/>
    <n v="728989000"/>
    <x v="237"/>
    <n v="0"/>
    <n v="622592000"/>
    <x v="7"/>
    <x v="14"/>
  </r>
  <r>
    <s v="CCI"/>
    <x v="1"/>
    <d v="2013-12-31T00:00:00"/>
    <n v="2865751000"/>
    <n v="991017000"/>
    <x v="238"/>
    <n v="0"/>
    <n v="741342000"/>
    <x v="7"/>
    <x v="14"/>
  </r>
  <r>
    <s v="CCI"/>
    <x v="2"/>
    <d v="2014-12-31T00:00:00"/>
    <n v="3538756000"/>
    <n v="1306606000"/>
    <x v="239"/>
    <n v="0"/>
    <n v="985781000"/>
    <x v="7"/>
    <x v="14"/>
  </r>
  <r>
    <s v="CCI"/>
    <x v="3"/>
    <d v="2015-12-31T00:00:00"/>
    <n v="3663851000"/>
    <n v="1321426000"/>
    <x v="240"/>
    <n v="0"/>
    <n v="1036178000"/>
    <x v="7"/>
    <x v="14"/>
  </r>
  <r>
    <s v="CCL"/>
    <x v="0"/>
    <d v="2013-11-30T00:00:00"/>
    <n v="15456000000"/>
    <n v="10645000000"/>
    <x v="241"/>
    <n v="0"/>
    <n v="1590000000"/>
    <x v="1"/>
    <x v="43"/>
  </r>
  <r>
    <s v="CCL"/>
    <x v="1"/>
    <d v="2014-11-30T00:00:00"/>
    <n v="15884000000"/>
    <n v="10421000000"/>
    <x v="242"/>
    <n v="0"/>
    <n v="1637000000"/>
    <x v="1"/>
    <x v="43"/>
  </r>
  <r>
    <s v="CCL"/>
    <x v="2"/>
    <d v="2015-11-30T00:00:00"/>
    <n v="15714000000"/>
    <n v="9447000000"/>
    <x v="243"/>
    <n v="0"/>
    <n v="1626000000"/>
    <x v="1"/>
    <x v="43"/>
  </r>
  <r>
    <s v="CCL"/>
    <x v="3"/>
    <d v="2016-11-30T00:00:00"/>
    <n v="16389000000"/>
    <n v="9383000000"/>
    <x v="244"/>
    <n v="0"/>
    <n v="1738000000"/>
    <x v="1"/>
    <x v="43"/>
  </r>
  <r>
    <s v="CELG"/>
    <x v="0"/>
    <d v="2013-12-31T00:00:00"/>
    <n v="6493900000"/>
    <n v="340400000"/>
    <x v="245"/>
    <n v="2226200000"/>
    <n v="262800000"/>
    <x v="3"/>
    <x v="19"/>
  </r>
  <r>
    <s v="CELG"/>
    <x v="1"/>
    <d v="2014-12-31T00:00:00"/>
    <n v="7670400000"/>
    <n v="385900000"/>
    <x v="246"/>
    <n v="2430600000"/>
    <n v="258300000"/>
    <x v="3"/>
    <x v="19"/>
  </r>
  <r>
    <s v="CELG"/>
    <x v="2"/>
    <d v="2015-12-31T00:00:00"/>
    <n v="9256000000"/>
    <n v="420100000"/>
    <x v="247"/>
    <n v="3697300000"/>
    <n v="279000000"/>
    <x v="3"/>
    <x v="19"/>
  </r>
  <r>
    <s v="CELG"/>
    <x v="3"/>
    <d v="2016-12-31T00:00:00"/>
    <n v="11229200000"/>
    <n v="438000000"/>
    <x v="248"/>
    <n v="4470100000"/>
    <n v="459000000"/>
    <x v="3"/>
    <x v="19"/>
  </r>
  <r>
    <s v="CERN"/>
    <x v="0"/>
    <d v="2013-12-28T00:00:00"/>
    <n v="2910748000"/>
    <n v="514722000"/>
    <x v="249"/>
    <n v="338786000"/>
    <n v="12794000"/>
    <x v="3"/>
    <x v="44"/>
  </r>
  <r>
    <s v="CERN"/>
    <x v="1"/>
    <d v="2015-01-03T00:00:00"/>
    <n v="3402703000"/>
    <n v="604377000"/>
    <x v="250"/>
    <n v="392805000"/>
    <n v="13476000"/>
    <x v="3"/>
    <x v="44"/>
  </r>
  <r>
    <s v="CERN"/>
    <x v="2"/>
    <d v="2016-01-02T00:00:00"/>
    <n v="4425267000"/>
    <n v="750781000"/>
    <x v="251"/>
    <n v="539799000"/>
    <n v="91527000"/>
    <x v="3"/>
    <x v="44"/>
  </r>
  <r>
    <s v="CERN"/>
    <x v="3"/>
    <d v="2016-12-31T00:00:00"/>
    <n v="4796473000"/>
    <n v="779116000"/>
    <x v="252"/>
    <n v="551418000"/>
    <n v="90546000"/>
    <x v="3"/>
    <x v="44"/>
  </r>
  <r>
    <s v="CF"/>
    <x v="0"/>
    <d v="2012-12-31T00:00:00"/>
    <n v="6104000000"/>
    <n v="2990700000"/>
    <x v="253"/>
    <n v="0"/>
    <n v="0"/>
    <x v="8"/>
    <x v="45"/>
  </r>
  <r>
    <s v="CF"/>
    <x v="1"/>
    <d v="2013-12-31T00:00:00"/>
    <n v="5474700000"/>
    <n v="2954500000"/>
    <x v="254"/>
    <n v="0"/>
    <n v="0"/>
    <x v="8"/>
    <x v="45"/>
  </r>
  <r>
    <s v="CF"/>
    <x v="2"/>
    <d v="2014-12-31T00:00:00"/>
    <n v="4743200000"/>
    <n v="2964700000"/>
    <x v="255"/>
    <n v="0"/>
    <n v="0"/>
    <x v="8"/>
    <x v="45"/>
  </r>
  <r>
    <s v="CF"/>
    <x v="3"/>
    <d v="2015-12-31T00:00:00"/>
    <n v="4308300000"/>
    <n v="2761200000"/>
    <x v="256"/>
    <n v="0"/>
    <n v="0"/>
    <x v="8"/>
    <x v="45"/>
  </r>
  <r>
    <s v="CFG"/>
    <x v="0"/>
    <d v="2012-12-31T00:00:00"/>
    <n v="5513000000"/>
    <n v="375000000"/>
    <x v="257"/>
    <n v="0"/>
    <n v="490000000"/>
    <x v="6"/>
    <x v="46"/>
  </r>
  <r>
    <s v="CFG"/>
    <x v="1"/>
    <d v="2013-12-31T00:00:00"/>
    <n v="5133000000"/>
    <n v="216000000"/>
    <x v="258"/>
    <n v="0"/>
    <n v="581000000"/>
    <x v="6"/>
    <x v="46"/>
  </r>
  <r>
    <s v="CFG"/>
    <x v="2"/>
    <d v="2014-12-31T00:00:00"/>
    <n v="5342000000"/>
    <n v="160000000"/>
    <x v="259"/>
    <n v="0"/>
    <n v="464000000"/>
    <x v="6"/>
    <x v="46"/>
  </r>
  <r>
    <s v="CFG"/>
    <x v="3"/>
    <d v="2015-12-31T00:00:00"/>
    <n v="5276000000"/>
    <n v="237000000"/>
    <x v="260"/>
    <n v="0"/>
    <n v="448000000"/>
    <x v="6"/>
    <x v="46"/>
  </r>
  <r>
    <s v="CHD"/>
    <x v="0"/>
    <d v="2012-12-31T00:00:00"/>
    <n v="2921900000"/>
    <n v="1630500000"/>
    <x v="261"/>
    <n v="0"/>
    <n v="0"/>
    <x v="4"/>
    <x v="47"/>
  </r>
  <r>
    <s v="CHD"/>
    <x v="1"/>
    <d v="2013-12-31T00:00:00"/>
    <n v="3194300000"/>
    <n v="1756300000"/>
    <x v="262"/>
    <n v="0"/>
    <n v="0"/>
    <x v="4"/>
    <x v="47"/>
  </r>
  <r>
    <s v="CHD"/>
    <x v="2"/>
    <d v="2014-12-31T00:00:00"/>
    <n v="3297600000"/>
    <n v="1844700000"/>
    <x v="263"/>
    <n v="0"/>
    <n v="0"/>
    <x v="4"/>
    <x v="47"/>
  </r>
  <r>
    <s v="CHD"/>
    <x v="3"/>
    <d v="2015-12-31T00:00:00"/>
    <n v="3394800000"/>
    <n v="1883000000"/>
    <x v="264"/>
    <n v="0"/>
    <n v="0"/>
    <x v="4"/>
    <x v="47"/>
  </r>
  <r>
    <s v="CHK"/>
    <x v="0"/>
    <d v="2012-12-31T00:00:00"/>
    <n v="12316000000"/>
    <n v="7081000000"/>
    <x v="265"/>
    <n v="0"/>
    <n v="2811000000"/>
    <x v="9"/>
    <x v="48"/>
  </r>
  <r>
    <s v="CHK"/>
    <x v="1"/>
    <d v="2013-12-31T00:00:00"/>
    <n v="19080000000"/>
    <n v="12930000000"/>
    <x v="266"/>
    <n v="0"/>
    <n v="2903000000"/>
    <x v="9"/>
    <x v="48"/>
  </r>
  <r>
    <s v="CHK"/>
    <x v="2"/>
    <d v="2014-12-31T00:00:00"/>
    <n v="23125000000"/>
    <n v="16049000000"/>
    <x v="267"/>
    <n v="0"/>
    <n v="2915000000"/>
    <x v="9"/>
    <x v="48"/>
  </r>
  <r>
    <s v="CHK"/>
    <x v="3"/>
    <d v="2015-12-31T00:00:00"/>
    <n v="12764000000"/>
    <n v="10295000000"/>
    <x v="268"/>
    <n v="0"/>
    <n v="2229000000"/>
    <x v="9"/>
    <x v="48"/>
  </r>
  <r>
    <s v="CHRW"/>
    <x v="0"/>
    <d v="2012-12-31T00:00:00"/>
    <n v="11359113000"/>
    <n v="9641542000"/>
    <x v="269"/>
    <n v="0"/>
    <n v="0"/>
    <x v="0"/>
    <x v="49"/>
  </r>
  <r>
    <s v="CHRW"/>
    <x v="1"/>
    <d v="2013-12-31T00:00:00"/>
    <n v="12752076000"/>
    <n v="10915981000"/>
    <x v="270"/>
    <n v="0"/>
    <n v="0"/>
    <x v="0"/>
    <x v="49"/>
  </r>
  <r>
    <s v="CHRW"/>
    <x v="2"/>
    <d v="2014-12-31T00:00:00"/>
    <n v="13470067000"/>
    <n v="11462415000"/>
    <x v="271"/>
    <n v="0"/>
    <n v="0"/>
    <x v="0"/>
    <x v="49"/>
  </r>
  <r>
    <s v="CHRW"/>
    <x v="3"/>
    <d v="2015-12-31T00:00:00"/>
    <n v="13476084000"/>
    <n v="11207604000"/>
    <x v="272"/>
    <n v="0"/>
    <n v="0"/>
    <x v="0"/>
    <x v="49"/>
  </r>
  <r>
    <s v="CHTR"/>
    <x v="0"/>
    <d v="2013-12-31T00:00:00"/>
    <n v="8155000000"/>
    <n v="5345000000"/>
    <x v="273"/>
    <n v="0"/>
    <n v="1854000000"/>
    <x v="1"/>
    <x v="50"/>
  </r>
  <r>
    <s v="CHTR"/>
    <x v="1"/>
    <d v="2014-12-31T00:00:00"/>
    <n v="9108000000"/>
    <n v="5973000000"/>
    <x v="274"/>
    <n v="0"/>
    <n v="2102000000"/>
    <x v="1"/>
    <x v="50"/>
  </r>
  <r>
    <s v="CHTR"/>
    <x v="2"/>
    <d v="2015-12-31T00:00:00"/>
    <n v="9754000000"/>
    <n v="6426000000"/>
    <x v="275"/>
    <n v="0"/>
    <n v="2125000000"/>
    <x v="1"/>
    <x v="50"/>
  </r>
  <r>
    <s v="CHTR"/>
    <x v="3"/>
    <d v="2016-12-31T00:00:00"/>
    <n v="29003000000"/>
    <n v="18655000000"/>
    <x v="276"/>
    <n v="0"/>
    <n v="6907000000"/>
    <x v="1"/>
    <x v="50"/>
  </r>
  <r>
    <s v="CI"/>
    <x v="0"/>
    <d v="2012-12-31T00:00:00"/>
    <n v="29119000000"/>
    <n v="17900000000"/>
    <x v="52"/>
    <n v="0"/>
    <n v="8742000000"/>
    <x v="3"/>
    <x v="26"/>
  </r>
  <r>
    <s v="CI"/>
    <x v="1"/>
    <d v="2013-12-31T00:00:00"/>
    <n v="32380000000"/>
    <n v="20865000000"/>
    <x v="52"/>
    <n v="0"/>
    <n v="9339000000"/>
    <x v="3"/>
    <x v="26"/>
  </r>
  <r>
    <s v="CI"/>
    <x v="2"/>
    <d v="2014-12-31T00:00:00"/>
    <n v="34914000000"/>
    <n v="21334000000"/>
    <x v="52"/>
    <n v="0"/>
    <n v="10276000000"/>
    <x v="3"/>
    <x v="26"/>
  </r>
  <r>
    <s v="CI"/>
    <x v="3"/>
    <d v="2015-12-31T00:00:00"/>
    <n v="37876000000"/>
    <n v="23290000000"/>
    <x v="52"/>
    <n v="0"/>
    <n v="11259000000"/>
    <x v="3"/>
    <x v="26"/>
  </r>
  <r>
    <s v="CINF"/>
    <x v="0"/>
    <d v="2012-12-31T00:00:00"/>
    <n v="4111000000"/>
    <n v="3477000000"/>
    <x v="52"/>
    <n v="0"/>
    <n v="14000000"/>
    <x v="6"/>
    <x v="13"/>
  </r>
  <r>
    <s v="CINF"/>
    <x v="1"/>
    <d v="2013-12-31T00:00:00"/>
    <n v="4531000000"/>
    <n v="3748000000"/>
    <x v="52"/>
    <n v="0"/>
    <n v="15000000"/>
    <x v="6"/>
    <x v="13"/>
  </r>
  <r>
    <s v="CINF"/>
    <x v="2"/>
    <d v="2014-12-31T00:00:00"/>
    <n v="4945000000"/>
    <n v="4157000000"/>
    <x v="52"/>
    <n v="0"/>
    <n v="14000000"/>
    <x v="6"/>
    <x v="13"/>
  </r>
  <r>
    <s v="CINF"/>
    <x v="3"/>
    <d v="2015-12-31T00:00:00"/>
    <n v="5142000000"/>
    <n v="4195000000"/>
    <x v="52"/>
    <n v="0"/>
    <n v="13000000"/>
    <x v="6"/>
    <x v="13"/>
  </r>
  <r>
    <s v="CL"/>
    <x v="0"/>
    <d v="2012-12-31T00:00:00"/>
    <n v="17085000000"/>
    <n v="7153000000"/>
    <x v="277"/>
    <n v="0"/>
    <n v="0"/>
    <x v="4"/>
    <x v="47"/>
  </r>
  <r>
    <s v="CL"/>
    <x v="1"/>
    <d v="2013-12-31T00:00:00"/>
    <n v="17420000000"/>
    <n v="7219000000"/>
    <x v="278"/>
    <n v="0"/>
    <n v="0"/>
    <x v="4"/>
    <x v="47"/>
  </r>
  <r>
    <s v="CL"/>
    <x v="2"/>
    <d v="2014-12-31T00:00:00"/>
    <n v="17277000000"/>
    <n v="7168000000"/>
    <x v="279"/>
    <n v="0"/>
    <n v="0"/>
    <x v="4"/>
    <x v="47"/>
  </r>
  <r>
    <s v="CL"/>
    <x v="3"/>
    <d v="2015-12-31T00:00:00"/>
    <n v="16034000000"/>
    <n v="6635000000"/>
    <x v="280"/>
    <n v="0"/>
    <n v="0"/>
    <x v="4"/>
    <x v="47"/>
  </r>
  <r>
    <s v="CLX"/>
    <x v="0"/>
    <d v="2013-06-30T00:00:00"/>
    <n v="5533000000"/>
    <n v="3142000000"/>
    <x v="281"/>
    <n v="130000000"/>
    <n v="0"/>
    <x v="4"/>
    <x v="47"/>
  </r>
  <r>
    <s v="CLX"/>
    <x v="1"/>
    <d v="2014-06-30T00:00:00"/>
    <n v="5514000000"/>
    <n v="3158000000"/>
    <x v="282"/>
    <n v="125000000"/>
    <n v="0"/>
    <x v="4"/>
    <x v="47"/>
  </r>
  <r>
    <s v="CLX"/>
    <x v="2"/>
    <d v="2015-06-30T00:00:00"/>
    <n v="5655000000"/>
    <n v="3190000000"/>
    <x v="283"/>
    <n v="136000000"/>
    <n v="0"/>
    <x v="4"/>
    <x v="47"/>
  </r>
  <r>
    <s v="CLX"/>
    <x v="3"/>
    <d v="2016-06-30T00:00:00"/>
    <n v="5761000000"/>
    <n v="3163000000"/>
    <x v="284"/>
    <n v="141000000"/>
    <n v="0"/>
    <x v="4"/>
    <x v="47"/>
  </r>
  <r>
    <s v="CMA"/>
    <x v="0"/>
    <d v="2013-12-31T00:00:00"/>
    <n v="2666000000"/>
    <n v="55000000"/>
    <x v="285"/>
    <n v="0"/>
    <n v="46000000"/>
    <x v="6"/>
    <x v="46"/>
  </r>
  <r>
    <s v="CMA"/>
    <x v="1"/>
    <d v="2014-12-31T00:00:00"/>
    <n v="2607000000"/>
    <n v="45000000"/>
    <x v="286"/>
    <n v="0"/>
    <n v="27000000"/>
    <x v="6"/>
    <x v="46"/>
  </r>
  <r>
    <s v="CMA"/>
    <x v="2"/>
    <d v="2015-12-31T00:00:00"/>
    <n v="2819000000"/>
    <n v="43000000"/>
    <x v="287"/>
    <n v="0"/>
    <n v="147000000"/>
    <x v="6"/>
    <x v="46"/>
  </r>
  <r>
    <s v="CMA"/>
    <x v="3"/>
    <d v="2016-12-31T00:00:00"/>
    <n v="2960000000"/>
    <n v="40000000"/>
    <x v="288"/>
    <n v="0"/>
    <n v="248000000"/>
    <x v="6"/>
    <x v="46"/>
  </r>
  <r>
    <s v="CMG"/>
    <x v="0"/>
    <d v="2013-12-31T00:00:00"/>
    <n v="3214591000"/>
    <n v="2359822000"/>
    <x v="289"/>
    <n v="0"/>
    <n v="96054000"/>
    <x v="1"/>
    <x v="51"/>
  </r>
  <r>
    <s v="CMG"/>
    <x v="1"/>
    <d v="2014-12-31T00:00:00"/>
    <n v="4108269000"/>
    <n v="2990513000"/>
    <x v="290"/>
    <n v="0"/>
    <n v="110474000"/>
    <x v="1"/>
    <x v="51"/>
  </r>
  <r>
    <s v="CMG"/>
    <x v="2"/>
    <d v="2015-12-31T00:00:00"/>
    <n v="4501223000"/>
    <n v="3326936000"/>
    <x v="291"/>
    <n v="0"/>
    <n v="130368000"/>
    <x v="1"/>
    <x v="51"/>
  </r>
  <r>
    <s v="CMG"/>
    <x v="3"/>
    <d v="2016-12-31T00:00:00"/>
    <n v="3904384000"/>
    <n v="3406170000"/>
    <x v="292"/>
    <n v="0"/>
    <n v="146368000"/>
    <x v="1"/>
    <x v="51"/>
  </r>
  <r>
    <s v="CMI"/>
    <x v="0"/>
    <d v="2013-12-31T00:00:00"/>
    <n v="17301000000"/>
    <n v="13021000000"/>
    <x v="293"/>
    <n v="713000000"/>
    <n v="0"/>
    <x v="0"/>
    <x v="52"/>
  </r>
  <r>
    <s v="CMI"/>
    <x v="1"/>
    <d v="2014-12-31T00:00:00"/>
    <n v="19221000000"/>
    <n v="14360000000"/>
    <x v="294"/>
    <n v="754000000"/>
    <n v="0"/>
    <x v="0"/>
    <x v="52"/>
  </r>
  <r>
    <s v="CMI"/>
    <x v="2"/>
    <d v="2015-12-31T00:00:00"/>
    <n v="19110000000"/>
    <n v="14163000000"/>
    <x v="295"/>
    <n v="735000000"/>
    <n v="0"/>
    <x v="0"/>
    <x v="52"/>
  </r>
  <r>
    <s v="CMI"/>
    <x v="3"/>
    <d v="2016-12-31T00:00:00"/>
    <n v="17509000000"/>
    <n v="13057000000"/>
    <x v="296"/>
    <n v="636000000"/>
    <n v="0"/>
    <x v="0"/>
    <x v="52"/>
  </r>
  <r>
    <s v="CMS"/>
    <x v="0"/>
    <d v="2013-12-31T00:00:00"/>
    <n v="6566000000"/>
    <n v="4562000000"/>
    <x v="147"/>
    <n v="0"/>
    <n v="628000000"/>
    <x v="5"/>
    <x v="10"/>
  </r>
  <r>
    <s v="CMS"/>
    <x v="1"/>
    <d v="2014-12-31T00:00:00"/>
    <n v="7179000000"/>
    <n v="5090000000"/>
    <x v="297"/>
    <n v="0"/>
    <n v="685000000"/>
    <x v="5"/>
    <x v="10"/>
  </r>
  <r>
    <s v="CMS"/>
    <x v="2"/>
    <d v="2015-12-31T00:00:00"/>
    <n v="6456000000"/>
    <n v="4281000000"/>
    <x v="298"/>
    <n v="0"/>
    <n v="750000000"/>
    <x v="5"/>
    <x v="10"/>
  </r>
  <r>
    <s v="CMS"/>
    <x v="3"/>
    <d v="2016-12-31T00:00:00"/>
    <n v="6399000000"/>
    <n v="4010000000"/>
    <x v="299"/>
    <n v="0"/>
    <n v="811000000"/>
    <x v="5"/>
    <x v="10"/>
  </r>
  <r>
    <s v="CNC"/>
    <x v="0"/>
    <d v="2012-12-31T00:00:00"/>
    <n v="8110000000"/>
    <n v="6781000000"/>
    <x v="300"/>
    <n v="0"/>
    <n v="88000000"/>
    <x v="3"/>
    <x v="26"/>
  </r>
  <r>
    <s v="CNC"/>
    <x v="1"/>
    <d v="2013-12-31T00:00:00"/>
    <n v="10863000000"/>
    <n v="8995000000"/>
    <x v="301"/>
    <n v="0"/>
    <n v="327000000"/>
    <x v="3"/>
    <x v="26"/>
  </r>
  <r>
    <s v="CNC"/>
    <x v="2"/>
    <d v="2014-12-31T00:00:00"/>
    <n v="16560000000"/>
    <n v="12678000000"/>
    <x v="302"/>
    <n v="0"/>
    <n v="1406000000"/>
    <x v="3"/>
    <x v="26"/>
  </r>
  <r>
    <s v="CNC"/>
    <x v="3"/>
    <d v="2015-12-31T00:00:00"/>
    <n v="22760000000"/>
    <n v="17242000000"/>
    <x v="303"/>
    <n v="0"/>
    <n v="1836000000"/>
    <x v="3"/>
    <x v="26"/>
  </r>
  <r>
    <s v="CNP"/>
    <x v="0"/>
    <d v="2012-12-31T00:00:00"/>
    <n v="7452000000"/>
    <n v="4747000000"/>
    <x v="304"/>
    <n v="0"/>
    <n v="1050000000"/>
    <x v="5"/>
    <x v="10"/>
  </r>
  <r>
    <s v="CNP"/>
    <x v="1"/>
    <d v="2013-12-31T00:00:00"/>
    <n v="8106000000"/>
    <n v="5755000000"/>
    <x v="305"/>
    <n v="0"/>
    <n v="954000000"/>
    <x v="5"/>
    <x v="10"/>
  </r>
  <r>
    <s v="CNP"/>
    <x v="2"/>
    <d v="2014-12-31T00:00:00"/>
    <n v="9226000000"/>
    <n v="6890000000"/>
    <x v="306"/>
    <n v="0"/>
    <n v="1013000000"/>
    <x v="5"/>
    <x v="10"/>
  </r>
  <r>
    <s v="CNP"/>
    <x v="3"/>
    <d v="2015-12-31T00:00:00"/>
    <n v="7386000000"/>
    <n v="5109000000"/>
    <x v="307"/>
    <n v="0"/>
    <n v="970000000"/>
    <x v="5"/>
    <x v="10"/>
  </r>
  <r>
    <s v="COF"/>
    <x v="0"/>
    <d v="2012-12-31T00:00:00"/>
    <n v="23771000000"/>
    <n v="1403000000"/>
    <x v="308"/>
    <n v="0"/>
    <n v="5024000000"/>
    <x v="6"/>
    <x v="34"/>
  </r>
  <r>
    <s v="COF"/>
    <x v="1"/>
    <d v="2013-12-31T00:00:00"/>
    <n v="24176000000"/>
    <n v="1241000000"/>
    <x v="309"/>
    <n v="0"/>
    <n v="4124000000"/>
    <x v="6"/>
    <x v="34"/>
  </r>
  <r>
    <s v="COF"/>
    <x v="2"/>
    <d v="2014-12-31T00:00:00"/>
    <n v="23869000000"/>
    <n v="1088000000"/>
    <x v="310"/>
    <n v="0"/>
    <n v="4073000000"/>
    <x v="6"/>
    <x v="34"/>
  </r>
  <r>
    <s v="COF"/>
    <x v="3"/>
    <d v="2015-12-31T00:00:00"/>
    <n v="25038000000"/>
    <n v="1091000000"/>
    <x v="311"/>
    <n v="0"/>
    <n v="4966000000"/>
    <x v="6"/>
    <x v="34"/>
  </r>
  <r>
    <s v="COG"/>
    <x v="0"/>
    <d v="2012-12-31T00:00:00"/>
    <n v="1204546000"/>
    <n v="290054000"/>
    <x v="312"/>
    <n v="0"/>
    <n v="451405000"/>
    <x v="9"/>
    <x v="27"/>
  </r>
  <r>
    <s v="COG"/>
    <x v="1"/>
    <d v="2013-12-31T00:00:00"/>
    <n v="1746278000"/>
    <n v="400281000"/>
    <x v="313"/>
    <n v="0"/>
    <n v="651052000"/>
    <x v="9"/>
    <x v="27"/>
  </r>
  <r>
    <s v="COG"/>
    <x v="2"/>
    <d v="2014-12-31T00:00:00"/>
    <n v="2173011000"/>
    <n v="524880000"/>
    <x v="314"/>
    <n v="0"/>
    <n v="632760000"/>
    <x v="9"/>
    <x v="27"/>
  </r>
  <r>
    <s v="COG"/>
    <x v="3"/>
    <d v="2015-12-31T00:00:00"/>
    <n v="1357150000"/>
    <n v="580994000"/>
    <x v="315"/>
    <n v="0"/>
    <n v="622211000"/>
    <x v="9"/>
    <x v="27"/>
  </r>
  <r>
    <s v="COL"/>
    <x v="0"/>
    <d v="2013-09-30T00:00:00"/>
    <n v="4474000000"/>
    <n v="3103000000"/>
    <x v="316"/>
    <n v="0"/>
    <n v="0"/>
    <x v="0"/>
    <x v="53"/>
  </r>
  <r>
    <s v="COL"/>
    <x v="1"/>
    <d v="2014-09-30T00:00:00"/>
    <n v="4979000000"/>
    <n v="3469000000"/>
    <x v="317"/>
    <n v="0"/>
    <n v="0"/>
    <x v="0"/>
    <x v="53"/>
  </r>
  <r>
    <s v="COL"/>
    <x v="2"/>
    <d v="2015-09-30T00:00:00"/>
    <n v="5244000000"/>
    <n v="3630000000"/>
    <x v="318"/>
    <n v="0"/>
    <n v="0"/>
    <x v="0"/>
    <x v="53"/>
  </r>
  <r>
    <s v="COL"/>
    <x v="3"/>
    <d v="2016-09-30T00:00:00"/>
    <n v="5259000000"/>
    <n v="3642000000"/>
    <x v="319"/>
    <n v="0"/>
    <n v="0"/>
    <x v="0"/>
    <x v="53"/>
  </r>
  <r>
    <s v="COO"/>
    <x v="0"/>
    <d v="2013-10-31T00:00:00"/>
    <n v="1587725000"/>
    <n v="560917000"/>
    <x v="320"/>
    <n v="58827000"/>
    <n v="30239000"/>
    <x v="3"/>
    <x v="54"/>
  </r>
  <r>
    <s v="COO"/>
    <x v="1"/>
    <d v="2014-10-31T00:00:00"/>
    <n v="1717776000"/>
    <n v="626206000"/>
    <x v="321"/>
    <n v="66259000"/>
    <n v="35710000"/>
    <x v="3"/>
    <x v="54"/>
  </r>
  <r>
    <s v="COO"/>
    <x v="2"/>
    <d v="2015-10-31T00:00:00"/>
    <n v="1797060000"/>
    <n v="726798000"/>
    <x v="322"/>
    <n v="69589000"/>
    <n v="51459000"/>
    <x v="3"/>
    <x v="54"/>
  </r>
  <r>
    <s v="COO"/>
    <x v="3"/>
    <d v="2016-10-31T00:00:00"/>
    <n v="1966814000"/>
    <n v="793735000"/>
    <x v="323"/>
    <n v="65411000"/>
    <n v="60790000"/>
    <x v="3"/>
    <x v="54"/>
  </r>
  <r>
    <s v="COST"/>
    <x v="0"/>
    <d v="2013-09-01T00:00:00"/>
    <n v="105156000000"/>
    <n v="91948000000"/>
    <x v="324"/>
    <n v="0"/>
    <n v="0"/>
    <x v="4"/>
    <x v="55"/>
  </r>
  <r>
    <s v="COST"/>
    <x v="1"/>
    <d v="2014-08-31T00:00:00"/>
    <n v="112640000000"/>
    <n v="98458000000"/>
    <x v="325"/>
    <n v="0"/>
    <n v="0"/>
    <x v="4"/>
    <x v="55"/>
  </r>
  <r>
    <s v="COST"/>
    <x v="2"/>
    <d v="2015-08-30T00:00:00"/>
    <n v="116199000000"/>
    <n v="101065000000"/>
    <x v="326"/>
    <n v="0"/>
    <n v="0"/>
    <x v="4"/>
    <x v="55"/>
  </r>
  <r>
    <s v="COST"/>
    <x v="3"/>
    <d v="2016-08-28T00:00:00"/>
    <n v="118719000000"/>
    <n v="102901000000"/>
    <x v="327"/>
    <n v="0"/>
    <n v="0"/>
    <x v="4"/>
    <x v="55"/>
  </r>
  <r>
    <s v="COTY"/>
    <x v="0"/>
    <d v="2003-06-30T00:00:00"/>
    <n v="1577000"/>
    <n v="258000"/>
    <x v="328"/>
    <n v="65000"/>
    <n v="0"/>
    <x v="4"/>
    <x v="56"/>
  </r>
  <r>
    <s v="COTY"/>
    <x v="1"/>
    <d v="2004-06-30T00:00:00"/>
    <n v="1514000"/>
    <n v="142000"/>
    <x v="329"/>
    <n v="30000"/>
    <n v="163000"/>
    <x v="4"/>
    <x v="56"/>
  </r>
  <r>
    <s v="COTY"/>
    <x v="2"/>
    <d v="2006-02-28T00:00:00"/>
    <n v="79562000"/>
    <n v="75508000"/>
    <x v="330"/>
    <n v="0"/>
    <n v="0"/>
    <x v="4"/>
    <x v="56"/>
  </r>
  <r>
    <s v="COTY"/>
    <x v="3"/>
    <d v="2007-02-28T00:00:00"/>
    <n v="99642000"/>
    <n v="84477000"/>
    <x v="331"/>
    <n v="0"/>
    <n v="0"/>
    <x v="4"/>
    <x v="56"/>
  </r>
  <r>
    <s v="CPB"/>
    <x v="0"/>
    <d v="2013-07-28T00:00:00"/>
    <n v="8052000000"/>
    <n v="5140000000"/>
    <x v="332"/>
    <n v="128000000"/>
    <n v="0"/>
    <x v="4"/>
    <x v="40"/>
  </r>
  <r>
    <s v="CPB"/>
    <x v="1"/>
    <d v="2014-08-03T00:00:00"/>
    <n v="8268000000"/>
    <n v="5297000000"/>
    <x v="333"/>
    <n v="122000000"/>
    <n v="0"/>
    <x v="4"/>
    <x v="40"/>
  </r>
  <r>
    <s v="CPB"/>
    <x v="2"/>
    <d v="2015-08-02T00:00:00"/>
    <n v="8082000000"/>
    <n v="5300000000"/>
    <x v="334"/>
    <n v="117000000"/>
    <n v="0"/>
    <x v="4"/>
    <x v="40"/>
  </r>
  <r>
    <s v="CPB"/>
    <x v="3"/>
    <d v="2016-07-31T00:00:00"/>
    <n v="7961000000"/>
    <n v="5181000000"/>
    <x v="32"/>
    <n v="124000000"/>
    <n v="0"/>
    <x v="4"/>
    <x v="40"/>
  </r>
  <r>
    <s v="CRM"/>
    <x v="0"/>
    <d v="2013-01-31T00:00:00"/>
    <n v="3050195000"/>
    <n v="683579000"/>
    <x v="335"/>
    <n v="429479000"/>
    <n v="0"/>
    <x v="2"/>
    <x v="16"/>
  </r>
  <r>
    <s v="CRM"/>
    <x v="1"/>
    <d v="2014-01-31T00:00:00"/>
    <n v="4071003000"/>
    <n v="968428000"/>
    <x v="336"/>
    <n v="623798000"/>
    <n v="0"/>
    <x v="2"/>
    <x v="16"/>
  </r>
  <r>
    <s v="CRM"/>
    <x v="2"/>
    <d v="2015-01-31T00:00:00"/>
    <n v="5373586000"/>
    <n v="1289270000"/>
    <x v="337"/>
    <n v="792917000"/>
    <n v="0"/>
    <x v="2"/>
    <x v="16"/>
  </r>
  <r>
    <s v="CRM"/>
    <x v="3"/>
    <d v="2016-01-31T00:00:00"/>
    <n v="6667216000"/>
    <n v="1654548000"/>
    <x v="338"/>
    <n v="946300000"/>
    <n v="0"/>
    <x v="2"/>
    <x v="16"/>
  </r>
  <r>
    <s v="CSCO"/>
    <x v="0"/>
    <d v="2013-07-27T00:00:00"/>
    <n v="48607000000"/>
    <n v="19167000000"/>
    <x v="339"/>
    <n v="5942000000"/>
    <n v="395000000"/>
    <x v="2"/>
    <x v="57"/>
  </r>
  <r>
    <s v="CSCO"/>
    <x v="1"/>
    <d v="2014-07-26T00:00:00"/>
    <n v="47142000000"/>
    <n v="19373000000"/>
    <x v="340"/>
    <n v="6294000000"/>
    <n v="275000000"/>
    <x v="2"/>
    <x v="57"/>
  </r>
  <r>
    <s v="CSCO"/>
    <x v="2"/>
    <d v="2015-07-25T00:00:00"/>
    <n v="49161000000"/>
    <n v="19480000000"/>
    <x v="341"/>
    <n v="6207000000"/>
    <n v="359000000"/>
    <x v="2"/>
    <x v="57"/>
  </r>
  <r>
    <s v="CSCO"/>
    <x v="3"/>
    <d v="2016-07-30T00:00:00"/>
    <n v="49247000000"/>
    <n v="18287000000"/>
    <x v="342"/>
    <n v="6296000000"/>
    <n v="303000000"/>
    <x v="2"/>
    <x v="57"/>
  </r>
  <r>
    <s v="CSRA"/>
    <x v="0"/>
    <d v="2015-04-03T00:00:00"/>
    <n v="4069746000"/>
    <n v="3282301000"/>
    <x v="343"/>
    <n v="0"/>
    <n v="137058000"/>
    <x v="2"/>
    <x v="58"/>
  </r>
  <r>
    <s v="CSRA"/>
    <x v="1"/>
    <d v="2016-04-01T00:00:00"/>
    <n v="4250447000"/>
    <n v="3575631000"/>
    <x v="344"/>
    <n v="0"/>
    <n v="182242000"/>
    <x v="2"/>
    <x v="58"/>
  </r>
  <r>
    <s v="CSX"/>
    <x v="0"/>
    <d v="2013-12-31T00:00:00"/>
    <n v="12026000000"/>
    <n v="3931000000"/>
    <x v="345"/>
    <n v="0"/>
    <n v="1104000000"/>
    <x v="0"/>
    <x v="59"/>
  </r>
  <r>
    <s v="CSX"/>
    <x v="1"/>
    <d v="2014-12-26T00:00:00"/>
    <n v="12669000000"/>
    <n v="4100000000"/>
    <x v="346"/>
    <n v="0"/>
    <n v="1151000000"/>
    <x v="0"/>
    <x v="59"/>
  </r>
  <r>
    <s v="CSX"/>
    <x v="2"/>
    <d v="2015-12-25T00:00:00"/>
    <n v="11811000000"/>
    <n v="3293000000"/>
    <x v="347"/>
    <n v="0"/>
    <n v="1208000000"/>
    <x v="0"/>
    <x v="59"/>
  </r>
  <r>
    <s v="CSX"/>
    <x v="3"/>
    <d v="2016-12-30T00:00:00"/>
    <n v="11069000000"/>
    <n v="2782000000"/>
    <x v="348"/>
    <n v="0"/>
    <n v="1301000000"/>
    <x v="0"/>
    <x v="59"/>
  </r>
  <r>
    <s v="CTAS"/>
    <x v="0"/>
    <d v="2013-05-31T00:00:00"/>
    <n v="4245964000"/>
    <n v="2492655000"/>
    <x v="349"/>
    <n v="0"/>
    <n v="0"/>
    <x v="0"/>
    <x v="60"/>
  </r>
  <r>
    <s v="CTAS"/>
    <x v="1"/>
    <d v="2014-05-31T00:00:00"/>
    <n v="4193844000"/>
    <n v="2444085000"/>
    <x v="350"/>
    <n v="0"/>
    <n v="0"/>
    <x v="0"/>
    <x v="60"/>
  </r>
  <r>
    <s v="CTAS"/>
    <x v="2"/>
    <d v="2015-05-31T00:00:00"/>
    <n v="4476886000"/>
    <n v="2555549000"/>
    <x v="351"/>
    <n v="0"/>
    <n v="0"/>
    <x v="0"/>
    <x v="60"/>
  </r>
  <r>
    <s v="CTAS"/>
    <x v="3"/>
    <d v="2016-05-31T00:00:00"/>
    <n v="4905458000"/>
    <n v="2775588000"/>
    <x v="352"/>
    <n v="0"/>
    <n v="0"/>
    <x v="0"/>
    <x v="60"/>
  </r>
  <r>
    <s v="CTL"/>
    <x v="0"/>
    <d v="2012-12-31T00:00:00"/>
    <n v="18376000000"/>
    <n v="7639000000"/>
    <x v="353"/>
    <n v="0"/>
    <n v="4780000000"/>
    <x v="10"/>
    <x v="61"/>
  </r>
  <r>
    <s v="CTL"/>
    <x v="1"/>
    <d v="2013-12-31T00:00:00"/>
    <n v="18095000000"/>
    <n v="7507000000"/>
    <x v="354"/>
    <n v="0"/>
    <n v="4541000000"/>
    <x v="10"/>
    <x v="61"/>
  </r>
  <r>
    <s v="CTL"/>
    <x v="2"/>
    <d v="2014-12-31T00:00:00"/>
    <n v="18031000000"/>
    <n v="7846000000"/>
    <x v="355"/>
    <n v="0"/>
    <n v="4428000000"/>
    <x v="10"/>
    <x v="61"/>
  </r>
  <r>
    <s v="CTL"/>
    <x v="3"/>
    <d v="2015-12-31T00:00:00"/>
    <n v="17900000000"/>
    <n v="7778000000"/>
    <x v="356"/>
    <n v="0"/>
    <n v="4189000000"/>
    <x v="10"/>
    <x v="61"/>
  </r>
  <r>
    <s v="CTSH"/>
    <x v="0"/>
    <d v="2012-12-31T00:00:00"/>
    <n v="7346472000"/>
    <n v="4278241000"/>
    <x v="357"/>
    <n v="0"/>
    <n v="149089000"/>
    <x v="2"/>
    <x v="58"/>
  </r>
  <r>
    <s v="CTSH"/>
    <x v="1"/>
    <d v="2013-12-31T00:00:00"/>
    <n v="8843200000"/>
    <n v="5265500000"/>
    <x v="358"/>
    <n v="0"/>
    <n v="172200000"/>
    <x v="2"/>
    <x v="58"/>
  </r>
  <r>
    <s v="CTSH"/>
    <x v="2"/>
    <d v="2014-12-31T00:00:00"/>
    <n v="10262700000"/>
    <n v="6141100000"/>
    <x v="359"/>
    <n v="0"/>
    <n v="199700000"/>
    <x v="2"/>
    <x v="58"/>
  </r>
  <r>
    <s v="CTSH"/>
    <x v="3"/>
    <d v="2015-12-31T00:00:00"/>
    <n v="12416000000"/>
    <n v="7440200000"/>
    <x v="360"/>
    <n v="0"/>
    <n v="325200000"/>
    <x v="2"/>
    <x v="58"/>
  </r>
  <r>
    <s v="CTXS"/>
    <x v="0"/>
    <d v="2013-12-31T00:00:00"/>
    <n v="2918434000"/>
    <n v="502795000"/>
    <x v="361"/>
    <n v="516338000"/>
    <n v="41668000"/>
    <x v="2"/>
    <x v="16"/>
  </r>
  <r>
    <s v="CTXS"/>
    <x v="1"/>
    <d v="2014-12-31T00:00:00"/>
    <n v="3142856000"/>
    <n v="620219000"/>
    <x v="362"/>
    <n v="553817000"/>
    <n v="39577000"/>
    <x v="2"/>
    <x v="16"/>
  </r>
  <r>
    <s v="CTXS"/>
    <x v="2"/>
    <d v="2015-12-31T00:00:00"/>
    <n v="3275594000"/>
    <n v="614364000"/>
    <x v="363"/>
    <n v="563975000"/>
    <n v="41595000"/>
    <x v="2"/>
    <x v="16"/>
  </r>
  <r>
    <s v="CTXS"/>
    <x v="3"/>
    <d v="2016-12-31T00:00:00"/>
    <n v="3418265000"/>
    <n v="559541000"/>
    <x v="364"/>
    <n v="489265000"/>
    <n v="29173000"/>
    <x v="2"/>
    <x v="16"/>
  </r>
  <r>
    <s v="CVS"/>
    <x v="0"/>
    <d v="2013-12-31T00:00:00"/>
    <n v="126761000000"/>
    <n v="102978000000"/>
    <x v="52"/>
    <n v="0"/>
    <n v="0"/>
    <x v="4"/>
    <x v="62"/>
  </r>
  <r>
    <s v="CVS"/>
    <x v="1"/>
    <d v="2014-12-31T00:00:00"/>
    <n v="139367000000"/>
    <n v="114000000000"/>
    <x v="52"/>
    <n v="0"/>
    <n v="0"/>
    <x v="4"/>
    <x v="62"/>
  </r>
  <r>
    <s v="CVS"/>
    <x v="2"/>
    <d v="2015-12-31T00:00:00"/>
    <n v="153290000000"/>
    <n v="126762000000"/>
    <x v="52"/>
    <n v="0"/>
    <n v="0"/>
    <x v="4"/>
    <x v="62"/>
  </r>
  <r>
    <s v="CVS"/>
    <x v="3"/>
    <d v="2016-12-31T00:00:00"/>
    <n v="177526000000"/>
    <n v="148669000000"/>
    <x v="52"/>
    <n v="0"/>
    <n v="0"/>
    <x v="4"/>
    <x v="62"/>
  </r>
  <r>
    <s v="CVX"/>
    <x v="0"/>
    <d v="2012-12-31T00:00:00"/>
    <n v="230590000000"/>
    <n v="163336000000"/>
    <x v="365"/>
    <n v="0"/>
    <n v="13413000000"/>
    <x v="9"/>
    <x v="48"/>
  </r>
  <r>
    <s v="CVX"/>
    <x v="1"/>
    <d v="2013-12-31T00:00:00"/>
    <n v="220156000000"/>
    <n v="159323000000"/>
    <x v="366"/>
    <n v="0"/>
    <n v="14186000000"/>
    <x v="9"/>
    <x v="48"/>
  </r>
  <r>
    <s v="CVX"/>
    <x v="2"/>
    <d v="2014-12-31T00:00:00"/>
    <n v="200494000000"/>
    <n v="144956000000"/>
    <x v="367"/>
    <n v="0"/>
    <n v="16793000000"/>
    <x v="9"/>
    <x v="48"/>
  </r>
  <r>
    <s v="CVX"/>
    <x v="3"/>
    <d v="2015-12-31T00:00:00"/>
    <n v="129925000000"/>
    <n v="92785000000"/>
    <x v="368"/>
    <n v="0"/>
    <n v="21037000000"/>
    <x v="9"/>
    <x v="48"/>
  </r>
  <r>
    <s v="CXO"/>
    <x v="0"/>
    <d v="2012-12-31T00:00:00"/>
    <n v="1819814000"/>
    <n v="343743000"/>
    <x v="369"/>
    <n v="0"/>
    <n v="579315000"/>
    <x v="9"/>
    <x v="27"/>
  </r>
  <r>
    <s v="CXO"/>
    <x v="1"/>
    <d v="2013-12-31T00:00:00"/>
    <n v="2319919000"/>
    <n v="455436000"/>
    <x v="370"/>
    <n v="0"/>
    <n v="778655000"/>
    <x v="9"/>
    <x v="27"/>
  </r>
  <r>
    <s v="CXO"/>
    <x v="2"/>
    <d v="2014-12-31T00:00:00"/>
    <n v="2660147000"/>
    <n v="538374000"/>
    <x v="371"/>
    <n v="0"/>
    <n v="986812000"/>
    <x v="9"/>
    <x v="27"/>
  </r>
  <r>
    <s v="CXO"/>
    <x v="3"/>
    <d v="2015-12-31T00:00:00"/>
    <n v="1803573000"/>
    <n v="541359000"/>
    <x v="372"/>
    <n v="0"/>
    <n v="1230853000"/>
    <x v="9"/>
    <x v="27"/>
  </r>
  <r>
    <s v="D"/>
    <x v="0"/>
    <d v="2012-12-31T00:00:00"/>
    <n v="12835000000"/>
    <n v="8300000000"/>
    <x v="373"/>
    <n v="0"/>
    <n v="1127000000"/>
    <x v="5"/>
    <x v="11"/>
  </r>
  <r>
    <s v="D"/>
    <x v="1"/>
    <d v="2013-12-31T00:00:00"/>
    <n v="13120000000"/>
    <n v="8033000000"/>
    <x v="374"/>
    <n v="0"/>
    <n v="1208000000"/>
    <x v="5"/>
    <x v="11"/>
  </r>
  <r>
    <s v="D"/>
    <x v="2"/>
    <d v="2014-12-31T00:00:00"/>
    <n v="12436000000"/>
    <n v="7881000000"/>
    <x v="47"/>
    <n v="0"/>
    <n v="1292000000"/>
    <x v="5"/>
    <x v="11"/>
  </r>
  <r>
    <s v="D"/>
    <x v="3"/>
    <d v="2015-12-31T00:00:00"/>
    <n v="11683000000"/>
    <n v="6201000000"/>
    <x v="375"/>
    <n v="0"/>
    <n v="1395000000"/>
    <x v="5"/>
    <x v="11"/>
  </r>
  <r>
    <s v="DAL"/>
    <x v="0"/>
    <d v="2013-12-31T00:00:00"/>
    <n v="37773000000"/>
    <n v="20964000000"/>
    <x v="376"/>
    <n v="0"/>
    <n v="1658000000"/>
    <x v="0"/>
    <x v="0"/>
  </r>
  <r>
    <s v="DAL"/>
    <x v="1"/>
    <d v="2014-12-31T00:00:00"/>
    <n v="40362000000"/>
    <n v="22967000000"/>
    <x v="377"/>
    <n v="0"/>
    <n v="1771000000"/>
    <x v="0"/>
    <x v="0"/>
  </r>
  <r>
    <s v="DAL"/>
    <x v="2"/>
    <d v="2015-12-31T00:00:00"/>
    <n v="40704000000"/>
    <n v="17096000000"/>
    <x v="378"/>
    <n v="0"/>
    <n v="1835000000"/>
    <x v="0"/>
    <x v="0"/>
  </r>
  <r>
    <s v="DAL"/>
    <x v="3"/>
    <d v="2016-12-31T00:00:00"/>
    <n v="39639000000"/>
    <n v="15940000000"/>
    <x v="379"/>
    <n v="0"/>
    <n v="1902000000"/>
    <x v="0"/>
    <x v="0"/>
  </r>
  <r>
    <s v="DD"/>
    <x v="0"/>
    <d v="2013-12-31T00:00:00"/>
    <n v="28998000000"/>
    <n v="17642000000"/>
    <x v="380"/>
    <n v="2037000000"/>
    <n v="0"/>
    <x v="8"/>
    <x v="63"/>
  </r>
  <r>
    <s v="DD"/>
    <x v="1"/>
    <d v="2014-12-31T00:00:00"/>
    <n v="28406000000"/>
    <n v="17023000000"/>
    <x v="381"/>
    <n v="1958000000"/>
    <n v="0"/>
    <x v="8"/>
    <x v="63"/>
  </r>
  <r>
    <s v="DD"/>
    <x v="2"/>
    <d v="2015-12-31T00:00:00"/>
    <n v="25130000000"/>
    <n v="15112000000"/>
    <x v="382"/>
    <n v="1898000000"/>
    <n v="0"/>
    <x v="8"/>
    <x v="63"/>
  </r>
  <r>
    <s v="DD"/>
    <x v="3"/>
    <d v="2016-12-31T00:00:00"/>
    <n v="24594000000"/>
    <n v="14469000000"/>
    <x v="383"/>
    <n v="1641000000"/>
    <n v="0"/>
    <x v="8"/>
    <x v="63"/>
  </r>
  <r>
    <s v="DE"/>
    <x v="0"/>
    <d v="2013-10-31T00:00:00"/>
    <n v="37795400000"/>
    <n v="25667300000"/>
    <x v="384"/>
    <n v="1477300000"/>
    <n v="0"/>
    <x v="0"/>
    <x v="41"/>
  </r>
  <r>
    <s v="DE"/>
    <x v="1"/>
    <d v="2014-10-31T00:00:00"/>
    <n v="36066900000"/>
    <n v="24775800000"/>
    <x v="385"/>
    <n v="1452000000"/>
    <n v="0"/>
    <x v="0"/>
    <x v="41"/>
  </r>
  <r>
    <s v="DE"/>
    <x v="2"/>
    <d v="2015-10-31T00:00:00"/>
    <n v="28862800000"/>
    <n v="20143200000"/>
    <x v="386"/>
    <n v="1425100000"/>
    <n v="0"/>
    <x v="0"/>
    <x v="41"/>
  </r>
  <r>
    <s v="DE"/>
    <x v="3"/>
    <d v="2016-10-31T00:00:00"/>
    <n v="26644000000"/>
    <n v="18248900000"/>
    <x v="387"/>
    <n v="1389100000"/>
    <n v="0"/>
    <x v="0"/>
    <x v="41"/>
  </r>
  <r>
    <s v="DFS"/>
    <x v="0"/>
    <d v="2012-11-30T00:00:00"/>
    <n v="8984000000"/>
    <n v="845000000"/>
    <x v="388"/>
    <n v="0"/>
    <n v="848000000"/>
    <x v="6"/>
    <x v="34"/>
  </r>
  <r>
    <s v="DFS"/>
    <x v="1"/>
    <d v="2013-12-31T00:00:00"/>
    <n v="9370000000"/>
    <n v="698000000"/>
    <x v="389"/>
    <n v="0"/>
    <n v="1086000000"/>
    <x v="6"/>
    <x v="34"/>
  </r>
  <r>
    <s v="DFS"/>
    <x v="2"/>
    <d v="2014-12-31T00:00:00"/>
    <n v="9611000000"/>
    <n v="614000000"/>
    <x v="390"/>
    <n v="0"/>
    <n v="1443000000"/>
    <x v="6"/>
    <x v="34"/>
  </r>
  <r>
    <s v="DFS"/>
    <x v="3"/>
    <d v="2015-12-31T00:00:00"/>
    <n v="10002000000"/>
    <n v="623000000"/>
    <x v="391"/>
    <n v="0"/>
    <n v="1512000000"/>
    <x v="6"/>
    <x v="34"/>
  </r>
  <r>
    <s v="DG"/>
    <x v="0"/>
    <d v="2013-02-01T00:00:00"/>
    <n v="16022128000"/>
    <n v="10936727000"/>
    <x v="392"/>
    <n v="0"/>
    <n v="0"/>
    <x v="1"/>
    <x v="64"/>
  </r>
  <r>
    <s v="DG"/>
    <x v="1"/>
    <d v="2014-01-31T00:00:00"/>
    <n v="17504167000"/>
    <n v="12068425000"/>
    <x v="393"/>
    <n v="0"/>
    <n v="0"/>
    <x v="1"/>
    <x v="64"/>
  </r>
  <r>
    <s v="DG"/>
    <x v="2"/>
    <d v="2015-01-30T00:00:00"/>
    <n v="18909588000"/>
    <n v="13107081000"/>
    <x v="394"/>
    <n v="0"/>
    <n v="0"/>
    <x v="1"/>
    <x v="64"/>
  </r>
  <r>
    <s v="DG"/>
    <x v="3"/>
    <d v="2016-01-29T00:00:00"/>
    <n v="20368562000"/>
    <n v="14062471000"/>
    <x v="395"/>
    <n v="0"/>
    <n v="0"/>
    <x v="1"/>
    <x v="64"/>
  </r>
  <r>
    <s v="DGX"/>
    <x v="0"/>
    <d v="2012-12-31T00:00:00"/>
    <n v="7383000000"/>
    <n v="4365000000"/>
    <x v="396"/>
    <n v="0"/>
    <n v="75000000"/>
    <x v="3"/>
    <x v="65"/>
  </r>
  <r>
    <s v="DGX"/>
    <x v="1"/>
    <d v="2013-12-31T00:00:00"/>
    <n v="7146000000"/>
    <n v="4326000000"/>
    <x v="397"/>
    <n v="0"/>
    <n v="79000000"/>
    <x v="3"/>
    <x v="65"/>
  </r>
  <r>
    <s v="DGX"/>
    <x v="2"/>
    <d v="2014-12-31T00:00:00"/>
    <n v="7435000000"/>
    <n v="4637000000"/>
    <x v="398"/>
    <n v="0"/>
    <n v="94000000"/>
    <x v="3"/>
    <x v="65"/>
  </r>
  <r>
    <s v="DGX"/>
    <x v="3"/>
    <d v="2015-12-31T00:00:00"/>
    <n v="7493000000"/>
    <n v="4657000000"/>
    <x v="399"/>
    <n v="0"/>
    <n v="81000000"/>
    <x v="3"/>
    <x v="65"/>
  </r>
  <r>
    <s v="DHI"/>
    <x v="0"/>
    <d v="2013-09-30T00:00:00"/>
    <n v="6259300000"/>
    <n v="4853500000"/>
    <x v="400"/>
    <n v="0"/>
    <n v="0"/>
    <x v="1"/>
    <x v="66"/>
  </r>
  <r>
    <s v="DHI"/>
    <x v="1"/>
    <d v="2014-09-30T00:00:00"/>
    <n v="8024900000"/>
    <n v="6268600000"/>
    <x v="401"/>
    <n v="0"/>
    <n v="0"/>
    <x v="1"/>
    <x v="66"/>
  </r>
  <r>
    <s v="DHI"/>
    <x v="2"/>
    <d v="2015-09-30T00:00:00"/>
    <n v="10824000000"/>
    <n v="8535700000"/>
    <x v="402"/>
    <n v="0"/>
    <n v="0"/>
    <x v="1"/>
    <x v="66"/>
  </r>
  <r>
    <s v="DHI"/>
    <x v="3"/>
    <d v="2016-09-30T00:00:00"/>
    <n v="12157400000"/>
    <n v="9502600000"/>
    <x v="403"/>
    <n v="0"/>
    <n v="0"/>
    <x v="1"/>
    <x v="66"/>
  </r>
  <r>
    <s v="DHR"/>
    <x v="0"/>
    <d v="2012-12-31T00:00:00"/>
    <n v="18260400000"/>
    <n v="8846100000"/>
    <x v="404"/>
    <n v="1137900000"/>
    <n v="0"/>
    <x v="0"/>
    <x v="53"/>
  </r>
  <r>
    <s v="DHR"/>
    <x v="1"/>
    <d v="2013-12-31T00:00:00"/>
    <n v="18283100000"/>
    <n v="8941100000"/>
    <x v="405"/>
    <n v="1104400000"/>
    <n v="0"/>
    <x v="0"/>
    <x v="53"/>
  </r>
  <r>
    <s v="DHR"/>
    <x v="2"/>
    <d v="2014-12-31T00:00:00"/>
    <n v="19154000000"/>
    <n v="9261400000"/>
    <x v="406"/>
    <n v="1157000000"/>
    <n v="0"/>
    <x v="0"/>
    <x v="53"/>
  </r>
  <r>
    <s v="DHR"/>
    <x v="3"/>
    <d v="2015-12-31T00:00:00"/>
    <n v="20563100000"/>
    <n v="9800600000"/>
    <x v="407"/>
    <n v="1239100000"/>
    <n v="0"/>
    <x v="0"/>
    <x v="53"/>
  </r>
  <r>
    <s v="DIS"/>
    <x v="0"/>
    <d v="2013-09-28T00:00:00"/>
    <n v="45041000000"/>
    <n v="25034000000"/>
    <x v="408"/>
    <n v="0"/>
    <n v="2192000000"/>
    <x v="1"/>
    <x v="67"/>
  </r>
  <r>
    <s v="DIS"/>
    <x v="1"/>
    <d v="2014-09-27T00:00:00"/>
    <n v="48813000000"/>
    <n v="26420000000"/>
    <x v="409"/>
    <n v="0"/>
    <n v="2288000000"/>
    <x v="1"/>
    <x v="67"/>
  </r>
  <r>
    <s v="DIS"/>
    <x v="2"/>
    <d v="2015-10-03T00:00:00"/>
    <n v="52465000000"/>
    <n v="28364000000"/>
    <x v="410"/>
    <n v="0"/>
    <n v="2354000000"/>
    <x v="1"/>
    <x v="67"/>
  </r>
  <r>
    <s v="DIS"/>
    <x v="3"/>
    <d v="2016-10-01T00:00:00"/>
    <n v="55632000000"/>
    <n v="29993000000"/>
    <x v="411"/>
    <n v="0"/>
    <n v="2527000000"/>
    <x v="1"/>
    <x v="67"/>
  </r>
  <r>
    <s v="DISCA"/>
    <x v="0"/>
    <d v="2013-12-31T00:00:00"/>
    <n v="5535000000"/>
    <n v="1689000000"/>
    <x v="412"/>
    <n v="0"/>
    <n v="276000000"/>
    <x v="1"/>
    <x v="50"/>
  </r>
  <r>
    <s v="DISCA"/>
    <x v="1"/>
    <d v="2014-12-31T00:00:00"/>
    <n v="6265000000"/>
    <n v="2124000000"/>
    <x v="413"/>
    <n v="0"/>
    <n v="329000000"/>
    <x v="1"/>
    <x v="50"/>
  </r>
  <r>
    <s v="DISCA"/>
    <x v="2"/>
    <d v="2015-12-31T00:00:00"/>
    <n v="6394000000"/>
    <n v="2343000000"/>
    <x v="414"/>
    <n v="0"/>
    <n v="330000000"/>
    <x v="1"/>
    <x v="50"/>
  </r>
  <r>
    <s v="DISCA"/>
    <x v="3"/>
    <d v="2016-12-31T00:00:00"/>
    <n v="6497000000"/>
    <n v="2432000000"/>
    <x v="415"/>
    <n v="0"/>
    <n v="322000000"/>
    <x v="1"/>
    <x v="50"/>
  </r>
  <r>
    <s v="DISCK"/>
    <x v="0"/>
    <d v="2013-12-31T00:00:00"/>
    <n v="5535000000"/>
    <n v="1689000000"/>
    <x v="412"/>
    <n v="0"/>
    <n v="276000000"/>
    <x v="1"/>
    <x v="50"/>
  </r>
  <r>
    <s v="DISCK"/>
    <x v="1"/>
    <d v="2014-12-31T00:00:00"/>
    <n v="6265000000"/>
    <n v="2124000000"/>
    <x v="413"/>
    <n v="0"/>
    <n v="329000000"/>
    <x v="1"/>
    <x v="50"/>
  </r>
  <r>
    <s v="DISCK"/>
    <x v="2"/>
    <d v="2015-12-31T00:00:00"/>
    <n v="6394000000"/>
    <n v="2343000000"/>
    <x v="414"/>
    <n v="0"/>
    <n v="330000000"/>
    <x v="1"/>
    <x v="50"/>
  </r>
  <r>
    <s v="DISCK"/>
    <x v="3"/>
    <d v="2016-12-31T00:00:00"/>
    <n v="6497000000"/>
    <n v="2432000000"/>
    <x v="415"/>
    <n v="0"/>
    <n v="322000000"/>
    <x v="1"/>
    <x v="50"/>
  </r>
  <r>
    <s v="DLPH"/>
    <x v="0"/>
    <d v="2013-12-31T00:00:00"/>
    <n v="15051000000"/>
    <n v="12274000000"/>
    <x v="416"/>
    <n v="0"/>
    <n v="97000000"/>
    <x v="1"/>
    <x v="39"/>
  </r>
  <r>
    <s v="DLPH"/>
    <x v="1"/>
    <d v="2014-12-31T00:00:00"/>
    <n v="15499000000"/>
    <n v="12471000000"/>
    <x v="417"/>
    <n v="0"/>
    <n v="94000000"/>
    <x v="1"/>
    <x v="39"/>
  </r>
  <r>
    <s v="DLPH"/>
    <x v="2"/>
    <d v="2015-12-31T00:00:00"/>
    <n v="15165000000"/>
    <n v="12155000000"/>
    <x v="418"/>
    <n v="0"/>
    <n v="93000000"/>
    <x v="1"/>
    <x v="39"/>
  </r>
  <r>
    <s v="DLPH"/>
    <x v="3"/>
    <d v="2016-12-31T00:00:00"/>
    <n v="16661000000"/>
    <n v="13107000000"/>
    <x v="419"/>
    <n v="0"/>
    <n v="134000000"/>
    <x v="1"/>
    <x v="39"/>
  </r>
  <r>
    <s v="DLR"/>
    <x v="0"/>
    <d v="2012-12-31T00:00:00"/>
    <n v="1279067000"/>
    <n v="461898000"/>
    <x v="420"/>
    <n v="0"/>
    <n v="382553000"/>
    <x v="7"/>
    <x v="23"/>
  </r>
  <r>
    <s v="DLR"/>
    <x v="1"/>
    <d v="2013-12-31T00:00:00"/>
    <n v="1482259000"/>
    <n v="555660000"/>
    <x v="421"/>
    <n v="0"/>
    <n v="475464000"/>
    <x v="7"/>
    <x v="23"/>
  </r>
  <r>
    <s v="DLR"/>
    <x v="2"/>
    <d v="2014-12-31T00:00:00"/>
    <n v="1616438000"/>
    <n v="603321000"/>
    <x v="422"/>
    <n v="0"/>
    <n v="538513000"/>
    <x v="7"/>
    <x v="23"/>
  </r>
  <r>
    <s v="DLR"/>
    <x v="3"/>
    <d v="2015-12-31T00:00:00"/>
    <n v="1763336000"/>
    <n v="651282000"/>
    <x v="423"/>
    <n v="0"/>
    <n v="570527000"/>
    <x v="7"/>
    <x v="23"/>
  </r>
  <r>
    <s v="DLTR"/>
    <x v="0"/>
    <d v="2013-02-02T00:00:00"/>
    <n v="7394500000"/>
    <n v="4741800000"/>
    <x v="424"/>
    <n v="0"/>
    <n v="0"/>
    <x v="1"/>
    <x v="64"/>
  </r>
  <r>
    <s v="DLTR"/>
    <x v="1"/>
    <d v="2014-02-01T00:00:00"/>
    <n v="7840300000"/>
    <n v="5050500000"/>
    <x v="425"/>
    <n v="0"/>
    <n v="0"/>
    <x v="1"/>
    <x v="64"/>
  </r>
  <r>
    <s v="DLTR"/>
    <x v="2"/>
    <d v="2015-01-31T00:00:00"/>
    <n v="8602200000"/>
    <n v="5568200000"/>
    <x v="426"/>
    <n v="0"/>
    <n v="0"/>
    <x v="1"/>
    <x v="64"/>
  </r>
  <r>
    <s v="DLTR"/>
    <x v="3"/>
    <d v="2016-01-30T00:00:00"/>
    <n v="15498400000"/>
    <n v="10841700000"/>
    <x v="427"/>
    <n v="0"/>
    <n v="0"/>
    <x v="1"/>
    <x v="64"/>
  </r>
  <r>
    <s v="DNB"/>
    <x v="0"/>
    <d v="2012-12-31T00:00:00"/>
    <n v="1663000000"/>
    <n v="0"/>
    <x v="428"/>
    <n v="0"/>
    <n v="78300000"/>
    <x v="0"/>
    <x v="68"/>
  </r>
  <r>
    <s v="DNB"/>
    <x v="1"/>
    <d v="2013-12-31T00:00:00"/>
    <n v="1558400000"/>
    <n v="0"/>
    <x v="429"/>
    <n v="0"/>
    <n v="60400000"/>
    <x v="0"/>
    <x v="68"/>
  </r>
  <r>
    <s v="DNB"/>
    <x v="2"/>
    <d v="2014-12-31T00:00:00"/>
    <n v="1584500000"/>
    <n v="0"/>
    <x v="430"/>
    <n v="0"/>
    <n v="52500000"/>
    <x v="0"/>
    <x v="68"/>
  </r>
  <r>
    <s v="DNB"/>
    <x v="3"/>
    <d v="2015-12-31T00:00:00"/>
    <n v="1637100000"/>
    <n v="0"/>
    <x v="431"/>
    <n v="0"/>
    <n v="58700000"/>
    <x v="0"/>
    <x v="68"/>
  </r>
  <r>
    <s v="DOV"/>
    <x v="0"/>
    <d v="2013-12-31T00:00:00"/>
    <n v="7155096000"/>
    <n v="4376505000"/>
    <x v="432"/>
    <n v="0"/>
    <n v="0"/>
    <x v="0"/>
    <x v="52"/>
  </r>
  <r>
    <s v="DOV"/>
    <x v="1"/>
    <d v="2014-12-31T00:00:00"/>
    <n v="7752728000"/>
    <n v="4778479000"/>
    <x v="433"/>
    <n v="0"/>
    <n v="0"/>
    <x v="0"/>
    <x v="52"/>
  </r>
  <r>
    <s v="DOV"/>
    <x v="2"/>
    <d v="2015-12-31T00:00:00"/>
    <n v="6956311000"/>
    <n v="4388167000"/>
    <x v="434"/>
    <n v="0"/>
    <n v="0"/>
    <x v="0"/>
    <x v="52"/>
  </r>
  <r>
    <s v="DOV"/>
    <x v="3"/>
    <d v="2016-12-31T00:00:00"/>
    <n v="6794342000"/>
    <n v="4322373000"/>
    <x v="435"/>
    <n v="0"/>
    <n v="0"/>
    <x v="0"/>
    <x v="52"/>
  </r>
  <r>
    <s v="DPS"/>
    <x v="0"/>
    <d v="2013-12-31T00:00:00"/>
    <n v="5997000000"/>
    <n v="2499000000"/>
    <x v="436"/>
    <n v="0"/>
    <n v="115000000"/>
    <x v="4"/>
    <x v="69"/>
  </r>
  <r>
    <s v="DPS"/>
    <x v="1"/>
    <d v="2014-12-31T00:00:00"/>
    <n v="6121000000"/>
    <n v="2491000000"/>
    <x v="437"/>
    <n v="0"/>
    <n v="115000000"/>
    <x v="4"/>
    <x v="69"/>
  </r>
  <r>
    <s v="DPS"/>
    <x v="2"/>
    <d v="2015-12-31T00:00:00"/>
    <n v="6282000000"/>
    <n v="2559000000"/>
    <x v="438"/>
    <n v="0"/>
    <n v="105000000"/>
    <x v="4"/>
    <x v="69"/>
  </r>
  <r>
    <s v="DPS"/>
    <x v="3"/>
    <d v="2016-12-31T00:00:00"/>
    <n v="6440000000"/>
    <n v="2582000000"/>
    <x v="439"/>
    <n v="0"/>
    <n v="99000000"/>
    <x v="4"/>
    <x v="69"/>
  </r>
  <r>
    <s v="DRI"/>
    <x v="0"/>
    <d v="2013-05-26T00:00:00"/>
    <n v="5921000000"/>
    <n v="4616600000"/>
    <x v="440"/>
    <n v="0"/>
    <n v="278300000"/>
    <x v="1"/>
    <x v="51"/>
  </r>
  <r>
    <s v="DRI"/>
    <x v="1"/>
    <d v="2014-05-25T00:00:00"/>
    <n v="6285600000"/>
    <n v="4990500000"/>
    <x v="441"/>
    <n v="0"/>
    <n v="304400000"/>
    <x v="1"/>
    <x v="51"/>
  </r>
  <r>
    <s v="DRI"/>
    <x v="2"/>
    <d v="2015-05-31T00:00:00"/>
    <n v="6764000000"/>
    <n v="5341500000"/>
    <x v="442"/>
    <n v="0"/>
    <n v="319300000"/>
    <x v="1"/>
    <x v="51"/>
  </r>
  <r>
    <s v="DRI"/>
    <x v="3"/>
    <d v="2016-05-29T00:00:00"/>
    <n v="6933500000"/>
    <n v="5392400000"/>
    <x v="443"/>
    <n v="0"/>
    <n v="290200000"/>
    <x v="1"/>
    <x v="51"/>
  </r>
  <r>
    <s v="DUK"/>
    <x v="0"/>
    <d v="2012-12-31T00:00:00"/>
    <n v="17912000000"/>
    <n v="11235000000"/>
    <x v="444"/>
    <n v="0"/>
    <n v="2145000000"/>
    <x v="5"/>
    <x v="11"/>
  </r>
  <r>
    <s v="DUK"/>
    <x v="1"/>
    <d v="2013-12-31T00:00:00"/>
    <n v="22756000000"/>
    <n v="13545000000"/>
    <x v="445"/>
    <n v="0"/>
    <n v="2668000000"/>
    <x v="5"/>
    <x v="11"/>
  </r>
  <r>
    <s v="DUK"/>
    <x v="2"/>
    <d v="2014-12-31T00:00:00"/>
    <n v="23925000000"/>
    <n v="14323000000"/>
    <x v="446"/>
    <n v="0"/>
    <n v="3066000000"/>
    <x v="5"/>
    <x v="11"/>
  </r>
  <r>
    <s v="DUK"/>
    <x v="3"/>
    <d v="2015-12-31T00:00:00"/>
    <n v="23459000000"/>
    <n v="13728000000"/>
    <x v="447"/>
    <n v="0"/>
    <n v="3144000000"/>
    <x v="5"/>
    <x v="11"/>
  </r>
  <r>
    <s v="DVA"/>
    <x v="0"/>
    <d v="2012-12-31T00:00:00"/>
    <n v="8186280000"/>
    <n v="5583549000"/>
    <x v="448"/>
    <n v="0"/>
    <n v="341969000"/>
    <x v="3"/>
    <x v="65"/>
  </r>
  <r>
    <s v="DVA"/>
    <x v="1"/>
    <d v="2013-12-31T00:00:00"/>
    <n v="11764050000"/>
    <n v="8198377000"/>
    <x v="449"/>
    <n v="0"/>
    <n v="528737000"/>
    <x v="3"/>
    <x v="65"/>
  </r>
  <r>
    <s v="DVA"/>
    <x v="2"/>
    <d v="2014-12-31T00:00:00"/>
    <n v="12795106000"/>
    <n v="9119305000"/>
    <x v="450"/>
    <n v="0"/>
    <n v="590935000"/>
    <x v="3"/>
    <x v="65"/>
  </r>
  <r>
    <s v="DVA"/>
    <x v="3"/>
    <d v="2015-12-31T00:00:00"/>
    <n v="13781837000"/>
    <n v="9824834000"/>
    <x v="451"/>
    <n v="0"/>
    <n v="638024000"/>
    <x v="3"/>
    <x v="65"/>
  </r>
  <r>
    <s v="DVN"/>
    <x v="0"/>
    <d v="2013-12-31T00:00:00"/>
    <n v="10397000000"/>
    <n v="2268000000"/>
    <x v="452"/>
    <n v="0"/>
    <n v="2780000000"/>
    <x v="9"/>
    <x v="27"/>
  </r>
  <r>
    <s v="DVN"/>
    <x v="1"/>
    <d v="2014-12-31T00:00:00"/>
    <n v="20638000000"/>
    <n v="2332000000"/>
    <x v="453"/>
    <n v="0"/>
    <n v="3319000000"/>
    <x v="9"/>
    <x v="27"/>
  </r>
  <r>
    <s v="DVN"/>
    <x v="2"/>
    <d v="2015-12-31T00:00:00"/>
    <n v="13145000000"/>
    <n v="2104000000"/>
    <x v="454"/>
    <n v="0"/>
    <n v="3129000000"/>
    <x v="9"/>
    <x v="27"/>
  </r>
  <r>
    <s v="DVN"/>
    <x v="3"/>
    <d v="2016-12-31T00:00:00"/>
    <n v="12197000000"/>
    <n v="1582000000"/>
    <x v="455"/>
    <n v="0"/>
    <n v="1792000000"/>
    <x v="9"/>
    <x v="27"/>
  </r>
  <r>
    <s v="EA"/>
    <x v="0"/>
    <d v="2013-03-31T00:00:00"/>
    <n v="3797000000"/>
    <n v="1388000000"/>
    <x v="456"/>
    <n v="1153000000"/>
    <n v="30000000"/>
    <x v="2"/>
    <x v="31"/>
  </r>
  <r>
    <s v="EA"/>
    <x v="1"/>
    <d v="2014-03-31T00:00:00"/>
    <n v="3575000000"/>
    <n v="1347000000"/>
    <x v="457"/>
    <n v="1125000000"/>
    <n v="16000000"/>
    <x v="2"/>
    <x v="31"/>
  </r>
  <r>
    <s v="EA"/>
    <x v="2"/>
    <d v="2015-03-31T00:00:00"/>
    <n v="4515000000"/>
    <n v="1429000000"/>
    <x v="458"/>
    <n v="1094000000"/>
    <n v="14000000"/>
    <x v="2"/>
    <x v="31"/>
  </r>
  <r>
    <s v="EA"/>
    <x v="3"/>
    <d v="2016-03-31T00:00:00"/>
    <n v="4396000000"/>
    <n v="1354000000"/>
    <x v="459"/>
    <n v="1109000000"/>
    <n v="7000000"/>
    <x v="2"/>
    <x v="31"/>
  </r>
  <r>
    <s v="EBAY"/>
    <x v="0"/>
    <d v="2013-12-31T00:00:00"/>
    <n v="8257000000"/>
    <n v="1492000000"/>
    <x v="460"/>
    <n v="915000000"/>
    <n v="136000000"/>
    <x v="2"/>
    <x v="16"/>
  </r>
  <r>
    <s v="EBAY"/>
    <x v="1"/>
    <d v="2014-12-31T00:00:00"/>
    <n v="8790000000"/>
    <n v="1663000000"/>
    <x v="461"/>
    <n v="983000000"/>
    <n v="75000000"/>
    <x v="2"/>
    <x v="16"/>
  </r>
  <r>
    <s v="EBAY"/>
    <x v="2"/>
    <d v="2015-12-31T00:00:00"/>
    <n v="8592000000"/>
    <n v="1771000000"/>
    <x v="462"/>
    <n v="923000000"/>
    <n v="41000000"/>
    <x v="2"/>
    <x v="16"/>
  </r>
  <r>
    <s v="EBAY"/>
    <x v="3"/>
    <d v="2016-12-31T00:00:00"/>
    <n v="8979000000"/>
    <n v="2007000000"/>
    <x v="463"/>
    <n v="1114000000"/>
    <n v="34000000"/>
    <x v="2"/>
    <x v="16"/>
  </r>
  <r>
    <s v="ECL"/>
    <x v="0"/>
    <d v="2012-12-31T00:00:00"/>
    <n v="11838700000"/>
    <n v="6385400000"/>
    <x v="387"/>
    <n v="0"/>
    <n v="0"/>
    <x v="8"/>
    <x v="17"/>
  </r>
  <r>
    <s v="ECL"/>
    <x v="1"/>
    <d v="2013-12-31T00:00:00"/>
    <n v="13253400000"/>
    <n v="7161200000"/>
    <x v="464"/>
    <n v="0"/>
    <n v="0"/>
    <x v="8"/>
    <x v="17"/>
  </r>
  <r>
    <s v="ECL"/>
    <x v="2"/>
    <d v="2014-12-31T00:00:00"/>
    <n v="14280500000"/>
    <n v="7679100000"/>
    <x v="465"/>
    <n v="0"/>
    <n v="0"/>
    <x v="8"/>
    <x v="17"/>
  </r>
  <r>
    <s v="ECL"/>
    <x v="3"/>
    <d v="2015-12-31T00:00:00"/>
    <n v="13545100000"/>
    <n v="7223500000"/>
    <x v="466"/>
    <n v="0"/>
    <n v="0"/>
    <x v="8"/>
    <x v="17"/>
  </r>
  <r>
    <s v="ED"/>
    <x v="0"/>
    <d v="2013-12-31T00:00:00"/>
    <n v="12354000000"/>
    <n v="7191000000"/>
    <x v="467"/>
    <n v="0"/>
    <n v="1024000000"/>
    <x v="5"/>
    <x v="11"/>
  </r>
  <r>
    <s v="ED"/>
    <x v="1"/>
    <d v="2014-12-31T00:00:00"/>
    <n v="12919000000"/>
    <n v="7807000000"/>
    <x v="468"/>
    <n v="0"/>
    <n v="1071000000"/>
    <x v="5"/>
    <x v="11"/>
  </r>
  <r>
    <s v="ED"/>
    <x v="2"/>
    <d v="2015-12-31T00:00:00"/>
    <n v="12554000000"/>
    <n v="7060000000"/>
    <x v="469"/>
    <n v="0"/>
    <n v="1130000000"/>
    <x v="5"/>
    <x v="11"/>
  </r>
  <r>
    <s v="ED"/>
    <x v="3"/>
    <d v="2016-12-31T00:00:00"/>
    <n v="12075000000"/>
    <n v="6357000000"/>
    <x v="470"/>
    <n v="0"/>
    <n v="1216000000"/>
    <x v="5"/>
    <x v="11"/>
  </r>
  <r>
    <s v="EFX"/>
    <x v="0"/>
    <d v="2012-12-31T00:00:00"/>
    <n v="2073000000"/>
    <n v="759500000"/>
    <x v="442"/>
    <n v="0"/>
    <n v="160000000"/>
    <x v="0"/>
    <x v="68"/>
  </r>
  <r>
    <s v="EFX"/>
    <x v="1"/>
    <d v="2013-12-31T00:00:00"/>
    <n v="2303900000"/>
    <n v="787300000"/>
    <x v="471"/>
    <n v="0"/>
    <n v="189600000"/>
    <x v="0"/>
    <x v="68"/>
  </r>
  <r>
    <s v="EFX"/>
    <x v="2"/>
    <d v="2014-12-31T00:00:00"/>
    <n v="2436400000"/>
    <n v="844700000"/>
    <x v="472"/>
    <n v="0"/>
    <n v="201800000"/>
    <x v="0"/>
    <x v="68"/>
  </r>
  <r>
    <s v="EFX"/>
    <x v="3"/>
    <d v="2015-12-31T00:00:00"/>
    <n v="2663600000"/>
    <n v="887400000"/>
    <x v="473"/>
    <n v="0"/>
    <n v="198000000"/>
    <x v="0"/>
    <x v="68"/>
  </r>
  <r>
    <s v="EIX"/>
    <x v="0"/>
    <d v="2012-12-31T00:00:00"/>
    <n v="11862000000"/>
    <n v="7747000000"/>
    <x v="474"/>
    <n v="0"/>
    <n v="1562000000"/>
    <x v="5"/>
    <x v="11"/>
  </r>
  <r>
    <s v="EIX"/>
    <x v="1"/>
    <d v="2013-12-31T00:00:00"/>
    <n v="12581000000"/>
    <n v="8364000000"/>
    <x v="475"/>
    <n v="0"/>
    <n v="1622000000"/>
    <x v="5"/>
    <x v="11"/>
  </r>
  <r>
    <s v="EIX"/>
    <x v="2"/>
    <d v="2014-12-31T00:00:00"/>
    <n v="13413000000"/>
    <n v="8742000000"/>
    <x v="476"/>
    <n v="0"/>
    <n v="1720000000"/>
    <x v="5"/>
    <x v="11"/>
  </r>
  <r>
    <s v="EIX"/>
    <x v="3"/>
    <d v="2015-12-31T00:00:00"/>
    <n v="11524000000"/>
    <n v="7256000000"/>
    <x v="477"/>
    <n v="0"/>
    <n v="1919000000"/>
    <x v="5"/>
    <x v="11"/>
  </r>
  <r>
    <s v="EL"/>
    <x v="0"/>
    <d v="2013-06-30T00:00:00"/>
    <n v="10181700000"/>
    <n v="2025900000"/>
    <x v="478"/>
    <n v="0"/>
    <n v="0"/>
    <x v="4"/>
    <x v="56"/>
  </r>
  <r>
    <s v="EL"/>
    <x v="1"/>
    <d v="2014-06-30T00:00:00"/>
    <n v="10968800000"/>
    <n v="2158200000"/>
    <x v="479"/>
    <n v="0"/>
    <n v="0"/>
    <x v="4"/>
    <x v="56"/>
  </r>
  <r>
    <s v="EL"/>
    <x v="2"/>
    <d v="2015-06-30T00:00:00"/>
    <n v="10780400000"/>
    <n v="2100600000"/>
    <x v="480"/>
    <n v="0"/>
    <n v="0"/>
    <x v="4"/>
    <x v="56"/>
  </r>
  <r>
    <s v="EL"/>
    <x v="3"/>
    <d v="2016-06-30T00:00:00"/>
    <n v="11262300000"/>
    <n v="2181100000"/>
    <x v="481"/>
    <n v="0"/>
    <n v="0"/>
    <x v="4"/>
    <x v="56"/>
  </r>
  <r>
    <s v="EMN"/>
    <x v="0"/>
    <d v="2012-12-31T00:00:00"/>
    <n v="8102000000"/>
    <n v="6340000000"/>
    <x v="482"/>
    <n v="198000000"/>
    <n v="0"/>
    <x v="8"/>
    <x v="63"/>
  </r>
  <r>
    <s v="EMN"/>
    <x v="1"/>
    <d v="2013-12-31T00:00:00"/>
    <n v="9350000000"/>
    <n v="6574000000"/>
    <x v="483"/>
    <n v="193000000"/>
    <n v="0"/>
    <x v="8"/>
    <x v="63"/>
  </r>
  <r>
    <s v="EMN"/>
    <x v="2"/>
    <d v="2014-12-31T00:00:00"/>
    <n v="9527000000"/>
    <n v="7306000000"/>
    <x v="484"/>
    <n v="227000000"/>
    <n v="0"/>
    <x v="8"/>
    <x v="63"/>
  </r>
  <r>
    <s v="EMN"/>
    <x v="3"/>
    <d v="2015-12-31T00:00:00"/>
    <n v="9648000000"/>
    <n v="7068000000"/>
    <x v="485"/>
    <n v="251000000"/>
    <n v="0"/>
    <x v="8"/>
    <x v="63"/>
  </r>
  <r>
    <s v="EMR"/>
    <x v="0"/>
    <d v="2013-09-30T00:00:00"/>
    <n v="24669000000"/>
    <n v="14717000000"/>
    <x v="486"/>
    <n v="0"/>
    <n v="0"/>
    <x v="0"/>
    <x v="53"/>
  </r>
  <r>
    <s v="EMR"/>
    <x v="1"/>
    <d v="2014-09-30T00:00:00"/>
    <n v="17733000000"/>
    <n v="9971000000"/>
    <x v="487"/>
    <n v="0"/>
    <n v="0"/>
    <x v="0"/>
    <x v="53"/>
  </r>
  <r>
    <s v="EMR"/>
    <x v="2"/>
    <d v="2015-09-30T00:00:00"/>
    <n v="16249000000"/>
    <n v="9241000000"/>
    <x v="488"/>
    <n v="0"/>
    <n v="0"/>
    <x v="0"/>
    <x v="53"/>
  </r>
  <r>
    <s v="EMR"/>
    <x v="3"/>
    <d v="2016-09-30T00:00:00"/>
    <n v="14522000000"/>
    <n v="8260000000"/>
    <x v="489"/>
    <n v="0"/>
    <n v="0"/>
    <x v="0"/>
    <x v="53"/>
  </r>
  <r>
    <s v="EOG"/>
    <x v="0"/>
    <d v="2012-12-31T00:00:00"/>
    <n v="11682636000"/>
    <n v="1699428000"/>
    <x v="490"/>
    <n v="0"/>
    <n v="3169703000"/>
    <x v="9"/>
    <x v="27"/>
  </r>
  <r>
    <s v="EOG"/>
    <x v="1"/>
    <d v="2013-12-31T00:00:00"/>
    <n v="14487118000"/>
    <n v="2066893000"/>
    <x v="491"/>
    <n v="0"/>
    <n v="3600976000"/>
    <x v="9"/>
    <x v="27"/>
  </r>
  <r>
    <s v="EOG"/>
    <x v="2"/>
    <d v="2014-12-31T00:00:00"/>
    <n v="18035340000"/>
    <n v="2534389000"/>
    <x v="492"/>
    <n v="0"/>
    <n v="3997041000"/>
    <x v="9"/>
    <x v="27"/>
  </r>
  <r>
    <s v="EOG"/>
    <x v="3"/>
    <d v="2015-12-31T00:00:00"/>
    <n v="8757428000"/>
    <n v="2177757000"/>
    <x v="493"/>
    <n v="0"/>
    <n v="3313644000"/>
    <x v="9"/>
    <x v="27"/>
  </r>
  <r>
    <s v="EQIX"/>
    <x v="0"/>
    <d v="2012-12-31T00:00:00"/>
    <n v="1887376000"/>
    <n v="944617000"/>
    <x v="494"/>
    <n v="0"/>
    <n v="0"/>
    <x v="7"/>
    <x v="14"/>
  </r>
  <r>
    <s v="EQIX"/>
    <x v="1"/>
    <d v="2013-12-31T00:00:00"/>
    <n v="2152766000"/>
    <n v="1064403000"/>
    <x v="495"/>
    <n v="0"/>
    <n v="0"/>
    <x v="7"/>
    <x v="14"/>
  </r>
  <r>
    <s v="EQIX"/>
    <x v="2"/>
    <d v="2014-12-31T00:00:00"/>
    <n v="2443776000"/>
    <n v="1197885000"/>
    <x v="496"/>
    <n v="0"/>
    <n v="0"/>
    <x v="7"/>
    <x v="14"/>
  </r>
  <r>
    <s v="EQIX"/>
    <x v="3"/>
    <d v="2015-12-31T00:00:00"/>
    <n v="2725867000"/>
    <n v="1291506000"/>
    <x v="497"/>
    <n v="0"/>
    <n v="0"/>
    <x v="7"/>
    <x v="14"/>
  </r>
  <r>
    <s v="EQR"/>
    <x v="0"/>
    <d v="2012-12-31T00:00:00"/>
    <n v="1747502000"/>
    <n v="625507000"/>
    <x v="498"/>
    <n v="0"/>
    <n v="560669000"/>
    <x v="7"/>
    <x v="14"/>
  </r>
  <r>
    <s v="EQR"/>
    <x v="1"/>
    <d v="2013-12-31T00:00:00"/>
    <n v="2387702000"/>
    <n v="834228000"/>
    <x v="499"/>
    <n v="0"/>
    <n v="978973000"/>
    <x v="7"/>
    <x v="14"/>
  </r>
  <r>
    <s v="EQR"/>
    <x v="2"/>
    <d v="2014-12-31T00:00:00"/>
    <n v="2614748000"/>
    <n v="883564000"/>
    <x v="500"/>
    <n v="0"/>
    <n v="758861000"/>
    <x v="7"/>
    <x v="14"/>
  </r>
  <r>
    <s v="EQR"/>
    <x v="3"/>
    <d v="2015-12-31T00:00:00"/>
    <n v="2744965000"/>
    <n v="905168000"/>
    <x v="501"/>
    <n v="0"/>
    <n v="765895000"/>
    <x v="7"/>
    <x v="14"/>
  </r>
  <r>
    <s v="EQT"/>
    <x v="0"/>
    <d v="2013-12-31T00:00:00"/>
    <n v="1859177000"/>
    <n v="354561000"/>
    <x v="502"/>
    <n v="0"/>
    <n v="653132000"/>
    <x v="9"/>
    <x v="27"/>
  </r>
  <r>
    <s v="EQT"/>
    <x v="1"/>
    <d v="2014-12-31T00:00:00"/>
    <n v="2388768000"/>
    <n v="443974000"/>
    <x v="503"/>
    <n v="0"/>
    <n v="679298000"/>
    <x v="9"/>
    <x v="27"/>
  </r>
  <r>
    <s v="EQT"/>
    <x v="2"/>
    <d v="2015-12-31T00:00:00"/>
    <n v="1954000000"/>
    <n v="523043000"/>
    <x v="504"/>
    <n v="0"/>
    <n v="819216000"/>
    <x v="9"/>
    <x v="27"/>
  </r>
  <r>
    <s v="EQT"/>
    <x v="3"/>
    <d v="2016-12-31T00:00:00"/>
    <n v="1857339000"/>
    <n v="613909000"/>
    <x v="505"/>
    <n v="0"/>
    <n v="927920000"/>
    <x v="9"/>
    <x v="27"/>
  </r>
  <r>
    <s v="ES"/>
    <x v="0"/>
    <d v="2012-12-31T00:00:00"/>
    <n v="6273787000"/>
    <n v="3667434000"/>
    <x v="506"/>
    <n v="0"/>
    <n v="740791000"/>
    <x v="5"/>
    <x v="10"/>
  </r>
  <r>
    <s v="ES"/>
    <x v="1"/>
    <d v="2013-12-31T00:00:00"/>
    <n v="7301204000"/>
    <n v="3997940000"/>
    <x v="507"/>
    <n v="0"/>
    <n v="859680000"/>
    <x v="5"/>
    <x v="10"/>
  </r>
  <r>
    <s v="ES"/>
    <x v="2"/>
    <d v="2014-12-31T00:00:00"/>
    <n v="7741856000"/>
    <n v="4449139000"/>
    <x v="508"/>
    <n v="0"/>
    <n v="625361000"/>
    <x v="5"/>
    <x v="10"/>
  </r>
  <r>
    <s v="ES"/>
    <x v="3"/>
    <d v="2015-12-31T00:00:00"/>
    <n v="7954827000"/>
    <n v="4416194000"/>
    <x v="509"/>
    <n v="0"/>
    <n v="688195000"/>
    <x v="5"/>
    <x v="10"/>
  </r>
  <r>
    <s v="ESS"/>
    <x v="0"/>
    <d v="2012-12-31T00:00:00"/>
    <n v="535153000"/>
    <n v="172167000"/>
    <x v="510"/>
    <n v="0"/>
    <n v="169173000"/>
    <x v="7"/>
    <x v="70"/>
  </r>
  <r>
    <s v="ESS"/>
    <x v="1"/>
    <d v="2013-12-31T00:00:00"/>
    <n v="610590000"/>
    <n v="197336000"/>
    <x v="511"/>
    <n v="0"/>
    <n v="192420000"/>
    <x v="7"/>
    <x v="70"/>
  </r>
  <r>
    <s v="ESS"/>
    <x v="2"/>
    <d v="2014-12-31T00:00:00"/>
    <n v="970938000"/>
    <n v="312546000"/>
    <x v="512"/>
    <n v="0"/>
    <n v="360592000"/>
    <x v="7"/>
    <x v="70"/>
  </r>
  <r>
    <s v="ESS"/>
    <x v="3"/>
    <d v="2015-12-31T00:00:00"/>
    <n v="1194407000"/>
    <n v="363508000"/>
    <x v="513"/>
    <n v="0"/>
    <n v="453423000"/>
    <x v="7"/>
    <x v="70"/>
  </r>
  <r>
    <s v="ETFC"/>
    <x v="0"/>
    <d v="2012-12-31T00:00:00"/>
    <n v="1365000000"/>
    <n v="0"/>
    <x v="514"/>
    <n v="0"/>
    <n v="471000000"/>
    <x v="6"/>
    <x v="71"/>
  </r>
  <r>
    <s v="ETFC"/>
    <x v="1"/>
    <d v="2013-12-31T00:00:00"/>
    <n v="1466000000"/>
    <n v="0"/>
    <x v="515"/>
    <n v="0"/>
    <n v="256000000"/>
    <x v="6"/>
    <x v="71"/>
  </r>
  <r>
    <s v="ETFC"/>
    <x v="2"/>
    <d v="2014-12-31T00:00:00"/>
    <n v="1665000000"/>
    <n v="0"/>
    <x v="516"/>
    <n v="0"/>
    <n v="136000000"/>
    <x v="6"/>
    <x v="71"/>
  </r>
  <r>
    <s v="ETFC"/>
    <x v="3"/>
    <d v="2015-12-31T00:00:00"/>
    <n v="1403000000"/>
    <n v="0"/>
    <x v="517"/>
    <n v="0"/>
    <n v="61000000"/>
    <x v="6"/>
    <x v="71"/>
  </r>
  <r>
    <s v="ETN"/>
    <x v="0"/>
    <d v="2012-12-31T00:00:00"/>
    <n v="16311000000"/>
    <n v="11448000000"/>
    <x v="518"/>
    <n v="439000000"/>
    <n v="0"/>
    <x v="0"/>
    <x v="53"/>
  </r>
  <r>
    <s v="ETN"/>
    <x v="1"/>
    <d v="2013-12-31T00:00:00"/>
    <n v="22046000000"/>
    <n v="15369000000"/>
    <x v="519"/>
    <n v="644000000"/>
    <n v="0"/>
    <x v="0"/>
    <x v="53"/>
  </r>
  <r>
    <s v="ETN"/>
    <x v="2"/>
    <d v="2014-12-31T00:00:00"/>
    <n v="22552000000"/>
    <n v="15646000000"/>
    <x v="520"/>
    <n v="647000000"/>
    <n v="0"/>
    <x v="0"/>
    <x v="53"/>
  </r>
  <r>
    <s v="ETN"/>
    <x v="3"/>
    <d v="2015-12-31T00:00:00"/>
    <n v="20855000000"/>
    <n v="14292000000"/>
    <x v="521"/>
    <n v="625000000"/>
    <n v="0"/>
    <x v="0"/>
    <x v="53"/>
  </r>
  <r>
    <s v="ETR"/>
    <x v="0"/>
    <d v="2012-12-31T00:00:00"/>
    <n v="10302079000"/>
    <n v="6583627000"/>
    <x v="522"/>
    <n v="0"/>
    <n v="1144585000"/>
    <x v="5"/>
    <x v="11"/>
  </r>
  <r>
    <s v="ETR"/>
    <x v="1"/>
    <d v="2013-12-31T00:00:00"/>
    <n v="11390947000"/>
    <n v="7588885000"/>
    <x v="523"/>
    <n v="0"/>
    <n v="1261044000"/>
    <x v="5"/>
    <x v="11"/>
  </r>
  <r>
    <s v="ETR"/>
    <x v="2"/>
    <d v="2014-12-31T00:00:00"/>
    <n v="12494921000"/>
    <n v="8126187000"/>
    <x v="524"/>
    <n v="0"/>
    <n v="1318638000"/>
    <x v="5"/>
    <x v="11"/>
  </r>
  <r>
    <s v="ETR"/>
    <x v="3"/>
    <d v="2015-12-31T00:00:00"/>
    <n v="11513251000"/>
    <n v="7449273000"/>
    <x v="525"/>
    <n v="0"/>
    <n v="1337276000"/>
    <x v="5"/>
    <x v="11"/>
  </r>
  <r>
    <s v="EW"/>
    <x v="0"/>
    <d v="2012-12-31T00:00:00"/>
    <n v="1899600000"/>
    <n v="491000000"/>
    <x v="526"/>
    <n v="291300000"/>
    <n v="0"/>
    <x v="3"/>
    <x v="5"/>
  </r>
  <r>
    <s v="EW"/>
    <x v="1"/>
    <d v="2013-12-31T00:00:00"/>
    <n v="2045500000"/>
    <n v="516600000"/>
    <x v="527"/>
    <n v="323000000"/>
    <n v="0"/>
    <x v="3"/>
    <x v="5"/>
  </r>
  <r>
    <s v="EW"/>
    <x v="2"/>
    <d v="2014-12-31T00:00:00"/>
    <n v="2322900000"/>
    <n v="625600000"/>
    <x v="528"/>
    <n v="346500000"/>
    <n v="0"/>
    <x v="3"/>
    <x v="5"/>
  </r>
  <r>
    <s v="EW"/>
    <x v="3"/>
    <d v="2015-12-31T00:00:00"/>
    <n v="2493700000"/>
    <n v="617200000"/>
    <x v="529"/>
    <n v="383100000"/>
    <n v="0"/>
    <x v="3"/>
    <x v="5"/>
  </r>
  <r>
    <s v="EXC"/>
    <x v="0"/>
    <d v="2013-12-31T00:00:00"/>
    <n v="24888000000"/>
    <n v="17994000000"/>
    <x v="118"/>
    <n v="0"/>
    <n v="2153000000"/>
    <x v="5"/>
    <x v="10"/>
  </r>
  <r>
    <s v="EXC"/>
    <x v="1"/>
    <d v="2014-12-31T00:00:00"/>
    <n v="27429000000"/>
    <n v="21571000000"/>
    <x v="530"/>
    <n v="0"/>
    <n v="2314000000"/>
    <x v="5"/>
    <x v="10"/>
  </r>
  <r>
    <s v="EXC"/>
    <x v="2"/>
    <d v="2015-12-31T00:00:00"/>
    <n v="29447000000"/>
    <n v="21406000000"/>
    <x v="531"/>
    <n v="0"/>
    <n v="2450000000"/>
    <x v="5"/>
    <x v="10"/>
  </r>
  <r>
    <s v="EXC"/>
    <x v="3"/>
    <d v="2016-12-31T00:00:00"/>
    <n v="31360000000"/>
    <n v="22688000000"/>
    <x v="532"/>
    <n v="0"/>
    <n v="3936000000"/>
    <x v="5"/>
    <x v="10"/>
  </r>
  <r>
    <s v="EXPD"/>
    <x v="0"/>
    <d v="2012-12-31T00:00:00"/>
    <n v="5992215000"/>
    <n v="4156845000"/>
    <x v="533"/>
    <n v="0"/>
    <n v="39940000"/>
    <x v="0"/>
    <x v="49"/>
  </r>
  <r>
    <s v="EXPD"/>
    <x v="1"/>
    <d v="2013-12-31T00:00:00"/>
    <n v="6080257000"/>
    <n v="4197404000"/>
    <x v="534"/>
    <n v="0"/>
    <n v="48071000"/>
    <x v="0"/>
    <x v="49"/>
  </r>
  <r>
    <s v="EXPD"/>
    <x v="2"/>
    <d v="2014-12-31T00:00:00"/>
    <n v="6564721000"/>
    <n v="4583294000"/>
    <x v="535"/>
    <n v="0"/>
    <n v="49292000"/>
    <x v="0"/>
    <x v="49"/>
  </r>
  <r>
    <s v="EXPD"/>
    <x v="3"/>
    <d v="2015-12-31T00:00:00"/>
    <n v="6616632000"/>
    <n v="4428855000"/>
    <x v="536"/>
    <n v="0"/>
    <n v="46012000"/>
    <x v="0"/>
    <x v="49"/>
  </r>
  <r>
    <s v="EXPE"/>
    <x v="0"/>
    <d v="2013-12-31T00:00:00"/>
    <n v="4771259000"/>
    <n v="1038034000"/>
    <x v="537"/>
    <n v="0"/>
    <n v="71731000"/>
    <x v="1"/>
    <x v="24"/>
  </r>
  <r>
    <s v="EXPE"/>
    <x v="1"/>
    <d v="2014-12-31T00:00:00"/>
    <n v="5763485000"/>
    <n v="1179081000"/>
    <x v="538"/>
    <n v="0"/>
    <n v="76773000"/>
    <x v="1"/>
    <x v="24"/>
  </r>
  <r>
    <s v="EXPE"/>
    <x v="2"/>
    <d v="2015-12-31T00:00:00"/>
    <n v="6672317000"/>
    <n v="1309559000"/>
    <x v="539"/>
    <n v="0"/>
    <n v="156458000"/>
    <x v="1"/>
    <x v="24"/>
  </r>
  <r>
    <s v="EXPE"/>
    <x v="3"/>
    <d v="2016-12-31T00:00:00"/>
    <n v="8773564000"/>
    <n v="1596698000"/>
    <x v="540"/>
    <n v="0"/>
    <n v="317141000"/>
    <x v="1"/>
    <x v="24"/>
  </r>
  <r>
    <s v="EXR"/>
    <x v="0"/>
    <d v="2012-12-31T00:00:00"/>
    <n v="409396000"/>
    <n v="114028000"/>
    <x v="541"/>
    <n v="0"/>
    <n v="74453000"/>
    <x v="7"/>
    <x v="23"/>
  </r>
  <r>
    <s v="EXR"/>
    <x v="1"/>
    <d v="2013-12-31T00:00:00"/>
    <n v="520613000"/>
    <n v="140012000"/>
    <x v="542"/>
    <n v="0"/>
    <n v="95232000"/>
    <x v="7"/>
    <x v="23"/>
  </r>
  <r>
    <s v="EXR"/>
    <x v="2"/>
    <d v="2014-12-31T00:00:00"/>
    <n v="647155000"/>
    <n v="172416000"/>
    <x v="543"/>
    <n v="0"/>
    <n v="115076000"/>
    <x v="7"/>
    <x v="23"/>
  </r>
  <r>
    <s v="EXR"/>
    <x v="3"/>
    <d v="2015-12-31T00:00:00"/>
    <n v="782270000"/>
    <n v="203965000"/>
    <x v="544"/>
    <n v="0"/>
    <n v="133457000"/>
    <x v="7"/>
    <x v="23"/>
  </r>
  <r>
    <s v="F"/>
    <x v="0"/>
    <d v="2013-12-31T00:00:00"/>
    <n v="146917000000"/>
    <n v="123050000000"/>
    <x v="545"/>
    <n v="0"/>
    <n v="0"/>
    <x v="1"/>
    <x v="72"/>
  </r>
  <r>
    <s v="F"/>
    <x v="1"/>
    <d v="2014-12-31T00:00:00"/>
    <n v="144077000000"/>
    <n v="131903000000"/>
    <x v="546"/>
    <n v="0"/>
    <n v="0"/>
    <x v="1"/>
    <x v="72"/>
  </r>
  <r>
    <s v="F"/>
    <x v="2"/>
    <d v="2015-12-31T00:00:00"/>
    <n v="149558000000"/>
    <n v="131409000000"/>
    <x v="547"/>
    <n v="0"/>
    <n v="0"/>
    <x v="1"/>
    <x v="72"/>
  </r>
  <r>
    <s v="F"/>
    <x v="3"/>
    <d v="2016-12-31T00:00:00"/>
    <n v="151800000000"/>
    <n v="135488000000"/>
    <x v="548"/>
    <n v="0"/>
    <n v="0"/>
    <x v="1"/>
    <x v="72"/>
  </r>
  <r>
    <s v="FAST"/>
    <x v="0"/>
    <d v="2013-12-31T00:00:00"/>
    <n v="3326106000"/>
    <n v="1606661000"/>
    <x v="549"/>
    <n v="0"/>
    <n v="0"/>
    <x v="0"/>
    <x v="18"/>
  </r>
  <r>
    <s v="FAST"/>
    <x v="1"/>
    <d v="2014-12-31T00:00:00"/>
    <n v="3733507000"/>
    <n v="1836105000"/>
    <x v="550"/>
    <n v="0"/>
    <n v="0"/>
    <x v="0"/>
    <x v="18"/>
  </r>
  <r>
    <s v="FAST"/>
    <x v="2"/>
    <d v="2015-12-31T00:00:00"/>
    <n v="3869187000"/>
    <n v="1920253000"/>
    <x v="551"/>
    <n v="0"/>
    <n v="0"/>
    <x v="0"/>
    <x v="18"/>
  </r>
  <r>
    <s v="FAST"/>
    <x v="3"/>
    <d v="2016-12-31T00:00:00"/>
    <n v="3962036000"/>
    <n v="1997259000"/>
    <x v="552"/>
    <n v="0"/>
    <n v="0"/>
    <x v="0"/>
    <x v="18"/>
  </r>
  <r>
    <s v="FB"/>
    <x v="0"/>
    <d v="2013-12-31T00:00:00"/>
    <n v="7872000000"/>
    <n v="1875000000"/>
    <x v="553"/>
    <n v="1415000000"/>
    <n v="0"/>
    <x v="2"/>
    <x v="16"/>
  </r>
  <r>
    <s v="FB"/>
    <x v="1"/>
    <d v="2014-12-31T00:00:00"/>
    <n v="12466000000"/>
    <n v="2153000000"/>
    <x v="554"/>
    <n v="2666000000"/>
    <n v="0"/>
    <x v="2"/>
    <x v="16"/>
  </r>
  <r>
    <s v="FB"/>
    <x v="2"/>
    <d v="2015-12-31T00:00:00"/>
    <n v="17928000000"/>
    <n v="2867000000"/>
    <x v="555"/>
    <n v="4816000000"/>
    <n v="0"/>
    <x v="2"/>
    <x v="16"/>
  </r>
  <r>
    <s v="FB"/>
    <x v="3"/>
    <d v="2016-12-31T00:00:00"/>
    <n v="27638000000"/>
    <n v="3789000000"/>
    <x v="556"/>
    <n v="5919000000"/>
    <n v="0"/>
    <x v="2"/>
    <x v="16"/>
  </r>
  <r>
    <s v="FBHS"/>
    <x v="0"/>
    <d v="2012-12-31T00:00:00"/>
    <n v="3134800000"/>
    <n v="2093200000"/>
    <x v="557"/>
    <n v="0"/>
    <n v="7400000"/>
    <x v="0"/>
    <x v="18"/>
  </r>
  <r>
    <s v="FBHS"/>
    <x v="1"/>
    <d v="2013-12-31T00:00:00"/>
    <n v="3703600000"/>
    <n v="2408500000"/>
    <x v="558"/>
    <n v="0"/>
    <n v="9400000"/>
    <x v="0"/>
    <x v="18"/>
  </r>
  <r>
    <s v="FBHS"/>
    <x v="2"/>
    <d v="2014-12-31T00:00:00"/>
    <n v="4013600000"/>
    <n v="2646700000"/>
    <x v="559"/>
    <n v="0"/>
    <n v="13100000"/>
    <x v="0"/>
    <x v="18"/>
  </r>
  <r>
    <s v="FBHS"/>
    <x v="3"/>
    <d v="2015-12-31T00:00:00"/>
    <n v="4579400000"/>
    <n v="2997500000"/>
    <x v="560"/>
    <n v="0"/>
    <n v="21600000"/>
    <x v="0"/>
    <x v="18"/>
  </r>
  <r>
    <s v="FCX"/>
    <x v="0"/>
    <d v="2012-12-31T00:00:00"/>
    <n v="18010000000"/>
    <n v="11561000000"/>
    <x v="561"/>
    <n v="285000000"/>
    <n v="0"/>
    <x v="8"/>
    <x v="73"/>
  </r>
  <r>
    <s v="FCX"/>
    <x v="1"/>
    <d v="2013-12-31T00:00:00"/>
    <n v="20921000000"/>
    <n v="14637000000"/>
    <x v="562"/>
    <n v="210000000"/>
    <n v="0"/>
    <x v="8"/>
    <x v="73"/>
  </r>
  <r>
    <s v="FCX"/>
    <x v="2"/>
    <d v="2014-12-31T00:00:00"/>
    <n v="21438000000"/>
    <n v="19504000000"/>
    <x v="563"/>
    <n v="126000000"/>
    <n v="0"/>
    <x v="8"/>
    <x v="73"/>
  </r>
  <r>
    <s v="FCX"/>
    <x v="3"/>
    <d v="2015-12-31T00:00:00"/>
    <n v="15877000000"/>
    <n v="28524000000"/>
    <x v="564"/>
    <n v="127000000"/>
    <n v="0"/>
    <x v="8"/>
    <x v="73"/>
  </r>
  <r>
    <s v="FDX"/>
    <x v="0"/>
    <d v="2013-05-31T00:00:00"/>
    <n v="44287000000"/>
    <n v="16448000000"/>
    <x v="565"/>
    <n v="0"/>
    <n v="2386000000"/>
    <x v="0"/>
    <x v="49"/>
  </r>
  <r>
    <s v="FDX"/>
    <x v="1"/>
    <d v="2014-05-31T00:00:00"/>
    <n v="45567000000"/>
    <n v="17052000000"/>
    <x v="566"/>
    <n v="0"/>
    <n v="2587000000"/>
    <x v="0"/>
    <x v="49"/>
  </r>
  <r>
    <s v="FDX"/>
    <x v="2"/>
    <d v="2015-05-31T00:00:00"/>
    <n v="47453000000"/>
    <n v="16984000000"/>
    <x v="567"/>
    <n v="0"/>
    <n v="2611000000"/>
    <x v="0"/>
    <x v="49"/>
  </r>
  <r>
    <s v="FDX"/>
    <x v="3"/>
    <d v="2016-05-31T00:00:00"/>
    <n v="50365000000"/>
    <n v="17327000000"/>
    <x v="568"/>
    <n v="0"/>
    <n v="2631000000"/>
    <x v="0"/>
    <x v="49"/>
  </r>
  <r>
    <s v="FE"/>
    <x v="0"/>
    <d v="2012-12-31T00:00:00"/>
    <n v="15255000000"/>
    <n v="6717000000"/>
    <x v="569"/>
    <n v="0"/>
    <n v="1051000000"/>
    <x v="5"/>
    <x v="11"/>
  </r>
  <r>
    <s v="FE"/>
    <x v="1"/>
    <d v="2013-12-31T00:00:00"/>
    <n v="14892000000"/>
    <n v="6459000000"/>
    <x v="570"/>
    <n v="0"/>
    <n v="1741000000"/>
    <x v="5"/>
    <x v="11"/>
  </r>
  <r>
    <s v="FE"/>
    <x v="2"/>
    <d v="2014-12-31T00:00:00"/>
    <n v="15049000000"/>
    <n v="6996000000"/>
    <x v="571"/>
    <n v="0"/>
    <n v="1232000000"/>
    <x v="5"/>
    <x v="11"/>
  </r>
  <r>
    <s v="FE"/>
    <x v="3"/>
    <d v="2015-12-31T00:00:00"/>
    <n v="15026000000"/>
    <n v="6173000000"/>
    <x v="572"/>
    <n v="0"/>
    <n v="1550000000"/>
    <x v="5"/>
    <x v="11"/>
  </r>
  <r>
    <s v="FFIV"/>
    <x v="0"/>
    <d v="2013-09-30T00:00:00"/>
    <n v="1481314000"/>
    <n v="253047000"/>
    <x v="573"/>
    <n v="209614000"/>
    <n v="0"/>
    <x v="2"/>
    <x v="57"/>
  </r>
  <r>
    <s v="FFIV"/>
    <x v="1"/>
    <d v="2014-09-30T00:00:00"/>
    <n v="1732046000"/>
    <n v="309959000"/>
    <x v="574"/>
    <n v="263792000"/>
    <n v="0"/>
    <x v="2"/>
    <x v="57"/>
  </r>
  <r>
    <s v="FFIV"/>
    <x v="2"/>
    <d v="2015-09-30T00:00:00"/>
    <n v="1919823000"/>
    <n v="332261000"/>
    <x v="575"/>
    <n v="296583000"/>
    <n v="0"/>
    <x v="2"/>
    <x v="57"/>
  </r>
  <r>
    <s v="FFIV"/>
    <x v="3"/>
    <d v="2016-09-30T00:00:00"/>
    <n v="1995034000"/>
    <n v="337205000"/>
    <x v="576"/>
    <n v="334227000"/>
    <n v="0"/>
    <x v="2"/>
    <x v="57"/>
  </r>
  <r>
    <s v="FIS"/>
    <x v="0"/>
    <d v="2012-12-31T00:00:00"/>
    <n v="5795800000"/>
    <n v="3956200000"/>
    <x v="577"/>
    <n v="0"/>
    <n v="0"/>
    <x v="2"/>
    <x v="16"/>
  </r>
  <r>
    <s v="FIS"/>
    <x v="1"/>
    <d v="2013-12-31T00:00:00"/>
    <n v="6063400000"/>
    <n v="4092700000"/>
    <x v="578"/>
    <n v="0"/>
    <n v="0"/>
    <x v="2"/>
    <x v="16"/>
  </r>
  <r>
    <s v="FIS"/>
    <x v="2"/>
    <d v="2014-12-31T00:00:00"/>
    <n v="6413800000"/>
    <n v="4328300000"/>
    <x v="579"/>
    <n v="0"/>
    <n v="0"/>
    <x v="2"/>
    <x v="16"/>
  </r>
  <r>
    <s v="FIS"/>
    <x v="3"/>
    <d v="2015-12-31T00:00:00"/>
    <n v="6595200000"/>
    <n v="4393200000"/>
    <x v="580"/>
    <n v="0"/>
    <n v="0"/>
    <x v="2"/>
    <x v="16"/>
  </r>
  <r>
    <s v="FISV"/>
    <x v="0"/>
    <d v="2012-12-31T00:00:00"/>
    <n v="4436000000"/>
    <n v="2564000000"/>
    <x v="581"/>
    <n v="0"/>
    <n v="0"/>
    <x v="2"/>
    <x v="16"/>
  </r>
  <r>
    <s v="FISV"/>
    <x v="1"/>
    <d v="2013-12-31T00:00:00"/>
    <n v="4814000000"/>
    <n v="2776000000"/>
    <x v="582"/>
    <n v="0"/>
    <n v="0"/>
    <x v="2"/>
    <x v="16"/>
  </r>
  <r>
    <s v="FISV"/>
    <x v="2"/>
    <d v="2014-12-31T00:00:00"/>
    <n v="5066000000"/>
    <n v="2881000000"/>
    <x v="583"/>
    <n v="0"/>
    <n v="0"/>
    <x v="2"/>
    <x v="16"/>
  </r>
  <r>
    <s v="FISV"/>
    <x v="3"/>
    <d v="2015-12-31T00:00:00"/>
    <n v="5254000000"/>
    <n v="2909000000"/>
    <x v="584"/>
    <n v="0"/>
    <n v="0"/>
    <x v="2"/>
    <x v="16"/>
  </r>
  <r>
    <s v="FL"/>
    <x v="0"/>
    <d v="2013-02-02T00:00:00"/>
    <n v="6182000000"/>
    <n v="4148000000"/>
    <x v="585"/>
    <n v="0"/>
    <n v="118000000"/>
    <x v="1"/>
    <x v="74"/>
  </r>
  <r>
    <s v="FL"/>
    <x v="1"/>
    <d v="2014-02-01T00:00:00"/>
    <n v="6505000000"/>
    <n v="4372000000"/>
    <x v="586"/>
    <n v="0"/>
    <n v="133000000"/>
    <x v="1"/>
    <x v="74"/>
  </r>
  <r>
    <s v="FL"/>
    <x v="2"/>
    <d v="2015-01-31T00:00:00"/>
    <n v="7151000000"/>
    <n v="4777000000"/>
    <x v="587"/>
    <n v="0"/>
    <n v="139000000"/>
    <x v="1"/>
    <x v="74"/>
  </r>
  <r>
    <s v="FL"/>
    <x v="3"/>
    <d v="2016-01-30T00:00:00"/>
    <n v="7412000000"/>
    <n v="4907000000"/>
    <x v="588"/>
    <n v="0"/>
    <n v="148000000"/>
    <x v="1"/>
    <x v="74"/>
  </r>
  <r>
    <s v="FLIR"/>
    <x v="0"/>
    <d v="2012-12-31T00:00:00"/>
    <n v="1405358000"/>
    <n v="670174000"/>
    <x v="589"/>
    <n v="137354000"/>
    <n v="0"/>
    <x v="2"/>
    <x v="75"/>
  </r>
  <r>
    <s v="FLIR"/>
    <x v="1"/>
    <d v="2013-12-31T00:00:00"/>
    <n v="1496372000"/>
    <n v="759362000"/>
    <x v="590"/>
    <n v="147696000"/>
    <n v="0"/>
    <x v="2"/>
    <x v="75"/>
  </r>
  <r>
    <s v="FLIR"/>
    <x v="2"/>
    <d v="2014-12-31T00:00:00"/>
    <n v="1530654000"/>
    <n v="780281000"/>
    <x v="591"/>
    <n v="142751000"/>
    <n v="0"/>
    <x v="2"/>
    <x v="75"/>
  </r>
  <r>
    <s v="FLIR"/>
    <x v="3"/>
    <d v="2015-12-31T00:00:00"/>
    <n v="1557067000"/>
    <n v="803506000"/>
    <x v="592"/>
    <n v="132892000"/>
    <n v="0"/>
    <x v="2"/>
    <x v="75"/>
  </r>
  <r>
    <s v="FLR"/>
    <x v="0"/>
    <d v="2013-12-31T00:00:00"/>
    <n v="27351573000"/>
    <n v="25986382000"/>
    <x v="593"/>
    <n v="0"/>
    <n v="0"/>
    <x v="0"/>
    <x v="76"/>
  </r>
  <r>
    <s v="FLR"/>
    <x v="1"/>
    <d v="2014-12-31T00:00:00"/>
    <n v="21531577000"/>
    <n v="20132544000"/>
    <x v="594"/>
    <n v="0"/>
    <n v="0"/>
    <x v="0"/>
    <x v="76"/>
  </r>
  <r>
    <s v="FLR"/>
    <x v="2"/>
    <d v="2015-12-31T00:00:00"/>
    <n v="18114048000"/>
    <n v="17019352000"/>
    <x v="595"/>
    <n v="0"/>
    <n v="0"/>
    <x v="0"/>
    <x v="76"/>
  </r>
  <r>
    <s v="FLR"/>
    <x v="3"/>
    <d v="2016-12-31T00:00:00"/>
    <n v="19036525000"/>
    <n v="18246209000"/>
    <x v="596"/>
    <n v="0"/>
    <n v="0"/>
    <x v="0"/>
    <x v="76"/>
  </r>
  <r>
    <s v="FLS"/>
    <x v="0"/>
    <d v="2013-12-31T00:00:00"/>
    <n v="4954619000"/>
    <n v="3266524000"/>
    <x v="597"/>
    <n v="0"/>
    <n v="0"/>
    <x v="0"/>
    <x v="52"/>
  </r>
  <r>
    <s v="FLS"/>
    <x v="1"/>
    <d v="2014-12-31T00:00:00"/>
    <n v="4877885000"/>
    <n v="3163268000"/>
    <x v="598"/>
    <n v="0"/>
    <n v="0"/>
    <x v="0"/>
    <x v="52"/>
  </r>
  <r>
    <s v="FLS"/>
    <x v="2"/>
    <d v="2015-12-31T00:00:00"/>
    <n v="4561030000"/>
    <n v="3073712000"/>
    <x v="599"/>
    <n v="0"/>
    <n v="0"/>
    <x v="0"/>
    <x v="52"/>
  </r>
  <r>
    <s v="FLS"/>
    <x v="3"/>
    <d v="2016-12-31T00:00:00"/>
    <n v="3991462000"/>
    <n v="2759908000"/>
    <x v="600"/>
    <n v="0"/>
    <n v="0"/>
    <x v="0"/>
    <x v="52"/>
  </r>
  <r>
    <s v="FMC"/>
    <x v="0"/>
    <d v="2012-12-31T00:00:00"/>
    <n v="3409900000"/>
    <n v="2141600000"/>
    <x v="601"/>
    <n v="112000000"/>
    <n v="0"/>
    <x v="8"/>
    <x v="63"/>
  </r>
  <r>
    <s v="FMC"/>
    <x v="1"/>
    <d v="2013-12-31T00:00:00"/>
    <n v="3130700000"/>
    <n v="1929800000"/>
    <x v="602"/>
    <n v="115600000"/>
    <n v="0"/>
    <x v="8"/>
    <x v="63"/>
  </r>
  <r>
    <s v="FMC"/>
    <x v="2"/>
    <d v="2014-12-31T00:00:00"/>
    <n v="3258700000"/>
    <n v="2047800000"/>
    <x v="603"/>
    <n v="126300000"/>
    <n v="0"/>
    <x v="8"/>
    <x v="63"/>
  </r>
  <r>
    <s v="FMC"/>
    <x v="3"/>
    <d v="2015-12-31T00:00:00"/>
    <n v="3276500000"/>
    <n v="2201100000"/>
    <x v="604"/>
    <n v="143700000"/>
    <n v="0"/>
    <x v="8"/>
    <x v="63"/>
  </r>
  <r>
    <s v="FRT"/>
    <x v="0"/>
    <d v="2013-12-31T00:00:00"/>
    <n v="637413000"/>
    <n v="190454000"/>
    <x v="605"/>
    <n v="0"/>
    <n v="160828000"/>
    <x v="7"/>
    <x v="77"/>
  </r>
  <r>
    <s v="FRT"/>
    <x v="1"/>
    <d v="2014-12-31T00:00:00"/>
    <n v="686090000"/>
    <n v="211923000"/>
    <x v="606"/>
    <n v="0"/>
    <n v="170814000"/>
    <x v="7"/>
    <x v="77"/>
  </r>
  <r>
    <s v="FRT"/>
    <x v="2"/>
    <d v="2015-12-31T00:00:00"/>
    <n v="744012000"/>
    <n v="233417000"/>
    <x v="607"/>
    <n v="0"/>
    <n v="174796000"/>
    <x v="7"/>
    <x v="77"/>
  </r>
  <r>
    <s v="FRT"/>
    <x v="3"/>
    <d v="2016-12-31T00:00:00"/>
    <n v="801591000"/>
    <n v="253612000"/>
    <x v="608"/>
    <n v="0"/>
    <n v="193585000"/>
    <x v="7"/>
    <x v="77"/>
  </r>
  <r>
    <s v="FSLR"/>
    <x v="0"/>
    <d v="2012-12-31T00:00:00"/>
    <n v="3368545000"/>
    <n v="2515796000"/>
    <x v="609"/>
    <n v="132460000"/>
    <n v="0"/>
    <x v="2"/>
    <x v="7"/>
  </r>
  <r>
    <s v="FSLR"/>
    <x v="1"/>
    <d v="2013-12-31T00:00:00"/>
    <n v="3309616000"/>
    <n v="2444984000"/>
    <x v="610"/>
    <n v="134300000"/>
    <n v="0"/>
    <x v="2"/>
    <x v="7"/>
  </r>
  <r>
    <s v="FSLR"/>
    <x v="2"/>
    <d v="2014-12-31T00:00:00"/>
    <n v="3391187000"/>
    <n v="2566246000"/>
    <x v="611"/>
    <n v="143969000"/>
    <n v="0"/>
    <x v="2"/>
    <x v="7"/>
  </r>
  <r>
    <s v="FSLR"/>
    <x v="3"/>
    <d v="2015-12-31T00:00:00"/>
    <n v="3578995000"/>
    <n v="2659728000"/>
    <x v="612"/>
    <n v="130593000"/>
    <n v="0"/>
    <x v="2"/>
    <x v="7"/>
  </r>
  <r>
    <s v="FTR"/>
    <x v="0"/>
    <d v="2012-12-31T00:00:00"/>
    <n v="5011853000"/>
    <n v="0"/>
    <x v="613"/>
    <n v="0"/>
    <n v="1266807000"/>
    <x v="10"/>
    <x v="61"/>
  </r>
  <r>
    <s v="FTR"/>
    <x v="1"/>
    <d v="2013-12-31T00:00:00"/>
    <n v="4762000000"/>
    <n v="0"/>
    <x v="614"/>
    <n v="0"/>
    <n v="1170000000"/>
    <x v="10"/>
    <x v="61"/>
  </r>
  <r>
    <s v="FTR"/>
    <x v="2"/>
    <d v="2014-12-31T00:00:00"/>
    <n v="4772000000"/>
    <n v="0"/>
    <x v="615"/>
    <n v="0"/>
    <n v="1139000000"/>
    <x v="10"/>
    <x v="61"/>
  </r>
  <r>
    <s v="FTR"/>
    <x v="3"/>
    <d v="2015-12-31T00:00:00"/>
    <n v="5576000000"/>
    <n v="0"/>
    <x v="616"/>
    <n v="0"/>
    <n v="1320000000"/>
    <x v="10"/>
    <x v="61"/>
  </r>
  <r>
    <s v="GD"/>
    <x v="0"/>
    <d v="2013-12-31T00:00:00"/>
    <n v="30930000000"/>
    <n v="25202000000"/>
    <x v="617"/>
    <n v="0"/>
    <n v="0"/>
    <x v="0"/>
    <x v="30"/>
  </r>
  <r>
    <s v="GD"/>
    <x v="1"/>
    <d v="2014-12-31T00:00:00"/>
    <n v="30852000000"/>
    <n v="24979000000"/>
    <x v="618"/>
    <n v="0"/>
    <n v="0"/>
    <x v="0"/>
    <x v="30"/>
  </r>
  <r>
    <s v="GD"/>
    <x v="2"/>
    <d v="2015-12-31T00:00:00"/>
    <n v="31469000000"/>
    <n v="25339000000"/>
    <x v="619"/>
    <n v="0"/>
    <n v="0"/>
    <x v="0"/>
    <x v="30"/>
  </r>
  <r>
    <s v="GD"/>
    <x v="3"/>
    <d v="2016-12-31T00:00:00"/>
    <n v="31353000000"/>
    <n v="25104000000"/>
    <x v="620"/>
    <n v="0"/>
    <n v="0"/>
    <x v="0"/>
    <x v="30"/>
  </r>
  <r>
    <s v="GGP"/>
    <x v="0"/>
    <d v="2012-12-31T00:00:00"/>
    <n v="2426301000"/>
    <n v="800336000"/>
    <x v="621"/>
    <n v="0"/>
    <n v="768820000"/>
    <x v="7"/>
    <x v="77"/>
  </r>
  <r>
    <s v="GGP"/>
    <x v="1"/>
    <d v="2013-12-31T00:00:00"/>
    <n v="2486017000"/>
    <n v="815095000"/>
    <x v="622"/>
    <n v="0"/>
    <n v="749722000"/>
    <x v="7"/>
    <x v="77"/>
  </r>
  <r>
    <s v="GGP"/>
    <x v="2"/>
    <d v="2014-12-31T00:00:00"/>
    <n v="2535559000"/>
    <n v="783602000"/>
    <x v="623"/>
    <n v="0"/>
    <n v="708406000"/>
    <x v="7"/>
    <x v="77"/>
  </r>
  <r>
    <s v="GGP"/>
    <x v="3"/>
    <d v="2015-12-31T00:00:00"/>
    <n v="2403906000"/>
    <n v="747276000"/>
    <x v="624"/>
    <n v="0"/>
    <n v="643689000"/>
    <x v="7"/>
    <x v="77"/>
  </r>
  <r>
    <s v="GILD"/>
    <x v="0"/>
    <d v="2012-12-31T00:00:00"/>
    <n v="9702000000"/>
    <n v="2471000000"/>
    <x v="625"/>
    <n v="1760000000"/>
    <n v="0"/>
    <x v="3"/>
    <x v="19"/>
  </r>
  <r>
    <s v="GILD"/>
    <x v="1"/>
    <d v="2013-12-31T00:00:00"/>
    <n v="11202000000"/>
    <n v="2859000000"/>
    <x v="626"/>
    <n v="2120000000"/>
    <n v="0"/>
    <x v="3"/>
    <x v="19"/>
  </r>
  <r>
    <s v="GILD"/>
    <x v="2"/>
    <d v="2014-12-31T00:00:00"/>
    <n v="24890000000"/>
    <n v="3788000000"/>
    <x v="627"/>
    <n v="2854000000"/>
    <n v="0"/>
    <x v="3"/>
    <x v="19"/>
  </r>
  <r>
    <s v="GILD"/>
    <x v="3"/>
    <d v="2015-12-31T00:00:00"/>
    <n v="32639000000"/>
    <n v="4006000000"/>
    <x v="628"/>
    <n v="3014000000"/>
    <n v="0"/>
    <x v="3"/>
    <x v="19"/>
  </r>
  <r>
    <s v="GIS"/>
    <x v="0"/>
    <d v="2013-05-26T00:00:00"/>
    <n v="17774100000"/>
    <n v="11350200000"/>
    <x v="629"/>
    <n v="0"/>
    <n v="0"/>
    <x v="4"/>
    <x v="40"/>
  </r>
  <r>
    <s v="GIS"/>
    <x v="1"/>
    <d v="2014-05-25T00:00:00"/>
    <n v="17909600000"/>
    <n v="11539800000"/>
    <x v="630"/>
    <n v="0"/>
    <n v="0"/>
    <x v="4"/>
    <x v="40"/>
  </r>
  <r>
    <s v="GIS"/>
    <x v="2"/>
    <d v="2015-05-31T00:00:00"/>
    <n v="17630300000"/>
    <n v="11681100000"/>
    <x v="356"/>
    <n v="0"/>
    <n v="0"/>
    <x v="4"/>
    <x v="40"/>
  </r>
  <r>
    <s v="GIS"/>
    <x v="3"/>
    <d v="2016-05-29T00:00:00"/>
    <n v="16563100000"/>
    <n v="10733600000"/>
    <x v="631"/>
    <n v="0"/>
    <n v="0"/>
    <x v="4"/>
    <x v="40"/>
  </r>
  <r>
    <s v="GLW"/>
    <x v="0"/>
    <d v="2013-12-31T00:00:00"/>
    <n v="7819000000"/>
    <n v="4495000000"/>
    <x v="632"/>
    <n v="710000000"/>
    <n v="31000000"/>
    <x v="2"/>
    <x v="29"/>
  </r>
  <r>
    <s v="GLW"/>
    <x v="1"/>
    <d v="2014-12-31T00:00:00"/>
    <n v="9715000000"/>
    <n v="5663000000"/>
    <x v="633"/>
    <n v="815000000"/>
    <n v="33000000"/>
    <x v="2"/>
    <x v="29"/>
  </r>
  <r>
    <s v="GLW"/>
    <x v="2"/>
    <d v="2015-12-31T00:00:00"/>
    <n v="9111000000"/>
    <n v="5458000000"/>
    <x v="634"/>
    <n v="769000000"/>
    <n v="54000000"/>
    <x v="2"/>
    <x v="29"/>
  </r>
  <r>
    <s v="GLW"/>
    <x v="3"/>
    <d v="2016-12-31T00:00:00"/>
    <n v="9390000000"/>
    <n v="5644000000"/>
    <x v="635"/>
    <n v="742000000"/>
    <n v="64000000"/>
    <x v="2"/>
    <x v="29"/>
  </r>
  <r>
    <s v="GM"/>
    <x v="0"/>
    <d v="2013-12-31T00:00:00"/>
    <n v="155427000000"/>
    <n v="137373000000"/>
    <x v="636"/>
    <n v="0"/>
    <n v="0"/>
    <x v="1"/>
    <x v="72"/>
  </r>
  <r>
    <s v="GM"/>
    <x v="1"/>
    <d v="2014-12-31T00:00:00"/>
    <n v="155929000000"/>
    <n v="142121000000"/>
    <x v="637"/>
    <n v="0"/>
    <n v="0"/>
    <x v="1"/>
    <x v="72"/>
  </r>
  <r>
    <s v="GM"/>
    <x v="2"/>
    <d v="2015-12-31T00:00:00"/>
    <n v="152356000000"/>
    <n v="134054000000"/>
    <x v="638"/>
    <n v="0"/>
    <n v="0"/>
    <x v="1"/>
    <x v="72"/>
  </r>
  <r>
    <s v="GM"/>
    <x v="3"/>
    <d v="2016-12-31T00:00:00"/>
    <n v="166380000000"/>
    <n v="145125000000"/>
    <x v="639"/>
    <n v="0"/>
    <n v="0"/>
    <x v="1"/>
    <x v="72"/>
  </r>
  <r>
    <s v="GPC"/>
    <x v="0"/>
    <d v="2012-12-31T00:00:00"/>
    <n v="13013868000"/>
    <n v="9235777000"/>
    <x v="640"/>
    <n v="0"/>
    <n v="98383000"/>
    <x v="1"/>
    <x v="25"/>
  </r>
  <r>
    <s v="GPC"/>
    <x v="1"/>
    <d v="2013-12-31T00:00:00"/>
    <n v="14077843000"/>
    <n v="9857923000"/>
    <x v="641"/>
    <n v="0"/>
    <n v="133957000"/>
    <x v="1"/>
    <x v="25"/>
  </r>
  <r>
    <s v="GPC"/>
    <x v="2"/>
    <d v="2014-12-31T00:00:00"/>
    <n v="15341647000"/>
    <n v="10747886000"/>
    <x v="642"/>
    <n v="0"/>
    <n v="148313000"/>
    <x v="1"/>
    <x v="25"/>
  </r>
  <r>
    <s v="GPC"/>
    <x v="3"/>
    <d v="2015-12-31T00:00:00"/>
    <n v="15280044000"/>
    <n v="10724192000"/>
    <x v="643"/>
    <n v="0"/>
    <n v="141675000"/>
    <x v="1"/>
    <x v="25"/>
  </r>
  <r>
    <s v="GPN"/>
    <x v="0"/>
    <d v="2013-05-31T00:00:00"/>
    <n v="2375923000"/>
    <n v="862075000"/>
    <x v="644"/>
    <n v="0"/>
    <n v="0"/>
    <x v="2"/>
    <x v="9"/>
  </r>
  <r>
    <s v="GPN"/>
    <x v="1"/>
    <d v="2014-05-31T00:00:00"/>
    <n v="2554236000"/>
    <n v="952225000"/>
    <x v="645"/>
    <n v="0"/>
    <n v="0"/>
    <x v="2"/>
    <x v="9"/>
  </r>
  <r>
    <s v="GPN"/>
    <x v="2"/>
    <d v="2015-05-31T00:00:00"/>
    <n v="2773718000"/>
    <n v="1022107000"/>
    <x v="646"/>
    <n v="0"/>
    <n v="0"/>
    <x v="2"/>
    <x v="9"/>
  </r>
  <r>
    <s v="GPN"/>
    <x v="3"/>
    <d v="2016-05-31T00:00:00"/>
    <n v="2898150000"/>
    <n v="1147639000"/>
    <x v="647"/>
    <n v="0"/>
    <n v="0"/>
    <x v="2"/>
    <x v="9"/>
  </r>
  <r>
    <s v="GPS"/>
    <x v="0"/>
    <d v="2013-02-02T00:00:00"/>
    <n v="15651000000"/>
    <n v="9480000000"/>
    <x v="52"/>
    <n v="0"/>
    <n v="0"/>
    <x v="1"/>
    <x v="74"/>
  </r>
  <r>
    <s v="GPS"/>
    <x v="1"/>
    <d v="2014-02-01T00:00:00"/>
    <n v="16148000000"/>
    <n v="9855000000"/>
    <x v="52"/>
    <n v="0"/>
    <n v="0"/>
    <x v="1"/>
    <x v="74"/>
  </r>
  <r>
    <s v="GPS"/>
    <x v="2"/>
    <d v="2015-01-31T00:00:00"/>
    <n v="16435000000"/>
    <n v="10146000000"/>
    <x v="52"/>
    <n v="0"/>
    <n v="0"/>
    <x v="1"/>
    <x v="74"/>
  </r>
  <r>
    <s v="GPS"/>
    <x v="3"/>
    <d v="2016-01-30T00:00:00"/>
    <n v="15797000000"/>
    <n v="10077000000"/>
    <x v="52"/>
    <n v="0"/>
    <n v="0"/>
    <x v="1"/>
    <x v="74"/>
  </r>
  <r>
    <s v="GRMN"/>
    <x v="0"/>
    <d v="2012-12-29T00:00:00"/>
    <n v="2715675000"/>
    <n v="1277195000"/>
    <x v="648"/>
    <n v="325773000"/>
    <n v="0"/>
    <x v="1"/>
    <x v="78"/>
  </r>
  <r>
    <s v="GRMN"/>
    <x v="1"/>
    <d v="2013-12-28T00:00:00"/>
    <n v="2631851000"/>
    <n v="1224551000"/>
    <x v="649"/>
    <n v="364923000"/>
    <n v="0"/>
    <x v="1"/>
    <x v="78"/>
  </r>
  <r>
    <s v="GRMN"/>
    <x v="2"/>
    <d v="2014-12-27T00:00:00"/>
    <n v="2870658000"/>
    <n v="1266246000"/>
    <x v="650"/>
    <n v="395121000"/>
    <n v="0"/>
    <x v="1"/>
    <x v="78"/>
  </r>
  <r>
    <s v="GRMN"/>
    <x v="3"/>
    <d v="2015-12-26T00:00:00"/>
    <n v="2820270000"/>
    <n v="1281566000"/>
    <x v="651"/>
    <n v="427043000"/>
    <n v="0"/>
    <x v="1"/>
    <x v="78"/>
  </r>
  <r>
    <s v="GT"/>
    <x v="0"/>
    <d v="2013-12-31T00:00:00"/>
    <n v="19540000000"/>
    <n v="15422000000"/>
    <x v="652"/>
    <n v="0"/>
    <n v="0"/>
    <x v="1"/>
    <x v="79"/>
  </r>
  <r>
    <s v="GT"/>
    <x v="1"/>
    <d v="2014-12-31T00:00:00"/>
    <n v="18138000000"/>
    <n v="13906000000"/>
    <x v="653"/>
    <n v="0"/>
    <n v="0"/>
    <x v="1"/>
    <x v="79"/>
  </r>
  <r>
    <s v="GT"/>
    <x v="2"/>
    <d v="2015-12-31T00:00:00"/>
    <n v="16443000000"/>
    <n v="12164000000"/>
    <x v="654"/>
    <n v="0"/>
    <n v="0"/>
    <x v="1"/>
    <x v="79"/>
  </r>
  <r>
    <s v="GT"/>
    <x v="3"/>
    <d v="2016-12-31T00:00:00"/>
    <n v="15158000000"/>
    <n v="10972000000"/>
    <x v="655"/>
    <n v="0"/>
    <n v="0"/>
    <x v="1"/>
    <x v="79"/>
  </r>
  <r>
    <s v="GWW"/>
    <x v="0"/>
    <d v="2012-12-31T00:00:00"/>
    <n v="8950045000"/>
    <n v="5033885000"/>
    <x v="656"/>
    <n v="0"/>
    <n v="0"/>
    <x v="0"/>
    <x v="80"/>
  </r>
  <r>
    <s v="GWW"/>
    <x v="1"/>
    <d v="2013-12-31T00:00:00"/>
    <n v="9437758000"/>
    <n v="5301275000"/>
    <x v="657"/>
    <n v="0"/>
    <n v="0"/>
    <x v="0"/>
    <x v="80"/>
  </r>
  <r>
    <s v="GWW"/>
    <x v="2"/>
    <d v="2014-12-31T00:00:00"/>
    <n v="9964953000"/>
    <n v="5650711000"/>
    <x v="658"/>
    <n v="0"/>
    <n v="0"/>
    <x v="0"/>
    <x v="80"/>
  </r>
  <r>
    <s v="GWW"/>
    <x v="3"/>
    <d v="2015-12-31T00:00:00"/>
    <n v="9973384000"/>
    <n v="5741956000"/>
    <x v="659"/>
    <n v="0"/>
    <n v="0"/>
    <x v="0"/>
    <x v="80"/>
  </r>
  <r>
    <s v="HAL"/>
    <x v="0"/>
    <d v="2013-12-31T00:00:00"/>
    <n v="29402000000"/>
    <n v="24931000000"/>
    <x v="116"/>
    <n v="0"/>
    <n v="0"/>
    <x v="9"/>
    <x v="37"/>
  </r>
  <r>
    <s v="HAL"/>
    <x v="1"/>
    <d v="2014-12-31T00:00:00"/>
    <n v="32870000000"/>
    <n v="27334000000"/>
    <x v="660"/>
    <n v="0"/>
    <n v="0"/>
    <x v="9"/>
    <x v="37"/>
  </r>
  <r>
    <s v="HAL"/>
    <x v="2"/>
    <d v="2015-12-31T00:00:00"/>
    <n v="23633000000"/>
    <n v="21113000000"/>
    <x v="661"/>
    <n v="0"/>
    <n v="0"/>
    <x v="9"/>
    <x v="37"/>
  </r>
  <r>
    <s v="HAL"/>
    <x v="3"/>
    <d v="2016-12-31T00:00:00"/>
    <n v="15887000000"/>
    <n v="15023000000"/>
    <x v="662"/>
    <n v="0"/>
    <n v="0"/>
    <x v="9"/>
    <x v="37"/>
  </r>
  <r>
    <s v="HAR"/>
    <x v="0"/>
    <d v="2013-06-30T00:00:00"/>
    <n v="4297842000"/>
    <n v="3193722000"/>
    <x v="663"/>
    <n v="0"/>
    <n v="0"/>
    <x v="1"/>
    <x v="78"/>
  </r>
  <r>
    <s v="HAR"/>
    <x v="1"/>
    <d v="2014-06-30T00:00:00"/>
    <n v="5348483000"/>
    <n v="3891816000"/>
    <x v="664"/>
    <n v="0"/>
    <n v="0"/>
    <x v="1"/>
    <x v="78"/>
  </r>
  <r>
    <s v="HAR"/>
    <x v="2"/>
    <d v="2015-06-30T00:00:00"/>
    <n v="6155297000"/>
    <n v="4338193000"/>
    <x v="665"/>
    <n v="0"/>
    <n v="0"/>
    <x v="1"/>
    <x v="78"/>
  </r>
  <r>
    <s v="HAR"/>
    <x v="3"/>
    <d v="2016-06-30T00:00:00"/>
    <n v="6911676000"/>
    <n v="4818585000"/>
    <x v="666"/>
    <n v="0"/>
    <n v="0"/>
    <x v="1"/>
    <x v="78"/>
  </r>
  <r>
    <s v="HAS"/>
    <x v="0"/>
    <d v="2012-12-31T00:00:00"/>
    <n v="4088983000"/>
    <n v="1671980000"/>
    <x v="667"/>
    <n v="201197000"/>
    <n v="92369000"/>
    <x v="1"/>
    <x v="81"/>
  </r>
  <r>
    <s v="HAS"/>
    <x v="1"/>
    <d v="2013-12-29T00:00:00"/>
    <n v="4082157000"/>
    <n v="1672901000"/>
    <x v="668"/>
    <n v="207591000"/>
    <n v="125876000"/>
    <x v="1"/>
    <x v="81"/>
  </r>
  <r>
    <s v="HAS"/>
    <x v="2"/>
    <d v="2014-12-28T00:00:00"/>
    <n v="4277207000"/>
    <n v="1698372000"/>
    <x v="669"/>
    <n v="222556000"/>
    <n v="99794000"/>
    <x v="1"/>
    <x v="81"/>
  </r>
  <r>
    <s v="HAS"/>
    <x v="3"/>
    <d v="2015-12-27T00:00:00"/>
    <n v="4447509000"/>
    <n v="1677033000"/>
    <x v="670"/>
    <n v="242944000"/>
    <n v="86171000"/>
    <x v="1"/>
    <x v="81"/>
  </r>
  <r>
    <s v="HBAN"/>
    <x v="0"/>
    <d v="2012-12-31T00:00:00"/>
    <n v="3036584000"/>
    <n v="162167000"/>
    <x v="671"/>
    <n v="0"/>
    <n v="193937000"/>
    <x v="6"/>
    <x v="35"/>
  </r>
  <r>
    <s v="HBAN"/>
    <x v="1"/>
    <d v="2013-12-31T00:00:00"/>
    <n v="2872833000"/>
    <n v="116241000"/>
    <x v="672"/>
    <n v="0"/>
    <n v="131409000"/>
    <x v="6"/>
    <x v="35"/>
  </r>
  <r>
    <s v="HBAN"/>
    <x v="2"/>
    <d v="2014-12-31T00:00:00"/>
    <n v="2955641000"/>
    <n v="86453000"/>
    <x v="673"/>
    <n v="0"/>
    <n v="120266000"/>
    <x v="6"/>
    <x v="35"/>
  </r>
  <r>
    <s v="HBAN"/>
    <x v="3"/>
    <d v="2015-12-31T00:00:00"/>
    <n v="3153251000"/>
    <n v="82175000"/>
    <x v="674"/>
    <n v="0"/>
    <n v="127821000"/>
    <x v="6"/>
    <x v="35"/>
  </r>
  <r>
    <s v="HBI"/>
    <x v="0"/>
    <d v="2013-12-28T00:00:00"/>
    <n v="4627802000"/>
    <n v="3016109000"/>
    <x v="675"/>
    <n v="0"/>
    <n v="0"/>
    <x v="1"/>
    <x v="82"/>
  </r>
  <r>
    <s v="HBI"/>
    <x v="1"/>
    <d v="2015-01-03T00:00:00"/>
    <n v="5324746000"/>
    <n v="3420339000"/>
    <x v="676"/>
    <n v="0"/>
    <n v="0"/>
    <x v="1"/>
    <x v="82"/>
  </r>
  <r>
    <s v="HBI"/>
    <x v="2"/>
    <d v="2016-01-02T00:00:00"/>
    <n v="5731549000"/>
    <n v="3595217000"/>
    <x v="677"/>
    <n v="0"/>
    <n v="0"/>
    <x v="1"/>
    <x v="82"/>
  </r>
  <r>
    <s v="HBI"/>
    <x v="3"/>
    <d v="2016-12-31T00:00:00"/>
    <n v="6028199000"/>
    <n v="3752151000"/>
    <x v="678"/>
    <n v="0"/>
    <n v="0"/>
    <x v="1"/>
    <x v="82"/>
  </r>
  <r>
    <s v="HCA"/>
    <x v="0"/>
    <d v="2012-12-31T00:00:00"/>
    <n v="33013000000"/>
    <n v="5717000000"/>
    <x v="679"/>
    <n v="0"/>
    <n v="1679000000"/>
    <x v="3"/>
    <x v="65"/>
  </r>
  <r>
    <s v="HCA"/>
    <x v="1"/>
    <d v="2013-12-31T00:00:00"/>
    <n v="34182000000"/>
    <n v="5970000000"/>
    <x v="680"/>
    <n v="0"/>
    <n v="1753000000"/>
    <x v="3"/>
    <x v="65"/>
  </r>
  <r>
    <s v="HCA"/>
    <x v="2"/>
    <d v="2014-12-31T00:00:00"/>
    <n v="36918000000"/>
    <n v="6262000000"/>
    <x v="681"/>
    <n v="0"/>
    <n v="1820000000"/>
    <x v="3"/>
    <x v="65"/>
  </r>
  <r>
    <s v="HCA"/>
    <x v="3"/>
    <d v="2015-12-31T00:00:00"/>
    <n v="39678000000"/>
    <n v="6638000000"/>
    <x v="682"/>
    <n v="0"/>
    <n v="1904000000"/>
    <x v="3"/>
    <x v="65"/>
  </r>
  <r>
    <s v="HCN"/>
    <x v="0"/>
    <d v="2012-12-31T00:00:00"/>
    <n v="1765979000"/>
    <n v="567989000"/>
    <x v="683"/>
    <n v="0"/>
    <n v="506220000"/>
    <x v="7"/>
    <x v="14"/>
  </r>
  <r>
    <s v="HCN"/>
    <x v="1"/>
    <d v="2013-12-31T00:00:00"/>
    <n v="2847945000"/>
    <n v="1206813000"/>
    <x v="684"/>
    <n v="0"/>
    <n v="865800000"/>
    <x v="7"/>
    <x v="14"/>
  </r>
  <r>
    <s v="HCN"/>
    <x v="2"/>
    <d v="2014-12-31T00:00:00"/>
    <n v="3305879000"/>
    <n v="1403358000"/>
    <x v="685"/>
    <n v="0"/>
    <n v="844130000"/>
    <x v="7"/>
    <x v="14"/>
  </r>
  <r>
    <s v="HCN"/>
    <x v="3"/>
    <d v="2015-12-31T00:00:00"/>
    <n v="3775685000"/>
    <n v="1622257000"/>
    <x v="686"/>
    <n v="0"/>
    <n v="826240000"/>
    <x v="7"/>
    <x v="14"/>
  </r>
  <r>
    <s v="HCP"/>
    <x v="0"/>
    <d v="2013-12-31T00:00:00"/>
    <n v="2013719000"/>
    <n v="0"/>
    <x v="687"/>
    <n v="0"/>
    <n v="423312000"/>
    <x v="7"/>
    <x v="14"/>
  </r>
  <r>
    <s v="HCP"/>
    <x v="1"/>
    <d v="2014-12-31T00:00:00"/>
    <n v="1563210000"/>
    <n v="0"/>
    <x v="688"/>
    <n v="0"/>
    <n v="455016000"/>
    <x v="7"/>
    <x v="14"/>
  </r>
  <r>
    <s v="HCP"/>
    <x v="2"/>
    <d v="2015-12-31T00:00:00"/>
    <n v="1828305000"/>
    <n v="0"/>
    <x v="689"/>
    <n v="0"/>
    <n v="504905000"/>
    <x v="7"/>
    <x v="14"/>
  </r>
  <r>
    <s v="HCP"/>
    <x v="3"/>
    <d v="2016-12-31T00:00:00"/>
    <n v="2040486000"/>
    <n v="0"/>
    <x v="690"/>
    <n v="0"/>
    <n v="568108000"/>
    <x v="7"/>
    <x v="14"/>
  </r>
  <r>
    <s v="HD"/>
    <x v="0"/>
    <d v="2013-02-03T00:00:00"/>
    <n v="74754000000"/>
    <n v="48912000000"/>
    <x v="691"/>
    <n v="0"/>
    <n v="1568000000"/>
    <x v="1"/>
    <x v="83"/>
  </r>
  <r>
    <s v="HD"/>
    <x v="1"/>
    <d v="2014-02-02T00:00:00"/>
    <n v="78812000000"/>
    <n v="51897000000"/>
    <x v="692"/>
    <n v="0"/>
    <n v="1627000000"/>
    <x v="1"/>
    <x v="83"/>
  </r>
  <r>
    <s v="HD"/>
    <x v="2"/>
    <d v="2015-02-01T00:00:00"/>
    <n v="83176000000"/>
    <n v="54787000000"/>
    <x v="693"/>
    <n v="0"/>
    <n v="1640000000"/>
    <x v="1"/>
    <x v="83"/>
  </r>
  <r>
    <s v="HD"/>
    <x v="3"/>
    <d v="2016-01-31T00:00:00"/>
    <n v="88519000000"/>
    <n v="58254000000"/>
    <x v="694"/>
    <n v="0"/>
    <n v="1690000000"/>
    <x v="1"/>
    <x v="83"/>
  </r>
  <r>
    <s v="HES"/>
    <x v="0"/>
    <d v="2012-12-31T00:00:00"/>
    <n v="12245000000"/>
    <n v="3535000000"/>
    <x v="632"/>
    <n v="0"/>
    <n v="2866000000"/>
    <x v="9"/>
    <x v="48"/>
  </r>
  <r>
    <s v="HES"/>
    <x v="1"/>
    <d v="2013-12-31T00:00:00"/>
    <n v="11905000000"/>
    <n v="3969000000"/>
    <x v="695"/>
    <n v="0"/>
    <n v="2687000000"/>
    <x v="9"/>
    <x v="48"/>
  </r>
  <r>
    <s v="HES"/>
    <x v="2"/>
    <d v="2014-12-31T00:00:00"/>
    <n v="10737000000"/>
    <n v="3753000000"/>
    <x v="696"/>
    <n v="0"/>
    <n v="3224000000"/>
    <x v="9"/>
    <x v="48"/>
  </r>
  <r>
    <s v="HES"/>
    <x v="3"/>
    <d v="2015-12-31T00:00:00"/>
    <n v="6636000000"/>
    <n v="3323000000"/>
    <x v="697"/>
    <n v="0"/>
    <n v="3955000000"/>
    <x v="9"/>
    <x v="48"/>
  </r>
  <r>
    <s v="HIG"/>
    <x v="0"/>
    <d v="2012-12-31T00:00:00"/>
    <n v="22086000000"/>
    <n v="13195000000"/>
    <x v="52"/>
    <n v="0"/>
    <n v="7080000000"/>
    <x v="6"/>
    <x v="13"/>
  </r>
  <r>
    <s v="HIG"/>
    <x v="1"/>
    <d v="2013-12-31T00:00:00"/>
    <n v="20673000000"/>
    <n v="11048000000"/>
    <x v="52"/>
    <n v="0"/>
    <n v="5970000000"/>
    <x v="6"/>
    <x v="13"/>
  </r>
  <r>
    <s v="HIG"/>
    <x v="2"/>
    <d v="2014-12-31T00:00:00"/>
    <n v="18614000000"/>
    <n v="10805000000"/>
    <x v="52"/>
    <n v="0"/>
    <n v="5757000000"/>
    <x v="6"/>
    <x v="13"/>
  </r>
  <r>
    <s v="HIG"/>
    <x v="3"/>
    <d v="2015-12-31T00:00:00"/>
    <n v="18377000000"/>
    <n v="10775000000"/>
    <x v="52"/>
    <n v="0"/>
    <n v="5274000000"/>
    <x v="6"/>
    <x v="13"/>
  </r>
  <r>
    <s v="HOG"/>
    <x v="0"/>
    <d v="2012-12-31T00:00:00"/>
    <n v="5580506000"/>
    <n v="3440623000"/>
    <x v="698"/>
    <n v="0"/>
    <n v="0"/>
    <x v="1"/>
    <x v="84"/>
  </r>
  <r>
    <s v="HOG"/>
    <x v="1"/>
    <d v="2013-12-31T00:00:00"/>
    <n v="5899872000"/>
    <n v="3621417000"/>
    <x v="699"/>
    <n v="0"/>
    <n v="0"/>
    <x v="1"/>
    <x v="84"/>
  </r>
  <r>
    <s v="HOG"/>
    <x v="2"/>
    <d v="2014-12-31T00:00:00"/>
    <n v="6228508000"/>
    <n v="3788023000"/>
    <x v="700"/>
    <n v="0"/>
    <n v="0"/>
    <x v="1"/>
    <x v="84"/>
  </r>
  <r>
    <s v="HOG"/>
    <x v="3"/>
    <d v="2015-12-31T00:00:00"/>
    <n v="5995402000"/>
    <n v="3619612000"/>
    <x v="701"/>
    <n v="0"/>
    <n v="0"/>
    <x v="1"/>
    <x v="84"/>
  </r>
  <r>
    <s v="HOLX"/>
    <x v="0"/>
    <d v="2013-09-28T00:00:00"/>
    <n v="2492300000"/>
    <n v="1330900000"/>
    <x v="702"/>
    <n v="197600000"/>
    <n v="112600000"/>
    <x v="3"/>
    <x v="5"/>
  </r>
  <r>
    <s v="HOLX"/>
    <x v="1"/>
    <d v="2014-09-27T00:00:00"/>
    <n v="2530700000"/>
    <n v="1285200000"/>
    <x v="703"/>
    <n v="203200000"/>
    <n v="113800000"/>
    <x v="3"/>
    <x v="5"/>
  </r>
  <r>
    <s v="HOLX"/>
    <x v="2"/>
    <d v="2015-09-26T00:00:00"/>
    <n v="2705000000"/>
    <n v="1272300000"/>
    <x v="704"/>
    <n v="214900000"/>
    <n v="110200000"/>
    <x v="3"/>
    <x v="5"/>
  </r>
  <r>
    <s v="HOLX"/>
    <x v="3"/>
    <d v="2016-09-24T00:00:00"/>
    <n v="2832700000"/>
    <n v="1269400000"/>
    <x v="705"/>
    <n v="232100000"/>
    <n v="89700000"/>
    <x v="3"/>
    <x v="5"/>
  </r>
  <r>
    <s v="HON"/>
    <x v="0"/>
    <d v="2013-12-31T00:00:00"/>
    <n v="39055000000"/>
    <n v="28364000000"/>
    <x v="706"/>
    <n v="0"/>
    <n v="0"/>
    <x v="0"/>
    <x v="53"/>
  </r>
  <r>
    <s v="HON"/>
    <x v="1"/>
    <d v="2014-12-31T00:00:00"/>
    <n v="40306000000"/>
    <n v="28957000000"/>
    <x v="707"/>
    <n v="0"/>
    <n v="0"/>
    <x v="0"/>
    <x v="53"/>
  </r>
  <r>
    <s v="HON"/>
    <x v="2"/>
    <d v="2015-12-31T00:00:00"/>
    <n v="38581000000"/>
    <n v="26747000000"/>
    <x v="708"/>
    <n v="0"/>
    <n v="0"/>
    <x v="0"/>
    <x v="53"/>
  </r>
  <r>
    <s v="HON"/>
    <x v="3"/>
    <d v="2016-12-31T00:00:00"/>
    <n v="39302000000"/>
    <n v="27150000000"/>
    <x v="709"/>
    <n v="0"/>
    <n v="0"/>
    <x v="0"/>
    <x v="53"/>
  </r>
  <r>
    <s v="HP"/>
    <x v="0"/>
    <d v="2013-09-30T00:00:00"/>
    <n v="3387614000"/>
    <n v="1852768000"/>
    <x v="710"/>
    <n v="15235000"/>
    <n v="455623000"/>
    <x v="9"/>
    <x v="85"/>
  </r>
  <r>
    <s v="HP"/>
    <x v="1"/>
    <d v="2014-09-30T00:00:00"/>
    <n v="3715968000"/>
    <n v="2006715000"/>
    <x v="711"/>
    <n v="15905000"/>
    <n v="523984000"/>
    <x v="9"/>
    <x v="85"/>
  </r>
  <r>
    <s v="HP"/>
    <x v="2"/>
    <d v="2015-09-30T00:00:00"/>
    <n v="3161702000"/>
    <n v="1703476000"/>
    <x v="712"/>
    <n v="16104000"/>
    <n v="608039000"/>
    <x v="9"/>
    <x v="85"/>
  </r>
  <r>
    <s v="HP"/>
    <x v="3"/>
    <d v="2016-09-30T00:00:00"/>
    <n v="1624232000"/>
    <n v="898805000"/>
    <x v="713"/>
    <n v="10269000"/>
    <n v="598587000"/>
    <x v="9"/>
    <x v="85"/>
  </r>
  <r>
    <s v="HPE"/>
    <x v="0"/>
    <d v="2014-10-31T00:00:00"/>
    <n v="55123000000"/>
    <n v="39486000000"/>
    <x v="714"/>
    <n v="2197000000"/>
    <n v="906000000"/>
    <x v="2"/>
    <x v="86"/>
  </r>
  <r>
    <s v="HPE"/>
    <x v="1"/>
    <d v="2015-10-31T00:00:00"/>
    <n v="52107000000"/>
    <n v="37168000000"/>
    <x v="715"/>
    <n v="2338000000"/>
    <n v="852000000"/>
    <x v="2"/>
    <x v="86"/>
  </r>
  <r>
    <s v="HPE"/>
    <x v="2"/>
    <d v="2016-10-31T00:00:00"/>
    <n v="50123000000"/>
    <n v="35507000000"/>
    <x v="716"/>
    <n v="2298000000"/>
    <n v="755000000"/>
    <x v="2"/>
    <x v="86"/>
  </r>
  <r>
    <s v="HPQ"/>
    <x v="0"/>
    <d v="2013-10-31T00:00:00"/>
    <n v="112298000000"/>
    <n v="86380000000"/>
    <x v="717"/>
    <n v="3135000000"/>
    <n v="1373000000"/>
    <x v="2"/>
    <x v="2"/>
  </r>
  <r>
    <s v="HPQ"/>
    <x v="1"/>
    <d v="2014-10-31T00:00:00"/>
    <n v="56651000000"/>
    <n v="45431000000"/>
    <x v="718"/>
    <n v="1298000000"/>
    <n v="129000000"/>
    <x v="2"/>
    <x v="2"/>
  </r>
  <r>
    <s v="HPQ"/>
    <x v="2"/>
    <d v="2015-10-31T00:00:00"/>
    <n v="51463000000"/>
    <n v="41524000000"/>
    <x v="719"/>
    <n v="1191000000"/>
    <n v="102000000"/>
    <x v="2"/>
    <x v="2"/>
  </r>
  <r>
    <s v="HPQ"/>
    <x v="3"/>
    <d v="2016-10-31T00:00:00"/>
    <n v="48238000000"/>
    <n v="39240000000"/>
    <x v="720"/>
    <n v="1209000000"/>
    <n v="16000000"/>
    <x v="2"/>
    <x v="2"/>
  </r>
  <r>
    <s v="HRB"/>
    <x v="0"/>
    <d v="2013-04-30T00:00:00"/>
    <n v="2807114000"/>
    <n v="1123773000"/>
    <x v="721"/>
    <n v="0"/>
    <n v="92407000"/>
    <x v="6"/>
    <x v="34"/>
  </r>
  <r>
    <s v="HRB"/>
    <x v="1"/>
    <d v="2014-04-30T00:00:00"/>
    <n v="3024295000"/>
    <n v="1179405000"/>
    <x v="722"/>
    <n v="0"/>
    <n v="115604000"/>
    <x v="6"/>
    <x v="34"/>
  </r>
  <r>
    <s v="HRB"/>
    <x v="2"/>
    <d v="2015-04-30T00:00:00"/>
    <n v="3078658000"/>
    <n v="1231104000"/>
    <x v="723"/>
    <n v="0"/>
    <n v="159804000"/>
    <x v="6"/>
    <x v="34"/>
  </r>
  <r>
    <s v="HRB"/>
    <x v="3"/>
    <d v="2016-04-30T00:00:00"/>
    <n v="3038153000"/>
    <n v="1250320000"/>
    <x v="724"/>
    <n v="0"/>
    <n v="173598000"/>
    <x v="6"/>
    <x v="34"/>
  </r>
  <r>
    <s v="HRL"/>
    <x v="0"/>
    <d v="2013-10-27T00:00:00"/>
    <n v="8751654000"/>
    <n v="7338838000"/>
    <x v="725"/>
    <n v="0"/>
    <n v="0"/>
    <x v="4"/>
    <x v="40"/>
  </r>
  <r>
    <s v="HRL"/>
    <x v="1"/>
    <d v="2014-10-26T00:00:00"/>
    <n v="9316256000"/>
    <n v="7751273000"/>
    <x v="726"/>
    <n v="0"/>
    <n v="0"/>
    <x v="4"/>
    <x v="40"/>
  </r>
  <r>
    <s v="HRL"/>
    <x v="2"/>
    <d v="2015-10-31T00:00:00"/>
    <n v="9263863000"/>
    <n v="7455282000"/>
    <x v="727"/>
    <n v="0"/>
    <n v="0"/>
    <x v="4"/>
    <x v="40"/>
  </r>
  <r>
    <s v="HRL"/>
    <x v="3"/>
    <d v="2016-10-30T00:00:00"/>
    <n v="9523224000"/>
    <n v="7365049000"/>
    <x v="728"/>
    <n v="0"/>
    <n v="0"/>
    <x v="4"/>
    <x v="40"/>
  </r>
  <r>
    <s v="HRS"/>
    <x v="0"/>
    <d v="2013-06-28T00:00:00"/>
    <n v="5112000000"/>
    <n v="3385000000"/>
    <x v="729"/>
    <n v="0"/>
    <n v="0"/>
    <x v="2"/>
    <x v="87"/>
  </r>
  <r>
    <s v="HRS"/>
    <x v="1"/>
    <d v="2014-06-27T00:00:00"/>
    <n v="5012000000"/>
    <n v="3310000000"/>
    <x v="730"/>
    <n v="0"/>
    <n v="0"/>
    <x v="2"/>
    <x v="87"/>
  </r>
  <r>
    <s v="HRS"/>
    <x v="2"/>
    <d v="2015-07-03T00:00:00"/>
    <n v="5083000000"/>
    <n v="3348000000"/>
    <x v="731"/>
    <n v="0"/>
    <n v="0"/>
    <x v="2"/>
    <x v="87"/>
  </r>
  <r>
    <s v="HRS"/>
    <x v="3"/>
    <d v="2016-07-01T00:00:00"/>
    <n v="7467000000"/>
    <n v="5132000000"/>
    <x v="732"/>
    <n v="0"/>
    <n v="0"/>
    <x v="2"/>
    <x v="87"/>
  </r>
  <r>
    <s v="HSIC"/>
    <x v="0"/>
    <d v="2012-12-29T00:00:00"/>
    <n v="8939967000"/>
    <n v="6432454000"/>
    <x v="733"/>
    <n v="0"/>
    <n v="0"/>
    <x v="3"/>
    <x v="4"/>
  </r>
  <r>
    <s v="HSIC"/>
    <x v="1"/>
    <d v="2013-12-28T00:00:00"/>
    <n v="9560647000"/>
    <n v="6904633000"/>
    <x v="734"/>
    <n v="0"/>
    <n v="0"/>
    <x v="3"/>
    <x v="4"/>
  </r>
  <r>
    <s v="HSIC"/>
    <x v="2"/>
    <d v="2014-12-27T00:00:00"/>
    <n v="10371390000"/>
    <n v="7460075000"/>
    <x v="735"/>
    <n v="0"/>
    <n v="0"/>
    <x v="3"/>
    <x v="4"/>
  </r>
  <r>
    <s v="HSIC"/>
    <x v="3"/>
    <d v="2015-12-26T00:00:00"/>
    <n v="10629719000"/>
    <n v="7617460000"/>
    <x v="736"/>
    <n v="0"/>
    <n v="0"/>
    <x v="3"/>
    <x v="4"/>
  </r>
  <r>
    <s v="HST"/>
    <x v="0"/>
    <d v="2012-12-31T00:00:00"/>
    <n v="5059000000"/>
    <n v="1885000000"/>
    <x v="737"/>
    <n v="0"/>
    <n v="722000000"/>
    <x v="7"/>
    <x v="14"/>
  </r>
  <r>
    <s v="HST"/>
    <x v="1"/>
    <d v="2013-12-31T00:00:00"/>
    <n v="5166000000"/>
    <n v="1989000000"/>
    <x v="738"/>
    <n v="0"/>
    <n v="697000000"/>
    <x v="7"/>
    <x v="14"/>
  </r>
  <r>
    <s v="HST"/>
    <x v="2"/>
    <d v="2014-12-31T00:00:00"/>
    <n v="5354000000"/>
    <n v="2033000000"/>
    <x v="739"/>
    <n v="0"/>
    <n v="701000000"/>
    <x v="7"/>
    <x v="14"/>
  </r>
  <r>
    <s v="HST"/>
    <x v="3"/>
    <d v="2015-12-31T00:00:00"/>
    <n v="5387000000"/>
    <n v="2012000000"/>
    <x v="740"/>
    <n v="0"/>
    <n v="716000000"/>
    <x v="7"/>
    <x v="14"/>
  </r>
  <r>
    <s v="HSY"/>
    <x v="0"/>
    <d v="2012-12-31T00:00:00"/>
    <n v="6644252000"/>
    <n v="3784370000"/>
    <x v="741"/>
    <n v="0"/>
    <n v="0"/>
    <x v="4"/>
    <x v="40"/>
  </r>
  <r>
    <s v="HSY"/>
    <x v="1"/>
    <d v="2013-12-31T00:00:00"/>
    <n v="7146079000"/>
    <n v="3865231000"/>
    <x v="742"/>
    <n v="0"/>
    <n v="0"/>
    <x v="4"/>
    <x v="40"/>
  </r>
  <r>
    <s v="HSY"/>
    <x v="2"/>
    <d v="2014-12-31T00:00:00"/>
    <n v="7421768000"/>
    <n v="4085602000"/>
    <x v="743"/>
    <n v="0"/>
    <n v="0"/>
    <x v="4"/>
    <x v="40"/>
  </r>
  <r>
    <s v="HSY"/>
    <x v="3"/>
    <d v="2015-12-31T00:00:00"/>
    <n v="7386626000"/>
    <n v="4003951000"/>
    <x v="744"/>
    <n v="0"/>
    <n v="0"/>
    <x v="4"/>
    <x v="40"/>
  </r>
  <r>
    <s v="HUM"/>
    <x v="0"/>
    <d v="2013-12-31T00:00:00"/>
    <n v="41313000000"/>
    <n v="32564000000"/>
    <x v="52"/>
    <n v="0"/>
    <n v="6688000000"/>
    <x v="3"/>
    <x v="26"/>
  </r>
  <r>
    <s v="HUM"/>
    <x v="1"/>
    <d v="2014-12-31T00:00:00"/>
    <n v="48500000000"/>
    <n v="38166000000"/>
    <x v="52"/>
    <n v="0"/>
    <n v="7972000000"/>
    <x v="3"/>
    <x v="26"/>
  </r>
  <r>
    <s v="HUM"/>
    <x v="2"/>
    <d v="2015-12-31T00:00:00"/>
    <n v="54289000000"/>
    <n v="44269000000"/>
    <x v="52"/>
    <n v="0"/>
    <n v="7673000000"/>
    <x v="3"/>
    <x v="26"/>
  </r>
  <r>
    <s v="HUM"/>
    <x v="3"/>
    <d v="2016-12-31T00:00:00"/>
    <n v="54379000000"/>
    <n v="45007000000"/>
    <x v="52"/>
    <n v="0"/>
    <n v="7631000000"/>
    <x v="3"/>
    <x v="26"/>
  </r>
  <r>
    <s v="IBM"/>
    <x v="0"/>
    <d v="2012-12-31T00:00:00"/>
    <n v="102874000000"/>
    <n v="52513000000"/>
    <x v="745"/>
    <n v="5816000000"/>
    <n v="0"/>
    <x v="2"/>
    <x v="58"/>
  </r>
  <r>
    <s v="IBM"/>
    <x v="1"/>
    <d v="2013-12-31T00:00:00"/>
    <n v="98367000000"/>
    <n v="49683000000"/>
    <x v="746"/>
    <n v="5743000000"/>
    <n v="0"/>
    <x v="2"/>
    <x v="58"/>
  </r>
  <r>
    <s v="IBM"/>
    <x v="2"/>
    <d v="2014-12-31T00:00:00"/>
    <n v="92793000000"/>
    <n v="46386000000"/>
    <x v="747"/>
    <n v="5437000000"/>
    <n v="0"/>
    <x v="2"/>
    <x v="58"/>
  </r>
  <r>
    <s v="IBM"/>
    <x v="3"/>
    <d v="2015-12-31T00:00:00"/>
    <n v="81741000000"/>
    <n v="41057000000"/>
    <x v="748"/>
    <n v="5247000000"/>
    <n v="0"/>
    <x v="2"/>
    <x v="58"/>
  </r>
  <r>
    <s v="IDXX"/>
    <x v="0"/>
    <d v="2012-12-31T00:00:00"/>
    <n v="1293338000"/>
    <n v="594190000"/>
    <x v="749"/>
    <n v="82014000"/>
    <n v="0"/>
    <x v="3"/>
    <x v="5"/>
  </r>
  <r>
    <s v="IDXX"/>
    <x v="1"/>
    <d v="2013-12-31T00:00:00"/>
    <n v="1377058000"/>
    <n v="620940000"/>
    <x v="750"/>
    <n v="88003000"/>
    <n v="0"/>
    <x v="3"/>
    <x v="5"/>
  </r>
  <r>
    <s v="IDXX"/>
    <x v="2"/>
    <d v="2014-12-31T00:00:00"/>
    <n v="1485807000"/>
    <n v="669691000"/>
    <x v="751"/>
    <n v="98263000"/>
    <n v="0"/>
    <x v="3"/>
    <x v="5"/>
  </r>
  <r>
    <s v="IDXX"/>
    <x v="3"/>
    <d v="2015-12-31T00:00:00"/>
    <n v="1601892000"/>
    <n v="711622000"/>
    <x v="752"/>
    <n v="99681000"/>
    <n v="0"/>
    <x v="3"/>
    <x v="5"/>
  </r>
  <r>
    <s v="IFF"/>
    <x v="0"/>
    <d v="2012-12-31T00:00:00"/>
    <n v="2821446000"/>
    <n v="1645912000"/>
    <x v="753"/>
    <n v="233713000"/>
    <n v="0"/>
    <x v="8"/>
    <x v="17"/>
  </r>
  <r>
    <s v="IFF"/>
    <x v="1"/>
    <d v="2013-12-31T00:00:00"/>
    <n v="2952896000"/>
    <n v="1668691000"/>
    <x v="754"/>
    <n v="259838000"/>
    <n v="0"/>
    <x v="8"/>
    <x v="17"/>
  </r>
  <r>
    <s v="IFF"/>
    <x v="2"/>
    <d v="2014-12-31T00:00:00"/>
    <n v="3088533000"/>
    <n v="1726383000"/>
    <x v="755"/>
    <n v="253640000"/>
    <n v="0"/>
    <x v="8"/>
    <x v="17"/>
  </r>
  <r>
    <s v="IFF"/>
    <x v="3"/>
    <d v="2015-12-31T00:00:00"/>
    <n v="3023189000"/>
    <n v="1671590000"/>
    <x v="756"/>
    <n v="246101000"/>
    <n v="0"/>
    <x v="8"/>
    <x v="17"/>
  </r>
  <r>
    <s v="ILMN"/>
    <x v="0"/>
    <d v="2013-12-29T00:00:00"/>
    <n v="1421178000"/>
    <n v="509291000"/>
    <x v="757"/>
    <n v="276743000"/>
    <n v="0"/>
    <x v="3"/>
    <x v="88"/>
  </r>
  <r>
    <s v="ILMN"/>
    <x v="1"/>
    <d v="2014-12-28T00:00:00"/>
    <n v="1861358000"/>
    <n v="563648000"/>
    <x v="758"/>
    <n v="388055000"/>
    <n v="0"/>
    <x v="3"/>
    <x v="88"/>
  </r>
  <r>
    <s v="ILMN"/>
    <x v="2"/>
    <d v="2016-01-03T00:00:00"/>
    <n v="2219762000"/>
    <n v="670472000"/>
    <x v="759"/>
    <n v="401527000"/>
    <n v="0"/>
    <x v="3"/>
    <x v="88"/>
  </r>
  <r>
    <s v="ILMN"/>
    <x v="3"/>
    <d v="2017-01-01T00:00:00"/>
    <n v="2398373000"/>
    <n v="731925000"/>
    <x v="760"/>
    <n v="504415000"/>
    <n v="0"/>
    <x v="3"/>
    <x v="88"/>
  </r>
  <r>
    <s v="INTC"/>
    <x v="0"/>
    <d v="2013-12-28T00:00:00"/>
    <n v="52708000000"/>
    <n v="21187000000"/>
    <x v="761"/>
    <n v="10611000000"/>
    <n v="291000000"/>
    <x v="2"/>
    <x v="7"/>
  </r>
  <r>
    <s v="INTC"/>
    <x v="1"/>
    <d v="2014-12-27T00:00:00"/>
    <n v="55870000000"/>
    <n v="20261000000"/>
    <x v="762"/>
    <n v="11537000000"/>
    <n v="294000000"/>
    <x v="2"/>
    <x v="7"/>
  </r>
  <r>
    <s v="INTC"/>
    <x v="2"/>
    <d v="2015-12-26T00:00:00"/>
    <n v="55355000000"/>
    <n v="20676000000"/>
    <x v="763"/>
    <n v="12128000000"/>
    <n v="265000000"/>
    <x v="2"/>
    <x v="7"/>
  </r>
  <r>
    <s v="INTC"/>
    <x v="3"/>
    <d v="2016-12-31T00:00:00"/>
    <n v="59387000000"/>
    <n v="23196000000"/>
    <x v="764"/>
    <n v="12740000000"/>
    <n v="294000000"/>
    <x v="2"/>
    <x v="7"/>
  </r>
  <r>
    <s v="INTU"/>
    <x v="0"/>
    <d v="2013-07-31T00:00:00"/>
    <n v="3946000000"/>
    <n v="527000000"/>
    <x v="765"/>
    <n v="647000000"/>
    <n v="30000000"/>
    <x v="2"/>
    <x v="16"/>
  </r>
  <r>
    <s v="INTU"/>
    <x v="1"/>
    <d v="2014-07-31T00:00:00"/>
    <n v="4243000000"/>
    <n v="603000000"/>
    <x v="766"/>
    <n v="714000000"/>
    <n v="25000000"/>
    <x v="2"/>
    <x v="16"/>
  </r>
  <r>
    <s v="INTU"/>
    <x v="2"/>
    <d v="2015-07-31T00:00:00"/>
    <n v="4192000000"/>
    <n v="695000000"/>
    <x v="767"/>
    <n v="798000000"/>
    <n v="42000000"/>
    <x v="2"/>
    <x v="16"/>
  </r>
  <r>
    <s v="INTU"/>
    <x v="3"/>
    <d v="2016-07-31T00:00:00"/>
    <n v="4694000000"/>
    <n v="730000000"/>
    <x v="768"/>
    <n v="881000000"/>
    <n v="34000000"/>
    <x v="2"/>
    <x v="16"/>
  </r>
  <r>
    <s v="IP"/>
    <x v="0"/>
    <d v="2012-12-31T00:00:00"/>
    <n v="21852000000"/>
    <n v="15287000000"/>
    <x v="769"/>
    <n v="0"/>
    <n v="1473000000"/>
    <x v="8"/>
    <x v="32"/>
  </r>
  <r>
    <s v="IP"/>
    <x v="1"/>
    <d v="2013-12-31T00:00:00"/>
    <n v="23483000000"/>
    <n v="16282000000"/>
    <x v="770"/>
    <n v="0"/>
    <n v="1531000000"/>
    <x v="8"/>
    <x v="32"/>
  </r>
  <r>
    <s v="IP"/>
    <x v="2"/>
    <d v="2014-12-31T00:00:00"/>
    <n v="23617000000"/>
    <n v="16254000000"/>
    <x v="771"/>
    <n v="0"/>
    <n v="1406000000"/>
    <x v="8"/>
    <x v="32"/>
  </r>
  <r>
    <s v="IP"/>
    <x v="3"/>
    <d v="2015-12-31T00:00:00"/>
    <n v="22365000000"/>
    <n v="15468000000"/>
    <x v="772"/>
    <n v="0"/>
    <n v="1294000000"/>
    <x v="8"/>
    <x v="32"/>
  </r>
  <r>
    <s v="IPG"/>
    <x v="0"/>
    <d v="2012-12-31T00:00:00"/>
    <n v="6956200000"/>
    <n v="0"/>
    <x v="773"/>
    <n v="0"/>
    <n v="0"/>
    <x v="1"/>
    <x v="89"/>
  </r>
  <r>
    <s v="IPG"/>
    <x v="1"/>
    <d v="2013-12-31T00:00:00"/>
    <n v="7122300000"/>
    <n v="0"/>
    <x v="774"/>
    <n v="0"/>
    <n v="0"/>
    <x v="1"/>
    <x v="89"/>
  </r>
  <r>
    <s v="IPG"/>
    <x v="2"/>
    <d v="2014-12-31T00:00:00"/>
    <n v="7537100000"/>
    <n v="0"/>
    <x v="775"/>
    <n v="0"/>
    <n v="0"/>
    <x v="1"/>
    <x v="89"/>
  </r>
  <r>
    <s v="IPG"/>
    <x v="3"/>
    <d v="2015-12-31T00:00:00"/>
    <n v="7613800000"/>
    <n v="0"/>
    <x v="776"/>
    <n v="0"/>
    <n v="0"/>
    <x v="1"/>
    <x v="89"/>
  </r>
  <r>
    <s v="IRM"/>
    <x v="0"/>
    <d v="2012-12-31T00:00:00"/>
    <n v="3003955000"/>
    <n v="1277113000"/>
    <x v="777"/>
    <n v="0"/>
    <n v="316344000"/>
    <x v="7"/>
    <x v="14"/>
  </r>
  <r>
    <s v="IRM"/>
    <x v="1"/>
    <d v="2013-12-31T00:00:00"/>
    <n v="3024623000"/>
    <n v="1288878000"/>
    <x v="778"/>
    <n v="0"/>
    <n v="322037000"/>
    <x v="7"/>
    <x v="14"/>
  </r>
  <r>
    <s v="IRM"/>
    <x v="2"/>
    <d v="2014-12-31T00:00:00"/>
    <n v="3117693000"/>
    <n v="1344636000"/>
    <x v="779"/>
    <n v="0"/>
    <n v="353143000"/>
    <x v="7"/>
    <x v="14"/>
  </r>
  <r>
    <s v="IRM"/>
    <x v="3"/>
    <d v="2015-12-31T00:00:00"/>
    <n v="3007976000"/>
    <n v="1290025000"/>
    <x v="780"/>
    <n v="0"/>
    <n v="345464000"/>
    <x v="7"/>
    <x v="14"/>
  </r>
  <r>
    <s v="ISRG"/>
    <x v="0"/>
    <d v="2013-12-31T00:00:00"/>
    <n v="2265100000"/>
    <n v="670900000"/>
    <x v="781"/>
    <n v="167700000"/>
    <n v="0"/>
    <x v="3"/>
    <x v="5"/>
  </r>
  <r>
    <s v="ISRG"/>
    <x v="1"/>
    <d v="2014-12-31T00:00:00"/>
    <n v="2131700000"/>
    <n v="717900000"/>
    <x v="782"/>
    <n v="178000000"/>
    <n v="0"/>
    <x v="3"/>
    <x v="5"/>
  </r>
  <r>
    <s v="ISRG"/>
    <x v="2"/>
    <d v="2015-12-31T00:00:00"/>
    <n v="2384400000"/>
    <n v="806500000"/>
    <x v="783"/>
    <n v="197400000"/>
    <n v="0"/>
    <x v="3"/>
    <x v="5"/>
  </r>
  <r>
    <s v="ISRG"/>
    <x v="3"/>
    <d v="2016-12-31T00:00:00"/>
    <n v="2704400000"/>
    <n v="814300000"/>
    <x v="784"/>
    <n v="239600000"/>
    <n v="0"/>
    <x v="3"/>
    <x v="5"/>
  </r>
  <r>
    <s v="ITW"/>
    <x v="0"/>
    <d v="2013-12-31T00:00:00"/>
    <n v="14135000000"/>
    <n v="8554000000"/>
    <x v="653"/>
    <n v="0"/>
    <n v="250000000"/>
    <x v="0"/>
    <x v="52"/>
  </r>
  <r>
    <s v="ITW"/>
    <x v="1"/>
    <d v="2014-12-31T00:00:00"/>
    <n v="14484000000"/>
    <n v="8673000000"/>
    <x v="210"/>
    <n v="0"/>
    <n v="245000000"/>
    <x v="0"/>
    <x v="52"/>
  </r>
  <r>
    <s v="ITW"/>
    <x v="2"/>
    <d v="2015-12-31T00:00:00"/>
    <n v="13405000000"/>
    <n v="7888000000"/>
    <x v="785"/>
    <n v="0"/>
    <n v="233000000"/>
    <x v="0"/>
    <x v="52"/>
  </r>
  <r>
    <s v="ITW"/>
    <x v="3"/>
    <d v="2016-12-31T00:00:00"/>
    <n v="13599000000"/>
    <n v="7896000000"/>
    <x v="786"/>
    <n v="0"/>
    <n v="224000000"/>
    <x v="0"/>
    <x v="52"/>
  </r>
  <r>
    <s v="IVZ"/>
    <x v="0"/>
    <d v="2012-12-31T00:00:00"/>
    <n v="4050400000"/>
    <n v="0"/>
    <x v="787"/>
    <n v="0"/>
    <n v="0"/>
    <x v="6"/>
    <x v="22"/>
  </r>
  <r>
    <s v="IVZ"/>
    <x v="1"/>
    <d v="2013-12-31T00:00:00"/>
    <n v="4644600000"/>
    <n v="0"/>
    <x v="788"/>
    <n v="0"/>
    <n v="0"/>
    <x v="6"/>
    <x v="22"/>
  </r>
  <r>
    <s v="IVZ"/>
    <x v="2"/>
    <d v="2014-12-31T00:00:00"/>
    <n v="5147100000"/>
    <n v="0"/>
    <x v="789"/>
    <n v="0"/>
    <n v="0"/>
    <x v="6"/>
    <x v="22"/>
  </r>
  <r>
    <s v="IVZ"/>
    <x v="3"/>
    <d v="2015-12-31T00:00:00"/>
    <n v="5122900000"/>
    <n v="0"/>
    <x v="790"/>
    <n v="0"/>
    <n v="0"/>
    <x v="6"/>
    <x v="22"/>
  </r>
  <r>
    <s v="JBHT"/>
    <x v="0"/>
    <d v="2012-12-31T00:00:00"/>
    <n v="5054980000"/>
    <n v="3230857000"/>
    <x v="791"/>
    <n v="0"/>
    <n v="229166000"/>
    <x v="0"/>
    <x v="90"/>
  </r>
  <r>
    <s v="JBHT"/>
    <x v="1"/>
    <d v="2013-12-31T00:00:00"/>
    <n v="5584571000"/>
    <n v="3570801000"/>
    <x v="792"/>
    <n v="0"/>
    <n v="253380000"/>
    <x v="0"/>
    <x v="90"/>
  </r>
  <r>
    <s v="JBHT"/>
    <x v="2"/>
    <d v="2014-12-31T00:00:00"/>
    <n v="6165441000"/>
    <n v="3898403000"/>
    <x v="793"/>
    <n v="0"/>
    <n v="294496000"/>
    <x v="0"/>
    <x v="90"/>
  </r>
  <r>
    <s v="JBHT"/>
    <x v="3"/>
    <d v="2015-12-31T00:00:00"/>
    <n v="6187646000"/>
    <n v="3665578000"/>
    <x v="794"/>
    <n v="0"/>
    <n v="339613000"/>
    <x v="0"/>
    <x v="90"/>
  </r>
  <r>
    <s v="JEC"/>
    <x v="0"/>
    <d v="2013-09-27T00:00:00"/>
    <n v="11818376000"/>
    <n v="9976057000"/>
    <x v="795"/>
    <n v="0"/>
    <n v="0"/>
    <x v="0"/>
    <x v="53"/>
  </r>
  <r>
    <s v="JEC"/>
    <x v="1"/>
    <d v="2014-09-26T00:00:00"/>
    <n v="12695157000"/>
    <n v="10621373000"/>
    <x v="796"/>
    <n v="0"/>
    <n v="0"/>
    <x v="0"/>
    <x v="53"/>
  </r>
  <r>
    <s v="JEC"/>
    <x v="2"/>
    <d v="2015-10-02T00:00:00"/>
    <n v="12114832000"/>
    <n v="10146494000"/>
    <x v="797"/>
    <n v="0"/>
    <n v="0"/>
    <x v="0"/>
    <x v="53"/>
  </r>
  <r>
    <s v="JEC"/>
    <x v="3"/>
    <d v="2016-09-30T00:00:00"/>
    <n v="10964157000"/>
    <n v="9196326000"/>
    <x v="798"/>
    <n v="0"/>
    <n v="0"/>
    <x v="0"/>
    <x v="53"/>
  </r>
  <r>
    <s v="JNPR"/>
    <x v="0"/>
    <d v="2012-12-31T00:00:00"/>
    <n v="4365400000"/>
    <n v="1656600000"/>
    <x v="799"/>
    <n v="1101600000"/>
    <n v="0"/>
    <x v="2"/>
    <x v="57"/>
  </r>
  <r>
    <s v="JNPR"/>
    <x v="1"/>
    <d v="2013-12-31T00:00:00"/>
    <n v="4669100000"/>
    <n v="1727700000"/>
    <x v="800"/>
    <n v="1043200000"/>
    <n v="0"/>
    <x v="2"/>
    <x v="57"/>
  </r>
  <r>
    <s v="JNPR"/>
    <x v="2"/>
    <d v="2014-12-31T00:00:00"/>
    <n v="4627100000"/>
    <n v="1768900000"/>
    <x v="801"/>
    <n v="1006200000"/>
    <n v="0"/>
    <x v="2"/>
    <x v="57"/>
  </r>
  <r>
    <s v="JNPR"/>
    <x v="3"/>
    <d v="2015-12-31T00:00:00"/>
    <n v="4857800000"/>
    <n v="1779200000"/>
    <x v="802"/>
    <n v="994500000"/>
    <n v="0"/>
    <x v="2"/>
    <x v="57"/>
  </r>
  <r>
    <s v="JPM"/>
    <x v="0"/>
    <d v="2012-12-31T00:00:00"/>
    <n v="93646000000"/>
    <n v="0"/>
    <x v="803"/>
    <n v="0"/>
    <n v="3385000000"/>
    <x v="6"/>
    <x v="35"/>
  </r>
  <r>
    <s v="JPM"/>
    <x v="1"/>
    <d v="2013-12-31T00:00:00"/>
    <n v="97142000000"/>
    <n v="0"/>
    <x v="804"/>
    <n v="0"/>
    <n v="225000000"/>
    <x v="6"/>
    <x v="35"/>
  </r>
  <r>
    <s v="JPM"/>
    <x v="2"/>
    <d v="2014-12-31T00:00:00"/>
    <n v="91973000000"/>
    <n v="0"/>
    <x v="805"/>
    <n v="0"/>
    <n v="3139000000"/>
    <x v="6"/>
    <x v="35"/>
  </r>
  <r>
    <s v="JPM"/>
    <x v="3"/>
    <d v="2015-12-31T00:00:00"/>
    <n v="89716000000"/>
    <n v="0"/>
    <x v="806"/>
    <n v="0"/>
    <n v="3827000000"/>
    <x v="6"/>
    <x v="35"/>
  </r>
  <r>
    <s v="JWN"/>
    <x v="0"/>
    <d v="2013-02-02T00:00:00"/>
    <n v="12134000000"/>
    <n v="7432000000"/>
    <x v="807"/>
    <n v="0"/>
    <n v="0"/>
    <x v="1"/>
    <x v="91"/>
  </r>
  <r>
    <s v="JWN"/>
    <x v="1"/>
    <d v="2014-02-01T00:00:00"/>
    <n v="12540000000"/>
    <n v="7737000000"/>
    <x v="808"/>
    <n v="0"/>
    <n v="0"/>
    <x v="1"/>
    <x v="91"/>
  </r>
  <r>
    <s v="JWN"/>
    <x v="2"/>
    <d v="2015-01-31T00:00:00"/>
    <n v="13506000000"/>
    <n v="8406000000"/>
    <x v="809"/>
    <n v="0"/>
    <n v="0"/>
    <x v="1"/>
    <x v="91"/>
  </r>
  <r>
    <s v="JWN"/>
    <x v="3"/>
    <d v="2016-01-30T00:00:00"/>
    <n v="14437000000"/>
    <n v="9168000000"/>
    <x v="810"/>
    <n v="0"/>
    <n v="0"/>
    <x v="1"/>
    <x v="91"/>
  </r>
  <r>
    <s v="K"/>
    <x v="0"/>
    <d v="2012-12-29T00:00:00"/>
    <n v="14197000000"/>
    <n v="8763000000"/>
    <x v="811"/>
    <n v="0"/>
    <n v="0"/>
    <x v="4"/>
    <x v="40"/>
  </r>
  <r>
    <s v="K"/>
    <x v="1"/>
    <d v="2013-12-28T00:00:00"/>
    <n v="14792000000"/>
    <n v="8689000000"/>
    <x v="812"/>
    <n v="0"/>
    <n v="0"/>
    <x v="4"/>
    <x v="40"/>
  </r>
  <r>
    <s v="K"/>
    <x v="2"/>
    <d v="2015-01-03T00:00:00"/>
    <n v="14580000000"/>
    <n v="9517000000"/>
    <x v="813"/>
    <n v="0"/>
    <n v="0"/>
    <x v="4"/>
    <x v="40"/>
  </r>
  <r>
    <s v="K"/>
    <x v="3"/>
    <d v="2016-01-02T00:00:00"/>
    <n v="13525000000"/>
    <n v="8844000000"/>
    <x v="814"/>
    <n v="0"/>
    <n v="0"/>
    <x v="4"/>
    <x v="40"/>
  </r>
  <r>
    <s v="KEY"/>
    <x v="0"/>
    <d v="2013-09-30T00:00:00"/>
    <n v="1287577000"/>
    <n v="1073447000"/>
    <x v="815"/>
    <n v="0"/>
    <n v="12784000"/>
    <x v="6"/>
    <x v="35"/>
  </r>
  <r>
    <s v="KEY"/>
    <x v="1"/>
    <d v="2014-09-30T00:00:00"/>
    <n v="1463767000"/>
    <n v="1200308000"/>
    <x v="816"/>
    <n v="0"/>
    <n v="13279000"/>
    <x v="6"/>
    <x v="35"/>
  </r>
  <r>
    <s v="KEY"/>
    <x v="2"/>
    <d v="2015-09-30T00:00:00"/>
    <n v="1627413000"/>
    <n v="1354969000"/>
    <x v="817"/>
    <n v="0"/>
    <n v="13338000"/>
    <x v="6"/>
    <x v="35"/>
  </r>
  <r>
    <s v="KEY"/>
    <x v="3"/>
    <d v="2016-09-30T00:00:00"/>
    <n v="1822114000"/>
    <n v="1524907000"/>
    <x v="818"/>
    <n v="0"/>
    <n v="13794000"/>
    <x v="6"/>
    <x v="35"/>
  </r>
  <r>
    <s v="KIM"/>
    <x v="0"/>
    <d v="2012-12-31T00:00:00"/>
    <n v="793373000"/>
    <n v="206974000"/>
    <x v="819"/>
    <n v="0"/>
    <n v="214827000"/>
    <x v="7"/>
    <x v="14"/>
  </r>
  <r>
    <s v="KIM"/>
    <x v="1"/>
    <d v="2013-12-31T00:00:00"/>
    <n v="861527000"/>
    <n v="221498000"/>
    <x v="820"/>
    <n v="0"/>
    <n v="224713000"/>
    <x v="7"/>
    <x v="14"/>
  </r>
  <r>
    <s v="KIM"/>
    <x v="2"/>
    <d v="2014-12-31T00:00:00"/>
    <n v="993897000"/>
    <n v="258617000"/>
    <x v="821"/>
    <n v="0"/>
    <n v="258074000"/>
    <x v="7"/>
    <x v="14"/>
  </r>
  <r>
    <s v="KIM"/>
    <x v="3"/>
    <d v="2015-12-31T00:00:00"/>
    <n v="1166769000"/>
    <n v="304477000"/>
    <x v="822"/>
    <n v="0"/>
    <n v="344527000"/>
    <x v="7"/>
    <x v="14"/>
  </r>
  <r>
    <s v="KLAC"/>
    <x v="0"/>
    <d v="2013-06-30T00:00:00"/>
    <n v="2842781000"/>
    <n v="1237452000"/>
    <x v="823"/>
    <n v="487832000"/>
    <n v="0"/>
    <x v="2"/>
    <x v="20"/>
  </r>
  <r>
    <s v="KLAC"/>
    <x v="1"/>
    <d v="2014-06-30T00:00:00"/>
    <n v="2929408000"/>
    <n v="1232962000"/>
    <x v="824"/>
    <n v="539469000"/>
    <n v="0"/>
    <x v="2"/>
    <x v="20"/>
  </r>
  <r>
    <s v="KLAC"/>
    <x v="2"/>
    <d v="2015-06-30T00:00:00"/>
    <n v="2814049000"/>
    <n v="1215229000"/>
    <x v="825"/>
    <n v="530616000"/>
    <n v="0"/>
    <x v="2"/>
    <x v="20"/>
  </r>
  <r>
    <s v="KLAC"/>
    <x v="3"/>
    <d v="2016-06-30T00:00:00"/>
    <n v="2984493000"/>
    <n v="1163391000"/>
    <x v="826"/>
    <n v="481258000"/>
    <n v="0"/>
    <x v="2"/>
    <x v="20"/>
  </r>
  <r>
    <s v="KMB"/>
    <x v="0"/>
    <d v="2013-12-31T00:00:00"/>
    <n v="19561000000"/>
    <n v="12952000000"/>
    <x v="827"/>
    <n v="0"/>
    <n v="0"/>
    <x v="4"/>
    <x v="47"/>
  </r>
  <r>
    <s v="KMB"/>
    <x v="1"/>
    <d v="2014-12-31T00:00:00"/>
    <n v="19724000000"/>
    <n v="13041000000"/>
    <x v="828"/>
    <n v="0"/>
    <n v="0"/>
    <x v="4"/>
    <x v="47"/>
  </r>
  <r>
    <s v="KMB"/>
    <x v="2"/>
    <d v="2015-12-31T00:00:00"/>
    <n v="18591000000"/>
    <n v="11967000000"/>
    <x v="829"/>
    <n v="0"/>
    <n v="0"/>
    <x v="4"/>
    <x v="47"/>
  </r>
  <r>
    <s v="KMB"/>
    <x v="3"/>
    <d v="2016-12-31T00:00:00"/>
    <n v="18202000000"/>
    <n v="11551000000"/>
    <x v="830"/>
    <n v="0"/>
    <n v="0"/>
    <x v="4"/>
    <x v="47"/>
  </r>
  <r>
    <s v="KMI"/>
    <x v="0"/>
    <d v="2013-12-31T00:00:00"/>
    <n v="14070000000"/>
    <n v="7365000000"/>
    <x v="831"/>
    <n v="0"/>
    <n v="1806000000"/>
    <x v="9"/>
    <x v="92"/>
  </r>
  <r>
    <s v="KMI"/>
    <x v="1"/>
    <d v="2014-12-31T00:00:00"/>
    <n v="16226000000"/>
    <n v="8435000000"/>
    <x v="832"/>
    <n v="0"/>
    <n v="2040000000"/>
    <x v="9"/>
    <x v="92"/>
  </r>
  <r>
    <s v="KMI"/>
    <x v="2"/>
    <d v="2015-12-31T00:00:00"/>
    <n v="14403000000"/>
    <n v="6452000000"/>
    <x v="632"/>
    <n v="0"/>
    <n v="2309000000"/>
    <x v="9"/>
    <x v="92"/>
  </r>
  <r>
    <s v="KMI"/>
    <x v="3"/>
    <d v="2016-12-31T00:00:00"/>
    <n v="13058000000"/>
    <n v="5801000000"/>
    <x v="833"/>
    <n v="0"/>
    <n v="2209000000"/>
    <x v="9"/>
    <x v="92"/>
  </r>
  <r>
    <s v="KMX"/>
    <x v="0"/>
    <d v="2013-02-28T00:00:00"/>
    <n v="10962818000"/>
    <n v="9498456000"/>
    <x v="834"/>
    <n v="0"/>
    <n v="0"/>
    <x v="1"/>
    <x v="25"/>
  </r>
  <r>
    <s v="KMX"/>
    <x v="1"/>
    <d v="2014-02-28T00:00:00"/>
    <n v="12574299000"/>
    <n v="10925598000"/>
    <x v="835"/>
    <n v="0"/>
    <n v="0"/>
    <x v="1"/>
    <x v="25"/>
  </r>
  <r>
    <s v="KMX"/>
    <x v="2"/>
    <d v="2015-02-28T00:00:00"/>
    <n v="14268716000"/>
    <n v="12381189000"/>
    <x v="836"/>
    <n v="0"/>
    <n v="0"/>
    <x v="1"/>
    <x v="25"/>
  </r>
  <r>
    <s v="KMX"/>
    <x v="3"/>
    <d v="2016-02-29T00:00:00"/>
    <n v="15149675000"/>
    <n v="13130915000"/>
    <x v="837"/>
    <n v="0"/>
    <n v="0"/>
    <x v="1"/>
    <x v="25"/>
  </r>
  <r>
    <s v="KO"/>
    <x v="0"/>
    <d v="2012-12-31T00:00:00"/>
    <n v="48017000000"/>
    <n v="19053000000"/>
    <x v="838"/>
    <n v="0"/>
    <n v="0"/>
    <x v="4"/>
    <x v="69"/>
  </r>
  <r>
    <s v="KO"/>
    <x v="1"/>
    <d v="2013-12-31T00:00:00"/>
    <n v="46854000000"/>
    <n v="18421000000"/>
    <x v="839"/>
    <n v="0"/>
    <n v="0"/>
    <x v="4"/>
    <x v="69"/>
  </r>
  <r>
    <s v="KO"/>
    <x v="2"/>
    <d v="2014-12-31T00:00:00"/>
    <n v="45998000000"/>
    <n v="17889000000"/>
    <x v="840"/>
    <n v="0"/>
    <n v="0"/>
    <x v="4"/>
    <x v="69"/>
  </r>
  <r>
    <s v="KO"/>
    <x v="3"/>
    <d v="2015-12-31T00:00:00"/>
    <n v="44294000000"/>
    <n v="17482000000"/>
    <x v="841"/>
    <n v="0"/>
    <n v="0"/>
    <x v="4"/>
    <x v="69"/>
  </r>
  <r>
    <s v="KORS"/>
    <x v="0"/>
    <d v="2013-03-30T00:00:00"/>
    <n v="2181732000"/>
    <n v="875166000"/>
    <x v="842"/>
    <n v="0"/>
    <n v="54291000"/>
    <x v="1"/>
    <x v="82"/>
  </r>
  <r>
    <s v="KORS"/>
    <x v="1"/>
    <d v="2014-03-29T00:00:00"/>
    <n v="3310800000"/>
    <n v="1294700000"/>
    <x v="843"/>
    <n v="0"/>
    <n v="79700000"/>
    <x v="1"/>
    <x v="82"/>
  </r>
  <r>
    <s v="KORS"/>
    <x v="2"/>
    <d v="2015-03-28T00:00:00"/>
    <n v="4371500000"/>
    <n v="1723800000"/>
    <x v="844"/>
    <n v="0"/>
    <n v="138400000"/>
    <x v="1"/>
    <x v="82"/>
  </r>
  <r>
    <s v="KORS"/>
    <x v="3"/>
    <d v="2016-04-02T00:00:00"/>
    <n v="4712100000"/>
    <n v="1914900000"/>
    <x v="845"/>
    <n v="0"/>
    <n v="183200000"/>
    <x v="1"/>
    <x v="82"/>
  </r>
  <r>
    <s v="KR"/>
    <x v="0"/>
    <d v="2013-02-02T00:00:00"/>
    <n v="96619000000"/>
    <n v="76726000000"/>
    <x v="846"/>
    <n v="0"/>
    <n v="1652000000"/>
    <x v="4"/>
    <x v="93"/>
  </r>
  <r>
    <s v="KR"/>
    <x v="1"/>
    <d v="2014-02-01T00:00:00"/>
    <n v="98375000000"/>
    <n v="78138000000"/>
    <x v="847"/>
    <n v="0"/>
    <n v="1703000000"/>
    <x v="4"/>
    <x v="93"/>
  </r>
  <r>
    <s v="KR"/>
    <x v="2"/>
    <d v="2015-01-31T00:00:00"/>
    <n v="108465000000"/>
    <n v="85512000000"/>
    <x v="848"/>
    <n v="0"/>
    <n v="1948000000"/>
    <x v="4"/>
    <x v="93"/>
  </r>
  <r>
    <s v="KR"/>
    <x v="3"/>
    <d v="2016-01-30T00:00:00"/>
    <n v="109830000000"/>
    <n v="85496000000"/>
    <x v="849"/>
    <n v="0"/>
    <n v="2089000000"/>
    <x v="4"/>
    <x v="93"/>
  </r>
  <r>
    <s v="KSS"/>
    <x v="0"/>
    <d v="2013-02-02T00:00:00"/>
    <n v="19279000000"/>
    <n v="12289000000"/>
    <x v="850"/>
    <n v="0"/>
    <n v="833000000"/>
    <x v="1"/>
    <x v="64"/>
  </r>
  <r>
    <s v="KSS"/>
    <x v="1"/>
    <d v="2014-02-01T00:00:00"/>
    <n v="19031000000"/>
    <n v="12087000000"/>
    <x v="851"/>
    <n v="0"/>
    <n v="889000000"/>
    <x v="1"/>
    <x v="64"/>
  </r>
  <r>
    <s v="KSS"/>
    <x v="2"/>
    <d v="2015-01-31T00:00:00"/>
    <n v="19023000000"/>
    <n v="12098000000"/>
    <x v="852"/>
    <n v="0"/>
    <n v="886000000"/>
    <x v="1"/>
    <x v="64"/>
  </r>
  <r>
    <s v="KSS"/>
    <x v="3"/>
    <d v="2016-01-30T00:00:00"/>
    <n v="19204000000"/>
    <n v="12265000000"/>
    <x v="853"/>
    <n v="0"/>
    <n v="934000000"/>
    <x v="1"/>
    <x v="64"/>
  </r>
  <r>
    <s v="KSU"/>
    <x v="0"/>
    <d v="2013-12-31T00:00:00"/>
    <n v="2369300000"/>
    <n v="805300000"/>
    <x v="854"/>
    <n v="0"/>
    <n v="223300000"/>
    <x v="0"/>
    <x v="59"/>
  </r>
  <r>
    <s v="KSU"/>
    <x v="1"/>
    <d v="2014-12-31T00:00:00"/>
    <n v="2577100000"/>
    <n v="877900000"/>
    <x v="855"/>
    <n v="0"/>
    <n v="258100000"/>
    <x v="0"/>
    <x v="59"/>
  </r>
  <r>
    <s v="KSU"/>
    <x v="2"/>
    <d v="2015-12-31T00:00:00"/>
    <n v="2418800000"/>
    <n v="759200000"/>
    <x v="856"/>
    <n v="0"/>
    <n v="284600000"/>
    <x v="0"/>
    <x v="59"/>
  </r>
  <r>
    <s v="KSU"/>
    <x v="3"/>
    <d v="2016-12-31T00:00:00"/>
    <n v="2334200000"/>
    <n v="691100000"/>
    <x v="857"/>
    <n v="0"/>
    <n v="305000000"/>
    <x v="0"/>
    <x v="59"/>
  </r>
  <r>
    <s v="LB"/>
    <x v="0"/>
    <d v="2013-02-02T00:00:00"/>
    <n v="10459000000"/>
    <n v="6073000000"/>
    <x v="858"/>
    <n v="0"/>
    <n v="0"/>
    <x v="1"/>
    <x v="74"/>
  </r>
  <r>
    <s v="LB"/>
    <x v="1"/>
    <d v="2014-02-01T00:00:00"/>
    <n v="10773000000"/>
    <n v="6344000000"/>
    <x v="859"/>
    <n v="0"/>
    <n v="0"/>
    <x v="1"/>
    <x v="74"/>
  </r>
  <r>
    <s v="LB"/>
    <x v="2"/>
    <d v="2015-01-31T00:00:00"/>
    <n v="11454000000"/>
    <n v="6646000000"/>
    <x v="860"/>
    <n v="0"/>
    <n v="0"/>
    <x v="1"/>
    <x v="74"/>
  </r>
  <r>
    <s v="LB"/>
    <x v="3"/>
    <d v="2016-01-30T00:00:00"/>
    <n v="12154000000"/>
    <n v="6950000000"/>
    <x v="861"/>
    <n v="0"/>
    <n v="0"/>
    <x v="1"/>
    <x v="74"/>
  </r>
  <r>
    <s v="LEG"/>
    <x v="0"/>
    <d v="2012-12-31T00:00:00"/>
    <n v="3414500000"/>
    <n v="2718900000"/>
    <x v="862"/>
    <n v="0"/>
    <n v="25100000"/>
    <x v="0"/>
    <x v="53"/>
  </r>
  <r>
    <s v="LEG"/>
    <x v="1"/>
    <d v="2013-12-31T00:00:00"/>
    <n v="3477200000"/>
    <n v="2767300000"/>
    <x v="863"/>
    <n v="0"/>
    <n v="25400000"/>
    <x v="0"/>
    <x v="53"/>
  </r>
  <r>
    <s v="LEG"/>
    <x v="2"/>
    <d v="2014-12-31T00:00:00"/>
    <n v="3782300000"/>
    <n v="2991900000"/>
    <x v="864"/>
    <n v="0"/>
    <n v="19700000"/>
    <x v="0"/>
    <x v="53"/>
  </r>
  <r>
    <s v="LEG"/>
    <x v="3"/>
    <d v="2015-12-31T00:00:00"/>
    <n v="3917200000"/>
    <n v="2994000000"/>
    <x v="865"/>
    <n v="0"/>
    <n v="20800000"/>
    <x v="0"/>
    <x v="53"/>
  </r>
  <r>
    <s v="LEN"/>
    <x v="0"/>
    <d v="2013-11-30T00:00:00"/>
    <n v="5935095000"/>
    <n v="4920664000"/>
    <x v="866"/>
    <n v="0"/>
    <n v="0"/>
    <x v="1"/>
    <x v="66"/>
  </r>
  <r>
    <s v="LEN"/>
    <x v="1"/>
    <d v="2014-11-30T00:00:00"/>
    <n v="7779812000"/>
    <n v="6336272000"/>
    <x v="867"/>
    <n v="0"/>
    <n v="0"/>
    <x v="1"/>
    <x v="66"/>
  </r>
  <r>
    <s v="LEN"/>
    <x v="2"/>
    <d v="2015-11-30T00:00:00"/>
    <n v="9474008000"/>
    <n v="7757571000"/>
    <x v="868"/>
    <n v="0"/>
    <n v="0"/>
    <x v="1"/>
    <x v="66"/>
  </r>
  <r>
    <s v="LEN"/>
    <x v="3"/>
    <d v="2016-11-30T00:00:00"/>
    <n v="10949999000"/>
    <n v="8923519000"/>
    <x v="869"/>
    <n v="0"/>
    <n v="0"/>
    <x v="1"/>
    <x v="66"/>
  </r>
  <r>
    <s v="LH"/>
    <x v="0"/>
    <d v="2012-12-31T00:00:00"/>
    <n v="5671400000"/>
    <n v="3421700000"/>
    <x v="870"/>
    <n v="0"/>
    <n v="86300000"/>
    <x v="3"/>
    <x v="65"/>
  </r>
  <r>
    <s v="LH"/>
    <x v="1"/>
    <d v="2013-12-31T00:00:00"/>
    <n v="5808300000"/>
    <n v="3585100000"/>
    <x v="871"/>
    <n v="0"/>
    <n v="81700000"/>
    <x v="3"/>
    <x v="65"/>
  </r>
  <r>
    <s v="LH"/>
    <x v="2"/>
    <d v="2014-12-31T00:00:00"/>
    <n v="6011600000"/>
    <n v="3808500000"/>
    <x v="872"/>
    <n v="0"/>
    <n v="76700000"/>
    <x v="3"/>
    <x v="65"/>
  </r>
  <r>
    <s v="LH"/>
    <x v="3"/>
    <d v="2015-12-31T00:00:00"/>
    <n v="8680100000"/>
    <n v="5776800000"/>
    <x v="873"/>
    <n v="0"/>
    <n v="164500000"/>
    <x v="3"/>
    <x v="65"/>
  </r>
  <r>
    <s v="LKQ"/>
    <x v="0"/>
    <d v="2012-12-31T00:00:00"/>
    <n v="4122930000"/>
    <n v="2398790000"/>
    <x v="874"/>
    <n v="0"/>
    <n v="64093000"/>
    <x v="1"/>
    <x v="94"/>
  </r>
  <r>
    <s v="LKQ"/>
    <x v="1"/>
    <d v="2013-12-31T00:00:00"/>
    <n v="5062528000"/>
    <n v="2987126000"/>
    <x v="875"/>
    <n v="0"/>
    <n v="80969000"/>
    <x v="1"/>
    <x v="94"/>
  </r>
  <r>
    <s v="LKQ"/>
    <x v="2"/>
    <d v="2014-12-31T00:00:00"/>
    <n v="6740064000"/>
    <n v="4088151000"/>
    <x v="876"/>
    <n v="0"/>
    <n v="120719000"/>
    <x v="1"/>
    <x v="94"/>
  </r>
  <r>
    <s v="LKQ"/>
    <x v="3"/>
    <d v="2015-12-31T00:00:00"/>
    <n v="7192633000"/>
    <n v="4359104000"/>
    <x v="877"/>
    <n v="0"/>
    <n v="122120000"/>
    <x v="1"/>
    <x v="94"/>
  </r>
  <r>
    <s v="LLL"/>
    <x v="0"/>
    <d v="2012-12-31T00:00:00"/>
    <n v="13107000000"/>
    <n v="11799000000"/>
    <x v="52"/>
    <n v="0"/>
    <n v="0"/>
    <x v="0"/>
    <x v="53"/>
  </r>
  <r>
    <s v="LLL"/>
    <x v="1"/>
    <d v="2013-12-31T00:00:00"/>
    <n v="11420000000"/>
    <n v="10303000000"/>
    <x v="52"/>
    <n v="0"/>
    <n v="0"/>
    <x v="0"/>
    <x v="53"/>
  </r>
  <r>
    <s v="LLL"/>
    <x v="2"/>
    <d v="2014-12-31T00:00:00"/>
    <n v="10986000000"/>
    <n v="9974000000"/>
    <x v="52"/>
    <n v="0"/>
    <n v="0"/>
    <x v="0"/>
    <x v="53"/>
  </r>
  <r>
    <s v="LLL"/>
    <x v="3"/>
    <d v="2015-12-31T00:00:00"/>
    <n v="10466000000"/>
    <n v="9576000000"/>
    <x v="52"/>
    <n v="0"/>
    <n v="0"/>
    <x v="0"/>
    <x v="53"/>
  </r>
  <r>
    <s v="LLTC"/>
    <x v="0"/>
    <d v="2013-06-30T00:00:00"/>
    <n v="1282236000"/>
    <n v="322516000"/>
    <x v="878"/>
    <n v="235184000"/>
    <n v="0"/>
    <x v="2"/>
    <x v="7"/>
  </r>
  <r>
    <s v="LLTC"/>
    <x v="1"/>
    <d v="2014-06-29T00:00:00"/>
    <n v="1388386000"/>
    <n v="338580000"/>
    <x v="879"/>
    <n v="250434000"/>
    <n v="0"/>
    <x v="2"/>
    <x v="7"/>
  </r>
  <r>
    <s v="LLTC"/>
    <x v="2"/>
    <d v="2015-06-28T00:00:00"/>
    <n v="1475139000"/>
    <n v="355727000"/>
    <x v="880"/>
    <n v="266761000"/>
    <n v="0"/>
    <x v="2"/>
    <x v="7"/>
  </r>
  <r>
    <s v="LLTC"/>
    <x v="3"/>
    <d v="2016-07-03T00:00:00"/>
    <n v="1423936000"/>
    <n v="343801000"/>
    <x v="881"/>
    <n v="276462000"/>
    <n v="0"/>
    <x v="2"/>
    <x v="7"/>
  </r>
  <r>
    <s v="LLY"/>
    <x v="0"/>
    <d v="2012-12-31T00:00:00"/>
    <n v="22603400000"/>
    <n v="4796500000"/>
    <x v="882"/>
    <n v="5278100000"/>
    <n v="0"/>
    <x v="3"/>
    <x v="3"/>
  </r>
  <r>
    <s v="LLY"/>
    <x v="1"/>
    <d v="2013-12-31T00:00:00"/>
    <n v="23113100000"/>
    <n v="4908100000"/>
    <x v="883"/>
    <n v="5531300000"/>
    <n v="0"/>
    <x v="3"/>
    <x v="3"/>
  </r>
  <r>
    <s v="LLY"/>
    <x v="2"/>
    <d v="2014-12-31T00:00:00"/>
    <n v="19615600000"/>
    <n v="4932500000"/>
    <x v="884"/>
    <n v="4733600000"/>
    <n v="0"/>
    <x v="3"/>
    <x v="3"/>
  </r>
  <r>
    <s v="LLY"/>
    <x v="3"/>
    <d v="2015-12-31T00:00:00"/>
    <n v="19958700000"/>
    <n v="5037200000"/>
    <x v="885"/>
    <n v="4796400000"/>
    <n v="0"/>
    <x v="3"/>
    <x v="3"/>
  </r>
  <r>
    <s v="LMT"/>
    <x v="0"/>
    <d v="2013-12-31T00:00:00"/>
    <n v="45358000000"/>
    <n v="41171000000"/>
    <x v="886"/>
    <n v="0"/>
    <n v="0"/>
    <x v="0"/>
    <x v="30"/>
  </r>
  <r>
    <s v="LMT"/>
    <x v="1"/>
    <d v="2014-12-31T00:00:00"/>
    <n v="39946000000"/>
    <n v="35263000000"/>
    <x v="887"/>
    <n v="0"/>
    <n v="0"/>
    <x v="0"/>
    <x v="30"/>
  </r>
  <r>
    <s v="LMT"/>
    <x v="2"/>
    <d v="2015-12-31T00:00:00"/>
    <n v="40536000000"/>
    <n v="36044000000"/>
    <x v="888"/>
    <n v="0"/>
    <n v="0"/>
    <x v="0"/>
    <x v="30"/>
  </r>
  <r>
    <s v="LMT"/>
    <x v="3"/>
    <d v="2016-12-31T00:00:00"/>
    <n v="47248000000"/>
    <n v="42186000000"/>
    <x v="889"/>
    <n v="0"/>
    <n v="0"/>
    <x v="0"/>
    <x v="30"/>
  </r>
  <r>
    <s v="LNT"/>
    <x v="0"/>
    <d v="2012-12-31T00:00:00"/>
    <n v="3094500000"/>
    <n v="2144200000"/>
    <x v="890"/>
    <n v="0"/>
    <n v="332400000"/>
    <x v="5"/>
    <x v="11"/>
  </r>
  <r>
    <s v="LNT"/>
    <x v="1"/>
    <d v="2013-12-31T00:00:00"/>
    <n v="3276800000"/>
    <n v="2272400000"/>
    <x v="891"/>
    <n v="0"/>
    <n v="370900000"/>
    <x v="5"/>
    <x v="11"/>
  </r>
  <r>
    <s v="LNT"/>
    <x v="2"/>
    <d v="2014-12-31T00:00:00"/>
    <n v="3350300000"/>
    <n v="2317500000"/>
    <x v="892"/>
    <n v="0"/>
    <n v="388100000"/>
    <x v="5"/>
    <x v="11"/>
  </r>
  <r>
    <s v="LNT"/>
    <x v="3"/>
    <d v="2015-12-31T00:00:00"/>
    <n v="3253600000"/>
    <n v="2171600000"/>
    <x v="893"/>
    <n v="0"/>
    <n v="401300000"/>
    <x v="5"/>
    <x v="11"/>
  </r>
  <r>
    <s v="LOW"/>
    <x v="0"/>
    <d v="2013-02-01T00:00:00"/>
    <n v="50521000000"/>
    <n v="33194000000"/>
    <x v="894"/>
    <n v="0"/>
    <n v="1523000000"/>
    <x v="1"/>
    <x v="83"/>
  </r>
  <r>
    <s v="LOW"/>
    <x v="1"/>
    <d v="2014-01-31T00:00:00"/>
    <n v="53417000000"/>
    <n v="34941000000"/>
    <x v="895"/>
    <n v="0"/>
    <n v="1462000000"/>
    <x v="1"/>
    <x v="83"/>
  </r>
  <r>
    <s v="LOW"/>
    <x v="2"/>
    <d v="2015-01-30T00:00:00"/>
    <n v="56223000000"/>
    <n v="36665000000"/>
    <x v="896"/>
    <n v="0"/>
    <n v="1485000000"/>
    <x v="1"/>
    <x v="83"/>
  </r>
  <r>
    <s v="LOW"/>
    <x v="3"/>
    <d v="2016-01-29T00:00:00"/>
    <n v="59074000000"/>
    <n v="38504000000"/>
    <x v="897"/>
    <n v="0"/>
    <n v="1484000000"/>
    <x v="1"/>
    <x v="83"/>
  </r>
  <r>
    <s v="LRCX"/>
    <x v="0"/>
    <d v="2013-06-30T00:00:00"/>
    <n v="3598916000"/>
    <n v="2195857000"/>
    <x v="898"/>
    <n v="683688000"/>
    <n v="0"/>
    <x v="2"/>
    <x v="20"/>
  </r>
  <r>
    <s v="LRCX"/>
    <x v="1"/>
    <d v="2014-06-29T00:00:00"/>
    <n v="4607309000"/>
    <n v="2599828000"/>
    <x v="899"/>
    <n v="716471000"/>
    <n v="0"/>
    <x v="2"/>
    <x v="20"/>
  </r>
  <r>
    <s v="LRCX"/>
    <x v="2"/>
    <d v="2015-06-28T00:00:00"/>
    <n v="5259312000"/>
    <n v="2974976000"/>
    <x v="900"/>
    <n v="825242000"/>
    <n v="0"/>
    <x v="2"/>
    <x v="20"/>
  </r>
  <r>
    <s v="LRCX"/>
    <x v="3"/>
    <d v="2016-06-26T00:00:00"/>
    <n v="5885893000"/>
    <n v="3266971000"/>
    <x v="901"/>
    <n v="913712000"/>
    <n v="0"/>
    <x v="2"/>
    <x v="20"/>
  </r>
  <r>
    <s v="LUK"/>
    <x v="0"/>
    <d v="2012-12-31T00:00:00"/>
    <n v="7810610000"/>
    <n v="7479746000"/>
    <x v="902"/>
    <n v="0"/>
    <n v="116388000"/>
    <x v="6"/>
    <x v="95"/>
  </r>
  <r>
    <s v="LUK"/>
    <x v="1"/>
    <d v="2013-12-31T00:00:00"/>
    <n v="9531778000"/>
    <n v="7567707000"/>
    <x v="903"/>
    <n v="0"/>
    <n v="167425000"/>
    <x v="6"/>
    <x v="95"/>
  </r>
  <r>
    <s v="LUK"/>
    <x v="2"/>
    <d v="2014-12-31T00:00:00"/>
    <n v="10681897000"/>
    <n v="8024286000"/>
    <x v="904"/>
    <n v="0"/>
    <n v="185993000"/>
    <x v="6"/>
    <x v="95"/>
  </r>
  <r>
    <s v="LUK"/>
    <x v="3"/>
    <d v="2015-12-31T00:00:00"/>
    <n v="10116502000"/>
    <n v="7677233000"/>
    <x v="905"/>
    <n v="0"/>
    <n v="224133000"/>
    <x v="6"/>
    <x v="95"/>
  </r>
  <r>
    <s v="LUV"/>
    <x v="0"/>
    <d v="2013-12-31T00:00:00"/>
    <n v="17699000000"/>
    <n v="8307000000"/>
    <x v="906"/>
    <n v="0"/>
    <n v="867000000"/>
    <x v="0"/>
    <x v="0"/>
  </r>
  <r>
    <s v="LUV"/>
    <x v="1"/>
    <d v="2014-12-31T00:00:00"/>
    <n v="18605000000"/>
    <n v="7677000000"/>
    <x v="907"/>
    <n v="0"/>
    <n v="938000000"/>
    <x v="0"/>
    <x v="0"/>
  </r>
  <r>
    <s v="LUV"/>
    <x v="2"/>
    <d v="2015-12-31T00:00:00"/>
    <n v="19820000000"/>
    <n v="6025000000"/>
    <x v="908"/>
    <n v="0"/>
    <n v="1015000000"/>
    <x v="0"/>
    <x v="0"/>
  </r>
  <r>
    <s v="LUV"/>
    <x v="3"/>
    <d v="2016-12-31T00:00:00"/>
    <n v="20425000000"/>
    <n v="6132000000"/>
    <x v="909"/>
    <n v="0"/>
    <n v="1221000000"/>
    <x v="0"/>
    <x v="0"/>
  </r>
  <r>
    <s v="LVLT"/>
    <x v="0"/>
    <d v="2012-12-31T00:00:00"/>
    <n v="6376000000"/>
    <n v="3851000000"/>
    <x v="910"/>
    <n v="0"/>
    <n v="749000000"/>
    <x v="10"/>
    <x v="96"/>
  </r>
  <r>
    <s v="LVLT"/>
    <x v="1"/>
    <d v="2013-12-31T00:00:00"/>
    <n v="6313000000"/>
    <n v="3685000000"/>
    <x v="911"/>
    <n v="0"/>
    <n v="800000000"/>
    <x v="10"/>
    <x v="96"/>
  </r>
  <r>
    <s v="LVLT"/>
    <x v="2"/>
    <d v="2014-12-31T00:00:00"/>
    <n v="6777000000"/>
    <n v="3775000000"/>
    <x v="912"/>
    <n v="0"/>
    <n v="808000000"/>
    <x v="10"/>
    <x v="96"/>
  </r>
  <r>
    <s v="LVLT"/>
    <x v="3"/>
    <d v="2015-12-31T00:00:00"/>
    <n v="8229000000"/>
    <n v="4265000000"/>
    <x v="913"/>
    <n v="0"/>
    <n v="1166000000"/>
    <x v="10"/>
    <x v="96"/>
  </r>
  <r>
    <s v="LYB"/>
    <x v="0"/>
    <d v="2012-12-31T00:00:00"/>
    <n v="45352000000"/>
    <n v="39595000000"/>
    <x v="914"/>
    <n v="172000000"/>
    <n v="0"/>
    <x v="8"/>
    <x v="63"/>
  </r>
  <r>
    <s v="LYB"/>
    <x v="1"/>
    <d v="2013-12-31T00:00:00"/>
    <n v="44062000000"/>
    <n v="37940000000"/>
    <x v="915"/>
    <n v="150000000"/>
    <n v="0"/>
    <x v="8"/>
    <x v="63"/>
  </r>
  <r>
    <s v="LYB"/>
    <x v="2"/>
    <d v="2014-12-31T00:00:00"/>
    <n v="45608000000"/>
    <n v="38939000000"/>
    <x v="141"/>
    <n v="127000000"/>
    <n v="0"/>
    <x v="8"/>
    <x v="63"/>
  </r>
  <r>
    <s v="LYB"/>
    <x v="3"/>
    <d v="2015-12-31T00:00:00"/>
    <n v="32735000000"/>
    <n v="25683000000"/>
    <x v="916"/>
    <n v="102000000"/>
    <n v="0"/>
    <x v="8"/>
    <x v="63"/>
  </r>
  <r>
    <s v="M"/>
    <x v="0"/>
    <d v="2013-02-02T00:00:00"/>
    <n v="27686000000"/>
    <n v="16538000000"/>
    <x v="917"/>
    <n v="0"/>
    <n v="0"/>
    <x v="1"/>
    <x v="91"/>
  </r>
  <r>
    <s v="M"/>
    <x v="1"/>
    <d v="2014-02-01T00:00:00"/>
    <n v="27931000000"/>
    <n v="16725000000"/>
    <x v="918"/>
    <n v="0"/>
    <n v="0"/>
    <x v="1"/>
    <x v="91"/>
  </r>
  <r>
    <s v="M"/>
    <x v="2"/>
    <d v="2015-01-31T00:00:00"/>
    <n v="28105000000"/>
    <n v="16863000000"/>
    <x v="919"/>
    <n v="0"/>
    <n v="0"/>
    <x v="1"/>
    <x v="91"/>
  </r>
  <r>
    <s v="M"/>
    <x v="3"/>
    <d v="2016-01-30T00:00:00"/>
    <n v="27079000000"/>
    <n v="16496000000"/>
    <x v="920"/>
    <n v="0"/>
    <n v="0"/>
    <x v="1"/>
    <x v="91"/>
  </r>
  <r>
    <s v="MA"/>
    <x v="0"/>
    <d v="2013-12-31T00:00:00"/>
    <n v="8312000000"/>
    <n v="0"/>
    <x v="921"/>
    <n v="0"/>
    <n v="258000000"/>
    <x v="2"/>
    <x v="16"/>
  </r>
  <r>
    <s v="MA"/>
    <x v="1"/>
    <d v="2014-12-31T00:00:00"/>
    <n v="9441000000"/>
    <n v="0"/>
    <x v="922"/>
    <n v="0"/>
    <n v="321000000"/>
    <x v="2"/>
    <x v="16"/>
  </r>
  <r>
    <s v="MA"/>
    <x v="2"/>
    <d v="2015-12-31T00:00:00"/>
    <n v="9667000000"/>
    <n v="0"/>
    <x v="828"/>
    <n v="0"/>
    <n v="366000000"/>
    <x v="2"/>
    <x v="16"/>
  </r>
  <r>
    <s v="MA"/>
    <x v="3"/>
    <d v="2016-12-31T00:00:00"/>
    <n v="10776000000"/>
    <n v="0"/>
    <x v="923"/>
    <n v="0"/>
    <n v="373000000"/>
    <x v="2"/>
    <x v="16"/>
  </r>
  <r>
    <s v="MAA"/>
    <x v="0"/>
    <d v="2012-12-31T00:00:00"/>
    <n v="475888000"/>
    <n v="117275000"/>
    <x v="924"/>
    <n v="0"/>
    <n v="121211000"/>
    <x v="7"/>
    <x v="70"/>
  </r>
  <r>
    <s v="MAA"/>
    <x v="1"/>
    <d v="2013-12-31T00:00:00"/>
    <n v="635490000"/>
    <n v="172050000"/>
    <x v="925"/>
    <n v="0"/>
    <n v="186979000"/>
    <x v="7"/>
    <x v="70"/>
  </r>
  <r>
    <s v="MAA"/>
    <x v="2"/>
    <d v="2014-12-31T00:00:00"/>
    <n v="992332000"/>
    <n v="275379000"/>
    <x v="926"/>
    <n v="0"/>
    <n v="301812000"/>
    <x v="7"/>
    <x v="70"/>
  </r>
  <r>
    <s v="MAA"/>
    <x v="3"/>
    <d v="2015-12-31T00:00:00"/>
    <n v="1042779000"/>
    <n v="280901000"/>
    <x v="927"/>
    <n v="0"/>
    <n v="294520000"/>
    <x v="7"/>
    <x v="70"/>
  </r>
  <r>
    <s v="MAC"/>
    <x v="0"/>
    <d v="2012-12-31T00:00:00"/>
    <n v="797517000"/>
    <n v="337533000"/>
    <x v="928"/>
    <n v="0"/>
    <n v="277621000"/>
    <x v="7"/>
    <x v="77"/>
  </r>
  <r>
    <s v="MAC"/>
    <x v="1"/>
    <d v="2013-12-31T00:00:00"/>
    <n v="1029475000"/>
    <n v="423256000"/>
    <x v="929"/>
    <n v="0"/>
    <n v="357165000"/>
    <x v="7"/>
    <x v="77"/>
  </r>
  <r>
    <s v="MAC"/>
    <x v="2"/>
    <d v="2014-12-31T00:00:00"/>
    <n v="1105247000"/>
    <n v="441929000"/>
    <x v="930"/>
    <n v="0"/>
    <n v="378716000"/>
    <x v="7"/>
    <x v="77"/>
  </r>
  <r>
    <s v="MAC"/>
    <x v="3"/>
    <d v="2015-12-31T00:00:00"/>
    <n v="1288149000"/>
    <n v="497359000"/>
    <x v="931"/>
    <n v="0"/>
    <n v="464472000"/>
    <x v="7"/>
    <x v="77"/>
  </r>
  <r>
    <s v="MAR"/>
    <x v="0"/>
    <d v="2012-12-31T00:00:00"/>
    <n v="11814000000"/>
    <n v="10190000000"/>
    <x v="932"/>
    <n v="0"/>
    <n v="102000000"/>
    <x v="1"/>
    <x v="43"/>
  </r>
  <r>
    <s v="MAR"/>
    <x v="1"/>
    <d v="2013-12-31T00:00:00"/>
    <n v="12784000000"/>
    <n v="11020000000"/>
    <x v="933"/>
    <n v="0"/>
    <n v="127000000"/>
    <x v="1"/>
    <x v="43"/>
  </r>
  <r>
    <s v="MAR"/>
    <x v="2"/>
    <d v="2014-12-31T00:00:00"/>
    <n v="13796000000"/>
    <n v="11830000000"/>
    <x v="934"/>
    <n v="0"/>
    <n v="148000000"/>
    <x v="1"/>
    <x v="43"/>
  </r>
  <r>
    <s v="MAR"/>
    <x v="3"/>
    <d v="2015-12-31T00:00:00"/>
    <n v="14486000000"/>
    <n v="12363000000"/>
    <x v="935"/>
    <n v="0"/>
    <n v="139000000"/>
    <x v="1"/>
    <x v="43"/>
  </r>
  <r>
    <s v="MAS"/>
    <x v="0"/>
    <d v="2013-12-31T00:00:00"/>
    <n v="6761000000"/>
    <n v="4802000000"/>
    <x v="936"/>
    <n v="0"/>
    <n v="0"/>
    <x v="0"/>
    <x v="18"/>
  </r>
  <r>
    <s v="MAS"/>
    <x v="1"/>
    <d v="2014-12-31T00:00:00"/>
    <n v="7006000000"/>
    <n v="4946000000"/>
    <x v="937"/>
    <n v="0"/>
    <n v="0"/>
    <x v="0"/>
    <x v="18"/>
  </r>
  <r>
    <s v="MAS"/>
    <x v="2"/>
    <d v="2015-12-31T00:00:00"/>
    <n v="7142000000"/>
    <n v="4889000000"/>
    <x v="938"/>
    <n v="0"/>
    <n v="0"/>
    <x v="0"/>
    <x v="18"/>
  </r>
  <r>
    <s v="MAS"/>
    <x v="3"/>
    <d v="2016-12-31T00:00:00"/>
    <n v="7357000000"/>
    <n v="4901000000"/>
    <x v="939"/>
    <n v="0"/>
    <n v="0"/>
    <x v="0"/>
    <x v="18"/>
  </r>
  <r>
    <s v="MAT"/>
    <x v="0"/>
    <d v="2012-12-31T00:00:00"/>
    <n v="6420881000"/>
    <n v="3011684000"/>
    <x v="940"/>
    <n v="0"/>
    <n v="0"/>
    <x v="1"/>
    <x v="81"/>
  </r>
  <r>
    <s v="MAT"/>
    <x v="1"/>
    <d v="2013-12-31T00:00:00"/>
    <n v="6484892000"/>
    <n v="3006009000"/>
    <x v="941"/>
    <n v="0"/>
    <n v="0"/>
    <x v="1"/>
    <x v="81"/>
  </r>
  <r>
    <s v="MAT"/>
    <x v="2"/>
    <d v="2014-12-31T00:00:00"/>
    <n v="6023819000"/>
    <n v="3022797000"/>
    <x v="942"/>
    <n v="0"/>
    <n v="0"/>
    <x v="1"/>
    <x v="81"/>
  </r>
  <r>
    <s v="MAT"/>
    <x v="3"/>
    <d v="2015-12-31T00:00:00"/>
    <n v="5702613000"/>
    <n v="2896255000"/>
    <x v="943"/>
    <n v="0"/>
    <n v="0"/>
    <x v="1"/>
    <x v="81"/>
  </r>
  <r>
    <s v="MCD"/>
    <x v="0"/>
    <d v="2012-12-31T00:00:00"/>
    <n v="27567000000"/>
    <n v="16750700000"/>
    <x v="944"/>
    <n v="0"/>
    <n v="0"/>
    <x v="1"/>
    <x v="51"/>
  </r>
  <r>
    <s v="MCD"/>
    <x v="1"/>
    <d v="2013-12-31T00:00:00"/>
    <n v="28105700000"/>
    <n v="17203000000"/>
    <x v="945"/>
    <n v="0"/>
    <n v="0"/>
    <x v="1"/>
    <x v="51"/>
  </r>
  <r>
    <s v="MCD"/>
    <x v="2"/>
    <d v="2014-12-31T00:00:00"/>
    <n v="27441300000"/>
    <n v="16985600000"/>
    <x v="946"/>
    <n v="0"/>
    <n v="0"/>
    <x v="1"/>
    <x v="51"/>
  </r>
  <r>
    <s v="MCD"/>
    <x v="3"/>
    <d v="2015-12-31T00:00:00"/>
    <n v="25413000000"/>
    <n v="15623800000"/>
    <x v="947"/>
    <n v="0"/>
    <n v="0"/>
    <x v="1"/>
    <x v="51"/>
  </r>
  <r>
    <s v="MCHP"/>
    <x v="0"/>
    <d v="2013-03-31T00:00:00"/>
    <n v="1581623000"/>
    <n v="743164000"/>
    <x v="948"/>
    <n v="254723000"/>
    <n v="111537000"/>
    <x v="2"/>
    <x v="7"/>
  </r>
  <r>
    <s v="MCHP"/>
    <x v="1"/>
    <d v="2014-03-31T00:00:00"/>
    <n v="1931217000"/>
    <n v="802474000"/>
    <x v="949"/>
    <n v="305043000"/>
    <n v="94534000"/>
    <x v="2"/>
    <x v="7"/>
  </r>
  <r>
    <s v="MCHP"/>
    <x v="2"/>
    <d v="2015-03-31T00:00:00"/>
    <n v="2147036000"/>
    <n v="917472000"/>
    <x v="950"/>
    <n v="349543000"/>
    <n v="176746000"/>
    <x v="2"/>
    <x v="7"/>
  </r>
  <r>
    <s v="MCHP"/>
    <x v="3"/>
    <d v="2016-03-31T00:00:00"/>
    <n v="2173334000"/>
    <n v="967870000"/>
    <x v="951"/>
    <n v="372596000"/>
    <n v="174896000"/>
    <x v="2"/>
    <x v="7"/>
  </r>
  <r>
    <s v="MCK"/>
    <x v="0"/>
    <d v="2013-03-31T00:00:00"/>
    <n v="122196000000"/>
    <n v="115315000000"/>
    <x v="952"/>
    <n v="433000000"/>
    <n v="0"/>
    <x v="3"/>
    <x v="4"/>
  </r>
  <r>
    <s v="MCK"/>
    <x v="1"/>
    <d v="2014-03-31T00:00:00"/>
    <n v="137392000000"/>
    <n v="129040000000"/>
    <x v="953"/>
    <n v="457000000"/>
    <n v="0"/>
    <x v="3"/>
    <x v="4"/>
  </r>
  <r>
    <s v="MCK"/>
    <x v="2"/>
    <d v="2015-03-31T00:00:00"/>
    <n v="179045000000"/>
    <n v="167634000000"/>
    <x v="954"/>
    <n v="392000000"/>
    <n v="0"/>
    <x v="3"/>
    <x v="4"/>
  </r>
  <r>
    <s v="MCK"/>
    <x v="3"/>
    <d v="2016-03-31T00:00:00"/>
    <n v="190884000000"/>
    <n v="179468000000"/>
    <x v="955"/>
    <n v="392000000"/>
    <n v="0"/>
    <x v="3"/>
    <x v="4"/>
  </r>
  <r>
    <s v="MCO"/>
    <x v="0"/>
    <d v="2012-12-31T00:00:00"/>
    <n v="2730300000"/>
    <n v="795000000"/>
    <x v="956"/>
    <n v="0"/>
    <n v="93500000"/>
    <x v="6"/>
    <x v="97"/>
  </r>
  <r>
    <s v="MCO"/>
    <x v="1"/>
    <d v="2013-12-31T00:00:00"/>
    <n v="2972500000"/>
    <n v="822400000"/>
    <x v="957"/>
    <n v="0"/>
    <n v="93400000"/>
    <x v="6"/>
    <x v="97"/>
  </r>
  <r>
    <s v="MCO"/>
    <x v="2"/>
    <d v="2014-12-31T00:00:00"/>
    <n v="3334300000"/>
    <n v="930300000"/>
    <x v="958"/>
    <n v="0"/>
    <n v="95600000"/>
    <x v="6"/>
    <x v="97"/>
  </r>
  <r>
    <s v="MCO"/>
    <x v="3"/>
    <d v="2015-12-31T00:00:00"/>
    <n v="3484500000"/>
    <n v="976300000"/>
    <x v="959"/>
    <n v="0"/>
    <n v="113500000"/>
    <x v="6"/>
    <x v="97"/>
  </r>
  <r>
    <s v="MDLZ"/>
    <x v="0"/>
    <d v="2012-12-31T00:00:00"/>
    <n v="35015000000"/>
    <n v="21939000000"/>
    <x v="960"/>
    <n v="0"/>
    <n v="217000000"/>
    <x v="4"/>
    <x v="40"/>
  </r>
  <r>
    <s v="MDLZ"/>
    <x v="1"/>
    <d v="2013-12-31T00:00:00"/>
    <n v="35299000000"/>
    <n v="22189000000"/>
    <x v="961"/>
    <n v="0"/>
    <n v="217000000"/>
    <x v="4"/>
    <x v="40"/>
  </r>
  <r>
    <s v="MDLZ"/>
    <x v="2"/>
    <d v="2014-12-31T00:00:00"/>
    <n v="34244000000"/>
    <n v="21647000000"/>
    <x v="962"/>
    <n v="0"/>
    <n v="206000000"/>
    <x v="4"/>
    <x v="40"/>
  </r>
  <r>
    <s v="MDLZ"/>
    <x v="3"/>
    <d v="2015-12-31T00:00:00"/>
    <n v="29636000000"/>
    <n v="18124000000"/>
    <x v="963"/>
    <n v="0"/>
    <n v="181000000"/>
    <x v="4"/>
    <x v="40"/>
  </r>
  <r>
    <s v="MET"/>
    <x v="0"/>
    <d v="2012-12-31T00:00:00"/>
    <n v="68150000000"/>
    <n v="37987000000"/>
    <x v="964"/>
    <n v="0"/>
    <n v="17755000000"/>
    <x v="6"/>
    <x v="12"/>
  </r>
  <r>
    <s v="MET"/>
    <x v="1"/>
    <d v="2013-12-31T00:00:00"/>
    <n v="68199000000"/>
    <n v="38107000000"/>
    <x v="965"/>
    <n v="0"/>
    <n v="16602000000"/>
    <x v="6"/>
    <x v="12"/>
  </r>
  <r>
    <s v="MET"/>
    <x v="2"/>
    <d v="2014-12-31T00:00:00"/>
    <n v="73316000000"/>
    <n v="39102000000"/>
    <x v="966"/>
    <n v="0"/>
    <n v="17091000000"/>
    <x v="6"/>
    <x v="12"/>
  </r>
  <r>
    <s v="MET"/>
    <x v="3"/>
    <d v="2015-12-31T00:00:00"/>
    <n v="69951000000"/>
    <n v="38714000000"/>
    <x v="967"/>
    <n v="0"/>
    <n v="16769000000"/>
    <x v="6"/>
    <x v="12"/>
  </r>
  <r>
    <s v="MHK"/>
    <x v="0"/>
    <d v="2012-12-31T00:00:00"/>
    <n v="5787980000"/>
    <n v="4297922000"/>
    <x v="968"/>
    <n v="0"/>
    <n v="0"/>
    <x v="1"/>
    <x v="98"/>
  </r>
  <r>
    <s v="MHK"/>
    <x v="1"/>
    <d v="2013-12-31T00:00:00"/>
    <n v="7348754000"/>
    <n v="5427945000"/>
    <x v="969"/>
    <n v="0"/>
    <n v="0"/>
    <x v="1"/>
    <x v="98"/>
  </r>
  <r>
    <s v="MHK"/>
    <x v="2"/>
    <d v="2014-12-31T00:00:00"/>
    <n v="7803446000"/>
    <n v="5649254000"/>
    <x v="970"/>
    <n v="0"/>
    <n v="0"/>
    <x v="1"/>
    <x v="98"/>
  </r>
  <r>
    <s v="MHK"/>
    <x v="3"/>
    <d v="2015-12-31T00:00:00"/>
    <n v="8071563000"/>
    <n v="5660877000"/>
    <x v="971"/>
    <n v="0"/>
    <n v="0"/>
    <x v="1"/>
    <x v="98"/>
  </r>
  <r>
    <s v="MJN"/>
    <x v="0"/>
    <d v="2012-12-31T00:00:00"/>
    <n v="3901300000"/>
    <n v="1503800000"/>
    <x v="972"/>
    <n v="100100000"/>
    <n v="0"/>
    <x v="4"/>
    <x v="40"/>
  </r>
  <r>
    <s v="MJN"/>
    <x v="1"/>
    <d v="2013-12-31T00:00:00"/>
    <n v="4200700000"/>
    <n v="1528500000"/>
    <x v="973"/>
    <n v="100200000"/>
    <n v="0"/>
    <x v="4"/>
    <x v="40"/>
  </r>
  <r>
    <s v="MJN"/>
    <x v="2"/>
    <d v="2014-12-31T00:00:00"/>
    <n v="4409300000"/>
    <n v="1700600000"/>
    <x v="974"/>
    <n v="115100000"/>
    <n v="0"/>
    <x v="4"/>
    <x v="40"/>
  </r>
  <r>
    <s v="MJN"/>
    <x v="3"/>
    <d v="2015-12-31T00:00:00"/>
    <n v="4071300000"/>
    <n v="1455300000"/>
    <x v="975"/>
    <n v="108400000"/>
    <n v="0"/>
    <x v="4"/>
    <x v="40"/>
  </r>
  <r>
    <s v="MKC"/>
    <x v="0"/>
    <d v="2013-11-30T00:00:00"/>
    <n v="4123400000"/>
    <n v="2457600000"/>
    <x v="976"/>
    <n v="0"/>
    <n v="0"/>
    <x v="4"/>
    <x v="40"/>
  </r>
  <r>
    <s v="MKC"/>
    <x v="1"/>
    <d v="2014-11-30T00:00:00"/>
    <n v="4243200000"/>
    <n v="2513000000"/>
    <x v="977"/>
    <n v="0"/>
    <n v="0"/>
    <x v="4"/>
    <x v="40"/>
  </r>
  <r>
    <s v="MKC"/>
    <x v="2"/>
    <d v="2015-11-30T00:00:00"/>
    <n v="4296300000"/>
    <n v="2559000000"/>
    <x v="978"/>
    <n v="0"/>
    <n v="0"/>
    <x v="4"/>
    <x v="40"/>
  </r>
  <r>
    <s v="MKC"/>
    <x v="3"/>
    <d v="2016-11-30T00:00:00"/>
    <n v="4411500000"/>
    <n v="2579800000"/>
    <x v="979"/>
    <n v="0"/>
    <n v="0"/>
    <x v="4"/>
    <x v="40"/>
  </r>
  <r>
    <s v="MLM"/>
    <x v="0"/>
    <d v="2012-12-31T00:00:00"/>
    <n v="2031901000"/>
    <n v="1704767000"/>
    <x v="980"/>
    <n v="0"/>
    <n v="0"/>
    <x v="8"/>
    <x v="99"/>
  </r>
  <r>
    <s v="MLM"/>
    <x v="1"/>
    <d v="2013-12-31T00:00:00"/>
    <n v="2155551000"/>
    <n v="1791594000"/>
    <x v="981"/>
    <n v="0"/>
    <n v="0"/>
    <x v="8"/>
    <x v="99"/>
  </r>
  <r>
    <s v="MLM"/>
    <x v="2"/>
    <d v="2014-12-31T00:00:00"/>
    <n v="2957951000"/>
    <n v="2435591000"/>
    <x v="982"/>
    <n v="0"/>
    <n v="0"/>
    <x v="8"/>
    <x v="99"/>
  </r>
  <r>
    <s v="MLM"/>
    <x v="3"/>
    <d v="2015-12-31T00:00:00"/>
    <n v="3539570000"/>
    <n v="2817803000"/>
    <x v="983"/>
    <n v="0"/>
    <n v="0"/>
    <x v="8"/>
    <x v="99"/>
  </r>
  <r>
    <s v="MMC"/>
    <x v="0"/>
    <d v="2012-12-31T00:00:00"/>
    <n v="11924000000"/>
    <n v="0"/>
    <x v="984"/>
    <n v="0"/>
    <n v="2961000000"/>
    <x v="6"/>
    <x v="100"/>
  </r>
  <r>
    <s v="MMC"/>
    <x v="1"/>
    <d v="2013-12-31T00:00:00"/>
    <n v="12261000000"/>
    <n v="0"/>
    <x v="985"/>
    <n v="0"/>
    <n v="2958000000"/>
    <x v="6"/>
    <x v="100"/>
  </r>
  <r>
    <s v="MMC"/>
    <x v="2"/>
    <d v="2014-12-31T00:00:00"/>
    <n v="12951000000"/>
    <n v="0"/>
    <x v="986"/>
    <n v="0"/>
    <n v="3135000000"/>
    <x v="6"/>
    <x v="100"/>
  </r>
  <r>
    <s v="MMC"/>
    <x v="3"/>
    <d v="2015-12-31T00:00:00"/>
    <n v="12893000000"/>
    <n v="0"/>
    <x v="987"/>
    <n v="0"/>
    <n v="3140000000"/>
    <x v="6"/>
    <x v="100"/>
  </r>
  <r>
    <s v="MMM"/>
    <x v="0"/>
    <d v="2013-12-31T00:00:00"/>
    <n v="30871000000"/>
    <n v="16106000000"/>
    <x v="988"/>
    <n v="1715000000"/>
    <n v="0"/>
    <x v="0"/>
    <x v="53"/>
  </r>
  <r>
    <s v="MMM"/>
    <x v="1"/>
    <d v="2014-12-31T00:00:00"/>
    <n v="31821000000"/>
    <n v="16447000000"/>
    <x v="989"/>
    <n v="1770000000"/>
    <n v="0"/>
    <x v="0"/>
    <x v="53"/>
  </r>
  <r>
    <s v="MMM"/>
    <x v="2"/>
    <d v="2015-12-31T00:00:00"/>
    <n v="30274000000"/>
    <n v="15383000000"/>
    <x v="990"/>
    <n v="1763000000"/>
    <n v="0"/>
    <x v="0"/>
    <x v="53"/>
  </r>
  <r>
    <s v="MMM"/>
    <x v="3"/>
    <d v="2016-12-31T00:00:00"/>
    <n v="30109000000"/>
    <n v="15040000000"/>
    <x v="991"/>
    <n v="1735000000"/>
    <n v="0"/>
    <x v="0"/>
    <x v="53"/>
  </r>
  <r>
    <s v="MNST"/>
    <x v="0"/>
    <d v="2012-12-31T00:00:00"/>
    <n v="2060702000"/>
    <n v="995046000"/>
    <x v="52"/>
    <n v="0"/>
    <n v="0"/>
    <x v="4"/>
    <x v="69"/>
  </r>
  <r>
    <s v="MNST"/>
    <x v="1"/>
    <d v="2013-12-31T00:00:00"/>
    <n v="2246428000"/>
    <n v="1073497000"/>
    <x v="52"/>
    <n v="0"/>
    <n v="0"/>
    <x v="4"/>
    <x v="69"/>
  </r>
  <r>
    <s v="MNST"/>
    <x v="2"/>
    <d v="2014-12-31T00:00:00"/>
    <n v="2464867000"/>
    <n v="1125057000"/>
    <x v="52"/>
    <n v="0"/>
    <n v="0"/>
    <x v="4"/>
    <x v="69"/>
  </r>
  <r>
    <s v="MNST"/>
    <x v="3"/>
    <d v="2015-12-31T00:00:00"/>
    <n v="2722564000"/>
    <n v="1090263000"/>
    <x v="52"/>
    <n v="0"/>
    <n v="0"/>
    <x v="4"/>
    <x v="69"/>
  </r>
  <r>
    <s v="MO"/>
    <x v="0"/>
    <d v="2012-12-31T00:00:00"/>
    <n v="24618000000"/>
    <n v="15055000000"/>
    <x v="992"/>
    <n v="0"/>
    <n v="0"/>
    <x v="4"/>
    <x v="101"/>
  </r>
  <r>
    <s v="MO"/>
    <x v="1"/>
    <d v="2013-12-31T00:00:00"/>
    <n v="24466000000"/>
    <n v="14009000000"/>
    <x v="993"/>
    <n v="0"/>
    <n v="0"/>
    <x v="4"/>
    <x v="101"/>
  </r>
  <r>
    <s v="MO"/>
    <x v="2"/>
    <d v="2014-12-31T00:00:00"/>
    <n v="24522000000"/>
    <n v="14362000000"/>
    <x v="994"/>
    <n v="0"/>
    <n v="0"/>
    <x v="4"/>
    <x v="101"/>
  </r>
  <r>
    <s v="MO"/>
    <x v="3"/>
    <d v="2015-12-31T00:00:00"/>
    <n v="25434000000"/>
    <n v="14320000000"/>
    <x v="995"/>
    <n v="0"/>
    <n v="0"/>
    <x v="4"/>
    <x v="101"/>
  </r>
  <r>
    <s v="MON"/>
    <x v="0"/>
    <d v="2013-08-31T00:00:00"/>
    <n v="14861000000"/>
    <n v="7208000000"/>
    <x v="996"/>
    <n v="1533000000"/>
    <n v="0"/>
    <x v="8"/>
    <x v="45"/>
  </r>
  <r>
    <s v="MON"/>
    <x v="1"/>
    <d v="2014-08-31T00:00:00"/>
    <n v="15855000000"/>
    <n v="7281000000"/>
    <x v="997"/>
    <n v="1725000000"/>
    <n v="0"/>
    <x v="8"/>
    <x v="45"/>
  </r>
  <r>
    <s v="MON"/>
    <x v="2"/>
    <d v="2015-08-31T00:00:00"/>
    <n v="15001000000"/>
    <n v="6819000000"/>
    <x v="859"/>
    <n v="1580000000"/>
    <n v="0"/>
    <x v="8"/>
    <x v="45"/>
  </r>
  <r>
    <s v="MON"/>
    <x v="3"/>
    <d v="2016-08-31T00:00:00"/>
    <n v="13502000000"/>
    <n v="6485000000"/>
    <x v="998"/>
    <n v="1512000000"/>
    <n v="0"/>
    <x v="8"/>
    <x v="45"/>
  </r>
  <r>
    <s v="MOS"/>
    <x v="0"/>
    <d v="2013-05-31T00:00:00"/>
    <n v="9974100000"/>
    <n v="7213900000"/>
    <x v="999"/>
    <n v="0"/>
    <n v="0"/>
    <x v="8"/>
    <x v="45"/>
  </r>
  <r>
    <s v="MOS"/>
    <x v="1"/>
    <d v="2014-12-31T00:00:00"/>
    <n v="9055800000"/>
    <n v="7129200000"/>
    <x v="1000"/>
    <n v="0"/>
    <n v="0"/>
    <x v="8"/>
    <x v="45"/>
  </r>
  <r>
    <s v="MOS"/>
    <x v="2"/>
    <d v="2015-12-31T00:00:00"/>
    <n v="8895300000"/>
    <n v="7177400000"/>
    <x v="1001"/>
    <n v="0"/>
    <n v="0"/>
    <x v="8"/>
    <x v="45"/>
  </r>
  <r>
    <s v="MOS"/>
    <x v="3"/>
    <d v="2016-12-31T00:00:00"/>
    <n v="7162800000"/>
    <n v="6352800000"/>
    <x v="1002"/>
    <n v="0"/>
    <n v="0"/>
    <x v="8"/>
    <x v="45"/>
  </r>
  <r>
    <s v="MPC"/>
    <x v="0"/>
    <d v="2012-12-31T00:00:00"/>
    <n v="82243000000"/>
    <n v="68948000000"/>
    <x v="1003"/>
    <n v="0"/>
    <n v="995000000"/>
    <x v="9"/>
    <x v="92"/>
  </r>
  <r>
    <s v="MPC"/>
    <x v="1"/>
    <d v="2013-12-31T00:00:00"/>
    <n v="100160000000"/>
    <n v="87758000000"/>
    <x v="1004"/>
    <n v="0"/>
    <n v="1220000000"/>
    <x v="9"/>
    <x v="92"/>
  </r>
  <r>
    <s v="MPC"/>
    <x v="2"/>
    <d v="2014-12-31T00:00:00"/>
    <n v="97817000000"/>
    <n v="84275000000"/>
    <x v="1005"/>
    <n v="0"/>
    <n v="1326000000"/>
    <x v="9"/>
    <x v="92"/>
  </r>
  <r>
    <s v="MPC"/>
    <x v="3"/>
    <d v="2015-12-31T00:00:00"/>
    <n v="72051000000"/>
    <n v="55891000000"/>
    <x v="1006"/>
    <n v="0"/>
    <n v="1646000000"/>
    <x v="9"/>
    <x v="92"/>
  </r>
  <r>
    <s v="MRK"/>
    <x v="0"/>
    <d v="2012-12-31T00:00:00"/>
    <n v="47267000000"/>
    <n v="16446000000"/>
    <x v="1007"/>
    <n v="8168000000"/>
    <n v="0"/>
    <x v="3"/>
    <x v="3"/>
  </r>
  <r>
    <s v="MRK"/>
    <x v="1"/>
    <d v="2013-12-31T00:00:00"/>
    <n v="44033000000"/>
    <n v="16954000000"/>
    <x v="1008"/>
    <n v="7503000000"/>
    <n v="0"/>
    <x v="3"/>
    <x v="3"/>
  </r>
  <r>
    <s v="MRK"/>
    <x v="2"/>
    <d v="2014-12-31T00:00:00"/>
    <n v="42237000000"/>
    <n v="16768000000"/>
    <x v="1009"/>
    <n v="7180000000"/>
    <n v="0"/>
    <x v="3"/>
    <x v="3"/>
  </r>
  <r>
    <s v="MRK"/>
    <x v="3"/>
    <d v="2015-12-31T00:00:00"/>
    <n v="39498000000"/>
    <n v="14934000000"/>
    <x v="1010"/>
    <n v="6704000000"/>
    <n v="0"/>
    <x v="3"/>
    <x v="3"/>
  </r>
  <r>
    <s v="MRO"/>
    <x v="0"/>
    <d v="2012-12-31T00:00:00"/>
    <n v="11966000000"/>
    <n v="2079000000"/>
    <x v="1011"/>
    <n v="0"/>
    <n v="2008000000"/>
    <x v="9"/>
    <x v="27"/>
  </r>
  <r>
    <s v="MRO"/>
    <x v="1"/>
    <d v="2013-12-31T00:00:00"/>
    <n v="11325000000"/>
    <n v="2156000000"/>
    <x v="1012"/>
    <n v="0"/>
    <n v="2500000000"/>
    <x v="9"/>
    <x v="27"/>
  </r>
  <r>
    <s v="MRO"/>
    <x v="2"/>
    <d v="2014-12-31T00:00:00"/>
    <n v="10846000000"/>
    <n v="2246000000"/>
    <x v="1013"/>
    <n v="0"/>
    <n v="2861000000"/>
    <x v="9"/>
    <x v="27"/>
  </r>
  <r>
    <s v="MRO"/>
    <x v="3"/>
    <d v="2015-12-31T00:00:00"/>
    <n v="5522000000"/>
    <n v="1694000000"/>
    <x v="1014"/>
    <n v="0"/>
    <n v="2957000000"/>
    <x v="9"/>
    <x v="27"/>
  </r>
  <r>
    <s v="MSFT"/>
    <x v="0"/>
    <d v="2013-06-30T00:00:00"/>
    <n v="77849000000"/>
    <n v="20385000000"/>
    <x v="1015"/>
    <n v="10411000000"/>
    <n v="0"/>
    <x v="2"/>
    <x v="102"/>
  </r>
  <r>
    <s v="MSFT"/>
    <x v="1"/>
    <d v="2014-06-30T00:00:00"/>
    <n v="86833000000"/>
    <n v="27078000000"/>
    <x v="1016"/>
    <n v="11381000000"/>
    <n v="0"/>
    <x v="2"/>
    <x v="102"/>
  </r>
  <r>
    <s v="MSFT"/>
    <x v="2"/>
    <d v="2015-06-30T00:00:00"/>
    <n v="93580000000"/>
    <n v="33038000000"/>
    <x v="1017"/>
    <n v="12046000000"/>
    <n v="0"/>
    <x v="2"/>
    <x v="102"/>
  </r>
  <r>
    <s v="MSFT"/>
    <x v="3"/>
    <d v="2016-06-30T00:00:00"/>
    <n v="85320000000"/>
    <n v="32780000000"/>
    <x v="1018"/>
    <n v="11988000000"/>
    <n v="0"/>
    <x v="2"/>
    <x v="102"/>
  </r>
  <r>
    <s v="MTB"/>
    <x v="0"/>
    <d v="2012-12-31T00:00:00"/>
    <n v="4608955000"/>
    <n v="116586000"/>
    <x v="1019"/>
    <n v="0"/>
    <n v="264631000"/>
    <x v="6"/>
    <x v="35"/>
  </r>
  <r>
    <s v="MTB"/>
    <x v="1"/>
    <d v="2013-12-31T00:00:00"/>
    <n v="4822539000"/>
    <n v="83692000"/>
    <x v="1020"/>
    <n v="0"/>
    <n v="231912000"/>
    <x v="6"/>
    <x v="35"/>
  </r>
  <r>
    <s v="MTB"/>
    <x v="2"/>
    <d v="2014-12-31T00:00:00"/>
    <n v="4736150000"/>
    <n v="63083000"/>
    <x v="1021"/>
    <n v="0"/>
    <n v="157824000"/>
    <x v="6"/>
    <x v="35"/>
  </r>
  <r>
    <s v="MTB"/>
    <x v="3"/>
    <d v="2015-12-31T00:00:00"/>
    <n v="4995881000"/>
    <n v="73814000"/>
    <x v="1022"/>
    <n v="0"/>
    <n v="196424000"/>
    <x v="6"/>
    <x v="35"/>
  </r>
  <r>
    <s v="MTD"/>
    <x v="0"/>
    <d v="2013-12-31T00:00:00"/>
    <n v="2378972000"/>
    <n v="1097041000"/>
    <x v="1023"/>
    <n v="116346000"/>
    <n v="24539000"/>
    <x v="3"/>
    <x v="88"/>
  </r>
  <r>
    <s v="MTD"/>
    <x v="1"/>
    <d v="2014-12-31T00:00:00"/>
    <n v="2485983000"/>
    <n v="1127233000"/>
    <x v="1024"/>
    <n v="123297000"/>
    <n v="29185000"/>
    <x v="3"/>
    <x v="88"/>
  </r>
  <r>
    <s v="MTD"/>
    <x v="2"/>
    <d v="2015-12-31T00:00:00"/>
    <n v="2395447000"/>
    <n v="1043454000"/>
    <x v="1025"/>
    <n v="119076000"/>
    <n v="30951000"/>
    <x v="3"/>
    <x v="88"/>
  </r>
  <r>
    <s v="MTD"/>
    <x v="3"/>
    <d v="2016-12-31T00:00:00"/>
    <n v="2508257000"/>
    <n v="1072670000"/>
    <x v="1026"/>
    <n v="119968000"/>
    <n v="36052000"/>
    <x v="3"/>
    <x v="88"/>
  </r>
  <r>
    <s v="MU"/>
    <x v="0"/>
    <d v="2013-08-29T00:00:00"/>
    <n v="9073000000"/>
    <n v="7226000000"/>
    <x v="267"/>
    <n v="931000000"/>
    <n v="0"/>
    <x v="2"/>
    <x v="7"/>
  </r>
  <r>
    <s v="MU"/>
    <x v="1"/>
    <d v="2014-08-28T00:00:00"/>
    <n v="16358000000"/>
    <n v="10921000000"/>
    <x v="1027"/>
    <n v="1371000000"/>
    <n v="0"/>
    <x v="2"/>
    <x v="7"/>
  </r>
  <r>
    <s v="MU"/>
    <x v="2"/>
    <d v="2015-09-03T00:00:00"/>
    <n v="16192000000"/>
    <n v="10977000000"/>
    <x v="1028"/>
    <n v="1540000000"/>
    <n v="0"/>
    <x v="2"/>
    <x v="7"/>
  </r>
  <r>
    <s v="MU"/>
    <x v="3"/>
    <d v="2016-09-01T00:00:00"/>
    <n v="12399000000"/>
    <n v="9894000000"/>
    <x v="1029"/>
    <n v="1617000000"/>
    <n v="0"/>
    <x v="2"/>
    <x v="7"/>
  </r>
  <r>
    <s v="MUR"/>
    <x v="0"/>
    <d v="2012-12-31T00:00:00"/>
    <n v="4608563000"/>
    <n v="1079136000"/>
    <x v="1030"/>
    <n v="0"/>
    <n v="1291456000"/>
    <x v="9"/>
    <x v="48"/>
  </r>
  <r>
    <s v="MUR"/>
    <x v="1"/>
    <d v="2013-12-31T00:00:00"/>
    <n v="5312686000"/>
    <n v="1252812000"/>
    <x v="1031"/>
    <n v="0"/>
    <n v="1602390000"/>
    <x v="9"/>
    <x v="48"/>
  </r>
  <r>
    <s v="MUR"/>
    <x v="2"/>
    <d v="2014-12-31T00:00:00"/>
    <n v="5288933000"/>
    <n v="1089888000"/>
    <x v="1032"/>
    <n v="0"/>
    <n v="1957025000"/>
    <x v="9"/>
    <x v="48"/>
  </r>
  <r>
    <s v="MUR"/>
    <x v="3"/>
    <d v="2015-12-31T00:00:00"/>
    <n v="2787116000"/>
    <n v="832306000"/>
    <x v="1033"/>
    <n v="0"/>
    <n v="1668489000"/>
    <x v="9"/>
    <x v="48"/>
  </r>
  <r>
    <s v="MYL"/>
    <x v="0"/>
    <d v="2014-12-31T00:00:00"/>
    <n v="7719600000"/>
    <n v="4191600000"/>
    <x v="1034"/>
    <n v="581800000"/>
    <n v="0"/>
    <x v="3"/>
    <x v="3"/>
  </r>
  <r>
    <s v="MYL"/>
    <x v="1"/>
    <d v="2015-12-31T00:00:00"/>
    <n v="9429300000"/>
    <n v="5213200000"/>
    <x v="1035"/>
    <n v="671900000"/>
    <n v="0"/>
    <x v="3"/>
    <x v="3"/>
  </r>
  <r>
    <s v="NBL"/>
    <x v="0"/>
    <d v="2013-12-31T00:00:00"/>
    <n v="5015000000"/>
    <n v="844000000"/>
    <x v="1036"/>
    <n v="0"/>
    <n v="1568000000"/>
    <x v="9"/>
    <x v="27"/>
  </r>
  <r>
    <s v="NBL"/>
    <x v="1"/>
    <d v="2014-12-31T00:00:00"/>
    <n v="5115000000"/>
    <n v="945000000"/>
    <x v="316"/>
    <n v="0"/>
    <n v="1759000000"/>
    <x v="9"/>
    <x v="27"/>
  </r>
  <r>
    <s v="NBL"/>
    <x v="2"/>
    <d v="2015-12-31T00:00:00"/>
    <n v="3183000000"/>
    <n v="979000000"/>
    <x v="1037"/>
    <n v="0"/>
    <n v="2131000000"/>
    <x v="9"/>
    <x v="27"/>
  </r>
  <r>
    <s v="NBL"/>
    <x v="3"/>
    <d v="2016-12-31T00:00:00"/>
    <n v="3491000000"/>
    <n v="1083000000"/>
    <x v="1038"/>
    <n v="0"/>
    <n v="2454000000"/>
    <x v="9"/>
    <x v="27"/>
  </r>
  <r>
    <s v="NDAQ"/>
    <x v="0"/>
    <d v="2012-12-31T00:00:00"/>
    <n v="3023000000"/>
    <n v="1446000000"/>
    <x v="1039"/>
    <n v="0"/>
    <n v="104000000"/>
    <x v="6"/>
    <x v="97"/>
  </r>
  <r>
    <s v="NDAQ"/>
    <x v="1"/>
    <d v="2013-12-31T00:00:00"/>
    <n v="3100000000"/>
    <n v="1316000000"/>
    <x v="1040"/>
    <n v="0"/>
    <n v="122000000"/>
    <x v="6"/>
    <x v="97"/>
  </r>
  <r>
    <s v="NDAQ"/>
    <x v="2"/>
    <d v="2014-12-31T00:00:00"/>
    <n v="3383000000"/>
    <n v="1433000000"/>
    <x v="118"/>
    <n v="0"/>
    <n v="137000000"/>
    <x v="6"/>
    <x v="97"/>
  </r>
  <r>
    <s v="NDAQ"/>
    <x v="3"/>
    <d v="2015-12-31T00:00:00"/>
    <n v="3292000000"/>
    <n v="1313000000"/>
    <x v="1041"/>
    <n v="0"/>
    <n v="138000000"/>
    <x v="6"/>
    <x v="97"/>
  </r>
  <r>
    <s v="NEE"/>
    <x v="0"/>
    <d v="2012-12-31T00:00:00"/>
    <n v="14256000000"/>
    <n v="8276000000"/>
    <x v="732"/>
    <n v="0"/>
    <n v="1518000000"/>
    <x v="5"/>
    <x v="10"/>
  </r>
  <r>
    <s v="NEE"/>
    <x v="1"/>
    <d v="2013-12-31T00:00:00"/>
    <n v="15136000000"/>
    <n v="8152000000"/>
    <x v="1042"/>
    <n v="0"/>
    <n v="2163000000"/>
    <x v="5"/>
    <x v="10"/>
  </r>
  <r>
    <s v="NEE"/>
    <x v="2"/>
    <d v="2014-12-31T00:00:00"/>
    <n v="17021000000"/>
    <n v="8751000000"/>
    <x v="1043"/>
    <n v="0"/>
    <n v="2551000000"/>
    <x v="5"/>
    <x v="10"/>
  </r>
  <r>
    <s v="NEE"/>
    <x v="3"/>
    <d v="2015-12-31T00:00:00"/>
    <n v="17486000000"/>
    <n v="8596000000"/>
    <x v="1044"/>
    <n v="0"/>
    <n v="2831000000"/>
    <x v="5"/>
    <x v="10"/>
  </r>
  <r>
    <s v="NEM"/>
    <x v="0"/>
    <d v="2012-12-31T00:00:00"/>
    <n v="9964000000"/>
    <n v="4334000000"/>
    <x v="1045"/>
    <n v="704000000"/>
    <n v="1032000000"/>
    <x v="8"/>
    <x v="103"/>
  </r>
  <r>
    <s v="NEM"/>
    <x v="1"/>
    <d v="2013-12-31T00:00:00"/>
    <n v="8414000000"/>
    <n v="5299000000"/>
    <x v="1046"/>
    <n v="469000000"/>
    <n v="1362000000"/>
    <x v="8"/>
    <x v="103"/>
  </r>
  <r>
    <s v="NEM"/>
    <x v="2"/>
    <d v="2014-12-31T00:00:00"/>
    <n v="7292000000"/>
    <n v="4457000000"/>
    <x v="1047"/>
    <n v="325000000"/>
    <n v="1229000000"/>
    <x v="8"/>
    <x v="103"/>
  </r>
  <r>
    <s v="NEM"/>
    <x v="3"/>
    <d v="2015-12-31T00:00:00"/>
    <n v="7729000000"/>
    <n v="4312000000"/>
    <x v="1048"/>
    <n v="289000000"/>
    <n v="1239000000"/>
    <x v="8"/>
    <x v="103"/>
  </r>
  <r>
    <s v="NFLX"/>
    <x v="0"/>
    <d v="2013-12-31T00:00:00"/>
    <n v="4374562000"/>
    <n v="3117203000"/>
    <x v="1049"/>
    <n v="378769000"/>
    <n v="0"/>
    <x v="2"/>
    <x v="16"/>
  </r>
  <r>
    <s v="NFLX"/>
    <x v="1"/>
    <d v="2014-12-31T00:00:00"/>
    <n v="5504656000"/>
    <n v="3752760000"/>
    <x v="1050"/>
    <n v="472321000"/>
    <n v="0"/>
    <x v="2"/>
    <x v="16"/>
  </r>
  <r>
    <s v="NFLX"/>
    <x v="2"/>
    <d v="2015-12-31T00:00:00"/>
    <n v="6779511000"/>
    <n v="4591476000"/>
    <x v="1051"/>
    <n v="650788000"/>
    <n v="0"/>
    <x v="2"/>
    <x v="16"/>
  </r>
  <r>
    <s v="NFLX"/>
    <x v="3"/>
    <d v="2016-12-31T00:00:00"/>
    <n v="8830669000"/>
    <n v="6029901000"/>
    <x v="1052"/>
    <n v="852098000"/>
    <n v="0"/>
    <x v="2"/>
    <x v="16"/>
  </r>
  <r>
    <s v="NFX"/>
    <x v="0"/>
    <d v="2012-12-31T00:00:00"/>
    <n v="1562000000"/>
    <n v="413000000"/>
    <x v="1053"/>
    <n v="0"/>
    <n v="704000000"/>
    <x v="9"/>
    <x v="27"/>
  </r>
  <r>
    <s v="NFX"/>
    <x v="1"/>
    <d v="2013-12-31T00:00:00"/>
    <n v="1857000000"/>
    <n v="411000000"/>
    <x v="1053"/>
    <n v="0"/>
    <n v="685000000"/>
    <x v="9"/>
    <x v="27"/>
  </r>
  <r>
    <s v="NFX"/>
    <x v="2"/>
    <d v="2014-12-31T00:00:00"/>
    <n v="2288000000"/>
    <n v="485000000"/>
    <x v="1054"/>
    <n v="0"/>
    <n v="870000000"/>
    <x v="9"/>
    <x v="27"/>
  </r>
  <r>
    <s v="NFX"/>
    <x v="3"/>
    <d v="2015-12-31T00:00:00"/>
    <n v="1557000000"/>
    <n v="497000000"/>
    <x v="1055"/>
    <n v="0"/>
    <n v="917000000"/>
    <x v="9"/>
    <x v="27"/>
  </r>
  <r>
    <s v="NKE"/>
    <x v="0"/>
    <d v="2013-05-31T00:00:00"/>
    <n v="25313000000"/>
    <n v="14279000000"/>
    <x v="1056"/>
    <n v="0"/>
    <n v="0"/>
    <x v="1"/>
    <x v="82"/>
  </r>
  <r>
    <s v="NKE"/>
    <x v="1"/>
    <d v="2014-05-31T00:00:00"/>
    <n v="27799000000"/>
    <n v="15353000000"/>
    <x v="1057"/>
    <n v="0"/>
    <n v="0"/>
    <x v="1"/>
    <x v="82"/>
  </r>
  <r>
    <s v="NKE"/>
    <x v="2"/>
    <d v="2015-05-31T00:00:00"/>
    <n v="30601000000"/>
    <n v="16534000000"/>
    <x v="1058"/>
    <n v="0"/>
    <n v="0"/>
    <x v="1"/>
    <x v="82"/>
  </r>
  <r>
    <s v="NKE"/>
    <x v="3"/>
    <d v="2016-05-31T00:00:00"/>
    <n v="32376000000"/>
    <n v="17405000000"/>
    <x v="1059"/>
    <n v="0"/>
    <n v="0"/>
    <x v="1"/>
    <x v="82"/>
  </r>
  <r>
    <s v="NLSN"/>
    <x v="0"/>
    <d v="2013-12-31T00:00:00"/>
    <n v="5703000000"/>
    <n v="2398000000"/>
    <x v="1060"/>
    <n v="0"/>
    <n v="510000000"/>
    <x v="0"/>
    <x v="68"/>
  </r>
  <r>
    <s v="NLSN"/>
    <x v="1"/>
    <d v="2014-12-31T00:00:00"/>
    <n v="6288000000"/>
    <n v="2620000000"/>
    <x v="1061"/>
    <n v="0"/>
    <n v="573000000"/>
    <x v="0"/>
    <x v="68"/>
  </r>
  <r>
    <s v="NLSN"/>
    <x v="2"/>
    <d v="2015-12-31T00:00:00"/>
    <n v="6172000000"/>
    <n v="2539000000"/>
    <x v="1062"/>
    <n v="0"/>
    <n v="574000000"/>
    <x v="0"/>
    <x v="68"/>
  </r>
  <r>
    <s v="NLSN"/>
    <x v="3"/>
    <d v="2016-12-31T00:00:00"/>
    <n v="6309000000"/>
    <n v="2607000000"/>
    <x v="1063"/>
    <n v="0"/>
    <n v="603000000"/>
    <x v="0"/>
    <x v="68"/>
  </r>
  <r>
    <s v="NOV"/>
    <x v="0"/>
    <d v="2012-12-31T00:00:00"/>
    <n v="17194000000"/>
    <n v="12151000000"/>
    <x v="1064"/>
    <n v="0"/>
    <n v="0"/>
    <x v="9"/>
    <x v="37"/>
  </r>
  <r>
    <s v="NOV"/>
    <x v="1"/>
    <d v="2013-12-31T00:00:00"/>
    <n v="19221000000"/>
    <n v="14117000000"/>
    <x v="1065"/>
    <n v="0"/>
    <n v="0"/>
    <x v="9"/>
    <x v="37"/>
  </r>
  <r>
    <s v="NOV"/>
    <x v="2"/>
    <d v="2014-12-31T00:00:00"/>
    <n v="21440000000"/>
    <n v="15631000000"/>
    <x v="1066"/>
    <n v="0"/>
    <n v="0"/>
    <x v="9"/>
    <x v="37"/>
  </r>
  <r>
    <s v="NOV"/>
    <x v="3"/>
    <d v="2015-12-31T00:00:00"/>
    <n v="14757000000"/>
    <n v="11694000000"/>
    <x v="1067"/>
    <n v="0"/>
    <n v="0"/>
    <x v="9"/>
    <x v="37"/>
  </r>
  <r>
    <s v="NSC"/>
    <x v="0"/>
    <d v="2013-12-31T00:00:00"/>
    <n v="11245000000"/>
    <n v="4070000000"/>
    <x v="1068"/>
    <n v="0"/>
    <n v="916000000"/>
    <x v="0"/>
    <x v="59"/>
  </r>
  <r>
    <s v="NSC"/>
    <x v="1"/>
    <d v="2014-12-31T00:00:00"/>
    <n v="11624000000"/>
    <n v="4201000000"/>
    <x v="1069"/>
    <n v="0"/>
    <n v="951000000"/>
    <x v="0"/>
    <x v="59"/>
  </r>
  <r>
    <s v="NSC"/>
    <x v="2"/>
    <d v="2015-12-31T00:00:00"/>
    <n v="10511000000"/>
    <n v="3662000000"/>
    <x v="1070"/>
    <n v="0"/>
    <n v="1054000000"/>
    <x v="0"/>
    <x v="59"/>
  </r>
  <r>
    <s v="NSC"/>
    <x v="3"/>
    <d v="2016-12-31T00:00:00"/>
    <n v="9888000000"/>
    <n v="3045000000"/>
    <x v="452"/>
    <n v="0"/>
    <n v="1026000000"/>
    <x v="0"/>
    <x v="59"/>
  </r>
  <r>
    <s v="NTAP"/>
    <x v="0"/>
    <d v="2013-04-26T00:00:00"/>
    <n v="6332400000"/>
    <n v="2571300000"/>
    <x v="1071"/>
    <n v="904200000"/>
    <n v="0"/>
    <x v="2"/>
    <x v="16"/>
  </r>
  <r>
    <s v="NTAP"/>
    <x v="1"/>
    <d v="2014-04-25T00:00:00"/>
    <n v="6325000000"/>
    <n v="2406000000"/>
    <x v="1072"/>
    <n v="918000000"/>
    <n v="0"/>
    <x v="2"/>
    <x v="16"/>
  </r>
  <r>
    <s v="NTAP"/>
    <x v="2"/>
    <d v="2015-04-24T00:00:00"/>
    <n v="6123000000"/>
    <n v="2290000000"/>
    <x v="244"/>
    <n v="920000000"/>
    <n v="0"/>
    <x v="2"/>
    <x v="16"/>
  </r>
  <r>
    <s v="NTAP"/>
    <x v="3"/>
    <d v="2016-04-29T00:00:00"/>
    <n v="5546000000"/>
    <n v="2173000000"/>
    <x v="1073"/>
    <n v="861000000"/>
    <n v="0"/>
    <x v="2"/>
    <x v="16"/>
  </r>
  <r>
    <s v="NUE"/>
    <x v="0"/>
    <d v="2012-12-31T00:00:00"/>
    <n v="19429273000"/>
    <n v="17915735000"/>
    <x v="1074"/>
    <n v="0"/>
    <n v="0"/>
    <x v="8"/>
    <x v="104"/>
  </r>
  <r>
    <s v="NUE"/>
    <x v="1"/>
    <d v="2013-12-31T00:00:00"/>
    <n v="19052046000"/>
    <n v="17641421000"/>
    <x v="1075"/>
    <n v="0"/>
    <n v="0"/>
    <x v="8"/>
    <x v="104"/>
  </r>
  <r>
    <s v="NUE"/>
    <x v="2"/>
    <d v="2014-12-31T00:00:00"/>
    <n v="21105141000"/>
    <n v="19198615000"/>
    <x v="1076"/>
    <n v="0"/>
    <n v="0"/>
    <x v="8"/>
    <x v="104"/>
  </r>
  <r>
    <s v="NUE"/>
    <x v="3"/>
    <d v="2015-12-31T00:00:00"/>
    <n v="16439276000"/>
    <n v="14858014000"/>
    <x v="1077"/>
    <n v="0"/>
    <n v="0"/>
    <x v="8"/>
    <x v="104"/>
  </r>
  <r>
    <s v="NVDA"/>
    <x v="0"/>
    <d v="2013-01-27T00:00:00"/>
    <n v="4280159000"/>
    <n v="2053816000"/>
    <x v="1078"/>
    <n v="1147282000"/>
    <n v="0"/>
    <x v="2"/>
    <x v="7"/>
  </r>
  <r>
    <s v="NVDA"/>
    <x v="1"/>
    <d v="2014-01-26T00:00:00"/>
    <n v="4130000000"/>
    <n v="1862000000"/>
    <x v="1079"/>
    <n v="1336000000"/>
    <n v="0"/>
    <x v="2"/>
    <x v="7"/>
  </r>
  <r>
    <s v="NVDA"/>
    <x v="2"/>
    <d v="2015-01-25T00:00:00"/>
    <n v="4682000000"/>
    <n v="2083000000"/>
    <x v="1080"/>
    <n v="1360000000"/>
    <n v="0"/>
    <x v="2"/>
    <x v="7"/>
  </r>
  <r>
    <s v="NVDA"/>
    <x v="3"/>
    <d v="2016-01-31T00:00:00"/>
    <n v="5010000000"/>
    <n v="2199000000"/>
    <x v="1081"/>
    <n v="1331000000"/>
    <n v="0"/>
    <x v="2"/>
    <x v="7"/>
  </r>
  <r>
    <s v="NWL"/>
    <x v="0"/>
    <d v="2012-12-31T00:00:00"/>
    <n v="5508500000"/>
    <n v="3414400000"/>
    <x v="1082"/>
    <n v="0"/>
    <n v="0"/>
    <x v="1"/>
    <x v="105"/>
  </r>
  <r>
    <s v="NWL"/>
    <x v="1"/>
    <d v="2013-12-31T00:00:00"/>
    <n v="5607000000"/>
    <n v="3482100000"/>
    <x v="1083"/>
    <n v="0"/>
    <n v="0"/>
    <x v="1"/>
    <x v="105"/>
  </r>
  <r>
    <s v="NWL"/>
    <x v="2"/>
    <d v="2014-12-31T00:00:00"/>
    <n v="5727000000"/>
    <n v="3523600000"/>
    <x v="1084"/>
    <n v="0"/>
    <n v="0"/>
    <x v="1"/>
    <x v="105"/>
  </r>
  <r>
    <s v="NWL"/>
    <x v="3"/>
    <d v="2015-12-31T00:00:00"/>
    <n v="5915700000"/>
    <n v="3611100000"/>
    <x v="1085"/>
    <n v="0"/>
    <n v="0"/>
    <x v="1"/>
    <x v="105"/>
  </r>
  <r>
    <s v="O"/>
    <x v="0"/>
    <d v="2012-12-31T00:00:00"/>
    <n v="484581000"/>
    <n v="21306000"/>
    <x v="1086"/>
    <n v="0"/>
    <n v="147515000"/>
    <x v="7"/>
    <x v="77"/>
  </r>
  <r>
    <s v="O"/>
    <x v="1"/>
    <d v="2013-12-31T00:00:00"/>
    <n v="780209000"/>
    <n v="38851000"/>
    <x v="1087"/>
    <n v="0"/>
    <n v="306769000"/>
    <x v="7"/>
    <x v="77"/>
  </r>
  <r>
    <s v="O"/>
    <x v="2"/>
    <d v="2014-12-31T00:00:00"/>
    <n v="933505000"/>
    <n v="53871000"/>
    <x v="1088"/>
    <n v="0"/>
    <n v="374661000"/>
    <x v="7"/>
    <x v="77"/>
  </r>
  <r>
    <s v="O"/>
    <x v="3"/>
    <d v="2015-12-31T00:00:00"/>
    <n v="1023285000"/>
    <n v="55352000"/>
    <x v="1089"/>
    <n v="0"/>
    <n v="409215000"/>
    <x v="7"/>
    <x v="77"/>
  </r>
  <r>
    <s v="OKE"/>
    <x v="0"/>
    <d v="2012-12-31T00:00:00"/>
    <n v="10184121000"/>
    <n v="8540319000"/>
    <x v="1090"/>
    <n v="0"/>
    <n v="205334000"/>
    <x v="9"/>
    <x v="27"/>
  </r>
  <r>
    <s v="OKE"/>
    <x v="1"/>
    <d v="2013-12-31T00:00:00"/>
    <n v="11871879000"/>
    <n v="10222213000"/>
    <x v="1091"/>
    <n v="0"/>
    <n v="239343000"/>
    <x v="9"/>
    <x v="27"/>
  </r>
  <r>
    <s v="OKE"/>
    <x v="2"/>
    <d v="2014-12-31T00:00:00"/>
    <n v="12195091000"/>
    <n v="10088548000"/>
    <x v="1092"/>
    <n v="0"/>
    <n v="294684000"/>
    <x v="9"/>
    <x v="27"/>
  </r>
  <r>
    <s v="OKE"/>
    <x v="3"/>
    <d v="2015-12-31T00:00:00"/>
    <n v="7763206000"/>
    <n v="5641052000"/>
    <x v="1093"/>
    <n v="0"/>
    <n v="354620000"/>
    <x v="9"/>
    <x v="27"/>
  </r>
  <r>
    <s v="OMC"/>
    <x v="0"/>
    <d v="2014-12-31T00:00:00"/>
    <n v="15317800000"/>
    <n v="12602100000"/>
    <x v="1094"/>
    <n v="0"/>
    <n v="294400000"/>
    <x v="1"/>
    <x v="89"/>
  </r>
  <r>
    <s v="OMC"/>
    <x v="1"/>
    <d v="2015-12-31T00:00:00"/>
    <n v="15134400000"/>
    <n v="12491400000"/>
    <x v="1095"/>
    <n v="0"/>
    <n v="291100000"/>
    <x v="1"/>
    <x v="89"/>
  </r>
  <r>
    <s v="OMC"/>
    <x v="2"/>
    <d v="2016-12-31T00:00:00"/>
    <n v="15416900000"/>
    <n v="12671200000"/>
    <x v="1096"/>
    <n v="0"/>
    <n v="292900000"/>
    <x v="1"/>
    <x v="89"/>
  </r>
  <r>
    <s v="ORLY"/>
    <x v="0"/>
    <d v="2012-12-31T00:00:00"/>
    <n v="6182184000"/>
    <n v="3084766000"/>
    <x v="1097"/>
    <n v="0"/>
    <n v="0"/>
    <x v="1"/>
    <x v="25"/>
  </r>
  <r>
    <s v="ORLY"/>
    <x v="1"/>
    <d v="2013-12-31T00:00:00"/>
    <n v="6649237000"/>
    <n v="3280236000"/>
    <x v="1098"/>
    <n v="0"/>
    <n v="0"/>
    <x v="1"/>
    <x v="25"/>
  </r>
  <r>
    <s v="ORLY"/>
    <x v="2"/>
    <d v="2014-12-31T00:00:00"/>
    <n v="7216081000"/>
    <n v="3507180000"/>
    <x v="1099"/>
    <n v="0"/>
    <n v="0"/>
    <x v="1"/>
    <x v="25"/>
  </r>
  <r>
    <s v="ORLY"/>
    <x v="3"/>
    <d v="2015-12-31T00:00:00"/>
    <n v="7966674000"/>
    <n v="3804031000"/>
    <x v="1100"/>
    <n v="0"/>
    <n v="0"/>
    <x v="1"/>
    <x v="25"/>
  </r>
  <r>
    <s v="OXY"/>
    <x v="0"/>
    <d v="2012-12-31T00:00:00"/>
    <n v="20100000000"/>
    <n v="6530000000"/>
    <x v="241"/>
    <n v="0"/>
    <n v="3585000000"/>
    <x v="9"/>
    <x v="27"/>
  </r>
  <r>
    <s v="OXY"/>
    <x v="1"/>
    <d v="2013-12-31T00:00:00"/>
    <n v="20170000000"/>
    <n v="6497000000"/>
    <x v="1101"/>
    <n v="0"/>
    <n v="4203000000"/>
    <x v="9"/>
    <x v="27"/>
  </r>
  <r>
    <s v="OXY"/>
    <x v="2"/>
    <d v="2014-12-31T00:00:00"/>
    <n v="19312000000"/>
    <n v="6803000000"/>
    <x v="1102"/>
    <n v="0"/>
    <n v="4261000000"/>
    <x v="9"/>
    <x v="27"/>
  </r>
  <r>
    <s v="OXY"/>
    <x v="3"/>
    <d v="2015-12-31T00:00:00"/>
    <n v="12480000000"/>
    <n v="5804000000"/>
    <x v="1103"/>
    <n v="0"/>
    <n v="4544000000"/>
    <x v="9"/>
    <x v="27"/>
  </r>
  <r>
    <s v="PBCT"/>
    <x v="0"/>
    <d v="2012-12-31T00:00:00"/>
    <n v="1355300000"/>
    <n v="90800000"/>
    <x v="1104"/>
    <n v="0"/>
    <n v="76000000"/>
    <x v="6"/>
    <x v="106"/>
  </r>
  <r>
    <s v="PBCT"/>
    <x v="1"/>
    <d v="2013-12-31T00:00:00"/>
    <n v="1346100000"/>
    <n v="81100000"/>
    <x v="1105"/>
    <n v="0"/>
    <n v="69900000"/>
    <x v="6"/>
    <x v="106"/>
  </r>
  <r>
    <s v="PBCT"/>
    <x v="2"/>
    <d v="2014-12-31T00:00:00"/>
    <n v="1381400000"/>
    <n v="80900000"/>
    <x v="1106"/>
    <n v="0"/>
    <n v="65400000"/>
    <x v="6"/>
    <x v="106"/>
  </r>
  <r>
    <s v="PBCT"/>
    <x v="3"/>
    <d v="2015-12-31T00:00:00"/>
    <n v="1421300000"/>
    <n v="95500000"/>
    <x v="1107"/>
    <n v="0"/>
    <n v="57300000"/>
    <x v="6"/>
    <x v="106"/>
  </r>
  <r>
    <s v="PBI"/>
    <x v="0"/>
    <d v="2012-12-31T00:00:00"/>
    <n v="3823713000"/>
    <n v="1582398000"/>
    <x v="1108"/>
    <n v="114250000"/>
    <n v="0"/>
    <x v="0"/>
    <x v="107"/>
  </r>
  <r>
    <s v="PBI"/>
    <x v="1"/>
    <d v="2013-12-31T00:00:00"/>
    <n v="3791335000"/>
    <n v="1650622000"/>
    <x v="1109"/>
    <n v="110412000"/>
    <n v="0"/>
    <x v="0"/>
    <x v="107"/>
  </r>
  <r>
    <s v="PBI"/>
    <x v="2"/>
    <d v="2014-12-31T00:00:00"/>
    <n v="3821504000"/>
    <n v="1680791000"/>
    <x v="1110"/>
    <n v="109931000"/>
    <n v="0"/>
    <x v="0"/>
    <x v="107"/>
  </r>
  <r>
    <s v="PBI"/>
    <x v="3"/>
    <d v="2015-12-31T00:00:00"/>
    <n v="3578060000"/>
    <n v="1558591000"/>
    <x v="1111"/>
    <n v="110156000"/>
    <n v="0"/>
    <x v="0"/>
    <x v="107"/>
  </r>
  <r>
    <s v="PCAR"/>
    <x v="0"/>
    <d v="2012-12-31T00:00:00"/>
    <n v="16596800000"/>
    <n v="13908300000"/>
    <x v="1112"/>
    <n v="279300000"/>
    <n v="517400000"/>
    <x v="0"/>
    <x v="41"/>
  </r>
  <r>
    <s v="PCAR"/>
    <x v="1"/>
    <d v="2013-12-31T00:00:00"/>
    <n v="16661000000"/>
    <n v="13900700000"/>
    <x v="1113"/>
    <n v="251400000"/>
    <n v="571700000"/>
    <x v="0"/>
    <x v="41"/>
  </r>
  <r>
    <s v="PCAR"/>
    <x v="2"/>
    <d v="2014-12-31T00:00:00"/>
    <n v="18534400000"/>
    <n v="15481600000"/>
    <x v="1114"/>
    <n v="215600000"/>
    <n v="588500000"/>
    <x v="0"/>
    <x v="41"/>
  </r>
  <r>
    <s v="PCAR"/>
    <x v="3"/>
    <d v="2015-12-31T00:00:00"/>
    <n v="18671300000"/>
    <n v="15292100000"/>
    <x v="1115"/>
    <n v="239800000"/>
    <n v="583700000"/>
    <x v="0"/>
    <x v="41"/>
  </r>
  <r>
    <s v="PCG"/>
    <x v="0"/>
    <d v="2013-12-31T00:00:00"/>
    <n v="15598000000"/>
    <n v="11759000000"/>
    <x v="52"/>
    <n v="0"/>
    <n v="2077000000"/>
    <x v="5"/>
    <x v="10"/>
  </r>
  <r>
    <s v="PCG"/>
    <x v="1"/>
    <d v="2014-12-31T00:00:00"/>
    <n v="17090000000"/>
    <n v="12207000000"/>
    <x v="52"/>
    <n v="0"/>
    <n v="2433000000"/>
    <x v="5"/>
    <x v="10"/>
  </r>
  <r>
    <s v="PCG"/>
    <x v="2"/>
    <d v="2015-12-31T00:00:00"/>
    <n v="16833000000"/>
    <n v="12713000000"/>
    <x v="52"/>
    <n v="0"/>
    <n v="2612000000"/>
    <x v="5"/>
    <x v="10"/>
  </r>
  <r>
    <s v="PCG"/>
    <x v="3"/>
    <d v="2016-12-31T00:00:00"/>
    <n v="17666000000"/>
    <n v="12734000000"/>
    <x v="52"/>
    <n v="0"/>
    <n v="2755000000"/>
    <x v="5"/>
    <x v="10"/>
  </r>
  <r>
    <s v="PCLN"/>
    <x v="0"/>
    <d v="2012-12-31T00:00:00"/>
    <n v="5260956000"/>
    <n v="1177275000"/>
    <x v="1116"/>
    <n v="0"/>
    <n v="65141000"/>
    <x v="1"/>
    <x v="24"/>
  </r>
  <r>
    <s v="PCLN"/>
    <x v="1"/>
    <d v="2013-12-31T00:00:00"/>
    <n v="6793306000"/>
    <n v="1077420000"/>
    <x v="1117"/>
    <n v="0"/>
    <n v="117975000"/>
    <x v="1"/>
    <x v="24"/>
  </r>
  <r>
    <s v="PCLN"/>
    <x v="2"/>
    <d v="2014-12-31T00:00:00"/>
    <n v="8441971000"/>
    <n v="857841000"/>
    <x v="1118"/>
    <n v="0"/>
    <n v="207820000"/>
    <x v="1"/>
    <x v="24"/>
  </r>
  <r>
    <s v="PCLN"/>
    <x v="3"/>
    <d v="2015-12-31T00:00:00"/>
    <n v="9223987000"/>
    <n v="632180000"/>
    <x v="1119"/>
    <n v="0"/>
    <n v="272494000"/>
    <x v="1"/>
    <x v="24"/>
  </r>
  <r>
    <s v="PDCO"/>
    <x v="0"/>
    <d v="2013-04-27T00:00:00"/>
    <n v="3637212000"/>
    <n v="2446443000"/>
    <x v="52"/>
    <n v="0"/>
    <n v="0"/>
    <x v="3"/>
    <x v="54"/>
  </r>
  <r>
    <s v="PDCO"/>
    <x v="1"/>
    <d v="2014-04-26T00:00:00"/>
    <n v="3585141000"/>
    <n v="2566444000"/>
    <x v="52"/>
    <n v="0"/>
    <n v="0"/>
    <x v="3"/>
    <x v="54"/>
  </r>
  <r>
    <s v="PDCO"/>
    <x v="2"/>
    <d v="2015-04-25T00:00:00"/>
    <n v="3910865000"/>
    <n v="2850316000"/>
    <x v="52"/>
    <n v="0"/>
    <n v="0"/>
    <x v="3"/>
    <x v="54"/>
  </r>
  <r>
    <s v="PDCO"/>
    <x v="3"/>
    <d v="2016-04-30T00:00:00"/>
    <n v="5386703000"/>
    <n v="4063955000"/>
    <x v="52"/>
    <n v="0"/>
    <n v="0"/>
    <x v="3"/>
    <x v="54"/>
  </r>
  <r>
    <s v="PEG"/>
    <x v="0"/>
    <d v="2012-12-31T00:00:00"/>
    <n v="9781000000"/>
    <n v="6351000000"/>
    <x v="1120"/>
    <n v="0"/>
    <n v="1054000000"/>
    <x v="5"/>
    <x v="11"/>
  </r>
  <r>
    <s v="PEG"/>
    <x v="1"/>
    <d v="2013-12-31T00:00:00"/>
    <n v="9968000000"/>
    <n v="6423000000"/>
    <x v="1121"/>
    <n v="0"/>
    <n v="1178000000"/>
    <x v="5"/>
    <x v="11"/>
  </r>
  <r>
    <s v="PEG"/>
    <x v="2"/>
    <d v="2014-12-31T00:00:00"/>
    <n v="10886000000"/>
    <n v="7036000000"/>
    <x v="52"/>
    <n v="0"/>
    <n v="1227000000"/>
    <x v="5"/>
    <x v="11"/>
  </r>
  <r>
    <s v="PEG"/>
    <x v="3"/>
    <d v="2015-12-31T00:00:00"/>
    <n v="10415000000"/>
    <n v="6239000000"/>
    <x v="52"/>
    <n v="0"/>
    <n v="1214000000"/>
    <x v="5"/>
    <x v="11"/>
  </r>
  <r>
    <s v="PEP"/>
    <x v="0"/>
    <d v="2013-12-28T00:00:00"/>
    <n v="66415000000"/>
    <n v="31243000000"/>
    <x v="1122"/>
    <n v="0"/>
    <n v="110000000"/>
    <x v="4"/>
    <x v="69"/>
  </r>
  <r>
    <s v="PEP"/>
    <x v="1"/>
    <d v="2014-12-27T00:00:00"/>
    <n v="66683000000"/>
    <n v="31238000000"/>
    <x v="1123"/>
    <n v="0"/>
    <n v="92000000"/>
    <x v="4"/>
    <x v="69"/>
  </r>
  <r>
    <s v="PEP"/>
    <x v="2"/>
    <d v="2015-12-26T00:00:00"/>
    <n v="63056000000"/>
    <n v="28731000000"/>
    <x v="1124"/>
    <n v="0"/>
    <n v="75000000"/>
    <x v="4"/>
    <x v="69"/>
  </r>
  <r>
    <s v="PEP"/>
    <x v="3"/>
    <d v="2016-12-31T00:00:00"/>
    <n v="62799000000"/>
    <n v="28209000000"/>
    <x v="1125"/>
    <n v="0"/>
    <n v="70000000"/>
    <x v="4"/>
    <x v="69"/>
  </r>
  <r>
    <s v="PFE"/>
    <x v="0"/>
    <d v="2012-12-31T00:00:00"/>
    <n v="54657000000"/>
    <n v="9821000000"/>
    <x v="1126"/>
    <n v="7482000000"/>
    <n v="5109000000"/>
    <x v="3"/>
    <x v="3"/>
  </r>
  <r>
    <s v="PFE"/>
    <x v="1"/>
    <d v="2013-12-31T00:00:00"/>
    <n v="51584000000"/>
    <n v="9586000000"/>
    <x v="1127"/>
    <n v="6678000000"/>
    <n v="4599000000"/>
    <x v="3"/>
    <x v="3"/>
  </r>
  <r>
    <s v="PFE"/>
    <x v="2"/>
    <d v="2014-12-31T00:00:00"/>
    <n v="49605000000"/>
    <n v="9577000000"/>
    <x v="1128"/>
    <n v="8393000000"/>
    <n v="4039000000"/>
    <x v="3"/>
    <x v="3"/>
  </r>
  <r>
    <s v="PFE"/>
    <x v="3"/>
    <d v="2015-12-31T00:00:00"/>
    <n v="48851000000"/>
    <n v="9648000000"/>
    <x v="1129"/>
    <n v="7690000000"/>
    <n v="3728000000"/>
    <x v="3"/>
    <x v="3"/>
  </r>
  <r>
    <s v="PFG"/>
    <x v="0"/>
    <d v="2013-12-31T00:00:00"/>
    <n v="9289500000"/>
    <n v="4683600000"/>
    <x v="1130"/>
    <n v="0"/>
    <n v="3292900000"/>
    <x v="6"/>
    <x v="97"/>
  </r>
  <r>
    <s v="PFG"/>
    <x v="1"/>
    <d v="2014-12-31T00:00:00"/>
    <n v="10477600000"/>
    <n v="5231000000"/>
    <x v="1131"/>
    <n v="0"/>
    <n v="3574300000"/>
    <x v="6"/>
    <x v="97"/>
  </r>
  <r>
    <s v="PFG"/>
    <x v="2"/>
    <d v="2015-12-31T00:00:00"/>
    <n v="11964400000"/>
    <n v="6697700000"/>
    <x v="1132"/>
    <n v="0"/>
    <n v="3672400000"/>
    <x v="6"/>
    <x v="97"/>
  </r>
  <r>
    <s v="PFG"/>
    <x v="3"/>
    <d v="2016-12-31T00:00:00"/>
    <n v="12394100000"/>
    <n v="6913200000"/>
    <x v="1133"/>
    <n v="0"/>
    <n v="3732600000"/>
    <x v="6"/>
    <x v="97"/>
  </r>
  <r>
    <s v="PG"/>
    <x v="0"/>
    <d v="2013-12-31T00:00:00"/>
    <n v="2104745000"/>
    <n v="155355000"/>
    <x v="1134"/>
    <n v="859947000"/>
    <n v="0"/>
    <x v="4"/>
    <x v="56"/>
  </r>
  <r>
    <s v="PG"/>
    <x v="1"/>
    <d v="2014-12-31T00:00:00"/>
    <n v="2819557000"/>
    <n v="205018000"/>
    <x v="1135"/>
    <n v="1271353000"/>
    <n v="0"/>
    <x v="4"/>
    <x v="56"/>
  </r>
  <r>
    <s v="PG"/>
    <x v="2"/>
    <d v="2015-12-31T00:00:00"/>
    <n v="4103728000"/>
    <n v="392709000"/>
    <x v="1136"/>
    <n v="1620577000"/>
    <n v="0"/>
    <x v="4"/>
    <x v="56"/>
  </r>
  <r>
    <s v="PG"/>
    <x v="3"/>
    <d v="2016-12-31T00:00:00"/>
    <n v="4860427000"/>
    <n v="299694000"/>
    <x v="1137"/>
    <n v="2052295000"/>
    <n v="0"/>
    <x v="4"/>
    <x v="56"/>
  </r>
  <r>
    <s v="PGR"/>
    <x v="0"/>
    <d v="2012-12-31T00:00:00"/>
    <n v="17083900000"/>
    <n v="15590900000"/>
    <x v="1138"/>
    <n v="0"/>
    <n v="36100000"/>
    <x v="6"/>
    <x v="13"/>
  </r>
  <r>
    <s v="PGR"/>
    <x v="1"/>
    <d v="2013-12-31T00:00:00"/>
    <n v="18170900000"/>
    <n v="16275100000"/>
    <x v="1139"/>
    <n v="0"/>
    <n v="38800000"/>
    <x v="6"/>
    <x v="13"/>
  </r>
  <r>
    <s v="PGR"/>
    <x v="2"/>
    <d v="2014-12-31T00:00:00"/>
    <n v="19391400000"/>
    <n v="17297300000"/>
    <x v="1140"/>
    <n v="0"/>
    <n v="50900000"/>
    <x v="6"/>
    <x v="13"/>
  </r>
  <r>
    <s v="PGR"/>
    <x v="3"/>
    <d v="2015-12-31T00:00:00"/>
    <n v="20853800000"/>
    <n v="18705900000"/>
    <x v="1141"/>
    <n v="0"/>
    <n v="77500000"/>
    <x v="6"/>
    <x v="13"/>
  </r>
  <r>
    <s v="PH"/>
    <x v="0"/>
    <d v="2013-06-30T00:00:00"/>
    <n v="13015704000"/>
    <n v="10086675000"/>
    <x v="1142"/>
    <n v="0"/>
    <n v="0"/>
    <x v="0"/>
    <x v="53"/>
  </r>
  <r>
    <s v="PH"/>
    <x v="1"/>
    <d v="2014-06-30T00:00:00"/>
    <n v="13215971000"/>
    <n v="10188227000"/>
    <x v="1143"/>
    <n v="0"/>
    <n v="0"/>
    <x v="0"/>
    <x v="53"/>
  </r>
  <r>
    <s v="PH"/>
    <x v="2"/>
    <d v="2015-06-30T00:00:00"/>
    <n v="12711744000"/>
    <n v="9655245000"/>
    <x v="1144"/>
    <n v="0"/>
    <n v="0"/>
    <x v="0"/>
    <x v="53"/>
  </r>
  <r>
    <s v="PH"/>
    <x v="3"/>
    <d v="2016-06-30T00:00:00"/>
    <n v="11360753000"/>
    <n v="8823384000"/>
    <x v="1145"/>
    <n v="0"/>
    <n v="0"/>
    <x v="0"/>
    <x v="53"/>
  </r>
  <r>
    <s v="PHM"/>
    <x v="0"/>
    <d v="2013-12-31T00:00:00"/>
    <n v="5679595000"/>
    <n v="4507196000"/>
    <x v="1146"/>
    <n v="0"/>
    <n v="0"/>
    <x v="1"/>
    <x v="66"/>
  </r>
  <r>
    <s v="PHM"/>
    <x v="1"/>
    <d v="2014-12-31T00:00:00"/>
    <n v="5822363000"/>
    <n v="4244479000"/>
    <x v="1147"/>
    <n v="0"/>
    <n v="0"/>
    <x v="1"/>
    <x v="66"/>
  </r>
  <r>
    <s v="PHM"/>
    <x v="2"/>
    <d v="2015-12-31T00:00:00"/>
    <n v="5981964000"/>
    <n v="4353850000"/>
    <x v="1148"/>
    <n v="0"/>
    <n v="0"/>
    <x v="1"/>
    <x v="66"/>
  </r>
  <r>
    <s v="PHM"/>
    <x v="3"/>
    <d v="2016-12-31T00:00:00"/>
    <n v="7668476000"/>
    <n v="5728662000"/>
    <x v="1149"/>
    <n v="0"/>
    <n v="0"/>
    <x v="1"/>
    <x v="66"/>
  </r>
  <r>
    <s v="PKI"/>
    <x v="0"/>
    <d v="2012-12-30T00:00:00"/>
    <n v="2105188000"/>
    <n v="1143659000"/>
    <x v="1150"/>
    <n v="131835000"/>
    <n v="0"/>
    <x v="3"/>
    <x v="5"/>
  </r>
  <r>
    <s v="PKI"/>
    <x v="1"/>
    <d v="2013-12-29T00:00:00"/>
    <n v="2157586000"/>
    <n v="1181444000"/>
    <x v="1151"/>
    <n v="132400000"/>
    <n v="0"/>
    <x v="3"/>
    <x v="5"/>
  </r>
  <r>
    <s v="PKI"/>
    <x v="2"/>
    <d v="2014-12-28T00:00:00"/>
    <n v="2237219000"/>
    <n v="1232611000"/>
    <x v="1152"/>
    <n v="121141000"/>
    <n v="0"/>
    <x v="3"/>
    <x v="5"/>
  </r>
  <r>
    <s v="PKI"/>
    <x v="3"/>
    <d v="2016-01-03T00:00:00"/>
    <n v="2262359000"/>
    <n v="1237859000"/>
    <x v="1153"/>
    <n v="125928000"/>
    <n v="0"/>
    <x v="3"/>
    <x v="5"/>
  </r>
  <r>
    <s v="PM"/>
    <x v="0"/>
    <d v="2013-12-31T00:00:00"/>
    <n v="80029000000"/>
    <n v="59222000000"/>
    <x v="1154"/>
    <n v="0"/>
    <n v="93000000"/>
    <x v="4"/>
    <x v="101"/>
  </r>
  <r>
    <s v="PM"/>
    <x v="1"/>
    <d v="2014-12-31T00:00:00"/>
    <n v="80106000000"/>
    <n v="60775000000"/>
    <x v="1155"/>
    <n v="0"/>
    <n v="93000000"/>
    <x v="4"/>
    <x v="101"/>
  </r>
  <r>
    <s v="PM"/>
    <x v="2"/>
    <d v="2015-12-31T00:00:00"/>
    <n v="73908000000"/>
    <n v="56479000000"/>
    <x v="1156"/>
    <n v="0"/>
    <n v="82000000"/>
    <x v="4"/>
    <x v="101"/>
  </r>
  <r>
    <s v="PM"/>
    <x v="3"/>
    <d v="2016-12-31T00:00:00"/>
    <n v="74953000000"/>
    <n v="57659000000"/>
    <x v="1157"/>
    <n v="0"/>
    <n v="74000000"/>
    <x v="4"/>
    <x v="101"/>
  </r>
  <r>
    <s v="PNC"/>
    <x v="0"/>
    <d v="2012-12-31T00:00:00"/>
    <n v="16606000000"/>
    <n v="386000000"/>
    <x v="1158"/>
    <n v="0"/>
    <n v="987000000"/>
    <x v="6"/>
    <x v="35"/>
  </r>
  <r>
    <s v="PNC"/>
    <x v="1"/>
    <d v="2013-12-31T00:00:00"/>
    <n v="16872000000"/>
    <n v="344000000"/>
    <x v="1159"/>
    <n v="0"/>
    <n v="643000000"/>
    <x v="6"/>
    <x v="35"/>
  </r>
  <r>
    <s v="PNC"/>
    <x v="2"/>
    <d v="2014-12-31T00:00:00"/>
    <n v="16281000000"/>
    <n v="325000000"/>
    <x v="1160"/>
    <n v="0"/>
    <n v="273000000"/>
    <x v="6"/>
    <x v="35"/>
  </r>
  <r>
    <s v="PNC"/>
    <x v="3"/>
    <d v="2015-12-31T00:00:00"/>
    <n v="16270000000"/>
    <n v="403000000"/>
    <x v="1161"/>
    <n v="0"/>
    <n v="255000000"/>
    <x v="6"/>
    <x v="35"/>
  </r>
  <r>
    <s v="PNR"/>
    <x v="0"/>
    <d v="2012-12-31T00:00:00"/>
    <n v="4306800000"/>
    <n v="3040900000"/>
    <x v="1162"/>
    <n v="92300000"/>
    <n v="0"/>
    <x v="0"/>
    <x v="52"/>
  </r>
  <r>
    <s v="PNR"/>
    <x v="1"/>
    <d v="2013-12-31T00:00:00"/>
    <n v="6999700000"/>
    <n v="4629600000"/>
    <x v="1163"/>
    <n v="122800000"/>
    <n v="0"/>
    <x v="0"/>
    <x v="52"/>
  </r>
  <r>
    <s v="PNR"/>
    <x v="2"/>
    <d v="2014-12-31T00:00:00"/>
    <n v="7039000000"/>
    <n v="4576000000"/>
    <x v="1164"/>
    <n v="117300000"/>
    <n v="0"/>
    <x v="0"/>
    <x v="52"/>
  </r>
  <r>
    <s v="PNR"/>
    <x v="3"/>
    <d v="2015-12-31T00:00:00"/>
    <n v="6449000000"/>
    <n v="4263200000"/>
    <x v="1165"/>
    <n v="119600000"/>
    <n v="0"/>
    <x v="0"/>
    <x v="52"/>
  </r>
  <r>
    <s v="PNW"/>
    <x v="0"/>
    <d v="2012-12-31T00:00:00"/>
    <n v="3301804000"/>
    <n v="1879559000"/>
    <x v="1166"/>
    <n v="0"/>
    <n v="404336000"/>
    <x v="5"/>
    <x v="10"/>
  </r>
  <r>
    <s v="PNW"/>
    <x v="1"/>
    <d v="2013-12-31T00:00:00"/>
    <n v="3454628000"/>
    <n v="2020436000"/>
    <x v="1167"/>
    <n v="0"/>
    <n v="415708000"/>
    <x v="5"/>
    <x v="10"/>
  </r>
  <r>
    <s v="PNW"/>
    <x v="2"/>
    <d v="2014-12-31T00:00:00"/>
    <n v="3491632000"/>
    <n v="2087854000"/>
    <x v="1168"/>
    <n v="0"/>
    <n v="417358000"/>
    <x v="5"/>
    <x v="10"/>
  </r>
  <r>
    <s v="PNW"/>
    <x v="3"/>
    <d v="2015-12-31T00:00:00"/>
    <n v="3495443000"/>
    <n v="1969675000"/>
    <x v="1169"/>
    <n v="0"/>
    <n v="494422000"/>
    <x v="5"/>
    <x v="10"/>
  </r>
  <r>
    <s v="PPG"/>
    <x v="0"/>
    <d v="2013-12-31T00:00:00"/>
    <n v="14265000000"/>
    <n v="8314000000"/>
    <x v="1170"/>
    <n v="463000000"/>
    <n v="452000000"/>
    <x v="8"/>
    <x v="63"/>
  </r>
  <r>
    <s v="PPG"/>
    <x v="1"/>
    <d v="2014-12-31T00:00:00"/>
    <n v="14791000000"/>
    <n v="8348000000"/>
    <x v="1171"/>
    <n v="483000000"/>
    <n v="450000000"/>
    <x v="8"/>
    <x v="63"/>
  </r>
  <r>
    <s v="PPG"/>
    <x v="2"/>
    <d v="2015-12-31T00:00:00"/>
    <n v="14766000000"/>
    <n v="8206000000"/>
    <x v="1172"/>
    <n v="476000000"/>
    <n v="471000000"/>
    <x v="8"/>
    <x v="63"/>
  </r>
  <r>
    <s v="PPG"/>
    <x v="3"/>
    <d v="2016-12-31T00:00:00"/>
    <n v="14751000000"/>
    <n v="8063000000"/>
    <x v="1173"/>
    <n v="466000000"/>
    <n v="462000000"/>
    <x v="8"/>
    <x v="63"/>
  </r>
  <r>
    <s v="PPL"/>
    <x v="0"/>
    <d v="2012-12-31T00:00:00"/>
    <n v="12132000000"/>
    <n v="4876000000"/>
    <x v="1174"/>
    <n v="0"/>
    <n v="1087000000"/>
    <x v="5"/>
    <x v="11"/>
  </r>
  <r>
    <s v="PPL"/>
    <x v="1"/>
    <d v="2013-12-31T00:00:00"/>
    <n v="7263000000"/>
    <n v="1751000000"/>
    <x v="1101"/>
    <n v="0"/>
    <n v="843000000"/>
    <x v="5"/>
    <x v="11"/>
  </r>
  <r>
    <s v="PPL"/>
    <x v="2"/>
    <d v="2014-12-31T00:00:00"/>
    <n v="7852000000"/>
    <n v="1889000000"/>
    <x v="1175"/>
    <n v="0"/>
    <n v="923000000"/>
    <x v="5"/>
    <x v="11"/>
  </r>
  <r>
    <s v="PPL"/>
    <x v="3"/>
    <d v="2015-12-31T00:00:00"/>
    <n v="7669000000"/>
    <n v="1718000000"/>
    <x v="1176"/>
    <n v="0"/>
    <n v="883000000"/>
    <x v="5"/>
    <x v="11"/>
  </r>
  <r>
    <s v="PRU"/>
    <x v="0"/>
    <d v="2012-12-31T00:00:00"/>
    <n v="84847000000"/>
    <n v="66635000000"/>
    <x v="1177"/>
    <n v="0"/>
    <n v="0"/>
    <x v="6"/>
    <x v="97"/>
  </r>
  <r>
    <s v="PRU"/>
    <x v="1"/>
    <d v="2013-12-31T00:00:00"/>
    <n v="41461000000"/>
    <n v="26973000000"/>
    <x v="1178"/>
    <n v="0"/>
    <n v="0"/>
    <x v="6"/>
    <x v="97"/>
  </r>
  <r>
    <s v="PRU"/>
    <x v="2"/>
    <d v="2014-12-31T00:00:00"/>
    <n v="54105000000"/>
    <n v="33560000000"/>
    <x v="1179"/>
    <n v="0"/>
    <n v="0"/>
    <x v="6"/>
    <x v="97"/>
  </r>
  <r>
    <s v="PRU"/>
    <x v="3"/>
    <d v="2015-12-31T00:00:00"/>
    <n v="57119000000"/>
    <n v="32747000000"/>
    <x v="1180"/>
    <n v="0"/>
    <n v="0"/>
    <x v="6"/>
    <x v="97"/>
  </r>
  <r>
    <s v="PSX"/>
    <x v="0"/>
    <d v="2012-12-31T00:00:00"/>
    <n v="179290000000"/>
    <n v="158446000000"/>
    <x v="1181"/>
    <n v="0"/>
    <n v="931000000"/>
    <x v="9"/>
    <x v="92"/>
  </r>
  <r>
    <s v="PSX"/>
    <x v="1"/>
    <d v="2013-12-31T00:00:00"/>
    <n v="171596000000"/>
    <n v="152451000000"/>
    <x v="1182"/>
    <n v="0"/>
    <n v="971000000"/>
    <x v="9"/>
    <x v="92"/>
  </r>
  <r>
    <s v="PSX"/>
    <x v="2"/>
    <d v="2014-12-31T00:00:00"/>
    <n v="161212000000"/>
    <n v="140183000000"/>
    <x v="1183"/>
    <n v="0"/>
    <n v="1019000000"/>
    <x v="9"/>
    <x v="92"/>
  </r>
  <r>
    <s v="PSX"/>
    <x v="3"/>
    <d v="2015-12-31T00:00:00"/>
    <n v="98975000000"/>
    <n v="77693000000"/>
    <x v="1184"/>
    <n v="0"/>
    <n v="1099000000"/>
    <x v="9"/>
    <x v="92"/>
  </r>
  <r>
    <s v="PVH"/>
    <x v="0"/>
    <d v="2013-02-03T00:00:00"/>
    <n v="6043000000"/>
    <n v="2793800000"/>
    <x v="1185"/>
    <n v="0"/>
    <n v="0"/>
    <x v="1"/>
    <x v="82"/>
  </r>
  <r>
    <s v="PVH"/>
    <x v="1"/>
    <d v="2014-02-02T00:00:00"/>
    <n v="8186400000"/>
    <n v="3967100000"/>
    <x v="1186"/>
    <n v="0"/>
    <n v="0"/>
    <x v="1"/>
    <x v="82"/>
  </r>
  <r>
    <s v="PVH"/>
    <x v="2"/>
    <d v="2015-02-01T00:00:00"/>
    <n v="8241200000"/>
    <n v="3914500000"/>
    <x v="1187"/>
    <n v="0"/>
    <n v="0"/>
    <x v="1"/>
    <x v="82"/>
  </r>
  <r>
    <s v="PVH"/>
    <x v="3"/>
    <d v="2016-01-31T00:00:00"/>
    <n v="8020300000"/>
    <n v="3858700000"/>
    <x v="1188"/>
    <n v="0"/>
    <n v="0"/>
    <x v="1"/>
    <x v="82"/>
  </r>
  <r>
    <s v="PWR"/>
    <x v="0"/>
    <d v="2012-12-31T00:00:00"/>
    <n v="5920269000"/>
    <n v="4982562000"/>
    <x v="1189"/>
    <n v="0"/>
    <n v="37691000"/>
    <x v="0"/>
    <x v="53"/>
  </r>
  <r>
    <s v="PWR"/>
    <x v="1"/>
    <d v="2013-12-31T00:00:00"/>
    <n v="6411577000"/>
    <n v="5424644000"/>
    <x v="1190"/>
    <n v="0"/>
    <n v="25865000"/>
    <x v="0"/>
    <x v="53"/>
  </r>
  <r>
    <s v="PWR"/>
    <x v="2"/>
    <d v="2014-12-31T00:00:00"/>
    <n v="7747229000"/>
    <n v="6578435000"/>
    <x v="1191"/>
    <n v="0"/>
    <n v="34257000"/>
    <x v="0"/>
    <x v="53"/>
  </r>
  <r>
    <s v="PWR"/>
    <x v="3"/>
    <d v="2015-12-31T00:00:00"/>
    <n v="7572436000"/>
    <n v="6648771000"/>
    <x v="1192"/>
    <n v="0"/>
    <n v="34848000"/>
    <x v="0"/>
    <x v="53"/>
  </r>
  <r>
    <s v="PX"/>
    <x v="0"/>
    <d v="2012-12-31T00:00:00"/>
    <n v="11224000000"/>
    <n v="6396000000"/>
    <x v="1193"/>
    <n v="98000000"/>
    <n v="1001000000"/>
    <x v="8"/>
    <x v="28"/>
  </r>
  <r>
    <s v="PX"/>
    <x v="1"/>
    <d v="2013-12-31T00:00:00"/>
    <n v="11925000000"/>
    <n v="6744000000"/>
    <x v="1194"/>
    <n v="98000000"/>
    <n v="1109000000"/>
    <x v="8"/>
    <x v="28"/>
  </r>
  <r>
    <s v="PX"/>
    <x v="2"/>
    <d v="2014-12-31T00:00:00"/>
    <n v="12273000000"/>
    <n v="6962000000"/>
    <x v="1195"/>
    <n v="96000000"/>
    <n v="1170000000"/>
    <x v="8"/>
    <x v="28"/>
  </r>
  <r>
    <s v="PX"/>
    <x v="3"/>
    <d v="2015-12-31T00:00:00"/>
    <n v="10776000000"/>
    <n v="5960000000"/>
    <x v="1196"/>
    <n v="93000000"/>
    <n v="1106000000"/>
    <x v="8"/>
    <x v="28"/>
  </r>
  <r>
    <s v="QCOM"/>
    <x v="0"/>
    <d v="2013-09-29T00:00:00"/>
    <n v="24866000000"/>
    <n v="9820000000"/>
    <x v="1197"/>
    <n v="4967000000"/>
    <n v="0"/>
    <x v="2"/>
    <x v="7"/>
  </r>
  <r>
    <s v="QCOM"/>
    <x v="1"/>
    <d v="2014-09-28T00:00:00"/>
    <n v="26487000000"/>
    <n v="10686000000"/>
    <x v="997"/>
    <n v="5477000000"/>
    <n v="0"/>
    <x v="2"/>
    <x v="7"/>
  </r>
  <r>
    <s v="QCOM"/>
    <x v="2"/>
    <d v="2015-09-27T00:00:00"/>
    <n v="25281000000"/>
    <n v="10378000000"/>
    <x v="1198"/>
    <n v="5490000000"/>
    <n v="0"/>
    <x v="2"/>
    <x v="7"/>
  </r>
  <r>
    <s v="QCOM"/>
    <x v="3"/>
    <d v="2016-09-25T00:00:00"/>
    <n v="23554000000"/>
    <n v="9749000000"/>
    <x v="1199"/>
    <n v="5151000000"/>
    <n v="0"/>
    <x v="2"/>
    <x v="7"/>
  </r>
  <r>
    <s v="QRVO"/>
    <x v="0"/>
    <d v="2014-03-29T00:00:00"/>
    <n v="1148231000"/>
    <n v="743304000"/>
    <x v="1200"/>
    <n v="197269000"/>
    <n v="0"/>
    <x v="2"/>
    <x v="7"/>
  </r>
  <r>
    <s v="QRVO"/>
    <x v="1"/>
    <d v="2015-03-28T00:00:00"/>
    <n v="1710966000"/>
    <n v="1021658000"/>
    <x v="1201"/>
    <n v="257494000"/>
    <n v="0"/>
    <x v="2"/>
    <x v="7"/>
  </r>
  <r>
    <s v="QRVO"/>
    <x v="2"/>
    <d v="2016-04-02T00:00:00"/>
    <n v="2610726000"/>
    <n v="1561173000"/>
    <x v="1202"/>
    <n v="448763000"/>
    <n v="0"/>
    <x v="2"/>
    <x v="7"/>
  </r>
  <r>
    <s v="R"/>
    <x v="0"/>
    <d v="2013-12-31T00:00:00"/>
    <n v="6419285000"/>
    <n v="5099484000"/>
    <x v="1203"/>
    <n v="0"/>
    <n v="0"/>
    <x v="0"/>
    <x v="53"/>
  </r>
  <r>
    <s v="R"/>
    <x v="1"/>
    <d v="2014-12-31T00:00:00"/>
    <n v="6638774000"/>
    <n v="5253040000"/>
    <x v="1204"/>
    <n v="0"/>
    <n v="0"/>
    <x v="0"/>
    <x v="53"/>
  </r>
  <r>
    <s v="R"/>
    <x v="2"/>
    <d v="2015-12-31T00:00:00"/>
    <n v="6571893000"/>
    <n v="5086449000"/>
    <x v="1205"/>
    <n v="0"/>
    <n v="0"/>
    <x v="0"/>
    <x v="53"/>
  </r>
  <r>
    <s v="R"/>
    <x v="3"/>
    <d v="2016-12-31T00:00:00"/>
    <n v="6786984000"/>
    <n v="5285568000"/>
    <x v="1206"/>
    <n v="0"/>
    <n v="0"/>
    <x v="0"/>
    <x v="53"/>
  </r>
  <r>
    <s v="RCL"/>
    <x v="0"/>
    <d v="2012-12-31T00:00:00"/>
    <n v="7688024000"/>
    <n v="5157434000"/>
    <x v="1207"/>
    <n v="0"/>
    <n v="730493000"/>
    <x v="1"/>
    <x v="43"/>
  </r>
  <r>
    <s v="RCL"/>
    <x v="1"/>
    <d v="2013-12-31T00:00:00"/>
    <n v="7959894000"/>
    <n v="5305270000"/>
    <x v="1208"/>
    <n v="0"/>
    <n v="754711000"/>
    <x v="1"/>
    <x v="43"/>
  </r>
  <r>
    <s v="RCL"/>
    <x v="2"/>
    <d v="2014-12-31T00:00:00"/>
    <n v="8073855000"/>
    <n v="5306281000"/>
    <x v="1209"/>
    <n v="0"/>
    <n v="772445000"/>
    <x v="1"/>
    <x v="43"/>
  </r>
  <r>
    <s v="RCL"/>
    <x v="3"/>
    <d v="2015-12-31T00:00:00"/>
    <n v="8299074000"/>
    <n v="5099393000"/>
    <x v="1210"/>
    <n v="0"/>
    <n v="827008000"/>
    <x v="1"/>
    <x v="43"/>
  </r>
  <r>
    <s v="REGN"/>
    <x v="0"/>
    <d v="2013-12-31T00:00:00"/>
    <n v="2104745000"/>
    <n v="155355000"/>
    <x v="1134"/>
    <n v="859947000"/>
    <n v="0"/>
    <x v="3"/>
    <x v="19"/>
  </r>
  <r>
    <s v="REGN"/>
    <x v="1"/>
    <d v="2014-12-31T00:00:00"/>
    <n v="2819557000"/>
    <n v="205018000"/>
    <x v="1135"/>
    <n v="1271353000"/>
    <n v="0"/>
    <x v="3"/>
    <x v="19"/>
  </r>
  <r>
    <s v="REGN"/>
    <x v="2"/>
    <d v="2015-12-31T00:00:00"/>
    <n v="4103728000"/>
    <n v="392709000"/>
    <x v="1136"/>
    <n v="1620577000"/>
    <n v="0"/>
    <x v="3"/>
    <x v="19"/>
  </r>
  <r>
    <s v="REGN"/>
    <x v="3"/>
    <d v="2016-12-31T00:00:00"/>
    <n v="4860427000"/>
    <n v="299694000"/>
    <x v="1137"/>
    <n v="2052295000"/>
    <n v="0"/>
    <x v="3"/>
    <x v="19"/>
  </r>
  <r>
    <s v="RHI"/>
    <x v="0"/>
    <d v="2013-12-31T00:00:00"/>
    <n v="4245895000"/>
    <n v="2522803000"/>
    <x v="1211"/>
    <n v="0"/>
    <n v="1700000"/>
    <x v="0"/>
    <x v="108"/>
  </r>
  <r>
    <s v="RHI"/>
    <x v="1"/>
    <d v="2014-12-31T00:00:00"/>
    <n v="4695014000"/>
    <n v="2772098000"/>
    <x v="1212"/>
    <n v="0"/>
    <n v="557000"/>
    <x v="0"/>
    <x v="108"/>
  </r>
  <r>
    <s v="RHI"/>
    <x v="2"/>
    <d v="2015-12-31T00:00:00"/>
    <n v="5094933000"/>
    <n v="2980462000"/>
    <x v="1213"/>
    <n v="0"/>
    <n v="192000"/>
    <x v="0"/>
    <x v="108"/>
  </r>
  <r>
    <s v="RHI"/>
    <x v="3"/>
    <d v="2016-12-31T00:00:00"/>
    <n v="5250399000"/>
    <n v="3089723000"/>
    <x v="1214"/>
    <n v="0"/>
    <n v="1237000"/>
    <x v="0"/>
    <x v="108"/>
  </r>
  <r>
    <s v="RHT"/>
    <x v="0"/>
    <d v="2013-02-28T00:00:00"/>
    <n v="1328817000"/>
    <n v="200600000"/>
    <x v="1215"/>
    <n v="263150000"/>
    <n v="0"/>
    <x v="2"/>
    <x v="102"/>
  </r>
  <r>
    <s v="RHT"/>
    <x v="1"/>
    <d v="2014-02-28T00:00:00"/>
    <n v="1534615000"/>
    <n v="232600000"/>
    <x v="1216"/>
    <n v="317263000"/>
    <n v="0"/>
    <x v="2"/>
    <x v="102"/>
  </r>
  <r>
    <s v="RHT"/>
    <x v="2"/>
    <d v="2015-02-28T00:00:00"/>
    <n v="1789489000"/>
    <n v="273199000"/>
    <x v="1217"/>
    <n v="367856000"/>
    <n v="0"/>
    <x v="2"/>
    <x v="102"/>
  </r>
  <r>
    <s v="RHT"/>
    <x v="3"/>
    <d v="2016-02-29T00:00:00"/>
    <n v="2052230000"/>
    <n v="309629000"/>
    <x v="1218"/>
    <n v="413322000"/>
    <n v="0"/>
    <x v="2"/>
    <x v="102"/>
  </r>
  <r>
    <s v="RL"/>
    <x v="0"/>
    <d v="2013-03-30T00:00:00"/>
    <n v="6945000000"/>
    <n v="2789000000"/>
    <x v="1219"/>
    <n v="0"/>
    <n v="27000000"/>
    <x v="1"/>
    <x v="82"/>
  </r>
  <r>
    <s v="RL"/>
    <x v="1"/>
    <d v="2014-03-29T00:00:00"/>
    <n v="7450000000"/>
    <n v="3140000000"/>
    <x v="258"/>
    <n v="0"/>
    <n v="35000000"/>
    <x v="1"/>
    <x v="82"/>
  </r>
  <r>
    <s v="RL"/>
    <x v="2"/>
    <d v="2015-03-28T00:00:00"/>
    <n v="7620000000"/>
    <n v="3242000000"/>
    <x v="1220"/>
    <n v="0"/>
    <n v="25000000"/>
    <x v="1"/>
    <x v="82"/>
  </r>
  <r>
    <s v="RL"/>
    <x v="3"/>
    <d v="2016-04-02T00:00:00"/>
    <n v="7405000000"/>
    <n v="3218000000"/>
    <x v="1221"/>
    <n v="0"/>
    <n v="24000000"/>
    <x v="1"/>
    <x v="82"/>
  </r>
  <r>
    <s v="ROK"/>
    <x v="0"/>
    <d v="2013-09-30T00:00:00"/>
    <n v="6351900000"/>
    <n v="3778100000"/>
    <x v="1222"/>
    <n v="0"/>
    <n v="0"/>
    <x v="0"/>
    <x v="53"/>
  </r>
  <r>
    <s v="ROK"/>
    <x v="1"/>
    <d v="2014-09-30T00:00:00"/>
    <n v="6623500000"/>
    <n v="3869600000"/>
    <x v="1223"/>
    <n v="0"/>
    <n v="0"/>
    <x v="0"/>
    <x v="53"/>
  </r>
  <r>
    <s v="ROK"/>
    <x v="2"/>
    <d v="2015-09-30T00:00:00"/>
    <n v="6307900000"/>
    <n v="3604800000"/>
    <x v="1224"/>
    <n v="0"/>
    <n v="0"/>
    <x v="0"/>
    <x v="53"/>
  </r>
  <r>
    <s v="ROK"/>
    <x v="3"/>
    <d v="2016-09-30T00:00:00"/>
    <n v="5879500000"/>
    <n v="3404000000"/>
    <x v="1225"/>
    <n v="0"/>
    <n v="0"/>
    <x v="0"/>
    <x v="53"/>
  </r>
  <r>
    <s v="ROP"/>
    <x v="0"/>
    <d v="2012-12-31T00:00:00"/>
    <n v="2993489000"/>
    <n v="1321772000"/>
    <x v="1226"/>
    <n v="0"/>
    <n v="0"/>
    <x v="0"/>
    <x v="53"/>
  </r>
  <r>
    <s v="ROP"/>
    <x v="1"/>
    <d v="2013-12-31T00:00:00"/>
    <n v="3238128000"/>
    <n v="1355200000"/>
    <x v="1227"/>
    <n v="0"/>
    <n v="0"/>
    <x v="0"/>
    <x v="53"/>
  </r>
  <r>
    <s v="ROP"/>
    <x v="2"/>
    <d v="2014-12-31T00:00:00"/>
    <n v="3549494000"/>
    <n v="1447595000"/>
    <x v="1228"/>
    <n v="0"/>
    <n v="0"/>
    <x v="0"/>
    <x v="53"/>
  </r>
  <r>
    <s v="ROP"/>
    <x v="3"/>
    <d v="2015-12-31T00:00:00"/>
    <n v="3582395000"/>
    <n v="1417749000"/>
    <x v="1229"/>
    <n v="0"/>
    <n v="0"/>
    <x v="0"/>
    <x v="53"/>
  </r>
  <r>
    <s v="ROST"/>
    <x v="0"/>
    <d v="2013-02-02T00:00:00"/>
    <n v="9721065000"/>
    <n v="7011428000"/>
    <x v="1230"/>
    <n v="0"/>
    <n v="0"/>
    <x v="1"/>
    <x v="74"/>
  </r>
  <r>
    <s v="ROST"/>
    <x v="1"/>
    <d v="2014-02-01T00:00:00"/>
    <n v="10230353000"/>
    <n v="7360924000"/>
    <x v="1231"/>
    <n v="0"/>
    <n v="0"/>
    <x v="1"/>
    <x v="74"/>
  </r>
  <r>
    <s v="ROST"/>
    <x v="2"/>
    <d v="2015-01-31T00:00:00"/>
    <n v="11041677000"/>
    <n v="7937956000"/>
    <x v="1232"/>
    <n v="0"/>
    <n v="0"/>
    <x v="1"/>
    <x v="74"/>
  </r>
  <r>
    <s v="ROST"/>
    <x v="3"/>
    <d v="2016-01-30T00:00:00"/>
    <n v="11939999000"/>
    <n v="8576873000"/>
    <x v="1233"/>
    <n v="0"/>
    <n v="0"/>
    <x v="1"/>
    <x v="74"/>
  </r>
  <r>
    <s v="RRC"/>
    <x v="0"/>
    <d v="2012-12-31T00:00:00"/>
    <n v="1367135000"/>
    <n v="328784000"/>
    <x v="1234"/>
    <n v="0"/>
    <n v="445228000"/>
    <x v="9"/>
    <x v="27"/>
  </r>
  <r>
    <s v="RRC"/>
    <x v="1"/>
    <d v="2013-12-31T00:00:00"/>
    <n v="1832253000"/>
    <n v="516119000"/>
    <x v="1235"/>
    <n v="0"/>
    <n v="492397000"/>
    <x v="9"/>
    <x v="27"/>
  </r>
  <r>
    <s v="RRC"/>
    <x v="2"/>
    <d v="2014-12-31T00:00:00"/>
    <n v="2042537000"/>
    <n v="605752000"/>
    <x v="1236"/>
    <n v="0"/>
    <n v="551032000"/>
    <x v="9"/>
    <x v="27"/>
  </r>
  <r>
    <s v="RRC"/>
    <x v="3"/>
    <d v="2015-12-31T00:00:00"/>
    <n v="1181704000"/>
    <n v="648968000"/>
    <x v="1237"/>
    <n v="0"/>
    <n v="581155000"/>
    <x v="9"/>
    <x v="27"/>
  </r>
  <r>
    <s v="RSG"/>
    <x v="0"/>
    <d v="2013-12-31T00:00:00"/>
    <n v="8417200000"/>
    <n v="5234700000"/>
    <x v="1238"/>
    <n v="0"/>
    <n v="877400000"/>
    <x v="0"/>
    <x v="53"/>
  </r>
  <r>
    <s v="RSG"/>
    <x v="1"/>
    <d v="2014-12-31T00:00:00"/>
    <n v="8803300000"/>
    <n v="5643100000"/>
    <x v="1239"/>
    <n v="0"/>
    <n v="906900000"/>
    <x v="0"/>
    <x v="53"/>
  </r>
  <r>
    <s v="RSG"/>
    <x v="2"/>
    <d v="2015-12-31T00:00:00"/>
    <n v="9115000000"/>
    <n v="5518600000"/>
    <x v="1240"/>
    <n v="0"/>
    <n v="970600000"/>
    <x v="0"/>
    <x v="53"/>
  </r>
  <r>
    <s v="RSG"/>
    <x v="3"/>
    <d v="2016-12-31T00:00:00"/>
    <n v="9387700000"/>
    <n v="5764000000"/>
    <x v="1241"/>
    <n v="0"/>
    <n v="991100000"/>
    <x v="0"/>
    <x v="53"/>
  </r>
  <r>
    <s v="SBUX"/>
    <x v="0"/>
    <d v="2013-09-29T00:00:00"/>
    <n v="14866800000"/>
    <n v="6382300000"/>
    <x v="1242"/>
    <n v="0"/>
    <n v="621400000"/>
    <x v="1"/>
    <x v="51"/>
  </r>
  <r>
    <s v="SBUX"/>
    <x v="1"/>
    <d v="2014-09-28T00:00:00"/>
    <n v="16447800000"/>
    <n v="6858800000"/>
    <x v="1243"/>
    <n v="0"/>
    <n v="709600000"/>
    <x v="1"/>
    <x v="51"/>
  </r>
  <r>
    <s v="SBUX"/>
    <x v="2"/>
    <d v="2015-09-27T00:00:00"/>
    <n v="19162700000"/>
    <n v="7787500000"/>
    <x v="1244"/>
    <n v="0"/>
    <n v="893900000"/>
    <x v="1"/>
    <x v="51"/>
  </r>
  <r>
    <s v="SBUX"/>
    <x v="3"/>
    <d v="2016-10-02T00:00:00"/>
    <n v="21315900000"/>
    <n v="8511100000"/>
    <x v="1245"/>
    <n v="0"/>
    <n v="980800000"/>
    <x v="1"/>
    <x v="51"/>
  </r>
  <r>
    <s v="SCG"/>
    <x v="0"/>
    <d v="2012-12-31T00:00:00"/>
    <n v="4176000000"/>
    <n v="2754000000"/>
    <x v="1246"/>
    <n v="0"/>
    <n v="356000000"/>
    <x v="5"/>
    <x v="10"/>
  </r>
  <r>
    <s v="SCG"/>
    <x v="1"/>
    <d v="2013-12-31T00:00:00"/>
    <n v="4495000000"/>
    <n v="2987000000"/>
    <x v="1247"/>
    <n v="0"/>
    <n v="378000000"/>
    <x v="5"/>
    <x v="10"/>
  </r>
  <r>
    <s v="SCG"/>
    <x v="2"/>
    <d v="2014-12-31T00:00:00"/>
    <n v="4951000000"/>
    <n v="3331000000"/>
    <x v="1248"/>
    <n v="0"/>
    <n v="384000000"/>
    <x v="5"/>
    <x v="10"/>
  </r>
  <r>
    <s v="SCG"/>
    <x v="3"/>
    <d v="2015-12-31T00:00:00"/>
    <n v="4380000000"/>
    <n v="2714000000"/>
    <x v="147"/>
    <n v="0"/>
    <n v="358000000"/>
    <x v="5"/>
    <x v="10"/>
  </r>
  <r>
    <s v="SE"/>
    <x v="0"/>
    <d v="2012-12-31T00:00:00"/>
    <n v="5075000000"/>
    <n v="2417000000"/>
    <x v="1249"/>
    <n v="0"/>
    <n v="746000000"/>
    <x v="9"/>
    <x v="92"/>
  </r>
  <r>
    <s v="SE"/>
    <x v="1"/>
    <d v="2013-12-31T00:00:00"/>
    <n v="5518000000"/>
    <n v="2707000000"/>
    <x v="1250"/>
    <n v="0"/>
    <n v="772000000"/>
    <x v="9"/>
    <x v="92"/>
  </r>
  <r>
    <s v="SE"/>
    <x v="2"/>
    <d v="2014-12-31T00:00:00"/>
    <n v="5903000000"/>
    <n v="2790000000"/>
    <x v="1251"/>
    <n v="0"/>
    <n v="796000000"/>
    <x v="9"/>
    <x v="92"/>
  </r>
  <r>
    <s v="SE"/>
    <x v="3"/>
    <d v="2015-12-31T00:00:00"/>
    <n v="5234000000"/>
    <n v="2335000000"/>
    <x v="1252"/>
    <n v="0"/>
    <n v="764000000"/>
    <x v="9"/>
    <x v="92"/>
  </r>
  <r>
    <s v="SEE"/>
    <x v="0"/>
    <d v="2013-12-31T00:00:00"/>
    <n v="7690800000"/>
    <n v="5100900000"/>
    <x v="1253"/>
    <n v="0"/>
    <n v="123200000"/>
    <x v="8"/>
    <x v="32"/>
  </r>
  <r>
    <s v="SEE"/>
    <x v="1"/>
    <d v="2014-12-31T00:00:00"/>
    <n v="7750500000"/>
    <n v="5062900000"/>
    <x v="1254"/>
    <n v="0"/>
    <n v="118900000"/>
    <x v="8"/>
    <x v="32"/>
  </r>
  <r>
    <s v="SEE"/>
    <x v="2"/>
    <d v="2015-12-31T00:00:00"/>
    <n v="7031500000"/>
    <n v="4444900000"/>
    <x v="1255"/>
    <n v="0"/>
    <n v="88700000"/>
    <x v="8"/>
    <x v="32"/>
  </r>
  <r>
    <s v="SEE"/>
    <x v="3"/>
    <d v="2016-12-31T00:00:00"/>
    <n v="6778300000"/>
    <n v="4246700000"/>
    <x v="1256"/>
    <n v="0"/>
    <n v="94900000"/>
    <x v="8"/>
    <x v="32"/>
  </r>
  <r>
    <s v="SHW"/>
    <x v="0"/>
    <d v="2012-12-31T00:00:00"/>
    <n v="9534462000"/>
    <n v="5328236000"/>
    <x v="1257"/>
    <n v="0"/>
    <n v="0"/>
    <x v="8"/>
    <x v="17"/>
  </r>
  <r>
    <s v="SHW"/>
    <x v="1"/>
    <d v="2013-12-31T00:00:00"/>
    <n v="10185532000"/>
    <n v="5568966000"/>
    <x v="1258"/>
    <n v="0"/>
    <n v="0"/>
    <x v="8"/>
    <x v="17"/>
  </r>
  <r>
    <s v="SHW"/>
    <x v="2"/>
    <d v="2014-12-31T00:00:00"/>
    <n v="11129533000"/>
    <n v="5965049000"/>
    <x v="1259"/>
    <n v="0"/>
    <n v="0"/>
    <x v="8"/>
    <x v="17"/>
  </r>
  <r>
    <s v="SHW"/>
    <x v="3"/>
    <d v="2015-12-31T00:00:00"/>
    <n v="11339304000"/>
    <n v="5780078000"/>
    <x v="1260"/>
    <n v="0"/>
    <n v="0"/>
    <x v="8"/>
    <x v="17"/>
  </r>
  <r>
    <s v="SIG"/>
    <x v="0"/>
    <d v="2013-02-02T00:00:00"/>
    <n v="3983400000"/>
    <n v="2446000000"/>
    <x v="1261"/>
    <n v="0"/>
    <n v="0"/>
    <x v="1"/>
    <x v="25"/>
  </r>
  <r>
    <s v="SIG"/>
    <x v="1"/>
    <d v="2014-02-01T00:00:00"/>
    <n v="4209200000"/>
    <n v="2628700000"/>
    <x v="1262"/>
    <n v="0"/>
    <n v="0"/>
    <x v="1"/>
    <x v="25"/>
  </r>
  <r>
    <s v="SIG"/>
    <x v="2"/>
    <d v="2015-02-02T00:00:00"/>
    <n v="5736300000"/>
    <n v="3662100000"/>
    <x v="1263"/>
    <n v="0"/>
    <n v="0"/>
    <x v="1"/>
    <x v="25"/>
  </r>
  <r>
    <s v="SIG"/>
    <x v="3"/>
    <d v="2016-01-30T00:00:00"/>
    <n v="6550200000"/>
    <n v="4109800000"/>
    <x v="1264"/>
    <n v="0"/>
    <n v="0"/>
    <x v="1"/>
    <x v="25"/>
  </r>
  <r>
    <s v="SJM"/>
    <x v="0"/>
    <d v="2013-04-30T00:00:00"/>
    <n v="5897700000"/>
    <n v="3870100000"/>
    <x v="1265"/>
    <n v="0"/>
    <n v="96800000"/>
    <x v="4"/>
    <x v="40"/>
  </r>
  <r>
    <s v="SJM"/>
    <x v="1"/>
    <d v="2014-04-30T00:00:00"/>
    <n v="5610600000"/>
    <n v="3579600000"/>
    <x v="1266"/>
    <n v="0"/>
    <n v="98900000"/>
    <x v="4"/>
    <x v="40"/>
  </r>
  <r>
    <s v="SJM"/>
    <x v="2"/>
    <d v="2015-04-30T00:00:00"/>
    <n v="5692700000"/>
    <n v="3724000000"/>
    <x v="1267"/>
    <n v="0"/>
    <n v="110900000"/>
    <x v="4"/>
    <x v="40"/>
  </r>
  <r>
    <s v="SJM"/>
    <x v="3"/>
    <d v="2016-04-30T00:00:00"/>
    <n v="7811200000"/>
    <n v="4843400000"/>
    <x v="1268"/>
    <n v="0"/>
    <n v="208400000"/>
    <x v="4"/>
    <x v="40"/>
  </r>
  <r>
    <s v="SLG"/>
    <x v="0"/>
    <d v="2012-12-31T00:00:00"/>
    <n v="1290052000"/>
    <n v="470243000"/>
    <x v="1269"/>
    <n v="0"/>
    <n v="330418000"/>
    <x v="7"/>
    <x v="109"/>
  </r>
  <r>
    <s v="SLG"/>
    <x v="1"/>
    <d v="2013-12-31T00:00:00"/>
    <n v="1371065000"/>
    <n v="479665000"/>
    <x v="1270"/>
    <n v="0"/>
    <n v="340316000"/>
    <x v="7"/>
    <x v="109"/>
  </r>
  <r>
    <s v="SLG"/>
    <x v="2"/>
    <d v="2014-12-31T00:00:00"/>
    <n v="1519978000"/>
    <n v="500126000"/>
    <x v="1271"/>
    <n v="0"/>
    <n v="393987000"/>
    <x v="7"/>
    <x v="109"/>
  </r>
  <r>
    <s v="SLG"/>
    <x v="3"/>
    <d v="2015-12-31T00:00:00"/>
    <n v="1662829000"/>
    <n v="534326000"/>
    <x v="1272"/>
    <n v="0"/>
    <n v="588235000"/>
    <x v="7"/>
    <x v="109"/>
  </r>
  <r>
    <s v="SNA"/>
    <x v="0"/>
    <d v="2013-12-31T00:00:00"/>
    <n v="3237500000"/>
    <n v="1638900000"/>
    <x v="1273"/>
    <n v="0"/>
    <n v="0"/>
    <x v="1"/>
    <x v="110"/>
  </r>
  <r>
    <s v="SNA"/>
    <x v="1"/>
    <d v="2015-01-03T00:00:00"/>
    <n v="3492600000"/>
    <n v="1759200000"/>
    <x v="1274"/>
    <n v="0"/>
    <n v="0"/>
    <x v="1"/>
    <x v="110"/>
  </r>
  <r>
    <s v="SNA"/>
    <x v="2"/>
    <d v="2016-01-02T00:00:00"/>
    <n v="3593100000"/>
    <n v="1774600000"/>
    <x v="1275"/>
    <n v="0"/>
    <n v="0"/>
    <x v="1"/>
    <x v="110"/>
  </r>
  <r>
    <s v="SNA"/>
    <x v="3"/>
    <d v="2016-12-31T00:00:00"/>
    <n v="3711800000"/>
    <n v="1803500000"/>
    <x v="1276"/>
    <n v="0"/>
    <n v="0"/>
    <x v="1"/>
    <x v="110"/>
  </r>
  <r>
    <s v="SNI"/>
    <x v="0"/>
    <d v="2012-12-31T00:00:00"/>
    <n v="2307182000"/>
    <n v="610836000"/>
    <x v="1277"/>
    <n v="0"/>
    <n v="107591000"/>
    <x v="1"/>
    <x v="67"/>
  </r>
  <r>
    <s v="SNI"/>
    <x v="1"/>
    <d v="2013-12-31T00:00:00"/>
    <n v="2530809000"/>
    <n v="699294000"/>
    <x v="1278"/>
    <n v="0"/>
    <n v="117580000"/>
    <x v="1"/>
    <x v="67"/>
  </r>
  <r>
    <s v="SNI"/>
    <x v="2"/>
    <d v="2014-12-31T00:00:00"/>
    <n v="2665456000"/>
    <n v="778896000"/>
    <x v="1279"/>
    <n v="0"/>
    <n v="128582000"/>
    <x v="1"/>
    <x v="67"/>
  </r>
  <r>
    <s v="SNI"/>
    <x v="3"/>
    <d v="2015-12-31T00:00:00"/>
    <n v="3018227000"/>
    <n v="987357000"/>
    <x v="1280"/>
    <n v="0"/>
    <n v="137596000"/>
    <x v="1"/>
    <x v="67"/>
  </r>
  <r>
    <s v="SO"/>
    <x v="0"/>
    <d v="2012-12-31T00:00:00"/>
    <n v="16537000000"/>
    <n v="9373000000"/>
    <x v="729"/>
    <n v="0"/>
    <n v="1787000000"/>
    <x v="5"/>
    <x v="11"/>
  </r>
  <r>
    <s v="SO"/>
    <x v="1"/>
    <d v="2013-12-31T00:00:00"/>
    <n v="17087000000"/>
    <n v="9817000000"/>
    <x v="1281"/>
    <n v="0"/>
    <n v="1901000000"/>
    <x v="5"/>
    <x v="11"/>
  </r>
  <r>
    <s v="SO"/>
    <x v="2"/>
    <d v="2014-12-31T00:00:00"/>
    <n v="18467000000"/>
    <n v="11031000000"/>
    <x v="1282"/>
    <n v="0"/>
    <n v="1945000000"/>
    <x v="5"/>
    <x v="11"/>
  </r>
  <r>
    <s v="SO"/>
    <x v="3"/>
    <d v="2015-12-31T00:00:00"/>
    <n v="17489000000"/>
    <n v="9811000000"/>
    <x v="132"/>
    <n v="0"/>
    <n v="2034000000"/>
    <x v="5"/>
    <x v="11"/>
  </r>
  <r>
    <s v="SPG"/>
    <x v="0"/>
    <d v="2012-12-31T00:00:00"/>
    <n v="4256157000"/>
    <n v="800380000"/>
    <x v="1283"/>
    <n v="0"/>
    <n v="1068382000"/>
    <x v="7"/>
    <x v="14"/>
  </r>
  <r>
    <s v="SPG"/>
    <x v="1"/>
    <d v="2013-12-31T00:00:00"/>
    <n v="4543849000"/>
    <n v="837946000"/>
    <x v="1284"/>
    <n v="0"/>
    <n v="1107700000"/>
    <x v="7"/>
    <x v="14"/>
  </r>
  <r>
    <s v="SPG"/>
    <x v="2"/>
    <d v="2014-12-31T00:00:00"/>
    <n v="4870818000"/>
    <n v="882803000"/>
    <x v="1285"/>
    <n v="0"/>
    <n v="1143827000"/>
    <x v="7"/>
    <x v="14"/>
  </r>
  <r>
    <s v="SPG"/>
    <x v="3"/>
    <d v="2015-12-31T00:00:00"/>
    <n v="5266103000"/>
    <n v="960192000"/>
    <x v="1286"/>
    <n v="0"/>
    <n v="1177568000"/>
    <x v="7"/>
    <x v="14"/>
  </r>
  <r>
    <s v="SPLS"/>
    <x v="0"/>
    <d v="2013-02-02T00:00:00"/>
    <n v="24380510000"/>
    <n v="17889249000"/>
    <x v="1287"/>
    <n v="0"/>
    <n v="78900000"/>
    <x v="1"/>
    <x v="25"/>
  </r>
  <r>
    <s v="SPLS"/>
    <x v="1"/>
    <d v="2014-02-01T00:00:00"/>
    <n v="23114000000"/>
    <n v="17082000000"/>
    <x v="1288"/>
    <n v="0"/>
    <n v="55000000"/>
    <x v="1"/>
    <x v="25"/>
  </r>
  <r>
    <s v="SPLS"/>
    <x v="2"/>
    <d v="2015-01-31T00:00:00"/>
    <n v="22492000000"/>
    <n v="16691000000"/>
    <x v="1289"/>
    <n v="0"/>
    <n v="62000000"/>
    <x v="1"/>
    <x v="25"/>
  </r>
  <r>
    <s v="SPLS"/>
    <x v="3"/>
    <d v="2016-01-30T00:00:00"/>
    <n v="21059000000"/>
    <n v="15545000000"/>
    <x v="1290"/>
    <n v="0"/>
    <n v="67000000"/>
    <x v="1"/>
    <x v="25"/>
  </r>
  <r>
    <s v="SRCL"/>
    <x v="0"/>
    <d v="2012-12-31T00:00:00"/>
    <n v="1913149000"/>
    <n v="1055844000"/>
    <x v="1291"/>
    <n v="0"/>
    <n v="31652000"/>
    <x v="0"/>
    <x v="53"/>
  </r>
  <r>
    <s v="SRCL"/>
    <x v="1"/>
    <d v="2013-12-31T00:00:00"/>
    <n v="2142807000"/>
    <n v="1178173000"/>
    <x v="1292"/>
    <n v="0"/>
    <n v="38405000"/>
    <x v="0"/>
    <x v="53"/>
  </r>
  <r>
    <s v="SRCL"/>
    <x v="2"/>
    <d v="2014-12-31T00:00:00"/>
    <n v="2555601000"/>
    <n v="1461190000"/>
    <x v="1293"/>
    <n v="0"/>
    <n v="48138000"/>
    <x v="0"/>
    <x v="53"/>
  </r>
  <r>
    <s v="SRCL"/>
    <x v="3"/>
    <d v="2015-12-31T00:00:00"/>
    <n v="2985908000"/>
    <n v="1719723000"/>
    <x v="1294"/>
    <n v="0"/>
    <n v="65770000"/>
    <x v="0"/>
    <x v="53"/>
  </r>
  <r>
    <s v="SRE"/>
    <x v="0"/>
    <d v="2012-12-31T00:00:00"/>
    <n v="9647000000"/>
    <n v="6646000000"/>
    <x v="1295"/>
    <n v="0"/>
    <n v="1090000000"/>
    <x v="5"/>
    <x v="10"/>
  </r>
  <r>
    <s v="SRE"/>
    <x v="1"/>
    <d v="2013-12-31T00:00:00"/>
    <n v="10557000000"/>
    <n v="7186000000"/>
    <x v="781"/>
    <n v="0"/>
    <n v="1113000000"/>
    <x v="5"/>
    <x v="10"/>
  </r>
  <r>
    <s v="SRE"/>
    <x v="2"/>
    <d v="2014-12-31T00:00:00"/>
    <n v="11035000000"/>
    <n v="7689000000"/>
    <x v="1296"/>
    <n v="0"/>
    <n v="1156000000"/>
    <x v="5"/>
    <x v="10"/>
  </r>
  <r>
    <s v="SRE"/>
    <x v="3"/>
    <d v="2015-12-31T00:00:00"/>
    <n v="10231000000"/>
    <n v="6648000000"/>
    <x v="1297"/>
    <n v="0"/>
    <n v="1250000000"/>
    <x v="5"/>
    <x v="10"/>
  </r>
  <r>
    <s v="STI"/>
    <x v="0"/>
    <d v="2012-12-31T00:00:00"/>
    <n v="11240000000"/>
    <n v="429000000"/>
    <x v="1298"/>
    <n v="0"/>
    <n v="1441000000"/>
    <x v="6"/>
    <x v="35"/>
  </r>
  <r>
    <s v="STI"/>
    <x v="1"/>
    <d v="2013-12-31T00:00:00"/>
    <n v="8602000000"/>
    <n v="291000000"/>
    <x v="1299"/>
    <n v="0"/>
    <n v="576000000"/>
    <x v="6"/>
    <x v="35"/>
  </r>
  <r>
    <s v="STI"/>
    <x v="2"/>
    <d v="2014-12-31T00:00:00"/>
    <n v="8707000000"/>
    <n v="235000000"/>
    <x v="707"/>
    <n v="0"/>
    <n v="367000000"/>
    <x v="6"/>
    <x v="35"/>
  </r>
  <r>
    <s v="STI"/>
    <x v="3"/>
    <d v="2015-12-31T00:00:00"/>
    <n v="8533000000"/>
    <n v="219000000"/>
    <x v="1300"/>
    <n v="0"/>
    <n v="205000000"/>
    <x v="6"/>
    <x v="35"/>
  </r>
  <r>
    <s v="STX"/>
    <x v="0"/>
    <d v="2013-06-28T00:00:00"/>
    <n v="14351000000"/>
    <n v="10411000000"/>
    <x v="1301"/>
    <n v="1133000000"/>
    <n v="79000000"/>
    <x v="2"/>
    <x v="111"/>
  </r>
  <r>
    <s v="STX"/>
    <x v="1"/>
    <d v="2014-06-27T00:00:00"/>
    <n v="13724000000"/>
    <n v="9878000000"/>
    <x v="1302"/>
    <n v="1226000000"/>
    <n v="98000000"/>
    <x v="2"/>
    <x v="111"/>
  </r>
  <r>
    <s v="STX"/>
    <x v="2"/>
    <d v="2015-07-03T00:00:00"/>
    <n v="13739000000"/>
    <n v="9930000000"/>
    <x v="1303"/>
    <n v="1353000000"/>
    <n v="129000000"/>
    <x v="2"/>
    <x v="111"/>
  </r>
  <r>
    <s v="STX"/>
    <x v="3"/>
    <d v="2016-07-01T00:00:00"/>
    <n v="11160000000"/>
    <n v="8545000000"/>
    <x v="1301"/>
    <n v="1237000000"/>
    <n v="123000000"/>
    <x v="2"/>
    <x v="111"/>
  </r>
  <r>
    <s v="STZ"/>
    <x v="0"/>
    <d v="2013-02-28T00:00:00"/>
    <n v="2796100000"/>
    <n v="1687800000"/>
    <x v="1304"/>
    <n v="0"/>
    <n v="0"/>
    <x v="4"/>
    <x v="112"/>
  </r>
  <r>
    <s v="STZ"/>
    <x v="1"/>
    <d v="2014-02-28T00:00:00"/>
    <n v="4867700000"/>
    <n v="2876000000"/>
    <x v="1305"/>
    <n v="0"/>
    <n v="0"/>
    <x v="4"/>
    <x v="112"/>
  </r>
  <r>
    <s v="STZ"/>
    <x v="2"/>
    <d v="2015-02-28T00:00:00"/>
    <n v="6028000000"/>
    <n v="3449400000"/>
    <x v="1306"/>
    <n v="0"/>
    <n v="0"/>
    <x v="4"/>
    <x v="112"/>
  </r>
  <r>
    <s v="STZ"/>
    <x v="3"/>
    <d v="2016-02-29T00:00:00"/>
    <n v="6548400000"/>
    <n v="3606100000"/>
    <x v="1307"/>
    <n v="0"/>
    <n v="0"/>
    <x v="4"/>
    <x v="112"/>
  </r>
  <r>
    <s v="SWK"/>
    <x v="0"/>
    <d v="2013-12-28T00:00:00"/>
    <n v="10889500000"/>
    <n v="6985800000"/>
    <x v="1308"/>
    <n v="0"/>
    <n v="0"/>
    <x v="1"/>
    <x v="110"/>
  </r>
  <r>
    <s v="SWK"/>
    <x v="1"/>
    <d v="2015-01-03T00:00:00"/>
    <n v="11338600000"/>
    <n v="7235900000"/>
    <x v="1309"/>
    <n v="0"/>
    <n v="0"/>
    <x v="1"/>
    <x v="110"/>
  </r>
  <r>
    <s v="SWK"/>
    <x v="2"/>
    <d v="2016-01-02T00:00:00"/>
    <n v="11171800000"/>
    <n v="7099800000"/>
    <x v="1310"/>
    <n v="0"/>
    <n v="0"/>
    <x v="1"/>
    <x v="110"/>
  </r>
  <r>
    <s v="SWK"/>
    <x v="3"/>
    <d v="2016-12-31T00:00:00"/>
    <n v="11406900000"/>
    <n v="7139700000"/>
    <x v="1311"/>
    <n v="0"/>
    <n v="0"/>
    <x v="1"/>
    <x v="110"/>
  </r>
  <r>
    <s v="SWKS"/>
    <x v="0"/>
    <d v="2013-09-27T00:00:00"/>
    <n v="1792000000"/>
    <n v="1025400000"/>
    <x v="1312"/>
    <n v="226300000"/>
    <n v="29100000"/>
    <x v="2"/>
    <x v="7"/>
  </r>
  <r>
    <s v="SWKS"/>
    <x v="1"/>
    <d v="2014-10-03T00:00:00"/>
    <n v="2291500000"/>
    <n v="1268800000"/>
    <x v="1313"/>
    <n v="252200000"/>
    <n v="25900000"/>
    <x v="2"/>
    <x v="7"/>
  </r>
  <r>
    <s v="SWKS"/>
    <x v="2"/>
    <d v="2015-10-02T00:00:00"/>
    <n v="3258400000"/>
    <n v="1703900000"/>
    <x v="1314"/>
    <n v="303200000"/>
    <n v="33500000"/>
    <x v="2"/>
    <x v="7"/>
  </r>
  <r>
    <s v="SWKS"/>
    <x v="3"/>
    <d v="2016-09-30T00:00:00"/>
    <n v="3289000000"/>
    <n v="1623800000"/>
    <x v="1315"/>
    <n v="312400000"/>
    <n v="33400000"/>
    <x v="2"/>
    <x v="7"/>
  </r>
  <r>
    <s v="SWN"/>
    <x v="0"/>
    <d v="2012-12-31T00:00:00"/>
    <n v="2730000000"/>
    <n v="245000000"/>
    <x v="1316"/>
    <n v="0"/>
    <n v="811000000"/>
    <x v="9"/>
    <x v="27"/>
  </r>
  <r>
    <s v="SWN"/>
    <x v="1"/>
    <d v="2013-12-31T00:00:00"/>
    <n v="3371000000"/>
    <n v="328000000"/>
    <x v="1317"/>
    <n v="0"/>
    <n v="787000000"/>
    <x v="9"/>
    <x v="27"/>
  </r>
  <r>
    <s v="SWN"/>
    <x v="2"/>
    <d v="2014-12-31T00:00:00"/>
    <n v="4038000000"/>
    <n v="427000000"/>
    <x v="1196"/>
    <n v="0"/>
    <n v="942000000"/>
    <x v="9"/>
    <x v="27"/>
  </r>
  <r>
    <s v="SWN"/>
    <x v="3"/>
    <d v="2015-12-31T00:00:00"/>
    <n v="3133000000"/>
    <n v="689000000"/>
    <x v="1318"/>
    <n v="0"/>
    <n v="1091000000"/>
    <x v="9"/>
    <x v="27"/>
  </r>
  <r>
    <s v="SYF"/>
    <x v="0"/>
    <d v="2012-12-31T00:00:00"/>
    <n v="10793000000"/>
    <n v="362000000"/>
    <x v="1319"/>
    <n v="0"/>
    <n v="4549000000"/>
    <x v="6"/>
    <x v="34"/>
  </r>
  <r>
    <s v="SYF"/>
    <x v="1"/>
    <d v="2013-12-31T00:00:00"/>
    <n v="11813000000"/>
    <n v="374000000"/>
    <x v="1320"/>
    <n v="0"/>
    <n v="5445000000"/>
    <x v="6"/>
    <x v="34"/>
  </r>
  <r>
    <s v="SYF"/>
    <x v="2"/>
    <d v="2014-12-31T00:00:00"/>
    <n v="12727000000"/>
    <n v="470000000"/>
    <x v="1321"/>
    <n v="0"/>
    <n v="5492000000"/>
    <x v="6"/>
    <x v="34"/>
  </r>
  <r>
    <s v="SYF"/>
    <x v="3"/>
    <d v="2015-12-31T00:00:00"/>
    <n v="13620000000"/>
    <n v="607000000"/>
    <x v="1322"/>
    <n v="0"/>
    <n v="5690000000"/>
    <x v="6"/>
    <x v="34"/>
  </r>
  <r>
    <s v="SYK"/>
    <x v="0"/>
    <d v="2013-12-31T00:00:00"/>
    <n v="9021000000"/>
    <n v="3002000000"/>
    <x v="1323"/>
    <n v="536000000"/>
    <n v="138000000"/>
    <x v="3"/>
    <x v="5"/>
  </r>
  <r>
    <s v="SYK"/>
    <x v="1"/>
    <d v="2014-12-31T00:00:00"/>
    <n v="9675000000"/>
    <n v="3319000000"/>
    <x v="1324"/>
    <n v="614000000"/>
    <n v="188000000"/>
    <x v="3"/>
    <x v="5"/>
  </r>
  <r>
    <s v="SYK"/>
    <x v="2"/>
    <d v="2015-12-31T00:00:00"/>
    <n v="9946000000"/>
    <n v="3344000000"/>
    <x v="1325"/>
    <n v="625000000"/>
    <n v="210000000"/>
    <x v="3"/>
    <x v="5"/>
  </r>
  <r>
    <s v="SYK"/>
    <x v="3"/>
    <d v="2016-12-31T00:00:00"/>
    <n v="11325000000"/>
    <n v="3830000000"/>
    <x v="1326"/>
    <n v="715000000"/>
    <n v="319000000"/>
    <x v="3"/>
    <x v="5"/>
  </r>
  <r>
    <s v="SYMC"/>
    <x v="0"/>
    <d v="2013-03-29T00:00:00"/>
    <n v="6906000000"/>
    <n v="1175000000"/>
    <x v="1327"/>
    <n v="1026000000"/>
    <n v="286000000"/>
    <x v="2"/>
    <x v="6"/>
  </r>
  <r>
    <s v="SYMC"/>
    <x v="1"/>
    <d v="2014-03-28T00:00:00"/>
    <n v="4183000000"/>
    <n v="791000000"/>
    <x v="1328"/>
    <n v="722000000"/>
    <n v="93000000"/>
    <x v="2"/>
    <x v="6"/>
  </r>
  <r>
    <s v="SYMC"/>
    <x v="2"/>
    <d v="2015-04-03T00:00:00"/>
    <n v="3956000000"/>
    <n v="727000000"/>
    <x v="302"/>
    <n v="812000000"/>
    <n v="87000000"/>
    <x v="2"/>
    <x v="6"/>
  </r>
  <r>
    <s v="SYMC"/>
    <x v="3"/>
    <d v="2016-04-01T00:00:00"/>
    <n v="3600000000"/>
    <n v="615000000"/>
    <x v="1329"/>
    <n v="748000000"/>
    <n v="57000000"/>
    <x v="2"/>
    <x v="6"/>
  </r>
  <r>
    <s v="SYY"/>
    <x v="0"/>
    <d v="2013-06-29T00:00:00"/>
    <n v="44411233000"/>
    <n v="36414626000"/>
    <x v="1330"/>
    <n v="0"/>
    <n v="0"/>
    <x v="4"/>
    <x v="113"/>
  </r>
  <r>
    <s v="SYY"/>
    <x v="1"/>
    <d v="2014-06-28T00:00:00"/>
    <n v="46516712000"/>
    <n v="38335677000"/>
    <x v="52"/>
    <n v="0"/>
    <n v="0"/>
    <x v="4"/>
    <x v="113"/>
  </r>
  <r>
    <s v="SYY"/>
    <x v="2"/>
    <d v="2015-06-27T00:00:00"/>
    <n v="48680752000"/>
    <n v="40129236000"/>
    <x v="52"/>
    <n v="0"/>
    <n v="0"/>
    <x v="4"/>
    <x v="113"/>
  </r>
  <r>
    <s v="SYY"/>
    <x v="3"/>
    <d v="2016-07-02T00:00:00"/>
    <n v="50366919000"/>
    <n v="41326447000"/>
    <x v="52"/>
    <n v="0"/>
    <n v="0"/>
    <x v="4"/>
    <x v="113"/>
  </r>
  <r>
    <s v="T"/>
    <x v="0"/>
    <d v="2012-12-31T00:00:00"/>
    <n v="127434000000"/>
    <n v="55228000000"/>
    <x v="1331"/>
    <n v="0"/>
    <n v="18143000000"/>
    <x v="10"/>
    <x v="61"/>
  </r>
  <r>
    <s v="T"/>
    <x v="1"/>
    <d v="2013-12-31T00:00:00"/>
    <n v="128752000000"/>
    <n v="51191000000"/>
    <x v="1332"/>
    <n v="0"/>
    <n v="18395000000"/>
    <x v="10"/>
    <x v="61"/>
  </r>
  <r>
    <s v="T"/>
    <x v="2"/>
    <d v="2014-12-31T00:00:00"/>
    <n v="132447000000"/>
    <n v="60145000000"/>
    <x v="1333"/>
    <n v="0"/>
    <n v="18273000000"/>
    <x v="10"/>
    <x v="61"/>
  </r>
  <r>
    <s v="T"/>
    <x v="3"/>
    <d v="2015-12-31T00:00:00"/>
    <n v="146801000000"/>
    <n v="67046000000"/>
    <x v="1334"/>
    <n v="0"/>
    <n v="22016000000"/>
    <x v="10"/>
    <x v="61"/>
  </r>
  <r>
    <s v="TAP"/>
    <x v="0"/>
    <d v="2013-12-31T00:00:00"/>
    <n v="4206100000"/>
    <n v="2545600000"/>
    <x v="1335"/>
    <n v="0"/>
    <n v="0"/>
    <x v="4"/>
    <x v="114"/>
  </r>
  <r>
    <s v="TAP"/>
    <x v="1"/>
    <d v="2014-12-31T00:00:00"/>
    <n v="4146300000"/>
    <n v="2493300000"/>
    <x v="1336"/>
    <n v="0"/>
    <n v="0"/>
    <x v="4"/>
    <x v="114"/>
  </r>
  <r>
    <s v="TAP"/>
    <x v="2"/>
    <d v="2015-12-31T00:00:00"/>
    <n v="3567500000"/>
    <n v="2163500000"/>
    <x v="1337"/>
    <n v="0"/>
    <n v="0"/>
    <x v="4"/>
    <x v="114"/>
  </r>
  <r>
    <s v="TAP"/>
    <x v="3"/>
    <d v="2016-12-31T00:00:00"/>
    <n v="4885000000"/>
    <n v="3003100000"/>
    <x v="1338"/>
    <n v="0"/>
    <n v="0"/>
    <x v="4"/>
    <x v="114"/>
  </r>
  <r>
    <s v="TDC"/>
    <x v="0"/>
    <d v="2012-12-31T00:00:00"/>
    <n v="2665000000"/>
    <n v="1174000000"/>
    <x v="1339"/>
    <n v="183000000"/>
    <n v="0"/>
    <x v="2"/>
    <x v="6"/>
  </r>
  <r>
    <s v="TDC"/>
    <x v="1"/>
    <d v="2013-12-31T00:00:00"/>
    <n v="2692000000"/>
    <n v="1219000000"/>
    <x v="1045"/>
    <n v="184000000"/>
    <n v="0"/>
    <x v="2"/>
    <x v="6"/>
  </r>
  <r>
    <s v="TDC"/>
    <x v="2"/>
    <d v="2014-12-31T00:00:00"/>
    <n v="2732000000"/>
    <n v="1253000000"/>
    <x v="1340"/>
    <n v="206000000"/>
    <n v="0"/>
    <x v="2"/>
    <x v="6"/>
  </r>
  <r>
    <s v="TDC"/>
    <x v="3"/>
    <d v="2015-12-31T00:00:00"/>
    <n v="2530000000"/>
    <n v="1254000000"/>
    <x v="1341"/>
    <n v="228000000"/>
    <n v="0"/>
    <x v="2"/>
    <x v="6"/>
  </r>
  <r>
    <s v="TDG"/>
    <x v="0"/>
    <d v="2013-09-30T00:00:00"/>
    <n v="1924400000"/>
    <n v="874838000"/>
    <x v="1342"/>
    <n v="0"/>
    <n v="45639000"/>
    <x v="0"/>
    <x v="30"/>
  </r>
  <r>
    <s v="TDG"/>
    <x v="1"/>
    <d v="2014-09-30T00:00:00"/>
    <n v="2372906000"/>
    <n v="1105032000"/>
    <x v="1343"/>
    <n v="0"/>
    <n v="63608000"/>
    <x v="0"/>
    <x v="30"/>
  </r>
  <r>
    <s v="TDG"/>
    <x v="2"/>
    <d v="2015-09-30T00:00:00"/>
    <n v="2707115000"/>
    <n v="1257270000"/>
    <x v="1344"/>
    <n v="0"/>
    <n v="54219000"/>
    <x v="0"/>
    <x v="30"/>
  </r>
  <r>
    <s v="TDG"/>
    <x v="3"/>
    <d v="2016-09-30T00:00:00"/>
    <n v="3171411000"/>
    <n v="1443348000"/>
    <x v="1345"/>
    <n v="0"/>
    <n v="77445000"/>
    <x v="0"/>
    <x v="30"/>
  </r>
  <r>
    <s v="TEL"/>
    <x v="0"/>
    <d v="2013-09-27T00:00:00"/>
    <n v="11390000000"/>
    <n v="7739000000"/>
    <x v="1346"/>
    <n v="590000000"/>
    <n v="0"/>
    <x v="2"/>
    <x v="115"/>
  </r>
  <r>
    <s v="TEL"/>
    <x v="1"/>
    <d v="2014-09-26T00:00:00"/>
    <n v="11973000000"/>
    <n v="8001000000"/>
    <x v="765"/>
    <n v="583000000"/>
    <n v="0"/>
    <x v="2"/>
    <x v="115"/>
  </r>
  <r>
    <s v="TEL"/>
    <x v="2"/>
    <d v="2015-09-25T00:00:00"/>
    <n v="12233000000"/>
    <n v="8146000000"/>
    <x v="1347"/>
    <n v="627000000"/>
    <n v="0"/>
    <x v="2"/>
    <x v="115"/>
  </r>
  <r>
    <s v="TEL"/>
    <x v="3"/>
    <d v="2016-09-30T00:00:00"/>
    <n v="12238000000"/>
    <n v="8205000000"/>
    <x v="1348"/>
    <n v="644000000"/>
    <n v="0"/>
    <x v="2"/>
    <x v="115"/>
  </r>
  <r>
    <s v="TGNA"/>
    <x v="0"/>
    <d v="2012-12-30T00:00:00"/>
    <n v="5353197000"/>
    <n v="2943847000"/>
    <x v="1349"/>
    <n v="0"/>
    <n v="194039000"/>
    <x v="1"/>
    <x v="116"/>
  </r>
  <r>
    <s v="TGNA"/>
    <x v="1"/>
    <d v="2013-12-29T00:00:00"/>
    <n v="1603123000"/>
    <n v="662769000"/>
    <x v="1350"/>
    <n v="0"/>
    <n v="74833000"/>
    <x v="1"/>
    <x v="116"/>
  </r>
  <r>
    <s v="TGNA"/>
    <x v="2"/>
    <d v="2014-12-31T00:00:00"/>
    <n v="2626141000"/>
    <n v="954990000"/>
    <x v="1351"/>
    <n v="0"/>
    <n v="151837000"/>
    <x v="1"/>
    <x v="116"/>
  </r>
  <r>
    <s v="TGNA"/>
    <x v="3"/>
    <d v="2015-12-31T00:00:00"/>
    <n v="3050945000"/>
    <n v="923336000"/>
    <x v="1352"/>
    <n v="0"/>
    <n v="205087000"/>
    <x v="1"/>
    <x v="116"/>
  </r>
  <r>
    <s v="TGT"/>
    <x v="0"/>
    <d v="2013-02-02T00:00:00"/>
    <n v="73301000000"/>
    <n v="50568000000"/>
    <x v="1353"/>
    <n v="0"/>
    <n v="2044000000"/>
    <x v="1"/>
    <x v="64"/>
  </r>
  <r>
    <s v="TGT"/>
    <x v="1"/>
    <d v="2014-02-01T00:00:00"/>
    <n v="71279000000"/>
    <n v="50039000000"/>
    <x v="1354"/>
    <n v="0"/>
    <n v="1996000000"/>
    <x v="1"/>
    <x v="64"/>
  </r>
  <r>
    <s v="TGT"/>
    <x v="2"/>
    <d v="2015-01-31T00:00:00"/>
    <n v="72618000000"/>
    <n v="51278000000"/>
    <x v="1355"/>
    <n v="0"/>
    <n v="2129000000"/>
    <x v="1"/>
    <x v="64"/>
  </r>
  <r>
    <s v="TGT"/>
    <x v="3"/>
    <d v="2016-01-30T00:00:00"/>
    <n v="73785000000"/>
    <n v="51997000000"/>
    <x v="1356"/>
    <n v="0"/>
    <n v="2213000000"/>
    <x v="1"/>
    <x v="64"/>
  </r>
  <r>
    <s v="TIF"/>
    <x v="0"/>
    <d v="2013-01-31T00:00:00"/>
    <n v="3794249000"/>
    <n v="1630965000"/>
    <x v="1357"/>
    <n v="0"/>
    <n v="0"/>
    <x v="1"/>
    <x v="82"/>
  </r>
  <r>
    <s v="TIF"/>
    <x v="1"/>
    <d v="2014-01-31T00:00:00"/>
    <n v="4031100000"/>
    <n v="1690700000"/>
    <x v="1358"/>
    <n v="0"/>
    <n v="0"/>
    <x v="1"/>
    <x v="82"/>
  </r>
  <r>
    <s v="TIF"/>
    <x v="2"/>
    <d v="2015-01-31T00:00:00"/>
    <n v="4249900000"/>
    <n v="1712700000"/>
    <x v="1359"/>
    <n v="0"/>
    <n v="0"/>
    <x v="1"/>
    <x v="82"/>
  </r>
  <r>
    <s v="TIF"/>
    <x v="3"/>
    <d v="2016-01-31T00:00:00"/>
    <n v="4104900000"/>
    <n v="1613600000"/>
    <x v="1360"/>
    <n v="0"/>
    <n v="0"/>
    <x v="1"/>
    <x v="82"/>
  </r>
  <r>
    <s v="TJX"/>
    <x v="0"/>
    <d v="2013-02-02T00:00:00"/>
    <n v="25878372000"/>
    <n v="18521400000"/>
    <x v="1361"/>
    <n v="0"/>
    <n v="0"/>
    <x v="1"/>
    <x v="74"/>
  </r>
  <r>
    <s v="TJX"/>
    <x v="1"/>
    <d v="2014-02-01T00:00:00"/>
    <n v="27422696000"/>
    <n v="19605037000"/>
    <x v="1362"/>
    <n v="0"/>
    <n v="0"/>
    <x v="1"/>
    <x v="74"/>
  </r>
  <r>
    <s v="TJX"/>
    <x v="2"/>
    <d v="2015-01-31T00:00:00"/>
    <n v="29078407000"/>
    <n v="20776522000"/>
    <x v="1363"/>
    <n v="0"/>
    <n v="0"/>
    <x v="1"/>
    <x v="74"/>
  </r>
  <r>
    <s v="TJX"/>
    <x v="3"/>
    <d v="2016-01-30T00:00:00"/>
    <n v="30944938000"/>
    <n v="22034523000"/>
    <x v="1364"/>
    <n v="0"/>
    <n v="0"/>
    <x v="1"/>
    <x v="74"/>
  </r>
  <r>
    <s v="TMK"/>
    <x v="0"/>
    <d v="2012-12-31T00:00:00"/>
    <n v="3589516000"/>
    <n v="1955682000"/>
    <x v="52"/>
    <n v="0"/>
    <n v="787329000"/>
    <x v="6"/>
    <x v="12"/>
  </r>
  <r>
    <s v="TMK"/>
    <x v="1"/>
    <d v="2013-12-31T00:00:00"/>
    <n v="3494253000"/>
    <n v="1838766000"/>
    <x v="52"/>
    <n v="0"/>
    <n v="819711000"/>
    <x v="6"/>
    <x v="12"/>
  </r>
  <r>
    <s v="TMK"/>
    <x v="2"/>
    <d v="2014-12-31T00:00:00"/>
    <n v="3620095000"/>
    <n v="1903384000"/>
    <x v="52"/>
    <n v="0"/>
    <n v="855908000"/>
    <x v="6"/>
    <x v="12"/>
  </r>
  <r>
    <s v="TMK"/>
    <x v="3"/>
    <d v="2015-12-31T00:00:00"/>
    <n v="3766065000"/>
    <n v="2016212000"/>
    <x v="52"/>
    <n v="0"/>
    <n v="907024000"/>
    <x v="6"/>
    <x v="12"/>
  </r>
  <r>
    <s v="TMO"/>
    <x v="0"/>
    <d v="2012-12-31T00:00:00"/>
    <n v="12509900000"/>
    <n v="7214400000"/>
    <x v="1365"/>
    <n v="376400000"/>
    <n v="0"/>
    <x v="3"/>
    <x v="5"/>
  </r>
  <r>
    <s v="TMO"/>
    <x v="1"/>
    <d v="2013-12-31T00:00:00"/>
    <n v="13090300000"/>
    <n v="7561200000"/>
    <x v="1366"/>
    <n v="395500000"/>
    <n v="0"/>
    <x v="3"/>
    <x v="5"/>
  </r>
  <r>
    <s v="TMO"/>
    <x v="2"/>
    <d v="2014-12-31T00:00:00"/>
    <n v="16889600000"/>
    <n v="9397600000"/>
    <x v="1367"/>
    <n v="691100000"/>
    <n v="0"/>
    <x v="3"/>
    <x v="5"/>
  </r>
  <r>
    <s v="TMO"/>
    <x v="3"/>
    <d v="2015-12-31T00:00:00"/>
    <n v="16965400000"/>
    <n v="9209500000"/>
    <x v="1368"/>
    <n v="692300000"/>
    <n v="0"/>
    <x v="3"/>
    <x v="5"/>
  </r>
  <r>
    <s v="TRIP"/>
    <x v="0"/>
    <d v="2012-12-31T00:00:00"/>
    <n v="763000000"/>
    <n v="12000000"/>
    <x v="1369"/>
    <n v="0"/>
    <n v="26000000"/>
    <x v="1"/>
    <x v="24"/>
  </r>
  <r>
    <s v="TRIP"/>
    <x v="1"/>
    <d v="2013-12-31T00:00:00"/>
    <n v="945000000"/>
    <n v="18000000"/>
    <x v="1370"/>
    <n v="0"/>
    <n v="36000000"/>
    <x v="1"/>
    <x v="24"/>
  </r>
  <r>
    <s v="TRIP"/>
    <x v="2"/>
    <d v="2014-12-31T00:00:00"/>
    <n v="1246000000"/>
    <n v="40000000"/>
    <x v="1371"/>
    <n v="0"/>
    <n v="65000000"/>
    <x v="1"/>
    <x v="24"/>
  </r>
  <r>
    <s v="TRIP"/>
    <x v="3"/>
    <d v="2015-12-31T00:00:00"/>
    <n v="1492000000"/>
    <n v="58000000"/>
    <x v="1372"/>
    <n v="0"/>
    <n v="93000000"/>
    <x v="1"/>
    <x v="24"/>
  </r>
  <r>
    <s v="TRV"/>
    <x v="0"/>
    <d v="2013-12-31T00:00:00"/>
    <n v="26191000000"/>
    <n v="13307000000"/>
    <x v="1373"/>
    <n v="0"/>
    <n v="3821000000"/>
    <x v="6"/>
    <x v="13"/>
  </r>
  <r>
    <s v="TRV"/>
    <x v="1"/>
    <d v="2014-12-31T00:00:00"/>
    <n v="27174000000"/>
    <n v="13870000000"/>
    <x v="1374"/>
    <n v="0"/>
    <n v="3882000000"/>
    <x v="6"/>
    <x v="13"/>
  </r>
  <r>
    <s v="TRV"/>
    <x v="2"/>
    <d v="2015-12-31T00:00:00"/>
    <n v="26815000000"/>
    <n v="13723000000"/>
    <x v="1375"/>
    <n v="0"/>
    <n v="3885000000"/>
    <x v="6"/>
    <x v="13"/>
  </r>
  <r>
    <s v="TRV"/>
    <x v="3"/>
    <d v="2016-12-31T00:00:00"/>
    <n v="27625000000"/>
    <n v="15070000000"/>
    <x v="1376"/>
    <n v="0"/>
    <n v="3985000000"/>
    <x v="6"/>
    <x v="13"/>
  </r>
  <r>
    <s v="TSCO"/>
    <x v="0"/>
    <d v="2012-12-29T00:00:00"/>
    <n v="4664120000"/>
    <n v="3098066000"/>
    <x v="1377"/>
    <n v="0"/>
    <n v="88975000"/>
    <x v="1"/>
    <x v="117"/>
  </r>
  <r>
    <s v="TSCO"/>
    <x v="1"/>
    <d v="2013-12-28T00:00:00"/>
    <n v="5164784000"/>
    <n v="3411175000"/>
    <x v="1378"/>
    <n v="0"/>
    <n v="100025000"/>
    <x v="1"/>
    <x v="117"/>
  </r>
  <r>
    <s v="TSCO"/>
    <x v="2"/>
    <d v="2014-12-27T00:00:00"/>
    <n v="5711715000"/>
    <n v="3761300000"/>
    <x v="1379"/>
    <n v="0"/>
    <n v="114635000"/>
    <x v="1"/>
    <x v="117"/>
  </r>
  <r>
    <s v="TSCO"/>
    <x v="3"/>
    <d v="2015-12-26T00:00:00"/>
    <n v="6226507000"/>
    <n v="4083333000"/>
    <x v="1380"/>
    <n v="0"/>
    <n v="123569000"/>
    <x v="1"/>
    <x v="117"/>
  </r>
  <r>
    <s v="TSN"/>
    <x v="0"/>
    <d v="2013-10-03T00:00:00"/>
    <n v="34374000000"/>
    <n v="32016000000"/>
    <x v="1381"/>
    <n v="0"/>
    <n v="0"/>
    <x v="4"/>
    <x v="40"/>
  </r>
  <r>
    <s v="TSN"/>
    <x v="1"/>
    <d v="2014-10-03T00:00:00"/>
    <n v="37580000000"/>
    <n v="34895000000"/>
    <x v="1382"/>
    <n v="0"/>
    <n v="0"/>
    <x v="4"/>
    <x v="40"/>
  </r>
  <r>
    <s v="TSN"/>
    <x v="2"/>
    <d v="2015-10-03T00:00:00"/>
    <n v="41373000000"/>
    <n v="37456000000"/>
    <x v="1383"/>
    <n v="0"/>
    <n v="0"/>
    <x v="4"/>
    <x v="40"/>
  </r>
  <r>
    <s v="TSN"/>
    <x v="3"/>
    <d v="2016-10-01T00:00:00"/>
    <n v="36881000000"/>
    <n v="32184000000"/>
    <x v="1384"/>
    <n v="0"/>
    <n v="0"/>
    <x v="4"/>
    <x v="40"/>
  </r>
  <r>
    <s v="TSO"/>
    <x v="0"/>
    <d v="2012-12-31T00:00:00"/>
    <n v="29809000000"/>
    <n v="26045000000"/>
    <x v="1385"/>
    <n v="0"/>
    <n v="418000000"/>
    <x v="9"/>
    <x v="92"/>
  </r>
  <r>
    <s v="TSO"/>
    <x v="1"/>
    <d v="2013-12-31T00:00:00"/>
    <n v="37601000000"/>
    <n v="34085000000"/>
    <x v="1386"/>
    <n v="0"/>
    <n v="489000000"/>
    <x v="9"/>
    <x v="92"/>
  </r>
  <r>
    <s v="TSO"/>
    <x v="2"/>
    <d v="2014-12-31T00:00:00"/>
    <n v="40633000000"/>
    <n v="35673000000"/>
    <x v="1387"/>
    <n v="0"/>
    <n v="562000000"/>
    <x v="9"/>
    <x v="92"/>
  </r>
  <r>
    <s v="TSO"/>
    <x v="3"/>
    <d v="2015-12-31T00:00:00"/>
    <n v="28711000000"/>
    <n v="22466000000"/>
    <x v="1388"/>
    <n v="0"/>
    <n v="756000000"/>
    <x v="9"/>
    <x v="92"/>
  </r>
  <r>
    <s v="TSS"/>
    <x v="0"/>
    <d v="2012-12-31T00:00:00"/>
    <n v="1793557000"/>
    <n v="1189341000"/>
    <x v="1389"/>
    <n v="0"/>
    <n v="0"/>
    <x v="2"/>
    <x v="16"/>
  </r>
  <r>
    <s v="TSS"/>
    <x v="1"/>
    <d v="2013-12-31T00:00:00"/>
    <n v="2064305000"/>
    <n v="1369438000"/>
    <x v="1390"/>
    <n v="0"/>
    <n v="0"/>
    <x v="2"/>
    <x v="16"/>
  </r>
  <r>
    <s v="TSS"/>
    <x v="2"/>
    <d v="2014-12-31T00:00:00"/>
    <n v="2446877000"/>
    <n v="1668892000"/>
    <x v="1391"/>
    <n v="0"/>
    <n v="0"/>
    <x v="2"/>
    <x v="16"/>
  </r>
  <r>
    <s v="TSS"/>
    <x v="3"/>
    <d v="2015-12-31T00:00:00"/>
    <n v="2779541000"/>
    <n v="1855181000"/>
    <x v="1392"/>
    <n v="0"/>
    <n v="0"/>
    <x v="2"/>
    <x v="16"/>
  </r>
  <r>
    <s v="TXN"/>
    <x v="0"/>
    <d v="2012-12-31T00:00:00"/>
    <n v="12825000000"/>
    <n v="6457000000"/>
    <x v="1393"/>
    <n v="1877000000"/>
    <n v="0"/>
    <x v="2"/>
    <x v="7"/>
  </r>
  <r>
    <s v="TXN"/>
    <x v="1"/>
    <d v="2013-12-31T00:00:00"/>
    <n v="12205000000"/>
    <n v="5841000000"/>
    <x v="1394"/>
    <n v="1522000000"/>
    <n v="0"/>
    <x v="2"/>
    <x v="7"/>
  </r>
  <r>
    <s v="TXN"/>
    <x v="2"/>
    <d v="2014-12-31T00:00:00"/>
    <n v="13045000000"/>
    <n v="5618000000"/>
    <x v="1395"/>
    <n v="1358000000"/>
    <n v="0"/>
    <x v="2"/>
    <x v="7"/>
  </r>
  <r>
    <s v="TXN"/>
    <x v="3"/>
    <d v="2015-12-31T00:00:00"/>
    <n v="13000000000"/>
    <n v="5440000000"/>
    <x v="1383"/>
    <n v="1280000000"/>
    <n v="0"/>
    <x v="2"/>
    <x v="7"/>
  </r>
  <r>
    <s v="TXT"/>
    <x v="0"/>
    <d v="2012-12-29T00:00:00"/>
    <n v="12237000000"/>
    <n v="10019000000"/>
    <x v="1396"/>
    <n v="0"/>
    <n v="0"/>
    <x v="0"/>
    <x v="53"/>
  </r>
  <r>
    <s v="TXT"/>
    <x v="1"/>
    <d v="2013-12-28T00:00:00"/>
    <n v="12104000000"/>
    <n v="10131000000"/>
    <x v="632"/>
    <n v="0"/>
    <n v="0"/>
    <x v="0"/>
    <x v="53"/>
  </r>
  <r>
    <s v="TXT"/>
    <x v="2"/>
    <d v="2015-01-03T00:00:00"/>
    <n v="13878000000"/>
    <n v="11421000000"/>
    <x v="1397"/>
    <n v="0"/>
    <n v="0"/>
    <x v="0"/>
    <x v="53"/>
  </r>
  <r>
    <s v="TXT"/>
    <x v="3"/>
    <d v="2016-01-02T00:00:00"/>
    <n v="13423000000"/>
    <n v="10979000000"/>
    <x v="1398"/>
    <n v="0"/>
    <n v="0"/>
    <x v="0"/>
    <x v="53"/>
  </r>
  <r>
    <s v="UA"/>
    <x v="0"/>
    <d v="2012-12-31T00:00:00"/>
    <n v="1834921000"/>
    <n v="955624000"/>
    <x v="1399"/>
    <n v="0"/>
    <n v="0"/>
    <x v="1"/>
    <x v="82"/>
  </r>
  <r>
    <s v="UA"/>
    <x v="1"/>
    <d v="2013-12-31T00:00:00"/>
    <n v="2332051000"/>
    <n v="1195381000"/>
    <x v="1400"/>
    <n v="0"/>
    <n v="0"/>
    <x v="1"/>
    <x v="82"/>
  </r>
  <r>
    <s v="UA"/>
    <x v="2"/>
    <d v="2014-12-31T00:00:00"/>
    <n v="3084370000"/>
    <n v="1572164000"/>
    <x v="1401"/>
    <n v="0"/>
    <n v="0"/>
    <x v="1"/>
    <x v="82"/>
  </r>
  <r>
    <s v="UA"/>
    <x v="3"/>
    <d v="2015-12-31T00:00:00"/>
    <n v="3963313000"/>
    <n v="2057766000"/>
    <x v="1402"/>
    <n v="0"/>
    <n v="0"/>
    <x v="1"/>
    <x v="82"/>
  </r>
  <r>
    <s v="UAA"/>
    <x v="0"/>
    <d v="2012-12-31T00:00:00"/>
    <n v="1834921000"/>
    <n v="955624000"/>
    <x v="1399"/>
    <n v="0"/>
    <n v="0"/>
    <x v="1"/>
    <x v="82"/>
  </r>
  <r>
    <s v="UAA"/>
    <x v="1"/>
    <d v="2013-12-31T00:00:00"/>
    <n v="2332051000"/>
    <n v="1195381000"/>
    <x v="1400"/>
    <n v="0"/>
    <n v="0"/>
    <x v="1"/>
    <x v="82"/>
  </r>
  <r>
    <s v="UAA"/>
    <x v="2"/>
    <d v="2014-12-31T00:00:00"/>
    <n v="3084370000"/>
    <n v="1572164000"/>
    <x v="1401"/>
    <n v="0"/>
    <n v="0"/>
    <x v="1"/>
    <x v="82"/>
  </r>
  <r>
    <s v="UAA"/>
    <x v="3"/>
    <d v="2015-12-31T00:00:00"/>
    <n v="3963313000"/>
    <n v="2057766000"/>
    <x v="1402"/>
    <n v="0"/>
    <n v="0"/>
    <x v="1"/>
    <x v="82"/>
  </r>
  <r>
    <s v="UAL"/>
    <x v="0"/>
    <d v="2012-12-31T00:00:00"/>
    <n v="37152000000"/>
    <n v="17820000000"/>
    <x v="1403"/>
    <n v="0"/>
    <n v="1522000000"/>
    <x v="0"/>
    <x v="0"/>
  </r>
  <r>
    <s v="UAL"/>
    <x v="1"/>
    <d v="2013-12-31T00:00:00"/>
    <n v="38279000000"/>
    <n v="17192000000"/>
    <x v="1404"/>
    <n v="0"/>
    <n v="1689000000"/>
    <x v="0"/>
    <x v="0"/>
  </r>
  <r>
    <s v="UAL"/>
    <x v="2"/>
    <d v="2014-12-31T00:00:00"/>
    <n v="38901000000"/>
    <n v="16611000000"/>
    <x v="1405"/>
    <n v="0"/>
    <n v="1679000000"/>
    <x v="0"/>
    <x v="0"/>
  </r>
  <r>
    <s v="UAL"/>
    <x v="3"/>
    <d v="2015-12-31T00:00:00"/>
    <n v="37864000000"/>
    <n v="12130000000"/>
    <x v="1406"/>
    <n v="0"/>
    <n v="1819000000"/>
    <x v="0"/>
    <x v="0"/>
  </r>
  <r>
    <s v="UDR"/>
    <x v="0"/>
    <d v="2012-12-31T00:00:00"/>
    <n v="716612000"/>
    <n v="245316000"/>
    <x v="1407"/>
    <n v="0"/>
    <n v="346031000"/>
    <x v="7"/>
    <x v="70"/>
  </r>
  <r>
    <s v="UDR"/>
    <x v="1"/>
    <d v="2013-12-31T00:00:00"/>
    <n v="758926000"/>
    <n v="258612000"/>
    <x v="1408"/>
    <n v="0"/>
    <n v="346273000"/>
    <x v="7"/>
    <x v="70"/>
  </r>
  <r>
    <s v="UDR"/>
    <x v="2"/>
    <d v="2014-12-31T00:00:00"/>
    <n v="818046000"/>
    <n v="270741000"/>
    <x v="1409"/>
    <n v="0"/>
    <n v="363929000"/>
    <x v="7"/>
    <x v="70"/>
  </r>
  <r>
    <s v="UDR"/>
    <x v="3"/>
    <d v="2015-12-31T00:00:00"/>
    <n v="894638000"/>
    <n v="282037000"/>
    <x v="1410"/>
    <n v="0"/>
    <n v="381277000"/>
    <x v="7"/>
    <x v="70"/>
  </r>
  <r>
    <s v="ULTA"/>
    <x v="0"/>
    <d v="2013-02-02T00:00:00"/>
    <n v="2220256000"/>
    <n v="1436582000"/>
    <x v="1411"/>
    <n v="0"/>
    <n v="0"/>
    <x v="1"/>
    <x v="25"/>
  </r>
  <r>
    <s v="ULTA"/>
    <x v="1"/>
    <d v="2014-02-02T00:00:00"/>
    <n v="2670573000"/>
    <n v="1729325000"/>
    <x v="1412"/>
    <n v="0"/>
    <n v="0"/>
    <x v="1"/>
    <x v="25"/>
  </r>
  <r>
    <s v="ULTA"/>
    <x v="2"/>
    <d v="2015-01-31T00:00:00"/>
    <n v="3241369000"/>
    <n v="2104582000"/>
    <x v="1413"/>
    <n v="0"/>
    <n v="0"/>
    <x v="1"/>
    <x v="25"/>
  </r>
  <r>
    <s v="ULTA"/>
    <x v="3"/>
    <d v="2016-01-31T00:00:00"/>
    <n v="3924116000"/>
    <n v="2539783000"/>
    <x v="1414"/>
    <n v="0"/>
    <n v="0"/>
    <x v="1"/>
    <x v="25"/>
  </r>
  <r>
    <s v="UNH"/>
    <x v="0"/>
    <d v="2013-12-31T00:00:00"/>
    <n v="122489000000"/>
    <n v="89659000000"/>
    <x v="52"/>
    <n v="0"/>
    <n v="23207000000"/>
    <x v="3"/>
    <x v="26"/>
  </r>
  <r>
    <s v="UNH"/>
    <x v="1"/>
    <d v="2014-12-31T00:00:00"/>
    <n v="130474000000"/>
    <n v="93633000000"/>
    <x v="52"/>
    <n v="0"/>
    <n v="26567000000"/>
    <x v="3"/>
    <x v="26"/>
  </r>
  <r>
    <s v="UNH"/>
    <x v="2"/>
    <d v="2015-12-31T00:00:00"/>
    <n v="157107000000"/>
    <n v="103875000000"/>
    <x v="52"/>
    <n v="0"/>
    <n v="42211000000"/>
    <x v="3"/>
    <x v="26"/>
  </r>
  <r>
    <s v="UNH"/>
    <x v="3"/>
    <d v="2016-12-31T00:00:00"/>
    <n v="184840000000"/>
    <n v="117038000000"/>
    <x v="52"/>
    <n v="0"/>
    <n v="54872000000"/>
    <x v="3"/>
    <x v="26"/>
  </r>
  <r>
    <s v="UNM"/>
    <x v="0"/>
    <d v="2012-12-31T00:00:00"/>
    <n v="10515400000"/>
    <n v="7172100000"/>
    <x v="1415"/>
    <n v="0"/>
    <n v="1161600000"/>
    <x v="6"/>
    <x v="97"/>
  </r>
  <r>
    <s v="UNM"/>
    <x v="1"/>
    <d v="2013-12-31T00:00:00"/>
    <n v="10368600000"/>
    <n v="7038400000"/>
    <x v="1416"/>
    <n v="0"/>
    <n v="1170400000"/>
    <x v="6"/>
    <x v="97"/>
  </r>
  <r>
    <s v="UNM"/>
    <x v="2"/>
    <d v="2014-12-31T00:00:00"/>
    <n v="10524500000"/>
    <n v="7722100000"/>
    <x v="1417"/>
    <n v="0"/>
    <n v="1272000000"/>
    <x v="6"/>
    <x v="97"/>
  </r>
  <r>
    <s v="UNM"/>
    <x v="3"/>
    <d v="2015-12-31T00:00:00"/>
    <n v="10731300000"/>
    <n v="7209400000"/>
    <x v="1418"/>
    <n v="0"/>
    <n v="1295700000"/>
    <x v="6"/>
    <x v="97"/>
  </r>
  <r>
    <s v="UNP"/>
    <x v="0"/>
    <d v="2013-12-31T00:00:00"/>
    <n v="21963000000"/>
    <n v="5849000000"/>
    <x v="1419"/>
    <n v="0"/>
    <n v="1777000000"/>
    <x v="0"/>
    <x v="59"/>
  </r>
  <r>
    <s v="UNP"/>
    <x v="1"/>
    <d v="2014-12-31T00:00:00"/>
    <n v="23988000000"/>
    <n v="6097000000"/>
    <x v="1420"/>
    <n v="0"/>
    <n v="1904000000"/>
    <x v="0"/>
    <x v="59"/>
  </r>
  <r>
    <s v="UNP"/>
    <x v="2"/>
    <d v="2015-12-31T00:00:00"/>
    <n v="21813000000"/>
    <n v="4434000000"/>
    <x v="1421"/>
    <n v="0"/>
    <n v="2012000000"/>
    <x v="0"/>
    <x v="59"/>
  </r>
  <r>
    <s v="UNP"/>
    <x v="3"/>
    <d v="2016-12-31T00:00:00"/>
    <n v="19941000000"/>
    <n v="3747000000"/>
    <x v="1422"/>
    <n v="0"/>
    <n v="2038000000"/>
    <x v="0"/>
    <x v="59"/>
  </r>
  <r>
    <s v="UPS"/>
    <x v="0"/>
    <d v="2012-12-31T00:00:00"/>
    <n v="54127000000"/>
    <n v="13574000000"/>
    <x v="1423"/>
    <n v="0"/>
    <n v="1858000000"/>
    <x v="0"/>
    <x v="49"/>
  </r>
  <r>
    <s v="UPS"/>
    <x v="1"/>
    <d v="2013-12-31T00:00:00"/>
    <n v="55438000000"/>
    <n v="13703000000"/>
    <x v="1424"/>
    <n v="0"/>
    <n v="1867000000"/>
    <x v="0"/>
    <x v="49"/>
  </r>
  <r>
    <s v="UPS"/>
    <x v="2"/>
    <d v="2014-12-31T00:00:00"/>
    <n v="58232000000"/>
    <n v="14758000000"/>
    <x v="1425"/>
    <n v="0"/>
    <n v="1923000000"/>
    <x v="0"/>
    <x v="49"/>
  </r>
  <r>
    <s v="UPS"/>
    <x v="3"/>
    <d v="2015-12-31T00:00:00"/>
    <n v="58363000000"/>
    <n v="12947000000"/>
    <x v="1426"/>
    <n v="0"/>
    <n v="2084000000"/>
    <x v="0"/>
    <x v="49"/>
  </r>
  <r>
    <s v="URBN"/>
    <x v="0"/>
    <d v="2013-01-31T00:00:00"/>
    <n v="2794925000"/>
    <n v="1763394000"/>
    <x v="1427"/>
    <n v="0"/>
    <n v="0"/>
    <x v="1"/>
    <x v="74"/>
  </r>
  <r>
    <s v="URBN"/>
    <x v="1"/>
    <d v="2014-01-31T00:00:00"/>
    <n v="3086608000"/>
    <n v="1925266000"/>
    <x v="1428"/>
    <n v="0"/>
    <n v="0"/>
    <x v="1"/>
    <x v="74"/>
  </r>
  <r>
    <s v="URBN"/>
    <x v="2"/>
    <d v="2015-01-31T00:00:00"/>
    <n v="3323077000"/>
    <n v="2148147000"/>
    <x v="1429"/>
    <n v="0"/>
    <n v="0"/>
    <x v="1"/>
    <x v="74"/>
  </r>
  <r>
    <s v="URBN"/>
    <x v="3"/>
    <d v="2016-01-31T00:00:00"/>
    <n v="3445134000"/>
    <n v="2243232000"/>
    <x v="1430"/>
    <n v="0"/>
    <n v="0"/>
    <x v="1"/>
    <x v="74"/>
  </r>
  <r>
    <s v="USB"/>
    <x v="0"/>
    <d v="2013-07-31T00:00:00"/>
    <n v="2436948000"/>
    <n v="1589821000"/>
    <x v="1431"/>
    <n v="62630000"/>
    <n v="0"/>
    <x v="6"/>
    <x v="35"/>
  </r>
  <r>
    <s v="USB"/>
    <x v="1"/>
    <d v="2014-07-31T00:00:00"/>
    <n v="2473500000"/>
    <n v="1595700000"/>
    <x v="1432"/>
    <n v="61800000"/>
    <n v="0"/>
    <x v="6"/>
    <x v="35"/>
  </r>
  <r>
    <s v="USB"/>
    <x v="2"/>
    <d v="2015-07-31T00:00:00"/>
    <n v="2371200000"/>
    <n v="1562600000"/>
    <x v="1433"/>
    <n v="60200000"/>
    <n v="0"/>
    <x v="6"/>
    <x v="35"/>
  </r>
  <r>
    <s v="USB"/>
    <x v="3"/>
    <d v="2016-07-31T00:00:00"/>
    <n v="2220300000"/>
    <n v="1465500000"/>
    <x v="1434"/>
    <n v="55500000"/>
    <n v="0"/>
    <x v="6"/>
    <x v="35"/>
  </r>
  <r>
    <s v="UTX"/>
    <x v="0"/>
    <d v="2013-12-31T00:00:00"/>
    <n v="56600000000"/>
    <n v="40468000000"/>
    <x v="1435"/>
    <n v="2342000000"/>
    <n v="0"/>
    <x v="0"/>
    <x v="53"/>
  </r>
  <r>
    <s v="UTX"/>
    <x v="1"/>
    <d v="2014-12-31T00:00:00"/>
    <n v="57900000000"/>
    <n v="40898000000"/>
    <x v="1436"/>
    <n v="2475000000"/>
    <n v="0"/>
    <x v="0"/>
    <x v="53"/>
  </r>
  <r>
    <s v="UTX"/>
    <x v="2"/>
    <d v="2015-12-31T00:00:00"/>
    <n v="56098000000"/>
    <n v="40431000000"/>
    <x v="1437"/>
    <n v="2279000000"/>
    <n v="0"/>
    <x v="0"/>
    <x v="53"/>
  </r>
  <r>
    <s v="UTX"/>
    <x v="3"/>
    <d v="2016-12-31T00:00:00"/>
    <n v="57244000000"/>
    <n v="41460000000"/>
    <x v="1438"/>
    <n v="2337000000"/>
    <n v="0"/>
    <x v="0"/>
    <x v="53"/>
  </r>
  <r>
    <s v="V"/>
    <x v="0"/>
    <d v="2013-09-30T00:00:00"/>
    <n v="11778000000"/>
    <n v="1932000000"/>
    <x v="1439"/>
    <n v="0"/>
    <n v="397000000"/>
    <x v="2"/>
    <x v="16"/>
  </r>
  <r>
    <s v="V"/>
    <x v="1"/>
    <d v="2014-09-30T00:00:00"/>
    <n v="12702000000"/>
    <n v="1875000000"/>
    <x v="1440"/>
    <n v="0"/>
    <n v="435000000"/>
    <x v="2"/>
    <x v="16"/>
  </r>
  <r>
    <s v="V"/>
    <x v="2"/>
    <d v="2015-09-30T00:00:00"/>
    <n v="13880000000"/>
    <n v="2079000000"/>
    <x v="1441"/>
    <n v="0"/>
    <n v="494000000"/>
    <x v="2"/>
    <x v="16"/>
  </r>
  <r>
    <s v="V"/>
    <x v="3"/>
    <d v="2016-09-30T00:00:00"/>
    <n v="15082000000"/>
    <n v="2226000000"/>
    <x v="1442"/>
    <n v="0"/>
    <n v="502000000"/>
    <x v="2"/>
    <x v="16"/>
  </r>
  <r>
    <s v="VAR"/>
    <x v="0"/>
    <d v="2013-09-27T00:00:00"/>
    <n v="2942897000"/>
    <n v="1693210000"/>
    <x v="1443"/>
    <n v="208208000"/>
    <n v="0"/>
    <x v="3"/>
    <x v="5"/>
  </r>
  <r>
    <s v="VAR"/>
    <x v="1"/>
    <d v="2014-09-26T00:00:00"/>
    <n v="3049800000"/>
    <n v="1748100000"/>
    <x v="1444"/>
    <n v="234800000"/>
    <n v="0"/>
    <x v="3"/>
    <x v="5"/>
  </r>
  <r>
    <s v="VAR"/>
    <x v="2"/>
    <d v="2015-10-02T00:00:00"/>
    <n v="3099100000"/>
    <n v="1816400000"/>
    <x v="1445"/>
    <n v="245200000"/>
    <n v="0"/>
    <x v="3"/>
    <x v="5"/>
  </r>
  <r>
    <s v="VAR"/>
    <x v="3"/>
    <d v="2016-09-30T00:00:00"/>
    <n v="3217800000"/>
    <n v="1856500000"/>
    <x v="1446"/>
    <n v="253500000"/>
    <n v="0"/>
    <x v="3"/>
    <x v="5"/>
  </r>
  <r>
    <s v="VFC"/>
    <x v="0"/>
    <d v="2012-12-31T00:00:00"/>
    <n v="10879855000"/>
    <n v="5817880000"/>
    <x v="1447"/>
    <n v="0"/>
    <n v="0"/>
    <x v="1"/>
    <x v="82"/>
  </r>
  <r>
    <s v="VFC"/>
    <x v="1"/>
    <d v="2013-12-31T00:00:00"/>
    <n v="11419648000"/>
    <n v="5931469000"/>
    <x v="1448"/>
    <n v="0"/>
    <n v="0"/>
    <x v="1"/>
    <x v="82"/>
  </r>
  <r>
    <s v="VFC"/>
    <x v="2"/>
    <d v="2015-01-03T00:00:00"/>
    <n v="12282161000"/>
    <n v="6288190000"/>
    <x v="1449"/>
    <n v="0"/>
    <n v="0"/>
    <x v="1"/>
    <x v="82"/>
  </r>
  <r>
    <s v="VFC"/>
    <x v="3"/>
    <d v="2016-01-02T00:00:00"/>
    <n v="12376744000"/>
    <n v="6393800000"/>
    <x v="1450"/>
    <n v="0"/>
    <n v="0"/>
    <x v="1"/>
    <x v="82"/>
  </r>
  <r>
    <s v="VIAB"/>
    <x v="0"/>
    <d v="2013-09-30T00:00:00"/>
    <n v="13794000000"/>
    <n v="6799000000"/>
    <x v="1451"/>
    <n v="0"/>
    <n v="237000000"/>
    <x v="1"/>
    <x v="67"/>
  </r>
  <r>
    <s v="VIAB"/>
    <x v="1"/>
    <d v="2014-09-30T00:00:00"/>
    <n v="13783000000"/>
    <n v="6542000000"/>
    <x v="1452"/>
    <n v="0"/>
    <n v="217000000"/>
    <x v="1"/>
    <x v="67"/>
  </r>
  <r>
    <s v="VIAB"/>
    <x v="2"/>
    <d v="2015-09-30T00:00:00"/>
    <n v="13268000000"/>
    <n v="6868000000"/>
    <x v="1453"/>
    <n v="0"/>
    <n v="222000000"/>
    <x v="1"/>
    <x v="67"/>
  </r>
  <r>
    <s v="VIAB"/>
    <x v="3"/>
    <d v="2016-09-30T00:00:00"/>
    <n v="12488000000"/>
    <n v="6684000000"/>
    <x v="1454"/>
    <n v="0"/>
    <n v="221000000"/>
    <x v="1"/>
    <x v="67"/>
  </r>
  <r>
    <s v="VLO"/>
    <x v="0"/>
    <d v="2012-12-31T00:00:00"/>
    <n v="138393000000"/>
    <n v="126485000000"/>
    <x v="1455"/>
    <n v="0"/>
    <n v="1549000000"/>
    <x v="9"/>
    <x v="92"/>
  </r>
  <r>
    <s v="VLO"/>
    <x v="1"/>
    <d v="2013-12-31T00:00:00"/>
    <n v="138074000000"/>
    <n v="127316000000"/>
    <x v="1456"/>
    <n v="0"/>
    <n v="1720000000"/>
    <x v="9"/>
    <x v="92"/>
  </r>
  <r>
    <s v="VLO"/>
    <x v="2"/>
    <d v="2014-12-31T00:00:00"/>
    <n v="130844000000"/>
    <n v="118141000000"/>
    <x v="1457"/>
    <n v="0"/>
    <n v="1690000000"/>
    <x v="9"/>
    <x v="92"/>
  </r>
  <r>
    <s v="VLO"/>
    <x v="3"/>
    <d v="2015-12-31T00:00:00"/>
    <n v="87804000000"/>
    <n v="74651000000"/>
    <x v="1458"/>
    <n v="0"/>
    <n v="1842000000"/>
    <x v="9"/>
    <x v="92"/>
  </r>
  <r>
    <s v="VMC"/>
    <x v="0"/>
    <d v="2012-12-31T00:00:00"/>
    <n v="2567310000"/>
    <n v="2233284000"/>
    <x v="1459"/>
    <n v="0"/>
    <n v="0"/>
    <x v="8"/>
    <x v="99"/>
  </r>
  <r>
    <s v="VMC"/>
    <x v="1"/>
    <d v="2013-12-31T00:00:00"/>
    <n v="2770709000"/>
    <n v="2343829000"/>
    <x v="1460"/>
    <n v="0"/>
    <n v="0"/>
    <x v="8"/>
    <x v="99"/>
  </r>
  <r>
    <s v="VMC"/>
    <x v="2"/>
    <d v="2014-12-31T00:00:00"/>
    <n v="2994169000"/>
    <n v="2406587000"/>
    <x v="1461"/>
    <n v="0"/>
    <n v="0"/>
    <x v="8"/>
    <x v="99"/>
  </r>
  <r>
    <s v="VMC"/>
    <x v="3"/>
    <d v="2015-12-31T00:00:00"/>
    <n v="3422181000"/>
    <n v="2564648000"/>
    <x v="1462"/>
    <n v="0"/>
    <n v="0"/>
    <x v="8"/>
    <x v="99"/>
  </r>
  <r>
    <s v="VNO"/>
    <x v="0"/>
    <d v="2013-12-31T00:00:00"/>
    <n v="2299176000"/>
    <n v="928565000"/>
    <x v="1463"/>
    <n v="32210000"/>
    <n v="461627000"/>
    <x v="7"/>
    <x v="14"/>
  </r>
  <r>
    <s v="VNO"/>
    <x v="1"/>
    <d v="2014-12-31T00:00:00"/>
    <n v="2312512000"/>
    <n v="953611000"/>
    <x v="1464"/>
    <n v="0"/>
    <n v="481303000"/>
    <x v="7"/>
    <x v="14"/>
  </r>
  <r>
    <s v="VNO"/>
    <x v="2"/>
    <d v="2015-12-31T00:00:00"/>
    <n v="2502267000"/>
    <n v="1011249000"/>
    <x v="1465"/>
    <n v="0"/>
    <n v="542952000"/>
    <x v="7"/>
    <x v="14"/>
  </r>
  <r>
    <s v="VNO"/>
    <x v="3"/>
    <d v="2016-12-31T00:00:00"/>
    <n v="2506202000"/>
    <n v="1024336000"/>
    <x v="1466"/>
    <n v="0"/>
    <n v="565059000"/>
    <x v="7"/>
    <x v="14"/>
  </r>
  <r>
    <s v="VRSK"/>
    <x v="0"/>
    <d v="2012-12-31T00:00:00"/>
    <n v="1407848000"/>
    <n v="516708000"/>
    <x v="1467"/>
    <n v="0"/>
    <n v="98844000"/>
    <x v="0"/>
    <x v="68"/>
  </r>
  <r>
    <s v="VRSK"/>
    <x v="1"/>
    <d v="2013-12-31T00:00:00"/>
    <n v="1595703000"/>
    <n v="622523000"/>
    <x v="1468"/>
    <n v="0"/>
    <n v="129931000"/>
    <x v="0"/>
    <x v="68"/>
  </r>
  <r>
    <s v="VRSK"/>
    <x v="2"/>
    <d v="2014-12-31T00:00:00"/>
    <n v="1746726000"/>
    <n v="716598000"/>
    <x v="1469"/>
    <n v="0"/>
    <n v="142376000"/>
    <x v="0"/>
    <x v="68"/>
  </r>
  <r>
    <s v="VRSK"/>
    <x v="3"/>
    <d v="2015-12-31T00:00:00"/>
    <n v="2068010000"/>
    <n v="803274000"/>
    <x v="1470"/>
    <n v="0"/>
    <n v="215484000"/>
    <x v="0"/>
    <x v="68"/>
  </r>
  <r>
    <s v="VRSN"/>
    <x v="0"/>
    <d v="2012-12-31T00:00:00"/>
    <n v="873592000"/>
    <n v="167600000"/>
    <x v="1471"/>
    <n v="61694000"/>
    <n v="0"/>
    <x v="2"/>
    <x v="16"/>
  </r>
  <r>
    <s v="VRSN"/>
    <x v="1"/>
    <d v="2013-12-31T00:00:00"/>
    <n v="965087000"/>
    <n v="187013000"/>
    <x v="1472"/>
    <n v="70297000"/>
    <n v="0"/>
    <x v="2"/>
    <x v="16"/>
  </r>
  <r>
    <s v="VRSN"/>
    <x v="2"/>
    <d v="2014-12-31T00:00:00"/>
    <n v="1010117000"/>
    <n v="188425000"/>
    <x v="1473"/>
    <n v="67777000"/>
    <n v="0"/>
    <x v="2"/>
    <x v="16"/>
  </r>
  <r>
    <s v="VRSN"/>
    <x v="3"/>
    <d v="2015-12-31T00:00:00"/>
    <n v="1059366000"/>
    <n v="192788000"/>
    <x v="1474"/>
    <n v="63718000"/>
    <n v="0"/>
    <x v="2"/>
    <x v="16"/>
  </r>
  <r>
    <s v="VRTX"/>
    <x v="0"/>
    <d v="2012-12-31T00:00:00"/>
    <n v="1527042000"/>
    <n v="279885000"/>
    <x v="1475"/>
    <n v="765905000"/>
    <n v="0"/>
    <x v="3"/>
    <x v="19"/>
  </r>
  <r>
    <s v="VRTX"/>
    <x v="1"/>
    <d v="2013-12-31T00:00:00"/>
    <n v="1211975000"/>
    <n v="130277000"/>
    <x v="1476"/>
    <n v="882097000"/>
    <n v="0"/>
    <x v="3"/>
    <x v="19"/>
  </r>
  <r>
    <s v="VRTX"/>
    <x v="2"/>
    <d v="2014-12-31T00:00:00"/>
    <n v="580415000"/>
    <n v="60987000"/>
    <x v="1477"/>
    <n v="855506000"/>
    <n v="0"/>
    <x v="3"/>
    <x v="19"/>
  </r>
  <r>
    <s v="VRTX"/>
    <x v="3"/>
    <d v="2015-12-31T00:00:00"/>
    <n v="1032336000"/>
    <n v="124512000"/>
    <x v="1478"/>
    <n v="995922000"/>
    <n v="0"/>
    <x v="3"/>
    <x v="19"/>
  </r>
  <r>
    <s v="VTR"/>
    <x v="0"/>
    <d v="2013-12-31T00:00:00"/>
    <n v="2514595000"/>
    <n v="1118240000"/>
    <x v="1479"/>
    <n v="0"/>
    <n v="629908000"/>
    <x v="7"/>
    <x v="14"/>
  </r>
  <r>
    <s v="VTR"/>
    <x v="1"/>
    <d v="2014-12-31T00:00:00"/>
    <n v="2772550000"/>
    <n v="1212480000"/>
    <x v="1480"/>
    <n v="0"/>
    <n v="725216000"/>
    <x v="7"/>
    <x v="14"/>
  </r>
  <r>
    <s v="VTR"/>
    <x v="2"/>
    <d v="2015-12-31T00:00:00"/>
    <n v="3285346000"/>
    <n v="1410205000"/>
    <x v="1481"/>
    <n v="0"/>
    <n v="894057000"/>
    <x v="7"/>
    <x v="14"/>
  </r>
  <r>
    <s v="VTR"/>
    <x v="3"/>
    <d v="2016-12-31T00:00:00"/>
    <n v="3442646000"/>
    <n v="1442073000"/>
    <x v="1482"/>
    <n v="0"/>
    <n v="898924000"/>
    <x v="7"/>
    <x v="14"/>
  </r>
  <r>
    <s v="VZ"/>
    <x v="0"/>
    <d v="2012-12-31T00:00:00"/>
    <n v="115846000000"/>
    <n v="46275000000"/>
    <x v="1483"/>
    <n v="0"/>
    <n v="16460000000"/>
    <x v="10"/>
    <x v="61"/>
  </r>
  <r>
    <s v="VZ"/>
    <x v="1"/>
    <d v="2013-12-31T00:00:00"/>
    <n v="120550000000"/>
    <n v="44887000000"/>
    <x v="1484"/>
    <n v="0"/>
    <n v="16606000000"/>
    <x v="10"/>
    <x v="61"/>
  </r>
  <r>
    <s v="VZ"/>
    <x v="2"/>
    <d v="2014-12-31T00:00:00"/>
    <n v="127079000000"/>
    <n v="49931000000"/>
    <x v="1485"/>
    <n v="0"/>
    <n v="16533000000"/>
    <x v="10"/>
    <x v="61"/>
  </r>
  <r>
    <s v="VZ"/>
    <x v="3"/>
    <d v="2015-12-31T00:00:00"/>
    <n v="131620000000"/>
    <n v="52557000000"/>
    <x v="1486"/>
    <n v="0"/>
    <n v="16017000000"/>
    <x v="10"/>
    <x v="61"/>
  </r>
  <r>
    <s v="WAT"/>
    <x v="0"/>
    <d v="2012-12-31T00:00:00"/>
    <n v="1843641000"/>
    <n v="737614000"/>
    <x v="1487"/>
    <n v="96004000"/>
    <n v="13829000"/>
    <x v="3"/>
    <x v="4"/>
  </r>
  <r>
    <s v="WAT"/>
    <x v="1"/>
    <d v="2013-12-31T00:00:00"/>
    <n v="1904218000"/>
    <n v="783456000"/>
    <x v="1488"/>
    <n v="100536000"/>
    <n v="9918000"/>
    <x v="3"/>
    <x v="4"/>
  </r>
  <r>
    <s v="WAT"/>
    <x v="2"/>
    <d v="2014-12-31T00:00:00"/>
    <n v="1989344000"/>
    <n v="824913000"/>
    <x v="1489"/>
    <n v="107726000"/>
    <n v="10634000"/>
    <x v="3"/>
    <x v="4"/>
  </r>
  <r>
    <s v="WAT"/>
    <x v="3"/>
    <d v="2015-12-31T00:00:00"/>
    <n v="2042332000"/>
    <n v="842672000"/>
    <x v="1490"/>
    <n v="118545000"/>
    <n v="10123000"/>
    <x v="3"/>
    <x v="4"/>
  </r>
  <r>
    <s v="WDC"/>
    <x v="0"/>
    <d v="2013-06-28T00:00:00"/>
    <n v="15351000000"/>
    <n v="10988000000"/>
    <x v="1491"/>
    <n v="1572000000"/>
    <n v="0"/>
    <x v="2"/>
    <x v="111"/>
  </r>
  <r>
    <s v="WDC"/>
    <x v="1"/>
    <d v="2014-06-27T00:00:00"/>
    <n v="15130000000"/>
    <n v="10770000000"/>
    <x v="1492"/>
    <n v="1661000000"/>
    <n v="0"/>
    <x v="2"/>
    <x v="111"/>
  </r>
  <r>
    <s v="WDC"/>
    <x v="2"/>
    <d v="2015-07-03T00:00:00"/>
    <n v="14572000000"/>
    <n v="10351000000"/>
    <x v="1493"/>
    <n v="1646000000"/>
    <n v="0"/>
    <x v="2"/>
    <x v="111"/>
  </r>
  <r>
    <s v="WDC"/>
    <x v="3"/>
    <d v="2016-07-01T00:00:00"/>
    <n v="12994000000"/>
    <n v="9559000000"/>
    <x v="1494"/>
    <n v="1627000000"/>
    <n v="0"/>
    <x v="2"/>
    <x v="111"/>
  </r>
  <r>
    <s v="WEC"/>
    <x v="0"/>
    <d v="2012-12-31T00:00:00"/>
    <n v="4246400000"/>
    <n v="2760500000"/>
    <x v="1495"/>
    <n v="0"/>
    <n v="364200000"/>
    <x v="5"/>
    <x v="11"/>
  </r>
  <r>
    <s v="WEC"/>
    <x v="1"/>
    <d v="2013-12-31T00:00:00"/>
    <n v="4519000000"/>
    <n v="2982100000"/>
    <x v="1496"/>
    <n v="0"/>
    <n v="340100000"/>
    <x v="5"/>
    <x v="11"/>
  </r>
  <r>
    <s v="WEC"/>
    <x v="2"/>
    <d v="2014-12-31T00:00:00"/>
    <n v="4997100000"/>
    <n v="3371800000"/>
    <x v="1497"/>
    <n v="0"/>
    <n v="391400000"/>
    <x v="5"/>
    <x v="11"/>
  </r>
  <r>
    <s v="WEC"/>
    <x v="3"/>
    <d v="2015-12-31T00:00:00"/>
    <n v="5926100000"/>
    <n v="3949400000"/>
    <x v="1498"/>
    <n v="0"/>
    <n v="561800000"/>
    <x v="5"/>
    <x v="11"/>
  </r>
  <r>
    <s v="WFC"/>
    <x v="0"/>
    <d v="2012-12-31T00:00:00"/>
    <n v="91247000000"/>
    <n v="1727000000"/>
    <x v="1499"/>
    <n v="0"/>
    <n v="8891000000"/>
    <x v="6"/>
    <x v="35"/>
  </r>
  <r>
    <s v="WFC"/>
    <x v="1"/>
    <d v="2013-12-31T00:00:00"/>
    <n v="88069000000"/>
    <n v="1337000000"/>
    <x v="1500"/>
    <n v="0"/>
    <n v="3813000000"/>
    <x v="6"/>
    <x v="35"/>
  </r>
  <r>
    <s v="WFC"/>
    <x v="2"/>
    <d v="2014-12-31T00:00:00"/>
    <n v="88372000000"/>
    <n v="1096000000"/>
    <x v="1501"/>
    <n v="0"/>
    <n v="2765000000"/>
    <x v="6"/>
    <x v="35"/>
  </r>
  <r>
    <s v="WFC"/>
    <x v="3"/>
    <d v="2015-12-31T00:00:00"/>
    <n v="90033000000"/>
    <n v="963000000"/>
    <x v="1502"/>
    <n v="0"/>
    <n v="3688000000"/>
    <x v="6"/>
    <x v="35"/>
  </r>
  <r>
    <s v="WFM"/>
    <x v="0"/>
    <d v="2013-09-29T00:00:00"/>
    <n v="12917000000"/>
    <n v="8288000000"/>
    <x v="1503"/>
    <n v="0"/>
    <n v="0"/>
    <x v="4"/>
    <x v="93"/>
  </r>
  <r>
    <s v="WFM"/>
    <x v="1"/>
    <d v="2014-09-28T00:00:00"/>
    <n v="14194000000"/>
    <n v="9150000000"/>
    <x v="1504"/>
    <n v="0"/>
    <n v="0"/>
    <x v="4"/>
    <x v="93"/>
  </r>
  <r>
    <s v="WFM"/>
    <x v="2"/>
    <d v="2015-09-27T00:00:00"/>
    <n v="15389000000"/>
    <n v="9973000000"/>
    <x v="1505"/>
    <n v="0"/>
    <n v="0"/>
    <x v="4"/>
    <x v="93"/>
  </r>
  <r>
    <s v="WFM"/>
    <x v="3"/>
    <d v="2016-09-25T00:00:00"/>
    <n v="15724000000"/>
    <n v="10313000000"/>
    <x v="1506"/>
    <n v="0"/>
    <n v="0"/>
    <x v="4"/>
    <x v="93"/>
  </r>
  <r>
    <s v="WHR"/>
    <x v="0"/>
    <d v="2013-12-31T00:00:00"/>
    <n v="18769000000"/>
    <n v="15471000000"/>
    <x v="1507"/>
    <n v="0"/>
    <n v="25000000"/>
    <x v="1"/>
    <x v="110"/>
  </r>
  <r>
    <s v="WHR"/>
    <x v="1"/>
    <d v="2014-12-31T00:00:00"/>
    <n v="19872000000"/>
    <n v="16477000000"/>
    <x v="1508"/>
    <n v="0"/>
    <n v="33000000"/>
    <x v="1"/>
    <x v="110"/>
  </r>
  <r>
    <s v="WHR"/>
    <x v="2"/>
    <d v="2015-12-31T00:00:00"/>
    <n v="20891000000"/>
    <n v="17201000000"/>
    <x v="1509"/>
    <n v="0"/>
    <n v="74000000"/>
    <x v="1"/>
    <x v="110"/>
  </r>
  <r>
    <s v="WHR"/>
    <x v="3"/>
    <d v="2016-12-31T00:00:00"/>
    <n v="20718000000"/>
    <n v="17036000000"/>
    <x v="1510"/>
    <n v="0"/>
    <n v="71000000"/>
    <x v="1"/>
    <x v="110"/>
  </r>
  <r>
    <s v="WM"/>
    <x v="0"/>
    <d v="2013-12-31T00:00:00"/>
    <n v="13983000000"/>
    <n v="9112000000"/>
    <x v="1511"/>
    <n v="0"/>
    <n v="1333000000"/>
    <x v="0"/>
    <x v="118"/>
  </r>
  <r>
    <s v="WM"/>
    <x v="1"/>
    <d v="2014-12-31T00:00:00"/>
    <n v="13996000000"/>
    <n v="9002000000"/>
    <x v="1512"/>
    <n v="0"/>
    <n v="1292000000"/>
    <x v="0"/>
    <x v="118"/>
  </r>
  <r>
    <s v="WM"/>
    <x v="2"/>
    <d v="2015-12-31T00:00:00"/>
    <n v="12961000000"/>
    <n v="8231000000"/>
    <x v="1513"/>
    <n v="0"/>
    <n v="1245000000"/>
    <x v="0"/>
    <x v="118"/>
  </r>
  <r>
    <s v="WM"/>
    <x v="3"/>
    <d v="2016-12-31T00:00:00"/>
    <n v="13609000000"/>
    <n v="8486000000"/>
    <x v="1514"/>
    <n v="0"/>
    <n v="1301000000"/>
    <x v="0"/>
    <x v="118"/>
  </r>
  <r>
    <s v="WMB"/>
    <x v="0"/>
    <d v="2012-12-31T00:00:00"/>
    <n v="7486000000"/>
    <n v="4523000000"/>
    <x v="1515"/>
    <n v="0"/>
    <n v="756000000"/>
    <x v="9"/>
    <x v="27"/>
  </r>
  <r>
    <s v="WMB"/>
    <x v="1"/>
    <d v="2013-12-31T00:00:00"/>
    <n v="6860000000"/>
    <n v="4124000000"/>
    <x v="1516"/>
    <n v="0"/>
    <n v="815000000"/>
    <x v="9"/>
    <x v="27"/>
  </r>
  <r>
    <s v="WMB"/>
    <x v="2"/>
    <d v="2014-12-31T00:00:00"/>
    <n v="7637000000"/>
    <n v="4508000000"/>
    <x v="1517"/>
    <n v="0"/>
    <n v="1176000000"/>
    <x v="9"/>
    <x v="27"/>
  </r>
  <r>
    <s v="WMB"/>
    <x v="3"/>
    <d v="2015-12-31T00:00:00"/>
    <n v="7360000000"/>
    <n v="3434000000"/>
    <x v="1518"/>
    <n v="0"/>
    <n v="1738000000"/>
    <x v="9"/>
    <x v="27"/>
  </r>
  <r>
    <s v="WMT"/>
    <x v="0"/>
    <d v="2013-01-31T00:00:00"/>
    <n v="468651000000"/>
    <n v="352297000000"/>
    <x v="1519"/>
    <n v="0"/>
    <n v="0"/>
    <x v="4"/>
    <x v="55"/>
  </r>
  <r>
    <s v="WMT"/>
    <x v="1"/>
    <d v="2014-01-31T00:00:00"/>
    <n v="476294000000"/>
    <n v="358069000000"/>
    <x v="1520"/>
    <n v="0"/>
    <n v="0"/>
    <x v="4"/>
    <x v="55"/>
  </r>
  <r>
    <s v="WMT"/>
    <x v="2"/>
    <d v="2015-01-31T00:00:00"/>
    <n v="485651000000"/>
    <n v="365086000000"/>
    <x v="1521"/>
    <n v="0"/>
    <n v="0"/>
    <x v="4"/>
    <x v="55"/>
  </r>
  <r>
    <s v="WMT"/>
    <x v="3"/>
    <d v="2016-01-31T00:00:00"/>
    <n v="482130000000"/>
    <n v="360984000000"/>
    <x v="1522"/>
    <n v="0"/>
    <n v="0"/>
    <x v="4"/>
    <x v="55"/>
  </r>
  <r>
    <s v="WRK"/>
    <x v="0"/>
    <d v="2014-09-30T00:00:00"/>
    <n v="9895100000"/>
    <n v="7961500000"/>
    <x v="1523"/>
    <n v="0"/>
    <n v="86000000"/>
    <x v="8"/>
    <x v="32"/>
  </r>
  <r>
    <s v="WRK"/>
    <x v="1"/>
    <d v="2015-09-30T00:00:00"/>
    <n v="11124800000"/>
    <n v="8986500000"/>
    <x v="1524"/>
    <n v="0"/>
    <n v="118900000"/>
    <x v="8"/>
    <x v="32"/>
  </r>
  <r>
    <s v="WRK"/>
    <x v="2"/>
    <d v="2016-09-30T00:00:00"/>
    <n v="14171800000"/>
    <n v="11413200000"/>
    <x v="1525"/>
    <n v="0"/>
    <n v="211800000"/>
    <x v="8"/>
    <x v="32"/>
  </r>
  <r>
    <s v="WU"/>
    <x v="0"/>
    <d v="2012-12-31T00:00:00"/>
    <n v="5664800000"/>
    <n v="3194200000"/>
    <x v="1526"/>
    <n v="0"/>
    <n v="0"/>
    <x v="2"/>
    <x v="16"/>
  </r>
  <r>
    <s v="WU"/>
    <x v="1"/>
    <d v="2013-12-31T00:00:00"/>
    <n v="5542000000"/>
    <n v="3235000000"/>
    <x v="1527"/>
    <n v="0"/>
    <n v="0"/>
    <x v="2"/>
    <x v="16"/>
  </r>
  <r>
    <s v="WU"/>
    <x v="2"/>
    <d v="2014-12-31T00:00:00"/>
    <n v="5607200000"/>
    <n v="3297400000"/>
    <x v="1528"/>
    <n v="0"/>
    <n v="0"/>
    <x v="2"/>
    <x v="16"/>
  </r>
  <r>
    <s v="WU"/>
    <x v="3"/>
    <d v="2015-12-31T00:00:00"/>
    <n v="5483700000"/>
    <n v="3199400000"/>
    <x v="1529"/>
    <n v="0"/>
    <n v="0"/>
    <x v="2"/>
    <x v="16"/>
  </r>
  <r>
    <s v="WY"/>
    <x v="0"/>
    <d v="2012-12-31T00:00:00"/>
    <n v="5989000000"/>
    <n v="4993000000"/>
    <x v="1530"/>
    <n v="32000000"/>
    <n v="0"/>
    <x v="7"/>
    <x v="14"/>
  </r>
  <r>
    <s v="WY"/>
    <x v="1"/>
    <d v="2013-12-31T00:00:00"/>
    <n v="7254000000"/>
    <n v="5716000000"/>
    <x v="1531"/>
    <n v="33000000"/>
    <n v="0"/>
    <x v="7"/>
    <x v="14"/>
  </r>
  <r>
    <s v="WY"/>
    <x v="2"/>
    <d v="2014-12-31T00:00:00"/>
    <n v="7403000000"/>
    <n v="5763000000"/>
    <x v="1532"/>
    <n v="27000000"/>
    <n v="0"/>
    <x v="7"/>
    <x v="14"/>
  </r>
  <r>
    <s v="WY"/>
    <x v="3"/>
    <d v="2015-12-31T00:00:00"/>
    <n v="7082000000"/>
    <n v="5694000000"/>
    <x v="1533"/>
    <n v="24000000"/>
    <n v="0"/>
    <x v="7"/>
    <x v="14"/>
  </r>
  <r>
    <s v="WYN"/>
    <x v="0"/>
    <d v="2012-12-31T00:00:00"/>
    <n v="4534000000"/>
    <n v="2093000000"/>
    <x v="1534"/>
    <n v="0"/>
    <n v="185000000"/>
    <x v="1"/>
    <x v="43"/>
  </r>
  <r>
    <s v="WYN"/>
    <x v="1"/>
    <d v="2013-12-31T00:00:00"/>
    <n v="5009000000"/>
    <n v="2394000000"/>
    <x v="1535"/>
    <n v="0"/>
    <n v="216000000"/>
    <x v="1"/>
    <x v="43"/>
  </r>
  <r>
    <s v="WYN"/>
    <x v="2"/>
    <d v="2014-12-31T00:00:00"/>
    <n v="5281000000"/>
    <n v="2504000000"/>
    <x v="1536"/>
    <n v="0"/>
    <n v="233000000"/>
    <x v="1"/>
    <x v="43"/>
  </r>
  <r>
    <s v="WYN"/>
    <x v="3"/>
    <d v="2015-12-31T00:00:00"/>
    <n v="5536000000"/>
    <n v="2700000000"/>
    <x v="1537"/>
    <n v="0"/>
    <n v="234000000"/>
    <x v="1"/>
    <x v="43"/>
  </r>
  <r>
    <s v="WYNN"/>
    <x v="0"/>
    <d v="2012-12-31T00:00:00"/>
    <n v="5154284000"/>
    <n v="3251575000"/>
    <x v="1538"/>
    <n v="0"/>
    <n v="373199000"/>
    <x v="1"/>
    <x v="119"/>
  </r>
  <r>
    <s v="WYNN"/>
    <x v="1"/>
    <d v="2013-12-31T00:00:00"/>
    <n v="5620936000"/>
    <n v="3478822000"/>
    <x v="1539"/>
    <n v="0"/>
    <n v="371051000"/>
    <x v="1"/>
    <x v="119"/>
  </r>
  <r>
    <s v="WYNN"/>
    <x v="2"/>
    <d v="2014-12-31T00:00:00"/>
    <n v="5433661000"/>
    <n v="3316311000"/>
    <x v="1540"/>
    <n v="0"/>
    <n v="314119000"/>
    <x v="1"/>
    <x v="119"/>
  </r>
  <r>
    <s v="WYNN"/>
    <x v="3"/>
    <d v="2015-12-31T00:00:00"/>
    <n v="4075883000"/>
    <n v="2530374000"/>
    <x v="1541"/>
    <n v="0"/>
    <n v="322629000"/>
    <x v="1"/>
    <x v="119"/>
  </r>
  <r>
    <s v="XEC"/>
    <x v="0"/>
    <d v="2012-12-31T00:00:00"/>
    <n v="1623938000"/>
    <n v="337903000"/>
    <x v="1542"/>
    <n v="0"/>
    <n v="513916000"/>
    <x v="9"/>
    <x v="27"/>
  </r>
  <r>
    <s v="XEC"/>
    <x v="1"/>
    <d v="2013-12-31T00:00:00"/>
    <n v="1998051000"/>
    <n v="406198000"/>
    <x v="1543"/>
    <n v="0"/>
    <n v="615874000"/>
    <x v="9"/>
    <x v="27"/>
  </r>
  <r>
    <s v="XEC"/>
    <x v="2"/>
    <d v="2014-12-31T00:00:00"/>
    <n v="2424176000"/>
    <n v="572831000"/>
    <x v="1544"/>
    <n v="0"/>
    <n v="806021000"/>
    <x v="9"/>
    <x v="27"/>
  </r>
  <r>
    <s v="XEC"/>
    <x v="3"/>
    <d v="2015-12-31T00:00:00"/>
    <n v="1452619000"/>
    <n v="519874000"/>
    <x v="1545"/>
    <n v="0"/>
    <n v="778923000"/>
    <x v="9"/>
    <x v="27"/>
  </r>
  <r>
    <s v="XEL"/>
    <x v="0"/>
    <d v="2012-12-31T00:00:00"/>
    <n v="10128223000"/>
    <n v="6710036000"/>
    <x v="1546"/>
    <n v="0"/>
    <n v="926053000"/>
    <x v="5"/>
    <x v="10"/>
  </r>
  <r>
    <s v="XEL"/>
    <x v="1"/>
    <d v="2013-12-31T00:00:00"/>
    <n v="10914922000"/>
    <n v="7408278000"/>
    <x v="1547"/>
    <n v="0"/>
    <n v="977863000"/>
    <x v="5"/>
    <x v="10"/>
  </r>
  <r>
    <s v="XEL"/>
    <x v="2"/>
    <d v="2014-12-31T00:00:00"/>
    <n v="11686135000"/>
    <n v="7951352000"/>
    <x v="1548"/>
    <n v="0"/>
    <n v="1019045000"/>
    <x v="5"/>
    <x v="10"/>
  </r>
  <r>
    <s v="XEL"/>
    <x v="3"/>
    <d v="2015-12-31T00:00:00"/>
    <n v="11024486000"/>
    <n v="7033633000"/>
    <x v="1549"/>
    <n v="0"/>
    <n v="1124524000"/>
    <x v="5"/>
    <x v="10"/>
  </r>
  <r>
    <s v="XL"/>
    <x v="0"/>
    <d v="2012-12-31T00:00:00"/>
    <n v="7232397000"/>
    <n v="5165169000"/>
    <x v="52"/>
    <n v="0"/>
    <n v="1173955000"/>
    <x v="6"/>
    <x v="13"/>
  </r>
  <r>
    <s v="XL"/>
    <x v="1"/>
    <d v="2013-12-31T00:00:00"/>
    <n v="7541234000"/>
    <n v="5106489000"/>
    <x v="52"/>
    <n v="0"/>
    <n v="1213178000"/>
    <x v="6"/>
    <x v="13"/>
  </r>
  <r>
    <s v="XL"/>
    <x v="2"/>
    <d v="2014-12-31T00:00:00"/>
    <n v="6602267000"/>
    <n v="4239474000"/>
    <x v="52"/>
    <n v="0"/>
    <n v="1341315000"/>
    <x v="6"/>
    <x v="13"/>
  </r>
  <r>
    <s v="XL"/>
    <x v="3"/>
    <d v="2015-12-31T00:00:00"/>
    <n v="9308926000"/>
    <n v="6199645000"/>
    <x v="52"/>
    <n v="0"/>
    <n v="1966939000"/>
    <x v="6"/>
    <x v="13"/>
  </r>
  <r>
    <s v="XLNX"/>
    <x v="0"/>
    <d v="2013-03-30T00:00:00"/>
    <n v="2168652000"/>
    <n v="737206000"/>
    <x v="1550"/>
    <n v="475522000"/>
    <n v="9508000"/>
    <x v="2"/>
    <x v="7"/>
  </r>
  <r>
    <s v="XLNX"/>
    <x v="1"/>
    <d v="2014-03-29T00:00:00"/>
    <n v="2382531000"/>
    <n v="743253000"/>
    <x v="1551"/>
    <n v="492447000"/>
    <n v="9887000"/>
    <x v="2"/>
    <x v="7"/>
  </r>
  <r>
    <s v="XLNX"/>
    <x v="2"/>
    <d v="2015-03-28T00:00:00"/>
    <n v="2377344000"/>
    <n v="708823000"/>
    <x v="1552"/>
    <n v="525745000"/>
    <n v="9537000"/>
    <x v="2"/>
    <x v="7"/>
  </r>
  <r>
    <s v="XLNX"/>
    <x v="3"/>
    <d v="2016-04-02T00:00:00"/>
    <n v="2213881000"/>
    <n v="671907000"/>
    <x v="1553"/>
    <n v="533891000"/>
    <n v="6550000"/>
    <x v="2"/>
    <x v="7"/>
  </r>
  <r>
    <s v="XOM"/>
    <x v="0"/>
    <d v="2012-12-31T00:00:00"/>
    <n v="451509000000"/>
    <n v="302056000000"/>
    <x v="1554"/>
    <n v="0"/>
    <n v="15888000000"/>
    <x v="9"/>
    <x v="48"/>
  </r>
  <r>
    <s v="XOM"/>
    <x v="1"/>
    <d v="2013-12-31T00:00:00"/>
    <n v="420836000000"/>
    <n v="284681000000"/>
    <x v="1555"/>
    <n v="0"/>
    <n v="17182000000"/>
    <x v="9"/>
    <x v="48"/>
  </r>
  <r>
    <s v="XOM"/>
    <x v="2"/>
    <d v="2014-12-31T00:00:00"/>
    <n v="394105000000"/>
    <n v="266831000000"/>
    <x v="1556"/>
    <n v="0"/>
    <n v="17297000000"/>
    <x v="9"/>
    <x v="48"/>
  </r>
  <r>
    <s v="XOM"/>
    <x v="3"/>
    <d v="2015-12-31T00:00:00"/>
    <n v="259488000000"/>
    <n v="165590000000"/>
    <x v="1557"/>
    <n v="0"/>
    <n v="18048000000"/>
    <x v="9"/>
    <x v="48"/>
  </r>
  <r>
    <s v="XRAY"/>
    <x v="0"/>
    <d v="2012-12-31T00:00:00"/>
    <n v="2928429000"/>
    <n v="1372042000"/>
    <x v="1558"/>
    <n v="0"/>
    <n v="0"/>
    <x v="3"/>
    <x v="54"/>
  </r>
  <r>
    <s v="XRAY"/>
    <x v="1"/>
    <d v="2013-12-31T00:00:00"/>
    <n v="2950800000"/>
    <n v="1373400000"/>
    <x v="1559"/>
    <n v="0"/>
    <n v="0"/>
    <x v="3"/>
    <x v="54"/>
  </r>
  <r>
    <s v="XRAY"/>
    <x v="2"/>
    <d v="2014-12-31T00:00:00"/>
    <n v="2922600000"/>
    <n v="1322800000"/>
    <x v="1560"/>
    <n v="0"/>
    <n v="0"/>
    <x v="3"/>
    <x v="54"/>
  </r>
  <r>
    <s v="XRAY"/>
    <x v="3"/>
    <d v="2015-12-31T00:00:00"/>
    <n v="2674300000"/>
    <n v="1157100000"/>
    <x v="1561"/>
    <n v="0"/>
    <n v="0"/>
    <x v="3"/>
    <x v="54"/>
  </r>
  <r>
    <s v="XRX"/>
    <x v="0"/>
    <d v="2012-12-31T00:00:00"/>
    <n v="20421000000"/>
    <n v="13634000000"/>
    <x v="1562"/>
    <n v="655000000"/>
    <n v="301000000"/>
    <x v="2"/>
    <x v="58"/>
  </r>
  <r>
    <s v="XRX"/>
    <x v="1"/>
    <d v="2013-12-31T00:00:00"/>
    <n v="20006000000"/>
    <n v="13521000000"/>
    <x v="1563"/>
    <n v="603000000"/>
    <n v="305000000"/>
    <x v="2"/>
    <x v="58"/>
  </r>
  <r>
    <s v="XRX"/>
    <x v="2"/>
    <d v="2014-12-31T00:00:00"/>
    <n v="19540000000"/>
    <n v="13294000000"/>
    <x v="555"/>
    <n v="577000000"/>
    <n v="315000000"/>
    <x v="2"/>
    <x v="58"/>
  </r>
  <r>
    <s v="XRX"/>
    <x v="3"/>
    <d v="2015-12-31T00:00:00"/>
    <n v="18045000000"/>
    <n v="12782000000"/>
    <x v="1564"/>
    <n v="563000000"/>
    <n v="310000000"/>
    <x v="2"/>
    <x v="58"/>
  </r>
  <r>
    <s v="XYL"/>
    <x v="0"/>
    <d v="2012-12-31T00:00:00"/>
    <n v="3791000000"/>
    <n v="2289000000"/>
    <x v="1565"/>
    <n v="106000000"/>
    <n v="0"/>
    <x v="0"/>
    <x v="53"/>
  </r>
  <r>
    <s v="XYL"/>
    <x v="1"/>
    <d v="2013-12-31T00:00:00"/>
    <n v="3837000000"/>
    <n v="2338000000"/>
    <x v="83"/>
    <n v="104000000"/>
    <n v="0"/>
    <x v="0"/>
    <x v="53"/>
  </r>
  <r>
    <s v="XYL"/>
    <x v="2"/>
    <d v="2014-12-31T00:00:00"/>
    <n v="3916000000"/>
    <n v="2403000000"/>
    <x v="1566"/>
    <n v="104000000"/>
    <n v="0"/>
    <x v="0"/>
    <x v="53"/>
  </r>
  <r>
    <s v="XYL"/>
    <x v="3"/>
    <d v="2015-12-31T00:00:00"/>
    <n v="3653000000"/>
    <n v="2249000000"/>
    <x v="1567"/>
    <n v="95000000"/>
    <n v="0"/>
    <x v="0"/>
    <x v="53"/>
  </r>
  <r>
    <s v="YHOO"/>
    <x v="0"/>
    <d v="2012-12-31T00:00:00"/>
    <n v="4986566000"/>
    <n v="1620566000"/>
    <x v="1568"/>
    <n v="885824000"/>
    <n v="35819000"/>
    <x v="2"/>
    <x v="16"/>
  </r>
  <r>
    <s v="YHOO"/>
    <x v="1"/>
    <d v="2013-12-31T00:00:00"/>
    <n v="4680380000"/>
    <n v="1349380000"/>
    <x v="1569"/>
    <n v="957587000"/>
    <n v="44841000"/>
    <x v="2"/>
    <x v="16"/>
  </r>
  <r>
    <s v="YHOO"/>
    <x v="2"/>
    <d v="2014-12-31T00:00:00"/>
    <n v="4618133000"/>
    <n v="1387375000"/>
    <x v="1570"/>
    <n v="1156386000"/>
    <n v="66750000"/>
    <x v="2"/>
    <x v="16"/>
  </r>
  <r>
    <s v="YHOO"/>
    <x v="3"/>
    <d v="2015-12-31T00:00:00"/>
    <n v="4968301000"/>
    <n v="2077748000"/>
    <x v="1571"/>
    <n v="1177923000"/>
    <n v="79042000"/>
    <x v="2"/>
    <x v="16"/>
  </r>
  <r>
    <s v="YUM"/>
    <x v="0"/>
    <d v="2012-12-29T00:00:00"/>
    <n v="13633000000"/>
    <n v="9852000000"/>
    <x v="1572"/>
    <n v="0"/>
    <n v="0"/>
    <x v="1"/>
    <x v="51"/>
  </r>
  <r>
    <s v="YUM"/>
    <x v="1"/>
    <d v="2013-12-28T00:00:00"/>
    <n v="13084000000"/>
    <n v="9501000000"/>
    <x v="1573"/>
    <n v="0"/>
    <n v="0"/>
    <x v="1"/>
    <x v="51"/>
  </r>
  <r>
    <s v="YUM"/>
    <x v="2"/>
    <d v="2014-12-27T00:00:00"/>
    <n v="13279000000"/>
    <n v="9682000000"/>
    <x v="1574"/>
    <n v="0"/>
    <n v="0"/>
    <x v="1"/>
    <x v="51"/>
  </r>
  <r>
    <s v="YUM"/>
    <x v="3"/>
    <d v="2015-12-26T00:00:00"/>
    <n v="13105000000"/>
    <n v="9359000000"/>
    <x v="1575"/>
    <n v="0"/>
    <n v="0"/>
    <x v="1"/>
    <x v="51"/>
  </r>
  <r>
    <s v="ZBH"/>
    <x v="0"/>
    <d v="2012-12-31T00:00:00"/>
    <n v="4471700000"/>
    <n v="1125200000"/>
    <x v="1576"/>
    <n v="225600000"/>
    <n v="0"/>
    <x v="3"/>
    <x v="5"/>
  </r>
  <r>
    <s v="ZBH"/>
    <x v="1"/>
    <d v="2013-12-31T00:00:00"/>
    <n v="4623400000"/>
    <n v="1266700000"/>
    <x v="1577"/>
    <n v="203000000"/>
    <n v="78500000"/>
    <x v="3"/>
    <x v="5"/>
  </r>
  <r>
    <s v="ZBH"/>
    <x v="2"/>
    <d v="2014-12-31T00:00:00"/>
    <n v="4673300000"/>
    <n v="1242800000"/>
    <x v="1578"/>
    <n v="187400000"/>
    <n v="92500000"/>
    <x v="3"/>
    <x v="5"/>
  </r>
  <r>
    <s v="ZBH"/>
    <x v="3"/>
    <d v="2015-12-31T00:00:00"/>
    <n v="5997800000"/>
    <n v="1800600000"/>
    <x v="1579"/>
    <n v="268800000"/>
    <n v="337400000"/>
    <x v="3"/>
    <x v="5"/>
  </r>
  <r>
    <s v="ZION"/>
    <x v="0"/>
    <d v="2012-12-31T00:00:00"/>
    <n v="2458592000"/>
    <n v="80146000"/>
    <x v="1580"/>
    <n v="0"/>
    <n v="31237000"/>
    <x v="6"/>
    <x v="46"/>
  </r>
  <r>
    <s v="ZION"/>
    <x v="1"/>
    <d v="2013-12-31T00:00:00"/>
    <n v="2278812000"/>
    <n v="58913000"/>
    <x v="1581"/>
    <n v="0"/>
    <n v="-72761000"/>
    <x v="6"/>
    <x v="46"/>
  </r>
  <r>
    <s v="ZION"/>
    <x v="2"/>
    <d v="2014-12-31T00:00:00"/>
    <n v="2361631000"/>
    <n v="49736000"/>
    <x v="1582"/>
    <n v="0"/>
    <n v="-87159000"/>
    <x v="6"/>
    <x v="46"/>
  </r>
  <r>
    <s v="ZION"/>
    <x v="3"/>
    <d v="2015-12-31T00:00:00"/>
    <n v="2210591000"/>
    <n v="49344000"/>
    <x v="1583"/>
    <n v="0"/>
    <n v="49282000"/>
    <x v="6"/>
    <x v="46"/>
  </r>
  <r>
    <s v="ZTS"/>
    <x v="0"/>
    <d v="2013-12-31T00:00:00"/>
    <n v="4561000000"/>
    <n v="1669000000"/>
    <x v="1103"/>
    <n v="399000000"/>
    <n v="60000000"/>
    <x v="3"/>
    <x v="3"/>
  </r>
  <r>
    <s v="ZTS"/>
    <x v="1"/>
    <d v="2014-12-31T00:00:00"/>
    <n v="4785000000"/>
    <n v="1717000000"/>
    <x v="1584"/>
    <n v="396000000"/>
    <n v="60000000"/>
    <x v="3"/>
    <x v="3"/>
  </r>
  <r>
    <s v="ZTS"/>
    <x v="2"/>
    <d v="2015-12-31T00:00:00"/>
    <n v="4765000000"/>
    <n v="1738000000"/>
    <x v="1585"/>
    <n v="364000000"/>
    <n v="61000000"/>
    <x v="3"/>
    <x v="3"/>
  </r>
  <r>
    <s v="ZTS"/>
    <x v="3"/>
    <d v="2016-12-31T00:00:00"/>
    <n v="4888000000"/>
    <n v="1666000000"/>
    <x v="1586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65">
  <location ref="A34:F38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58" showAll="0"/>
    <pivotField numFmtId="176" showAll="0"/>
    <pivotField numFmtId="176" showAll="0"/>
    <pivotField dataField="1" numFmtId="176" showAll="0">
      <items count="1588">
        <item x="889"/>
        <item x="887"/>
        <item x="886"/>
        <item x="888"/>
        <item x="52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t="default"/>
      </items>
    </pivotField>
    <pivotField numFmtId="176" showAll="0"/>
    <pivotField numFmtId="176" showAll="0"/>
    <pivotField showAll="0"/>
    <pivotField axis="axisRow" showAll="0">
      <items count="121">
        <item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9"/>
  </rowFields>
  <rowItems count="3">
    <i>
      <x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Sales, General and Admin. " fld="5" baseField="0" baseItem="0" numFmtId="176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4">
  <location ref="A3:F16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58" showAll="0"/>
    <pivotField dataField="1" numFmtId="176" showAll="0"/>
    <pivotField numFmtId="176" showAll="0"/>
    <pivotField numFmtId="176" showAll="0"/>
    <pivotField numFmtId="176" showAll="0"/>
    <pivotField numFmtId="176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0" baseItem="0" numFmtId="176"/>
  </dataFields>
  <formats count="1">
    <format dxfId="1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A434"/>
  <sheetViews>
    <sheetView topLeftCell="A4" workbookViewId="0">
      <selection activeCell="A4" sqref="A4"/>
    </sheetView>
  </sheetViews>
  <sheetFormatPr defaultColWidth="9" defaultRowHeight="14.5"/>
  <cols>
    <col min="1" max="1" width="12.4545454545455" customWidth="1"/>
    <col min="2" max="430" width="15.2727272727273" customWidth="1"/>
    <col min="431" max="431" width="10.7272727272727" customWidth="1"/>
  </cols>
  <sheetData>
    <row r="3" spans="1:1">
      <c r="A3" t="s">
        <v>0</v>
      </c>
    </row>
    <row r="4" spans="1:1">
      <c r="A4" s="5" t="s">
        <v>1</v>
      </c>
    </row>
    <row r="5" spans="1:1">
      <c r="A5" s="5" t="s">
        <v>2</v>
      </c>
    </row>
    <row r="6" spans="1:1">
      <c r="A6" s="5" t="s">
        <v>3</v>
      </c>
    </row>
    <row r="7" spans="1:1">
      <c r="A7" s="5" t="s">
        <v>4</v>
      </c>
    </row>
    <row r="8" spans="1:1">
      <c r="A8" s="5" t="s">
        <v>5</v>
      </c>
    </row>
    <row r="9" spans="1:1">
      <c r="A9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9</v>
      </c>
    </row>
    <row r="13" spans="1:1">
      <c r="A13" s="5" t="s">
        <v>10</v>
      </c>
    </row>
    <row r="14" spans="1:1">
      <c r="A14" s="5" t="s">
        <v>11</v>
      </c>
    </row>
    <row r="15" spans="1:1">
      <c r="A15" s="5" t="s">
        <v>12</v>
      </c>
    </row>
    <row r="16" spans="1:1">
      <c r="A16" s="5" t="s">
        <v>13</v>
      </c>
    </row>
    <row r="17" spans="1:1">
      <c r="A17" s="5" t="s">
        <v>14</v>
      </c>
    </row>
    <row r="18" spans="1:1">
      <c r="A18" s="5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s="5" t="s">
        <v>20</v>
      </c>
    </row>
    <row r="24" spans="1:1">
      <c r="A24" s="5" t="s">
        <v>21</v>
      </c>
    </row>
    <row r="25" spans="1:1">
      <c r="A25" s="5" t="s">
        <v>22</v>
      </c>
    </row>
    <row r="26" spans="1:1">
      <c r="A26" s="5" t="s">
        <v>23</v>
      </c>
    </row>
    <row r="27" spans="1:1">
      <c r="A27" s="5" t="s">
        <v>24</v>
      </c>
    </row>
    <row r="28" spans="1:1">
      <c r="A28" s="5" t="s">
        <v>25</v>
      </c>
    </row>
    <row r="29" spans="1:1">
      <c r="A29" s="5" t="s">
        <v>26</v>
      </c>
    </row>
    <row r="30" spans="1:1">
      <c r="A30" s="5" t="s">
        <v>27</v>
      </c>
    </row>
    <row r="31" spans="1:1">
      <c r="A31" s="5" t="s">
        <v>28</v>
      </c>
    </row>
    <row r="32" spans="1:1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5" t="s">
        <v>33</v>
      </c>
    </row>
    <row r="37" spans="1:1">
      <c r="A37" s="5" t="s">
        <v>34</v>
      </c>
    </row>
    <row r="38" spans="1:1">
      <c r="A38" s="5" t="s">
        <v>35</v>
      </c>
    </row>
    <row r="39" spans="1:1">
      <c r="A39" s="5" t="s">
        <v>36</v>
      </c>
    </row>
    <row r="40" spans="1:1">
      <c r="A40" s="5" t="s">
        <v>37</v>
      </c>
    </row>
    <row r="41" spans="1:1">
      <c r="A41" s="5" t="s">
        <v>38</v>
      </c>
    </row>
    <row r="42" spans="1:1">
      <c r="A42" s="5" t="s">
        <v>39</v>
      </c>
    </row>
    <row r="43" spans="1:1">
      <c r="A43" s="5" t="s">
        <v>40</v>
      </c>
    </row>
    <row r="44" spans="1:1">
      <c r="A44" s="5" t="s">
        <v>41</v>
      </c>
    </row>
    <row r="45" spans="1:1">
      <c r="A45" s="5" t="s">
        <v>42</v>
      </c>
    </row>
    <row r="46" spans="1:1">
      <c r="A46" s="5" t="s">
        <v>43</v>
      </c>
    </row>
    <row r="47" spans="1:1">
      <c r="A47" s="5" t="s">
        <v>44</v>
      </c>
    </row>
    <row r="48" spans="1:1">
      <c r="A48" s="5" t="s">
        <v>45</v>
      </c>
    </row>
    <row r="49" spans="1:1">
      <c r="A49" s="5" t="s">
        <v>46</v>
      </c>
    </row>
    <row r="50" spans="1:1">
      <c r="A50" s="5" t="s">
        <v>47</v>
      </c>
    </row>
    <row r="51" spans="1:1">
      <c r="A51" s="5" t="s">
        <v>48</v>
      </c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 t="s">
        <v>52</v>
      </c>
    </row>
    <row r="56" spans="1:1">
      <c r="A56" s="5" t="s">
        <v>53</v>
      </c>
    </row>
    <row r="57" spans="1:1">
      <c r="A57" s="5" t="s">
        <v>54</v>
      </c>
    </row>
    <row r="58" spans="1:1">
      <c r="A58" s="5" t="s">
        <v>55</v>
      </c>
    </row>
    <row r="59" spans="1:1">
      <c r="A59" s="5" t="s">
        <v>56</v>
      </c>
    </row>
    <row r="60" spans="1:1">
      <c r="A60" s="5" t="s">
        <v>57</v>
      </c>
    </row>
    <row r="61" spans="1:1">
      <c r="A61" s="5" t="s">
        <v>58</v>
      </c>
    </row>
    <row r="62" spans="1:1">
      <c r="A62" s="5" t="s">
        <v>59</v>
      </c>
    </row>
    <row r="63" spans="1:1">
      <c r="A63" s="5" t="s">
        <v>60</v>
      </c>
    </row>
    <row r="64" spans="1:1">
      <c r="A64" s="5" t="s">
        <v>61</v>
      </c>
    </row>
    <row r="65" spans="1:1">
      <c r="A65" s="5" t="s">
        <v>62</v>
      </c>
    </row>
    <row r="66" spans="1:1">
      <c r="A66" s="5" t="s">
        <v>63</v>
      </c>
    </row>
    <row r="67" spans="1:1">
      <c r="A67" s="5" t="s">
        <v>64</v>
      </c>
    </row>
    <row r="68" spans="1:1">
      <c r="A68" s="5" t="s">
        <v>65</v>
      </c>
    </row>
    <row r="69" spans="1:1">
      <c r="A69" s="5" t="s">
        <v>66</v>
      </c>
    </row>
    <row r="70" spans="1:1">
      <c r="A70" s="5" t="s">
        <v>67</v>
      </c>
    </row>
    <row r="71" spans="1:1">
      <c r="A71" s="5" t="s">
        <v>68</v>
      </c>
    </row>
    <row r="72" spans="1:1">
      <c r="A72" s="5" t="s">
        <v>69</v>
      </c>
    </row>
    <row r="73" spans="1:1">
      <c r="A73" s="5" t="s">
        <v>70</v>
      </c>
    </row>
    <row r="74" spans="1:1">
      <c r="A74" s="5" t="s">
        <v>71</v>
      </c>
    </row>
    <row r="75" spans="1:1">
      <c r="A75" s="5" t="s">
        <v>72</v>
      </c>
    </row>
    <row r="76" spans="1:1">
      <c r="A76" s="5" t="s">
        <v>73</v>
      </c>
    </row>
    <row r="77" spans="1:1">
      <c r="A77" s="5" t="s">
        <v>74</v>
      </c>
    </row>
    <row r="78" spans="1:1">
      <c r="A78" s="5" t="s">
        <v>75</v>
      </c>
    </row>
    <row r="79" spans="1:1">
      <c r="A79" s="5" t="s">
        <v>76</v>
      </c>
    </row>
    <row r="80" spans="1:1">
      <c r="A80" s="5" t="s">
        <v>77</v>
      </c>
    </row>
    <row r="81" spans="1:1">
      <c r="A81" s="5" t="s">
        <v>78</v>
      </c>
    </row>
    <row r="82" spans="1:1">
      <c r="A82" s="5" t="s">
        <v>79</v>
      </c>
    </row>
    <row r="83" spans="1:1">
      <c r="A83" s="5" t="s">
        <v>80</v>
      </c>
    </row>
    <row r="84" spans="1:1">
      <c r="A84" s="5" t="s">
        <v>81</v>
      </c>
    </row>
    <row r="85" spans="1:1">
      <c r="A85" s="5" t="s">
        <v>82</v>
      </c>
    </row>
    <row r="86" spans="1:1">
      <c r="A86" s="5" t="s">
        <v>83</v>
      </c>
    </row>
    <row r="87" spans="1:1">
      <c r="A87" s="5" t="s">
        <v>84</v>
      </c>
    </row>
    <row r="88" spans="1:1">
      <c r="A88" s="5" t="s">
        <v>85</v>
      </c>
    </row>
    <row r="89" spans="1:1">
      <c r="A89" s="5" t="s">
        <v>86</v>
      </c>
    </row>
    <row r="90" spans="1:1">
      <c r="A90" s="5" t="s">
        <v>87</v>
      </c>
    </row>
    <row r="91" spans="1:1">
      <c r="A91" s="5" t="s">
        <v>88</v>
      </c>
    </row>
    <row r="92" spans="1:1">
      <c r="A92" s="5" t="s">
        <v>89</v>
      </c>
    </row>
    <row r="93" spans="1:1">
      <c r="A93" s="5" t="s">
        <v>90</v>
      </c>
    </row>
    <row r="94" spans="1:1">
      <c r="A94" s="5" t="s">
        <v>91</v>
      </c>
    </row>
    <row r="95" spans="1:1">
      <c r="A95" s="5" t="s">
        <v>92</v>
      </c>
    </row>
    <row r="96" spans="1:1">
      <c r="A96" s="5" t="s">
        <v>93</v>
      </c>
    </row>
    <row r="97" spans="1:1">
      <c r="A97" s="5" t="s">
        <v>94</v>
      </c>
    </row>
    <row r="98" spans="1:1">
      <c r="A98" s="5" t="s">
        <v>95</v>
      </c>
    </row>
    <row r="99" spans="1:1">
      <c r="A99" s="5" t="s">
        <v>96</v>
      </c>
    </row>
    <row r="100" spans="1:1">
      <c r="A100" s="5" t="s">
        <v>97</v>
      </c>
    </row>
    <row r="101" spans="1:1">
      <c r="A101" s="5" t="s">
        <v>98</v>
      </c>
    </row>
    <row r="102" spans="1:1">
      <c r="A102" s="5" t="s">
        <v>99</v>
      </c>
    </row>
    <row r="103" spans="1:1">
      <c r="A103" s="5" t="s">
        <v>100</v>
      </c>
    </row>
    <row r="104" spans="1:1">
      <c r="A104" s="5" t="s">
        <v>101</v>
      </c>
    </row>
    <row r="105" spans="1:1">
      <c r="A105" s="5" t="s">
        <v>102</v>
      </c>
    </row>
    <row r="106" spans="1:1">
      <c r="A106" s="5" t="s">
        <v>103</v>
      </c>
    </row>
    <row r="107" spans="1:1">
      <c r="A107" s="5" t="s">
        <v>104</v>
      </c>
    </row>
    <row r="108" spans="1:1">
      <c r="A108" s="5" t="s">
        <v>105</v>
      </c>
    </row>
    <row r="109" spans="1:1">
      <c r="A109" s="5" t="s">
        <v>106</v>
      </c>
    </row>
    <row r="110" spans="1:1">
      <c r="A110" s="5" t="s">
        <v>107</v>
      </c>
    </row>
    <row r="111" spans="1:1">
      <c r="A111" s="5" t="s">
        <v>108</v>
      </c>
    </row>
    <row r="112" spans="1:1">
      <c r="A112" s="5" t="s">
        <v>109</v>
      </c>
    </row>
    <row r="113" spans="1:1">
      <c r="A113" s="5" t="s">
        <v>110</v>
      </c>
    </row>
    <row r="114" spans="1:1">
      <c r="A114" s="5" t="s">
        <v>111</v>
      </c>
    </row>
    <row r="115" spans="1:1">
      <c r="A115" s="5" t="s">
        <v>112</v>
      </c>
    </row>
    <row r="116" spans="1:1">
      <c r="A116" s="5" t="s">
        <v>113</v>
      </c>
    </row>
    <row r="117" spans="1:1">
      <c r="A117" s="5" t="s">
        <v>114</v>
      </c>
    </row>
    <row r="118" spans="1:1">
      <c r="A118" s="5" t="s">
        <v>115</v>
      </c>
    </row>
    <row r="119" spans="1:1">
      <c r="A119" s="5" t="s">
        <v>116</v>
      </c>
    </row>
    <row r="120" spans="1:1">
      <c r="A120" s="5" t="s">
        <v>117</v>
      </c>
    </row>
    <row r="121" spans="1:1">
      <c r="A121" s="5" t="s">
        <v>118</v>
      </c>
    </row>
    <row r="122" spans="1:1">
      <c r="A122" s="5" t="s">
        <v>119</v>
      </c>
    </row>
    <row r="123" spans="1:1">
      <c r="A123" s="5" t="s">
        <v>120</v>
      </c>
    </row>
    <row r="124" spans="1:1">
      <c r="A124" s="5" t="s">
        <v>121</v>
      </c>
    </row>
    <row r="125" spans="1:1">
      <c r="A125" s="5" t="s">
        <v>122</v>
      </c>
    </row>
    <row r="126" spans="1:1">
      <c r="A126" s="5" t="s">
        <v>123</v>
      </c>
    </row>
    <row r="127" spans="1:1">
      <c r="A127" s="5" t="s">
        <v>124</v>
      </c>
    </row>
    <row r="128" spans="1:1">
      <c r="A128" s="5" t="s">
        <v>125</v>
      </c>
    </row>
    <row r="129" spans="1:1">
      <c r="A129" s="5" t="s">
        <v>126</v>
      </c>
    </row>
    <row r="130" spans="1:1">
      <c r="A130" s="5" t="s">
        <v>127</v>
      </c>
    </row>
    <row r="131" spans="1:1">
      <c r="A131" s="5" t="s">
        <v>128</v>
      </c>
    </row>
    <row r="132" spans="1:1">
      <c r="A132" s="5" t="s">
        <v>129</v>
      </c>
    </row>
    <row r="133" spans="1:1">
      <c r="A133" s="5" t="s">
        <v>130</v>
      </c>
    </row>
    <row r="134" spans="1:1">
      <c r="A134" s="5" t="s">
        <v>131</v>
      </c>
    </row>
    <row r="135" spans="1:1">
      <c r="A135" s="5" t="s">
        <v>132</v>
      </c>
    </row>
    <row r="136" spans="1:1">
      <c r="A136" s="5" t="s">
        <v>133</v>
      </c>
    </row>
    <row r="137" spans="1:1">
      <c r="A137" s="5" t="s">
        <v>134</v>
      </c>
    </row>
    <row r="138" spans="1:1">
      <c r="A138" s="5" t="s">
        <v>135</v>
      </c>
    </row>
    <row r="139" spans="1:1">
      <c r="A139" s="5" t="s">
        <v>136</v>
      </c>
    </row>
    <row r="140" spans="1:1">
      <c r="A140" s="5" t="s">
        <v>137</v>
      </c>
    </row>
    <row r="141" spans="1:1">
      <c r="A141" s="5" t="s">
        <v>138</v>
      </c>
    </row>
    <row r="142" spans="1:1">
      <c r="A142" s="5" t="s">
        <v>139</v>
      </c>
    </row>
    <row r="143" spans="1:1">
      <c r="A143" s="5" t="s">
        <v>140</v>
      </c>
    </row>
    <row r="144" spans="1:1">
      <c r="A144" s="5" t="s">
        <v>141</v>
      </c>
    </row>
    <row r="145" spans="1:1">
      <c r="A145" s="5" t="s">
        <v>142</v>
      </c>
    </row>
    <row r="146" spans="1:1">
      <c r="A146" s="5" t="s">
        <v>143</v>
      </c>
    </row>
    <row r="147" spans="1:1">
      <c r="A147" s="5" t="s">
        <v>144</v>
      </c>
    </row>
    <row r="148" spans="1:1">
      <c r="A148" s="5" t="s">
        <v>145</v>
      </c>
    </row>
    <row r="149" spans="1:1">
      <c r="A149" s="5" t="s">
        <v>146</v>
      </c>
    </row>
    <row r="150" spans="1:1">
      <c r="A150" s="5" t="s">
        <v>147</v>
      </c>
    </row>
    <row r="151" spans="1:1">
      <c r="A151" s="5" t="s">
        <v>148</v>
      </c>
    </row>
    <row r="152" spans="1:1">
      <c r="A152" s="5" t="s">
        <v>149</v>
      </c>
    </row>
    <row r="153" spans="1:1">
      <c r="A153" s="5" t="s">
        <v>150</v>
      </c>
    </row>
    <row r="154" spans="1:1">
      <c r="A154" s="5" t="s">
        <v>151</v>
      </c>
    </row>
    <row r="155" spans="1:1">
      <c r="A155" s="5" t="s">
        <v>152</v>
      </c>
    </row>
    <row r="156" spans="1:1">
      <c r="A156" s="5" t="s">
        <v>153</v>
      </c>
    </row>
    <row r="157" spans="1:1">
      <c r="A157" s="5" t="s">
        <v>154</v>
      </c>
    </row>
    <row r="158" spans="1:1">
      <c r="A158" s="5" t="s">
        <v>155</v>
      </c>
    </row>
    <row r="159" spans="1:1">
      <c r="A159" s="5" t="s">
        <v>156</v>
      </c>
    </row>
    <row r="160" spans="1:1">
      <c r="A160" s="5" t="s">
        <v>157</v>
      </c>
    </row>
    <row r="161" spans="1:1">
      <c r="A161" s="5" t="s">
        <v>158</v>
      </c>
    </row>
    <row r="162" spans="1:1">
      <c r="A162" s="5" t="s">
        <v>159</v>
      </c>
    </row>
    <row r="163" spans="1:1">
      <c r="A163" s="5" t="s">
        <v>160</v>
      </c>
    </row>
    <row r="164" spans="1:1">
      <c r="A164" s="5" t="s">
        <v>161</v>
      </c>
    </row>
    <row r="165" spans="1:1">
      <c r="A165" s="5" t="s">
        <v>162</v>
      </c>
    </row>
    <row r="166" spans="1:1">
      <c r="A166" s="5" t="s">
        <v>163</v>
      </c>
    </row>
    <row r="167" spans="1:1">
      <c r="A167" s="5" t="s">
        <v>164</v>
      </c>
    </row>
    <row r="168" spans="1:1">
      <c r="A168" s="5" t="s">
        <v>165</v>
      </c>
    </row>
    <row r="169" spans="1:1">
      <c r="A169" s="5" t="s">
        <v>166</v>
      </c>
    </row>
    <row r="170" spans="1:1">
      <c r="A170" s="5" t="s">
        <v>167</v>
      </c>
    </row>
    <row r="171" spans="1:1">
      <c r="A171" s="5" t="s">
        <v>168</v>
      </c>
    </row>
    <row r="172" spans="1:1">
      <c r="A172" s="5" t="s">
        <v>169</v>
      </c>
    </row>
    <row r="173" spans="1:1">
      <c r="A173" s="5" t="s">
        <v>170</v>
      </c>
    </row>
    <row r="174" spans="1:1">
      <c r="A174" s="5" t="s">
        <v>171</v>
      </c>
    </row>
    <row r="175" spans="1:1">
      <c r="A175" s="5" t="s">
        <v>172</v>
      </c>
    </row>
    <row r="176" spans="1:1">
      <c r="A176" s="5" t="s">
        <v>173</v>
      </c>
    </row>
    <row r="177" spans="1:1">
      <c r="A177" s="5" t="s">
        <v>174</v>
      </c>
    </row>
    <row r="178" spans="1:1">
      <c r="A178" s="5" t="s">
        <v>175</v>
      </c>
    </row>
    <row r="179" spans="1:1">
      <c r="A179" s="5" t="s">
        <v>176</v>
      </c>
    </row>
    <row r="180" spans="1:1">
      <c r="A180" s="5" t="s">
        <v>177</v>
      </c>
    </row>
    <row r="181" spans="1:1">
      <c r="A181" s="5" t="s">
        <v>178</v>
      </c>
    </row>
    <row r="182" spans="1:1">
      <c r="A182" s="5" t="s">
        <v>179</v>
      </c>
    </row>
    <row r="183" spans="1:1">
      <c r="A183" s="5" t="s">
        <v>180</v>
      </c>
    </row>
    <row r="184" spans="1:1">
      <c r="A184" s="5" t="s">
        <v>181</v>
      </c>
    </row>
    <row r="185" spans="1:1">
      <c r="A185" s="5" t="s">
        <v>182</v>
      </c>
    </row>
    <row r="186" spans="1:1">
      <c r="A186" s="5" t="s">
        <v>183</v>
      </c>
    </row>
    <row r="187" spans="1:1">
      <c r="A187" s="5" t="s">
        <v>184</v>
      </c>
    </row>
    <row r="188" spans="1:1">
      <c r="A188" s="5" t="s">
        <v>185</v>
      </c>
    </row>
    <row r="189" spans="1:1">
      <c r="A189" s="5" t="s">
        <v>186</v>
      </c>
    </row>
    <row r="190" spans="1:1">
      <c r="A190" s="5" t="s">
        <v>187</v>
      </c>
    </row>
    <row r="191" spans="1:1">
      <c r="A191" s="5" t="s">
        <v>188</v>
      </c>
    </row>
    <row r="192" spans="1:1">
      <c r="A192" s="5" t="s">
        <v>189</v>
      </c>
    </row>
    <row r="193" spans="1:1">
      <c r="A193" s="5" t="s">
        <v>190</v>
      </c>
    </row>
    <row r="194" spans="1:1">
      <c r="A194" s="5" t="s">
        <v>191</v>
      </c>
    </row>
    <row r="195" spans="1:1">
      <c r="A195" s="5" t="s">
        <v>192</v>
      </c>
    </row>
    <row r="196" spans="1:1">
      <c r="A196" s="5" t="s">
        <v>193</v>
      </c>
    </row>
    <row r="197" spans="1:1">
      <c r="A197" s="5" t="s">
        <v>194</v>
      </c>
    </row>
    <row r="198" spans="1:1">
      <c r="A198" s="5" t="s">
        <v>195</v>
      </c>
    </row>
    <row r="199" spans="1:1">
      <c r="A199" s="5" t="s">
        <v>196</v>
      </c>
    </row>
    <row r="200" spans="1:1">
      <c r="A200" s="5" t="s">
        <v>197</v>
      </c>
    </row>
    <row r="201" spans="1:1">
      <c r="A201" s="5" t="s">
        <v>198</v>
      </c>
    </row>
    <row r="202" spans="1:1">
      <c r="A202" s="5" t="s">
        <v>199</v>
      </c>
    </row>
    <row r="203" spans="1:1">
      <c r="A203" s="5" t="s">
        <v>200</v>
      </c>
    </row>
    <row r="204" spans="1:1">
      <c r="A204" s="5" t="s">
        <v>201</v>
      </c>
    </row>
    <row r="205" spans="1:1">
      <c r="A205" s="5" t="s">
        <v>202</v>
      </c>
    </row>
    <row r="206" spans="1:1">
      <c r="A206" s="5" t="s">
        <v>203</v>
      </c>
    </row>
    <row r="207" spans="1:1">
      <c r="A207" s="5" t="s">
        <v>204</v>
      </c>
    </row>
    <row r="208" spans="1:1">
      <c r="A208" s="5" t="s">
        <v>205</v>
      </c>
    </row>
    <row r="209" spans="1:1">
      <c r="A209" s="5" t="s">
        <v>206</v>
      </c>
    </row>
    <row r="210" spans="1:1">
      <c r="A210" s="5" t="s">
        <v>207</v>
      </c>
    </row>
    <row r="211" spans="1:1">
      <c r="A211" s="5" t="s">
        <v>208</v>
      </c>
    </row>
    <row r="212" spans="1:1">
      <c r="A212" s="5" t="s">
        <v>209</v>
      </c>
    </row>
    <row r="213" spans="1:1">
      <c r="A213" s="5" t="s">
        <v>210</v>
      </c>
    </row>
    <row r="214" spans="1:1">
      <c r="A214" s="5" t="s">
        <v>211</v>
      </c>
    </row>
    <row r="215" spans="1:1">
      <c r="A215" s="5" t="s">
        <v>212</v>
      </c>
    </row>
    <row r="216" spans="1:1">
      <c r="A216" s="5" t="s">
        <v>213</v>
      </c>
    </row>
    <row r="217" spans="1:1">
      <c r="A217" s="5" t="s">
        <v>214</v>
      </c>
    </row>
    <row r="218" spans="1:1">
      <c r="A218" s="5" t="s">
        <v>215</v>
      </c>
    </row>
    <row r="219" spans="1:1">
      <c r="A219" s="5" t="s">
        <v>216</v>
      </c>
    </row>
    <row r="220" spans="1:1">
      <c r="A220" s="5" t="s">
        <v>217</v>
      </c>
    </row>
    <row r="221" spans="1:1">
      <c r="A221" s="5" t="s">
        <v>218</v>
      </c>
    </row>
    <row r="222" spans="1:1">
      <c r="A222" s="5" t="s">
        <v>219</v>
      </c>
    </row>
    <row r="223" spans="1:1">
      <c r="A223" s="5" t="s">
        <v>220</v>
      </c>
    </row>
    <row r="224" spans="1:1">
      <c r="A224" s="5" t="s">
        <v>221</v>
      </c>
    </row>
    <row r="225" spans="1:1">
      <c r="A225" s="5" t="s">
        <v>222</v>
      </c>
    </row>
    <row r="226" spans="1:1">
      <c r="A226" s="5" t="s">
        <v>223</v>
      </c>
    </row>
    <row r="227" spans="1:1">
      <c r="A227" s="5" t="s">
        <v>224</v>
      </c>
    </row>
    <row r="228" spans="1:1">
      <c r="A228" s="5" t="s">
        <v>225</v>
      </c>
    </row>
    <row r="229" spans="1:1">
      <c r="A229" s="5" t="s">
        <v>226</v>
      </c>
    </row>
    <row r="230" spans="1:1">
      <c r="A230" s="5" t="s">
        <v>227</v>
      </c>
    </row>
    <row r="231" spans="1:1">
      <c r="A231" s="5" t="s">
        <v>228</v>
      </c>
    </row>
    <row r="232" spans="1:1">
      <c r="A232" s="5" t="s">
        <v>229</v>
      </c>
    </row>
    <row r="233" spans="1:1">
      <c r="A233" s="5" t="s">
        <v>230</v>
      </c>
    </row>
    <row r="234" spans="1:1">
      <c r="A234" s="5" t="s">
        <v>231</v>
      </c>
    </row>
    <row r="235" spans="1:1">
      <c r="A235" s="5" t="s">
        <v>232</v>
      </c>
    </row>
    <row r="236" spans="1:1">
      <c r="A236" s="5" t="s">
        <v>233</v>
      </c>
    </row>
    <row r="237" spans="1:1">
      <c r="A237" s="5" t="s">
        <v>234</v>
      </c>
    </row>
    <row r="238" spans="1:1">
      <c r="A238" s="5" t="s">
        <v>235</v>
      </c>
    </row>
    <row r="239" spans="1:1">
      <c r="A239" s="5" t="s">
        <v>236</v>
      </c>
    </row>
    <row r="240" spans="1:1">
      <c r="A240" s="5" t="s">
        <v>237</v>
      </c>
    </row>
    <row r="241" spans="1:1">
      <c r="A241" s="5" t="s">
        <v>238</v>
      </c>
    </row>
    <row r="242" spans="1:1">
      <c r="A242" s="5" t="s">
        <v>239</v>
      </c>
    </row>
    <row r="243" spans="1:1">
      <c r="A243" s="5" t="s">
        <v>240</v>
      </c>
    </row>
    <row r="244" spans="1:1">
      <c r="A244" s="5" t="s">
        <v>241</v>
      </c>
    </row>
    <row r="245" spans="1:1">
      <c r="A245" s="5" t="s">
        <v>242</v>
      </c>
    </row>
    <row r="246" spans="1:1">
      <c r="A246" s="5" t="s">
        <v>243</v>
      </c>
    </row>
    <row r="247" spans="1:1">
      <c r="A247" s="5" t="s">
        <v>244</v>
      </c>
    </row>
    <row r="248" spans="1:1">
      <c r="A248" s="5" t="s">
        <v>245</v>
      </c>
    </row>
    <row r="249" spans="1:1">
      <c r="A249" s="5" t="s">
        <v>246</v>
      </c>
    </row>
    <row r="250" spans="1:1">
      <c r="A250" s="5" t="s">
        <v>247</v>
      </c>
    </row>
    <row r="251" spans="1:1">
      <c r="A251" s="5" t="s">
        <v>248</v>
      </c>
    </row>
    <row r="252" spans="1:1">
      <c r="A252" s="5" t="s">
        <v>249</v>
      </c>
    </row>
    <row r="253" spans="1:1">
      <c r="A253" s="5" t="s">
        <v>250</v>
      </c>
    </row>
    <row r="254" spans="1:1">
      <c r="A254" s="5" t="s">
        <v>251</v>
      </c>
    </row>
    <row r="255" spans="1:1">
      <c r="A255" s="5" t="s">
        <v>252</v>
      </c>
    </row>
    <row r="256" spans="1:1">
      <c r="A256" s="5" t="s">
        <v>253</v>
      </c>
    </row>
    <row r="257" spans="1:1">
      <c r="A257" s="5" t="s">
        <v>254</v>
      </c>
    </row>
    <row r="258" spans="1:1">
      <c r="A258" s="5" t="s">
        <v>255</v>
      </c>
    </row>
    <row r="259" spans="1:1">
      <c r="A259" s="5" t="s">
        <v>256</v>
      </c>
    </row>
    <row r="260" spans="1:1">
      <c r="A260" s="5" t="s">
        <v>257</v>
      </c>
    </row>
    <row r="261" spans="1:1">
      <c r="A261" s="5" t="s">
        <v>258</v>
      </c>
    </row>
    <row r="262" spans="1:1">
      <c r="A262" s="5" t="s">
        <v>259</v>
      </c>
    </row>
    <row r="263" spans="1:1">
      <c r="A263" s="5" t="s">
        <v>260</v>
      </c>
    </row>
    <row r="264" spans="1:1">
      <c r="A264" s="5" t="s">
        <v>261</v>
      </c>
    </row>
    <row r="265" spans="1:1">
      <c r="A265" s="5" t="s">
        <v>262</v>
      </c>
    </row>
    <row r="266" spans="1:1">
      <c r="A266" s="5" t="s">
        <v>263</v>
      </c>
    </row>
    <row r="267" spans="1:1">
      <c r="A267" s="5" t="s">
        <v>264</v>
      </c>
    </row>
    <row r="268" spans="1:1">
      <c r="A268" s="5" t="s">
        <v>265</v>
      </c>
    </row>
    <row r="269" spans="1:1">
      <c r="A269" s="5" t="s">
        <v>266</v>
      </c>
    </row>
    <row r="270" spans="1:1">
      <c r="A270" s="5" t="s">
        <v>267</v>
      </c>
    </row>
    <row r="271" spans="1:1">
      <c r="A271" s="5" t="s">
        <v>268</v>
      </c>
    </row>
    <row r="272" spans="1:1">
      <c r="A272" s="5" t="s">
        <v>269</v>
      </c>
    </row>
    <row r="273" spans="1:1">
      <c r="A273" s="5" t="s">
        <v>270</v>
      </c>
    </row>
    <row r="274" spans="1:1">
      <c r="A274" s="5" t="s">
        <v>271</v>
      </c>
    </row>
    <row r="275" spans="1:1">
      <c r="A275" s="5" t="s">
        <v>272</v>
      </c>
    </row>
    <row r="276" spans="1:1">
      <c r="A276" s="5" t="s">
        <v>273</v>
      </c>
    </row>
    <row r="277" spans="1:1">
      <c r="A277" s="5" t="s">
        <v>274</v>
      </c>
    </row>
    <row r="278" spans="1:1">
      <c r="A278" s="5" t="s">
        <v>275</v>
      </c>
    </row>
    <row r="279" spans="1:1">
      <c r="A279" s="5" t="s">
        <v>276</v>
      </c>
    </row>
    <row r="280" spans="1:1">
      <c r="A280" s="5" t="s">
        <v>277</v>
      </c>
    </row>
    <row r="281" spans="1:1">
      <c r="A281" s="5" t="s">
        <v>278</v>
      </c>
    </row>
    <row r="282" spans="1:1">
      <c r="A282" s="5" t="s">
        <v>279</v>
      </c>
    </row>
    <row r="283" spans="1:1">
      <c r="A283" s="5" t="s">
        <v>280</v>
      </c>
    </row>
    <row r="284" spans="1:1">
      <c r="A284" s="5" t="s">
        <v>281</v>
      </c>
    </row>
    <row r="285" spans="1:1">
      <c r="A285" s="5" t="s">
        <v>282</v>
      </c>
    </row>
    <row r="286" spans="1:1">
      <c r="A286" s="5" t="s">
        <v>283</v>
      </c>
    </row>
    <row r="287" spans="1:1">
      <c r="A287" s="5" t="s">
        <v>284</v>
      </c>
    </row>
    <row r="288" spans="1:1">
      <c r="A288" s="5" t="s">
        <v>285</v>
      </c>
    </row>
    <row r="289" spans="1:1">
      <c r="A289" s="5" t="s">
        <v>286</v>
      </c>
    </row>
    <row r="290" spans="1:1">
      <c r="A290" s="5" t="s">
        <v>287</v>
      </c>
    </row>
    <row r="291" spans="1:1">
      <c r="A291" s="5" t="s">
        <v>288</v>
      </c>
    </row>
    <row r="292" spans="1:1">
      <c r="A292" s="5" t="s">
        <v>289</v>
      </c>
    </row>
    <row r="293" spans="1:1">
      <c r="A293" s="5" t="s">
        <v>290</v>
      </c>
    </row>
    <row r="294" spans="1:1">
      <c r="A294" s="5" t="s">
        <v>291</v>
      </c>
    </row>
    <row r="295" spans="1:1">
      <c r="A295" s="5" t="s">
        <v>292</v>
      </c>
    </row>
    <row r="296" spans="1:1">
      <c r="A296" s="5" t="s">
        <v>293</v>
      </c>
    </row>
    <row r="297" spans="1:1">
      <c r="A297" s="5" t="s">
        <v>294</v>
      </c>
    </row>
    <row r="298" spans="1:1">
      <c r="A298" s="5" t="s">
        <v>295</v>
      </c>
    </row>
    <row r="299" spans="1:1">
      <c r="A299" s="5" t="s">
        <v>296</v>
      </c>
    </row>
    <row r="300" spans="1:1">
      <c r="A300" s="5" t="s">
        <v>297</v>
      </c>
    </row>
    <row r="301" spans="1:1">
      <c r="A301" s="5" t="s">
        <v>298</v>
      </c>
    </row>
    <row r="302" spans="1:1">
      <c r="A302" s="5" t="s">
        <v>299</v>
      </c>
    </row>
    <row r="303" spans="1:1">
      <c r="A303" s="5" t="s">
        <v>300</v>
      </c>
    </row>
    <row r="304" spans="1:1">
      <c r="A304" s="5" t="s">
        <v>301</v>
      </c>
    </row>
    <row r="305" spans="1:1">
      <c r="A305" s="5" t="s">
        <v>302</v>
      </c>
    </row>
    <row r="306" spans="1:1">
      <c r="A306" s="5" t="s">
        <v>303</v>
      </c>
    </row>
    <row r="307" spans="1:1">
      <c r="A307" s="5" t="s">
        <v>304</v>
      </c>
    </row>
    <row r="308" spans="1:1">
      <c r="A308" s="5" t="s">
        <v>305</v>
      </c>
    </row>
    <row r="309" spans="1:1">
      <c r="A309" s="5" t="s">
        <v>306</v>
      </c>
    </row>
    <row r="310" spans="1:1">
      <c r="A310" s="5" t="s">
        <v>307</v>
      </c>
    </row>
    <row r="311" spans="1:1">
      <c r="A311" s="5" t="s">
        <v>308</v>
      </c>
    </row>
    <row r="312" spans="1:1">
      <c r="A312" s="5" t="s">
        <v>309</v>
      </c>
    </row>
    <row r="313" spans="1:1">
      <c r="A313" s="5" t="s">
        <v>310</v>
      </c>
    </row>
    <row r="314" spans="1:1">
      <c r="A314" s="5" t="s">
        <v>311</v>
      </c>
    </row>
    <row r="315" spans="1:1">
      <c r="A315" s="5" t="s">
        <v>312</v>
      </c>
    </row>
    <row r="316" spans="1:1">
      <c r="A316" s="5" t="s">
        <v>313</v>
      </c>
    </row>
    <row r="317" spans="1:1">
      <c r="A317" s="5" t="s">
        <v>314</v>
      </c>
    </row>
    <row r="318" spans="1:1">
      <c r="A318" s="5" t="s">
        <v>315</v>
      </c>
    </row>
    <row r="319" spans="1:1">
      <c r="A319" s="5" t="s">
        <v>316</v>
      </c>
    </row>
    <row r="320" spans="1:1">
      <c r="A320" s="5" t="s">
        <v>317</v>
      </c>
    </row>
    <row r="321" spans="1:1">
      <c r="A321" s="5" t="s">
        <v>318</v>
      </c>
    </row>
    <row r="322" spans="1:1">
      <c r="A322" s="5" t="s">
        <v>319</v>
      </c>
    </row>
    <row r="323" spans="1:1">
      <c r="A323" s="5" t="s">
        <v>320</v>
      </c>
    </row>
    <row r="324" spans="1:1">
      <c r="A324" s="5" t="s">
        <v>321</v>
      </c>
    </row>
    <row r="325" spans="1:1">
      <c r="A325" s="5" t="s">
        <v>322</v>
      </c>
    </row>
    <row r="326" spans="1:1">
      <c r="A326" s="5" t="s">
        <v>323</v>
      </c>
    </row>
    <row r="327" spans="1:1">
      <c r="A327" s="5" t="s">
        <v>324</v>
      </c>
    </row>
    <row r="328" spans="1:1">
      <c r="A328" s="5" t="s">
        <v>325</v>
      </c>
    </row>
    <row r="329" spans="1:1">
      <c r="A329" s="5" t="s">
        <v>326</v>
      </c>
    </row>
    <row r="330" spans="1:1">
      <c r="A330" s="5" t="s">
        <v>327</v>
      </c>
    </row>
    <row r="331" spans="1:1">
      <c r="A331" s="5" t="s">
        <v>328</v>
      </c>
    </row>
    <row r="332" spans="1:1">
      <c r="A332" s="5" t="s">
        <v>329</v>
      </c>
    </row>
    <row r="333" spans="1:1">
      <c r="A333" s="5" t="s">
        <v>330</v>
      </c>
    </row>
    <row r="334" spans="1:1">
      <c r="A334" s="5" t="s">
        <v>331</v>
      </c>
    </row>
    <row r="335" spans="1:1">
      <c r="A335" s="5" t="s">
        <v>332</v>
      </c>
    </row>
    <row r="336" spans="1:1">
      <c r="A336" s="5" t="s">
        <v>333</v>
      </c>
    </row>
    <row r="337" spans="1:1">
      <c r="A337" s="5" t="s">
        <v>334</v>
      </c>
    </row>
    <row r="338" spans="1:1">
      <c r="A338" s="5" t="s">
        <v>335</v>
      </c>
    </row>
    <row r="339" spans="1:1">
      <c r="A339" s="5" t="s">
        <v>336</v>
      </c>
    </row>
    <row r="340" spans="1:1">
      <c r="A340" s="5" t="s">
        <v>337</v>
      </c>
    </row>
    <row r="341" spans="1:1">
      <c r="A341" s="5" t="s">
        <v>338</v>
      </c>
    </row>
    <row r="342" spans="1:1">
      <c r="A342" s="5" t="s">
        <v>339</v>
      </c>
    </row>
    <row r="343" spans="1:1">
      <c r="A343" s="5" t="s">
        <v>340</v>
      </c>
    </row>
    <row r="344" spans="1:1">
      <c r="A344" s="5" t="s">
        <v>341</v>
      </c>
    </row>
    <row r="345" spans="1:1">
      <c r="A345" s="5" t="s">
        <v>342</v>
      </c>
    </row>
    <row r="346" spans="1:1">
      <c r="A346" s="5" t="s">
        <v>343</v>
      </c>
    </row>
    <row r="347" spans="1:1">
      <c r="A347" s="5" t="s">
        <v>344</v>
      </c>
    </row>
    <row r="348" spans="1:1">
      <c r="A348" s="5" t="s">
        <v>345</v>
      </c>
    </row>
    <row r="349" spans="1:1">
      <c r="A349" s="5" t="s">
        <v>346</v>
      </c>
    </row>
    <row r="350" spans="1:1">
      <c r="A350" s="5" t="s">
        <v>347</v>
      </c>
    </row>
    <row r="351" spans="1:1">
      <c r="A351" s="5" t="s">
        <v>348</v>
      </c>
    </row>
    <row r="352" spans="1:1">
      <c r="A352" s="5" t="s">
        <v>349</v>
      </c>
    </row>
    <row r="353" spans="1:1">
      <c r="A353" s="5" t="s">
        <v>350</v>
      </c>
    </row>
    <row r="354" spans="1:1">
      <c r="A354" s="5" t="s">
        <v>351</v>
      </c>
    </row>
    <row r="355" spans="1:1">
      <c r="A355" s="5" t="s">
        <v>352</v>
      </c>
    </row>
    <row r="356" spans="1:1">
      <c r="A356" s="5" t="s">
        <v>353</v>
      </c>
    </row>
    <row r="357" spans="1:1">
      <c r="A357" s="5" t="s">
        <v>354</v>
      </c>
    </row>
    <row r="358" spans="1:1">
      <c r="A358" s="5" t="s">
        <v>355</v>
      </c>
    </row>
    <row r="359" spans="1:1">
      <c r="A359" s="5" t="s">
        <v>356</v>
      </c>
    </row>
    <row r="360" spans="1:1">
      <c r="A360" s="5" t="s">
        <v>357</v>
      </c>
    </row>
    <row r="361" spans="1:1">
      <c r="A361" s="5" t="s">
        <v>358</v>
      </c>
    </row>
    <row r="362" spans="1:1">
      <c r="A362" s="5" t="s">
        <v>359</v>
      </c>
    </row>
    <row r="363" spans="1:1">
      <c r="A363" s="5" t="s">
        <v>360</v>
      </c>
    </row>
    <row r="364" spans="1:1">
      <c r="A364" s="5" t="s">
        <v>361</v>
      </c>
    </row>
    <row r="365" spans="1:1">
      <c r="A365" s="5" t="s">
        <v>362</v>
      </c>
    </row>
    <row r="366" spans="1:1">
      <c r="A366" s="5" t="s">
        <v>363</v>
      </c>
    </row>
    <row r="367" spans="1:1">
      <c r="A367" s="5" t="s">
        <v>364</v>
      </c>
    </row>
    <row r="368" spans="1:1">
      <c r="A368" s="5" t="s">
        <v>365</v>
      </c>
    </row>
    <row r="369" spans="1:1">
      <c r="A369" s="5" t="s">
        <v>366</v>
      </c>
    </row>
    <row r="370" spans="1:1">
      <c r="A370" s="5" t="s">
        <v>367</v>
      </c>
    </row>
    <row r="371" spans="1:1">
      <c r="A371" s="5" t="s">
        <v>368</v>
      </c>
    </row>
    <row r="372" spans="1:1">
      <c r="A372" s="5" t="s">
        <v>369</v>
      </c>
    </row>
    <row r="373" spans="1:1">
      <c r="A373" s="5" t="s">
        <v>370</v>
      </c>
    </row>
    <row r="374" spans="1:1">
      <c r="A374" s="5" t="s">
        <v>371</v>
      </c>
    </row>
    <row r="375" spans="1:1">
      <c r="A375" s="5" t="s">
        <v>372</v>
      </c>
    </row>
    <row r="376" spans="1:1">
      <c r="A376" s="5" t="s">
        <v>373</v>
      </c>
    </row>
    <row r="377" spans="1:1">
      <c r="A377" s="5" t="s">
        <v>374</v>
      </c>
    </row>
    <row r="378" spans="1:1">
      <c r="A378" s="5" t="s">
        <v>375</v>
      </c>
    </row>
    <row r="379" spans="1:1">
      <c r="A379" s="5" t="s">
        <v>376</v>
      </c>
    </row>
    <row r="380" spans="1:1">
      <c r="A380" s="5" t="s">
        <v>377</v>
      </c>
    </row>
    <row r="381" spans="1:1">
      <c r="A381" s="5" t="s">
        <v>378</v>
      </c>
    </row>
    <row r="382" spans="1:1">
      <c r="A382" s="5" t="s">
        <v>379</v>
      </c>
    </row>
    <row r="383" spans="1:1">
      <c r="A383" s="5" t="s">
        <v>380</v>
      </c>
    </row>
    <row r="384" spans="1:1">
      <c r="A384" s="5" t="s">
        <v>381</v>
      </c>
    </row>
    <row r="385" spans="1:1">
      <c r="A385" s="5" t="s">
        <v>382</v>
      </c>
    </row>
    <row r="386" spans="1:1">
      <c r="A386" s="5" t="s">
        <v>383</v>
      </c>
    </row>
    <row r="387" spans="1:1">
      <c r="A387" s="5" t="s">
        <v>384</v>
      </c>
    </row>
    <row r="388" spans="1:1">
      <c r="A388" s="5" t="s">
        <v>385</v>
      </c>
    </row>
    <row r="389" spans="1:1">
      <c r="A389" s="5" t="s">
        <v>386</v>
      </c>
    </row>
    <row r="390" spans="1:1">
      <c r="A390" s="5" t="s">
        <v>387</v>
      </c>
    </row>
    <row r="391" spans="1:1">
      <c r="A391" s="5" t="s">
        <v>388</v>
      </c>
    </row>
    <row r="392" spans="1:1">
      <c r="A392" s="5" t="s">
        <v>389</v>
      </c>
    </row>
    <row r="393" spans="1:1">
      <c r="A393" s="5" t="s">
        <v>390</v>
      </c>
    </row>
    <row r="394" spans="1:1">
      <c r="A394" s="5" t="s">
        <v>391</v>
      </c>
    </row>
    <row r="395" spans="1:1">
      <c r="A395" s="5" t="s">
        <v>392</v>
      </c>
    </row>
    <row r="396" spans="1:1">
      <c r="A396" s="5" t="s">
        <v>393</v>
      </c>
    </row>
    <row r="397" spans="1:1">
      <c r="A397" s="5" t="s">
        <v>394</v>
      </c>
    </row>
    <row r="398" spans="1:1">
      <c r="A398" s="5" t="s">
        <v>395</v>
      </c>
    </row>
    <row r="399" spans="1:1">
      <c r="A399" s="5" t="s">
        <v>396</v>
      </c>
    </row>
    <row r="400" spans="1:1">
      <c r="A400" s="5" t="s">
        <v>397</v>
      </c>
    </row>
    <row r="401" spans="1:1">
      <c r="A401" s="5" t="s">
        <v>398</v>
      </c>
    </row>
    <row r="402" spans="1:1">
      <c r="A402" s="5" t="s">
        <v>399</v>
      </c>
    </row>
    <row r="403" spans="1:1">
      <c r="A403" s="5" t="s">
        <v>400</v>
      </c>
    </row>
    <row r="404" spans="1:1">
      <c r="A404" s="5" t="s">
        <v>401</v>
      </c>
    </row>
    <row r="405" spans="1:1">
      <c r="A405" s="5" t="s">
        <v>402</v>
      </c>
    </row>
    <row r="406" spans="1:1">
      <c r="A406" s="5" t="s">
        <v>403</v>
      </c>
    </row>
    <row r="407" spans="1:1">
      <c r="A407" s="5" t="s">
        <v>404</v>
      </c>
    </row>
    <row r="408" spans="1:1">
      <c r="A408" s="5" t="s">
        <v>405</v>
      </c>
    </row>
    <row r="409" spans="1:1">
      <c r="A409" s="5" t="s">
        <v>406</v>
      </c>
    </row>
    <row r="410" spans="1:1">
      <c r="A410" s="5" t="s">
        <v>407</v>
      </c>
    </row>
    <row r="411" spans="1:1">
      <c r="A411" s="5" t="s">
        <v>408</v>
      </c>
    </row>
    <row r="412" spans="1:1">
      <c r="A412" s="5" t="s">
        <v>409</v>
      </c>
    </row>
    <row r="413" spans="1:1">
      <c r="A413" s="5" t="s">
        <v>410</v>
      </c>
    </row>
    <row r="414" spans="1:1">
      <c r="A414" s="5" t="s">
        <v>411</v>
      </c>
    </row>
    <row r="415" spans="1:1">
      <c r="A415" s="5" t="s">
        <v>412</v>
      </c>
    </row>
    <row r="416" spans="1:1">
      <c r="A416" s="5" t="s">
        <v>413</v>
      </c>
    </row>
    <row r="417" spans="1:1">
      <c r="A417" s="5" t="s">
        <v>414</v>
      </c>
    </row>
    <row r="418" spans="1:1">
      <c r="A418" s="5" t="s">
        <v>415</v>
      </c>
    </row>
    <row r="419" spans="1:1">
      <c r="A419" s="5" t="s">
        <v>416</v>
      </c>
    </row>
    <row r="420" spans="1:1">
      <c r="A420" s="5" t="s">
        <v>417</v>
      </c>
    </row>
    <row r="421" spans="1:1">
      <c r="A421" s="5" t="s">
        <v>418</v>
      </c>
    </row>
    <row r="422" spans="1:1">
      <c r="A422" s="5" t="s">
        <v>419</v>
      </c>
    </row>
    <row r="423" spans="1:1">
      <c r="A423" s="5" t="s">
        <v>420</v>
      </c>
    </row>
    <row r="424" spans="1:1">
      <c r="A424" s="5" t="s">
        <v>421</v>
      </c>
    </row>
    <row r="425" spans="1:1">
      <c r="A425" s="5" t="s">
        <v>422</v>
      </c>
    </row>
    <row r="426" spans="1:1">
      <c r="A426" s="5" t="s">
        <v>423</v>
      </c>
    </row>
    <row r="427" spans="1:1">
      <c r="A427" s="5" t="s">
        <v>424</v>
      </c>
    </row>
    <row r="428" spans="1:1">
      <c r="A428" s="5" t="s">
        <v>425</v>
      </c>
    </row>
    <row r="429" spans="1:1">
      <c r="A429" s="5" t="s">
        <v>426</v>
      </c>
    </row>
    <row r="430" spans="1:1">
      <c r="A430" s="5" t="s">
        <v>427</v>
      </c>
    </row>
    <row r="431" spans="1:1">
      <c r="A431" s="5" t="s">
        <v>428</v>
      </c>
    </row>
    <row r="432" spans="1:1">
      <c r="A432" s="5" t="s">
        <v>429</v>
      </c>
    </row>
    <row r="433" spans="1:1">
      <c r="A433" s="5" t="s">
        <v>430</v>
      </c>
    </row>
    <row r="434" spans="1:1">
      <c r="A434" s="5" t="s">
        <v>431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7"/>
  <sheetViews>
    <sheetView workbookViewId="0">
      <selection activeCell="A3" sqref="A3"/>
    </sheetView>
  </sheetViews>
  <sheetFormatPr defaultColWidth="9" defaultRowHeight="14.5" outlineLevelRow="6"/>
  <cols>
    <col min="1" max="1" width="12.4545454545455" customWidth="1"/>
  </cols>
  <sheetData>
    <row r="3" spans="1:1">
      <c r="A3" t="s">
        <v>0</v>
      </c>
    </row>
    <row r="4" spans="1:1">
      <c r="A4" s="5" t="s">
        <v>432</v>
      </c>
    </row>
    <row r="5" spans="1:1">
      <c r="A5" s="5" t="s">
        <v>433</v>
      </c>
    </row>
    <row r="6" spans="1:1">
      <c r="A6" s="5" t="s">
        <v>434</v>
      </c>
    </row>
    <row r="7" spans="1:1">
      <c r="A7" s="5" t="s">
        <v>431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3:J40"/>
  <sheetViews>
    <sheetView tabSelected="1" workbookViewId="0">
      <selection activeCell="B3" sqref="B3"/>
    </sheetView>
  </sheetViews>
  <sheetFormatPr defaultColWidth="9" defaultRowHeight="14.5"/>
  <cols>
    <col min="1" max="1" width="12.4545454545455" customWidth="1"/>
    <col min="5" max="5" width="24" customWidth="1"/>
    <col min="6" max="6" width="22.2727272727273" customWidth="1"/>
    <col min="7" max="7" width="21.7272727272727" customWidth="1"/>
    <col min="8" max="8" width="21.4545454545455" customWidth="1"/>
    <col min="9" max="9" width="17.8181818181818" customWidth="1"/>
    <col min="10" max="10" width="21.5454545454545" customWidth="1"/>
  </cols>
  <sheetData>
    <row r="3" spans="1:2">
      <c r="A3" t="s">
        <v>435</v>
      </c>
      <c r="B3" t="s">
        <v>416</v>
      </c>
    </row>
    <row r="5" spans="2:10">
      <c r="B5" s="10" t="s">
        <v>436</v>
      </c>
      <c r="C5" s="10"/>
      <c r="D5" s="10"/>
      <c r="E5" s="10"/>
      <c r="F5" s="10"/>
      <c r="G5" s="10"/>
      <c r="H5" s="10"/>
      <c r="I5" s="32"/>
      <c r="J5" s="33"/>
    </row>
    <row r="6" spans="2:10">
      <c r="B6" s="11" t="s">
        <v>437</v>
      </c>
      <c r="C6" s="11"/>
      <c r="D6" s="11"/>
      <c r="E6" s="11"/>
      <c r="F6" s="11"/>
      <c r="G6" s="11"/>
      <c r="H6" s="11"/>
      <c r="I6" s="34" t="s">
        <v>438</v>
      </c>
      <c r="J6" s="35"/>
    </row>
    <row r="7" spans="2:10">
      <c r="B7" s="12"/>
      <c r="C7" s="12"/>
      <c r="D7" s="12"/>
      <c r="E7" s="12" t="s">
        <v>439</v>
      </c>
      <c r="F7" s="12" t="s">
        <v>440</v>
      </c>
      <c r="G7" s="12" t="s">
        <v>441</v>
      </c>
      <c r="H7" s="12" t="s">
        <v>442</v>
      </c>
      <c r="I7" s="36" t="s">
        <v>443</v>
      </c>
      <c r="J7" s="37" t="s">
        <v>444</v>
      </c>
    </row>
    <row r="8" spans="2:10">
      <c r="B8" s="12" t="s">
        <v>445</v>
      </c>
      <c r="E8" s="1">
        <f t="array" ref="E8">INDEX(total_revenue,MATCH(1,($B$3=ticker_symbol)*(E7=years),0))</f>
        <v>4534000000</v>
      </c>
      <c r="F8" s="1">
        <f t="array" ref="F8">INDEX(total_revenue,MATCH(1,($B$3=ticker_symbol)*(F7=years),0))</f>
        <v>5009000000</v>
      </c>
      <c r="G8" s="1">
        <f t="array" ref="G8">INDEX(total_revenue,MATCH(1,($B$3=ticker_symbol)*(G7=years),0))</f>
        <v>5281000000</v>
      </c>
      <c r="H8" s="1">
        <f t="array" ref="H8">INDEX(total_revenue,MATCH(1,($B$3=ticker_symbol)*(H7=years),0))</f>
        <v>5536000000</v>
      </c>
      <c r="I8" s="1">
        <f ca="1">H8*(1+I20)</f>
        <v>6030615162.38253</v>
      </c>
      <c r="J8" s="38">
        <f ca="1">I8*(1+J20)</f>
        <v>6569421827.44907</v>
      </c>
    </row>
    <row r="9" spans="2:8">
      <c r="B9" t="s">
        <v>446</v>
      </c>
      <c r="E9" s="1">
        <f t="array" ref="E9">INDEX(cost_of_goods_sold,MATCH(1,($B$3=ticker_symbol)*(E7=years),0))</f>
        <v>2093000000</v>
      </c>
      <c r="F9" s="1">
        <f t="array" ref="F9">INDEX(cost_of_goods_sold,MATCH(1,($B$3=ticker_symbol)*(F7=years),0))</f>
        <v>2394000000</v>
      </c>
      <c r="G9" s="1">
        <f t="array" ref="G9">INDEX(cost_of_goods_sold,MATCH(1,($B$3=ticker_symbol)*(G7=years),0))</f>
        <v>2504000000</v>
      </c>
      <c r="H9" s="1">
        <f t="array" ref="H9">INDEX(cost_of_goods_sold,MATCH(1,($B$3=ticker_symbol)*(H7=years),0))</f>
        <v>2700000000</v>
      </c>
    </row>
    <row r="10" spans="2:10">
      <c r="B10" s="12" t="s">
        <v>447</v>
      </c>
      <c r="E10" s="1">
        <f>E8-E9</f>
        <v>2441000000</v>
      </c>
      <c r="F10" s="1">
        <f>F8-F9</f>
        <v>2615000000</v>
      </c>
      <c r="G10" s="1">
        <f>G8-G9</f>
        <v>2777000000</v>
      </c>
      <c r="H10" s="1">
        <f>H8-H9</f>
        <v>2836000000</v>
      </c>
      <c r="I10" s="1">
        <f ca="1">I8*I21</f>
        <v>3163913419.82876</v>
      </c>
      <c r="J10" s="38">
        <f ca="1">J8*J21</f>
        <v>3446593974.36505</v>
      </c>
    </row>
    <row r="11" spans="2:10">
      <c r="B11" t="s">
        <v>448</v>
      </c>
      <c r="E11" s="1">
        <f t="array" ref="E11">INDEX(sales_general_admin,MATCH(1,($B$3=ticker_symbol)*(E7=years),0))</f>
        <v>1389000000</v>
      </c>
      <c r="F11" s="1">
        <f t="array" ref="F11">INDEX(sales_general_admin,MATCH(1,($B$3=ticker_symbol)*(F7=years),0))</f>
        <v>1471000000</v>
      </c>
      <c r="G11" s="1">
        <f t="array" ref="G11">INDEX(sales_general_admin,MATCH(1,($B$3=ticker_symbol)*(G7=years),0))</f>
        <v>1557000000</v>
      </c>
      <c r="H11" s="1">
        <f t="array" ref="H11">INDEX(sales_general_admin,MATCH(1,($B$3=ticker_symbol)*(H7=years),0))</f>
        <v>1574000000</v>
      </c>
      <c r="J11" s="23"/>
    </row>
    <row r="12" spans="2:10">
      <c r="B12" t="s">
        <v>449</v>
      </c>
      <c r="E12" s="1">
        <f t="array" ref="E12">INDEX(other_operating_items,MATCH(1,($B$3=ticker_symbol)*(E7=years),0))</f>
        <v>185000000</v>
      </c>
      <c r="F12" s="1">
        <f t="array" ref="F12">INDEX(other_operating_items,MATCH(1,($B$3=ticker_symbol)*(F7=years),0))</f>
        <v>216000000</v>
      </c>
      <c r="G12" s="1">
        <f t="array" ref="G12">INDEX(other_operating_items,MATCH(1,($B$3=ticker_symbol)*(G7=years),0))</f>
        <v>233000000</v>
      </c>
      <c r="H12" s="1">
        <f t="array" ref="H12">INDEX(other_operating_items,MATCH(1,($B$3=ticker_symbol)*(H7=years),0))</f>
        <v>234000000</v>
      </c>
      <c r="J12" s="23"/>
    </row>
    <row r="13" spans="2:10">
      <c r="B13" t="s">
        <v>450</v>
      </c>
      <c r="E13" s="1">
        <f t="array" ref="E13">INDEX(research_development,MATCH(1,($B$3=ticker_symbol)*(E7=years),0))</f>
        <v>0</v>
      </c>
      <c r="F13" s="1">
        <f t="array" ref="F13">INDEX(research_development,MATCH(1,($B$3=ticker_symbol)*(F7=years),0))</f>
        <v>0</v>
      </c>
      <c r="G13" s="1">
        <f t="array" ref="G13">INDEX(research_development,MATCH(1,($B$3=ticker_symbol)*(G7=years),0))</f>
        <v>0</v>
      </c>
      <c r="H13" s="1">
        <f t="array" ref="H13">INDEX(research_development,MATCH(1,($B$3=ticker_symbol)*(H7=years),0))</f>
        <v>0</v>
      </c>
      <c r="J13" s="23"/>
    </row>
    <row r="14" spans="2:10">
      <c r="B14" s="12" t="s">
        <v>451</v>
      </c>
      <c r="E14" s="1">
        <f>SUM(E11:E13)</f>
        <v>1574000000</v>
      </c>
      <c r="F14" s="1">
        <f t="shared" ref="F14:H14" si="0">SUM(F11:F13)</f>
        <v>1687000000</v>
      </c>
      <c r="G14" s="1">
        <f t="shared" si="0"/>
        <v>1790000000</v>
      </c>
      <c r="H14" s="1">
        <f t="shared" si="0"/>
        <v>1808000000</v>
      </c>
      <c r="J14" s="23"/>
    </row>
    <row r="15" spans="2:10">
      <c r="B15" s="13" t="s">
        <v>452</v>
      </c>
      <c r="C15" s="14"/>
      <c r="D15" s="14"/>
      <c r="E15" s="15">
        <f>E10-E14</f>
        <v>867000000</v>
      </c>
      <c r="F15" s="15">
        <f t="shared" ref="F15:H15" si="1">F10-F14</f>
        <v>928000000</v>
      </c>
      <c r="G15" s="15">
        <f t="shared" si="1"/>
        <v>987000000</v>
      </c>
      <c r="H15" s="15">
        <f t="shared" si="1"/>
        <v>1028000000</v>
      </c>
      <c r="I15" s="39">
        <f ca="1">I8*I22</f>
        <v>1129350982.9137</v>
      </c>
      <c r="J15" s="40">
        <f ca="1">J8*J22</f>
        <v>1230253099.92973</v>
      </c>
    </row>
    <row r="18" spans="2:10">
      <c r="B18" s="16" t="s">
        <v>453</v>
      </c>
      <c r="C18" s="17"/>
      <c r="D18" s="17"/>
      <c r="E18" s="17"/>
      <c r="F18" s="17"/>
      <c r="G18" s="17"/>
      <c r="H18" s="18"/>
      <c r="I18" s="41"/>
      <c r="J18" s="18"/>
    </row>
    <row r="19" spans="2:10">
      <c r="B19" s="19"/>
      <c r="E19" s="11" t="s">
        <v>437</v>
      </c>
      <c r="F19" s="11"/>
      <c r="G19" s="11"/>
      <c r="H19" s="20"/>
      <c r="I19" s="42" t="s">
        <v>454</v>
      </c>
      <c r="J19" s="20"/>
    </row>
    <row r="20" spans="2:10">
      <c r="B20" s="19" t="s">
        <v>455</v>
      </c>
      <c r="F20" s="21">
        <f>$F$9/$E$9-1</f>
        <v>0.1438127090301</v>
      </c>
      <c r="G20" s="21">
        <f>$G$9/$F$9-1</f>
        <v>0.0459482038429406</v>
      </c>
      <c r="H20" s="22">
        <f>H9/G9-1</f>
        <v>0.0782747603833867</v>
      </c>
      <c r="I20" s="19">
        <f ca="1" t="array" ref="I20">OFFSET($I$29,MATCH($C$25,$B$30:$B$32,0),0)</f>
        <v>0.0893452244188092</v>
      </c>
      <c r="J20" s="19">
        <f ca="1" t="array" ref="J20">OFFSET($I$29,MATCH($C$25,$B$30:$B$32,0),1)</f>
        <v>0.0893452244188092</v>
      </c>
    </row>
    <row r="21" spans="2:10">
      <c r="B21" s="19" t="s">
        <v>456</v>
      </c>
      <c r="E21">
        <f t="array" ref="E21">INDEX(gross_margin,MATCH(1,($B$3=ticker_symbol)*(E7=years),0))</f>
        <v>0.538376709307455</v>
      </c>
      <c r="F21">
        <f t="array" ref="F21">INDEX(gross_margin,MATCH(1,($B$3=ticker_symbol)*(F7=years),0))</f>
        <v>0.522060291475344</v>
      </c>
      <c r="G21">
        <f t="array" ref="G21">INDEX(gross_margin,MATCH(1,($B$3=ticker_symbol)*(G7=years),0))</f>
        <v>0.525847377390646</v>
      </c>
      <c r="H21" s="23">
        <f t="array" ref="H21">INDEX(gross_margin,MATCH(1,($B$3=ticker_symbol)*(H7=years),0))</f>
        <v>0.51228323699422</v>
      </c>
      <c r="I21" s="19">
        <f ca="1">OFFSET($I$33,MATCH($C$25,$B$34:$B$36,0),0)</f>
        <v>0.524641903791916</v>
      </c>
      <c r="J21" s="19">
        <f ca="1" t="array" ref="J21">OFFSET($I$33,MATCH($C$25,$B$34:$B$36,0),1)</f>
        <v>0.524641903791916</v>
      </c>
    </row>
    <row r="22" spans="2:10">
      <c r="B22" s="24" t="s">
        <v>457</v>
      </c>
      <c r="C22" s="25"/>
      <c r="D22" s="25"/>
      <c r="E22" s="25">
        <f t="array" ref="E22">INDEX(operating_margin,MATCH(1,($B$3=ticker_symbol)*(E7=years),0))</f>
        <v>0.191221879135421</v>
      </c>
      <c r="F22" s="25">
        <f t="array" ref="F22">INDEX(operating_margin,MATCH(1,($B$3=ticker_symbol)*(F7=years),0))</f>
        <v>0.185266520263526</v>
      </c>
      <c r="G22" s="25">
        <f t="array" ref="G22">INDEX(operating_margin,MATCH(1,($B$3=ticker_symbol)*(G7=years),0))</f>
        <v>0.186896421132361</v>
      </c>
      <c r="H22" s="26">
        <f t="array" ref="H22">INDEX(operating_margin,MATCH(1,($B$3=ticker_symbol)*(H7=years),0))</f>
        <v>0.185693641618497</v>
      </c>
      <c r="I22" s="24">
        <f ca="1" t="array" ref="I22">OFFSET($I$37,MATCH($C$25,$B$38:$B$40,0),0)</f>
        <v>0.187269615537451</v>
      </c>
      <c r="J22" s="24">
        <f ca="1" t="array" ref="J22">OFFSET($I$37,MATCH($C$25,$B$38:$B$40,0),1)</f>
        <v>0.187269615537451</v>
      </c>
    </row>
    <row r="25" spans="2:10">
      <c r="B25" s="27" t="s">
        <v>458</v>
      </c>
      <c r="C25" s="28" t="s">
        <v>432</v>
      </c>
      <c r="D25" s="28"/>
      <c r="E25" s="28"/>
      <c r="F25" s="28"/>
      <c r="G25" s="28"/>
      <c r="H25" s="28"/>
      <c r="I25" s="28"/>
      <c r="J25" s="43"/>
    </row>
    <row r="26" spans="2:10">
      <c r="B26" s="19"/>
      <c r="J26" s="23"/>
    </row>
    <row r="27" spans="2:10">
      <c r="B27" s="29" t="s">
        <v>459</v>
      </c>
      <c r="C27" s="30"/>
      <c r="D27" s="30"/>
      <c r="E27" s="30"/>
      <c r="F27" s="30"/>
      <c r="G27" s="30"/>
      <c r="H27" s="30"/>
      <c r="I27" s="30"/>
      <c r="J27" s="44"/>
    </row>
    <row r="28" spans="2:10">
      <c r="B28" s="27"/>
      <c r="C28" s="28"/>
      <c r="D28" s="28"/>
      <c r="E28" s="28"/>
      <c r="F28" s="28"/>
      <c r="G28" s="28"/>
      <c r="H28" s="28"/>
      <c r="I28" s="28"/>
      <c r="J28" s="43"/>
    </row>
    <row r="29" spans="2:10">
      <c r="B29" s="31" t="s">
        <v>455</v>
      </c>
      <c r="C29" s="25"/>
      <c r="D29" s="25"/>
      <c r="E29" s="25"/>
      <c r="F29" s="25"/>
      <c r="G29" s="25"/>
      <c r="H29" s="25"/>
      <c r="I29" s="25"/>
      <c r="J29" s="26"/>
    </row>
    <row r="30" spans="2:10">
      <c r="B30" s="27" t="s">
        <v>433</v>
      </c>
      <c r="C30" s="28"/>
      <c r="D30" s="28">
        <v>1</v>
      </c>
      <c r="E30" s="28"/>
      <c r="F30" s="28"/>
      <c r="G30" s="28"/>
      <c r="H30" s="28"/>
      <c r="I30" s="45" t="e">
        <f>I31+_xlfn.STDEV.P(F20:H20)</f>
        <v>#NAME?</v>
      </c>
      <c r="J30" s="46" t="e">
        <f>J31+_xlfn.STDEV.P(F20:H20)</f>
        <v>#NAME?</v>
      </c>
    </row>
    <row r="31" spans="2:10">
      <c r="B31" s="19" t="s">
        <v>432</v>
      </c>
      <c r="D31">
        <v>2</v>
      </c>
      <c r="I31" s="21">
        <f>AVERAGE(F20:H20)</f>
        <v>0.0893452244188092</v>
      </c>
      <c r="J31" s="22">
        <f>AVERAGE(F20:H20)</f>
        <v>0.0893452244188092</v>
      </c>
    </row>
    <row r="32" spans="2:10">
      <c r="B32" s="19" t="s">
        <v>434</v>
      </c>
      <c r="D32">
        <v>3</v>
      </c>
      <c r="I32" s="21" t="e">
        <f>I31-_xlfn.STDEV.P(F20:H20)</f>
        <v>#NAME?</v>
      </c>
      <c r="J32" s="22" t="e">
        <f>J31-_xlfn.STDEV.P(F20:H20)</f>
        <v>#NAME?</v>
      </c>
    </row>
    <row r="33" spans="2:10">
      <c r="B33" s="31" t="s">
        <v>456</v>
      </c>
      <c r="C33" s="25"/>
      <c r="D33" s="25"/>
      <c r="E33" s="25"/>
      <c r="F33" s="25"/>
      <c r="G33" s="25"/>
      <c r="H33" s="25"/>
      <c r="I33" s="25"/>
      <c r="J33" s="26"/>
    </row>
    <row r="34" spans="2:10">
      <c r="B34" s="27" t="s">
        <v>433</v>
      </c>
      <c r="C34" s="28"/>
      <c r="D34" s="28">
        <v>1</v>
      </c>
      <c r="E34" s="28"/>
      <c r="F34" s="28"/>
      <c r="G34" s="28"/>
      <c r="H34" s="28"/>
      <c r="I34" s="47" t="e">
        <f>I35+_xlfn.STDEV.P(E21:$H$21)</f>
        <v>#NAME?</v>
      </c>
      <c r="J34" s="48" t="e">
        <f>J35+_xlfn.STDEV.P(F21:$H$21)</f>
        <v>#NAME?</v>
      </c>
    </row>
    <row r="35" spans="2:10">
      <c r="B35" s="19" t="s">
        <v>432</v>
      </c>
      <c r="D35">
        <v>2</v>
      </c>
      <c r="I35" s="49">
        <f>AVERAGE(E21:$H$21)</f>
        <v>0.524641903791916</v>
      </c>
      <c r="J35" s="50">
        <f>AVERAGE($E$21:H21)</f>
        <v>0.524641903791916</v>
      </c>
    </row>
    <row r="36" spans="2:10">
      <c r="B36" s="19" t="s">
        <v>434</v>
      </c>
      <c r="D36">
        <v>3</v>
      </c>
      <c r="I36" s="49" t="e">
        <f>I35-_xlfn.STDEV.P(E21:$H$21)</f>
        <v>#NAME?</v>
      </c>
      <c r="J36" s="50" t="e">
        <f>J35-_xlfn.STDEV.P(F21:$H$21)</f>
        <v>#NAME?</v>
      </c>
    </row>
    <row r="37" spans="2:10">
      <c r="B37" s="31" t="s">
        <v>457</v>
      </c>
      <c r="C37" s="25"/>
      <c r="D37" s="25"/>
      <c r="E37" s="25"/>
      <c r="F37" s="25"/>
      <c r="G37" s="25"/>
      <c r="H37" s="25"/>
      <c r="I37" s="25"/>
      <c r="J37" s="26"/>
    </row>
    <row r="38" spans="2:10">
      <c r="B38" s="27" t="s">
        <v>433</v>
      </c>
      <c r="C38" s="28"/>
      <c r="D38" s="28">
        <v>1</v>
      </c>
      <c r="E38" s="28"/>
      <c r="F38" s="28"/>
      <c r="G38" s="28"/>
      <c r="H38" s="28"/>
      <c r="I38" s="47" t="e">
        <f>I39+_xlfn.STDEV.P($E$22:$H$22)</f>
        <v>#NAME?</v>
      </c>
      <c r="J38" s="48" t="e">
        <f>J39+_xlfn.STDEV.P($E$22:$H$22)</f>
        <v>#NAME?</v>
      </c>
    </row>
    <row r="39" spans="2:10">
      <c r="B39" s="19" t="s">
        <v>432</v>
      </c>
      <c r="D39">
        <v>2</v>
      </c>
      <c r="I39" s="49">
        <f>AVERAGE($E$22:$H$22)</f>
        <v>0.187269615537451</v>
      </c>
      <c r="J39" s="50">
        <f>AVERAGE($E$22:$H$22)</f>
        <v>0.187269615537451</v>
      </c>
    </row>
    <row r="40" spans="2:10">
      <c r="B40" s="24" t="s">
        <v>434</v>
      </c>
      <c r="C40" s="25"/>
      <c r="D40" s="25">
        <v>3</v>
      </c>
      <c r="E40" s="25"/>
      <c r="F40" s="25"/>
      <c r="G40" s="25"/>
      <c r="H40" s="25"/>
      <c r="I40" s="51" t="e">
        <f>I39-_xlfn.STDEV.P($E$22:$H$22)</f>
        <v>#NAME?</v>
      </c>
      <c r="J40" s="52" t="e">
        <f>J39-_xlfn.STDEV.P($E$22:$H$22)</f>
        <v>#NAME?</v>
      </c>
    </row>
  </sheetData>
  <mergeCells count="4">
    <mergeCell ref="B6:H6"/>
    <mergeCell ref="I6:J6"/>
    <mergeCell ref="E19:H19"/>
    <mergeCell ref="I19:J19"/>
  </mergeCells>
  <dataValidations count="2">
    <dataValidation type="list" allowBlank="1" showInputMessage="1" showErrorMessage="1" sqref="B3">
      <formula1>'Ticker Symbol'!$A$4:$A$433</formula1>
    </dataValidation>
    <dataValidation type="list" allowBlank="1" showInputMessage="1" showErrorMessage="1" sqref="C25">
      <formula1>Sheet6!$A$4:$A$6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H15"/>
  <sheetViews>
    <sheetView workbookViewId="0">
      <selection activeCell="B3" sqref="B3"/>
    </sheetView>
  </sheetViews>
  <sheetFormatPr defaultColWidth="9" defaultRowHeight="14.5" outlineLevelCol="7"/>
  <cols>
    <col min="1" max="1" width="12.4545454545455" customWidth="1"/>
    <col min="5" max="8" width="16.8181818181818" customWidth="1"/>
  </cols>
  <sheetData>
    <row r="3" spans="1:2">
      <c r="A3" t="s">
        <v>435</v>
      </c>
      <c r="B3" t="s">
        <v>420</v>
      </c>
    </row>
    <row r="5" spans="2:8">
      <c r="B5" s="10" t="s">
        <v>436</v>
      </c>
      <c r="C5" s="10"/>
      <c r="D5" s="10"/>
      <c r="E5" s="10"/>
      <c r="F5" s="10"/>
      <c r="G5" s="10"/>
      <c r="H5" s="10"/>
    </row>
    <row r="6" spans="2:8">
      <c r="B6" s="11" t="s">
        <v>437</v>
      </c>
      <c r="C6" s="11"/>
      <c r="D6" s="11"/>
      <c r="E6" s="11"/>
      <c r="F6" s="11"/>
      <c r="G6" s="11"/>
      <c r="H6" s="11"/>
    </row>
    <row r="7" spans="2:8">
      <c r="B7" s="12"/>
      <c r="C7" s="12"/>
      <c r="D7" s="12"/>
      <c r="E7" s="12" t="s">
        <v>439</v>
      </c>
      <c r="F7" s="12" t="s">
        <v>440</v>
      </c>
      <c r="G7" s="12" t="s">
        <v>441</v>
      </c>
      <c r="H7" s="12" t="s">
        <v>442</v>
      </c>
    </row>
    <row r="8" spans="2:8">
      <c r="B8" s="12" t="s">
        <v>445</v>
      </c>
      <c r="E8" s="1">
        <f t="array" ref="E8">INDEX(total_revenue,MATCH(1,($B$3=ticker_symbol)*(E7=years),0))</f>
        <v>7232397000</v>
      </c>
      <c r="F8" s="1">
        <f t="array" ref="F8">INDEX(total_revenue,MATCH(1,($B$3=ticker_symbol)*(F7=years),0))</f>
        <v>7541234000</v>
      </c>
      <c r="G8" s="1">
        <f t="array" ref="G8">INDEX(total_revenue,MATCH(1,($B$3=ticker_symbol)*(G7=years),0))</f>
        <v>6602267000</v>
      </c>
      <c r="H8" s="1">
        <f t="array" ref="H8">INDEX(total_revenue,MATCH(1,($B$3=ticker_symbol)*(H7=years),0))</f>
        <v>9308926000</v>
      </c>
    </row>
    <row r="9" spans="2:8">
      <c r="B9" t="s">
        <v>446</v>
      </c>
      <c r="E9" s="1">
        <f t="array" ref="E9">INDEX(cost_of_goods_sold,MATCH(1,($B$3=ticker_symbol)*(E7=years),0))</f>
        <v>5165169000</v>
      </c>
      <c r="F9" s="1">
        <f t="array" ref="F9">INDEX(cost_of_goods_sold,MATCH(1,($B$3=ticker_symbol)*(F7=years),0))</f>
        <v>5106489000</v>
      </c>
      <c r="G9" s="1">
        <f t="array" ref="G9">INDEX(cost_of_goods_sold,MATCH(1,($B$3=ticker_symbol)*(G7=years),0))</f>
        <v>4239474000</v>
      </c>
      <c r="H9" s="1">
        <f t="array" ref="H9">INDEX(cost_of_goods_sold,MATCH(1,($B$3=ticker_symbol)*(H7=years),0))</f>
        <v>6199645000</v>
      </c>
    </row>
    <row r="10" spans="2:8">
      <c r="B10" s="12" t="s">
        <v>447</v>
      </c>
      <c r="E10" s="1">
        <f>E8-E9</f>
        <v>2067228000</v>
      </c>
      <c r="F10" s="1">
        <f>F8-F9</f>
        <v>2434745000</v>
      </c>
      <c r="G10" s="1">
        <f>G8-G9</f>
        <v>2362793000</v>
      </c>
      <c r="H10" s="1">
        <f>H8-H9</f>
        <v>3109281000</v>
      </c>
    </row>
    <row r="11" spans="2:8">
      <c r="B11" t="s">
        <v>448</v>
      </c>
      <c r="E11" s="1">
        <f t="array" ref="E11">INDEX(sales_general_admin,MATCH(1,($B$3=ticker_symbol)*(E7=years),0))</f>
        <v>0</v>
      </c>
      <c r="F11" s="1">
        <f t="array" ref="F11">INDEX(sales_general_admin,MATCH(1,($B$3=ticker_symbol)*(F7=years),0))</f>
        <v>0</v>
      </c>
      <c r="G11" s="1">
        <f t="array" ref="G11">INDEX(sales_general_admin,MATCH(1,($B$3=ticker_symbol)*(G7=years),0))</f>
        <v>0</v>
      </c>
      <c r="H11" s="1">
        <f t="array" ref="H11">INDEX(sales_general_admin,MATCH(1,($B$3=ticker_symbol)*(H7=years),0))</f>
        <v>0</v>
      </c>
    </row>
    <row r="12" spans="2:8">
      <c r="B12" t="s">
        <v>449</v>
      </c>
      <c r="E12" s="1">
        <f t="array" ref="E12">INDEX(other_operating_items,MATCH(1,($B$3=ticker_symbol)*(E7=years),0))</f>
        <v>1173955000</v>
      </c>
      <c r="F12" s="1">
        <f t="array" ref="F12">INDEX(other_operating_items,MATCH(1,($B$3=ticker_symbol)*(F7=years),0))</f>
        <v>1213178000</v>
      </c>
      <c r="G12" s="1">
        <f t="array" ref="G12">INDEX(other_operating_items,MATCH(1,($B$3=ticker_symbol)*(G7=years),0))</f>
        <v>1341315000</v>
      </c>
      <c r="H12" s="1">
        <f t="array" ref="H12">INDEX(other_operating_items,MATCH(1,($B$3=ticker_symbol)*(H7=years),0))</f>
        <v>1966939000</v>
      </c>
    </row>
    <row r="13" spans="2:8">
      <c r="B13" t="s">
        <v>450</v>
      </c>
      <c r="E13" s="1">
        <f t="array" ref="E13">INDEX(research_development,MATCH(1,($B$3=ticker_symbol)*(E7=years),0))</f>
        <v>0</v>
      </c>
      <c r="F13" s="1">
        <f t="array" ref="F13">INDEX(research_development,MATCH(1,($B$3=ticker_symbol)*(F7=years),0))</f>
        <v>0</v>
      </c>
      <c r="G13" s="1">
        <f t="array" ref="G13">INDEX(research_development,MATCH(1,($B$3=ticker_symbol)*(G7=years),0))</f>
        <v>0</v>
      </c>
      <c r="H13" s="1">
        <f t="array" ref="H13">INDEX(research_development,MATCH(1,($B$3=ticker_symbol)*(H7=years),0))</f>
        <v>0</v>
      </c>
    </row>
    <row r="14" spans="2:8">
      <c r="B14" s="12" t="s">
        <v>451</v>
      </c>
      <c r="E14" s="1">
        <f>SUM(E11:E13)</f>
        <v>1173955000</v>
      </c>
      <c r="F14" s="1">
        <f t="shared" ref="F14:H14" si="0">SUM(F11:F13)</f>
        <v>1213178000</v>
      </c>
      <c r="G14" s="1">
        <f t="shared" si="0"/>
        <v>1341315000</v>
      </c>
      <c r="H14" s="1">
        <f t="shared" si="0"/>
        <v>1966939000</v>
      </c>
    </row>
    <row r="15" spans="2:8">
      <c r="B15" s="13" t="s">
        <v>452</v>
      </c>
      <c r="C15" s="14"/>
      <c r="D15" s="14"/>
      <c r="E15" s="15">
        <f>E10-E14</f>
        <v>893273000</v>
      </c>
      <c r="F15" s="15">
        <f t="shared" ref="F15:H15" si="1">F10-F14</f>
        <v>1221567000</v>
      </c>
      <c r="G15" s="15">
        <f t="shared" si="1"/>
        <v>1021478000</v>
      </c>
      <c r="H15" s="15">
        <f t="shared" si="1"/>
        <v>1142342000</v>
      </c>
    </row>
  </sheetData>
  <mergeCells count="1">
    <mergeCell ref="B6:H6"/>
  </mergeCells>
  <dataValidations count="1">
    <dataValidation type="list" allowBlank="1" showInputMessage="1" showErrorMessage="1" sqref="B3">
      <formula1>'Ticker Symbol'!$A$4:$A$433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L45"/>
  <sheetViews>
    <sheetView topLeftCell="E1" workbookViewId="0">
      <selection activeCell="E21" sqref="E21"/>
    </sheetView>
  </sheetViews>
  <sheetFormatPr defaultColWidth="9" defaultRowHeight="14.5"/>
  <cols>
    <col min="1" max="1" width="32.3636363636364" customWidth="1"/>
    <col min="2" max="2" width="21.6363636363636" customWidth="1"/>
    <col min="3" max="3" width="23.9090909090909" customWidth="1"/>
    <col min="4" max="4" width="23.5454545454545" customWidth="1"/>
    <col min="5" max="5" width="23" customWidth="1"/>
    <col min="6" max="6" width="23.3636363636364" customWidth="1"/>
    <col min="7" max="7" width="17.1818181818182" customWidth="1"/>
    <col min="8" max="8" width="21.8181818181818" customWidth="1"/>
    <col min="9" max="9" width="21.1818181818182" customWidth="1"/>
    <col min="10" max="10" width="17.1818181818182" customWidth="1"/>
    <col min="11" max="11" width="22.1818181818182" customWidth="1"/>
    <col min="12" max="1587" width="17.1818181818182" customWidth="1"/>
    <col min="1588" max="1588" width="10.7272727272727" customWidth="1"/>
  </cols>
  <sheetData>
    <row r="3" spans="1:12">
      <c r="A3" t="s">
        <v>460</v>
      </c>
      <c r="B3" t="s">
        <v>461</v>
      </c>
      <c r="H3" s="4" t="s">
        <v>462</v>
      </c>
      <c r="I3" s="4"/>
      <c r="J3" s="4"/>
      <c r="K3" s="4"/>
      <c r="L3" s="4"/>
    </row>
    <row r="4" spans="1:12">
      <c r="A4" t="s">
        <v>0</v>
      </c>
      <c r="B4" t="s">
        <v>439</v>
      </c>
      <c r="C4" t="s">
        <v>440</v>
      </c>
      <c r="D4" t="s">
        <v>441</v>
      </c>
      <c r="E4" t="s">
        <v>442</v>
      </c>
      <c r="F4" t="s">
        <v>431</v>
      </c>
      <c r="H4" s="4" t="s">
        <v>463</v>
      </c>
      <c r="I4" s="4" t="s">
        <v>464</v>
      </c>
      <c r="J4" s="4" t="s">
        <v>465</v>
      </c>
      <c r="K4" s="4" t="s">
        <v>466</v>
      </c>
      <c r="L4" s="4" t="s">
        <v>467</v>
      </c>
    </row>
    <row r="5" spans="1:12">
      <c r="A5" s="5" t="s">
        <v>468</v>
      </c>
      <c r="B5" s="1">
        <v>1306636524000</v>
      </c>
      <c r="C5" s="1">
        <v>1359506280000</v>
      </c>
      <c r="D5" s="1">
        <v>1433673899000</v>
      </c>
      <c r="E5" s="1">
        <v>1523851904000</v>
      </c>
      <c r="F5" s="1">
        <v>5623668607000</v>
      </c>
      <c r="H5" s="6">
        <f t="shared" ref="H5:H15" si="0">AVERAGEA(B5:E5)</f>
        <v>1405917151750</v>
      </c>
      <c r="I5" s="8">
        <f t="shared" ref="I5:I15" si="1">MEDIAN(B5:E5)</f>
        <v>1396590089500</v>
      </c>
      <c r="J5" s="9">
        <f t="shared" ref="J5:J15" si="2">_xlfn.STDEV.S(B5:E5)</f>
        <v>94321533188.695</v>
      </c>
      <c r="K5" s="8">
        <f t="shared" ref="K5:K15" si="3">(MAX(B5:E5)-MIN(B5:E5))</f>
        <v>217215380000</v>
      </c>
      <c r="L5" s="9">
        <f>_xlfn.QUARTILE.INC(B5:E5,4)</f>
        <v>1523851904000</v>
      </c>
    </row>
    <row r="6" spans="1:12">
      <c r="A6" s="5" t="s">
        <v>469</v>
      </c>
      <c r="B6" s="1">
        <v>1388801763000</v>
      </c>
      <c r="C6" s="1">
        <v>1428526946000</v>
      </c>
      <c r="D6" s="1">
        <v>1453416640000</v>
      </c>
      <c r="E6" s="1">
        <v>1459100902000</v>
      </c>
      <c r="F6" s="1">
        <v>5729846251000</v>
      </c>
      <c r="H6" s="6">
        <f t="shared" si="0"/>
        <v>1432461562750</v>
      </c>
      <c r="I6" s="8">
        <f t="shared" si="1"/>
        <v>1440971793000</v>
      </c>
      <c r="J6" s="9">
        <f t="shared" si="2"/>
        <v>31991816565.1235</v>
      </c>
      <c r="K6" s="8">
        <f t="shared" si="3"/>
        <v>70299139000</v>
      </c>
      <c r="L6" s="9">
        <f>_xlfn.QUARTILE.INC(B6:E6,4)</f>
        <v>1459100902000</v>
      </c>
    </row>
    <row r="7" spans="1:12">
      <c r="A7" s="5" t="s">
        <v>470</v>
      </c>
      <c r="B7" s="1">
        <v>1352502544000</v>
      </c>
      <c r="C7" s="1">
        <v>1366043920000</v>
      </c>
      <c r="D7" s="1">
        <v>1271860937000</v>
      </c>
      <c r="E7" s="1">
        <v>843707367000</v>
      </c>
      <c r="F7" s="1">
        <v>4834114768000</v>
      </c>
      <c r="H7" s="6">
        <f t="shared" si="0"/>
        <v>1208528692000</v>
      </c>
      <c r="I7" s="8">
        <f t="shared" si="1"/>
        <v>1312181740500</v>
      </c>
      <c r="J7" s="9">
        <f t="shared" si="2"/>
        <v>246742166064.839</v>
      </c>
      <c r="K7" s="8">
        <f t="shared" si="3"/>
        <v>522336553000</v>
      </c>
      <c r="L7" s="9">
        <f>_xlfn.QUARTILE.INC(B7:E7,4)</f>
        <v>1366043920000</v>
      </c>
    </row>
    <row r="8" spans="1:12">
      <c r="A8" s="5" t="s">
        <v>471</v>
      </c>
      <c r="B8" s="1">
        <v>878187750000</v>
      </c>
      <c r="C8" s="1">
        <v>843392964000</v>
      </c>
      <c r="D8" s="1">
        <v>850512546000</v>
      </c>
      <c r="E8" s="1">
        <v>843303463000</v>
      </c>
      <c r="F8" s="1">
        <v>3415396723000</v>
      </c>
      <c r="H8" s="6">
        <f t="shared" si="0"/>
        <v>853849180750</v>
      </c>
      <c r="I8" s="8">
        <f t="shared" si="1"/>
        <v>846952755000</v>
      </c>
      <c r="J8" s="9">
        <f t="shared" si="2"/>
        <v>16573510151.0171</v>
      </c>
      <c r="K8" s="8">
        <f t="shared" si="3"/>
        <v>34884287000</v>
      </c>
      <c r="L8" s="9">
        <f>_xlfn.QUARTILE.INC(B8:E8,4)</f>
        <v>878187750000</v>
      </c>
    </row>
    <row r="9" spans="1:12">
      <c r="A9" s="5" t="s">
        <v>472</v>
      </c>
      <c r="B9" s="1">
        <v>963813675000</v>
      </c>
      <c r="C9" s="1">
        <v>1039341879000</v>
      </c>
      <c r="D9" s="1">
        <v>1171182213000</v>
      </c>
      <c r="E9" s="1">
        <v>1283674608000</v>
      </c>
      <c r="F9" s="1">
        <v>4458012375000</v>
      </c>
      <c r="H9" s="6">
        <f t="shared" si="0"/>
        <v>1114503093750</v>
      </c>
      <c r="I9" s="8">
        <f t="shared" si="1"/>
        <v>1105262046000</v>
      </c>
      <c r="J9" s="9">
        <f t="shared" si="2"/>
        <v>141642781812.208</v>
      </c>
      <c r="K9" s="8">
        <f t="shared" si="3"/>
        <v>319860933000</v>
      </c>
      <c r="L9" s="9">
        <f>_xlfn.QUARTILE.INC(B9:E9,4)</f>
        <v>1283674608000</v>
      </c>
    </row>
    <row r="10" spans="1:12">
      <c r="A10" s="5" t="s">
        <v>473</v>
      </c>
      <c r="B10" s="1">
        <v>1010796852000</v>
      </c>
      <c r="C10" s="1">
        <v>1029253211000</v>
      </c>
      <c r="D10" s="1">
        <v>1037676179000</v>
      </c>
      <c r="E10" s="1">
        <v>1026094777000</v>
      </c>
      <c r="F10" s="1">
        <v>4103821019000</v>
      </c>
      <c r="H10" s="6">
        <f t="shared" si="0"/>
        <v>1025955254750</v>
      </c>
      <c r="I10" s="8">
        <f t="shared" si="1"/>
        <v>1027673994000</v>
      </c>
      <c r="J10" s="9">
        <f t="shared" si="2"/>
        <v>11225762351.1072</v>
      </c>
      <c r="K10" s="8">
        <f t="shared" si="3"/>
        <v>26879327000</v>
      </c>
      <c r="L10" s="9">
        <f>_xlfn.QUARTILE.INC(B10:E10,4)</f>
        <v>1037676179000</v>
      </c>
    </row>
    <row r="11" spans="1:12">
      <c r="A11" s="5" t="s">
        <v>474</v>
      </c>
      <c r="B11" s="1">
        <v>917269645000</v>
      </c>
      <c r="C11" s="1">
        <v>908093059000</v>
      </c>
      <c r="D11" s="1">
        <v>955502612000</v>
      </c>
      <c r="E11" s="1">
        <v>881926904000</v>
      </c>
      <c r="F11" s="1">
        <v>3662792220000</v>
      </c>
      <c r="H11" s="6">
        <f t="shared" si="0"/>
        <v>915698055000</v>
      </c>
      <c r="I11" s="8">
        <f t="shared" si="1"/>
        <v>912681352000</v>
      </c>
      <c r="J11" s="9">
        <f t="shared" si="2"/>
        <v>30469652974.2801</v>
      </c>
      <c r="K11" s="8">
        <f t="shared" si="3"/>
        <v>73575708000</v>
      </c>
      <c r="L11" s="9">
        <f>_xlfn.QUARTILE.INC(B11:E11,4)</f>
        <v>955502612000</v>
      </c>
    </row>
    <row r="12" spans="1:12">
      <c r="A12" s="5" t="s">
        <v>475</v>
      </c>
      <c r="B12" s="1">
        <v>285223746000</v>
      </c>
      <c r="C12" s="1">
        <v>291555004000</v>
      </c>
      <c r="D12" s="1">
        <v>295549075000</v>
      </c>
      <c r="E12" s="1">
        <v>251951155000</v>
      </c>
      <c r="F12" s="1">
        <v>1124278980000</v>
      </c>
      <c r="H12" s="6">
        <f t="shared" si="0"/>
        <v>281069745000</v>
      </c>
      <c r="I12" s="8">
        <f t="shared" si="1"/>
        <v>288389375000</v>
      </c>
      <c r="J12" s="9">
        <f t="shared" si="2"/>
        <v>19872423618.6907</v>
      </c>
      <c r="K12" s="8">
        <f t="shared" si="3"/>
        <v>43597920000</v>
      </c>
      <c r="L12" s="9">
        <f>_xlfn.QUARTILE.INC(B12:E12,4)</f>
        <v>295549075000</v>
      </c>
    </row>
    <row r="13" spans="1:12">
      <c r="A13" s="5" t="s">
        <v>476</v>
      </c>
      <c r="B13" s="1">
        <v>55010248000</v>
      </c>
      <c r="C13" s="1">
        <v>61768962000</v>
      </c>
      <c r="D13" s="1">
        <v>69673022000</v>
      </c>
      <c r="E13" s="1">
        <v>74766197000</v>
      </c>
      <c r="F13" s="1">
        <v>261218429000</v>
      </c>
      <c r="H13" s="6">
        <f t="shared" si="0"/>
        <v>65304607250</v>
      </c>
      <c r="I13" s="8">
        <f t="shared" si="1"/>
        <v>65720992000</v>
      </c>
      <c r="J13" s="9">
        <f t="shared" si="2"/>
        <v>8700179073.39136</v>
      </c>
      <c r="K13" s="8">
        <f t="shared" si="3"/>
        <v>19755949000</v>
      </c>
      <c r="L13" s="9">
        <f>_xlfn.QUARTILE.INC(B13:E13,4)</f>
        <v>74766197000</v>
      </c>
    </row>
    <row r="14" spans="1:12">
      <c r="A14" s="5" t="s">
        <v>477</v>
      </c>
      <c r="B14" s="1">
        <v>273043853000</v>
      </c>
      <c r="C14" s="1">
        <v>278472000000</v>
      </c>
      <c r="D14" s="1">
        <v>289106000000</v>
      </c>
      <c r="E14" s="1">
        <v>310126000000</v>
      </c>
      <c r="F14" s="1">
        <v>1150747853000</v>
      </c>
      <c r="H14" s="6">
        <f t="shared" si="0"/>
        <v>287686963250</v>
      </c>
      <c r="I14" s="8">
        <f t="shared" si="1"/>
        <v>283789000000</v>
      </c>
      <c r="J14" s="9">
        <f t="shared" si="2"/>
        <v>16379461336.8715</v>
      </c>
      <c r="K14" s="8">
        <f t="shared" si="3"/>
        <v>37082147000</v>
      </c>
      <c r="L14" s="9">
        <f>_xlfn.QUARTILE.INC(B14:E14,4)</f>
        <v>310126000000</v>
      </c>
    </row>
    <row r="15" spans="1:12">
      <c r="A15" s="5" t="s">
        <v>478</v>
      </c>
      <c r="B15" s="1">
        <v>252177719000</v>
      </c>
      <c r="C15" s="1">
        <v>264966001000</v>
      </c>
      <c r="D15" s="1">
        <v>278755544000</v>
      </c>
      <c r="E15" s="1">
        <v>273125907000</v>
      </c>
      <c r="F15" s="1">
        <v>1069025171000</v>
      </c>
      <c r="H15" s="6">
        <f t="shared" si="0"/>
        <v>267256292750</v>
      </c>
      <c r="I15" s="8">
        <f t="shared" si="1"/>
        <v>269045954000</v>
      </c>
      <c r="J15" s="9">
        <f t="shared" si="2"/>
        <v>11536810266.6889</v>
      </c>
      <c r="K15" s="8">
        <f t="shared" si="3"/>
        <v>26577825000</v>
      </c>
      <c r="L15" s="9">
        <f>_xlfn.QUARTILE.INC(B15:E15,4)</f>
        <v>278755544000</v>
      </c>
    </row>
    <row r="16" spans="1:6">
      <c r="A16" s="5" t="s">
        <v>431</v>
      </c>
      <c r="B16" s="1">
        <v>8683464319000</v>
      </c>
      <c r="C16" s="1">
        <v>8870920226000</v>
      </c>
      <c r="D16" s="1">
        <v>9106908667000</v>
      </c>
      <c r="E16" s="1">
        <v>8771629184000</v>
      </c>
      <c r="F16" s="1">
        <v>35432922396000</v>
      </c>
    </row>
    <row r="34" spans="1:12">
      <c r="A34" t="s">
        <v>479</v>
      </c>
      <c r="B34" t="s">
        <v>461</v>
      </c>
      <c r="H34" s="4" t="s">
        <v>462</v>
      </c>
      <c r="I34" s="4"/>
      <c r="J34" s="4"/>
      <c r="K34" s="4"/>
      <c r="L34" s="4"/>
    </row>
    <row r="35" spans="1:12">
      <c r="A35" t="s">
        <v>0</v>
      </c>
      <c r="B35" t="s">
        <v>439</v>
      </c>
      <c r="C35" t="s">
        <v>440</v>
      </c>
      <c r="D35" t="s">
        <v>441</v>
      </c>
      <c r="E35" t="s">
        <v>442</v>
      </c>
      <c r="F35" t="s">
        <v>431</v>
      </c>
      <c r="H35" s="4" t="s">
        <v>463</v>
      </c>
      <c r="I35" s="4" t="s">
        <v>464</v>
      </c>
      <c r="J35" s="4" t="s">
        <v>465</v>
      </c>
      <c r="K35" s="4" t="s">
        <v>466</v>
      </c>
      <c r="L35" s="4" t="s">
        <v>467</v>
      </c>
    </row>
    <row r="36" spans="1:12">
      <c r="A36" s="5" t="s">
        <v>480</v>
      </c>
      <c r="B36" s="1">
        <v>6756300000</v>
      </c>
      <c r="C36" s="1">
        <v>6895200000</v>
      </c>
      <c r="D36" s="1">
        <v>7192400000</v>
      </c>
      <c r="E36" s="1">
        <v>6742700000</v>
      </c>
      <c r="F36" s="1">
        <v>27586600000</v>
      </c>
      <c r="H36" s="6">
        <f>AVERAGEA(B36:E36)</f>
        <v>6896650000</v>
      </c>
      <c r="I36" s="8">
        <f>MEDIAN(B36:E36)</f>
        <v>6825750000</v>
      </c>
      <c r="J36" s="9">
        <f>_xlfn.STDEV.S(B36:E36)</f>
        <v>208861110.150582</v>
      </c>
      <c r="K36" s="8">
        <f>(MAX(B36:E36)-MIN(B36:E36))</f>
        <v>449700000</v>
      </c>
      <c r="L36" s="9">
        <f>_xlfn.QUARTILE.INC(B36:E36,4)</f>
        <v>7192400000</v>
      </c>
    </row>
    <row r="37" spans="1:12">
      <c r="A37" s="5" t="s">
        <v>481</v>
      </c>
      <c r="B37" s="1">
        <v>7186378000</v>
      </c>
      <c r="C37" s="1">
        <v>6193040000</v>
      </c>
      <c r="D37" s="1">
        <v>6278461000</v>
      </c>
      <c r="E37" s="1">
        <v>6148807000</v>
      </c>
      <c r="F37" s="1">
        <v>25806686000</v>
      </c>
      <c r="H37" s="6">
        <f>AVERAGEA(B37:E37)</f>
        <v>6451671500</v>
      </c>
      <c r="I37" s="8">
        <f>MEDIAN(B37:E37)</f>
        <v>6235750500</v>
      </c>
      <c r="J37" s="9">
        <f>_xlfn.STDEV.S(B37:E37)</f>
        <v>492751687.500916</v>
      </c>
      <c r="K37" s="8">
        <f>(MAX(B37:E37)-MIN(B37:E37))</f>
        <v>1037571000</v>
      </c>
      <c r="L37" s="9">
        <f>_xlfn.QUARTILE.INC(B37:E37,4)</f>
        <v>7186378000</v>
      </c>
    </row>
    <row r="38" spans="1:12">
      <c r="A38" s="5" t="s">
        <v>431</v>
      </c>
      <c r="B38" s="1">
        <v>13942678000</v>
      </c>
      <c r="C38" s="1">
        <v>13088240000</v>
      </c>
      <c r="D38" s="1">
        <v>13470861000</v>
      </c>
      <c r="E38" s="1">
        <v>12891507000</v>
      </c>
      <c r="F38" s="1">
        <v>53393286000</v>
      </c>
      <c r="H38" s="6">
        <f>AVERAGEA(B38:E38)</f>
        <v>13348321500</v>
      </c>
      <c r="I38" s="8">
        <f>MEDIAN(B38:E38)</f>
        <v>13279550500</v>
      </c>
      <c r="J38" s="9">
        <f>_xlfn.STDEV.S(B38:E38)</f>
        <v>463536209.374917</v>
      </c>
      <c r="K38" s="8">
        <f>(MAX(B38:E38)-MIN(B38:E38))</f>
        <v>1051171000</v>
      </c>
      <c r="L38" s="9">
        <f>_xlfn.QUARTILE.INC(B38:E38,4)</f>
        <v>13942678000</v>
      </c>
    </row>
    <row r="43" spans="2:6">
      <c r="B43" s="7"/>
      <c r="C43" s="7"/>
      <c r="D43" s="7"/>
      <c r="E43" s="7"/>
      <c r="F43" s="7"/>
    </row>
    <row r="44" spans="2:6">
      <c r="B44" s="7"/>
      <c r="C44" s="7"/>
      <c r="D44" s="7"/>
      <c r="E44" s="7"/>
      <c r="F44" s="7"/>
    </row>
    <row r="45" spans="2:6">
      <c r="B45" s="7"/>
      <c r="C45" s="7"/>
      <c r="D45" s="7"/>
      <c r="E45" s="7"/>
      <c r="F45" s="7"/>
    </row>
  </sheetData>
  <mergeCells count="2">
    <mergeCell ref="H3:L3"/>
    <mergeCell ref="H34:L34"/>
  </mergeCells>
  <pageMargins left="0.7" right="0.7" top="0.75" bottom="0.75" header="0.3" footer="0.3"/>
  <headerFooter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1711"/>
  <sheetViews>
    <sheetView topLeftCell="H1" workbookViewId="0">
      <selection activeCell="K1" sqref="K1"/>
    </sheetView>
  </sheetViews>
  <sheetFormatPr defaultColWidth="9" defaultRowHeight="14.5"/>
  <cols>
    <col min="4" max="4" width="13.8181818181818" customWidth="1"/>
    <col min="5" max="5" width="19" style="1" customWidth="1"/>
    <col min="6" max="6" width="21.5454545454545" style="1" customWidth="1"/>
    <col min="7" max="7" width="22.7272727272727" style="1" customWidth="1"/>
    <col min="8" max="8" width="25.1818181818182" style="1" customWidth="1"/>
    <col min="9" max="9" width="20.1818181818182" style="1" customWidth="1"/>
    <col min="10" max="10" width="22.5454545454545" customWidth="1"/>
    <col min="11" max="11" width="33.4545454545455" customWidth="1"/>
    <col min="12" max="12" width="17.4545454545455" customWidth="1"/>
    <col min="13" max="13" width="18.1818181818182" customWidth="1"/>
    <col min="14" max="14" width="10.5454545454545" customWidth="1"/>
    <col min="15" max="15" width="16.5454545454545" customWidth="1"/>
  </cols>
  <sheetData>
    <row r="1" spans="2:15">
      <c r="B1" t="s">
        <v>435</v>
      </c>
      <c r="C1" t="s">
        <v>482</v>
      </c>
      <c r="D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t="s">
        <v>489</v>
      </c>
      <c r="K1" t="s">
        <v>490</v>
      </c>
      <c r="L1" s="3" t="s">
        <v>447</v>
      </c>
      <c r="M1" s="3" t="s">
        <v>491</v>
      </c>
      <c r="N1" s="3" t="s">
        <v>456</v>
      </c>
      <c r="O1" s="3" t="s">
        <v>457</v>
      </c>
    </row>
    <row r="2" spans="1:15">
      <c r="A2">
        <v>0</v>
      </c>
      <c r="B2" t="s">
        <v>4</v>
      </c>
      <c r="C2" t="s">
        <v>439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473</v>
      </c>
      <c r="K2" t="s">
        <v>492</v>
      </c>
      <c r="L2" s="1">
        <f>E2-F2</f>
        <v>14356000000</v>
      </c>
      <c r="M2" s="1">
        <f>L2-SUM(G2:I2)</f>
        <v>534000000</v>
      </c>
      <c r="N2">
        <f t="shared" ref="N2:N65" si="0">1-(F2/E2)</f>
        <v>0.577590022128344</v>
      </c>
      <c r="O2">
        <f>M2/E2</f>
        <v>0.0214846107423054</v>
      </c>
    </row>
    <row r="3" spans="1:15">
      <c r="A3">
        <v>1</v>
      </c>
      <c r="B3" t="s">
        <v>4</v>
      </c>
      <c r="C3" t="s">
        <v>440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473</v>
      </c>
      <c r="K3" t="s">
        <v>492</v>
      </c>
      <c r="L3" s="1">
        <f t="shared" ref="L3:L66" si="1">E3-F3</f>
        <v>15724000000</v>
      </c>
      <c r="M3" s="1">
        <f t="shared" ref="M3:M66" si="2">L3-SUM(G3:I3)</f>
        <v>1958000000</v>
      </c>
      <c r="N3">
        <f t="shared" si="0"/>
        <v>0.587966944621022</v>
      </c>
      <c r="O3">
        <f t="shared" ref="O3:O66" si="3">M3/E3</f>
        <v>0.0732154208577946</v>
      </c>
    </row>
    <row r="4" spans="1:15">
      <c r="A4">
        <v>2</v>
      </c>
      <c r="B4" t="s">
        <v>4</v>
      </c>
      <c r="C4" t="s">
        <v>441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473</v>
      </c>
      <c r="K4" t="s">
        <v>492</v>
      </c>
      <c r="L4" s="1">
        <f t="shared" si="1"/>
        <v>27030000000</v>
      </c>
      <c r="M4" s="1">
        <f t="shared" si="2"/>
        <v>5049000000</v>
      </c>
      <c r="N4">
        <f t="shared" si="0"/>
        <v>0.633763188745604</v>
      </c>
      <c r="O4">
        <f t="shared" si="3"/>
        <v>0.118382180539273</v>
      </c>
    </row>
    <row r="5" spans="1:15">
      <c r="A5">
        <v>3</v>
      </c>
      <c r="B5" t="s">
        <v>4</v>
      </c>
      <c r="C5" t="s">
        <v>442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473</v>
      </c>
      <c r="K5" t="s">
        <v>492</v>
      </c>
      <c r="L5" s="1">
        <f t="shared" si="1"/>
        <v>29894000000</v>
      </c>
      <c r="M5" s="1">
        <f t="shared" si="2"/>
        <v>7255000000</v>
      </c>
      <c r="N5">
        <f t="shared" si="0"/>
        <v>0.729299829226641</v>
      </c>
      <c r="O5">
        <f t="shared" si="3"/>
        <v>0.176994388875335</v>
      </c>
    </row>
    <row r="6" spans="1:15">
      <c r="A6">
        <v>4</v>
      </c>
      <c r="B6" t="s">
        <v>5</v>
      </c>
      <c r="C6" t="s">
        <v>439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468</v>
      </c>
      <c r="K6" t="s">
        <v>493</v>
      </c>
      <c r="L6" s="1">
        <f t="shared" si="1"/>
        <v>3098036000</v>
      </c>
      <c r="M6" s="1">
        <f t="shared" si="2"/>
        <v>657315000</v>
      </c>
      <c r="N6">
        <f t="shared" si="0"/>
        <v>0.499280338784687</v>
      </c>
      <c r="O6">
        <f t="shared" si="3"/>
        <v>0.105933067236229</v>
      </c>
    </row>
    <row r="7" spans="1:15">
      <c r="A7">
        <v>5</v>
      </c>
      <c r="B7" t="s">
        <v>5</v>
      </c>
      <c r="C7" t="s">
        <v>440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468</v>
      </c>
      <c r="K7" t="s">
        <v>493</v>
      </c>
      <c r="L7" s="1">
        <f t="shared" si="1"/>
        <v>3252146000</v>
      </c>
      <c r="M7" s="1">
        <f t="shared" si="2"/>
        <v>660318000</v>
      </c>
      <c r="N7">
        <f t="shared" si="0"/>
        <v>0.500806767794704</v>
      </c>
      <c r="O7">
        <f t="shared" si="3"/>
        <v>0.101684156645078</v>
      </c>
    </row>
    <row r="8" spans="1:15">
      <c r="A8">
        <v>6</v>
      </c>
      <c r="B8" t="s">
        <v>5</v>
      </c>
      <c r="C8" t="s">
        <v>441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468</v>
      </c>
      <c r="K8" t="s">
        <v>493</v>
      </c>
      <c r="L8" s="1">
        <f t="shared" si="1"/>
        <v>4453613000</v>
      </c>
      <c r="M8" s="1">
        <f t="shared" si="2"/>
        <v>851710000</v>
      </c>
      <c r="N8">
        <f t="shared" si="0"/>
        <v>0.452425425348854</v>
      </c>
      <c r="O8">
        <f t="shared" si="3"/>
        <v>0.0865219449969885</v>
      </c>
    </row>
    <row r="9" spans="1:15">
      <c r="A9">
        <v>7</v>
      </c>
      <c r="B9" t="s">
        <v>5</v>
      </c>
      <c r="C9" t="s">
        <v>442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468</v>
      </c>
      <c r="K9" t="s">
        <v>493</v>
      </c>
      <c r="L9" s="1">
        <f t="shared" si="1"/>
        <v>4422772000</v>
      </c>
      <c r="M9" s="1">
        <f t="shared" si="2"/>
        <v>825780000</v>
      </c>
      <c r="N9">
        <f t="shared" si="0"/>
        <v>0.454222432370978</v>
      </c>
      <c r="O9">
        <f t="shared" si="3"/>
        <v>0.0848083057872544</v>
      </c>
    </row>
    <row r="10" spans="1:15">
      <c r="A10">
        <v>8</v>
      </c>
      <c r="B10" t="s">
        <v>6</v>
      </c>
      <c r="C10" t="s">
        <v>439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474</v>
      </c>
      <c r="K10" t="s">
        <v>494</v>
      </c>
      <c r="L10" s="1">
        <f t="shared" si="1"/>
        <v>64304000000</v>
      </c>
      <c r="M10" s="1">
        <f t="shared" si="2"/>
        <v>48999000000</v>
      </c>
      <c r="N10">
        <f t="shared" si="0"/>
        <v>0.376244807208472</v>
      </c>
      <c r="O10">
        <f t="shared" si="3"/>
        <v>0.286694751623662</v>
      </c>
    </row>
    <row r="11" spans="1:15">
      <c r="A11">
        <v>9</v>
      </c>
      <c r="B11" t="s">
        <v>6</v>
      </c>
      <c r="C11" t="s">
        <v>440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474</v>
      </c>
      <c r="K11" t="s">
        <v>494</v>
      </c>
      <c r="L11" s="1">
        <f t="shared" si="1"/>
        <v>70537000000</v>
      </c>
      <c r="M11" s="1">
        <f t="shared" si="2"/>
        <v>52503000000</v>
      </c>
      <c r="N11">
        <f t="shared" si="0"/>
        <v>0.385880357777839</v>
      </c>
      <c r="O11">
        <f t="shared" si="3"/>
        <v>0.287223392324735</v>
      </c>
    </row>
    <row r="12" spans="1:15">
      <c r="A12">
        <v>10</v>
      </c>
      <c r="B12" t="s">
        <v>6</v>
      </c>
      <c r="C12" t="s">
        <v>441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474</v>
      </c>
      <c r="K12" t="s">
        <v>494</v>
      </c>
      <c r="L12" s="1">
        <f t="shared" si="1"/>
        <v>93626000000</v>
      </c>
      <c r="M12" s="1">
        <f t="shared" si="2"/>
        <v>71230000000</v>
      </c>
      <c r="N12">
        <f t="shared" si="0"/>
        <v>0.400599020174144</v>
      </c>
      <c r="O12">
        <f t="shared" si="3"/>
        <v>0.304772907173267</v>
      </c>
    </row>
    <row r="13" spans="1:15">
      <c r="A13">
        <v>11</v>
      </c>
      <c r="B13" t="s">
        <v>6</v>
      </c>
      <c r="C13" t="s">
        <v>442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474</v>
      </c>
      <c r="K13" t="s">
        <v>494</v>
      </c>
      <c r="L13" s="1">
        <f t="shared" si="1"/>
        <v>84263000000</v>
      </c>
      <c r="M13" s="1">
        <f t="shared" si="2"/>
        <v>60024000000</v>
      </c>
      <c r="N13">
        <f t="shared" si="0"/>
        <v>0.39075955648097</v>
      </c>
      <c r="O13">
        <f t="shared" si="3"/>
        <v>0.278354101067061</v>
      </c>
    </row>
    <row r="14" spans="1:15">
      <c r="A14">
        <v>12</v>
      </c>
      <c r="B14" t="s">
        <v>7</v>
      </c>
      <c r="C14" t="s">
        <v>439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472</v>
      </c>
      <c r="K14" t="s">
        <v>495</v>
      </c>
      <c r="L14" s="1">
        <f t="shared" si="1"/>
        <v>13872000000</v>
      </c>
      <c r="M14" s="1">
        <f t="shared" si="2"/>
        <v>6105000000</v>
      </c>
      <c r="N14">
        <f t="shared" si="0"/>
        <v>0.754733405875952</v>
      </c>
      <c r="O14">
        <f t="shared" si="3"/>
        <v>0.33215451577802</v>
      </c>
    </row>
    <row r="15" spans="1:15">
      <c r="A15">
        <v>13</v>
      </c>
      <c r="B15" t="s">
        <v>7</v>
      </c>
      <c r="C15" t="s">
        <v>440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472</v>
      </c>
      <c r="K15" t="s">
        <v>495</v>
      </c>
      <c r="L15" s="1">
        <f t="shared" si="1"/>
        <v>14209000000</v>
      </c>
      <c r="M15" s="1">
        <f t="shared" si="2"/>
        <v>6002000000</v>
      </c>
      <c r="N15">
        <f t="shared" si="0"/>
        <v>0.756200106439596</v>
      </c>
      <c r="O15">
        <f t="shared" si="3"/>
        <v>0.31942522618414</v>
      </c>
    </row>
    <row r="16" spans="1:15">
      <c r="A16">
        <v>14</v>
      </c>
      <c r="B16" t="s">
        <v>7</v>
      </c>
      <c r="C16" t="s">
        <v>441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472</v>
      </c>
      <c r="K16" t="s">
        <v>495</v>
      </c>
      <c r="L16" s="1">
        <f t="shared" si="1"/>
        <v>15534000000</v>
      </c>
      <c r="M16" s="1">
        <f t="shared" si="2"/>
        <v>3763000000</v>
      </c>
      <c r="N16">
        <f t="shared" si="0"/>
        <v>0.778256513026052</v>
      </c>
      <c r="O16">
        <f t="shared" si="3"/>
        <v>0.188527054108216</v>
      </c>
    </row>
    <row r="17" spans="1:15">
      <c r="A17">
        <v>15</v>
      </c>
      <c r="B17" t="s">
        <v>7</v>
      </c>
      <c r="C17" t="s">
        <v>442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472</v>
      </c>
      <c r="K17" t="s">
        <v>495</v>
      </c>
      <c r="L17" s="1">
        <f t="shared" si="1"/>
        <v>18359000000</v>
      </c>
      <c r="M17" s="1">
        <f t="shared" si="2"/>
        <v>7687000000</v>
      </c>
      <c r="N17">
        <f t="shared" si="0"/>
        <v>0.803140994794173</v>
      </c>
      <c r="O17">
        <f t="shared" si="3"/>
        <v>0.336278927337154</v>
      </c>
    </row>
    <row r="18" spans="1:15">
      <c r="A18">
        <v>16</v>
      </c>
      <c r="B18" t="s">
        <v>8</v>
      </c>
      <c r="C18" t="s">
        <v>439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472</v>
      </c>
      <c r="K18" t="s">
        <v>496</v>
      </c>
      <c r="L18" s="1">
        <f t="shared" si="1"/>
        <v>2507819000</v>
      </c>
      <c r="M18" s="1">
        <f t="shared" si="2"/>
        <v>898399000</v>
      </c>
      <c r="N18">
        <f t="shared" si="0"/>
        <v>0.0285111726899369</v>
      </c>
      <c r="O18">
        <f t="shared" si="3"/>
        <v>0.010213818873478</v>
      </c>
    </row>
    <row r="19" spans="1:15">
      <c r="A19">
        <v>17</v>
      </c>
      <c r="B19" t="s">
        <v>8</v>
      </c>
      <c r="C19" t="s">
        <v>440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472</v>
      </c>
      <c r="K19" t="s">
        <v>496</v>
      </c>
      <c r="L19" s="1">
        <f t="shared" si="1"/>
        <v>2982366000</v>
      </c>
      <c r="M19" s="1">
        <f t="shared" si="2"/>
        <v>782091000</v>
      </c>
      <c r="N19">
        <f t="shared" si="0"/>
        <v>0.0249426091402341</v>
      </c>
      <c r="O19">
        <f t="shared" si="3"/>
        <v>0.00654091084900202</v>
      </c>
    </row>
    <row r="20" spans="1:15">
      <c r="A20">
        <v>18</v>
      </c>
      <c r="B20" t="s">
        <v>8</v>
      </c>
      <c r="C20" t="s">
        <v>441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472</v>
      </c>
      <c r="K20" t="s">
        <v>496</v>
      </c>
      <c r="L20" s="1">
        <f t="shared" si="1"/>
        <v>3529313000</v>
      </c>
      <c r="M20" s="1">
        <f t="shared" si="2"/>
        <v>422220000</v>
      </c>
      <c r="N20">
        <f t="shared" si="0"/>
        <v>0.0259581214879888</v>
      </c>
      <c r="O20">
        <f t="shared" si="3"/>
        <v>0.00310543101579787</v>
      </c>
    </row>
    <row r="21" spans="1:15">
      <c r="A21">
        <v>19</v>
      </c>
      <c r="B21" t="s">
        <v>8</v>
      </c>
      <c r="C21" t="s">
        <v>442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472</v>
      </c>
      <c r="K21" t="s">
        <v>496</v>
      </c>
      <c r="L21" s="1">
        <f t="shared" si="1"/>
        <v>4272606000</v>
      </c>
      <c r="M21" s="1">
        <f t="shared" si="2"/>
        <v>1525774000</v>
      </c>
      <c r="N21">
        <f t="shared" si="0"/>
        <v>0.0290950979629606</v>
      </c>
      <c r="O21">
        <f t="shared" si="3"/>
        <v>0.0103900392405333</v>
      </c>
    </row>
    <row r="22" spans="1:15">
      <c r="A22">
        <v>20</v>
      </c>
      <c r="B22" t="s">
        <v>9</v>
      </c>
      <c r="C22" t="s">
        <v>439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472</v>
      </c>
      <c r="K22" t="s">
        <v>497</v>
      </c>
      <c r="L22" s="1">
        <f t="shared" si="1"/>
        <v>10151000000</v>
      </c>
      <c r="M22" s="1">
        <f t="shared" si="2"/>
        <v>1360000000</v>
      </c>
      <c r="N22">
        <f t="shared" si="0"/>
        <v>0.532860892388451</v>
      </c>
      <c r="O22">
        <f t="shared" si="3"/>
        <v>0.0713910761154856</v>
      </c>
    </row>
    <row r="23" spans="1:15">
      <c r="A23">
        <v>21</v>
      </c>
      <c r="B23" t="s">
        <v>9</v>
      </c>
      <c r="C23" t="s">
        <v>440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472</v>
      </c>
      <c r="K23" t="s">
        <v>497</v>
      </c>
      <c r="L23" s="1">
        <f t="shared" si="1"/>
        <v>10464000000</v>
      </c>
      <c r="M23" s="1">
        <f t="shared" si="2"/>
        <v>2133000000</v>
      </c>
      <c r="N23">
        <f t="shared" si="0"/>
        <v>0.532329450068678</v>
      </c>
      <c r="O23">
        <f t="shared" si="3"/>
        <v>0.10851096301572</v>
      </c>
    </row>
    <row r="24" spans="1:15">
      <c r="A24">
        <v>22</v>
      </c>
      <c r="B24" t="s">
        <v>9</v>
      </c>
      <c r="C24" t="s">
        <v>441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472</v>
      </c>
      <c r="K24" t="s">
        <v>497</v>
      </c>
      <c r="L24" s="1">
        <f t="shared" si="1"/>
        <v>11029000000</v>
      </c>
      <c r="M24" s="1">
        <f t="shared" si="2"/>
        <v>2599000000</v>
      </c>
      <c r="N24">
        <f t="shared" si="0"/>
        <v>0.544722674964192</v>
      </c>
      <c r="O24">
        <f t="shared" si="3"/>
        <v>0.128364696004346</v>
      </c>
    </row>
    <row r="25" spans="1:15">
      <c r="A25">
        <v>23</v>
      </c>
      <c r="B25" t="s">
        <v>9</v>
      </c>
      <c r="C25" t="s">
        <v>442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472</v>
      </c>
      <c r="K25" t="s">
        <v>497</v>
      </c>
      <c r="L25" s="1">
        <f t="shared" si="1"/>
        <v>11658000000</v>
      </c>
      <c r="M25" s="1">
        <f t="shared" si="2"/>
        <v>2867000000</v>
      </c>
      <c r="N25">
        <f t="shared" si="0"/>
        <v>0.571330556236217</v>
      </c>
      <c r="O25">
        <f t="shared" si="3"/>
        <v>0.140504778240627</v>
      </c>
    </row>
    <row r="26" spans="1:15">
      <c r="A26">
        <v>24</v>
      </c>
      <c r="B26" t="s">
        <v>10</v>
      </c>
      <c r="C26" t="s">
        <v>439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474</v>
      </c>
      <c r="K26" t="s">
        <v>481</v>
      </c>
      <c r="L26" s="1">
        <f t="shared" si="1"/>
        <v>3468683000</v>
      </c>
      <c r="M26" s="1">
        <f t="shared" si="2"/>
        <v>449220000</v>
      </c>
      <c r="N26">
        <f t="shared" si="0"/>
        <v>0.855358252532526</v>
      </c>
      <c r="O26">
        <f t="shared" si="3"/>
        <v>0.110775194563084</v>
      </c>
    </row>
    <row r="27" spans="1:15">
      <c r="A27">
        <v>25</v>
      </c>
      <c r="B27" t="s">
        <v>10</v>
      </c>
      <c r="C27" t="s">
        <v>440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474</v>
      </c>
      <c r="K27" t="s">
        <v>481</v>
      </c>
      <c r="L27" s="1">
        <f t="shared" si="1"/>
        <v>3524985000</v>
      </c>
      <c r="M27" s="1">
        <f t="shared" si="2"/>
        <v>432568000</v>
      </c>
      <c r="N27">
        <f t="shared" si="0"/>
        <v>0.849995117028549</v>
      </c>
      <c r="O27">
        <f t="shared" si="3"/>
        <v>0.104307021954081</v>
      </c>
    </row>
    <row r="28" spans="1:15">
      <c r="A28">
        <v>26</v>
      </c>
      <c r="B28" t="s">
        <v>10</v>
      </c>
      <c r="C28" t="s">
        <v>441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474</v>
      </c>
      <c r="K28" t="s">
        <v>481</v>
      </c>
      <c r="L28" s="1">
        <f t="shared" si="1"/>
        <v>4051194000</v>
      </c>
      <c r="M28" s="1">
        <f t="shared" si="2"/>
        <v>904654000</v>
      </c>
      <c r="N28">
        <f t="shared" si="0"/>
        <v>0.844788803528967</v>
      </c>
      <c r="O28">
        <f t="shared" si="3"/>
        <v>0.188646006650803</v>
      </c>
    </row>
    <row r="29" spans="1:15">
      <c r="A29">
        <v>27</v>
      </c>
      <c r="B29" t="s">
        <v>10</v>
      </c>
      <c r="C29" t="s">
        <v>442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474</v>
      </c>
      <c r="K29" t="s">
        <v>481</v>
      </c>
      <c r="L29" s="1">
        <f t="shared" si="1"/>
        <v>5034522000</v>
      </c>
      <c r="M29" s="1">
        <f t="shared" si="2"/>
        <v>1492094000</v>
      </c>
      <c r="N29">
        <f t="shared" si="0"/>
        <v>0.85995084064546</v>
      </c>
      <c r="O29">
        <f t="shared" si="3"/>
        <v>0.254865802477782</v>
      </c>
    </row>
    <row r="30" spans="1:15">
      <c r="A30">
        <v>28</v>
      </c>
      <c r="B30" t="s">
        <v>11</v>
      </c>
      <c r="C30" t="s">
        <v>439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474</v>
      </c>
      <c r="K30" t="s">
        <v>498</v>
      </c>
      <c r="L30" s="1">
        <f t="shared" si="1"/>
        <v>1692411000</v>
      </c>
      <c r="M30" s="1">
        <f t="shared" si="2"/>
        <v>782923000</v>
      </c>
      <c r="N30">
        <f t="shared" si="0"/>
        <v>0.64260092972253</v>
      </c>
      <c r="O30">
        <f t="shared" si="3"/>
        <v>0.297272381059419</v>
      </c>
    </row>
    <row r="31" spans="1:15">
      <c r="A31">
        <v>29</v>
      </c>
      <c r="B31" t="s">
        <v>11</v>
      </c>
      <c r="C31" t="s">
        <v>440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474</v>
      </c>
      <c r="K31" t="s">
        <v>498</v>
      </c>
      <c r="L31" s="1">
        <f t="shared" si="1"/>
        <v>1830188000</v>
      </c>
      <c r="M31" s="1">
        <f t="shared" si="2"/>
        <v>789806000</v>
      </c>
      <c r="N31">
        <f t="shared" si="0"/>
        <v>0.638859693246201</v>
      </c>
      <c r="O31">
        <f t="shared" si="3"/>
        <v>0.275695840473224</v>
      </c>
    </row>
    <row r="32" spans="1:15">
      <c r="A32">
        <v>30</v>
      </c>
      <c r="B32" t="s">
        <v>11</v>
      </c>
      <c r="C32" t="s">
        <v>441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474</v>
      </c>
      <c r="K32" t="s">
        <v>498</v>
      </c>
      <c r="L32" s="1">
        <f t="shared" si="1"/>
        <v>2259262000</v>
      </c>
      <c r="M32" s="1">
        <f t="shared" si="2"/>
        <v>830841000</v>
      </c>
      <c r="N32">
        <f t="shared" si="0"/>
        <v>0.657700579780687</v>
      </c>
      <c r="O32">
        <f t="shared" si="3"/>
        <v>0.241868631174944</v>
      </c>
    </row>
    <row r="33" spans="1:15">
      <c r="A33">
        <v>31</v>
      </c>
      <c r="B33" t="s">
        <v>11</v>
      </c>
      <c r="C33" t="s">
        <v>442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474</v>
      </c>
      <c r="K33" t="s">
        <v>498</v>
      </c>
      <c r="L33" s="1">
        <f t="shared" si="1"/>
        <v>2227173000</v>
      </c>
      <c r="M33" s="1">
        <f t="shared" si="2"/>
        <v>1041796000</v>
      </c>
      <c r="N33">
        <f t="shared" si="0"/>
        <v>0.650951990831847</v>
      </c>
      <c r="O33">
        <f t="shared" si="3"/>
        <v>0.304493265786113</v>
      </c>
    </row>
    <row r="34" spans="1:15">
      <c r="A34">
        <v>32</v>
      </c>
      <c r="B34" t="s">
        <v>12</v>
      </c>
      <c r="C34" t="s">
        <v>439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469</v>
      </c>
      <c r="K34" t="s">
        <v>499</v>
      </c>
      <c r="L34" s="1">
        <f t="shared" si="1"/>
        <v>3623000000</v>
      </c>
      <c r="M34" s="1">
        <f t="shared" si="2"/>
        <v>1958000000</v>
      </c>
      <c r="N34">
        <f t="shared" si="0"/>
        <v>0.0400070672158482</v>
      </c>
      <c r="O34">
        <f t="shared" si="3"/>
        <v>0.0216212634856834</v>
      </c>
    </row>
    <row r="35" spans="1:15">
      <c r="A35">
        <v>33</v>
      </c>
      <c r="B35" t="s">
        <v>12</v>
      </c>
      <c r="C35" t="s">
        <v>440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469</v>
      </c>
      <c r="K35" t="s">
        <v>499</v>
      </c>
      <c r="L35" s="1">
        <f t="shared" si="1"/>
        <v>3889000000</v>
      </c>
      <c r="M35" s="1">
        <f t="shared" si="2"/>
        <v>2130000000</v>
      </c>
      <c r="N35">
        <f t="shared" si="0"/>
        <v>0.0433054206939557</v>
      </c>
      <c r="O35">
        <f t="shared" si="3"/>
        <v>0.0237183198966638</v>
      </c>
    </row>
    <row r="36" spans="1:15">
      <c r="A36">
        <v>34</v>
      </c>
      <c r="B36" t="s">
        <v>12</v>
      </c>
      <c r="C36" t="s">
        <v>441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469</v>
      </c>
      <c r="K36" t="s">
        <v>499</v>
      </c>
      <c r="L36" s="1">
        <f t="shared" si="1"/>
        <v>4768000000</v>
      </c>
      <c r="M36" s="1">
        <f t="shared" si="2"/>
        <v>2861000000</v>
      </c>
      <c r="N36">
        <f t="shared" si="0"/>
        <v>0.058718488688563</v>
      </c>
      <c r="O36">
        <f t="shared" si="3"/>
        <v>0.0352335562369922</v>
      </c>
    </row>
    <row r="37" spans="1:15">
      <c r="A37">
        <v>35</v>
      </c>
      <c r="B37" t="s">
        <v>12</v>
      </c>
      <c r="C37" t="s">
        <v>442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469</v>
      </c>
      <c r="K37" t="s">
        <v>499</v>
      </c>
      <c r="L37" s="1">
        <f t="shared" si="1"/>
        <v>4020000000</v>
      </c>
      <c r="M37" s="1">
        <f t="shared" si="2"/>
        <v>2010000000</v>
      </c>
      <c r="N37">
        <f t="shared" si="0"/>
        <v>0.0593778618061505</v>
      </c>
      <c r="O37">
        <f t="shared" si="3"/>
        <v>0.0296889309030752</v>
      </c>
    </row>
    <row r="38" spans="1:15">
      <c r="A38">
        <v>36</v>
      </c>
      <c r="B38" t="s">
        <v>13</v>
      </c>
      <c r="C38" t="s">
        <v>439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474</v>
      </c>
      <c r="K38" t="s">
        <v>500</v>
      </c>
      <c r="L38" s="1">
        <f t="shared" si="1"/>
        <v>1249299000</v>
      </c>
      <c r="M38" s="1">
        <f t="shared" si="2"/>
        <v>974364000</v>
      </c>
      <c r="N38">
        <f t="shared" si="0"/>
        <v>0.343082998525288</v>
      </c>
      <c r="O38">
        <f t="shared" si="3"/>
        <v>0.267580237217107</v>
      </c>
    </row>
    <row r="39" spans="1:15">
      <c r="A39">
        <v>37</v>
      </c>
      <c r="B39" t="s">
        <v>13</v>
      </c>
      <c r="C39" t="s">
        <v>440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474</v>
      </c>
      <c r="K39" t="s">
        <v>500</v>
      </c>
      <c r="L39" s="1">
        <f t="shared" si="1"/>
        <v>1424146000</v>
      </c>
      <c r="M39" s="1">
        <f t="shared" si="2"/>
        <v>1098912000</v>
      </c>
      <c r="N39">
        <f t="shared" si="0"/>
        <v>0.329734944824838</v>
      </c>
      <c r="O39">
        <f t="shared" si="3"/>
        <v>0.254432963816457</v>
      </c>
    </row>
    <row r="40" spans="1:15">
      <c r="A40">
        <v>38</v>
      </c>
      <c r="B40" t="s">
        <v>13</v>
      </c>
      <c r="C40" t="s">
        <v>441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474</v>
      </c>
      <c r="K40" t="s">
        <v>500</v>
      </c>
      <c r="L40" s="1">
        <f t="shared" si="1"/>
        <v>1658961000</v>
      </c>
      <c r="M40" s="1">
        <f t="shared" si="2"/>
        <v>1098467000</v>
      </c>
      <c r="N40">
        <f t="shared" si="0"/>
        <v>0.312837972898053</v>
      </c>
      <c r="O40">
        <f t="shared" si="3"/>
        <v>0.207143018778263</v>
      </c>
    </row>
    <row r="41" spans="1:15">
      <c r="A41">
        <v>39</v>
      </c>
      <c r="B41" t="s">
        <v>13</v>
      </c>
      <c r="C41" t="s">
        <v>442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474</v>
      </c>
      <c r="K41" t="s">
        <v>500</v>
      </c>
      <c r="L41" s="1">
        <f t="shared" si="1"/>
        <v>1957046000</v>
      </c>
      <c r="M41" s="1">
        <f t="shared" si="2"/>
        <v>1261860000</v>
      </c>
      <c r="N41">
        <f t="shared" si="0"/>
        <v>0.303901116596835</v>
      </c>
      <c r="O41">
        <f t="shared" si="3"/>
        <v>0.195948722201155</v>
      </c>
    </row>
    <row r="42" spans="1:15">
      <c r="A42">
        <v>40</v>
      </c>
      <c r="B42" t="s">
        <v>14</v>
      </c>
      <c r="C42" t="s">
        <v>439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474</v>
      </c>
      <c r="K42" t="s">
        <v>481</v>
      </c>
      <c r="L42" s="1">
        <f t="shared" si="1"/>
        <v>2073700000</v>
      </c>
      <c r="M42" s="1">
        <f t="shared" si="2"/>
        <v>349800000</v>
      </c>
      <c r="N42">
        <f t="shared" si="0"/>
        <v>0.896851483435689</v>
      </c>
      <c r="O42">
        <f t="shared" si="3"/>
        <v>0.15128449096099</v>
      </c>
    </row>
    <row r="43" spans="1:15">
      <c r="A43">
        <v>41</v>
      </c>
      <c r="B43" t="s">
        <v>14</v>
      </c>
      <c r="C43" t="s">
        <v>440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474</v>
      </c>
      <c r="K43" t="s">
        <v>481</v>
      </c>
      <c r="L43" s="1">
        <f t="shared" si="1"/>
        <v>1999600000</v>
      </c>
      <c r="M43" s="1">
        <f t="shared" si="2"/>
        <v>297600000</v>
      </c>
      <c r="N43">
        <f t="shared" si="0"/>
        <v>0.879370244953604</v>
      </c>
      <c r="O43">
        <f t="shared" si="3"/>
        <v>0.130876467742645</v>
      </c>
    </row>
    <row r="44" spans="1:15">
      <c r="A44">
        <v>42</v>
      </c>
      <c r="B44" t="s">
        <v>14</v>
      </c>
      <c r="C44" t="s">
        <v>441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474</v>
      </c>
      <c r="K44" t="s">
        <v>481</v>
      </c>
      <c r="L44" s="1">
        <f t="shared" si="1"/>
        <v>2170100000</v>
      </c>
      <c r="M44" s="1">
        <f t="shared" si="2"/>
        <v>123800000</v>
      </c>
      <c r="N44">
        <f t="shared" si="0"/>
        <v>0.863824536263036</v>
      </c>
      <c r="O44">
        <f t="shared" si="3"/>
        <v>0.0492795159621049</v>
      </c>
    </row>
    <row r="45" spans="1:15">
      <c r="A45">
        <v>43</v>
      </c>
      <c r="B45" t="s">
        <v>14</v>
      </c>
      <c r="C45" t="s">
        <v>442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474</v>
      </c>
      <c r="K45" t="s">
        <v>481</v>
      </c>
      <c r="L45" s="1">
        <f t="shared" si="1"/>
        <v>2133400000</v>
      </c>
      <c r="M45" s="1">
        <f t="shared" si="2"/>
        <v>1300000</v>
      </c>
      <c r="N45">
        <f t="shared" si="0"/>
        <v>0.851962781039096</v>
      </c>
      <c r="O45">
        <f t="shared" si="3"/>
        <v>0.000519148596302065</v>
      </c>
    </row>
    <row r="46" spans="1:15">
      <c r="A46">
        <v>44</v>
      </c>
      <c r="B46" t="s">
        <v>15</v>
      </c>
      <c r="C46" t="s">
        <v>439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478</v>
      </c>
      <c r="K46" t="s">
        <v>501</v>
      </c>
      <c r="L46" s="1">
        <f t="shared" si="1"/>
        <v>2304000000</v>
      </c>
      <c r="M46" s="1">
        <f t="shared" si="2"/>
        <v>1188000000</v>
      </c>
      <c r="N46">
        <f t="shared" si="0"/>
        <v>0.398546964193046</v>
      </c>
      <c r="O46">
        <f t="shared" si="3"/>
        <v>0.205500778412039</v>
      </c>
    </row>
    <row r="47" spans="1:15">
      <c r="A47">
        <v>45</v>
      </c>
      <c r="B47" t="s">
        <v>15</v>
      </c>
      <c r="C47" t="s">
        <v>440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478</v>
      </c>
      <c r="K47" t="s">
        <v>501</v>
      </c>
      <c r="L47" s="1">
        <f t="shared" si="1"/>
        <v>2348000000</v>
      </c>
      <c r="M47" s="1">
        <f t="shared" si="2"/>
        <v>1184000000</v>
      </c>
      <c r="N47">
        <f t="shared" si="0"/>
        <v>0.402192531688935</v>
      </c>
      <c r="O47">
        <f t="shared" si="3"/>
        <v>0.202809181226447</v>
      </c>
    </row>
    <row r="48" spans="1:15">
      <c r="A48">
        <v>46</v>
      </c>
      <c r="B48" t="s">
        <v>15</v>
      </c>
      <c r="C48" t="s">
        <v>441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478</v>
      </c>
      <c r="K48" t="s">
        <v>501</v>
      </c>
      <c r="L48" s="1">
        <f t="shared" si="1"/>
        <v>2467000000</v>
      </c>
      <c r="M48" s="1">
        <f t="shared" si="2"/>
        <v>1254000000</v>
      </c>
      <c r="N48">
        <f t="shared" si="0"/>
        <v>0.40756649595242</v>
      </c>
      <c r="O48">
        <f t="shared" si="3"/>
        <v>0.207169998347927</v>
      </c>
    </row>
    <row r="49" spans="1:15">
      <c r="A49">
        <v>47</v>
      </c>
      <c r="B49" t="s">
        <v>15</v>
      </c>
      <c r="C49" t="s">
        <v>442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478</v>
      </c>
      <c r="K49" t="s">
        <v>501</v>
      </c>
      <c r="L49" s="1">
        <f t="shared" si="1"/>
        <v>2597000000</v>
      </c>
      <c r="M49" s="1">
        <f t="shared" si="2"/>
        <v>1259000000</v>
      </c>
      <c r="N49">
        <f t="shared" si="0"/>
        <v>0.425877336831748</v>
      </c>
      <c r="O49">
        <f t="shared" si="3"/>
        <v>0.206461134798295</v>
      </c>
    </row>
    <row r="50" spans="1:15">
      <c r="A50">
        <v>48</v>
      </c>
      <c r="B50" t="s">
        <v>16</v>
      </c>
      <c r="C50" t="s">
        <v>439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478</v>
      </c>
      <c r="K50" t="s">
        <v>502</v>
      </c>
      <c r="L50" s="1">
        <f t="shared" si="1"/>
        <v>8550000000</v>
      </c>
      <c r="M50" s="1">
        <f t="shared" si="2"/>
        <v>2956000000</v>
      </c>
      <c r="N50">
        <f t="shared" si="0"/>
        <v>0.572097691535631</v>
      </c>
      <c r="O50">
        <f t="shared" si="3"/>
        <v>0.197791903646705</v>
      </c>
    </row>
    <row r="51" spans="1:15">
      <c r="A51">
        <v>49</v>
      </c>
      <c r="B51" t="s">
        <v>16</v>
      </c>
      <c r="C51" t="s">
        <v>440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478</v>
      </c>
      <c r="K51" t="s">
        <v>502</v>
      </c>
      <c r="L51" s="1">
        <f t="shared" si="1"/>
        <v>8091200000</v>
      </c>
      <c r="M51" s="1">
        <f t="shared" si="2"/>
        <v>3048900000</v>
      </c>
      <c r="N51">
        <f t="shared" si="0"/>
        <v>0.546204475647214</v>
      </c>
      <c r="O51">
        <f t="shared" si="3"/>
        <v>0.205819016437709</v>
      </c>
    </row>
    <row r="52" spans="1:15">
      <c r="A52">
        <v>50</v>
      </c>
      <c r="B52" t="s">
        <v>16</v>
      </c>
      <c r="C52" t="s">
        <v>441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478</v>
      </c>
      <c r="K52" t="s">
        <v>502</v>
      </c>
      <c r="L52" s="1">
        <f t="shared" si="1"/>
        <v>8692900000</v>
      </c>
      <c r="M52" s="1">
        <f t="shared" si="2"/>
        <v>3127400000</v>
      </c>
      <c r="N52">
        <f t="shared" si="0"/>
        <v>0.530747438731027</v>
      </c>
      <c r="O52">
        <f t="shared" si="3"/>
        <v>0.190944280951974</v>
      </c>
    </row>
    <row r="53" spans="1:15">
      <c r="A53">
        <v>51</v>
      </c>
      <c r="B53" t="s">
        <v>16</v>
      </c>
      <c r="C53" t="s">
        <v>442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478</v>
      </c>
      <c r="K53" t="s">
        <v>502</v>
      </c>
      <c r="L53" s="1">
        <f t="shared" si="1"/>
        <v>9019700000</v>
      </c>
      <c r="M53" s="1">
        <f t="shared" si="2"/>
        <v>3333500000</v>
      </c>
      <c r="N53">
        <f t="shared" si="0"/>
        <v>0.548203389006394</v>
      </c>
      <c r="O53">
        <f t="shared" si="3"/>
        <v>0.202604964383828</v>
      </c>
    </row>
    <row r="54" spans="1:15">
      <c r="A54">
        <v>52</v>
      </c>
      <c r="B54" t="s">
        <v>17</v>
      </c>
      <c r="C54" t="s">
        <v>439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471</v>
      </c>
      <c r="K54" t="s">
        <v>503</v>
      </c>
      <c r="L54" s="1">
        <f t="shared" si="1"/>
        <v>8290000000</v>
      </c>
      <c r="M54" s="1">
        <f t="shared" si="2"/>
        <v>4563000000</v>
      </c>
      <c r="N54">
        <f t="shared" si="0"/>
        <v>0.326841192240971</v>
      </c>
      <c r="O54">
        <f t="shared" si="3"/>
        <v>0.179900646585712</v>
      </c>
    </row>
    <row r="55" spans="1:15">
      <c r="A55">
        <v>53</v>
      </c>
      <c r="B55" t="s">
        <v>17</v>
      </c>
      <c r="C55" t="s">
        <v>440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471</v>
      </c>
      <c r="K55" t="s">
        <v>503</v>
      </c>
      <c r="L55" s="1">
        <f t="shared" si="1"/>
        <v>8598000000</v>
      </c>
      <c r="M55" s="1">
        <f t="shared" si="2"/>
        <v>5109000000</v>
      </c>
      <c r="N55">
        <f t="shared" si="0"/>
        <v>0.35916287230043</v>
      </c>
      <c r="O55">
        <f t="shared" si="3"/>
        <v>0.213417435983124</v>
      </c>
    </row>
    <row r="56" spans="1:15">
      <c r="A56">
        <v>54</v>
      </c>
      <c r="B56" t="s">
        <v>17</v>
      </c>
      <c r="C56" t="s">
        <v>441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471</v>
      </c>
      <c r="K56" t="s">
        <v>503</v>
      </c>
      <c r="L56" s="1">
        <f t="shared" si="1"/>
        <v>8355000000</v>
      </c>
      <c r="M56" s="1">
        <f t="shared" si="2"/>
        <v>4808000000</v>
      </c>
      <c r="N56">
        <f t="shared" si="0"/>
        <v>0.367608236536431</v>
      </c>
      <c r="O56">
        <f t="shared" si="3"/>
        <v>0.211545230552622</v>
      </c>
    </row>
    <row r="57" spans="1:15">
      <c r="A57">
        <v>55</v>
      </c>
      <c r="B57" t="s">
        <v>17</v>
      </c>
      <c r="C57" t="s">
        <v>442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471</v>
      </c>
      <c r="K57" t="s">
        <v>503</v>
      </c>
      <c r="L57" s="1">
        <f t="shared" si="1"/>
        <v>7823000000</v>
      </c>
      <c r="M57" s="1">
        <f t="shared" si="2"/>
        <v>4151000000</v>
      </c>
      <c r="N57">
        <f t="shared" si="0"/>
        <v>0.374808355691836</v>
      </c>
      <c r="O57">
        <f t="shared" si="3"/>
        <v>0.19887888079724</v>
      </c>
    </row>
    <row r="58" spans="1:15">
      <c r="A58">
        <v>56</v>
      </c>
      <c r="B58" t="s">
        <v>18</v>
      </c>
      <c r="C58" t="s">
        <v>439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471</v>
      </c>
      <c r="K58" t="s">
        <v>504</v>
      </c>
      <c r="L58" s="1">
        <f t="shared" si="1"/>
        <v>33469000000</v>
      </c>
      <c r="M58" s="1">
        <f t="shared" si="2"/>
        <v>11978000000</v>
      </c>
      <c r="N58">
        <f t="shared" si="0"/>
        <v>0.469977813351307</v>
      </c>
      <c r="O58">
        <f t="shared" si="3"/>
        <v>0.168197264582807</v>
      </c>
    </row>
    <row r="59" spans="1:15">
      <c r="A59">
        <v>57</v>
      </c>
      <c r="B59" t="s">
        <v>18</v>
      </c>
      <c r="C59" t="s">
        <v>440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471</v>
      </c>
      <c r="K59" t="s">
        <v>504</v>
      </c>
      <c r="L59" s="1">
        <f t="shared" si="1"/>
        <v>34214000000</v>
      </c>
      <c r="M59" s="1">
        <f t="shared" si="2"/>
        <v>12209000000</v>
      </c>
      <c r="N59">
        <f t="shared" si="0"/>
        <v>0.49676220344397</v>
      </c>
      <c r="O59">
        <f t="shared" si="3"/>
        <v>0.177265731625868</v>
      </c>
    </row>
    <row r="60" spans="1:15">
      <c r="A60">
        <v>58</v>
      </c>
      <c r="B60" t="s">
        <v>18</v>
      </c>
      <c r="C60" t="s">
        <v>441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471</v>
      </c>
      <c r="K60" t="s">
        <v>504</v>
      </c>
      <c r="L60" s="1">
        <f t="shared" si="1"/>
        <v>30795000000</v>
      </c>
      <c r="M60" s="1">
        <f t="shared" si="2"/>
        <v>12304000000</v>
      </c>
      <c r="N60">
        <f t="shared" si="0"/>
        <v>0.478138682731423</v>
      </c>
      <c r="O60">
        <f t="shared" si="3"/>
        <v>0.191038102040183</v>
      </c>
    </row>
    <row r="61" spans="1:15">
      <c r="A61">
        <v>59</v>
      </c>
      <c r="B61" t="s">
        <v>18</v>
      </c>
      <c r="C61" t="s">
        <v>442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471</v>
      </c>
      <c r="K61" t="s">
        <v>504</v>
      </c>
      <c r="L61" s="1">
        <f t="shared" si="1"/>
        <v>21746000000</v>
      </c>
      <c r="M61" s="1">
        <f t="shared" si="2"/>
        <v>5329000000</v>
      </c>
      <c r="N61">
        <f t="shared" si="0"/>
        <v>0.372829050011144</v>
      </c>
      <c r="O61">
        <f t="shared" si="3"/>
        <v>0.0913642052565707</v>
      </c>
    </row>
    <row r="62" spans="1:15">
      <c r="A62">
        <v>60</v>
      </c>
      <c r="B62" t="s">
        <v>19</v>
      </c>
      <c r="C62" t="s">
        <v>439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476</v>
      </c>
      <c r="K62" t="s">
        <v>505</v>
      </c>
      <c r="L62" s="1">
        <f t="shared" si="1"/>
        <v>572156000</v>
      </c>
      <c r="M62" s="1">
        <f t="shared" si="2"/>
        <v>185251000</v>
      </c>
      <c r="N62">
        <f t="shared" si="0"/>
        <v>0.596921683736546</v>
      </c>
      <c r="O62">
        <f t="shared" si="3"/>
        <v>0.193269560808379</v>
      </c>
    </row>
    <row r="63" spans="1:15">
      <c r="A63">
        <v>61</v>
      </c>
      <c r="B63" t="s">
        <v>19</v>
      </c>
      <c r="C63" t="s">
        <v>440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476</v>
      </c>
      <c r="K63" t="s">
        <v>505</v>
      </c>
      <c r="L63" s="1">
        <f t="shared" si="1"/>
        <v>594002000</v>
      </c>
      <c r="M63" s="1">
        <f t="shared" si="2"/>
        <v>249019000</v>
      </c>
      <c r="N63">
        <f t="shared" si="0"/>
        <v>0.609825132718651</v>
      </c>
      <c r="O63">
        <f t="shared" si="3"/>
        <v>0.255652413164376</v>
      </c>
    </row>
    <row r="64" spans="1:15">
      <c r="A64">
        <v>62</v>
      </c>
      <c r="B64" t="s">
        <v>19</v>
      </c>
      <c r="C64" t="s">
        <v>441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476</v>
      </c>
      <c r="K64" t="s">
        <v>505</v>
      </c>
      <c r="L64" s="1">
        <f t="shared" si="1"/>
        <v>603399000</v>
      </c>
      <c r="M64" s="1">
        <f t="shared" si="2"/>
        <v>264170000</v>
      </c>
      <c r="N64">
        <f t="shared" si="0"/>
        <v>0.612984234474477</v>
      </c>
      <c r="O64">
        <f t="shared" si="3"/>
        <v>0.268366446117946</v>
      </c>
    </row>
    <row r="65" spans="1:15">
      <c r="A65">
        <v>63</v>
      </c>
      <c r="B65" t="s">
        <v>19</v>
      </c>
      <c r="C65" t="s">
        <v>442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476</v>
      </c>
      <c r="K65" t="s">
        <v>505</v>
      </c>
      <c r="L65" s="1">
        <f t="shared" si="1"/>
        <v>616062000</v>
      </c>
      <c r="M65" s="1">
        <f t="shared" si="2"/>
        <v>256215000</v>
      </c>
      <c r="N65">
        <f t="shared" si="0"/>
        <v>0.627795497854908</v>
      </c>
      <c r="O65">
        <f t="shared" si="3"/>
        <v>0.261094862989269</v>
      </c>
    </row>
    <row r="66" spans="1:15">
      <c r="A66">
        <v>64</v>
      </c>
      <c r="B66" t="s">
        <v>20</v>
      </c>
      <c r="C66" t="s">
        <v>439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471</v>
      </c>
      <c r="K66" t="s">
        <v>506</v>
      </c>
      <c r="L66" s="1">
        <f t="shared" si="1"/>
        <v>2337721000</v>
      </c>
      <c r="M66" s="1">
        <f t="shared" si="2"/>
        <v>867434000</v>
      </c>
      <c r="N66">
        <f t="shared" ref="N66:N129" si="4">1-(F66/E66)</f>
        <v>0.258378605643428</v>
      </c>
      <c r="O66">
        <f t="shared" si="3"/>
        <v>0.0958738820448211</v>
      </c>
    </row>
    <row r="67" spans="1:15">
      <c r="A67">
        <v>65</v>
      </c>
      <c r="B67" t="s">
        <v>20</v>
      </c>
      <c r="C67" t="s">
        <v>440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471</v>
      </c>
      <c r="K67" t="s">
        <v>506</v>
      </c>
      <c r="L67" s="1">
        <f t="shared" ref="L67:L130" si="5">E67-F67</f>
        <v>2288090000</v>
      </c>
      <c r="M67" s="1">
        <f t="shared" ref="M67:M130" si="6">L67-SUM(G67:I67)</f>
        <v>802532000</v>
      </c>
      <c r="N67">
        <f t="shared" si="4"/>
        <v>0.220397464642673</v>
      </c>
      <c r="O67">
        <f t="shared" ref="O67:O130" si="7">M67/E67</f>
        <v>0.0773029112030618</v>
      </c>
    </row>
    <row r="68" spans="1:15">
      <c r="A68">
        <v>66</v>
      </c>
      <c r="B68" t="s">
        <v>20</v>
      </c>
      <c r="C68" t="s">
        <v>441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471</v>
      </c>
      <c r="K68" t="s">
        <v>506</v>
      </c>
      <c r="L68" s="1">
        <f t="shared" si="5"/>
        <v>1658870000</v>
      </c>
      <c r="M68" s="1">
        <f t="shared" si="6"/>
        <v>256297000</v>
      </c>
      <c r="N68">
        <f t="shared" si="4"/>
        <v>0.160657688629716</v>
      </c>
      <c r="O68">
        <f t="shared" si="7"/>
        <v>0.0248217663968426</v>
      </c>
    </row>
    <row r="69" spans="1:15">
      <c r="A69">
        <v>67</v>
      </c>
      <c r="B69" t="s">
        <v>20</v>
      </c>
      <c r="C69" t="s">
        <v>442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471</v>
      </c>
      <c r="K69" t="s">
        <v>506</v>
      </c>
      <c r="L69" s="1">
        <f t="shared" si="5"/>
        <v>2280552000</v>
      </c>
      <c r="M69" s="1">
        <f t="shared" si="6"/>
        <v>929238000</v>
      </c>
      <c r="N69">
        <f t="shared" si="4"/>
        <v>0.302790575401831</v>
      </c>
      <c r="O69">
        <f t="shared" si="7"/>
        <v>0.123375616388158</v>
      </c>
    </row>
    <row r="70" spans="1:15">
      <c r="A70">
        <v>72</v>
      </c>
      <c r="B70" t="s">
        <v>21</v>
      </c>
      <c r="C70" t="s">
        <v>439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474</v>
      </c>
      <c r="K70" t="s">
        <v>507</v>
      </c>
      <c r="L70" s="1">
        <f t="shared" si="5"/>
        <v>844047000</v>
      </c>
      <c r="M70" s="1">
        <f t="shared" si="6"/>
        <v>314893000</v>
      </c>
      <c r="N70">
        <f t="shared" si="4"/>
        <v>0.614322823223894</v>
      </c>
      <c r="O70">
        <f t="shared" si="7"/>
        <v>0.229188607711942</v>
      </c>
    </row>
    <row r="71" spans="1:15">
      <c r="A71">
        <v>73</v>
      </c>
      <c r="B71" t="s">
        <v>21</v>
      </c>
      <c r="C71" t="s">
        <v>440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474</v>
      </c>
      <c r="K71" t="s">
        <v>507</v>
      </c>
      <c r="L71" s="1">
        <f t="shared" si="5"/>
        <v>1066835000</v>
      </c>
      <c r="M71" s="1">
        <f t="shared" si="6"/>
        <v>415811000</v>
      </c>
      <c r="N71">
        <f t="shared" si="4"/>
        <v>0.676101226803353</v>
      </c>
      <c r="O71">
        <f t="shared" si="7"/>
        <v>0.263518095317766</v>
      </c>
    </row>
    <row r="72" spans="1:15">
      <c r="A72">
        <v>74</v>
      </c>
      <c r="B72" t="s">
        <v>21</v>
      </c>
      <c r="C72" t="s">
        <v>441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474</v>
      </c>
      <c r="K72" t="s">
        <v>507</v>
      </c>
      <c r="L72" s="1">
        <f t="shared" si="5"/>
        <v>1352931000</v>
      </c>
      <c r="M72" s="1">
        <f t="shared" si="6"/>
        <v>490708000</v>
      </c>
      <c r="N72">
        <f t="shared" si="4"/>
        <v>0.688909268109869</v>
      </c>
      <c r="O72">
        <f t="shared" si="7"/>
        <v>0.249867354015583</v>
      </c>
    </row>
    <row r="73" spans="1:15">
      <c r="A73">
        <v>75</v>
      </c>
      <c r="B73" t="s">
        <v>21</v>
      </c>
      <c r="C73" t="s">
        <v>442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474</v>
      </c>
      <c r="K73" t="s">
        <v>507</v>
      </c>
      <c r="L73" s="1">
        <f t="shared" si="5"/>
        <v>1471828000</v>
      </c>
      <c r="M73" s="1">
        <f t="shared" si="6"/>
        <v>466917000</v>
      </c>
      <c r="N73">
        <f t="shared" si="4"/>
        <v>0.669789683305361</v>
      </c>
      <c r="O73">
        <f t="shared" si="7"/>
        <v>0.212481478515077</v>
      </c>
    </row>
    <row r="74" spans="1:15">
      <c r="A74">
        <v>76</v>
      </c>
      <c r="B74" t="s">
        <v>22</v>
      </c>
      <c r="C74" t="s">
        <v>439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475</v>
      </c>
      <c r="K74" t="s">
        <v>508</v>
      </c>
      <c r="L74" s="1">
        <f t="shared" si="5"/>
        <v>898843000</v>
      </c>
      <c r="M74" s="1">
        <f t="shared" si="6"/>
        <v>511468000</v>
      </c>
      <c r="N74">
        <f t="shared" si="4"/>
        <v>0.356803514195639</v>
      </c>
      <c r="O74">
        <f t="shared" si="7"/>
        <v>0.203031652689752</v>
      </c>
    </row>
    <row r="75" spans="1:15">
      <c r="A75">
        <v>77</v>
      </c>
      <c r="B75" t="s">
        <v>22</v>
      </c>
      <c r="C75" t="s">
        <v>440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475</v>
      </c>
      <c r="K75" t="s">
        <v>508</v>
      </c>
      <c r="L75" s="1">
        <f t="shared" si="5"/>
        <v>850471000</v>
      </c>
      <c r="M75" s="1">
        <f t="shared" si="6"/>
        <v>610036000</v>
      </c>
      <c r="N75">
        <f t="shared" si="4"/>
        <v>0.355210982888313</v>
      </c>
      <c r="O75">
        <f t="shared" si="7"/>
        <v>0.254789977738517</v>
      </c>
    </row>
    <row r="76" spans="1:15">
      <c r="A76">
        <v>78</v>
      </c>
      <c r="B76" t="s">
        <v>22</v>
      </c>
      <c r="C76" t="s">
        <v>441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475</v>
      </c>
      <c r="K76" t="s">
        <v>508</v>
      </c>
      <c r="L76" s="1">
        <f t="shared" si="5"/>
        <v>770848000</v>
      </c>
      <c r="M76" s="1">
        <f t="shared" si="6"/>
        <v>327403000</v>
      </c>
      <c r="N76">
        <f t="shared" si="4"/>
        <v>0.315204608537637</v>
      </c>
      <c r="O76">
        <f t="shared" si="7"/>
        <v>0.133877151460532</v>
      </c>
    </row>
    <row r="77" spans="1:15">
      <c r="A77">
        <v>79</v>
      </c>
      <c r="B77" t="s">
        <v>22</v>
      </c>
      <c r="C77" t="s">
        <v>442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475</v>
      </c>
      <c r="K77" t="s">
        <v>508</v>
      </c>
      <c r="L77" s="1">
        <f t="shared" si="5"/>
        <v>1196872000</v>
      </c>
      <c r="M77" s="1">
        <f t="shared" si="6"/>
        <v>581727000</v>
      </c>
      <c r="N77">
        <f t="shared" si="4"/>
        <v>0.327790246581045</v>
      </c>
      <c r="O77">
        <f t="shared" si="7"/>
        <v>0.159318988808203</v>
      </c>
    </row>
    <row r="78" spans="1:15">
      <c r="A78">
        <v>80</v>
      </c>
      <c r="B78" t="s">
        <v>23</v>
      </c>
      <c r="C78" t="s">
        <v>439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473</v>
      </c>
      <c r="K78" t="s">
        <v>492</v>
      </c>
      <c r="L78" s="1">
        <f t="shared" si="5"/>
        <v>2338000000</v>
      </c>
      <c r="M78" s="1">
        <f t="shared" si="6"/>
        <v>532000000</v>
      </c>
      <c r="N78">
        <f t="shared" si="4"/>
        <v>0.502039939875456</v>
      </c>
      <c r="O78">
        <f t="shared" si="7"/>
        <v>0.114236633025553</v>
      </c>
    </row>
    <row r="79" spans="1:15">
      <c r="A79">
        <v>81</v>
      </c>
      <c r="B79" t="s">
        <v>23</v>
      </c>
      <c r="C79" t="s">
        <v>440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473</v>
      </c>
      <c r="K79" t="s">
        <v>492</v>
      </c>
      <c r="L79" s="1">
        <f t="shared" si="5"/>
        <v>2801000000</v>
      </c>
      <c r="M79" s="1">
        <f t="shared" si="6"/>
        <v>838000000</v>
      </c>
      <c r="N79">
        <f t="shared" si="4"/>
        <v>0.543250581846393</v>
      </c>
      <c r="O79">
        <f t="shared" si="7"/>
        <v>0.162529092319628</v>
      </c>
    </row>
    <row r="80" spans="1:15">
      <c r="A80">
        <v>82</v>
      </c>
      <c r="B80" t="s">
        <v>23</v>
      </c>
      <c r="C80" t="s">
        <v>441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473</v>
      </c>
      <c r="K80" t="s">
        <v>492</v>
      </c>
      <c r="L80" s="1">
        <f t="shared" si="5"/>
        <v>3043000000</v>
      </c>
      <c r="M80" s="1">
        <f t="shared" si="6"/>
        <v>932000000</v>
      </c>
      <c r="N80">
        <f t="shared" si="4"/>
        <v>0.566877794336811</v>
      </c>
      <c r="O80">
        <f t="shared" si="7"/>
        <v>0.173621460506706</v>
      </c>
    </row>
    <row r="81" spans="1:15">
      <c r="A81">
        <v>83</v>
      </c>
      <c r="B81" t="s">
        <v>23</v>
      </c>
      <c r="C81" t="s">
        <v>442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473</v>
      </c>
      <c r="K81" t="s">
        <v>492</v>
      </c>
      <c r="L81" s="1">
        <f t="shared" si="5"/>
        <v>3663000000</v>
      </c>
      <c r="M81" s="1">
        <f t="shared" si="6"/>
        <v>1330000000</v>
      </c>
      <c r="N81">
        <f t="shared" si="4"/>
        <v>0.654340836012862</v>
      </c>
      <c r="O81">
        <f t="shared" si="7"/>
        <v>0.237584851732762</v>
      </c>
    </row>
    <row r="82" spans="1:15">
      <c r="A82">
        <v>84</v>
      </c>
      <c r="B82" t="s">
        <v>24</v>
      </c>
      <c r="C82" t="s">
        <v>439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471</v>
      </c>
      <c r="K82" t="s">
        <v>504</v>
      </c>
      <c r="L82" s="1">
        <f t="shared" si="5"/>
        <v>11697000000</v>
      </c>
      <c r="M82" s="1">
        <f t="shared" si="6"/>
        <v>3695000000</v>
      </c>
      <c r="N82">
        <f t="shared" si="4"/>
        <v>0.35110310670869</v>
      </c>
      <c r="O82">
        <f t="shared" si="7"/>
        <v>0.110911001050578</v>
      </c>
    </row>
    <row r="83" spans="1:15">
      <c r="A83">
        <v>85</v>
      </c>
      <c r="B83" t="s">
        <v>24</v>
      </c>
      <c r="C83" t="s">
        <v>440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471</v>
      </c>
      <c r="K83" t="s">
        <v>504</v>
      </c>
      <c r="L83" s="1">
        <f t="shared" si="5"/>
        <v>14679000000</v>
      </c>
      <c r="M83" s="1">
        <f t="shared" si="6"/>
        <v>5012000000</v>
      </c>
      <c r="N83">
        <f t="shared" si="4"/>
        <v>0.42539194945953</v>
      </c>
      <c r="O83">
        <f t="shared" si="7"/>
        <v>0.145245892137827</v>
      </c>
    </row>
    <row r="84" spans="1:15">
      <c r="A84">
        <v>86</v>
      </c>
      <c r="B84" t="s">
        <v>24</v>
      </c>
      <c r="C84" t="s">
        <v>441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471</v>
      </c>
      <c r="K84" t="s">
        <v>504</v>
      </c>
      <c r="L84" s="1">
        <f t="shared" si="5"/>
        <v>14046000000</v>
      </c>
      <c r="M84" s="1">
        <f t="shared" si="6"/>
        <v>4651000000</v>
      </c>
      <c r="N84">
        <f t="shared" si="4"/>
        <v>0.398592468571753</v>
      </c>
      <c r="O84">
        <f t="shared" si="7"/>
        <v>0.13198444904793</v>
      </c>
    </row>
    <row r="85" spans="1:15">
      <c r="A85">
        <v>87</v>
      </c>
      <c r="B85" t="s">
        <v>24</v>
      </c>
      <c r="C85" t="s">
        <v>442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471</v>
      </c>
      <c r="K85" t="s">
        <v>504</v>
      </c>
      <c r="L85" s="1">
        <f t="shared" si="5"/>
        <v>12816000000</v>
      </c>
      <c r="M85" s="1">
        <f t="shared" si="6"/>
        <v>3610000000</v>
      </c>
      <c r="N85">
        <f t="shared" si="4"/>
        <v>0.359464841668303</v>
      </c>
      <c r="O85">
        <f t="shared" si="7"/>
        <v>0.101253751437467</v>
      </c>
    </row>
    <row r="86" spans="1:15">
      <c r="A86">
        <v>88</v>
      </c>
      <c r="B86" t="s">
        <v>25</v>
      </c>
      <c r="C86" t="s">
        <v>439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473</v>
      </c>
      <c r="K86" t="s">
        <v>509</v>
      </c>
      <c r="L86" s="1">
        <f t="shared" si="5"/>
        <v>861500000</v>
      </c>
      <c r="M86" s="1">
        <f t="shared" si="6"/>
        <v>378400000</v>
      </c>
      <c r="N86">
        <f t="shared" si="4"/>
        <v>0.41626401236954</v>
      </c>
      <c r="O86">
        <f t="shared" si="7"/>
        <v>0.182837263239273</v>
      </c>
    </row>
    <row r="87" spans="1:15">
      <c r="A87">
        <v>89</v>
      </c>
      <c r="B87" t="s">
        <v>25</v>
      </c>
      <c r="C87" t="s">
        <v>440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473</v>
      </c>
      <c r="K87" t="s">
        <v>509</v>
      </c>
      <c r="L87" s="1">
        <f t="shared" si="5"/>
        <v>853700000</v>
      </c>
      <c r="M87" s="1">
        <f t="shared" si="6"/>
        <v>326300000</v>
      </c>
      <c r="N87">
        <f t="shared" si="4"/>
        <v>0.403011849124298</v>
      </c>
      <c r="O87">
        <f t="shared" si="7"/>
        <v>0.154038615871217</v>
      </c>
    </row>
    <row r="88" spans="1:15">
      <c r="A88">
        <v>90</v>
      </c>
      <c r="B88" t="s">
        <v>25</v>
      </c>
      <c r="C88" t="s">
        <v>441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473</v>
      </c>
      <c r="K88" t="s">
        <v>509</v>
      </c>
      <c r="L88" s="1">
        <f t="shared" si="5"/>
        <v>869100000</v>
      </c>
      <c r="M88" s="1">
        <f t="shared" si="6"/>
        <v>358600000</v>
      </c>
      <c r="N88">
        <f t="shared" si="4"/>
        <v>0.420240800734974</v>
      </c>
      <c r="O88">
        <f t="shared" si="7"/>
        <v>0.17339587060587</v>
      </c>
    </row>
    <row r="89" spans="1:15">
      <c r="A89">
        <v>91</v>
      </c>
      <c r="B89" t="s">
        <v>25</v>
      </c>
      <c r="C89" t="s">
        <v>442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473</v>
      </c>
      <c r="K89" t="s">
        <v>509</v>
      </c>
      <c r="L89" s="1">
        <f t="shared" si="5"/>
        <v>985300000</v>
      </c>
      <c r="M89" s="1">
        <f t="shared" si="6"/>
        <v>425500000</v>
      </c>
      <c r="N89">
        <f t="shared" si="4"/>
        <v>0.440259159964254</v>
      </c>
      <c r="O89">
        <f t="shared" si="7"/>
        <v>0.190125111706881</v>
      </c>
    </row>
    <row r="90" spans="1:15">
      <c r="A90">
        <v>92</v>
      </c>
      <c r="B90" t="s">
        <v>26</v>
      </c>
      <c r="C90" t="s">
        <v>439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472</v>
      </c>
      <c r="K90" t="s">
        <v>510</v>
      </c>
      <c r="L90" s="1">
        <f t="shared" si="5"/>
        <v>1373790000</v>
      </c>
      <c r="M90" s="1">
        <f t="shared" si="6"/>
        <v>562554000</v>
      </c>
      <c r="N90">
        <f t="shared" si="4"/>
        <v>0.885547131329826</v>
      </c>
      <c r="O90">
        <f t="shared" si="7"/>
        <v>0.362623167236709</v>
      </c>
    </row>
    <row r="91" spans="1:15">
      <c r="A91">
        <v>93</v>
      </c>
      <c r="B91" t="s">
        <v>26</v>
      </c>
      <c r="C91" t="s">
        <v>440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472</v>
      </c>
      <c r="K91" t="s">
        <v>510</v>
      </c>
      <c r="L91" s="1">
        <f t="shared" si="5"/>
        <v>2060000000</v>
      </c>
      <c r="M91" s="1">
        <f t="shared" si="6"/>
        <v>896000000</v>
      </c>
      <c r="N91">
        <f t="shared" si="4"/>
        <v>0.922112802148612</v>
      </c>
      <c r="O91">
        <f t="shared" si="7"/>
        <v>0.401074306177261</v>
      </c>
    </row>
    <row r="92" spans="1:15">
      <c r="A92">
        <v>94</v>
      </c>
      <c r="B92" t="s">
        <v>26</v>
      </c>
      <c r="C92" t="s">
        <v>441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472</v>
      </c>
      <c r="K92" t="s">
        <v>510</v>
      </c>
      <c r="L92" s="1">
        <f t="shared" si="5"/>
        <v>2371000000</v>
      </c>
      <c r="M92" s="1">
        <f t="shared" si="6"/>
        <v>618000000</v>
      </c>
      <c r="N92">
        <f t="shared" si="4"/>
        <v>0.910522273425499</v>
      </c>
      <c r="O92">
        <f t="shared" si="7"/>
        <v>0.237327188940092</v>
      </c>
    </row>
    <row r="93" spans="1:15">
      <c r="A93">
        <v>95</v>
      </c>
      <c r="B93" t="s">
        <v>26</v>
      </c>
      <c r="C93" t="s">
        <v>442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472</v>
      </c>
      <c r="K93" t="s">
        <v>510</v>
      </c>
      <c r="L93" s="1">
        <f t="shared" si="5"/>
        <v>2826000000</v>
      </c>
      <c r="M93" s="1">
        <f t="shared" si="6"/>
        <v>757000000</v>
      </c>
      <c r="N93">
        <f t="shared" si="4"/>
        <v>0.916342412451362</v>
      </c>
      <c r="O93">
        <f t="shared" si="7"/>
        <v>0.245460440985733</v>
      </c>
    </row>
    <row r="94" spans="1:15">
      <c r="A94">
        <v>96</v>
      </c>
      <c r="B94" t="s">
        <v>27</v>
      </c>
      <c r="C94" t="s">
        <v>439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474</v>
      </c>
      <c r="K94" t="s">
        <v>511</v>
      </c>
      <c r="L94" s="1">
        <f t="shared" si="5"/>
        <v>2991000000</v>
      </c>
      <c r="M94" s="1">
        <f t="shared" si="6"/>
        <v>773000000</v>
      </c>
      <c r="N94">
        <f t="shared" si="4"/>
        <v>0.3983220135837</v>
      </c>
      <c r="O94">
        <f t="shared" si="7"/>
        <v>0.102943134904781</v>
      </c>
    </row>
    <row r="95" spans="1:15">
      <c r="A95">
        <v>97</v>
      </c>
      <c r="B95" t="s">
        <v>27</v>
      </c>
      <c r="C95" t="s">
        <v>440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474</v>
      </c>
      <c r="K95" t="s">
        <v>511</v>
      </c>
      <c r="L95" s="1">
        <f t="shared" si="5"/>
        <v>3843000000</v>
      </c>
      <c r="M95" s="1">
        <f t="shared" si="6"/>
        <v>1520000000</v>
      </c>
      <c r="N95">
        <f t="shared" si="4"/>
        <v>0.423611111111111</v>
      </c>
      <c r="O95">
        <f t="shared" si="7"/>
        <v>0.167548500881834</v>
      </c>
    </row>
    <row r="96" spans="1:15">
      <c r="A96">
        <v>98</v>
      </c>
      <c r="B96" t="s">
        <v>27</v>
      </c>
      <c r="C96" t="s">
        <v>441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474</v>
      </c>
      <c r="K96" t="s">
        <v>511</v>
      </c>
      <c r="L96" s="1">
        <f t="shared" si="5"/>
        <v>3952000000</v>
      </c>
      <c r="M96" s="1">
        <f t="shared" si="6"/>
        <v>1693000000</v>
      </c>
      <c r="N96">
        <f t="shared" si="4"/>
        <v>0.409152086137281</v>
      </c>
      <c r="O96">
        <f t="shared" si="7"/>
        <v>0.175276943783</v>
      </c>
    </row>
    <row r="97" spans="1:15">
      <c r="A97">
        <v>99</v>
      </c>
      <c r="B97" t="s">
        <v>27</v>
      </c>
      <c r="C97" t="s">
        <v>442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474</v>
      </c>
      <c r="K97" t="s">
        <v>511</v>
      </c>
      <c r="L97" s="1">
        <f t="shared" si="5"/>
        <v>4511000000</v>
      </c>
      <c r="M97" s="1">
        <f t="shared" si="6"/>
        <v>2152000000</v>
      </c>
      <c r="N97">
        <f t="shared" si="4"/>
        <v>0.416720554272517</v>
      </c>
      <c r="O97">
        <f t="shared" si="7"/>
        <v>0.198799076212471</v>
      </c>
    </row>
    <row r="98" spans="1:15">
      <c r="A98">
        <v>100</v>
      </c>
      <c r="B98" t="s">
        <v>28</v>
      </c>
      <c r="C98" t="s">
        <v>439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473</v>
      </c>
      <c r="K98" t="s">
        <v>512</v>
      </c>
      <c r="L98" s="1">
        <f t="shared" si="5"/>
        <v>1180081000</v>
      </c>
      <c r="M98" s="1">
        <f t="shared" si="6"/>
        <v>745872000</v>
      </c>
      <c r="N98">
        <f t="shared" si="4"/>
        <v>0.353930897636114</v>
      </c>
      <c r="O98">
        <f t="shared" si="7"/>
        <v>0.223702564893125</v>
      </c>
    </row>
    <row r="99" spans="1:15">
      <c r="A99">
        <v>101</v>
      </c>
      <c r="B99" t="s">
        <v>28</v>
      </c>
      <c r="C99" t="s">
        <v>440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473</v>
      </c>
      <c r="K99" t="s">
        <v>512</v>
      </c>
      <c r="L99" s="1">
        <f t="shared" si="5"/>
        <v>1270494000</v>
      </c>
      <c r="M99" s="1">
        <f t="shared" si="6"/>
        <v>815079000</v>
      </c>
      <c r="N99">
        <f t="shared" si="4"/>
        <v>0.353490797231936</v>
      </c>
      <c r="O99">
        <f t="shared" si="7"/>
        <v>0.226780233135307</v>
      </c>
    </row>
    <row r="100" spans="1:15">
      <c r="A100">
        <v>102</v>
      </c>
      <c r="B100" t="s">
        <v>28</v>
      </c>
      <c r="C100" t="s">
        <v>441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473</v>
      </c>
      <c r="K100" t="s">
        <v>512</v>
      </c>
      <c r="L100" s="1">
        <f t="shared" si="5"/>
        <v>1424947000</v>
      </c>
      <c r="M100" s="1">
        <f t="shared" si="6"/>
        <v>898586000</v>
      </c>
      <c r="N100">
        <f t="shared" si="4"/>
        <v>0.354291336272528</v>
      </c>
      <c r="O100">
        <f t="shared" si="7"/>
        <v>0.223419702414044</v>
      </c>
    </row>
    <row r="101" spans="1:15">
      <c r="A101">
        <v>103</v>
      </c>
      <c r="B101" t="s">
        <v>28</v>
      </c>
      <c r="C101" t="s">
        <v>442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473</v>
      </c>
      <c r="K101" t="s">
        <v>512</v>
      </c>
      <c r="L101" s="1">
        <f t="shared" si="5"/>
        <v>1425015000</v>
      </c>
      <c r="M101" s="1">
        <f t="shared" si="6"/>
        <v>907716000</v>
      </c>
      <c r="N101">
        <f t="shared" si="4"/>
        <v>0.358557932916404</v>
      </c>
      <c r="O101">
        <f t="shared" si="7"/>
        <v>0.228396734515178</v>
      </c>
    </row>
    <row r="102" spans="1:15">
      <c r="A102">
        <v>108</v>
      </c>
      <c r="B102" t="s">
        <v>29</v>
      </c>
      <c r="C102" t="s">
        <v>439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472</v>
      </c>
      <c r="K102" t="s">
        <v>510</v>
      </c>
      <c r="L102" s="1">
        <f t="shared" si="5"/>
        <v>15330000000</v>
      </c>
      <c r="M102" s="1">
        <f t="shared" si="6"/>
        <v>5867000000</v>
      </c>
      <c r="N102">
        <f t="shared" si="4"/>
        <v>0.820839580209895</v>
      </c>
      <c r="O102">
        <f t="shared" si="7"/>
        <v>0.314146498179482</v>
      </c>
    </row>
    <row r="103" spans="1:15">
      <c r="A103">
        <v>109</v>
      </c>
      <c r="B103" t="s">
        <v>29</v>
      </c>
      <c r="C103" t="s">
        <v>440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472</v>
      </c>
      <c r="K103" t="s">
        <v>510</v>
      </c>
      <c r="L103" s="1">
        <f t="shared" si="5"/>
        <v>15641000000</v>
      </c>
      <c r="M103" s="1">
        <f t="shared" si="6"/>
        <v>6191000000</v>
      </c>
      <c r="N103">
        <f t="shared" si="4"/>
        <v>0.779594278024224</v>
      </c>
      <c r="O103">
        <f t="shared" si="7"/>
        <v>0.308577979365</v>
      </c>
    </row>
    <row r="104" spans="1:15">
      <c r="A104">
        <v>110</v>
      </c>
      <c r="B104" t="s">
        <v>29</v>
      </c>
      <c r="C104" t="s">
        <v>441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472</v>
      </c>
      <c r="K104" t="s">
        <v>510</v>
      </c>
      <c r="L104" s="1">
        <f t="shared" si="5"/>
        <v>17435000000</v>
      </c>
      <c r="M104" s="1">
        <f t="shared" si="6"/>
        <v>8470000000</v>
      </c>
      <c r="N104">
        <f t="shared" si="4"/>
        <v>0.80486566337365</v>
      </c>
      <c r="O104">
        <f t="shared" si="7"/>
        <v>0.391007293878682</v>
      </c>
    </row>
    <row r="105" spans="1:15">
      <c r="A105">
        <v>111</v>
      </c>
      <c r="B105" t="s">
        <v>29</v>
      </c>
      <c r="C105" t="s">
        <v>442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472</v>
      </c>
      <c r="K105" t="s">
        <v>510</v>
      </c>
      <c r="L105" s="1">
        <f t="shared" si="5"/>
        <v>18829000000</v>
      </c>
      <c r="M105" s="1">
        <f t="shared" si="6"/>
        <v>9794000000</v>
      </c>
      <c r="N105">
        <f t="shared" si="4"/>
        <v>0.818972641468401</v>
      </c>
      <c r="O105">
        <f t="shared" si="7"/>
        <v>0.425992779783394</v>
      </c>
    </row>
    <row r="106" spans="1:15">
      <c r="A106">
        <v>112</v>
      </c>
      <c r="B106" t="s">
        <v>30</v>
      </c>
      <c r="C106" t="s">
        <v>439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471</v>
      </c>
      <c r="K106" t="s">
        <v>513</v>
      </c>
      <c r="L106" s="1">
        <f t="shared" si="5"/>
        <v>8360000000</v>
      </c>
      <c r="M106" s="1">
        <f t="shared" si="6"/>
        <v>1556000000</v>
      </c>
      <c r="N106">
        <f t="shared" si="4"/>
        <v>0.814894239204601</v>
      </c>
      <c r="O106">
        <f t="shared" si="7"/>
        <v>0.151671702895019</v>
      </c>
    </row>
    <row r="107" spans="1:15">
      <c r="A107">
        <v>113</v>
      </c>
      <c r="B107" t="s">
        <v>30</v>
      </c>
      <c r="C107" t="s">
        <v>440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471</v>
      </c>
      <c r="K107" t="s">
        <v>513</v>
      </c>
      <c r="L107" s="1">
        <f t="shared" si="5"/>
        <v>9276000000</v>
      </c>
      <c r="M107" s="1">
        <f t="shared" si="6"/>
        <v>2282000000</v>
      </c>
      <c r="N107">
        <f t="shared" si="4"/>
        <v>0.8260017809439</v>
      </c>
      <c r="O107">
        <f t="shared" si="7"/>
        <v>0.203205699020481</v>
      </c>
    </row>
    <row r="108" spans="1:15">
      <c r="A108">
        <v>114</v>
      </c>
      <c r="B108" t="s">
        <v>30</v>
      </c>
      <c r="C108" t="s">
        <v>441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471</v>
      </c>
      <c r="K108" t="s">
        <v>513</v>
      </c>
      <c r="L108" s="1">
        <f t="shared" si="5"/>
        <v>10314000000</v>
      </c>
      <c r="M108" s="1">
        <f t="shared" si="6"/>
        <v>2903000000</v>
      </c>
      <c r="N108">
        <f t="shared" si="4"/>
        <v>0.838809368900455</v>
      </c>
      <c r="O108">
        <f t="shared" si="7"/>
        <v>0.236093038386467</v>
      </c>
    </row>
    <row r="109" spans="1:15">
      <c r="A109">
        <v>115</v>
      </c>
      <c r="B109" t="s">
        <v>30</v>
      </c>
      <c r="C109" t="s">
        <v>442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471</v>
      </c>
      <c r="K109" t="s">
        <v>513</v>
      </c>
      <c r="L109" s="1">
        <f t="shared" si="5"/>
        <v>9939000000</v>
      </c>
      <c r="M109" s="1">
        <f t="shared" si="6"/>
        <v>2559000000</v>
      </c>
      <c r="N109">
        <f t="shared" si="4"/>
        <v>0.814672131147541</v>
      </c>
      <c r="O109">
        <f t="shared" si="7"/>
        <v>0.209754098360656</v>
      </c>
    </row>
    <row r="110" spans="1:15">
      <c r="A110">
        <v>116</v>
      </c>
      <c r="B110" t="s">
        <v>31</v>
      </c>
      <c r="C110" t="s">
        <v>439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476</v>
      </c>
      <c r="K110" t="s">
        <v>514</v>
      </c>
      <c r="L110" s="1">
        <f t="shared" si="5"/>
        <v>2153481000</v>
      </c>
      <c r="M110" s="1">
        <f t="shared" si="6"/>
        <v>1119719000</v>
      </c>
      <c r="N110">
        <f t="shared" si="4"/>
        <v>0.748786839872599</v>
      </c>
      <c r="O110">
        <f t="shared" si="7"/>
        <v>0.389337473400186</v>
      </c>
    </row>
    <row r="111" spans="1:15">
      <c r="A111">
        <v>117</v>
      </c>
      <c r="B111" t="s">
        <v>31</v>
      </c>
      <c r="C111" t="s">
        <v>440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476</v>
      </c>
      <c r="K111" t="s">
        <v>514</v>
      </c>
      <c r="L111" s="1">
        <f t="shared" si="5"/>
        <v>2501534000</v>
      </c>
      <c r="M111" s="1">
        <f t="shared" si="6"/>
        <v>1214305000</v>
      </c>
      <c r="N111">
        <f t="shared" si="4"/>
        <v>0.744192536042199</v>
      </c>
      <c r="O111">
        <f t="shared" si="7"/>
        <v>0.361249024590001</v>
      </c>
    </row>
    <row r="112" spans="1:15">
      <c r="A112">
        <v>118</v>
      </c>
      <c r="B112" t="s">
        <v>31</v>
      </c>
      <c r="C112" t="s">
        <v>441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476</v>
      </c>
      <c r="K112" t="s">
        <v>514</v>
      </c>
      <c r="L112" s="1">
        <f t="shared" si="5"/>
        <v>3005783000</v>
      </c>
      <c r="M112" s="1">
        <f t="shared" si="6"/>
        <v>1486922000</v>
      </c>
      <c r="N112">
        <f t="shared" si="4"/>
        <v>0.733109222135936</v>
      </c>
      <c r="O112">
        <f t="shared" si="7"/>
        <v>0.362659656667434</v>
      </c>
    </row>
    <row r="113" spans="1:15">
      <c r="A113">
        <v>119</v>
      </c>
      <c r="B113" t="s">
        <v>31</v>
      </c>
      <c r="C113" t="s">
        <v>442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476</v>
      </c>
      <c r="K113" t="s">
        <v>514</v>
      </c>
      <c r="L113" s="1">
        <f t="shared" si="5"/>
        <v>3462648000</v>
      </c>
      <c r="M113" s="1">
        <f t="shared" si="6"/>
        <v>1612789000</v>
      </c>
      <c r="N113">
        <f t="shared" si="4"/>
        <v>0.725691373559263</v>
      </c>
      <c r="O113">
        <f t="shared" si="7"/>
        <v>0.338003477301554</v>
      </c>
    </row>
    <row r="114" spans="1:15">
      <c r="A114">
        <v>120</v>
      </c>
      <c r="B114" t="s">
        <v>32</v>
      </c>
      <c r="C114" t="s">
        <v>439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468</v>
      </c>
      <c r="K114" t="s">
        <v>515</v>
      </c>
      <c r="L114" s="1">
        <f t="shared" si="5"/>
        <v>20271000000</v>
      </c>
      <c r="M114" s="1">
        <f t="shared" si="6"/>
        <v>745000000</v>
      </c>
      <c r="N114">
        <f t="shared" si="4"/>
        <v>0.272269381615</v>
      </c>
      <c r="O114">
        <f t="shared" si="7"/>
        <v>0.0100064471068608</v>
      </c>
    </row>
    <row r="115" spans="1:15">
      <c r="A115">
        <v>121</v>
      </c>
      <c r="B115" t="s">
        <v>32</v>
      </c>
      <c r="C115" t="s">
        <v>440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468</v>
      </c>
      <c r="K115" t="s">
        <v>515</v>
      </c>
      <c r="L115" s="1">
        <f t="shared" si="5"/>
        <v>26236000000</v>
      </c>
      <c r="M115" s="1">
        <f t="shared" si="6"/>
        <v>178000000</v>
      </c>
      <c r="N115">
        <f t="shared" si="4"/>
        <v>0.294826268710388</v>
      </c>
      <c r="O115">
        <f t="shared" si="7"/>
        <v>0.0020002696992853</v>
      </c>
    </row>
    <row r="116" spans="1:15">
      <c r="A116">
        <v>122</v>
      </c>
      <c r="B116" t="s">
        <v>32</v>
      </c>
      <c r="C116" t="s">
        <v>441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468</v>
      </c>
      <c r="K116" t="s">
        <v>515</v>
      </c>
      <c r="L116" s="1">
        <f t="shared" si="5"/>
        <v>35355000000</v>
      </c>
      <c r="M116" s="1">
        <f t="shared" si="6"/>
        <v>2233000000</v>
      </c>
      <c r="N116">
        <f t="shared" si="4"/>
        <v>0.33040203353083</v>
      </c>
      <c r="O116">
        <f t="shared" si="7"/>
        <v>0.0208679887109134</v>
      </c>
    </row>
    <row r="117" spans="1:15">
      <c r="A117">
        <v>123</v>
      </c>
      <c r="B117" t="s">
        <v>32</v>
      </c>
      <c r="C117" t="s">
        <v>442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468</v>
      </c>
      <c r="K117" t="s">
        <v>515</v>
      </c>
      <c r="L117" s="1">
        <f t="shared" si="5"/>
        <v>47722000000</v>
      </c>
      <c r="M117" s="1">
        <f t="shared" si="6"/>
        <v>4186000000</v>
      </c>
      <c r="N117">
        <f t="shared" si="4"/>
        <v>0.350930603660644</v>
      </c>
      <c r="O117">
        <f t="shared" si="7"/>
        <v>0.0307823541956216</v>
      </c>
    </row>
    <row r="118" spans="1:15">
      <c r="A118">
        <v>124</v>
      </c>
      <c r="B118" t="s">
        <v>33</v>
      </c>
      <c r="C118" t="s">
        <v>439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468</v>
      </c>
      <c r="K118" t="s">
        <v>516</v>
      </c>
      <c r="L118" s="1">
        <f t="shared" si="5"/>
        <v>2759900000</v>
      </c>
      <c r="M118" s="1">
        <f t="shared" si="6"/>
        <v>740300000</v>
      </c>
      <c r="N118">
        <f t="shared" si="4"/>
        <v>0.157550121021144</v>
      </c>
      <c r="O118">
        <f t="shared" si="7"/>
        <v>0.0422603552998128</v>
      </c>
    </row>
    <row r="119" spans="1:15">
      <c r="A119">
        <v>125</v>
      </c>
      <c r="B119" t="s">
        <v>33</v>
      </c>
      <c r="C119" t="s">
        <v>440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468</v>
      </c>
      <c r="K119" t="s">
        <v>516</v>
      </c>
      <c r="L119" s="1">
        <f t="shared" si="5"/>
        <v>2988700000</v>
      </c>
      <c r="M119" s="1">
        <f t="shared" si="6"/>
        <v>820800000</v>
      </c>
      <c r="N119">
        <f t="shared" si="4"/>
        <v>0.156404379134221</v>
      </c>
      <c r="O119">
        <f t="shared" si="7"/>
        <v>0.0429540316503391</v>
      </c>
    </row>
    <row r="120" spans="1:15">
      <c r="A120">
        <v>126</v>
      </c>
      <c r="B120" t="s">
        <v>33</v>
      </c>
      <c r="C120" t="s">
        <v>441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468</v>
      </c>
      <c r="K120" t="s">
        <v>516</v>
      </c>
      <c r="L120" s="1">
        <f t="shared" si="5"/>
        <v>3261500000</v>
      </c>
      <c r="M120" s="1">
        <f t="shared" si="6"/>
        <v>888500000</v>
      </c>
      <c r="N120">
        <f t="shared" si="4"/>
        <v>0.156336880452497</v>
      </c>
      <c r="O120">
        <f t="shared" si="7"/>
        <v>0.0425893969897421</v>
      </c>
    </row>
    <row r="121" spans="1:15">
      <c r="A121">
        <v>127</v>
      </c>
      <c r="B121" t="s">
        <v>33</v>
      </c>
      <c r="C121" t="s">
        <v>442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468</v>
      </c>
      <c r="K121" t="s">
        <v>516</v>
      </c>
      <c r="L121" s="1">
        <f t="shared" si="5"/>
        <v>3313200000</v>
      </c>
      <c r="M121" s="1">
        <f t="shared" si="6"/>
        <v>889500000</v>
      </c>
      <c r="N121">
        <f t="shared" si="4"/>
        <v>0.153325003470776</v>
      </c>
      <c r="O121">
        <f t="shared" si="7"/>
        <v>0.0411634041371651</v>
      </c>
    </row>
    <row r="122" spans="1:15">
      <c r="A122">
        <v>128</v>
      </c>
      <c r="B122" t="s">
        <v>34</v>
      </c>
      <c r="C122" t="s">
        <v>439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472</v>
      </c>
      <c r="K122" t="s">
        <v>517</v>
      </c>
      <c r="L122" s="1">
        <f t="shared" si="5"/>
        <v>13283600000</v>
      </c>
      <c r="M122" s="1">
        <f t="shared" si="6"/>
        <v>4370100000</v>
      </c>
      <c r="N122">
        <f t="shared" si="4"/>
        <v>0.216003330232921</v>
      </c>
      <c r="O122">
        <f t="shared" si="7"/>
        <v>0.0710617719180711</v>
      </c>
    </row>
    <row r="123" spans="1:15">
      <c r="A123">
        <v>129</v>
      </c>
      <c r="B123" t="s">
        <v>34</v>
      </c>
      <c r="C123" t="s">
        <v>440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472</v>
      </c>
      <c r="K123" t="s">
        <v>517</v>
      </c>
      <c r="L123" s="1">
        <f t="shared" si="5"/>
        <v>14786400000</v>
      </c>
      <c r="M123" s="1">
        <f t="shared" si="6"/>
        <v>4588200000</v>
      </c>
      <c r="N123">
        <f t="shared" si="4"/>
        <v>0.208190246890114</v>
      </c>
      <c r="O123">
        <f t="shared" si="7"/>
        <v>0.0646011531394538</v>
      </c>
    </row>
    <row r="124" spans="1:15">
      <c r="A124">
        <v>130</v>
      </c>
      <c r="B124" t="s">
        <v>34</v>
      </c>
      <c r="C124" t="s">
        <v>441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472</v>
      </c>
      <c r="K124" t="s">
        <v>517</v>
      </c>
      <c r="L124" s="1">
        <f t="shared" si="5"/>
        <v>17019200000</v>
      </c>
      <c r="M124" s="1">
        <f t="shared" si="6"/>
        <v>5049900000</v>
      </c>
      <c r="N124">
        <f t="shared" si="4"/>
        <v>0.23038114846746</v>
      </c>
      <c r="O124">
        <f t="shared" si="7"/>
        <v>0.0683581931962623</v>
      </c>
    </row>
    <row r="125" spans="1:15">
      <c r="A125">
        <v>131</v>
      </c>
      <c r="B125" t="s">
        <v>34</v>
      </c>
      <c r="C125" t="s">
        <v>442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472</v>
      </c>
      <c r="K125" t="s">
        <v>517</v>
      </c>
      <c r="L125" s="1">
        <f t="shared" si="5"/>
        <v>18039600000</v>
      </c>
      <c r="M125" s="1">
        <f t="shared" si="6"/>
        <v>5274700000</v>
      </c>
      <c r="N125">
        <f t="shared" si="4"/>
        <v>0.227897898466961</v>
      </c>
      <c r="O125">
        <f t="shared" si="7"/>
        <v>0.0666363469835074</v>
      </c>
    </row>
    <row r="126" spans="1:15">
      <c r="A126">
        <v>136</v>
      </c>
      <c r="B126" t="s">
        <v>35</v>
      </c>
      <c r="C126" t="s">
        <v>439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470</v>
      </c>
      <c r="K126" t="s">
        <v>518</v>
      </c>
      <c r="L126" s="1">
        <f t="shared" si="5"/>
        <v>13349000000</v>
      </c>
      <c r="M126" s="1">
        <f t="shared" si="6"/>
        <v>5135000000</v>
      </c>
      <c r="N126">
        <f t="shared" si="4"/>
        <v>0.812576089603117</v>
      </c>
      <c r="O126">
        <f t="shared" si="7"/>
        <v>0.312576089603117</v>
      </c>
    </row>
    <row r="127" spans="1:15">
      <c r="A127">
        <v>137</v>
      </c>
      <c r="B127" t="s">
        <v>35</v>
      </c>
      <c r="C127" t="s">
        <v>440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470</v>
      </c>
      <c r="K127" t="s">
        <v>518</v>
      </c>
      <c r="L127" s="1">
        <f t="shared" si="5"/>
        <v>11833000000</v>
      </c>
      <c r="M127" s="1">
        <f t="shared" si="6"/>
        <v>4681000000</v>
      </c>
      <c r="N127">
        <f t="shared" si="4"/>
        <v>0.801096743619254</v>
      </c>
      <c r="O127">
        <f t="shared" si="7"/>
        <v>0.316904745785661</v>
      </c>
    </row>
    <row r="128" spans="1:15">
      <c r="A128">
        <v>138</v>
      </c>
      <c r="B128" t="s">
        <v>35</v>
      </c>
      <c r="C128" t="s">
        <v>441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470</v>
      </c>
      <c r="K128" t="s">
        <v>518</v>
      </c>
      <c r="L128" s="1">
        <f t="shared" si="5"/>
        <v>10180000000</v>
      </c>
      <c r="M128" s="1">
        <f t="shared" si="6"/>
        <v>-635000000</v>
      </c>
      <c r="N128">
        <f t="shared" si="4"/>
        <v>0.802143251122843</v>
      </c>
      <c r="O128">
        <f t="shared" si="7"/>
        <v>-0.0500354581987235</v>
      </c>
    </row>
    <row r="129" spans="1:15">
      <c r="A129">
        <v>139</v>
      </c>
      <c r="B129" t="s">
        <v>35</v>
      </c>
      <c r="C129" t="s">
        <v>442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470</v>
      </c>
      <c r="K129" t="s">
        <v>518</v>
      </c>
      <c r="L129" s="1">
        <f t="shared" si="5"/>
        <v>4318000000</v>
      </c>
      <c r="M129" s="1">
        <f t="shared" si="6"/>
        <v>-25845000000</v>
      </c>
      <c r="N129">
        <f t="shared" si="4"/>
        <v>0.676484411718628</v>
      </c>
      <c r="O129">
        <f t="shared" si="7"/>
        <v>-4.04903650321166</v>
      </c>
    </row>
    <row r="130" spans="1:15">
      <c r="A130">
        <v>140</v>
      </c>
      <c r="B130" t="s">
        <v>36</v>
      </c>
      <c r="C130" t="s">
        <v>439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470</v>
      </c>
      <c r="K130" t="s">
        <v>518</v>
      </c>
      <c r="L130" s="1">
        <f t="shared" si="5"/>
        <v>11639000000</v>
      </c>
      <c r="M130" s="1">
        <f t="shared" si="6"/>
        <v>5456000000</v>
      </c>
      <c r="N130">
        <f t="shared" ref="N130:N193" si="8">1-(F130/E130)</f>
        <v>0.798230574034703</v>
      </c>
      <c r="O130">
        <f t="shared" si="7"/>
        <v>0.374185583979151</v>
      </c>
    </row>
    <row r="131" spans="1:15">
      <c r="A131">
        <v>141</v>
      </c>
      <c r="B131" t="s">
        <v>36</v>
      </c>
      <c r="C131" t="s">
        <v>440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470</v>
      </c>
      <c r="K131" t="s">
        <v>518</v>
      </c>
      <c r="L131" s="1">
        <f t="shared" ref="L131:L194" si="9">E131-F131</f>
        <v>15153000000</v>
      </c>
      <c r="M131" s="1">
        <f t="shared" ref="M131:M194" si="10">L131-SUM(G131:I131)</f>
        <v>7878000000</v>
      </c>
      <c r="N131">
        <f t="shared" si="8"/>
        <v>0.82041147807255</v>
      </c>
      <c r="O131">
        <f t="shared" ref="O131:O194" si="11">M131/E131</f>
        <v>0.42652950730915</v>
      </c>
    </row>
    <row r="132" spans="1:15">
      <c r="A132">
        <v>142</v>
      </c>
      <c r="B132" t="s">
        <v>36</v>
      </c>
      <c r="C132" t="s">
        <v>441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470</v>
      </c>
      <c r="K132" t="s">
        <v>518</v>
      </c>
      <c r="L132" s="1">
        <f t="shared" si="9"/>
        <v>5513000000</v>
      </c>
      <c r="M132" s="1">
        <f t="shared" si="10"/>
        <v>-1090000000</v>
      </c>
      <c r="N132">
        <f t="shared" si="8"/>
        <v>0.63382386755576</v>
      </c>
      <c r="O132">
        <f t="shared" si="11"/>
        <v>-0.125316164635548</v>
      </c>
    </row>
    <row r="133" spans="1:15">
      <c r="A133">
        <v>143</v>
      </c>
      <c r="B133" t="s">
        <v>36</v>
      </c>
      <c r="C133" t="s">
        <v>442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470</v>
      </c>
      <c r="K133" t="s">
        <v>518</v>
      </c>
      <c r="L133" s="1">
        <f t="shared" si="9"/>
        <v>4969000000</v>
      </c>
      <c r="M133" s="1">
        <f t="shared" si="10"/>
        <v>-1426000000</v>
      </c>
      <c r="N133">
        <f t="shared" si="8"/>
        <v>0.63146524336002</v>
      </c>
      <c r="O133">
        <f t="shared" si="11"/>
        <v>-0.181217435506418</v>
      </c>
    </row>
    <row r="134" spans="1:15">
      <c r="A134">
        <v>144</v>
      </c>
      <c r="B134" t="s">
        <v>37</v>
      </c>
      <c r="C134" t="s">
        <v>439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475</v>
      </c>
      <c r="K134" t="s">
        <v>519</v>
      </c>
      <c r="L134" s="1">
        <f t="shared" si="9"/>
        <v>2708300000</v>
      </c>
      <c r="M134" s="1">
        <f t="shared" si="10"/>
        <v>1556000000</v>
      </c>
      <c r="N134">
        <f t="shared" si="8"/>
        <v>0.266030804290598</v>
      </c>
      <c r="O134">
        <f t="shared" si="11"/>
        <v>0.152842717378492</v>
      </c>
    </row>
    <row r="135" spans="1:15">
      <c r="A135">
        <v>145</v>
      </c>
      <c r="B135" t="s">
        <v>37</v>
      </c>
      <c r="C135" t="s">
        <v>440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475</v>
      </c>
      <c r="K135" t="s">
        <v>519</v>
      </c>
      <c r="L135" s="1">
        <f t="shared" si="9"/>
        <v>2809100000</v>
      </c>
      <c r="M135" s="1">
        <f t="shared" si="10"/>
        <v>1661900000</v>
      </c>
      <c r="N135">
        <f t="shared" si="8"/>
        <v>0.26909665676789</v>
      </c>
      <c r="O135">
        <f t="shared" si="11"/>
        <v>0.159201072899703</v>
      </c>
    </row>
    <row r="136" spans="1:15">
      <c r="A136">
        <v>146</v>
      </c>
      <c r="B136" t="s">
        <v>37</v>
      </c>
      <c r="C136" t="s">
        <v>441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475</v>
      </c>
      <c r="K136" t="s">
        <v>519</v>
      </c>
      <c r="L136" s="1">
        <f t="shared" si="9"/>
        <v>2955900000</v>
      </c>
      <c r="M136" s="1">
        <f t="shared" si="10"/>
        <v>1923500000</v>
      </c>
      <c r="N136">
        <f t="shared" si="8"/>
        <v>0.298729648606858</v>
      </c>
      <c r="O136">
        <f t="shared" si="11"/>
        <v>0.194393071178082</v>
      </c>
    </row>
    <row r="137" spans="1:15">
      <c r="A137">
        <v>147</v>
      </c>
      <c r="B137" t="s">
        <v>37</v>
      </c>
      <c r="C137" t="s">
        <v>442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475</v>
      </c>
      <c r="K137" t="s">
        <v>519</v>
      </c>
      <c r="L137" s="1">
        <f t="shared" si="9"/>
        <v>3121700000</v>
      </c>
      <c r="M137" s="1">
        <f t="shared" si="10"/>
        <v>2192100000</v>
      </c>
      <c r="N137">
        <f t="shared" si="8"/>
        <v>0.327758178992902</v>
      </c>
      <c r="O137">
        <f t="shared" si="11"/>
        <v>0.230156230313721</v>
      </c>
    </row>
    <row r="138" spans="1:15">
      <c r="A138">
        <v>148</v>
      </c>
      <c r="B138" t="s">
        <v>38</v>
      </c>
      <c r="C138" t="s">
        <v>439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474</v>
      </c>
      <c r="K138" t="s">
        <v>520</v>
      </c>
      <c r="L138" s="1">
        <f t="shared" si="9"/>
        <v>1343200000</v>
      </c>
      <c r="M138" s="1">
        <f t="shared" si="10"/>
        <v>830300000</v>
      </c>
      <c r="N138">
        <f t="shared" si="8"/>
        <v>0.312947042240395</v>
      </c>
      <c r="O138">
        <f t="shared" si="11"/>
        <v>0.193448428508189</v>
      </c>
    </row>
    <row r="139" spans="1:15">
      <c r="A139">
        <v>149</v>
      </c>
      <c r="B139" t="s">
        <v>38</v>
      </c>
      <c r="C139" t="s">
        <v>440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474</v>
      </c>
      <c r="K139" t="s">
        <v>520</v>
      </c>
      <c r="L139" s="1">
        <f t="shared" si="9"/>
        <v>1450800000</v>
      </c>
      <c r="M139" s="1">
        <f t="shared" si="10"/>
        <v>902800000</v>
      </c>
      <c r="N139">
        <f t="shared" si="8"/>
        <v>0.314386634017379</v>
      </c>
      <c r="O139">
        <f t="shared" si="11"/>
        <v>0.195635685960084</v>
      </c>
    </row>
    <row r="140" spans="1:15">
      <c r="A140">
        <v>150</v>
      </c>
      <c r="B140" t="s">
        <v>38</v>
      </c>
      <c r="C140" t="s">
        <v>441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474</v>
      </c>
      <c r="K140" t="s">
        <v>520</v>
      </c>
      <c r="L140" s="1">
        <f t="shared" si="9"/>
        <v>1693800000</v>
      </c>
      <c r="M140" s="1">
        <f t="shared" si="10"/>
        <v>1048700000</v>
      </c>
      <c r="N140">
        <f t="shared" si="8"/>
        <v>0.316864652511458</v>
      </c>
      <c r="O140">
        <f t="shared" si="11"/>
        <v>0.196183705920868</v>
      </c>
    </row>
    <row r="141" spans="1:15">
      <c r="A141">
        <v>151</v>
      </c>
      <c r="B141" t="s">
        <v>38</v>
      </c>
      <c r="C141" t="s">
        <v>442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474</v>
      </c>
      <c r="K141" t="s">
        <v>520</v>
      </c>
      <c r="L141" s="1">
        <f t="shared" si="9"/>
        <v>1779500000</v>
      </c>
      <c r="M141" s="1">
        <f t="shared" si="10"/>
        <v>1110400000</v>
      </c>
      <c r="N141">
        <f t="shared" si="8"/>
        <v>0.31955393538887</v>
      </c>
      <c r="O141">
        <f t="shared" si="11"/>
        <v>0.199400219081653</v>
      </c>
    </row>
    <row r="142" spans="1:15">
      <c r="A142">
        <v>152</v>
      </c>
      <c r="B142" t="s">
        <v>39</v>
      </c>
      <c r="C142" t="s">
        <v>439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473</v>
      </c>
      <c r="K142" t="s">
        <v>521</v>
      </c>
      <c r="L142" s="1">
        <f t="shared" si="9"/>
        <v>3299000000</v>
      </c>
      <c r="M142" s="1">
        <f t="shared" si="10"/>
        <v>645000000</v>
      </c>
      <c r="N142">
        <f t="shared" si="8"/>
        <v>0.139198312236287</v>
      </c>
      <c r="O142">
        <f t="shared" si="11"/>
        <v>0.0272151898734177</v>
      </c>
    </row>
    <row r="143" spans="1:15">
      <c r="A143">
        <v>153</v>
      </c>
      <c r="B143" t="s">
        <v>39</v>
      </c>
      <c r="C143" t="s">
        <v>440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473</v>
      </c>
      <c r="K143" t="s">
        <v>521</v>
      </c>
      <c r="L143" s="1">
        <f t="shared" si="9"/>
        <v>3746000000</v>
      </c>
      <c r="M143" s="1">
        <f t="shared" si="10"/>
        <v>1125000000</v>
      </c>
      <c r="N143">
        <f t="shared" si="8"/>
        <v>0.16264327891629</v>
      </c>
      <c r="O143">
        <f t="shared" si="11"/>
        <v>0.0488450850989927</v>
      </c>
    </row>
    <row r="144" spans="1:15">
      <c r="A144">
        <v>154</v>
      </c>
      <c r="B144" t="s">
        <v>39</v>
      </c>
      <c r="C144" t="s">
        <v>441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473</v>
      </c>
      <c r="K144" t="s">
        <v>521</v>
      </c>
      <c r="L144" s="1">
        <f t="shared" si="9"/>
        <v>4769000000</v>
      </c>
      <c r="M144" s="1">
        <f t="shared" si="10"/>
        <v>2185000000</v>
      </c>
      <c r="N144">
        <f t="shared" si="8"/>
        <v>0.199489667865808</v>
      </c>
      <c r="O144">
        <f t="shared" si="11"/>
        <v>0.0913996486237765</v>
      </c>
    </row>
    <row r="145" spans="1:15">
      <c r="A145">
        <v>155</v>
      </c>
      <c r="B145" t="s">
        <v>39</v>
      </c>
      <c r="C145" t="s">
        <v>442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473</v>
      </c>
      <c r="K145" t="s">
        <v>521</v>
      </c>
      <c r="L145" s="1">
        <f t="shared" si="9"/>
        <v>4465000000</v>
      </c>
      <c r="M145" s="1">
        <f t="shared" si="10"/>
        <v>1968000000</v>
      </c>
      <c r="N145">
        <f t="shared" si="8"/>
        <v>0.19814502529511</v>
      </c>
      <c r="O145">
        <f t="shared" si="11"/>
        <v>0.0873346942398154</v>
      </c>
    </row>
    <row r="146" spans="1:15">
      <c r="A146">
        <v>156</v>
      </c>
      <c r="B146" t="s">
        <v>40</v>
      </c>
      <c r="C146" t="s">
        <v>439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474</v>
      </c>
      <c r="K146" t="s">
        <v>522</v>
      </c>
      <c r="L146" s="1">
        <f t="shared" si="9"/>
        <v>3194000000</v>
      </c>
      <c r="M146" s="1">
        <f t="shared" si="10"/>
        <v>1451000000</v>
      </c>
      <c r="N146">
        <f t="shared" si="8"/>
        <v>0.657742998352554</v>
      </c>
      <c r="O146">
        <f t="shared" si="11"/>
        <v>0.298805601317957</v>
      </c>
    </row>
    <row r="147" spans="1:15">
      <c r="A147">
        <v>157</v>
      </c>
      <c r="B147" t="s">
        <v>40</v>
      </c>
      <c r="C147" t="s">
        <v>440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474</v>
      </c>
      <c r="K147" t="s">
        <v>522</v>
      </c>
      <c r="L147" s="1">
        <f t="shared" si="9"/>
        <v>3052000000</v>
      </c>
      <c r="M147" s="1">
        <f t="shared" si="10"/>
        <v>1372000000</v>
      </c>
      <c r="N147">
        <f t="shared" si="8"/>
        <v>0.665939341042985</v>
      </c>
      <c r="O147">
        <f t="shared" si="11"/>
        <v>0.299367226707397</v>
      </c>
    </row>
    <row r="148" spans="1:15">
      <c r="A148">
        <v>158</v>
      </c>
      <c r="B148" t="s">
        <v>40</v>
      </c>
      <c r="C148" t="s">
        <v>441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474</v>
      </c>
      <c r="K148" t="s">
        <v>522</v>
      </c>
      <c r="L148" s="1">
        <f t="shared" si="9"/>
        <v>2883000000</v>
      </c>
      <c r="M148" s="1">
        <f t="shared" si="10"/>
        <v>1183000000</v>
      </c>
      <c r="N148">
        <f t="shared" si="8"/>
        <v>0.654038112522686</v>
      </c>
      <c r="O148">
        <f t="shared" si="11"/>
        <v>0.268375680580762</v>
      </c>
    </row>
    <row r="149" spans="1:15">
      <c r="A149">
        <v>159</v>
      </c>
      <c r="B149" t="s">
        <v>40</v>
      </c>
      <c r="C149" t="s">
        <v>442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474</v>
      </c>
      <c r="K149" t="s">
        <v>522</v>
      </c>
      <c r="L149" s="1">
        <f t="shared" si="9"/>
        <v>3079000000</v>
      </c>
      <c r="M149" s="1">
        <f t="shared" si="10"/>
        <v>1319000000</v>
      </c>
      <c r="N149">
        <f t="shared" si="8"/>
        <v>0.66016295025729</v>
      </c>
      <c r="O149">
        <f t="shared" si="11"/>
        <v>0.282804459691252</v>
      </c>
    </row>
    <row r="150" spans="1:15">
      <c r="A150">
        <v>164</v>
      </c>
      <c r="B150" t="s">
        <v>41</v>
      </c>
      <c r="C150" t="s">
        <v>439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474</v>
      </c>
      <c r="K150" t="s">
        <v>498</v>
      </c>
      <c r="L150" s="1">
        <f t="shared" si="9"/>
        <v>3553000000</v>
      </c>
      <c r="M150" s="1">
        <f t="shared" si="10"/>
        <v>1769000000</v>
      </c>
      <c r="N150">
        <f t="shared" si="8"/>
        <v>0.520662368112544</v>
      </c>
      <c r="O150">
        <f t="shared" si="11"/>
        <v>0.259232121922626</v>
      </c>
    </row>
    <row r="151" spans="1:15">
      <c r="A151">
        <v>165</v>
      </c>
      <c r="B151" t="s">
        <v>41</v>
      </c>
      <c r="C151" t="s">
        <v>440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474</v>
      </c>
      <c r="K151" t="s">
        <v>498</v>
      </c>
      <c r="L151" s="1">
        <f t="shared" si="9"/>
        <v>5940000000</v>
      </c>
      <c r="M151" s="1">
        <f t="shared" si="10"/>
        <v>587000000</v>
      </c>
      <c r="N151">
        <f t="shared" si="8"/>
        <v>0.448640483383686</v>
      </c>
      <c r="O151">
        <f t="shared" si="11"/>
        <v>0.0443353474320242</v>
      </c>
    </row>
    <row r="152" spans="1:15">
      <c r="A152">
        <v>166</v>
      </c>
      <c r="B152" t="s">
        <v>42</v>
      </c>
      <c r="C152" t="s">
        <v>439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475</v>
      </c>
      <c r="K152" t="s">
        <v>523</v>
      </c>
      <c r="L152" s="1">
        <f t="shared" si="9"/>
        <v>1528200000</v>
      </c>
      <c r="M152" s="1">
        <f t="shared" si="10"/>
        <v>379300000</v>
      </c>
      <c r="N152">
        <f t="shared" si="8"/>
        <v>0.26062931696086</v>
      </c>
      <c r="O152">
        <f t="shared" si="11"/>
        <v>0.0646883260851027</v>
      </c>
    </row>
    <row r="153" spans="1:15">
      <c r="A153">
        <v>167</v>
      </c>
      <c r="B153" t="s">
        <v>42</v>
      </c>
      <c r="C153" t="s">
        <v>440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475</v>
      </c>
      <c r="K153" t="s">
        <v>523</v>
      </c>
      <c r="L153" s="1">
        <f t="shared" si="9"/>
        <v>1637700000</v>
      </c>
      <c r="M153" s="1">
        <f t="shared" si="10"/>
        <v>463500000</v>
      </c>
      <c r="N153">
        <f t="shared" si="8"/>
        <v>0.266726384364821</v>
      </c>
      <c r="O153">
        <f t="shared" si="11"/>
        <v>0.0754885993485342</v>
      </c>
    </row>
    <row r="154" spans="1:15">
      <c r="A154">
        <v>168</v>
      </c>
      <c r="B154" t="s">
        <v>42</v>
      </c>
      <c r="C154" t="s">
        <v>441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475</v>
      </c>
      <c r="K154" t="s">
        <v>523</v>
      </c>
      <c r="L154" s="1">
        <f t="shared" si="9"/>
        <v>1651200000</v>
      </c>
      <c r="M154" s="1">
        <f t="shared" si="10"/>
        <v>492300000</v>
      </c>
      <c r="N154">
        <f t="shared" si="8"/>
        <v>0.260840718449363</v>
      </c>
      <c r="O154">
        <f t="shared" si="11"/>
        <v>0.0777688261219847</v>
      </c>
    </row>
    <row r="155" spans="1:15">
      <c r="A155">
        <v>169</v>
      </c>
      <c r="B155" t="s">
        <v>42</v>
      </c>
      <c r="C155" t="s">
        <v>442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475</v>
      </c>
      <c r="K155" t="s">
        <v>523</v>
      </c>
      <c r="L155" s="1">
        <f t="shared" si="9"/>
        <v>1645800000</v>
      </c>
      <c r="M155" s="1">
        <f t="shared" si="10"/>
        <v>537700000</v>
      </c>
      <c r="N155">
        <f t="shared" si="8"/>
        <v>0.275821615914461</v>
      </c>
      <c r="O155">
        <f t="shared" si="11"/>
        <v>0.09011379443262</v>
      </c>
    </row>
    <row r="156" spans="1:15">
      <c r="A156">
        <v>170</v>
      </c>
      <c r="B156" t="s">
        <v>43</v>
      </c>
      <c r="C156" t="s">
        <v>439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478</v>
      </c>
      <c r="K156" t="s">
        <v>524</v>
      </c>
      <c r="L156" s="1">
        <f t="shared" si="9"/>
        <v>1524426000</v>
      </c>
      <c r="M156" s="1">
        <f t="shared" si="10"/>
        <v>923266000</v>
      </c>
      <c r="N156">
        <f t="shared" si="8"/>
        <v>0.534150500048004</v>
      </c>
      <c r="O156">
        <f t="shared" si="11"/>
        <v>0.323507336910628</v>
      </c>
    </row>
    <row r="157" spans="1:15">
      <c r="A157">
        <v>171</v>
      </c>
      <c r="B157" t="s">
        <v>43</v>
      </c>
      <c r="C157" t="s">
        <v>440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478</v>
      </c>
      <c r="K157" t="s">
        <v>524</v>
      </c>
      <c r="L157" s="1">
        <f t="shared" si="9"/>
        <v>1590000000</v>
      </c>
      <c r="M157" s="1">
        <f t="shared" si="10"/>
        <v>949000000</v>
      </c>
      <c r="N157">
        <f t="shared" si="8"/>
        <v>0.552275095519277</v>
      </c>
      <c r="O157">
        <f t="shared" si="11"/>
        <v>0.329628343174713</v>
      </c>
    </row>
    <row r="158" spans="1:15">
      <c r="A158">
        <v>172</v>
      </c>
      <c r="B158" t="s">
        <v>43</v>
      </c>
      <c r="C158" t="s">
        <v>441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478</v>
      </c>
      <c r="K158" t="s">
        <v>524</v>
      </c>
      <c r="L158" s="1">
        <f t="shared" si="9"/>
        <v>1661000000</v>
      </c>
      <c r="M158" s="1">
        <f t="shared" si="10"/>
        <v>1001000000</v>
      </c>
      <c r="N158">
        <f t="shared" si="8"/>
        <v>0.551643972102292</v>
      </c>
      <c r="O158">
        <f t="shared" si="11"/>
        <v>0.332447691796745</v>
      </c>
    </row>
    <row r="159" spans="1:15">
      <c r="A159">
        <v>173</v>
      </c>
      <c r="B159" t="s">
        <v>43</v>
      </c>
      <c r="C159" t="s">
        <v>442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478</v>
      </c>
      <c r="K159" t="s">
        <v>524</v>
      </c>
      <c r="L159" s="1">
        <f t="shared" si="9"/>
        <v>1755000000</v>
      </c>
      <c r="M159" s="1">
        <f t="shared" si="10"/>
        <v>1072000000</v>
      </c>
      <c r="N159">
        <f t="shared" si="8"/>
        <v>0.555555555555556</v>
      </c>
      <c r="O159">
        <f t="shared" si="11"/>
        <v>0.33934789490345</v>
      </c>
    </row>
    <row r="160" spans="1:15">
      <c r="A160">
        <v>174</v>
      </c>
      <c r="B160" t="s">
        <v>44</v>
      </c>
      <c r="C160" t="s">
        <v>439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471</v>
      </c>
      <c r="K160" t="s">
        <v>525</v>
      </c>
      <c r="L160" s="1">
        <f t="shared" si="9"/>
        <v>33301000000</v>
      </c>
      <c r="M160" s="1">
        <f t="shared" si="10"/>
        <v>8197000000</v>
      </c>
      <c r="N160">
        <f t="shared" si="8"/>
        <v>0.985790829164323</v>
      </c>
      <c r="O160">
        <f t="shared" si="11"/>
        <v>0.242651194458423</v>
      </c>
    </row>
    <row r="161" spans="1:15">
      <c r="A161">
        <v>175</v>
      </c>
      <c r="B161" t="s">
        <v>44</v>
      </c>
      <c r="C161" t="s">
        <v>440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471</v>
      </c>
      <c r="K161" t="s">
        <v>525</v>
      </c>
      <c r="L161" s="1">
        <f t="shared" si="9"/>
        <v>34386000000</v>
      </c>
      <c r="M161" s="1">
        <f t="shared" si="10"/>
        <v>9404000000</v>
      </c>
      <c r="N161">
        <f t="shared" si="8"/>
        <v>0.987309061674515</v>
      </c>
      <c r="O161">
        <f t="shared" si="11"/>
        <v>0.270012633513265</v>
      </c>
    </row>
    <row r="162" spans="1:15">
      <c r="A162">
        <v>176</v>
      </c>
      <c r="B162" t="s">
        <v>44</v>
      </c>
      <c r="C162" t="s">
        <v>441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471</v>
      </c>
      <c r="K162" t="s">
        <v>525</v>
      </c>
      <c r="L162" s="1">
        <f t="shared" si="9"/>
        <v>35522000000</v>
      </c>
      <c r="M162" s="1">
        <f t="shared" si="10"/>
        <v>10325000000</v>
      </c>
      <c r="N162">
        <f t="shared" si="8"/>
        <v>0.989608580582254</v>
      </c>
      <c r="O162">
        <f t="shared" si="11"/>
        <v>0.2876445187352</v>
      </c>
    </row>
    <row r="163" spans="1:15">
      <c r="A163">
        <v>177</v>
      </c>
      <c r="B163" t="s">
        <v>44</v>
      </c>
      <c r="C163" t="s">
        <v>442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471</v>
      </c>
      <c r="K163" t="s">
        <v>525</v>
      </c>
      <c r="L163" s="1">
        <f t="shared" si="9"/>
        <v>33966000000</v>
      </c>
      <c r="M163" s="1">
        <f t="shared" si="10"/>
        <v>9086000000</v>
      </c>
      <c r="N163">
        <f t="shared" si="8"/>
        <v>0.98620829824918</v>
      </c>
      <c r="O163">
        <f t="shared" si="11"/>
        <v>0.263813478122006</v>
      </c>
    </row>
    <row r="164" spans="1:15">
      <c r="A164">
        <v>178</v>
      </c>
      <c r="B164" t="s">
        <v>45</v>
      </c>
      <c r="C164" t="s">
        <v>439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473</v>
      </c>
      <c r="K164" t="s">
        <v>512</v>
      </c>
      <c r="L164" s="1">
        <f t="shared" si="9"/>
        <v>837600000</v>
      </c>
      <c r="M164" s="1">
        <f t="shared" si="10"/>
        <v>230000000</v>
      </c>
      <c r="N164">
        <f t="shared" si="8"/>
        <v>0.400938203053947</v>
      </c>
      <c r="O164">
        <f t="shared" si="11"/>
        <v>0.110095256330477</v>
      </c>
    </row>
    <row r="165" spans="1:15">
      <c r="A165">
        <v>179</v>
      </c>
      <c r="B165" t="s">
        <v>45</v>
      </c>
      <c r="C165" t="s">
        <v>440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473</v>
      </c>
      <c r="K165" t="s">
        <v>512</v>
      </c>
      <c r="L165" s="1">
        <f t="shared" si="9"/>
        <v>979200000</v>
      </c>
      <c r="M165" s="1">
        <f t="shared" si="10"/>
        <v>298900000</v>
      </c>
      <c r="N165">
        <f t="shared" si="8"/>
        <v>0.409108000835596</v>
      </c>
      <c r="O165">
        <f t="shared" si="11"/>
        <v>0.124879883016503</v>
      </c>
    </row>
    <row r="166" spans="1:15">
      <c r="A166">
        <v>180</v>
      </c>
      <c r="B166" t="s">
        <v>45</v>
      </c>
      <c r="C166" t="s">
        <v>441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473</v>
      </c>
      <c r="K166" t="s">
        <v>512</v>
      </c>
      <c r="L166" s="1">
        <f t="shared" si="9"/>
        <v>1145600000</v>
      </c>
      <c r="M166" s="1">
        <f t="shared" si="10"/>
        <v>388700000</v>
      </c>
      <c r="N166">
        <f t="shared" si="8"/>
        <v>0.423246019137695</v>
      </c>
      <c r="O166">
        <f t="shared" si="11"/>
        <v>0.143606605829977</v>
      </c>
    </row>
    <row r="167" spans="1:15">
      <c r="A167">
        <v>181</v>
      </c>
      <c r="B167" t="s">
        <v>45</v>
      </c>
      <c r="C167" t="s">
        <v>442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473</v>
      </c>
      <c r="K167" t="s">
        <v>512</v>
      </c>
      <c r="L167" s="1">
        <f t="shared" si="9"/>
        <v>1436200000</v>
      </c>
      <c r="M167" s="1">
        <f t="shared" si="10"/>
        <v>490200000</v>
      </c>
      <c r="N167">
        <f t="shared" si="8"/>
        <v>0.436362531522499</v>
      </c>
      <c r="O167">
        <f t="shared" si="11"/>
        <v>0.148938109561571</v>
      </c>
    </row>
    <row r="168" spans="1:15">
      <c r="A168">
        <v>182</v>
      </c>
      <c r="B168" t="s">
        <v>46</v>
      </c>
      <c r="C168" t="s">
        <v>439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468</v>
      </c>
      <c r="K168" t="s">
        <v>516</v>
      </c>
      <c r="L168" s="1">
        <f t="shared" si="9"/>
        <v>4740935000</v>
      </c>
      <c r="M168" s="1">
        <f t="shared" si="10"/>
        <v>1773098000</v>
      </c>
      <c r="N168">
        <f t="shared" si="8"/>
        <v>0.518274878573779</v>
      </c>
      <c r="O168">
        <f t="shared" si="11"/>
        <v>0.193833526645991</v>
      </c>
    </row>
    <row r="169" spans="1:15">
      <c r="A169">
        <v>183</v>
      </c>
      <c r="B169" t="s">
        <v>46</v>
      </c>
      <c r="C169" t="s">
        <v>440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468</v>
      </c>
      <c r="K169" t="s">
        <v>516</v>
      </c>
      <c r="L169" s="1">
        <f t="shared" si="9"/>
        <v>4934907000</v>
      </c>
      <c r="M169" s="1">
        <f t="shared" si="10"/>
        <v>1830223000</v>
      </c>
      <c r="N169">
        <f t="shared" si="8"/>
        <v>0.520817307037773</v>
      </c>
      <c r="O169">
        <f t="shared" si="11"/>
        <v>0.193156996502385</v>
      </c>
    </row>
    <row r="170" spans="1:15">
      <c r="A170">
        <v>184</v>
      </c>
      <c r="B170" t="s">
        <v>46</v>
      </c>
      <c r="C170" t="s">
        <v>441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468</v>
      </c>
      <c r="K170" t="s">
        <v>516</v>
      </c>
      <c r="L170" s="1">
        <f t="shared" si="9"/>
        <v>5327031000</v>
      </c>
      <c r="M170" s="1">
        <f t="shared" si="10"/>
        <v>1953051000</v>
      </c>
      <c r="N170">
        <f t="shared" si="8"/>
        <v>0.522906960992762</v>
      </c>
      <c r="O170">
        <f t="shared" si="11"/>
        <v>0.191713538568458</v>
      </c>
    </row>
    <row r="171" spans="1:15">
      <c r="A171">
        <v>185</v>
      </c>
      <c r="B171" t="s">
        <v>46</v>
      </c>
      <c r="C171" t="s">
        <v>442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468</v>
      </c>
      <c r="K171" t="s">
        <v>516</v>
      </c>
      <c r="L171" s="1">
        <f t="shared" si="9"/>
        <v>5608736000</v>
      </c>
      <c r="M171" s="1">
        <f t="shared" si="10"/>
        <v>2060395000</v>
      </c>
      <c r="N171">
        <f t="shared" si="8"/>
        <v>0.527351152855728</v>
      </c>
      <c r="O171">
        <f t="shared" si="11"/>
        <v>0.193724874657709</v>
      </c>
    </row>
    <row r="172" spans="1:15">
      <c r="A172">
        <v>186</v>
      </c>
      <c r="B172" t="s">
        <v>47</v>
      </c>
      <c r="C172" t="s">
        <v>439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473</v>
      </c>
      <c r="K172" t="s">
        <v>521</v>
      </c>
      <c r="L172" s="1">
        <f t="shared" si="9"/>
        <v>13355000000</v>
      </c>
      <c r="M172" s="1">
        <f t="shared" si="10"/>
        <v>6542000000</v>
      </c>
      <c r="N172">
        <f t="shared" si="8"/>
        <v>0.154173833739307</v>
      </c>
      <c r="O172">
        <f t="shared" si="11"/>
        <v>0.0755226671900073</v>
      </c>
    </row>
    <row r="173" spans="1:15">
      <c r="A173">
        <v>187</v>
      </c>
      <c r="B173" t="s">
        <v>47</v>
      </c>
      <c r="C173" t="s">
        <v>440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473</v>
      </c>
      <c r="K173" t="s">
        <v>521</v>
      </c>
      <c r="L173" s="1">
        <f t="shared" si="9"/>
        <v>14010000000</v>
      </c>
      <c r="M173" s="1">
        <f t="shared" si="10"/>
        <v>7483000000</v>
      </c>
      <c r="N173">
        <f t="shared" si="8"/>
        <v>0.154359754082105</v>
      </c>
      <c r="O173">
        <f t="shared" si="11"/>
        <v>0.0824463982724048</v>
      </c>
    </row>
    <row r="174" spans="1:15">
      <c r="A174">
        <v>188</v>
      </c>
      <c r="B174" t="s">
        <v>47</v>
      </c>
      <c r="C174" t="s">
        <v>441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473</v>
      </c>
      <c r="K174" t="s">
        <v>521</v>
      </c>
      <c r="L174" s="1">
        <f t="shared" si="9"/>
        <v>14026000000</v>
      </c>
      <c r="M174" s="1">
        <f t="shared" si="10"/>
        <v>7444000000</v>
      </c>
      <c r="N174">
        <f t="shared" si="8"/>
        <v>0.145930873754084</v>
      </c>
      <c r="O174">
        <f t="shared" si="11"/>
        <v>0.0774496951536717</v>
      </c>
    </row>
    <row r="175" spans="1:15">
      <c r="A175">
        <v>189</v>
      </c>
      <c r="B175" t="s">
        <v>47</v>
      </c>
      <c r="C175" t="s">
        <v>442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473</v>
      </c>
      <c r="K175" t="s">
        <v>521</v>
      </c>
      <c r="L175" s="1">
        <f t="shared" si="9"/>
        <v>13781000000</v>
      </c>
      <c r="M175" s="1">
        <f t="shared" si="10"/>
        <v>5841000000</v>
      </c>
      <c r="N175">
        <f t="shared" si="8"/>
        <v>0.145721204174641</v>
      </c>
      <c r="O175">
        <f t="shared" si="11"/>
        <v>0.0617631197724461</v>
      </c>
    </row>
    <row r="176" spans="1:15">
      <c r="A176">
        <v>190</v>
      </c>
      <c r="B176" t="s">
        <v>48</v>
      </c>
      <c r="C176" t="s">
        <v>439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471</v>
      </c>
      <c r="K176" t="s">
        <v>526</v>
      </c>
      <c r="L176" s="1">
        <f t="shared" si="9"/>
        <v>96325000000</v>
      </c>
      <c r="M176" s="1">
        <f t="shared" si="10"/>
        <v>16063000000</v>
      </c>
      <c r="N176">
        <f t="shared" si="8"/>
        <v>0.962499250584544</v>
      </c>
      <c r="O176">
        <f t="shared" si="11"/>
        <v>0.160504806251124</v>
      </c>
    </row>
    <row r="177" spans="1:15">
      <c r="A177">
        <v>191</v>
      </c>
      <c r="B177" t="s">
        <v>48</v>
      </c>
      <c r="C177" t="s">
        <v>440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471</v>
      </c>
      <c r="K177" t="s">
        <v>526</v>
      </c>
      <c r="L177" s="1">
        <f t="shared" si="9"/>
        <v>98663000000</v>
      </c>
      <c r="M177" s="1">
        <f t="shared" si="10"/>
        <v>25893000000</v>
      </c>
      <c r="N177">
        <f t="shared" si="8"/>
        <v>0.970166278257962</v>
      </c>
      <c r="O177">
        <f t="shared" si="11"/>
        <v>0.25460928050975</v>
      </c>
    </row>
    <row r="178" spans="1:15">
      <c r="A178">
        <v>192</v>
      </c>
      <c r="B178" t="s">
        <v>48</v>
      </c>
      <c r="C178" t="s">
        <v>441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471</v>
      </c>
      <c r="K178" t="s">
        <v>526</v>
      </c>
      <c r="L178" s="1">
        <f t="shared" si="9"/>
        <v>92525000000</v>
      </c>
      <c r="M178" s="1">
        <f t="shared" si="10"/>
        <v>15133000000</v>
      </c>
      <c r="N178">
        <f t="shared" si="8"/>
        <v>0.972095271115033</v>
      </c>
      <c r="O178">
        <f t="shared" si="11"/>
        <v>0.158991815593448</v>
      </c>
    </row>
    <row r="179" spans="1:15">
      <c r="A179">
        <v>193</v>
      </c>
      <c r="B179" t="s">
        <v>48</v>
      </c>
      <c r="C179" t="s">
        <v>442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471</v>
      </c>
      <c r="K179" t="s">
        <v>526</v>
      </c>
      <c r="L179" s="1">
        <f t="shared" si="9"/>
        <v>90852000000</v>
      </c>
      <c r="M179" s="1">
        <f t="shared" si="10"/>
        <v>30499000000</v>
      </c>
      <c r="N179">
        <f t="shared" si="8"/>
        <v>0.976315337001376</v>
      </c>
      <c r="O179">
        <f t="shared" si="11"/>
        <v>0.327748882393398</v>
      </c>
    </row>
    <row r="180" spans="1:15">
      <c r="A180">
        <v>194</v>
      </c>
      <c r="B180" t="s">
        <v>49</v>
      </c>
      <c r="C180" t="s">
        <v>439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472</v>
      </c>
      <c r="K180" t="s">
        <v>497</v>
      </c>
      <c r="L180" s="1">
        <f t="shared" si="9"/>
        <v>7134000000</v>
      </c>
      <c r="M180" s="1">
        <f t="shared" si="10"/>
        <v>2770000000</v>
      </c>
      <c r="N180">
        <f t="shared" si="8"/>
        <v>0.51191159586682</v>
      </c>
      <c r="O180">
        <f t="shared" si="11"/>
        <v>0.198765786452354</v>
      </c>
    </row>
    <row r="181" spans="1:15">
      <c r="A181">
        <v>195</v>
      </c>
      <c r="B181" t="s">
        <v>49</v>
      </c>
      <c r="C181" t="s">
        <v>440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472</v>
      </c>
      <c r="K181" t="s">
        <v>497</v>
      </c>
      <c r="L181" s="1">
        <f t="shared" si="9"/>
        <v>4162000000</v>
      </c>
      <c r="M181" s="1">
        <f t="shared" si="10"/>
        <v>496000000</v>
      </c>
      <c r="N181">
        <f t="shared" si="8"/>
        <v>0.442154467226177</v>
      </c>
      <c r="O181">
        <f t="shared" si="11"/>
        <v>0.0526930840327207</v>
      </c>
    </row>
    <row r="182" spans="1:15">
      <c r="A182">
        <v>196</v>
      </c>
      <c r="B182" t="s">
        <v>49</v>
      </c>
      <c r="C182" t="s">
        <v>441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472</v>
      </c>
      <c r="K182" t="s">
        <v>497</v>
      </c>
      <c r="L182" s="1">
        <f t="shared" si="9"/>
        <v>4581000000</v>
      </c>
      <c r="M182" s="1">
        <f t="shared" si="10"/>
        <v>656000000</v>
      </c>
      <c r="N182">
        <f t="shared" si="8"/>
        <v>0.427371956339211</v>
      </c>
      <c r="O182">
        <f t="shared" si="11"/>
        <v>0.0611997387816028</v>
      </c>
    </row>
    <row r="183" spans="1:15">
      <c r="A183">
        <v>197</v>
      </c>
      <c r="B183" t="s">
        <v>49</v>
      </c>
      <c r="C183" t="s">
        <v>442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472</v>
      </c>
      <c r="K183" t="s">
        <v>497</v>
      </c>
      <c r="L183" s="1">
        <f t="shared" si="9"/>
        <v>4146000000</v>
      </c>
      <c r="M183" s="1">
        <f t="shared" si="10"/>
        <v>449000000</v>
      </c>
      <c r="N183">
        <f t="shared" si="8"/>
        <v>0.415930979133226</v>
      </c>
      <c r="O183">
        <f t="shared" si="11"/>
        <v>0.0450441412520064</v>
      </c>
    </row>
    <row r="184" spans="1:15">
      <c r="A184">
        <v>198</v>
      </c>
      <c r="B184" t="s">
        <v>50</v>
      </c>
      <c r="C184" t="s">
        <v>439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468</v>
      </c>
      <c r="K184" t="s">
        <v>516</v>
      </c>
      <c r="L184" s="1">
        <f t="shared" si="9"/>
        <v>4388755000</v>
      </c>
      <c r="M184" s="1">
        <f t="shared" si="10"/>
        <v>1638218000</v>
      </c>
      <c r="N184">
        <f t="shared" si="8"/>
        <v>0.402100034037025</v>
      </c>
      <c r="O184">
        <f t="shared" si="11"/>
        <v>0.15009439204514</v>
      </c>
    </row>
    <row r="185" spans="1:15">
      <c r="A185">
        <v>199</v>
      </c>
      <c r="B185" t="s">
        <v>50</v>
      </c>
      <c r="C185" t="s">
        <v>440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468</v>
      </c>
      <c r="K185" t="s">
        <v>516</v>
      </c>
      <c r="L185" s="1">
        <f t="shared" si="9"/>
        <v>4565582000</v>
      </c>
      <c r="M185" s="1">
        <f t="shared" si="10"/>
        <v>1614587000</v>
      </c>
      <c r="N185">
        <f t="shared" si="8"/>
        <v>0.3968703654558</v>
      </c>
      <c r="O185">
        <f t="shared" si="11"/>
        <v>0.140350503561251</v>
      </c>
    </row>
    <row r="186" spans="1:15">
      <c r="A186">
        <v>200</v>
      </c>
      <c r="B186" t="s">
        <v>50</v>
      </c>
      <c r="C186" t="s">
        <v>441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468</v>
      </c>
      <c r="K186" t="s">
        <v>516</v>
      </c>
      <c r="L186" s="1">
        <f t="shared" si="9"/>
        <v>4619779000</v>
      </c>
      <c r="M186" s="1">
        <f t="shared" si="10"/>
        <v>1554293000</v>
      </c>
      <c r="N186">
        <f t="shared" si="8"/>
        <v>0.388831795775098</v>
      </c>
      <c r="O186">
        <f t="shared" si="11"/>
        <v>0.130819794269523</v>
      </c>
    </row>
    <row r="187" spans="1:15">
      <c r="A187">
        <v>201</v>
      </c>
      <c r="B187" t="s">
        <v>50</v>
      </c>
      <c r="C187" t="s">
        <v>442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468</v>
      </c>
      <c r="K187" t="s">
        <v>516</v>
      </c>
      <c r="L187" s="1">
        <f t="shared" si="9"/>
        <v>4620310000</v>
      </c>
      <c r="M187" s="1">
        <f t="shared" si="10"/>
        <v>1414903000</v>
      </c>
      <c r="N187">
        <f t="shared" si="8"/>
        <v>0.381721177667967</v>
      </c>
      <c r="O187">
        <f t="shared" si="11"/>
        <v>0.116896580412557</v>
      </c>
    </row>
    <row r="188" spans="1:15">
      <c r="A188">
        <v>202</v>
      </c>
      <c r="B188" t="s">
        <v>51</v>
      </c>
      <c r="C188" t="s">
        <v>439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471</v>
      </c>
      <c r="K188" t="s">
        <v>526</v>
      </c>
      <c r="L188" s="1">
        <f t="shared" si="9"/>
        <v>10308000000</v>
      </c>
      <c r="M188" s="1">
        <f t="shared" si="10"/>
        <v>3491000000</v>
      </c>
      <c r="N188">
        <f t="shared" si="8"/>
        <v>0.960044705224923</v>
      </c>
      <c r="O188">
        <f t="shared" si="11"/>
        <v>0.325137375430753</v>
      </c>
    </row>
    <row r="189" spans="1:15">
      <c r="A189">
        <v>203</v>
      </c>
      <c r="B189" t="s">
        <v>51</v>
      </c>
      <c r="C189" t="s">
        <v>440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471</v>
      </c>
      <c r="K189" t="s">
        <v>526</v>
      </c>
      <c r="L189" s="1">
        <f t="shared" si="9"/>
        <v>10242000000</v>
      </c>
      <c r="M189" s="1">
        <f t="shared" si="10"/>
        <v>3919000000</v>
      </c>
      <c r="N189">
        <f t="shared" si="8"/>
        <v>0.971450251351608</v>
      </c>
      <c r="O189">
        <f t="shared" si="11"/>
        <v>0.371715830408802</v>
      </c>
    </row>
    <row r="190" spans="1:15">
      <c r="A190">
        <v>204</v>
      </c>
      <c r="B190" t="s">
        <v>51</v>
      </c>
      <c r="C190" t="s">
        <v>441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471</v>
      </c>
      <c r="K190" t="s">
        <v>526</v>
      </c>
      <c r="L190" s="1">
        <f t="shared" si="9"/>
        <v>9759000000</v>
      </c>
      <c r="M190" s="1">
        <f t="shared" si="10"/>
        <v>3702000000</v>
      </c>
      <c r="N190">
        <f t="shared" si="8"/>
        <v>0.976095219043809</v>
      </c>
      <c r="O190">
        <f t="shared" si="11"/>
        <v>0.370274054810962</v>
      </c>
    </row>
    <row r="191" spans="1:15">
      <c r="A191">
        <v>205</v>
      </c>
      <c r="B191" t="s">
        <v>51</v>
      </c>
      <c r="C191" t="s">
        <v>442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471</v>
      </c>
      <c r="K191" t="s">
        <v>526</v>
      </c>
      <c r="L191" s="1">
        <f t="shared" si="9"/>
        <v>10113000000</v>
      </c>
      <c r="M191" s="1">
        <f t="shared" si="10"/>
        <v>3584000000</v>
      </c>
      <c r="N191">
        <f t="shared" si="8"/>
        <v>0.977479219021844</v>
      </c>
      <c r="O191">
        <f t="shared" si="11"/>
        <v>0.346414073071719</v>
      </c>
    </row>
    <row r="192" spans="1:15">
      <c r="A192">
        <v>206</v>
      </c>
      <c r="B192" t="s">
        <v>52</v>
      </c>
      <c r="C192" t="s">
        <v>439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468</v>
      </c>
      <c r="K192" t="s">
        <v>527</v>
      </c>
      <c r="L192" s="1">
        <f t="shared" si="9"/>
        <v>10984000000</v>
      </c>
      <c r="M192" s="1">
        <f t="shared" si="10"/>
        <v>2229000000</v>
      </c>
      <c r="N192">
        <f t="shared" si="8"/>
        <v>0.241634951712608</v>
      </c>
      <c r="O192">
        <f t="shared" si="11"/>
        <v>0.0490353520909871</v>
      </c>
    </row>
    <row r="193" spans="1:15">
      <c r="A193">
        <v>207</v>
      </c>
      <c r="B193" t="s">
        <v>52</v>
      </c>
      <c r="C193" t="s">
        <v>440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468</v>
      </c>
      <c r="K193" t="s">
        <v>527</v>
      </c>
      <c r="L193" s="1">
        <f t="shared" si="9"/>
        <v>9399000000</v>
      </c>
      <c r="M193" s="1">
        <f t="shared" si="10"/>
        <v>1293000000</v>
      </c>
      <c r="N193">
        <f t="shared" si="8"/>
        <v>0.231439757701115</v>
      </c>
      <c r="O193">
        <f t="shared" si="11"/>
        <v>0.0318386644012706</v>
      </c>
    </row>
    <row r="194" spans="1:15">
      <c r="A194">
        <v>208</v>
      </c>
      <c r="B194" t="s">
        <v>52</v>
      </c>
      <c r="C194" t="s">
        <v>441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468</v>
      </c>
      <c r="K194" t="s">
        <v>527</v>
      </c>
      <c r="L194" s="1">
        <f t="shared" si="9"/>
        <v>9047000000</v>
      </c>
      <c r="M194" s="1">
        <f t="shared" si="10"/>
        <v>1455000000</v>
      </c>
      <c r="N194">
        <f t="shared" ref="N194:N257" si="12">1-(F194/E194)</f>
        <v>0.22427427551501</v>
      </c>
      <c r="O194">
        <f t="shared" si="11"/>
        <v>0.0360693125759191</v>
      </c>
    </row>
    <row r="195" spans="1:15">
      <c r="A195">
        <v>209</v>
      </c>
      <c r="B195" t="s">
        <v>52</v>
      </c>
      <c r="C195" t="s">
        <v>442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468</v>
      </c>
      <c r="K195" t="s">
        <v>527</v>
      </c>
      <c r="L195" s="1">
        <f t="shared" ref="L195:L258" si="13">E195-F195</f>
        <v>9191000000</v>
      </c>
      <c r="M195" s="1">
        <f t="shared" ref="M195:M258" si="14">L195-SUM(G195:I195)</f>
        <v>1573000000</v>
      </c>
      <c r="N195">
        <f t="shared" si="12"/>
        <v>0.232518720906699</v>
      </c>
      <c r="O195">
        <f t="shared" ref="O195:O258" si="15">M195/E195</f>
        <v>0.0397945759967618</v>
      </c>
    </row>
    <row r="196" spans="1:15">
      <c r="A196">
        <v>210</v>
      </c>
      <c r="B196" t="s">
        <v>53</v>
      </c>
      <c r="C196" t="s">
        <v>439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472</v>
      </c>
      <c r="K196" t="s">
        <v>497</v>
      </c>
      <c r="L196" s="1">
        <f t="shared" si="13"/>
        <v>1855100000</v>
      </c>
      <c r="M196" s="1">
        <f t="shared" si="14"/>
        <v>639100000</v>
      </c>
      <c r="N196">
        <f t="shared" si="12"/>
        <v>0.608329234300705</v>
      </c>
      <c r="O196">
        <f t="shared" si="15"/>
        <v>0.209575340219708</v>
      </c>
    </row>
    <row r="197" spans="1:15">
      <c r="A197">
        <v>211</v>
      </c>
      <c r="B197" t="s">
        <v>53</v>
      </c>
      <c r="C197" t="s">
        <v>440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472</v>
      </c>
      <c r="K197" t="s">
        <v>497</v>
      </c>
      <c r="L197" s="1">
        <f t="shared" si="13"/>
        <v>2065000000</v>
      </c>
      <c r="M197" s="1">
        <f t="shared" si="14"/>
        <v>781500000</v>
      </c>
      <c r="N197">
        <f t="shared" si="12"/>
        <v>0.621314237573715</v>
      </c>
      <c r="O197">
        <f t="shared" si="15"/>
        <v>0.235136598868697</v>
      </c>
    </row>
    <row r="198" spans="1:15">
      <c r="A198">
        <v>212</v>
      </c>
      <c r="B198" t="s">
        <v>53</v>
      </c>
      <c r="C198" t="s">
        <v>441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472</v>
      </c>
      <c r="K198" t="s">
        <v>497</v>
      </c>
      <c r="L198" s="1">
        <f t="shared" si="13"/>
        <v>2114800000</v>
      </c>
      <c r="M198" s="1">
        <f t="shared" si="14"/>
        <v>843500000</v>
      </c>
      <c r="N198">
        <f t="shared" si="12"/>
        <v>0.619086651053864</v>
      </c>
      <c r="O198">
        <f t="shared" si="15"/>
        <v>0.246926229508197</v>
      </c>
    </row>
    <row r="199" spans="1:15">
      <c r="A199">
        <v>213</v>
      </c>
      <c r="B199" t="s">
        <v>53</v>
      </c>
      <c r="C199" t="s">
        <v>442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472</v>
      </c>
      <c r="K199" t="s">
        <v>497</v>
      </c>
      <c r="L199" s="1">
        <f t="shared" si="13"/>
        <v>2342300000</v>
      </c>
      <c r="M199" s="1">
        <f t="shared" si="14"/>
        <v>947600000</v>
      </c>
      <c r="N199">
        <f t="shared" si="12"/>
        <v>0.63066774367259</v>
      </c>
      <c r="O199">
        <f t="shared" si="15"/>
        <v>0.255142703284868</v>
      </c>
    </row>
    <row r="200" spans="1:15">
      <c r="A200">
        <v>214</v>
      </c>
      <c r="B200" t="s">
        <v>54</v>
      </c>
      <c r="C200" t="s">
        <v>439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472</v>
      </c>
      <c r="K200" t="s">
        <v>497</v>
      </c>
      <c r="L200" s="1">
        <f t="shared" si="13"/>
        <v>4171000000</v>
      </c>
      <c r="M200" s="1">
        <f t="shared" si="14"/>
        <v>1255000000</v>
      </c>
      <c r="N200">
        <f t="shared" si="12"/>
        <v>0.517879314626273</v>
      </c>
      <c r="O200">
        <f t="shared" si="15"/>
        <v>0.155823193444251</v>
      </c>
    </row>
    <row r="201" spans="1:15">
      <c r="A201">
        <v>215</v>
      </c>
      <c r="B201" t="s">
        <v>54</v>
      </c>
      <c r="C201" t="s">
        <v>440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472</v>
      </c>
      <c r="K201" t="s">
        <v>497</v>
      </c>
      <c r="L201" s="1">
        <f t="shared" si="13"/>
        <v>4301000000</v>
      </c>
      <c r="M201" s="1">
        <f t="shared" si="14"/>
        <v>1606000000</v>
      </c>
      <c r="N201">
        <f t="shared" si="12"/>
        <v>0.509235140895098</v>
      </c>
      <c r="O201">
        <f t="shared" si="15"/>
        <v>0.190149183045229</v>
      </c>
    </row>
    <row r="202" spans="1:15">
      <c r="A202">
        <v>216</v>
      </c>
      <c r="B202" t="s">
        <v>54</v>
      </c>
      <c r="C202" t="s">
        <v>441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472</v>
      </c>
      <c r="K202" t="s">
        <v>497</v>
      </c>
      <c r="L202" s="1">
        <f t="shared" si="13"/>
        <v>4695000000</v>
      </c>
      <c r="M202" s="1">
        <f t="shared" si="14"/>
        <v>1500000000</v>
      </c>
      <c r="N202">
        <f t="shared" si="12"/>
        <v>0.456623225053492</v>
      </c>
      <c r="O202">
        <f t="shared" si="15"/>
        <v>0.145886014394087</v>
      </c>
    </row>
    <row r="203" spans="1:15">
      <c r="A203">
        <v>217</v>
      </c>
      <c r="B203" t="s">
        <v>54</v>
      </c>
      <c r="C203" t="s">
        <v>442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472</v>
      </c>
      <c r="K203" t="s">
        <v>497</v>
      </c>
      <c r="L203" s="1">
        <f t="shared" si="13"/>
        <v>5991000000</v>
      </c>
      <c r="M203" s="1">
        <f t="shared" si="14"/>
        <v>2158000000</v>
      </c>
      <c r="N203">
        <f t="shared" si="12"/>
        <v>0.479932708483538</v>
      </c>
      <c r="O203">
        <f t="shared" si="15"/>
        <v>0.172875110149804</v>
      </c>
    </row>
    <row r="204" spans="1:15">
      <c r="A204">
        <v>218</v>
      </c>
      <c r="B204" t="s">
        <v>55</v>
      </c>
      <c r="C204" t="s">
        <v>439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470</v>
      </c>
      <c r="K204" t="s">
        <v>528</v>
      </c>
      <c r="L204" s="1">
        <f t="shared" si="13"/>
        <v>3811000000</v>
      </c>
      <c r="M204" s="1">
        <f t="shared" si="14"/>
        <v>1949000000</v>
      </c>
      <c r="N204">
        <f t="shared" si="12"/>
        <v>0.170407798247183</v>
      </c>
      <c r="O204">
        <f t="shared" si="15"/>
        <v>0.0871489894473261</v>
      </c>
    </row>
    <row r="205" spans="1:15">
      <c r="A205">
        <v>219</v>
      </c>
      <c r="B205" t="s">
        <v>55</v>
      </c>
      <c r="C205" t="s">
        <v>440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470</v>
      </c>
      <c r="K205" t="s">
        <v>528</v>
      </c>
      <c r="L205" s="1">
        <f t="shared" si="13"/>
        <v>4805000000</v>
      </c>
      <c r="M205" s="1">
        <f t="shared" si="14"/>
        <v>2859000000</v>
      </c>
      <c r="N205">
        <f t="shared" si="12"/>
        <v>0.195715042157142</v>
      </c>
      <c r="O205">
        <f t="shared" si="15"/>
        <v>0.11645146837196</v>
      </c>
    </row>
    <row r="206" spans="1:15">
      <c r="A206">
        <v>220</v>
      </c>
      <c r="B206" t="s">
        <v>55</v>
      </c>
      <c r="C206" t="s">
        <v>441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470</v>
      </c>
      <c r="K206" t="s">
        <v>528</v>
      </c>
      <c r="L206" s="1">
        <f t="shared" si="13"/>
        <v>1327000000</v>
      </c>
      <c r="M206" s="1">
        <f t="shared" si="14"/>
        <v>-108000000</v>
      </c>
      <c r="N206">
        <f t="shared" si="12"/>
        <v>0.0842967856689112</v>
      </c>
      <c r="O206">
        <f t="shared" si="15"/>
        <v>-0.0068606276203786</v>
      </c>
    </row>
    <row r="207" spans="1:15">
      <c r="A207">
        <v>221</v>
      </c>
      <c r="B207" t="s">
        <v>55</v>
      </c>
      <c r="C207" t="s">
        <v>442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470</v>
      </c>
      <c r="K207" t="s">
        <v>528</v>
      </c>
      <c r="L207" s="1">
        <f t="shared" si="13"/>
        <v>-132000000</v>
      </c>
      <c r="M207" s="1">
        <f t="shared" si="14"/>
        <v>-1331000000</v>
      </c>
      <c r="N207">
        <f t="shared" si="12"/>
        <v>-0.0134132710090438</v>
      </c>
      <c r="O207">
        <f t="shared" si="15"/>
        <v>-0.135250482674525</v>
      </c>
    </row>
    <row r="208" spans="1:15">
      <c r="A208">
        <v>222</v>
      </c>
      <c r="B208" t="s">
        <v>56</v>
      </c>
      <c r="C208" t="s">
        <v>439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472</v>
      </c>
      <c r="K208" t="s">
        <v>510</v>
      </c>
      <c r="L208" s="1">
        <f t="shared" si="13"/>
        <v>6074500000</v>
      </c>
      <c r="M208" s="1">
        <f t="shared" si="14"/>
        <v>2490500000</v>
      </c>
      <c r="N208">
        <f t="shared" si="12"/>
        <v>0.876273044632296</v>
      </c>
      <c r="O208">
        <f t="shared" si="15"/>
        <v>0.359265456853524</v>
      </c>
    </row>
    <row r="209" spans="1:15">
      <c r="A209">
        <v>223</v>
      </c>
      <c r="B209" t="s">
        <v>56</v>
      </c>
      <c r="C209" t="s">
        <v>440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472</v>
      </c>
      <c r="K209" t="s">
        <v>510</v>
      </c>
      <c r="L209" s="1">
        <f t="shared" si="13"/>
        <v>8532300000</v>
      </c>
      <c r="M209" s="1">
        <f t="shared" si="14"/>
        <v>3955700000</v>
      </c>
      <c r="N209">
        <f t="shared" si="12"/>
        <v>0.879319406799749</v>
      </c>
      <c r="O209">
        <f t="shared" si="15"/>
        <v>0.407665433409253</v>
      </c>
    </row>
    <row r="210" spans="1:15">
      <c r="A210">
        <v>224</v>
      </c>
      <c r="B210" t="s">
        <v>56</v>
      </c>
      <c r="C210" t="s">
        <v>441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472</v>
      </c>
      <c r="K210" t="s">
        <v>510</v>
      </c>
      <c r="L210" s="1">
        <f t="shared" si="13"/>
        <v>9523400000</v>
      </c>
      <c r="M210" s="1">
        <f t="shared" si="14"/>
        <v>4984400000</v>
      </c>
      <c r="N210">
        <f t="shared" si="12"/>
        <v>0.884761887065906</v>
      </c>
      <c r="O210">
        <f t="shared" si="15"/>
        <v>0.463070662777086</v>
      </c>
    </row>
    <row r="211" spans="1:15">
      <c r="A211">
        <v>225</v>
      </c>
      <c r="B211" t="s">
        <v>56</v>
      </c>
      <c r="C211" t="s">
        <v>442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472</v>
      </c>
      <c r="K211" t="s">
        <v>510</v>
      </c>
      <c r="L211" s="1">
        <f t="shared" si="13"/>
        <v>9970100000</v>
      </c>
      <c r="M211" s="1">
        <f t="shared" si="14"/>
        <v>5638300000</v>
      </c>
      <c r="N211">
        <f t="shared" si="12"/>
        <v>0.870842359024527</v>
      </c>
      <c r="O211">
        <f t="shared" si="15"/>
        <v>0.492479561176717</v>
      </c>
    </row>
    <row r="212" spans="1:15">
      <c r="A212">
        <v>230</v>
      </c>
      <c r="B212" t="s">
        <v>57</v>
      </c>
      <c r="C212" t="s">
        <v>439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475</v>
      </c>
      <c r="K212" t="s">
        <v>529</v>
      </c>
      <c r="L212" s="1">
        <f t="shared" si="13"/>
        <v>1561700000</v>
      </c>
      <c r="M212" s="1">
        <f t="shared" si="14"/>
        <v>790500000</v>
      </c>
      <c r="N212">
        <f t="shared" si="12"/>
        <v>0.178772164795036</v>
      </c>
      <c r="O212">
        <f t="shared" si="15"/>
        <v>0.0904907448744806</v>
      </c>
    </row>
    <row r="213" spans="1:15">
      <c r="A213">
        <v>231</v>
      </c>
      <c r="B213" t="s">
        <v>57</v>
      </c>
      <c r="C213" t="s">
        <v>440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475</v>
      </c>
      <c r="K213" t="s">
        <v>529</v>
      </c>
      <c r="L213" s="1">
        <f t="shared" si="13"/>
        <v>1592700000</v>
      </c>
      <c r="M213" s="1">
        <f t="shared" si="14"/>
        <v>795400000</v>
      </c>
      <c r="N213">
        <f t="shared" si="12"/>
        <v>0.188082332518511</v>
      </c>
      <c r="O213">
        <f t="shared" si="15"/>
        <v>0.0939289805269187</v>
      </c>
    </row>
    <row r="214" spans="1:15">
      <c r="A214">
        <v>232</v>
      </c>
      <c r="B214" t="s">
        <v>57</v>
      </c>
      <c r="C214" t="s">
        <v>441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475</v>
      </c>
      <c r="K214" t="s">
        <v>529</v>
      </c>
      <c r="L214" s="1">
        <f t="shared" si="13"/>
        <v>1666500000</v>
      </c>
      <c r="M214" s="1">
        <f t="shared" si="14"/>
        <v>838600000</v>
      </c>
      <c r="N214">
        <f t="shared" si="12"/>
        <v>0.194457409568261</v>
      </c>
      <c r="O214">
        <f t="shared" si="15"/>
        <v>0.097852975495916</v>
      </c>
    </row>
    <row r="215" spans="1:15">
      <c r="A215">
        <v>233</v>
      </c>
      <c r="B215" t="s">
        <v>57</v>
      </c>
      <c r="C215" t="s">
        <v>442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475</v>
      </c>
      <c r="K215" t="s">
        <v>529</v>
      </c>
      <c r="L215" s="1">
        <f t="shared" si="13"/>
        <v>1536700000</v>
      </c>
      <c r="M215" s="1">
        <f t="shared" si="14"/>
        <v>605200000</v>
      </c>
      <c r="N215">
        <f t="shared" si="12"/>
        <v>0.192159559834938</v>
      </c>
      <c r="O215">
        <f t="shared" si="15"/>
        <v>0.0756783793922721</v>
      </c>
    </row>
    <row r="216" spans="1:15">
      <c r="A216">
        <v>234</v>
      </c>
      <c r="B216" t="s">
        <v>58</v>
      </c>
      <c r="C216" t="s">
        <v>439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472</v>
      </c>
      <c r="K216" t="s">
        <v>496</v>
      </c>
      <c r="L216" s="1">
        <f t="shared" si="13"/>
        <v>13011000000</v>
      </c>
      <c r="M216" s="1">
        <f t="shared" si="14"/>
        <v>4090000000</v>
      </c>
      <c r="N216">
        <f t="shared" si="12"/>
        <v>0.738380341637819</v>
      </c>
      <c r="O216">
        <f t="shared" si="15"/>
        <v>0.232109414902673</v>
      </c>
    </row>
    <row r="217" spans="1:15">
      <c r="A217">
        <v>235</v>
      </c>
      <c r="B217" t="s">
        <v>58</v>
      </c>
      <c r="C217" t="s">
        <v>440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472</v>
      </c>
      <c r="K217" t="s">
        <v>496</v>
      </c>
      <c r="L217" s="1">
        <f t="shared" si="13"/>
        <v>11766000000</v>
      </c>
      <c r="M217" s="1">
        <f t="shared" si="14"/>
        <v>3096000000</v>
      </c>
      <c r="N217">
        <f t="shared" si="12"/>
        <v>0.718095819346964</v>
      </c>
      <c r="O217">
        <f t="shared" si="15"/>
        <v>0.188953310955142</v>
      </c>
    </row>
    <row r="218" spans="1:15">
      <c r="A218">
        <v>236</v>
      </c>
      <c r="B218" t="s">
        <v>58</v>
      </c>
      <c r="C218" t="s">
        <v>441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472</v>
      </c>
      <c r="K218" t="s">
        <v>496</v>
      </c>
      <c r="L218" s="1">
        <f t="shared" si="13"/>
        <v>11947000000</v>
      </c>
      <c r="M218" s="1">
        <f t="shared" si="14"/>
        <v>2591000000</v>
      </c>
      <c r="N218">
        <f t="shared" si="12"/>
        <v>0.752377353737641</v>
      </c>
      <c r="O218">
        <f t="shared" si="15"/>
        <v>0.1631714843504</v>
      </c>
    </row>
    <row r="219" spans="1:15">
      <c r="A219">
        <v>237</v>
      </c>
      <c r="B219" t="s">
        <v>58</v>
      </c>
      <c r="C219" t="s">
        <v>442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472</v>
      </c>
      <c r="K219" t="s">
        <v>496</v>
      </c>
      <c r="L219" s="1">
        <f t="shared" si="13"/>
        <v>12651000000</v>
      </c>
      <c r="M219" s="1">
        <f t="shared" si="14"/>
        <v>1890000000</v>
      </c>
      <c r="N219">
        <f t="shared" si="12"/>
        <v>0.763949275362319</v>
      </c>
      <c r="O219">
        <f t="shared" si="15"/>
        <v>0.114130434782609</v>
      </c>
    </row>
    <row r="220" spans="1:15">
      <c r="A220">
        <v>238</v>
      </c>
      <c r="B220" t="s">
        <v>59</v>
      </c>
      <c r="C220" t="s">
        <v>439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472</v>
      </c>
      <c r="K220" t="s">
        <v>497</v>
      </c>
      <c r="L220" s="1">
        <f t="shared" si="13"/>
        <v>4900000000</v>
      </c>
      <c r="M220" s="1">
        <f t="shared" si="14"/>
        <v>1090000000</v>
      </c>
      <c r="N220">
        <f t="shared" si="12"/>
        <v>0.675955304179887</v>
      </c>
      <c r="O220">
        <f t="shared" si="15"/>
        <v>0.150365567664505</v>
      </c>
    </row>
    <row r="221" spans="1:15">
      <c r="A221">
        <v>239</v>
      </c>
      <c r="B221" t="s">
        <v>59</v>
      </c>
      <c r="C221" t="s">
        <v>440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472</v>
      </c>
      <c r="K221" t="s">
        <v>497</v>
      </c>
      <c r="L221" s="1">
        <f t="shared" si="13"/>
        <v>4969000000</v>
      </c>
      <c r="M221" s="1">
        <f t="shared" si="14"/>
        <v>1020000000</v>
      </c>
      <c r="N221">
        <f t="shared" si="12"/>
        <v>0.695646087078258</v>
      </c>
      <c r="O221">
        <f t="shared" si="15"/>
        <v>0.142797144057119</v>
      </c>
    </row>
    <row r="222" spans="1:15">
      <c r="A222">
        <v>240</v>
      </c>
      <c r="B222" t="s">
        <v>59</v>
      </c>
      <c r="C222" t="s">
        <v>441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472</v>
      </c>
      <c r="K222" t="s">
        <v>497</v>
      </c>
      <c r="L222" s="1">
        <f t="shared" si="13"/>
        <v>5170000000</v>
      </c>
      <c r="M222" s="1">
        <f t="shared" si="14"/>
        <v>1098000000</v>
      </c>
      <c r="N222">
        <f t="shared" si="12"/>
        <v>0.700542005420054</v>
      </c>
      <c r="O222">
        <f t="shared" si="15"/>
        <v>0.148780487804878</v>
      </c>
    </row>
    <row r="223" spans="1:15">
      <c r="A223">
        <v>241</v>
      </c>
      <c r="B223" t="s">
        <v>59</v>
      </c>
      <c r="C223" t="s">
        <v>442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472</v>
      </c>
      <c r="K223" t="s">
        <v>497</v>
      </c>
      <c r="L223" s="1">
        <f t="shared" si="13"/>
        <v>5304000000</v>
      </c>
      <c r="M223" s="1">
        <f t="shared" si="14"/>
        <v>937000000</v>
      </c>
      <c r="N223">
        <f t="shared" si="12"/>
        <v>0.709375417948375</v>
      </c>
      <c r="O223">
        <f t="shared" si="15"/>
        <v>0.125317640765013</v>
      </c>
    </row>
    <row r="224" spans="1:15">
      <c r="A224">
        <v>242</v>
      </c>
      <c r="B224" t="s">
        <v>60</v>
      </c>
      <c r="C224" t="s">
        <v>439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468</v>
      </c>
      <c r="K224" t="s">
        <v>530</v>
      </c>
      <c r="L224" s="1">
        <f t="shared" si="13"/>
        <v>1557500000</v>
      </c>
      <c r="M224" s="1">
        <f t="shared" si="14"/>
        <v>855200000</v>
      </c>
      <c r="N224">
        <f t="shared" si="12"/>
        <v>0.209437108355969</v>
      </c>
      <c r="O224">
        <f t="shared" si="15"/>
        <v>0.114998789769518</v>
      </c>
    </row>
    <row r="225" spans="1:15">
      <c r="A225">
        <v>243</v>
      </c>
      <c r="B225" t="s">
        <v>60</v>
      </c>
      <c r="C225" t="s">
        <v>440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468</v>
      </c>
      <c r="K225" t="s">
        <v>530</v>
      </c>
      <c r="L225" s="1">
        <f t="shared" si="13"/>
        <v>1756400000</v>
      </c>
      <c r="M225" s="1">
        <f t="shared" si="14"/>
        <v>963700000</v>
      </c>
      <c r="N225">
        <f t="shared" si="12"/>
        <v>0.211484509518248</v>
      </c>
      <c r="O225">
        <f t="shared" si="15"/>
        <v>0.116037133809346</v>
      </c>
    </row>
    <row r="226" spans="1:15">
      <c r="A226">
        <v>244</v>
      </c>
      <c r="B226" t="s">
        <v>60</v>
      </c>
      <c r="C226" t="s">
        <v>441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468</v>
      </c>
      <c r="K226" t="s">
        <v>530</v>
      </c>
      <c r="L226" s="1">
        <f t="shared" si="13"/>
        <v>1703100000</v>
      </c>
      <c r="M226" s="1">
        <f t="shared" si="14"/>
        <v>939700000</v>
      </c>
      <c r="N226">
        <f t="shared" si="12"/>
        <v>0.212271911456775</v>
      </c>
      <c r="O226">
        <f t="shared" si="15"/>
        <v>0.117122843753116</v>
      </c>
    </row>
    <row r="227" spans="1:15">
      <c r="A227">
        <v>245</v>
      </c>
      <c r="B227" t="s">
        <v>60</v>
      </c>
      <c r="C227" t="s">
        <v>442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468</v>
      </c>
      <c r="K227" t="s">
        <v>530</v>
      </c>
      <c r="L227" s="1">
        <f t="shared" si="13"/>
        <v>1933100000</v>
      </c>
      <c r="M227" s="1">
        <f t="shared" si="14"/>
        <v>225900000</v>
      </c>
      <c r="N227">
        <f t="shared" si="12"/>
        <v>0.213107705875868</v>
      </c>
      <c r="O227">
        <f t="shared" si="15"/>
        <v>0.0249035387498622</v>
      </c>
    </row>
    <row r="228" spans="1:15">
      <c r="A228">
        <v>246</v>
      </c>
      <c r="B228" t="s">
        <v>61</v>
      </c>
      <c r="C228" t="s">
        <v>439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476</v>
      </c>
      <c r="K228" t="s">
        <v>505</v>
      </c>
      <c r="L228" s="1">
        <f t="shared" si="13"/>
        <v>1179978000</v>
      </c>
      <c r="M228" s="1">
        <f t="shared" si="14"/>
        <v>640321000</v>
      </c>
      <c r="N228">
        <f t="shared" si="12"/>
        <v>0.638797608903489</v>
      </c>
      <c r="O228">
        <f t="shared" si="15"/>
        <v>0.346646737253314</v>
      </c>
    </row>
    <row r="229" spans="1:15">
      <c r="A229">
        <v>247</v>
      </c>
      <c r="B229" t="s">
        <v>61</v>
      </c>
      <c r="C229" t="s">
        <v>440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476</v>
      </c>
      <c r="K229" t="s">
        <v>505</v>
      </c>
      <c r="L229" s="1">
        <f t="shared" si="13"/>
        <v>1364136000</v>
      </c>
      <c r="M229" s="1">
        <f t="shared" si="14"/>
        <v>686426000</v>
      </c>
      <c r="N229">
        <f t="shared" si="12"/>
        <v>0.638778313109711</v>
      </c>
      <c r="O229">
        <f t="shared" si="15"/>
        <v>0.321429859159678</v>
      </c>
    </row>
    <row r="230" spans="1:15">
      <c r="A230">
        <v>248</v>
      </c>
      <c r="B230" t="s">
        <v>61</v>
      </c>
      <c r="C230" t="s">
        <v>441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476</v>
      </c>
      <c r="K230" t="s">
        <v>505</v>
      </c>
      <c r="L230" s="1">
        <f t="shared" si="13"/>
        <v>1532472000</v>
      </c>
      <c r="M230" s="1">
        <f t="shared" si="14"/>
        <v>801822000</v>
      </c>
      <c r="N230">
        <f t="shared" si="12"/>
        <v>0.639329694893362</v>
      </c>
      <c r="O230">
        <f t="shared" si="15"/>
        <v>0.334510917405855</v>
      </c>
    </row>
    <row r="231" spans="1:15">
      <c r="A231">
        <v>249</v>
      </c>
      <c r="B231" t="s">
        <v>61</v>
      </c>
      <c r="C231" t="s">
        <v>442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476</v>
      </c>
      <c r="K231" t="s">
        <v>505</v>
      </c>
      <c r="L231" s="1">
        <f t="shared" si="13"/>
        <v>1586485000</v>
      </c>
      <c r="M231" s="1">
        <f t="shared" si="14"/>
        <v>849365000</v>
      </c>
      <c r="N231">
        <f t="shared" si="12"/>
        <v>0.636932561593145</v>
      </c>
      <c r="O231">
        <f t="shared" si="15"/>
        <v>0.340998008287227</v>
      </c>
    </row>
    <row r="232" spans="1:15">
      <c r="A232">
        <v>254</v>
      </c>
      <c r="B232" t="s">
        <v>62</v>
      </c>
      <c r="C232" t="s">
        <v>439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469</v>
      </c>
      <c r="K232" t="s">
        <v>531</v>
      </c>
      <c r="L232" s="1">
        <f t="shared" si="13"/>
        <v>3364900000</v>
      </c>
      <c r="M232" s="1">
        <f t="shared" si="14"/>
        <v>1299000000</v>
      </c>
      <c r="N232">
        <f t="shared" si="12"/>
        <v>0.24981996094823</v>
      </c>
      <c r="O232">
        <f t="shared" si="15"/>
        <v>0.0964415374221377</v>
      </c>
    </row>
    <row r="233" spans="1:15">
      <c r="A233">
        <v>255</v>
      </c>
      <c r="B233" t="s">
        <v>62</v>
      </c>
      <c r="C233" t="s">
        <v>440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469</v>
      </c>
      <c r="K233" t="s">
        <v>531</v>
      </c>
      <c r="L233" s="1">
        <f t="shared" si="13"/>
        <v>2927400000</v>
      </c>
      <c r="M233" s="1">
        <f t="shared" si="14"/>
        <v>1148500000</v>
      </c>
      <c r="N233">
        <f t="shared" si="12"/>
        <v>0.247284215505736</v>
      </c>
      <c r="O233">
        <f t="shared" si="15"/>
        <v>0.0970164383098782</v>
      </c>
    </row>
    <row r="234" spans="1:15">
      <c r="A234">
        <v>256</v>
      </c>
      <c r="B234" t="s">
        <v>62</v>
      </c>
      <c r="C234" t="s">
        <v>441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469</v>
      </c>
      <c r="K234" t="s">
        <v>531</v>
      </c>
      <c r="L234" s="1">
        <f t="shared" si="13"/>
        <v>2875600000</v>
      </c>
      <c r="M234" s="1">
        <f t="shared" si="14"/>
        <v>1330300000</v>
      </c>
      <c r="N234">
        <f t="shared" si="12"/>
        <v>0.240898048085784</v>
      </c>
      <c r="O234">
        <f t="shared" si="15"/>
        <v>0.111443411242356</v>
      </c>
    </row>
    <row r="235" spans="1:15">
      <c r="A235">
        <v>257</v>
      </c>
      <c r="B235" t="s">
        <v>62</v>
      </c>
      <c r="C235" t="s">
        <v>442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469</v>
      </c>
      <c r="K235" t="s">
        <v>531</v>
      </c>
      <c r="L235" s="1">
        <f t="shared" si="13"/>
        <v>3090800000</v>
      </c>
      <c r="M235" s="1">
        <f t="shared" si="14"/>
        <v>881400000</v>
      </c>
      <c r="N235">
        <f t="shared" si="12"/>
        <v>0.265466507485248</v>
      </c>
      <c r="O235">
        <f t="shared" si="15"/>
        <v>0.0757027888240902</v>
      </c>
    </row>
    <row r="236" spans="1:15">
      <c r="A236">
        <v>258</v>
      </c>
      <c r="B236" t="s">
        <v>63</v>
      </c>
      <c r="C236" t="s">
        <v>439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472</v>
      </c>
      <c r="K236" t="s">
        <v>496</v>
      </c>
      <c r="L236" s="1">
        <f t="shared" si="13"/>
        <v>4921000000</v>
      </c>
      <c r="M236" s="1">
        <f t="shared" si="14"/>
        <v>1888000000</v>
      </c>
      <c r="N236">
        <f t="shared" si="12"/>
        <v>0.0486779500064297</v>
      </c>
      <c r="O236">
        <f t="shared" si="15"/>
        <v>0.0186758727112659</v>
      </c>
    </row>
    <row r="237" spans="1:15">
      <c r="A237">
        <v>259</v>
      </c>
      <c r="B237" t="s">
        <v>63</v>
      </c>
      <c r="C237" t="s">
        <v>440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472</v>
      </c>
      <c r="K237" t="s">
        <v>496</v>
      </c>
      <c r="L237" s="1">
        <f t="shared" si="13"/>
        <v>5161000000</v>
      </c>
      <c r="M237" s="1">
        <f t="shared" si="14"/>
        <v>1910000000</v>
      </c>
      <c r="N237">
        <f t="shared" si="12"/>
        <v>0.0566619823459663</v>
      </c>
      <c r="O237">
        <f t="shared" si="15"/>
        <v>0.0209696543849633</v>
      </c>
    </row>
    <row r="238" spans="1:15">
      <c r="A238">
        <v>260</v>
      </c>
      <c r="B238" t="s">
        <v>63</v>
      </c>
      <c r="C238" t="s">
        <v>441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472</v>
      </c>
      <c r="K238" t="s">
        <v>496</v>
      </c>
      <c r="L238" s="1">
        <f t="shared" si="13"/>
        <v>5712000000</v>
      </c>
      <c r="M238" s="1">
        <f t="shared" si="14"/>
        <v>2191000000</v>
      </c>
      <c r="N238">
        <f t="shared" si="12"/>
        <v>0.0557099803961729</v>
      </c>
      <c r="O238">
        <f t="shared" si="15"/>
        <v>0.0213691468921594</v>
      </c>
    </row>
    <row r="239" spans="1:15">
      <c r="A239">
        <v>261</v>
      </c>
      <c r="B239" t="s">
        <v>63</v>
      </c>
      <c r="C239" t="s">
        <v>442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472</v>
      </c>
      <c r="K239" t="s">
        <v>496</v>
      </c>
      <c r="L239" s="1">
        <f t="shared" si="13"/>
        <v>6543000000</v>
      </c>
      <c r="M239" s="1">
        <f t="shared" si="14"/>
        <v>2436000000</v>
      </c>
      <c r="N239">
        <f t="shared" si="12"/>
        <v>0.0538314712125451</v>
      </c>
      <c r="O239">
        <f t="shared" si="15"/>
        <v>0.020041794876014</v>
      </c>
    </row>
    <row r="240" spans="1:15">
      <c r="A240">
        <v>262</v>
      </c>
      <c r="B240" t="s">
        <v>64</v>
      </c>
      <c r="C240" t="s">
        <v>439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473</v>
      </c>
      <c r="K240" t="s">
        <v>532</v>
      </c>
      <c r="L240" s="1">
        <f t="shared" si="13"/>
        <v>14202000000</v>
      </c>
      <c r="M240" s="1">
        <f t="shared" si="14"/>
        <v>5628000000</v>
      </c>
      <c r="N240">
        <f t="shared" si="12"/>
        <v>0.255174644243208</v>
      </c>
      <c r="O240">
        <f t="shared" si="15"/>
        <v>0.101121172919362</v>
      </c>
    </row>
    <row r="241" spans="1:15">
      <c r="A241">
        <v>263</v>
      </c>
      <c r="B241" t="s">
        <v>64</v>
      </c>
      <c r="C241" t="s">
        <v>440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473</v>
      </c>
      <c r="K241" t="s">
        <v>532</v>
      </c>
      <c r="L241" s="1">
        <f t="shared" si="13"/>
        <v>13842000000</v>
      </c>
      <c r="M241" s="1">
        <f t="shared" si="14"/>
        <v>3314000000</v>
      </c>
      <c r="N241">
        <f t="shared" si="12"/>
        <v>0.250833574949261</v>
      </c>
      <c r="O241">
        <f t="shared" si="15"/>
        <v>0.0600536387358655</v>
      </c>
    </row>
    <row r="242" spans="1:15">
      <c r="A242">
        <v>264</v>
      </c>
      <c r="B242" t="s">
        <v>64</v>
      </c>
      <c r="C242" t="s">
        <v>441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473</v>
      </c>
      <c r="K242" t="s">
        <v>532</v>
      </c>
      <c r="L242" s="1">
        <f t="shared" si="13"/>
        <v>12878000000</v>
      </c>
      <c r="M242" s="1">
        <f t="shared" si="14"/>
        <v>3785000000</v>
      </c>
      <c r="N242">
        <f t="shared" si="12"/>
        <v>0.273935887345515</v>
      </c>
      <c r="O242">
        <f t="shared" si="15"/>
        <v>0.0805130714088192</v>
      </c>
    </row>
    <row r="243" spans="1:15">
      <c r="A243">
        <v>265</v>
      </c>
      <c r="B243" t="s">
        <v>64</v>
      </c>
      <c r="C243" t="s">
        <v>442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473</v>
      </c>
      <c r="K243" t="s">
        <v>532</v>
      </c>
      <c r="L243" s="1">
        <f t="shared" si="13"/>
        <v>9632000000</v>
      </c>
      <c r="M243" s="1">
        <f t="shared" si="14"/>
        <v>1093000000</v>
      </c>
      <c r="N243">
        <f t="shared" si="12"/>
        <v>0.249941614552249</v>
      </c>
      <c r="O243">
        <f t="shared" si="15"/>
        <v>0.0283623530632898</v>
      </c>
    </row>
    <row r="244" spans="1:15">
      <c r="A244">
        <v>266</v>
      </c>
      <c r="B244" t="s">
        <v>65</v>
      </c>
      <c r="C244" t="s">
        <v>439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471</v>
      </c>
      <c r="K244" t="s">
        <v>504</v>
      </c>
      <c r="L244" s="1">
        <f t="shared" si="13"/>
        <v>5316000000</v>
      </c>
      <c r="M244" s="1">
        <f t="shared" si="14"/>
        <v>3226000000</v>
      </c>
      <c r="N244">
        <f t="shared" si="12"/>
        <v>0.296387154326494</v>
      </c>
      <c r="O244">
        <f t="shared" si="15"/>
        <v>0.179861730597681</v>
      </c>
    </row>
    <row r="245" spans="1:15">
      <c r="A245">
        <v>267</v>
      </c>
      <c r="B245" t="s">
        <v>65</v>
      </c>
      <c r="C245" t="s">
        <v>440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471</v>
      </c>
      <c r="K245" t="s">
        <v>504</v>
      </c>
      <c r="L245" s="1">
        <f t="shared" si="13"/>
        <v>6739000000</v>
      </c>
      <c r="M245" s="1">
        <f t="shared" si="14"/>
        <v>4513000000</v>
      </c>
      <c r="N245">
        <f t="shared" si="12"/>
        <v>0.349877991796895</v>
      </c>
      <c r="O245">
        <f t="shared" si="15"/>
        <v>0.234307668345361</v>
      </c>
    </row>
    <row r="246" spans="1:15">
      <c r="A246">
        <v>268</v>
      </c>
      <c r="B246" t="s">
        <v>65</v>
      </c>
      <c r="C246" t="s">
        <v>441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471</v>
      </c>
      <c r="K246" t="s">
        <v>504</v>
      </c>
      <c r="L246" s="1">
        <f t="shared" si="13"/>
        <v>5930000000</v>
      </c>
      <c r="M246" s="1">
        <f t="shared" si="14"/>
        <v>3767000000</v>
      </c>
      <c r="N246">
        <f t="shared" si="12"/>
        <v>0.30932137082051</v>
      </c>
      <c r="O246">
        <f t="shared" si="15"/>
        <v>0.196494705544833</v>
      </c>
    </row>
    <row r="247" spans="1:15">
      <c r="A247">
        <v>269</v>
      </c>
      <c r="B247" t="s">
        <v>65</v>
      </c>
      <c r="C247" t="s">
        <v>442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471</v>
      </c>
      <c r="K247" t="s">
        <v>504</v>
      </c>
      <c r="L247" s="1">
        <f t="shared" si="13"/>
        <v>6019000000</v>
      </c>
      <c r="M247" s="1">
        <f t="shared" si="14"/>
        <v>3629000000</v>
      </c>
      <c r="N247">
        <f t="shared" si="12"/>
        <v>0.317006372781377</v>
      </c>
      <c r="O247">
        <f t="shared" si="15"/>
        <v>0.19113077368726</v>
      </c>
    </row>
    <row r="248" spans="1:15">
      <c r="A248">
        <v>270</v>
      </c>
      <c r="B248" t="s">
        <v>66</v>
      </c>
      <c r="C248" t="s">
        <v>439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476</v>
      </c>
      <c r="K248" t="s">
        <v>533</v>
      </c>
      <c r="L248" s="1">
        <f t="shared" si="13"/>
        <v>768671000</v>
      </c>
      <c r="M248" s="1">
        <f t="shared" si="14"/>
        <v>599026000</v>
      </c>
      <c r="N248">
        <f t="shared" si="12"/>
        <v>0.118001123409393</v>
      </c>
      <c r="O248">
        <f t="shared" si="15"/>
        <v>0.0919583813509742</v>
      </c>
    </row>
    <row r="249" spans="1:15">
      <c r="A249">
        <v>271</v>
      </c>
      <c r="B249" t="s">
        <v>66</v>
      </c>
      <c r="C249" t="s">
        <v>440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476</v>
      </c>
      <c r="K249" t="s">
        <v>533</v>
      </c>
      <c r="L249" s="1">
        <f t="shared" si="13"/>
        <v>891095000</v>
      </c>
      <c r="M249" s="1">
        <f t="shared" si="14"/>
        <v>700705000</v>
      </c>
      <c r="N249">
        <f t="shared" si="12"/>
        <v>0.124025128625817</v>
      </c>
      <c r="O249">
        <f t="shared" si="15"/>
        <v>0.0975261086121606</v>
      </c>
    </row>
    <row r="250" spans="1:15">
      <c r="A250">
        <v>272</v>
      </c>
      <c r="B250" t="s">
        <v>66</v>
      </c>
      <c r="C250" t="s">
        <v>441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476</v>
      </c>
      <c r="K250" t="s">
        <v>533</v>
      </c>
      <c r="L250" s="1">
        <f t="shared" si="13"/>
        <v>999696000</v>
      </c>
      <c r="M250" s="1">
        <f t="shared" si="14"/>
        <v>734595000</v>
      </c>
      <c r="N250">
        <f t="shared" si="12"/>
        <v>0.110464647303987</v>
      </c>
      <c r="O250">
        <f t="shared" si="15"/>
        <v>0.0811714537081994</v>
      </c>
    </row>
    <row r="251" spans="1:15">
      <c r="A251">
        <v>273</v>
      </c>
      <c r="B251" t="s">
        <v>66</v>
      </c>
      <c r="C251" t="s">
        <v>442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476</v>
      </c>
      <c r="K251" t="s">
        <v>533</v>
      </c>
      <c r="L251" s="1">
        <f t="shared" si="13"/>
        <v>1139269000</v>
      </c>
      <c r="M251" s="1">
        <f t="shared" si="14"/>
        <v>825173000</v>
      </c>
      <c r="N251">
        <f t="shared" si="12"/>
        <v>0.104945554500309</v>
      </c>
      <c r="O251">
        <f t="shared" si="15"/>
        <v>0.0760121078021815</v>
      </c>
    </row>
    <row r="252" spans="1:15">
      <c r="A252">
        <v>274</v>
      </c>
      <c r="B252" t="s">
        <v>67</v>
      </c>
      <c r="C252" t="s">
        <v>439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476</v>
      </c>
      <c r="K252" t="s">
        <v>505</v>
      </c>
      <c r="L252" s="1">
        <f t="shared" si="13"/>
        <v>1703691000</v>
      </c>
      <c r="M252" s="1">
        <f t="shared" si="14"/>
        <v>868527000</v>
      </c>
      <c r="N252">
        <f t="shared" si="12"/>
        <v>0.700335021457816</v>
      </c>
      <c r="O252">
        <f t="shared" si="15"/>
        <v>0.357024762813029</v>
      </c>
    </row>
    <row r="253" spans="1:15">
      <c r="A253">
        <v>275</v>
      </c>
      <c r="B253" t="s">
        <v>67</v>
      </c>
      <c r="C253" t="s">
        <v>440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476</v>
      </c>
      <c r="K253" t="s">
        <v>505</v>
      </c>
      <c r="L253" s="1">
        <f t="shared" si="13"/>
        <v>1874734000</v>
      </c>
      <c r="M253" s="1">
        <f t="shared" si="14"/>
        <v>919873000</v>
      </c>
      <c r="N253">
        <f t="shared" si="12"/>
        <v>0.654185935903015</v>
      </c>
      <c r="O253">
        <f t="shared" si="15"/>
        <v>0.320988459918534</v>
      </c>
    </row>
    <row r="254" spans="1:15">
      <c r="A254">
        <v>276</v>
      </c>
      <c r="B254" t="s">
        <v>67</v>
      </c>
      <c r="C254" t="s">
        <v>441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476</v>
      </c>
      <c r="K254" t="s">
        <v>505</v>
      </c>
      <c r="L254" s="1">
        <f t="shared" si="13"/>
        <v>2232150000</v>
      </c>
      <c r="M254" s="1">
        <f t="shared" si="14"/>
        <v>989073000</v>
      </c>
      <c r="N254">
        <f t="shared" si="12"/>
        <v>0.630772508757315</v>
      </c>
      <c r="O254">
        <f t="shared" si="15"/>
        <v>0.279497371392659</v>
      </c>
    </row>
    <row r="255" spans="1:15">
      <c r="A255">
        <v>277</v>
      </c>
      <c r="B255" t="s">
        <v>67</v>
      </c>
      <c r="C255" t="s">
        <v>442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476</v>
      </c>
      <c r="K255" t="s">
        <v>505</v>
      </c>
      <c r="L255" s="1">
        <f t="shared" si="13"/>
        <v>2342425000</v>
      </c>
      <c r="M255" s="1">
        <f t="shared" si="14"/>
        <v>995326000</v>
      </c>
      <c r="N255">
        <f t="shared" si="12"/>
        <v>0.639334132310512</v>
      </c>
      <c r="O255">
        <f t="shared" si="15"/>
        <v>0.271661156526289</v>
      </c>
    </row>
    <row r="256" spans="1:15">
      <c r="A256">
        <v>278</v>
      </c>
      <c r="B256" t="s">
        <v>68</v>
      </c>
      <c r="C256" t="s">
        <v>439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468</v>
      </c>
      <c r="K256" t="s">
        <v>534</v>
      </c>
      <c r="L256" s="1">
        <f t="shared" si="13"/>
        <v>4811000000</v>
      </c>
      <c r="M256" s="1">
        <f t="shared" si="14"/>
        <v>1342000000</v>
      </c>
      <c r="N256">
        <f t="shared" si="12"/>
        <v>0.311270703933747</v>
      </c>
      <c r="O256">
        <f t="shared" si="15"/>
        <v>0.0868271221532091</v>
      </c>
    </row>
    <row r="257" spans="1:15">
      <c r="A257">
        <v>279</v>
      </c>
      <c r="B257" t="s">
        <v>68</v>
      </c>
      <c r="C257" t="s">
        <v>440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468</v>
      </c>
      <c r="K257" t="s">
        <v>534</v>
      </c>
      <c r="L257" s="1">
        <f t="shared" si="13"/>
        <v>5463000000</v>
      </c>
      <c r="M257" s="1">
        <f t="shared" si="14"/>
        <v>1772000000</v>
      </c>
      <c r="N257">
        <f t="shared" si="12"/>
        <v>0.343930999748174</v>
      </c>
      <c r="O257">
        <f t="shared" si="15"/>
        <v>0.111558801309494</v>
      </c>
    </row>
    <row r="258" spans="1:15">
      <c r="A258">
        <v>280</v>
      </c>
      <c r="B258" t="s">
        <v>68</v>
      </c>
      <c r="C258" t="s">
        <v>441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468</v>
      </c>
      <c r="K258" t="s">
        <v>534</v>
      </c>
      <c r="L258" s="1">
        <f t="shared" si="13"/>
        <v>6267000000</v>
      </c>
      <c r="M258" s="1">
        <f t="shared" si="14"/>
        <v>2574000000</v>
      </c>
      <c r="N258">
        <f t="shared" ref="N258:N321" si="16">1-(F258/E258)</f>
        <v>0.398816342115311</v>
      </c>
      <c r="O258">
        <f t="shared" si="15"/>
        <v>0.163802978235968</v>
      </c>
    </row>
    <row r="259" spans="1:15">
      <c r="A259">
        <v>281</v>
      </c>
      <c r="B259" t="s">
        <v>68</v>
      </c>
      <c r="C259" t="s">
        <v>442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468</v>
      </c>
      <c r="K259" t="s">
        <v>534</v>
      </c>
      <c r="L259" s="1">
        <f t="shared" ref="L259:L322" si="17">E259-F259</f>
        <v>7006000000</v>
      </c>
      <c r="M259" s="1">
        <f t="shared" ref="M259:M322" si="18">L259-SUM(G259:I259)</f>
        <v>3071000000</v>
      </c>
      <c r="N259">
        <f t="shared" si="16"/>
        <v>0.427481847580694</v>
      </c>
      <c r="O259">
        <f t="shared" ref="O259:O322" si="19">M259/E259</f>
        <v>0.187381780462505</v>
      </c>
    </row>
    <row r="260" spans="1:15">
      <c r="A260">
        <v>282</v>
      </c>
      <c r="B260" t="s">
        <v>69</v>
      </c>
      <c r="C260" t="s">
        <v>439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472</v>
      </c>
      <c r="K260" t="s">
        <v>510</v>
      </c>
      <c r="L260" s="1">
        <f t="shared" si="17"/>
        <v>6153500000</v>
      </c>
      <c r="M260" s="1">
        <f t="shared" si="18"/>
        <v>1980000000</v>
      </c>
      <c r="N260">
        <f t="shared" si="16"/>
        <v>0.947581576556461</v>
      </c>
      <c r="O260">
        <f t="shared" si="19"/>
        <v>0.304901522967708</v>
      </c>
    </row>
    <row r="261" spans="1:15">
      <c r="A261">
        <v>283</v>
      </c>
      <c r="B261" t="s">
        <v>69</v>
      </c>
      <c r="C261" t="s">
        <v>440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472</v>
      </c>
      <c r="K261" t="s">
        <v>510</v>
      </c>
      <c r="L261" s="1">
        <f t="shared" si="17"/>
        <v>7284500000</v>
      </c>
      <c r="M261" s="1">
        <f t="shared" si="18"/>
        <v>2567700000</v>
      </c>
      <c r="N261">
        <f t="shared" si="16"/>
        <v>0.949689716312057</v>
      </c>
      <c r="O261">
        <f t="shared" si="19"/>
        <v>0.334754380475594</v>
      </c>
    </row>
    <row r="262" spans="1:15">
      <c r="A262">
        <v>284</v>
      </c>
      <c r="B262" t="s">
        <v>69</v>
      </c>
      <c r="C262" t="s">
        <v>441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472</v>
      </c>
      <c r="K262" t="s">
        <v>510</v>
      </c>
      <c r="L262" s="1">
        <f t="shared" si="17"/>
        <v>8835900000</v>
      </c>
      <c r="M262" s="1">
        <f t="shared" si="18"/>
        <v>2554200000</v>
      </c>
      <c r="N262">
        <f t="shared" si="16"/>
        <v>0.954613223854797</v>
      </c>
      <c r="O262">
        <f t="shared" si="19"/>
        <v>0.2759507346586</v>
      </c>
    </row>
    <row r="263" spans="1:15">
      <c r="A263">
        <v>285</v>
      </c>
      <c r="B263" t="s">
        <v>69</v>
      </c>
      <c r="C263" t="s">
        <v>442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472</v>
      </c>
      <c r="K263" t="s">
        <v>510</v>
      </c>
      <c r="L263" s="1">
        <f t="shared" si="17"/>
        <v>10791200000</v>
      </c>
      <c r="M263" s="1">
        <f t="shared" si="18"/>
        <v>3204400000</v>
      </c>
      <c r="N263">
        <f t="shared" si="16"/>
        <v>0.960994549923414</v>
      </c>
      <c r="O263">
        <f t="shared" si="19"/>
        <v>0.285363160331992</v>
      </c>
    </row>
    <row r="264" spans="1:15">
      <c r="A264">
        <v>286</v>
      </c>
      <c r="B264" t="s">
        <v>70</v>
      </c>
      <c r="C264" t="s">
        <v>439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472</v>
      </c>
      <c r="K264" t="s">
        <v>535</v>
      </c>
      <c r="L264" s="1">
        <f t="shared" si="17"/>
        <v>2396026000</v>
      </c>
      <c r="M264" s="1">
        <f t="shared" si="18"/>
        <v>576012000</v>
      </c>
      <c r="N264">
        <f t="shared" si="16"/>
        <v>0.823165042112886</v>
      </c>
      <c r="O264">
        <f t="shared" si="19"/>
        <v>0.197891401110642</v>
      </c>
    </row>
    <row r="265" spans="1:15">
      <c r="A265">
        <v>287</v>
      </c>
      <c r="B265" t="s">
        <v>70</v>
      </c>
      <c r="C265" t="s">
        <v>440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472</v>
      </c>
      <c r="K265" t="s">
        <v>535</v>
      </c>
      <c r="L265" s="1">
        <f t="shared" si="17"/>
        <v>2798326000</v>
      </c>
      <c r="M265" s="1">
        <f t="shared" si="18"/>
        <v>763084000</v>
      </c>
      <c r="N265">
        <f t="shared" si="16"/>
        <v>0.822383264128547</v>
      </c>
      <c r="O265">
        <f t="shared" si="19"/>
        <v>0.224258185330897</v>
      </c>
    </row>
    <row r="266" spans="1:15">
      <c r="A266">
        <v>288</v>
      </c>
      <c r="B266" t="s">
        <v>70</v>
      </c>
      <c r="C266" t="s">
        <v>441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472</v>
      </c>
      <c r="K266" t="s">
        <v>535</v>
      </c>
      <c r="L266" s="1">
        <f t="shared" si="17"/>
        <v>3674486000</v>
      </c>
      <c r="M266" s="1">
        <f t="shared" si="18"/>
        <v>781136000</v>
      </c>
      <c r="N266">
        <f t="shared" si="16"/>
        <v>0.830342214379381</v>
      </c>
      <c r="O266">
        <f t="shared" si="19"/>
        <v>0.176517258732637</v>
      </c>
    </row>
    <row r="267" spans="1:15">
      <c r="A267">
        <v>289</v>
      </c>
      <c r="B267" t="s">
        <v>70</v>
      </c>
      <c r="C267" t="s">
        <v>442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472</v>
      </c>
      <c r="K267" t="s">
        <v>535</v>
      </c>
      <c r="L267" s="1">
        <f t="shared" si="17"/>
        <v>4017357000</v>
      </c>
      <c r="M267" s="1">
        <f t="shared" si="18"/>
        <v>911013000</v>
      </c>
      <c r="N267">
        <f t="shared" si="16"/>
        <v>0.837564810643154</v>
      </c>
      <c r="O267">
        <f t="shared" si="19"/>
        <v>0.189933936874032</v>
      </c>
    </row>
    <row r="268" spans="1:15">
      <c r="A268">
        <v>290</v>
      </c>
      <c r="B268" t="s">
        <v>71</v>
      </c>
      <c r="C268" t="s">
        <v>439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475</v>
      </c>
      <c r="K268" t="s">
        <v>536</v>
      </c>
      <c r="L268" s="1">
        <f t="shared" si="17"/>
        <v>3113300000</v>
      </c>
      <c r="M268" s="1">
        <f t="shared" si="18"/>
        <v>2912400000</v>
      </c>
      <c r="N268">
        <f t="shared" si="16"/>
        <v>0.510042595019659</v>
      </c>
      <c r="O268">
        <f t="shared" si="19"/>
        <v>0.477129750982962</v>
      </c>
    </row>
    <row r="269" spans="1:15">
      <c r="A269">
        <v>291</v>
      </c>
      <c r="B269" t="s">
        <v>71</v>
      </c>
      <c r="C269" t="s">
        <v>440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475</v>
      </c>
      <c r="K269" t="s">
        <v>536</v>
      </c>
      <c r="L269" s="1">
        <f t="shared" si="17"/>
        <v>2520200000</v>
      </c>
      <c r="M269" s="1">
        <f t="shared" si="18"/>
        <v>2370000000</v>
      </c>
      <c r="N269">
        <f t="shared" si="16"/>
        <v>0.460335726158511</v>
      </c>
      <c r="O269">
        <f t="shared" si="19"/>
        <v>0.432900432900433</v>
      </c>
    </row>
    <row r="270" spans="1:15">
      <c r="A270">
        <v>292</v>
      </c>
      <c r="B270" t="s">
        <v>71</v>
      </c>
      <c r="C270" t="s">
        <v>441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475</v>
      </c>
      <c r="K270" t="s">
        <v>536</v>
      </c>
      <c r="L270" s="1">
        <f t="shared" si="17"/>
        <v>1778500000</v>
      </c>
      <c r="M270" s="1">
        <f t="shared" si="18"/>
        <v>1573300000</v>
      </c>
      <c r="N270">
        <f t="shared" si="16"/>
        <v>0.374957834373419</v>
      </c>
      <c r="O270">
        <f t="shared" si="19"/>
        <v>0.331695901501096</v>
      </c>
    </row>
    <row r="271" spans="1:15">
      <c r="A271">
        <v>293</v>
      </c>
      <c r="B271" t="s">
        <v>71</v>
      </c>
      <c r="C271" t="s">
        <v>442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475</v>
      </c>
      <c r="K271" t="s">
        <v>536</v>
      </c>
      <c r="L271" s="1">
        <f t="shared" si="17"/>
        <v>1547100000</v>
      </c>
      <c r="M271" s="1">
        <f t="shared" si="18"/>
        <v>1228100000</v>
      </c>
      <c r="N271">
        <f t="shared" si="16"/>
        <v>0.35909755588051</v>
      </c>
      <c r="O271">
        <f t="shared" si="19"/>
        <v>0.285054429821507</v>
      </c>
    </row>
    <row r="272" spans="1:15">
      <c r="A272">
        <v>294</v>
      </c>
      <c r="B272" t="s">
        <v>72</v>
      </c>
      <c r="C272" t="s">
        <v>439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471</v>
      </c>
      <c r="K272" t="s">
        <v>537</v>
      </c>
      <c r="L272" s="1">
        <f t="shared" si="17"/>
        <v>5138000000</v>
      </c>
      <c r="M272" s="1">
        <f t="shared" si="18"/>
        <v>1268000000</v>
      </c>
      <c r="N272">
        <f t="shared" si="16"/>
        <v>0.931978958824596</v>
      </c>
      <c r="O272">
        <f t="shared" si="19"/>
        <v>0.230001813894431</v>
      </c>
    </row>
    <row r="273" spans="1:15">
      <c r="A273">
        <v>295</v>
      </c>
      <c r="B273" t="s">
        <v>72</v>
      </c>
      <c r="C273" t="s">
        <v>440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471</v>
      </c>
      <c r="K273" t="s">
        <v>537</v>
      </c>
      <c r="L273" s="1">
        <f t="shared" si="17"/>
        <v>4917000000</v>
      </c>
      <c r="M273" s="1">
        <f t="shared" si="18"/>
        <v>1194000000</v>
      </c>
      <c r="N273">
        <f t="shared" si="16"/>
        <v>0.95791934541204</v>
      </c>
      <c r="O273">
        <f t="shared" si="19"/>
        <v>0.232612507305669</v>
      </c>
    </row>
    <row r="274" spans="1:15">
      <c r="A274">
        <v>296</v>
      </c>
      <c r="B274" t="s">
        <v>72</v>
      </c>
      <c r="C274" t="s">
        <v>441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471</v>
      </c>
      <c r="K274" t="s">
        <v>537</v>
      </c>
      <c r="L274" s="1">
        <f t="shared" si="17"/>
        <v>5182000000</v>
      </c>
      <c r="M274" s="1">
        <f t="shared" si="18"/>
        <v>1471000000</v>
      </c>
      <c r="N274">
        <f t="shared" si="16"/>
        <v>0.970048670909772</v>
      </c>
      <c r="O274">
        <f t="shared" si="19"/>
        <v>0.275365031823287</v>
      </c>
    </row>
    <row r="275" spans="1:15">
      <c r="A275">
        <v>297</v>
      </c>
      <c r="B275" t="s">
        <v>72</v>
      </c>
      <c r="C275" t="s">
        <v>442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471</v>
      </c>
      <c r="K275" t="s">
        <v>537</v>
      </c>
      <c r="L275" s="1">
        <f t="shared" si="17"/>
        <v>5039000000</v>
      </c>
      <c r="M275" s="1">
        <f t="shared" si="18"/>
        <v>1478000000</v>
      </c>
      <c r="N275">
        <f t="shared" si="16"/>
        <v>0.955079605761941</v>
      </c>
      <c r="O275">
        <f t="shared" si="19"/>
        <v>0.28013646702047</v>
      </c>
    </row>
    <row r="276" spans="1:15">
      <c r="A276">
        <v>298</v>
      </c>
      <c r="B276" t="s">
        <v>73</v>
      </c>
      <c r="C276" t="s">
        <v>439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469</v>
      </c>
      <c r="K276" t="s">
        <v>538</v>
      </c>
      <c r="L276" s="1">
        <f t="shared" si="17"/>
        <v>1291400000</v>
      </c>
      <c r="M276" s="1">
        <f t="shared" si="18"/>
        <v>545100000</v>
      </c>
      <c r="N276">
        <f t="shared" si="16"/>
        <v>0.44197268900373</v>
      </c>
      <c r="O276">
        <f t="shared" si="19"/>
        <v>0.186556692563058</v>
      </c>
    </row>
    <row r="277" spans="1:15">
      <c r="A277">
        <v>299</v>
      </c>
      <c r="B277" t="s">
        <v>73</v>
      </c>
      <c r="C277" t="s">
        <v>440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469</v>
      </c>
      <c r="K277" t="s">
        <v>538</v>
      </c>
      <c r="L277" s="1">
        <f t="shared" si="17"/>
        <v>1438000000</v>
      </c>
      <c r="M277" s="1">
        <f t="shared" si="18"/>
        <v>622200000</v>
      </c>
      <c r="N277">
        <f t="shared" si="16"/>
        <v>0.450176877563159</v>
      </c>
      <c r="O277">
        <f t="shared" si="19"/>
        <v>0.194784459819053</v>
      </c>
    </row>
    <row r="278" spans="1:15">
      <c r="A278">
        <v>300</v>
      </c>
      <c r="B278" t="s">
        <v>73</v>
      </c>
      <c r="C278" t="s">
        <v>441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469</v>
      </c>
      <c r="K278" t="s">
        <v>538</v>
      </c>
      <c r="L278" s="1">
        <f t="shared" si="17"/>
        <v>1452900000</v>
      </c>
      <c r="M278" s="1">
        <f t="shared" si="18"/>
        <v>641200000</v>
      </c>
      <c r="N278">
        <f t="shared" si="16"/>
        <v>0.440593158660844</v>
      </c>
      <c r="O278">
        <f t="shared" si="19"/>
        <v>0.194444444444444</v>
      </c>
    </row>
    <row r="279" spans="1:15">
      <c r="A279">
        <v>301</v>
      </c>
      <c r="B279" t="s">
        <v>73</v>
      </c>
      <c r="C279" t="s">
        <v>442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469</v>
      </c>
      <c r="K279" t="s">
        <v>538</v>
      </c>
      <c r="L279" s="1">
        <f t="shared" si="17"/>
        <v>1511800000</v>
      </c>
      <c r="M279" s="1">
        <f t="shared" si="18"/>
        <v>674200000</v>
      </c>
      <c r="N279">
        <f t="shared" si="16"/>
        <v>0.445328148933663</v>
      </c>
      <c r="O279">
        <f t="shared" si="19"/>
        <v>0.198597855543773</v>
      </c>
    </row>
    <row r="280" spans="1:15">
      <c r="A280">
        <v>302</v>
      </c>
      <c r="B280" t="s">
        <v>74</v>
      </c>
      <c r="C280" t="s">
        <v>439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470</v>
      </c>
      <c r="K280" t="s">
        <v>539</v>
      </c>
      <c r="L280" s="1">
        <f t="shared" si="17"/>
        <v>5235000000</v>
      </c>
      <c r="M280" s="1">
        <f t="shared" si="18"/>
        <v>1701000000</v>
      </c>
      <c r="N280">
        <f t="shared" si="16"/>
        <v>0.425056836635271</v>
      </c>
      <c r="O280">
        <f t="shared" si="19"/>
        <v>0.138113023708996</v>
      </c>
    </row>
    <row r="281" spans="1:15">
      <c r="A281">
        <v>303</v>
      </c>
      <c r="B281" t="s">
        <v>74</v>
      </c>
      <c r="C281" t="s">
        <v>440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470</v>
      </c>
      <c r="K281" t="s">
        <v>539</v>
      </c>
      <c r="L281" s="1">
        <f t="shared" si="17"/>
        <v>6150000000</v>
      </c>
      <c r="M281" s="1">
        <f t="shared" si="18"/>
        <v>2561000000</v>
      </c>
      <c r="N281">
        <f t="shared" si="16"/>
        <v>0.322327044025157</v>
      </c>
      <c r="O281">
        <f t="shared" si="19"/>
        <v>0.134224318658281</v>
      </c>
    </row>
    <row r="282" spans="1:15">
      <c r="A282">
        <v>304</v>
      </c>
      <c r="B282" t="s">
        <v>74</v>
      </c>
      <c r="C282" t="s">
        <v>441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470</v>
      </c>
      <c r="K282" t="s">
        <v>539</v>
      </c>
      <c r="L282" s="1">
        <f t="shared" si="17"/>
        <v>7076000000</v>
      </c>
      <c r="M282" s="1">
        <f t="shared" si="18"/>
        <v>3607000000</v>
      </c>
      <c r="N282">
        <f t="shared" si="16"/>
        <v>0.305989189189189</v>
      </c>
      <c r="O282">
        <f t="shared" si="19"/>
        <v>0.155978378378378</v>
      </c>
    </row>
    <row r="283" spans="1:15">
      <c r="A283">
        <v>305</v>
      </c>
      <c r="B283" t="s">
        <v>74</v>
      </c>
      <c r="C283" t="s">
        <v>442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470</v>
      </c>
      <c r="K283" t="s">
        <v>539</v>
      </c>
      <c r="L283" s="1">
        <f t="shared" si="17"/>
        <v>2469000000</v>
      </c>
      <c r="M283" s="1">
        <f t="shared" si="18"/>
        <v>-94000000</v>
      </c>
      <c r="N283">
        <f t="shared" si="16"/>
        <v>0.193434659981197</v>
      </c>
      <c r="O283">
        <f t="shared" si="19"/>
        <v>-0.00736446255092447</v>
      </c>
    </row>
    <row r="284" spans="1:15">
      <c r="A284">
        <v>306</v>
      </c>
      <c r="B284" t="s">
        <v>75</v>
      </c>
      <c r="C284" t="s">
        <v>439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473</v>
      </c>
      <c r="K284" t="s">
        <v>540</v>
      </c>
      <c r="L284" s="1">
        <f t="shared" si="17"/>
        <v>1717571000</v>
      </c>
      <c r="M284" s="1">
        <f t="shared" si="18"/>
        <v>675320000</v>
      </c>
      <c r="N284">
        <f t="shared" si="16"/>
        <v>0.151206436629339</v>
      </c>
      <c r="O284">
        <f t="shared" si="19"/>
        <v>0.0594518251557142</v>
      </c>
    </row>
    <row r="285" spans="1:15">
      <c r="A285">
        <v>307</v>
      </c>
      <c r="B285" t="s">
        <v>75</v>
      </c>
      <c r="C285" t="s">
        <v>440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473</v>
      </c>
      <c r="K285" t="s">
        <v>540</v>
      </c>
      <c r="L285" s="1">
        <f t="shared" si="17"/>
        <v>1836095000</v>
      </c>
      <c r="M285" s="1">
        <f t="shared" si="18"/>
        <v>682650000</v>
      </c>
      <c r="N285">
        <f t="shared" si="16"/>
        <v>0.143984006996194</v>
      </c>
      <c r="O285">
        <f t="shared" si="19"/>
        <v>0.0535324601264923</v>
      </c>
    </row>
    <row r="286" spans="1:15">
      <c r="A286">
        <v>308</v>
      </c>
      <c r="B286" t="s">
        <v>75</v>
      </c>
      <c r="C286" t="s">
        <v>441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473</v>
      </c>
      <c r="K286" t="s">
        <v>540</v>
      </c>
      <c r="L286" s="1">
        <f t="shared" si="17"/>
        <v>2007652000</v>
      </c>
      <c r="M286" s="1">
        <f t="shared" si="18"/>
        <v>748418000</v>
      </c>
      <c r="N286">
        <f t="shared" si="16"/>
        <v>0.149045435334509</v>
      </c>
      <c r="O286">
        <f t="shared" si="19"/>
        <v>0.055561564764303</v>
      </c>
    </row>
    <row r="287" spans="1:15">
      <c r="A287">
        <v>309</v>
      </c>
      <c r="B287" t="s">
        <v>75</v>
      </c>
      <c r="C287" t="s">
        <v>442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473</v>
      </c>
      <c r="K287" t="s">
        <v>540</v>
      </c>
      <c r="L287" s="1">
        <f t="shared" si="17"/>
        <v>2268480000</v>
      </c>
      <c r="M287" s="1">
        <f t="shared" si="18"/>
        <v>858310000</v>
      </c>
      <c r="N287">
        <f t="shared" si="16"/>
        <v>0.168333768177758</v>
      </c>
      <c r="O287">
        <f t="shared" si="19"/>
        <v>0.0636913512857296</v>
      </c>
    </row>
    <row r="288" spans="1:15">
      <c r="A288">
        <v>310</v>
      </c>
      <c r="B288" t="s">
        <v>76</v>
      </c>
      <c r="C288" t="s">
        <v>439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468</v>
      </c>
      <c r="K288" t="s">
        <v>541</v>
      </c>
      <c r="L288" s="1">
        <f t="shared" si="17"/>
        <v>2810000000</v>
      </c>
      <c r="M288" s="1">
        <f t="shared" si="18"/>
        <v>909000000</v>
      </c>
      <c r="N288">
        <f t="shared" si="16"/>
        <v>0.344573881054568</v>
      </c>
      <c r="O288">
        <f t="shared" si="19"/>
        <v>0.111465358675659</v>
      </c>
    </row>
    <row r="289" spans="1:15">
      <c r="A289">
        <v>311</v>
      </c>
      <c r="B289" t="s">
        <v>76</v>
      </c>
      <c r="C289" t="s">
        <v>440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468</v>
      </c>
      <c r="K289" t="s">
        <v>541</v>
      </c>
      <c r="L289" s="1">
        <f t="shared" si="17"/>
        <v>3135000000</v>
      </c>
      <c r="M289" s="1">
        <f t="shared" si="18"/>
        <v>971000000</v>
      </c>
      <c r="N289">
        <f t="shared" si="16"/>
        <v>0.344202898550725</v>
      </c>
      <c r="O289">
        <f t="shared" si="19"/>
        <v>0.106609574000878</v>
      </c>
    </row>
    <row r="290" spans="1:15">
      <c r="A290">
        <v>312</v>
      </c>
      <c r="B290" t="s">
        <v>76</v>
      </c>
      <c r="C290" t="s">
        <v>441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468</v>
      </c>
      <c r="K290" t="s">
        <v>541</v>
      </c>
      <c r="L290" s="1">
        <f t="shared" si="17"/>
        <v>3328000000</v>
      </c>
      <c r="M290" s="1">
        <f t="shared" si="18"/>
        <v>1114000000</v>
      </c>
      <c r="N290">
        <f t="shared" si="16"/>
        <v>0.341193356571663</v>
      </c>
      <c r="O290">
        <f t="shared" si="19"/>
        <v>0.114209555054337</v>
      </c>
    </row>
    <row r="291" spans="1:15">
      <c r="A291">
        <v>313</v>
      </c>
      <c r="B291" t="s">
        <v>76</v>
      </c>
      <c r="C291" t="s">
        <v>442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468</v>
      </c>
      <c r="K291" t="s">
        <v>541</v>
      </c>
      <c r="L291" s="1">
        <f t="shared" si="17"/>
        <v>10348000000</v>
      </c>
      <c r="M291" s="1">
        <f t="shared" si="18"/>
        <v>3355000000</v>
      </c>
      <c r="N291">
        <f t="shared" si="16"/>
        <v>0.356790676826535</v>
      </c>
      <c r="O291">
        <f t="shared" si="19"/>
        <v>0.115677688514981</v>
      </c>
    </row>
    <row r="292" spans="1:15">
      <c r="A292">
        <v>314</v>
      </c>
      <c r="B292" t="s">
        <v>77</v>
      </c>
      <c r="C292" t="s">
        <v>439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472</v>
      </c>
      <c r="K292" t="s">
        <v>517</v>
      </c>
      <c r="L292" s="1">
        <f t="shared" si="17"/>
        <v>11219000000</v>
      </c>
      <c r="M292" s="1">
        <f t="shared" si="18"/>
        <v>2477000000</v>
      </c>
      <c r="N292">
        <f t="shared" si="16"/>
        <v>0.385281087949449</v>
      </c>
      <c r="O292">
        <f t="shared" si="19"/>
        <v>0.085064734365878</v>
      </c>
    </row>
    <row r="293" spans="1:15">
      <c r="A293">
        <v>315</v>
      </c>
      <c r="B293" t="s">
        <v>77</v>
      </c>
      <c r="C293" t="s">
        <v>440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472</v>
      </c>
      <c r="K293" t="s">
        <v>517</v>
      </c>
      <c r="L293" s="1">
        <f t="shared" si="17"/>
        <v>11515000000</v>
      </c>
      <c r="M293" s="1">
        <f t="shared" si="18"/>
        <v>2176000000</v>
      </c>
      <c r="N293">
        <f t="shared" si="16"/>
        <v>0.355620753551575</v>
      </c>
      <c r="O293">
        <f t="shared" si="19"/>
        <v>0.0672019765287214</v>
      </c>
    </row>
    <row r="294" spans="1:15">
      <c r="A294">
        <v>316</v>
      </c>
      <c r="B294" t="s">
        <v>77</v>
      </c>
      <c r="C294" t="s">
        <v>441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472</v>
      </c>
      <c r="K294" t="s">
        <v>517</v>
      </c>
      <c r="L294" s="1">
        <f t="shared" si="17"/>
        <v>13580000000</v>
      </c>
      <c r="M294" s="1">
        <f t="shared" si="18"/>
        <v>3304000000</v>
      </c>
      <c r="N294">
        <f t="shared" si="16"/>
        <v>0.388955719768574</v>
      </c>
      <c r="O294">
        <f t="shared" si="19"/>
        <v>0.094632525634416</v>
      </c>
    </row>
    <row r="295" spans="1:15">
      <c r="A295">
        <v>317</v>
      </c>
      <c r="B295" t="s">
        <v>77</v>
      </c>
      <c r="C295" t="s">
        <v>442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472</v>
      </c>
      <c r="K295" t="s">
        <v>517</v>
      </c>
      <c r="L295" s="1">
        <f t="shared" si="17"/>
        <v>14586000000</v>
      </c>
      <c r="M295" s="1">
        <f t="shared" si="18"/>
        <v>3327000000</v>
      </c>
      <c r="N295">
        <f t="shared" si="16"/>
        <v>0.385098743267504</v>
      </c>
      <c r="O295">
        <f t="shared" si="19"/>
        <v>0.0878392649699018</v>
      </c>
    </row>
    <row r="296" spans="1:15">
      <c r="A296">
        <v>318</v>
      </c>
      <c r="B296" t="s">
        <v>78</v>
      </c>
      <c r="C296" t="s">
        <v>439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471</v>
      </c>
      <c r="K296" t="s">
        <v>504</v>
      </c>
      <c r="L296" s="1">
        <f t="shared" si="17"/>
        <v>634000000</v>
      </c>
      <c r="M296" s="1">
        <f t="shared" si="18"/>
        <v>620000000</v>
      </c>
      <c r="N296">
        <f t="shared" si="16"/>
        <v>0.154220384334712</v>
      </c>
      <c r="O296">
        <f t="shared" si="19"/>
        <v>0.150814886888835</v>
      </c>
    </row>
    <row r="297" spans="1:15">
      <c r="A297">
        <v>319</v>
      </c>
      <c r="B297" t="s">
        <v>78</v>
      </c>
      <c r="C297" t="s">
        <v>440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471</v>
      </c>
      <c r="K297" t="s">
        <v>504</v>
      </c>
      <c r="L297" s="1">
        <f t="shared" si="17"/>
        <v>783000000</v>
      </c>
      <c r="M297" s="1">
        <f t="shared" si="18"/>
        <v>768000000</v>
      </c>
      <c r="N297">
        <f t="shared" si="16"/>
        <v>0.172809534319135</v>
      </c>
      <c r="O297">
        <f t="shared" si="19"/>
        <v>0.169499006841757</v>
      </c>
    </row>
    <row r="298" spans="1:15">
      <c r="A298">
        <v>320</v>
      </c>
      <c r="B298" t="s">
        <v>78</v>
      </c>
      <c r="C298" t="s">
        <v>441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471</v>
      </c>
      <c r="K298" t="s">
        <v>504</v>
      </c>
      <c r="L298" s="1">
        <f t="shared" si="17"/>
        <v>788000000</v>
      </c>
      <c r="M298" s="1">
        <f t="shared" si="18"/>
        <v>774000000</v>
      </c>
      <c r="N298">
        <f t="shared" si="16"/>
        <v>0.159352881698686</v>
      </c>
      <c r="O298">
        <f t="shared" si="19"/>
        <v>0.156521739130435</v>
      </c>
    </row>
    <row r="299" spans="1:15">
      <c r="A299">
        <v>321</v>
      </c>
      <c r="B299" t="s">
        <v>78</v>
      </c>
      <c r="C299" t="s">
        <v>442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471</v>
      </c>
      <c r="K299" t="s">
        <v>504</v>
      </c>
      <c r="L299" s="1">
        <f t="shared" si="17"/>
        <v>947000000</v>
      </c>
      <c r="M299" s="1">
        <f t="shared" si="18"/>
        <v>934000000</v>
      </c>
      <c r="N299">
        <f t="shared" si="16"/>
        <v>0.184169583819526</v>
      </c>
      <c r="O299">
        <f t="shared" si="19"/>
        <v>0.181641384675224</v>
      </c>
    </row>
    <row r="300" spans="1:15">
      <c r="A300">
        <v>322</v>
      </c>
      <c r="B300" t="s">
        <v>79</v>
      </c>
      <c r="C300" t="s">
        <v>439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469</v>
      </c>
      <c r="K300" t="s">
        <v>538</v>
      </c>
      <c r="L300" s="1">
        <f t="shared" si="17"/>
        <v>9932000000</v>
      </c>
      <c r="M300" s="1">
        <f t="shared" si="18"/>
        <v>3889000000</v>
      </c>
      <c r="N300">
        <f t="shared" si="16"/>
        <v>0.58132865086333</v>
      </c>
      <c r="O300">
        <f t="shared" si="19"/>
        <v>0.227626573017267</v>
      </c>
    </row>
    <row r="301" spans="1:15">
      <c r="A301">
        <v>323</v>
      </c>
      <c r="B301" t="s">
        <v>79</v>
      </c>
      <c r="C301" t="s">
        <v>440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469</v>
      </c>
      <c r="K301" t="s">
        <v>538</v>
      </c>
      <c r="L301" s="1">
        <f t="shared" si="17"/>
        <v>10201000000</v>
      </c>
      <c r="M301" s="1">
        <f t="shared" si="18"/>
        <v>3556000000</v>
      </c>
      <c r="N301">
        <f t="shared" si="16"/>
        <v>0.585591274397245</v>
      </c>
      <c r="O301">
        <f t="shared" si="19"/>
        <v>0.204133180252583</v>
      </c>
    </row>
    <row r="302" spans="1:15">
      <c r="A302">
        <v>324</v>
      </c>
      <c r="B302" t="s">
        <v>79</v>
      </c>
      <c r="C302" t="s">
        <v>441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469</v>
      </c>
      <c r="K302" t="s">
        <v>538</v>
      </c>
      <c r="L302" s="1">
        <f t="shared" si="17"/>
        <v>10109000000</v>
      </c>
      <c r="M302" s="1">
        <f t="shared" si="18"/>
        <v>3557000000</v>
      </c>
      <c r="N302">
        <f t="shared" si="16"/>
        <v>0.585113156219251</v>
      </c>
      <c r="O302">
        <f t="shared" si="19"/>
        <v>0.20588065057591</v>
      </c>
    </row>
    <row r="303" spans="1:15">
      <c r="A303">
        <v>325</v>
      </c>
      <c r="B303" t="s">
        <v>79</v>
      </c>
      <c r="C303" t="s">
        <v>442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469</v>
      </c>
      <c r="K303" t="s">
        <v>538</v>
      </c>
      <c r="L303" s="1">
        <f t="shared" si="17"/>
        <v>9399000000</v>
      </c>
      <c r="M303" s="1">
        <f t="shared" si="18"/>
        <v>2789000000</v>
      </c>
      <c r="N303">
        <f t="shared" si="16"/>
        <v>0.586191842335038</v>
      </c>
      <c r="O303">
        <f t="shared" si="19"/>
        <v>0.173942871398279</v>
      </c>
    </row>
    <row r="304" spans="1:15">
      <c r="A304">
        <v>326</v>
      </c>
      <c r="B304" t="s">
        <v>80</v>
      </c>
      <c r="C304" t="s">
        <v>439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469</v>
      </c>
      <c r="K304" t="s">
        <v>538</v>
      </c>
      <c r="L304" s="1">
        <f t="shared" si="17"/>
        <v>2391000000</v>
      </c>
      <c r="M304" s="1">
        <f t="shared" si="18"/>
        <v>970000000</v>
      </c>
      <c r="N304">
        <f t="shared" si="16"/>
        <v>0.432134465931683</v>
      </c>
      <c r="O304">
        <f t="shared" si="19"/>
        <v>0.175311765769022</v>
      </c>
    </row>
    <row r="305" spans="1:15">
      <c r="A305">
        <v>327</v>
      </c>
      <c r="B305" t="s">
        <v>80</v>
      </c>
      <c r="C305" t="s">
        <v>440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469</v>
      </c>
      <c r="K305" t="s">
        <v>538</v>
      </c>
      <c r="L305" s="1">
        <f t="shared" si="17"/>
        <v>2356000000</v>
      </c>
      <c r="M305" s="1">
        <f t="shared" si="18"/>
        <v>977000000</v>
      </c>
      <c r="N305">
        <f t="shared" si="16"/>
        <v>0.42727602466449</v>
      </c>
      <c r="O305">
        <f t="shared" si="19"/>
        <v>0.177185346391005</v>
      </c>
    </row>
    <row r="306" spans="1:15">
      <c r="A306">
        <v>328</v>
      </c>
      <c r="B306" t="s">
        <v>80</v>
      </c>
      <c r="C306" t="s">
        <v>441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469</v>
      </c>
      <c r="K306" t="s">
        <v>538</v>
      </c>
      <c r="L306" s="1">
        <f t="shared" si="17"/>
        <v>2465000000</v>
      </c>
      <c r="M306" s="1">
        <f t="shared" si="18"/>
        <v>1008000000</v>
      </c>
      <c r="N306">
        <f t="shared" si="16"/>
        <v>0.435897435897436</v>
      </c>
      <c r="O306">
        <f t="shared" si="19"/>
        <v>0.178249336870027</v>
      </c>
    </row>
    <row r="307" spans="1:15">
      <c r="A307">
        <v>329</v>
      </c>
      <c r="B307" t="s">
        <v>80</v>
      </c>
      <c r="C307" t="s">
        <v>442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469</v>
      </c>
      <c r="K307" t="s">
        <v>538</v>
      </c>
      <c r="L307" s="1">
        <f t="shared" si="17"/>
        <v>2598000000</v>
      </c>
      <c r="M307" s="1">
        <f t="shared" si="18"/>
        <v>1064000000</v>
      </c>
      <c r="N307">
        <f t="shared" si="16"/>
        <v>0.450963374414164</v>
      </c>
      <c r="O307">
        <f t="shared" si="19"/>
        <v>0.184690157958688</v>
      </c>
    </row>
    <row r="308" spans="1:15">
      <c r="A308">
        <v>330</v>
      </c>
      <c r="B308" t="s">
        <v>81</v>
      </c>
      <c r="C308" t="s">
        <v>439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471</v>
      </c>
      <c r="K308" t="s">
        <v>537</v>
      </c>
      <c r="L308" s="1">
        <f t="shared" si="17"/>
        <v>2611000000</v>
      </c>
      <c r="M308" s="1">
        <f t="shared" si="18"/>
        <v>895000000</v>
      </c>
      <c r="N308">
        <f t="shared" si="16"/>
        <v>0.979369842460615</v>
      </c>
      <c r="O308">
        <f t="shared" si="19"/>
        <v>0.335708927231808</v>
      </c>
    </row>
    <row r="309" spans="1:15">
      <c r="A309">
        <v>331</v>
      </c>
      <c r="B309" t="s">
        <v>81</v>
      </c>
      <c r="C309" t="s">
        <v>440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471</v>
      </c>
      <c r="K309" t="s">
        <v>537</v>
      </c>
      <c r="L309" s="1">
        <f t="shared" si="17"/>
        <v>2562000000</v>
      </c>
      <c r="M309" s="1">
        <f t="shared" si="18"/>
        <v>924000000</v>
      </c>
      <c r="N309">
        <f t="shared" si="16"/>
        <v>0.982738780207135</v>
      </c>
      <c r="O309">
        <f t="shared" si="19"/>
        <v>0.354430379746835</v>
      </c>
    </row>
    <row r="310" spans="1:15">
      <c r="A310">
        <v>332</v>
      </c>
      <c r="B310" t="s">
        <v>81</v>
      </c>
      <c r="C310" t="s">
        <v>441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471</v>
      </c>
      <c r="K310" t="s">
        <v>537</v>
      </c>
      <c r="L310" s="1">
        <f t="shared" si="17"/>
        <v>2776000000</v>
      </c>
      <c r="M310" s="1">
        <f t="shared" si="18"/>
        <v>770000000</v>
      </c>
      <c r="N310">
        <f t="shared" si="16"/>
        <v>0.984746363958851</v>
      </c>
      <c r="O310">
        <f t="shared" si="19"/>
        <v>0.273146505853139</v>
      </c>
    </row>
    <row r="311" spans="1:15">
      <c r="A311">
        <v>333</v>
      </c>
      <c r="B311" t="s">
        <v>81</v>
      </c>
      <c r="C311" t="s">
        <v>442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471</v>
      </c>
      <c r="K311" t="s">
        <v>537</v>
      </c>
      <c r="L311" s="1">
        <f t="shared" si="17"/>
        <v>2920000000</v>
      </c>
      <c r="M311" s="1">
        <f t="shared" si="18"/>
        <v>836000000</v>
      </c>
      <c r="N311">
        <f t="shared" si="16"/>
        <v>0.986486486486487</v>
      </c>
      <c r="O311">
        <f t="shared" si="19"/>
        <v>0.282432432432432</v>
      </c>
    </row>
    <row r="312" spans="1:15">
      <c r="A312">
        <v>338</v>
      </c>
      <c r="B312" t="s">
        <v>82</v>
      </c>
      <c r="C312" t="s">
        <v>439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468</v>
      </c>
      <c r="K312" t="s">
        <v>542</v>
      </c>
      <c r="L312" s="1">
        <f t="shared" si="17"/>
        <v>854769000</v>
      </c>
      <c r="M312" s="1">
        <f t="shared" si="18"/>
        <v>554982000</v>
      </c>
      <c r="N312">
        <f t="shared" si="16"/>
        <v>0.265902878468832</v>
      </c>
      <c r="O312">
        <f t="shared" si="19"/>
        <v>0.172644669259635</v>
      </c>
    </row>
    <row r="313" spans="1:15">
      <c r="A313">
        <v>339</v>
      </c>
      <c r="B313" t="s">
        <v>82</v>
      </c>
      <c r="C313" t="s">
        <v>440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468</v>
      </c>
      <c r="K313" t="s">
        <v>542</v>
      </c>
      <c r="L313" s="1">
        <f t="shared" si="17"/>
        <v>1117756000</v>
      </c>
      <c r="M313" s="1">
        <f t="shared" si="18"/>
        <v>733385000</v>
      </c>
      <c r="N313">
        <f t="shared" si="16"/>
        <v>0.272074686443366</v>
      </c>
      <c r="O313">
        <f t="shared" si="19"/>
        <v>0.178514357263363</v>
      </c>
    </row>
    <row r="314" spans="1:15">
      <c r="A314">
        <v>340</v>
      </c>
      <c r="B314" t="s">
        <v>82</v>
      </c>
      <c r="C314" t="s">
        <v>441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468</v>
      </c>
      <c r="K314" t="s">
        <v>542</v>
      </c>
      <c r="L314" s="1">
        <f t="shared" si="17"/>
        <v>1174287000</v>
      </c>
      <c r="M314" s="1">
        <f t="shared" si="18"/>
        <v>793705000</v>
      </c>
      <c r="N314">
        <f t="shared" si="16"/>
        <v>0.260881764800367</v>
      </c>
      <c r="O314">
        <f t="shared" si="19"/>
        <v>0.176330966050782</v>
      </c>
    </row>
    <row r="315" spans="1:15">
      <c r="A315">
        <v>341</v>
      </c>
      <c r="B315" t="s">
        <v>82</v>
      </c>
      <c r="C315" t="s">
        <v>442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468</v>
      </c>
      <c r="K315" t="s">
        <v>542</v>
      </c>
      <c r="L315" s="1">
        <f t="shared" si="17"/>
        <v>498214000</v>
      </c>
      <c r="M315" s="1">
        <f t="shared" si="18"/>
        <v>75606000</v>
      </c>
      <c r="N315">
        <f t="shared" si="16"/>
        <v>0.127603739796086</v>
      </c>
      <c r="O315">
        <f t="shared" si="19"/>
        <v>0.0193643862898731</v>
      </c>
    </row>
    <row r="316" spans="1:15">
      <c r="A316">
        <v>342</v>
      </c>
      <c r="B316" t="s">
        <v>83</v>
      </c>
      <c r="C316" t="s">
        <v>439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473</v>
      </c>
      <c r="K316" t="s">
        <v>543</v>
      </c>
      <c r="L316" s="1">
        <f t="shared" si="17"/>
        <v>4280000000</v>
      </c>
      <c r="M316" s="1">
        <f t="shared" si="18"/>
        <v>1740000000</v>
      </c>
      <c r="N316">
        <f t="shared" si="16"/>
        <v>0.247384544245997</v>
      </c>
      <c r="O316">
        <f t="shared" si="19"/>
        <v>0.100572221258887</v>
      </c>
    </row>
    <row r="317" spans="1:15">
      <c r="A317">
        <v>343</v>
      </c>
      <c r="B317" t="s">
        <v>83</v>
      </c>
      <c r="C317" t="s">
        <v>440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473</v>
      </c>
      <c r="K317" t="s">
        <v>543</v>
      </c>
      <c r="L317" s="1">
        <f t="shared" si="17"/>
        <v>4861000000</v>
      </c>
      <c r="M317" s="1">
        <f t="shared" si="18"/>
        <v>1995000000</v>
      </c>
      <c r="N317">
        <f t="shared" si="16"/>
        <v>0.252900473440508</v>
      </c>
      <c r="O317">
        <f t="shared" si="19"/>
        <v>0.103792726705166</v>
      </c>
    </row>
    <row r="318" spans="1:15">
      <c r="A318">
        <v>344</v>
      </c>
      <c r="B318" t="s">
        <v>83</v>
      </c>
      <c r="C318" t="s">
        <v>441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473</v>
      </c>
      <c r="K318" t="s">
        <v>543</v>
      </c>
      <c r="L318" s="1">
        <f t="shared" si="17"/>
        <v>4947000000</v>
      </c>
      <c r="M318" s="1">
        <f t="shared" si="18"/>
        <v>2043000000</v>
      </c>
      <c r="N318">
        <f t="shared" si="16"/>
        <v>0.258869701726845</v>
      </c>
      <c r="O318">
        <f t="shared" si="19"/>
        <v>0.10690737833595</v>
      </c>
    </row>
    <row r="319" spans="1:15">
      <c r="A319">
        <v>345</v>
      </c>
      <c r="B319" t="s">
        <v>83</v>
      </c>
      <c r="C319" t="s">
        <v>442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473</v>
      </c>
      <c r="K319" t="s">
        <v>543</v>
      </c>
      <c r="L319" s="1">
        <f t="shared" si="17"/>
        <v>4452000000</v>
      </c>
      <c r="M319" s="1">
        <f t="shared" si="18"/>
        <v>1627000000</v>
      </c>
      <c r="N319">
        <f t="shared" si="16"/>
        <v>0.254269232965903</v>
      </c>
      <c r="O319">
        <f t="shared" si="19"/>
        <v>0.0929236392712319</v>
      </c>
    </row>
    <row r="320" spans="1:15">
      <c r="A320">
        <v>346</v>
      </c>
      <c r="B320" t="s">
        <v>84</v>
      </c>
      <c r="C320" t="s">
        <v>439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478</v>
      </c>
      <c r="K320" t="s">
        <v>501</v>
      </c>
      <c r="L320" s="1">
        <f t="shared" si="17"/>
        <v>2004000000</v>
      </c>
      <c r="M320" s="1">
        <f t="shared" si="18"/>
        <v>1142000000</v>
      </c>
      <c r="N320">
        <f t="shared" si="16"/>
        <v>0.305208650624429</v>
      </c>
      <c r="O320">
        <f t="shared" si="19"/>
        <v>0.173926286932684</v>
      </c>
    </row>
    <row r="321" spans="1:15">
      <c r="A321">
        <v>347</v>
      </c>
      <c r="B321" t="s">
        <v>84</v>
      </c>
      <c r="C321" t="s">
        <v>440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478</v>
      </c>
      <c r="K321" t="s">
        <v>501</v>
      </c>
      <c r="L321" s="1">
        <f t="shared" si="17"/>
        <v>2089000000</v>
      </c>
      <c r="M321" s="1">
        <f t="shared" si="18"/>
        <v>1152000000</v>
      </c>
      <c r="N321">
        <f t="shared" si="16"/>
        <v>0.290987602730185</v>
      </c>
      <c r="O321">
        <f t="shared" si="19"/>
        <v>0.160468031759298</v>
      </c>
    </row>
    <row r="322" spans="1:15">
      <c r="A322">
        <v>348</v>
      </c>
      <c r="B322" t="s">
        <v>84</v>
      </c>
      <c r="C322" t="s">
        <v>441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478</v>
      </c>
      <c r="K322" t="s">
        <v>501</v>
      </c>
      <c r="L322" s="1">
        <f t="shared" si="17"/>
        <v>2175000000</v>
      </c>
      <c r="M322" s="1">
        <f t="shared" si="18"/>
        <v>1163000000</v>
      </c>
      <c r="N322">
        <f t="shared" ref="N322:N385" si="20">1-(F322/E322)</f>
        <v>0.336895910780669</v>
      </c>
      <c r="O322">
        <f t="shared" si="19"/>
        <v>0.180142503097893</v>
      </c>
    </row>
    <row r="323" spans="1:15">
      <c r="A323">
        <v>349</v>
      </c>
      <c r="B323" t="s">
        <v>84</v>
      </c>
      <c r="C323" t="s">
        <v>442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478</v>
      </c>
      <c r="K323" t="s">
        <v>501</v>
      </c>
      <c r="L323" s="1">
        <f t="shared" ref="L323:L386" si="21">E323-F323</f>
        <v>2389000000</v>
      </c>
      <c r="M323" s="1">
        <f t="shared" ref="M323:M386" si="22">L323-SUM(G323:I323)</f>
        <v>1297000000</v>
      </c>
      <c r="N323">
        <f t="shared" si="20"/>
        <v>0.373339584310048</v>
      </c>
      <c r="O323">
        <f t="shared" ref="O323:O386" si="23">M323/E323</f>
        <v>0.202687919987498</v>
      </c>
    </row>
    <row r="324" spans="1:15">
      <c r="A324">
        <v>350</v>
      </c>
      <c r="B324" t="s">
        <v>85</v>
      </c>
      <c r="C324" t="s">
        <v>439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472</v>
      </c>
      <c r="K324" t="s">
        <v>517</v>
      </c>
      <c r="L324" s="1">
        <f t="shared" si="21"/>
        <v>1329000000</v>
      </c>
      <c r="M324" s="1">
        <f t="shared" si="22"/>
        <v>136000000</v>
      </c>
      <c r="N324">
        <f t="shared" si="20"/>
        <v>0.16387176325524</v>
      </c>
      <c r="O324">
        <f t="shared" si="23"/>
        <v>0.0167694204685573</v>
      </c>
    </row>
    <row r="325" spans="1:15">
      <c r="A325">
        <v>351</v>
      </c>
      <c r="B325" t="s">
        <v>85</v>
      </c>
      <c r="C325" t="s">
        <v>440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472</v>
      </c>
      <c r="K325" t="s">
        <v>517</v>
      </c>
      <c r="L325" s="1">
        <f t="shared" si="21"/>
        <v>1868000000</v>
      </c>
      <c r="M325" s="1">
        <f t="shared" si="22"/>
        <v>277000000</v>
      </c>
      <c r="N325">
        <f t="shared" si="20"/>
        <v>0.17195986375771</v>
      </c>
      <c r="O325">
        <f t="shared" si="23"/>
        <v>0.0254994016385897</v>
      </c>
    </row>
    <row r="326" spans="1:15">
      <c r="A326">
        <v>352</v>
      </c>
      <c r="B326" t="s">
        <v>85</v>
      </c>
      <c r="C326" t="s">
        <v>441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472</v>
      </c>
      <c r="K326" t="s">
        <v>517</v>
      </c>
      <c r="L326" s="1">
        <f t="shared" si="21"/>
        <v>3882000000</v>
      </c>
      <c r="M326" s="1">
        <f t="shared" si="22"/>
        <v>464000000</v>
      </c>
      <c r="N326">
        <f t="shared" si="20"/>
        <v>0.234420289855072</v>
      </c>
      <c r="O326">
        <f t="shared" si="23"/>
        <v>0.0280193236714976</v>
      </c>
    </row>
    <row r="327" spans="1:15">
      <c r="A327">
        <v>353</v>
      </c>
      <c r="B327" t="s">
        <v>85</v>
      </c>
      <c r="C327" t="s">
        <v>442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472</v>
      </c>
      <c r="K327" t="s">
        <v>517</v>
      </c>
      <c r="L327" s="1">
        <f t="shared" si="21"/>
        <v>5518000000</v>
      </c>
      <c r="M327" s="1">
        <f t="shared" si="22"/>
        <v>705000000</v>
      </c>
      <c r="N327">
        <f t="shared" si="20"/>
        <v>0.242442882249561</v>
      </c>
      <c r="O327">
        <f t="shared" si="23"/>
        <v>0.03097539543058</v>
      </c>
    </row>
    <row r="328" spans="1:15">
      <c r="A328">
        <v>354</v>
      </c>
      <c r="B328" t="s">
        <v>86</v>
      </c>
      <c r="C328" t="s">
        <v>439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478</v>
      </c>
      <c r="K328" t="s">
        <v>501</v>
      </c>
      <c r="L328" s="1">
        <f t="shared" si="21"/>
        <v>2705000000</v>
      </c>
      <c r="M328" s="1">
        <f t="shared" si="22"/>
        <v>1290000000</v>
      </c>
      <c r="N328">
        <f t="shared" si="20"/>
        <v>0.362989801395598</v>
      </c>
      <c r="O328">
        <f t="shared" si="23"/>
        <v>0.173107890499195</v>
      </c>
    </row>
    <row r="329" spans="1:15">
      <c r="A329">
        <v>355</v>
      </c>
      <c r="B329" t="s">
        <v>86</v>
      </c>
      <c r="C329" t="s">
        <v>440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478</v>
      </c>
      <c r="K329" t="s">
        <v>501</v>
      </c>
      <c r="L329" s="1">
        <f t="shared" si="21"/>
        <v>2351000000</v>
      </c>
      <c r="M329" s="1">
        <f t="shared" si="22"/>
        <v>1010000000</v>
      </c>
      <c r="N329">
        <f t="shared" si="20"/>
        <v>0.290032075006168</v>
      </c>
      <c r="O329">
        <f t="shared" si="23"/>
        <v>0.124599062422897</v>
      </c>
    </row>
    <row r="330" spans="1:15">
      <c r="A330">
        <v>356</v>
      </c>
      <c r="B330" t="s">
        <v>86</v>
      </c>
      <c r="C330" t="s">
        <v>441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478</v>
      </c>
      <c r="K330" t="s">
        <v>501</v>
      </c>
      <c r="L330" s="1">
        <f t="shared" si="21"/>
        <v>2336000000</v>
      </c>
      <c r="M330" s="1">
        <f t="shared" si="22"/>
        <v>935000000</v>
      </c>
      <c r="N330">
        <f t="shared" si="20"/>
        <v>0.25319748536744</v>
      </c>
      <c r="O330">
        <f t="shared" si="23"/>
        <v>0.10134402774767</v>
      </c>
    </row>
    <row r="331" spans="1:15">
      <c r="A331">
        <v>357</v>
      </c>
      <c r="B331" t="s">
        <v>86</v>
      </c>
      <c r="C331" t="s">
        <v>442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478</v>
      </c>
      <c r="K331" t="s">
        <v>501</v>
      </c>
      <c r="L331" s="1">
        <f t="shared" si="21"/>
        <v>2277000000</v>
      </c>
      <c r="M331" s="1">
        <f t="shared" si="22"/>
        <v>933000000</v>
      </c>
      <c r="N331">
        <f t="shared" si="20"/>
        <v>0.308285946385053</v>
      </c>
      <c r="O331">
        <f t="shared" si="23"/>
        <v>0.126320064987815</v>
      </c>
    </row>
    <row r="332" spans="1:15">
      <c r="A332">
        <v>358</v>
      </c>
      <c r="B332" t="s">
        <v>87</v>
      </c>
      <c r="C332" t="s">
        <v>439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471</v>
      </c>
      <c r="K332" t="s">
        <v>525</v>
      </c>
      <c r="L332" s="1">
        <f t="shared" si="21"/>
        <v>22368000000</v>
      </c>
      <c r="M332" s="1">
        <f t="shared" si="22"/>
        <v>6156000000</v>
      </c>
      <c r="N332">
        <f t="shared" si="20"/>
        <v>0.940978503218207</v>
      </c>
      <c r="O332">
        <f t="shared" si="23"/>
        <v>0.258971015102436</v>
      </c>
    </row>
    <row r="333" spans="1:15">
      <c r="A333">
        <v>359</v>
      </c>
      <c r="B333" t="s">
        <v>87</v>
      </c>
      <c r="C333" t="s">
        <v>440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471</v>
      </c>
      <c r="K333" t="s">
        <v>525</v>
      </c>
      <c r="L333" s="1">
        <f t="shared" si="21"/>
        <v>22935000000</v>
      </c>
      <c r="M333" s="1">
        <f t="shared" si="22"/>
        <v>7129000000</v>
      </c>
      <c r="N333">
        <f t="shared" si="20"/>
        <v>0.948668100595632</v>
      </c>
      <c r="O333">
        <f t="shared" si="23"/>
        <v>0.294879219060225</v>
      </c>
    </row>
    <row r="334" spans="1:15">
      <c r="A334">
        <v>360</v>
      </c>
      <c r="B334" t="s">
        <v>87</v>
      </c>
      <c r="C334" t="s">
        <v>441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471</v>
      </c>
      <c r="K334" t="s">
        <v>525</v>
      </c>
      <c r="L334" s="1">
        <f t="shared" si="21"/>
        <v>22781000000</v>
      </c>
      <c r="M334" s="1">
        <f t="shared" si="22"/>
        <v>7060000000</v>
      </c>
      <c r="N334">
        <f t="shared" si="20"/>
        <v>0.95441786417529</v>
      </c>
      <c r="O334">
        <f t="shared" si="23"/>
        <v>0.295781138715489</v>
      </c>
    </row>
    <row r="335" spans="1:15">
      <c r="A335">
        <v>361</v>
      </c>
      <c r="B335" t="s">
        <v>87</v>
      </c>
      <c r="C335" t="s">
        <v>442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471</v>
      </c>
      <c r="K335" t="s">
        <v>525</v>
      </c>
      <c r="L335" s="1">
        <f t="shared" si="21"/>
        <v>23947000000</v>
      </c>
      <c r="M335" s="1">
        <f t="shared" si="22"/>
        <v>6415000000</v>
      </c>
      <c r="N335">
        <f t="shared" si="20"/>
        <v>0.956426232127167</v>
      </c>
      <c r="O335">
        <f t="shared" si="23"/>
        <v>0.256210559948878</v>
      </c>
    </row>
    <row r="336" spans="1:15">
      <c r="A336">
        <v>362</v>
      </c>
      <c r="B336" t="s">
        <v>88</v>
      </c>
      <c r="C336" t="s">
        <v>439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470</v>
      </c>
      <c r="K336" t="s">
        <v>518</v>
      </c>
      <c r="L336" s="1">
        <f t="shared" si="21"/>
        <v>914492000</v>
      </c>
      <c r="M336" s="1">
        <f t="shared" si="22"/>
        <v>292974000</v>
      </c>
      <c r="N336">
        <f t="shared" si="20"/>
        <v>0.759200561871444</v>
      </c>
      <c r="O336">
        <f t="shared" si="23"/>
        <v>0.243223587974224</v>
      </c>
    </row>
    <row r="337" spans="1:15">
      <c r="A337">
        <v>363</v>
      </c>
      <c r="B337" t="s">
        <v>88</v>
      </c>
      <c r="C337" t="s">
        <v>440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470</v>
      </c>
      <c r="K337" t="s">
        <v>518</v>
      </c>
      <c r="L337" s="1">
        <f t="shared" si="21"/>
        <v>1345997000</v>
      </c>
      <c r="M337" s="1">
        <f t="shared" si="22"/>
        <v>547294000</v>
      </c>
      <c r="N337">
        <f t="shared" si="20"/>
        <v>0.77078048283263</v>
      </c>
      <c r="O337">
        <f t="shared" si="23"/>
        <v>0.31340599835765</v>
      </c>
    </row>
    <row r="338" spans="1:15">
      <c r="A338">
        <v>364</v>
      </c>
      <c r="B338" t="s">
        <v>88</v>
      </c>
      <c r="C338" t="s">
        <v>441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470</v>
      </c>
      <c r="K338" t="s">
        <v>518</v>
      </c>
      <c r="L338" s="1">
        <f t="shared" si="21"/>
        <v>1648131000</v>
      </c>
      <c r="M338" s="1">
        <f t="shared" si="22"/>
        <v>885769000</v>
      </c>
      <c r="N338">
        <f t="shared" si="20"/>
        <v>0.758454973306624</v>
      </c>
      <c r="O338">
        <f t="shared" si="23"/>
        <v>0.407622879037428</v>
      </c>
    </row>
    <row r="339" spans="1:15">
      <c r="A339">
        <v>365</v>
      </c>
      <c r="B339" t="s">
        <v>88</v>
      </c>
      <c r="C339" t="s">
        <v>442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470</v>
      </c>
      <c r="K339" t="s">
        <v>518</v>
      </c>
      <c r="L339" s="1">
        <f t="shared" si="21"/>
        <v>776156000</v>
      </c>
      <c r="M339" s="1">
        <f t="shared" si="22"/>
        <v>41692000</v>
      </c>
      <c r="N339">
        <f t="shared" si="20"/>
        <v>0.571901411045205</v>
      </c>
      <c r="O339">
        <f t="shared" si="23"/>
        <v>0.030720259367056</v>
      </c>
    </row>
    <row r="340" spans="1:15">
      <c r="A340">
        <v>366</v>
      </c>
      <c r="B340" t="s">
        <v>89</v>
      </c>
      <c r="C340" t="s">
        <v>439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473</v>
      </c>
      <c r="K340" t="s">
        <v>544</v>
      </c>
      <c r="L340" s="1">
        <f t="shared" si="21"/>
        <v>1371000000</v>
      </c>
      <c r="M340" s="1">
        <f t="shared" si="22"/>
        <v>876000000</v>
      </c>
      <c r="N340">
        <f t="shared" si="20"/>
        <v>0.306437192668753</v>
      </c>
      <c r="O340">
        <f t="shared" si="23"/>
        <v>0.195797943674564</v>
      </c>
    </row>
    <row r="341" spans="1:15">
      <c r="A341">
        <v>367</v>
      </c>
      <c r="B341" t="s">
        <v>89</v>
      </c>
      <c r="C341" t="s">
        <v>440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473</v>
      </c>
      <c r="K341" t="s">
        <v>544</v>
      </c>
      <c r="L341" s="1">
        <f t="shared" si="21"/>
        <v>1510000000</v>
      </c>
      <c r="M341" s="1">
        <f t="shared" si="22"/>
        <v>916000000</v>
      </c>
      <c r="N341">
        <f t="shared" si="20"/>
        <v>0.303273749748946</v>
      </c>
      <c r="O341">
        <f t="shared" si="23"/>
        <v>0.183972685278168</v>
      </c>
    </row>
    <row r="342" spans="1:15">
      <c r="A342">
        <v>368</v>
      </c>
      <c r="B342" t="s">
        <v>89</v>
      </c>
      <c r="C342" t="s">
        <v>441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473</v>
      </c>
      <c r="K342" t="s">
        <v>544</v>
      </c>
      <c r="L342" s="1">
        <f t="shared" si="21"/>
        <v>1614000000</v>
      </c>
      <c r="M342" s="1">
        <f t="shared" si="22"/>
        <v>1008000000</v>
      </c>
      <c r="N342">
        <f t="shared" si="20"/>
        <v>0.307780320366133</v>
      </c>
      <c r="O342">
        <f t="shared" si="23"/>
        <v>0.192219679633867</v>
      </c>
    </row>
    <row r="343" spans="1:15">
      <c r="A343">
        <v>369</v>
      </c>
      <c r="B343" t="s">
        <v>89</v>
      </c>
      <c r="C343" t="s">
        <v>442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473</v>
      </c>
      <c r="K343" t="s">
        <v>544</v>
      </c>
      <c r="L343" s="1">
        <f t="shared" si="21"/>
        <v>1617000000</v>
      </c>
      <c r="M343" s="1">
        <f t="shared" si="22"/>
        <v>979000000</v>
      </c>
      <c r="N343">
        <f t="shared" si="20"/>
        <v>0.307472903593839</v>
      </c>
      <c r="O343">
        <f t="shared" si="23"/>
        <v>0.186157064080624</v>
      </c>
    </row>
    <row r="344" spans="1:15">
      <c r="A344">
        <v>370</v>
      </c>
      <c r="B344" t="s">
        <v>90</v>
      </c>
      <c r="C344" t="s">
        <v>439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472</v>
      </c>
      <c r="K344" t="s">
        <v>545</v>
      </c>
      <c r="L344" s="1">
        <f t="shared" si="21"/>
        <v>1026808000</v>
      </c>
      <c r="M344" s="1">
        <f t="shared" si="22"/>
        <v>327007000</v>
      </c>
      <c r="N344">
        <f t="shared" si="20"/>
        <v>0.646716528366058</v>
      </c>
      <c r="O344">
        <f t="shared" si="23"/>
        <v>0.205959470311294</v>
      </c>
    </row>
    <row r="345" spans="1:15">
      <c r="A345">
        <v>371</v>
      </c>
      <c r="B345" t="s">
        <v>90</v>
      </c>
      <c r="C345" t="s">
        <v>440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472</v>
      </c>
      <c r="K345" t="s">
        <v>545</v>
      </c>
      <c r="L345" s="1">
        <f t="shared" si="21"/>
        <v>1091570000</v>
      </c>
      <c r="M345" s="1">
        <f t="shared" si="22"/>
        <v>306486000</v>
      </c>
      <c r="N345">
        <f t="shared" si="20"/>
        <v>0.635455379513976</v>
      </c>
      <c r="O345">
        <f t="shared" si="23"/>
        <v>0.178420236398692</v>
      </c>
    </row>
    <row r="346" spans="1:15">
      <c r="A346">
        <v>372</v>
      </c>
      <c r="B346" t="s">
        <v>90</v>
      </c>
      <c r="C346" t="s">
        <v>441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472</v>
      </c>
      <c r="K346" t="s">
        <v>545</v>
      </c>
      <c r="L346" s="1">
        <f t="shared" si="21"/>
        <v>1070262000</v>
      </c>
      <c r="M346" s="1">
        <f t="shared" si="22"/>
        <v>236671000</v>
      </c>
      <c r="N346">
        <f t="shared" si="20"/>
        <v>0.595562752495743</v>
      </c>
      <c r="O346">
        <f t="shared" si="23"/>
        <v>0.131698997251066</v>
      </c>
    </row>
    <row r="347" spans="1:15">
      <c r="A347">
        <v>373</v>
      </c>
      <c r="B347" t="s">
        <v>90</v>
      </c>
      <c r="C347" t="s">
        <v>442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472</v>
      </c>
      <c r="K347" t="s">
        <v>545</v>
      </c>
      <c r="L347" s="1">
        <f t="shared" si="21"/>
        <v>1173079000</v>
      </c>
      <c r="M347" s="1">
        <f t="shared" si="22"/>
        <v>324080000</v>
      </c>
      <c r="N347">
        <f t="shared" si="20"/>
        <v>0.596436165290668</v>
      </c>
      <c r="O347">
        <f t="shared" si="23"/>
        <v>0.164774096584629</v>
      </c>
    </row>
    <row r="348" spans="1:15">
      <c r="A348">
        <v>374</v>
      </c>
      <c r="B348" t="s">
        <v>91</v>
      </c>
      <c r="C348" t="s">
        <v>439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469</v>
      </c>
      <c r="K348" t="s">
        <v>546</v>
      </c>
      <c r="L348" s="1">
        <f t="shared" si="21"/>
        <v>13208000000</v>
      </c>
      <c r="M348" s="1">
        <f t="shared" si="22"/>
        <v>3104000000</v>
      </c>
      <c r="N348">
        <f t="shared" si="20"/>
        <v>0.1256038647343</v>
      </c>
      <c r="O348">
        <f t="shared" si="23"/>
        <v>0.029518049374263</v>
      </c>
    </row>
    <row r="349" spans="1:15">
      <c r="A349">
        <v>375</v>
      </c>
      <c r="B349" t="s">
        <v>91</v>
      </c>
      <c r="C349" t="s">
        <v>440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469</v>
      </c>
      <c r="K349" t="s">
        <v>546</v>
      </c>
      <c r="L349" s="1">
        <f t="shared" si="21"/>
        <v>14182000000</v>
      </c>
      <c r="M349" s="1">
        <f t="shared" si="22"/>
        <v>3283000000</v>
      </c>
      <c r="N349">
        <f t="shared" si="20"/>
        <v>0.125905539772727</v>
      </c>
      <c r="O349">
        <f t="shared" si="23"/>
        <v>0.0291459517045455</v>
      </c>
    </row>
    <row r="350" spans="1:15">
      <c r="A350">
        <v>376</v>
      </c>
      <c r="B350" t="s">
        <v>91</v>
      </c>
      <c r="C350" t="s">
        <v>441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469</v>
      </c>
      <c r="K350" t="s">
        <v>546</v>
      </c>
      <c r="L350" s="1">
        <f t="shared" si="21"/>
        <v>15134000000</v>
      </c>
      <c r="M350" s="1">
        <f t="shared" si="22"/>
        <v>3689000000</v>
      </c>
      <c r="N350">
        <f t="shared" si="20"/>
        <v>0.130242084699524</v>
      </c>
      <c r="O350">
        <f t="shared" si="23"/>
        <v>0.0317472611640376</v>
      </c>
    </row>
    <row r="351" spans="1:15">
      <c r="A351">
        <v>377</v>
      </c>
      <c r="B351" t="s">
        <v>91</v>
      </c>
      <c r="C351" t="s">
        <v>442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469</v>
      </c>
      <c r="K351" t="s">
        <v>546</v>
      </c>
      <c r="L351" s="1">
        <f t="shared" si="21"/>
        <v>15818000000</v>
      </c>
      <c r="M351" s="1">
        <f t="shared" si="22"/>
        <v>3750000000</v>
      </c>
      <c r="N351">
        <f t="shared" si="20"/>
        <v>0.133238992916045</v>
      </c>
      <c r="O351">
        <f t="shared" si="23"/>
        <v>0.0315871932883532</v>
      </c>
    </row>
    <row r="352" spans="1:15">
      <c r="A352">
        <v>378</v>
      </c>
      <c r="B352" t="s">
        <v>92</v>
      </c>
      <c r="C352" t="s">
        <v>439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469</v>
      </c>
      <c r="K352" t="s">
        <v>547</v>
      </c>
      <c r="L352" s="1">
        <f t="shared" si="21"/>
        <v>1319000</v>
      </c>
      <c r="M352" s="1">
        <f t="shared" si="22"/>
        <v>-1156000</v>
      </c>
      <c r="N352">
        <f t="shared" si="20"/>
        <v>0.836398224476855</v>
      </c>
      <c r="O352">
        <f t="shared" si="23"/>
        <v>-0.733037412809131</v>
      </c>
    </row>
    <row r="353" spans="1:15">
      <c r="A353">
        <v>379</v>
      </c>
      <c r="B353" t="s">
        <v>92</v>
      </c>
      <c r="C353" t="s">
        <v>440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469</v>
      </c>
      <c r="K353" t="s">
        <v>547</v>
      </c>
      <c r="L353" s="1">
        <f t="shared" si="21"/>
        <v>1372000</v>
      </c>
      <c r="M353" s="1">
        <f t="shared" si="22"/>
        <v>-2761000</v>
      </c>
      <c r="N353">
        <f t="shared" si="20"/>
        <v>0.906208718626156</v>
      </c>
      <c r="O353">
        <f t="shared" si="23"/>
        <v>-1.82364597093791</v>
      </c>
    </row>
    <row r="354" spans="1:15">
      <c r="A354">
        <v>380</v>
      </c>
      <c r="B354" t="s">
        <v>92</v>
      </c>
      <c r="C354" t="s">
        <v>441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469</v>
      </c>
      <c r="K354" t="s">
        <v>547</v>
      </c>
      <c r="L354" s="1">
        <f t="shared" si="21"/>
        <v>4054000</v>
      </c>
      <c r="M354" s="1">
        <f t="shared" si="22"/>
        <v>-11305000</v>
      </c>
      <c r="N354">
        <f t="shared" si="20"/>
        <v>0.050953973002187</v>
      </c>
      <c r="O354">
        <f t="shared" si="23"/>
        <v>-0.142090445187401</v>
      </c>
    </row>
    <row r="355" spans="1:15">
      <c r="A355">
        <v>381</v>
      </c>
      <c r="B355" t="s">
        <v>92</v>
      </c>
      <c r="C355" t="s">
        <v>442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469</v>
      </c>
      <c r="K355" t="s">
        <v>547</v>
      </c>
      <c r="L355" s="1">
        <f t="shared" si="21"/>
        <v>15165000</v>
      </c>
      <c r="M355" s="1">
        <f t="shared" si="22"/>
        <v>-10688000</v>
      </c>
      <c r="N355">
        <f t="shared" si="20"/>
        <v>0.152194857590173</v>
      </c>
      <c r="O355">
        <f t="shared" si="23"/>
        <v>-0.107264005138395</v>
      </c>
    </row>
    <row r="356" spans="1:15">
      <c r="A356">
        <v>382</v>
      </c>
      <c r="B356" t="s">
        <v>93</v>
      </c>
      <c r="C356" t="s">
        <v>439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469</v>
      </c>
      <c r="K356" t="s">
        <v>531</v>
      </c>
      <c r="L356" s="1">
        <f t="shared" si="21"/>
        <v>2912000000</v>
      </c>
      <c r="M356" s="1">
        <f t="shared" si="22"/>
        <v>1131000000</v>
      </c>
      <c r="N356">
        <f t="shared" si="20"/>
        <v>0.361649279682067</v>
      </c>
      <c r="O356">
        <f t="shared" si="23"/>
        <v>0.140461997019374</v>
      </c>
    </row>
    <row r="357" spans="1:15">
      <c r="A357">
        <v>383</v>
      </c>
      <c r="B357" t="s">
        <v>93</v>
      </c>
      <c r="C357" t="s">
        <v>440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469</v>
      </c>
      <c r="K357" t="s">
        <v>531</v>
      </c>
      <c r="L357" s="1">
        <f t="shared" si="21"/>
        <v>2971000000</v>
      </c>
      <c r="M357" s="1">
        <f t="shared" si="22"/>
        <v>1322000000</v>
      </c>
      <c r="N357">
        <f t="shared" si="20"/>
        <v>0.359337203676826</v>
      </c>
      <c r="O357">
        <f t="shared" si="23"/>
        <v>0.159893565553943</v>
      </c>
    </row>
    <row r="358" spans="1:15">
      <c r="A358">
        <v>384</v>
      </c>
      <c r="B358" t="s">
        <v>93</v>
      </c>
      <c r="C358" t="s">
        <v>441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469</v>
      </c>
      <c r="K358" t="s">
        <v>531</v>
      </c>
      <c r="L358" s="1">
        <f t="shared" si="21"/>
        <v>2782000000</v>
      </c>
      <c r="M358" s="1">
        <f t="shared" si="22"/>
        <v>1156000000</v>
      </c>
      <c r="N358">
        <f t="shared" si="20"/>
        <v>0.344221727295224</v>
      </c>
      <c r="O358">
        <f t="shared" si="23"/>
        <v>0.143033902499381</v>
      </c>
    </row>
    <row r="359" spans="1:15">
      <c r="A359">
        <v>385</v>
      </c>
      <c r="B359" t="s">
        <v>93</v>
      </c>
      <c r="C359" t="s">
        <v>442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469</v>
      </c>
      <c r="K359" t="s">
        <v>531</v>
      </c>
      <c r="L359" s="1">
        <f t="shared" si="21"/>
        <v>2780000000</v>
      </c>
      <c r="M359" s="1">
        <f t="shared" si="22"/>
        <v>991000000</v>
      </c>
      <c r="N359">
        <f t="shared" si="20"/>
        <v>0.349202361512373</v>
      </c>
      <c r="O359">
        <f t="shared" si="23"/>
        <v>0.124481849013943</v>
      </c>
    </row>
    <row r="360" spans="1:15">
      <c r="A360">
        <v>386</v>
      </c>
      <c r="B360" t="s">
        <v>94</v>
      </c>
      <c r="C360" t="s">
        <v>439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474</v>
      </c>
      <c r="K360" t="s">
        <v>507</v>
      </c>
      <c r="L360" s="1">
        <f t="shared" si="21"/>
        <v>2366616000</v>
      </c>
      <c r="M360" s="1">
        <f t="shared" si="22"/>
        <v>-110710000</v>
      </c>
      <c r="N360">
        <f t="shared" si="20"/>
        <v>0.775890066044958</v>
      </c>
      <c r="O360">
        <f t="shared" si="23"/>
        <v>-0.0362960400892402</v>
      </c>
    </row>
    <row r="361" spans="1:15">
      <c r="A361">
        <v>387</v>
      </c>
      <c r="B361" t="s">
        <v>94</v>
      </c>
      <c r="C361" t="s">
        <v>440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474</v>
      </c>
      <c r="K361" t="s">
        <v>507</v>
      </c>
      <c r="L361" s="1">
        <f t="shared" si="21"/>
        <v>3102575000</v>
      </c>
      <c r="M361" s="1">
        <f t="shared" si="22"/>
        <v>-286074000</v>
      </c>
      <c r="N361">
        <f t="shared" si="20"/>
        <v>0.762115626050877</v>
      </c>
      <c r="O361">
        <f t="shared" si="23"/>
        <v>-0.0702711346564962</v>
      </c>
    </row>
    <row r="362" spans="1:15">
      <c r="A362">
        <v>388</v>
      </c>
      <c r="B362" t="s">
        <v>94</v>
      </c>
      <c r="C362" t="s">
        <v>441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474</v>
      </c>
      <c r="K362" t="s">
        <v>507</v>
      </c>
      <c r="L362" s="1">
        <f t="shared" si="21"/>
        <v>4084316000</v>
      </c>
      <c r="M362" s="1">
        <f t="shared" si="22"/>
        <v>-145633000</v>
      </c>
      <c r="N362">
        <f t="shared" si="20"/>
        <v>0.76007269633351</v>
      </c>
      <c r="O362">
        <f t="shared" si="23"/>
        <v>-0.027101641250368</v>
      </c>
    </row>
    <row r="363" spans="1:15">
      <c r="A363">
        <v>389</v>
      </c>
      <c r="B363" t="s">
        <v>94</v>
      </c>
      <c r="C363" t="s">
        <v>442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474</v>
      </c>
      <c r="K363" t="s">
        <v>507</v>
      </c>
      <c r="L363" s="1">
        <f t="shared" si="21"/>
        <v>5012668000</v>
      </c>
      <c r="M363" s="1">
        <f t="shared" si="22"/>
        <v>114923000</v>
      </c>
      <c r="N363">
        <f t="shared" si="20"/>
        <v>0.751838248528321</v>
      </c>
      <c r="O363">
        <f t="shared" si="23"/>
        <v>0.0172370296687553</v>
      </c>
    </row>
    <row r="364" spans="1:15">
      <c r="A364">
        <v>390</v>
      </c>
      <c r="B364" t="s">
        <v>95</v>
      </c>
      <c r="C364" t="s">
        <v>439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474</v>
      </c>
      <c r="K364" t="s">
        <v>548</v>
      </c>
      <c r="L364" s="1">
        <f t="shared" si="21"/>
        <v>29440000000</v>
      </c>
      <c r="M364" s="1">
        <f t="shared" si="22"/>
        <v>11301000000</v>
      </c>
      <c r="N364">
        <f t="shared" si="20"/>
        <v>0.60567407986504</v>
      </c>
      <c r="O364">
        <f t="shared" si="23"/>
        <v>0.23249737692102</v>
      </c>
    </row>
    <row r="365" spans="1:15">
      <c r="A365">
        <v>391</v>
      </c>
      <c r="B365" t="s">
        <v>95</v>
      </c>
      <c r="C365" t="s">
        <v>440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474</v>
      </c>
      <c r="K365" t="s">
        <v>548</v>
      </c>
      <c r="L365" s="1">
        <f t="shared" si="21"/>
        <v>27769000000</v>
      </c>
      <c r="M365" s="1">
        <f t="shared" si="22"/>
        <v>9763000000</v>
      </c>
      <c r="N365">
        <f t="shared" si="20"/>
        <v>0.589050103941284</v>
      </c>
      <c r="O365">
        <f t="shared" si="23"/>
        <v>0.207097704806754</v>
      </c>
    </row>
    <row r="366" spans="1:15">
      <c r="A366">
        <v>392</v>
      </c>
      <c r="B366" t="s">
        <v>95</v>
      </c>
      <c r="C366" t="s">
        <v>441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474</v>
      </c>
      <c r="K366" t="s">
        <v>548</v>
      </c>
      <c r="L366" s="1">
        <f t="shared" si="21"/>
        <v>29681000000</v>
      </c>
      <c r="M366" s="1">
        <f t="shared" si="22"/>
        <v>11254000000</v>
      </c>
      <c r="N366">
        <f t="shared" si="20"/>
        <v>0.603750940786396</v>
      </c>
      <c r="O366">
        <f t="shared" si="23"/>
        <v>0.228921299403999</v>
      </c>
    </row>
    <row r="367" spans="1:15">
      <c r="A367">
        <v>393</v>
      </c>
      <c r="B367" t="s">
        <v>95</v>
      </c>
      <c r="C367" t="s">
        <v>442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474</v>
      </c>
      <c r="K367" t="s">
        <v>548</v>
      </c>
      <c r="L367" s="1">
        <f t="shared" si="21"/>
        <v>30960000000</v>
      </c>
      <c r="M367" s="1">
        <f t="shared" si="22"/>
        <v>12928000000</v>
      </c>
      <c r="N367">
        <f t="shared" si="20"/>
        <v>0.628667736105753</v>
      </c>
      <c r="O367">
        <f t="shared" si="23"/>
        <v>0.262513452596097</v>
      </c>
    </row>
    <row r="368" spans="1:15">
      <c r="A368">
        <v>394</v>
      </c>
      <c r="B368" t="s">
        <v>96</v>
      </c>
      <c r="C368" t="s">
        <v>439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474</v>
      </c>
      <c r="K368" t="s">
        <v>549</v>
      </c>
      <c r="L368" s="1">
        <f t="shared" si="21"/>
        <v>787445000</v>
      </c>
      <c r="M368" s="1">
        <f t="shared" si="22"/>
        <v>456180000</v>
      </c>
      <c r="N368">
        <f t="shared" si="20"/>
        <v>0.193487505117027</v>
      </c>
      <c r="O368">
        <f t="shared" si="23"/>
        <v>0.112090533414125</v>
      </c>
    </row>
    <row r="369" spans="1:15">
      <c r="A369">
        <v>395</v>
      </c>
      <c r="B369" t="s">
        <v>96</v>
      </c>
      <c r="C369" t="s">
        <v>440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474</v>
      </c>
      <c r="K369" t="s">
        <v>549</v>
      </c>
      <c r="L369" s="1">
        <f t="shared" si="21"/>
        <v>674816000</v>
      </c>
      <c r="M369" s="1">
        <f t="shared" si="22"/>
        <v>305330000</v>
      </c>
      <c r="N369">
        <f t="shared" si="20"/>
        <v>0.158763537105627</v>
      </c>
      <c r="O369">
        <f t="shared" si="23"/>
        <v>0.0718347976106984</v>
      </c>
    </row>
    <row r="370" spans="1:15">
      <c r="A370">
        <v>396</v>
      </c>
      <c r="B370" t="s">
        <v>97</v>
      </c>
      <c r="C370" t="s">
        <v>439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473</v>
      </c>
      <c r="K370" t="s">
        <v>550</v>
      </c>
      <c r="L370" s="1">
        <f t="shared" si="21"/>
        <v>8095000000</v>
      </c>
      <c r="M370" s="1">
        <f t="shared" si="22"/>
        <v>3473000000</v>
      </c>
      <c r="N370">
        <f t="shared" si="20"/>
        <v>0.67312489605854</v>
      </c>
      <c r="O370">
        <f t="shared" si="23"/>
        <v>0.288790952935307</v>
      </c>
    </row>
    <row r="371" spans="1:15">
      <c r="A371">
        <v>397</v>
      </c>
      <c r="B371" t="s">
        <v>97</v>
      </c>
      <c r="C371" t="s">
        <v>440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473</v>
      </c>
      <c r="K371" t="s">
        <v>550</v>
      </c>
      <c r="L371" s="1">
        <f t="shared" si="21"/>
        <v>8569000000</v>
      </c>
      <c r="M371" s="1">
        <f t="shared" si="22"/>
        <v>3613000000</v>
      </c>
      <c r="N371">
        <f t="shared" si="20"/>
        <v>0.676375404530744</v>
      </c>
      <c r="O371">
        <f t="shared" si="23"/>
        <v>0.285184308153761</v>
      </c>
    </row>
    <row r="372" spans="1:15">
      <c r="A372">
        <v>398</v>
      </c>
      <c r="B372" t="s">
        <v>97</v>
      </c>
      <c r="C372" t="s">
        <v>441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473</v>
      </c>
      <c r="K372" t="s">
        <v>550</v>
      </c>
      <c r="L372" s="1">
        <f t="shared" si="21"/>
        <v>8518000000</v>
      </c>
      <c r="M372" s="1">
        <f t="shared" si="22"/>
        <v>3584000000</v>
      </c>
      <c r="N372">
        <f t="shared" si="20"/>
        <v>0.721192109050885</v>
      </c>
      <c r="O372">
        <f t="shared" si="23"/>
        <v>0.303445940225214</v>
      </c>
    </row>
    <row r="373" spans="1:15">
      <c r="A373">
        <v>399</v>
      </c>
      <c r="B373" t="s">
        <v>97</v>
      </c>
      <c r="C373" t="s">
        <v>442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473</v>
      </c>
      <c r="K373" t="s">
        <v>550</v>
      </c>
      <c r="L373" s="1">
        <f t="shared" si="21"/>
        <v>8287000000</v>
      </c>
      <c r="M373" s="1">
        <f t="shared" si="22"/>
        <v>3389000000</v>
      </c>
      <c r="N373">
        <f t="shared" si="20"/>
        <v>0.748667449634113</v>
      </c>
      <c r="O373">
        <f t="shared" si="23"/>
        <v>0.306170385762038</v>
      </c>
    </row>
    <row r="374" spans="1:15">
      <c r="A374">
        <v>400</v>
      </c>
      <c r="B374" t="s">
        <v>98</v>
      </c>
      <c r="C374" t="s">
        <v>439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473</v>
      </c>
      <c r="K374" t="s">
        <v>551</v>
      </c>
      <c r="L374" s="1">
        <f t="shared" si="21"/>
        <v>1753309000</v>
      </c>
      <c r="M374" s="1">
        <f t="shared" si="22"/>
        <v>565978000</v>
      </c>
      <c r="N374">
        <f t="shared" si="20"/>
        <v>0.412935437040917</v>
      </c>
      <c r="O374">
        <f t="shared" si="23"/>
        <v>0.133297880057391</v>
      </c>
    </row>
    <row r="375" spans="1:15">
      <c r="A375">
        <v>401</v>
      </c>
      <c r="B375" t="s">
        <v>98</v>
      </c>
      <c r="C375" t="s">
        <v>440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473</v>
      </c>
      <c r="K375" t="s">
        <v>551</v>
      </c>
      <c r="L375" s="1">
        <f t="shared" si="21"/>
        <v>1749759000</v>
      </c>
      <c r="M375" s="1">
        <f t="shared" si="22"/>
        <v>602720000</v>
      </c>
      <c r="N375">
        <f t="shared" si="20"/>
        <v>0.417220812219052</v>
      </c>
      <c r="O375">
        <f t="shared" si="23"/>
        <v>0.143715407630804</v>
      </c>
    </row>
    <row r="376" spans="1:15">
      <c r="A376">
        <v>402</v>
      </c>
      <c r="B376" t="s">
        <v>98</v>
      </c>
      <c r="C376" t="s">
        <v>441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473</v>
      </c>
      <c r="K376" t="s">
        <v>551</v>
      </c>
      <c r="L376" s="1">
        <f t="shared" si="21"/>
        <v>1921337000</v>
      </c>
      <c r="M376" s="1">
        <f t="shared" si="22"/>
        <v>696407000</v>
      </c>
      <c r="N376">
        <f t="shared" si="20"/>
        <v>0.429168176272525</v>
      </c>
      <c r="O376">
        <f t="shared" si="23"/>
        <v>0.155556116461308</v>
      </c>
    </row>
    <row r="377" spans="1:15">
      <c r="A377">
        <v>403</v>
      </c>
      <c r="B377" t="s">
        <v>98</v>
      </c>
      <c r="C377" t="s">
        <v>442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473</v>
      </c>
      <c r="K377" t="s">
        <v>551</v>
      </c>
      <c r="L377" s="1">
        <f t="shared" si="21"/>
        <v>2129870000</v>
      </c>
      <c r="M377" s="1">
        <f t="shared" si="22"/>
        <v>781748000</v>
      </c>
      <c r="N377">
        <f t="shared" si="20"/>
        <v>0.434183719440672</v>
      </c>
      <c r="O377">
        <f t="shared" si="23"/>
        <v>0.159362897409375</v>
      </c>
    </row>
    <row r="378" spans="1:15">
      <c r="A378">
        <v>404</v>
      </c>
      <c r="B378" t="s">
        <v>99</v>
      </c>
      <c r="C378" t="s">
        <v>439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477</v>
      </c>
      <c r="K378" t="s">
        <v>552</v>
      </c>
      <c r="L378" s="1">
        <f t="shared" si="21"/>
        <v>10737000000</v>
      </c>
      <c r="M378" s="1">
        <f t="shared" si="22"/>
        <v>2713000000</v>
      </c>
      <c r="N378">
        <f t="shared" si="20"/>
        <v>0.584294732259469</v>
      </c>
      <c r="O378">
        <f t="shared" si="23"/>
        <v>0.147638223770135</v>
      </c>
    </row>
    <row r="379" spans="1:15">
      <c r="A379">
        <v>405</v>
      </c>
      <c r="B379" t="s">
        <v>99</v>
      </c>
      <c r="C379" t="s">
        <v>440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477</v>
      </c>
      <c r="K379" t="s">
        <v>552</v>
      </c>
      <c r="L379" s="1">
        <f t="shared" si="21"/>
        <v>10588000000</v>
      </c>
      <c r="M379" s="1">
        <f t="shared" si="22"/>
        <v>2545000000</v>
      </c>
      <c r="N379">
        <f t="shared" si="20"/>
        <v>0.585134014921249</v>
      </c>
      <c r="O379">
        <f t="shared" si="23"/>
        <v>0.140646587455098</v>
      </c>
    </row>
    <row r="380" spans="1:15">
      <c r="A380">
        <v>406</v>
      </c>
      <c r="B380" t="s">
        <v>99</v>
      </c>
      <c r="C380" t="s">
        <v>441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477</v>
      </c>
      <c r="K380" t="s">
        <v>552</v>
      </c>
      <c r="L380" s="1">
        <f t="shared" si="21"/>
        <v>10185000000</v>
      </c>
      <c r="M380" s="1">
        <f t="shared" si="22"/>
        <v>2410000000</v>
      </c>
      <c r="N380">
        <f t="shared" si="20"/>
        <v>0.564860517996783</v>
      </c>
      <c r="O380">
        <f t="shared" si="23"/>
        <v>0.133658698907437</v>
      </c>
    </row>
    <row r="381" spans="1:15">
      <c r="A381">
        <v>407</v>
      </c>
      <c r="B381" t="s">
        <v>99</v>
      </c>
      <c r="C381" t="s">
        <v>442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477</v>
      </c>
      <c r="K381" t="s">
        <v>552</v>
      </c>
      <c r="L381" s="1">
        <f t="shared" si="21"/>
        <v>10122000000</v>
      </c>
      <c r="M381" s="1">
        <f t="shared" si="22"/>
        <v>2605000000</v>
      </c>
      <c r="N381">
        <f t="shared" si="20"/>
        <v>0.565474860335196</v>
      </c>
      <c r="O381">
        <f t="shared" si="23"/>
        <v>0.145530726256983</v>
      </c>
    </row>
    <row r="382" spans="1:15">
      <c r="A382">
        <v>408</v>
      </c>
      <c r="B382" t="s">
        <v>100</v>
      </c>
      <c r="C382" t="s">
        <v>439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474</v>
      </c>
      <c r="K382" t="s">
        <v>549</v>
      </c>
      <c r="L382" s="1">
        <f t="shared" si="21"/>
        <v>3068231000</v>
      </c>
      <c r="M382" s="1">
        <f t="shared" si="22"/>
        <v>1361496000</v>
      </c>
      <c r="N382">
        <f t="shared" si="20"/>
        <v>0.417646865053049</v>
      </c>
      <c r="O382">
        <f t="shared" si="23"/>
        <v>0.185326507744125</v>
      </c>
    </row>
    <row r="383" spans="1:15">
      <c r="A383">
        <v>409</v>
      </c>
      <c r="B383" t="s">
        <v>100</v>
      </c>
      <c r="C383" t="s">
        <v>440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474</v>
      </c>
      <c r="K383" t="s">
        <v>549</v>
      </c>
      <c r="L383" s="1">
        <f t="shared" si="21"/>
        <v>3577700000</v>
      </c>
      <c r="M383" s="1">
        <f t="shared" si="22"/>
        <v>1677900000</v>
      </c>
      <c r="N383">
        <f t="shared" si="20"/>
        <v>0.404570743622218</v>
      </c>
      <c r="O383">
        <f t="shared" si="23"/>
        <v>0.189739008503709</v>
      </c>
    </row>
    <row r="384" spans="1:15">
      <c r="A384">
        <v>410</v>
      </c>
      <c r="B384" t="s">
        <v>100</v>
      </c>
      <c r="C384" t="s">
        <v>441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474</v>
      </c>
      <c r="K384" t="s">
        <v>549</v>
      </c>
      <c r="L384" s="1">
        <f t="shared" si="21"/>
        <v>4121600000</v>
      </c>
      <c r="M384" s="1">
        <f t="shared" si="22"/>
        <v>1884900000</v>
      </c>
      <c r="N384">
        <f t="shared" si="20"/>
        <v>0.401609712843599</v>
      </c>
      <c r="O384">
        <f t="shared" si="23"/>
        <v>0.183665117366775</v>
      </c>
    </row>
    <row r="385" spans="1:15">
      <c r="A385">
        <v>411</v>
      </c>
      <c r="B385" t="s">
        <v>100</v>
      </c>
      <c r="C385" t="s">
        <v>442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474</v>
      </c>
      <c r="K385" t="s">
        <v>549</v>
      </c>
      <c r="L385" s="1">
        <f t="shared" si="21"/>
        <v>4975800000</v>
      </c>
      <c r="M385" s="1">
        <f t="shared" si="22"/>
        <v>2142000000</v>
      </c>
      <c r="N385">
        <f t="shared" si="20"/>
        <v>0.400757087628866</v>
      </c>
      <c r="O385">
        <f t="shared" si="23"/>
        <v>0.172519329896907</v>
      </c>
    </row>
    <row r="386" spans="1:15">
      <c r="A386">
        <v>412</v>
      </c>
      <c r="B386" t="s">
        <v>101</v>
      </c>
      <c r="C386" t="s">
        <v>439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474</v>
      </c>
      <c r="K386" t="s">
        <v>507</v>
      </c>
      <c r="L386" s="1">
        <f t="shared" si="21"/>
        <v>2415639000</v>
      </c>
      <c r="M386" s="1">
        <f t="shared" si="22"/>
        <v>380717000</v>
      </c>
      <c r="N386">
        <f t="shared" ref="N386:N449" si="24">1-(F386/E386)</f>
        <v>0.827717536185502</v>
      </c>
      <c r="O386">
        <f t="shared" si="23"/>
        <v>0.130452496098935</v>
      </c>
    </row>
    <row r="387" spans="1:15">
      <c r="A387">
        <v>413</v>
      </c>
      <c r="B387" t="s">
        <v>101</v>
      </c>
      <c r="C387" t="s">
        <v>440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474</v>
      </c>
      <c r="K387" t="s">
        <v>507</v>
      </c>
      <c r="L387" s="1">
        <f t="shared" ref="L387:L450" si="25">E387-F387</f>
        <v>2522637000</v>
      </c>
      <c r="M387" s="1">
        <f t="shared" ref="M387:M450" si="26">L387-SUM(G387:I387)</f>
        <v>329056000</v>
      </c>
      <c r="N387">
        <f t="shared" si="24"/>
        <v>0.802657519148189</v>
      </c>
      <c r="O387">
        <f t="shared" ref="O387:O450" si="27">M387/E387</f>
        <v>0.104699674436245</v>
      </c>
    </row>
    <row r="388" spans="1:15">
      <c r="A388">
        <v>414</v>
      </c>
      <c r="B388" t="s">
        <v>101</v>
      </c>
      <c r="C388" t="s">
        <v>441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474</v>
      </c>
      <c r="K388" t="s">
        <v>507</v>
      </c>
      <c r="L388" s="1">
        <f t="shared" si="25"/>
        <v>2661230000</v>
      </c>
      <c r="M388" s="1">
        <f t="shared" si="26"/>
        <v>517633000</v>
      </c>
      <c r="N388">
        <f t="shared" si="24"/>
        <v>0.812441957092362</v>
      </c>
      <c r="O388">
        <f t="shared" si="27"/>
        <v>0.158027215827114</v>
      </c>
    </row>
    <row r="389" spans="1:15">
      <c r="A389">
        <v>415</v>
      </c>
      <c r="B389" t="s">
        <v>101</v>
      </c>
      <c r="C389" t="s">
        <v>442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474</v>
      </c>
      <c r="K389" t="s">
        <v>507</v>
      </c>
      <c r="L389" s="1">
        <f t="shared" si="25"/>
        <v>2858724000</v>
      </c>
      <c r="M389" s="1">
        <f t="shared" si="26"/>
        <v>720280000</v>
      </c>
      <c r="N389">
        <f t="shared" si="24"/>
        <v>0.83630847813145</v>
      </c>
      <c r="O389">
        <f t="shared" si="27"/>
        <v>0.210715084991948</v>
      </c>
    </row>
    <row r="390" spans="1:15">
      <c r="A390">
        <v>416</v>
      </c>
      <c r="B390" t="s">
        <v>102</v>
      </c>
      <c r="C390" t="s">
        <v>439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469</v>
      </c>
      <c r="K390" t="s">
        <v>553</v>
      </c>
      <c r="L390" s="1">
        <f t="shared" si="25"/>
        <v>23783000000</v>
      </c>
      <c r="M390" s="1">
        <f t="shared" si="26"/>
        <v>23783000000</v>
      </c>
      <c r="N390">
        <f t="shared" si="24"/>
        <v>0.187620798195028</v>
      </c>
      <c r="O390">
        <f t="shared" si="27"/>
        <v>0.187620798195028</v>
      </c>
    </row>
    <row r="391" spans="1:15">
      <c r="A391">
        <v>417</v>
      </c>
      <c r="B391" t="s">
        <v>102</v>
      </c>
      <c r="C391" t="s">
        <v>440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469</v>
      </c>
      <c r="K391" t="s">
        <v>553</v>
      </c>
      <c r="L391" s="1">
        <f t="shared" si="25"/>
        <v>25367000000</v>
      </c>
      <c r="M391" s="1">
        <f t="shared" si="26"/>
        <v>25367000000</v>
      </c>
      <c r="N391">
        <f t="shared" si="24"/>
        <v>0.182015828711244</v>
      </c>
      <c r="O391">
        <f t="shared" si="27"/>
        <v>0.182015828711244</v>
      </c>
    </row>
    <row r="392" spans="1:15">
      <c r="A392">
        <v>418</v>
      </c>
      <c r="B392" t="s">
        <v>102</v>
      </c>
      <c r="C392" t="s">
        <v>441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469</v>
      </c>
      <c r="K392" t="s">
        <v>553</v>
      </c>
      <c r="L392" s="1">
        <f t="shared" si="25"/>
        <v>26528000000</v>
      </c>
      <c r="M392" s="1">
        <f t="shared" si="26"/>
        <v>26528000000</v>
      </c>
      <c r="N392">
        <f t="shared" si="24"/>
        <v>0.173057603235697</v>
      </c>
      <c r="O392">
        <f t="shared" si="27"/>
        <v>0.173057603235697</v>
      </c>
    </row>
    <row r="393" spans="1:15">
      <c r="A393">
        <v>419</v>
      </c>
      <c r="B393" t="s">
        <v>102</v>
      </c>
      <c r="C393" t="s">
        <v>442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469</v>
      </c>
      <c r="K393" t="s">
        <v>553</v>
      </c>
      <c r="L393" s="1">
        <f t="shared" si="25"/>
        <v>28857000000</v>
      </c>
      <c r="M393" s="1">
        <f t="shared" si="26"/>
        <v>28857000000</v>
      </c>
      <c r="N393">
        <f t="shared" si="24"/>
        <v>0.162550837623785</v>
      </c>
      <c r="O393">
        <f t="shared" si="27"/>
        <v>0.162550837623785</v>
      </c>
    </row>
    <row r="394" spans="1:15">
      <c r="A394">
        <v>420</v>
      </c>
      <c r="B394" t="s">
        <v>103</v>
      </c>
      <c r="C394" t="s">
        <v>439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470</v>
      </c>
      <c r="K394" t="s">
        <v>539</v>
      </c>
      <c r="L394" s="1">
        <f t="shared" si="25"/>
        <v>67254000000</v>
      </c>
      <c r="M394" s="1">
        <f t="shared" si="26"/>
        <v>36741000000</v>
      </c>
      <c r="N394">
        <f t="shared" si="24"/>
        <v>0.291660523006201</v>
      </c>
      <c r="O394">
        <f t="shared" si="27"/>
        <v>0.159334749989158</v>
      </c>
    </row>
    <row r="395" spans="1:15">
      <c r="A395">
        <v>421</v>
      </c>
      <c r="B395" t="s">
        <v>103</v>
      </c>
      <c r="C395" t="s">
        <v>440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470</v>
      </c>
      <c r="K395" t="s">
        <v>539</v>
      </c>
      <c r="L395" s="1">
        <f t="shared" si="25"/>
        <v>60833000000</v>
      </c>
      <c r="M395" s="1">
        <f t="shared" si="26"/>
        <v>29074000000</v>
      </c>
      <c r="N395">
        <f t="shared" si="24"/>
        <v>0.276317701993132</v>
      </c>
      <c r="O395">
        <f t="shared" si="27"/>
        <v>0.1320609022693</v>
      </c>
    </row>
    <row r="396" spans="1:15">
      <c r="A396">
        <v>422</v>
      </c>
      <c r="B396" t="s">
        <v>103</v>
      </c>
      <c r="C396" t="s">
        <v>441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470</v>
      </c>
      <c r="K396" t="s">
        <v>539</v>
      </c>
      <c r="L396" s="1">
        <f t="shared" si="25"/>
        <v>55538000000</v>
      </c>
      <c r="M396" s="1">
        <f t="shared" si="26"/>
        <v>21711000000</v>
      </c>
      <c r="N396">
        <f t="shared" si="24"/>
        <v>0.277005795684659</v>
      </c>
      <c r="O396">
        <f t="shared" si="27"/>
        <v>0.108287529801391</v>
      </c>
    </row>
    <row r="397" spans="1:15">
      <c r="A397">
        <v>423</v>
      </c>
      <c r="B397" t="s">
        <v>103</v>
      </c>
      <c r="C397" t="s">
        <v>442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470</v>
      </c>
      <c r="K397" t="s">
        <v>539</v>
      </c>
      <c r="L397" s="1">
        <f t="shared" si="25"/>
        <v>37140000000</v>
      </c>
      <c r="M397" s="1">
        <f t="shared" si="26"/>
        <v>-370000000</v>
      </c>
      <c r="N397">
        <f t="shared" si="24"/>
        <v>0.285857225322301</v>
      </c>
      <c r="O397">
        <f t="shared" si="27"/>
        <v>-0.00284779680584953</v>
      </c>
    </row>
    <row r="398" spans="1:15">
      <c r="A398">
        <v>424</v>
      </c>
      <c r="B398" t="s">
        <v>104</v>
      </c>
      <c r="C398" t="s">
        <v>439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470</v>
      </c>
      <c r="K398" t="s">
        <v>518</v>
      </c>
      <c r="L398" s="1">
        <f t="shared" si="25"/>
        <v>1476071000</v>
      </c>
      <c r="M398" s="1">
        <f t="shared" si="26"/>
        <v>762960000</v>
      </c>
      <c r="N398">
        <f t="shared" si="24"/>
        <v>0.811110915730948</v>
      </c>
      <c r="O398">
        <f t="shared" si="27"/>
        <v>0.419251637804743</v>
      </c>
    </row>
    <row r="399" spans="1:15">
      <c r="A399">
        <v>425</v>
      </c>
      <c r="B399" t="s">
        <v>104</v>
      </c>
      <c r="C399" t="s">
        <v>440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470</v>
      </c>
      <c r="K399" t="s">
        <v>518</v>
      </c>
      <c r="L399" s="1">
        <f t="shared" si="25"/>
        <v>1864483000</v>
      </c>
      <c r="M399" s="1">
        <f t="shared" si="26"/>
        <v>916013000</v>
      </c>
      <c r="N399">
        <f t="shared" si="24"/>
        <v>0.803684525192474</v>
      </c>
      <c r="O399">
        <f t="shared" si="27"/>
        <v>0.394846975260774</v>
      </c>
    </row>
    <row r="400" spans="1:15">
      <c r="A400">
        <v>426</v>
      </c>
      <c r="B400" t="s">
        <v>104</v>
      </c>
      <c r="C400" t="s">
        <v>441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470</v>
      </c>
      <c r="K400" t="s">
        <v>518</v>
      </c>
      <c r="L400" s="1">
        <f t="shared" si="25"/>
        <v>2121773000</v>
      </c>
      <c r="M400" s="1">
        <f t="shared" si="26"/>
        <v>930800000</v>
      </c>
      <c r="N400">
        <f t="shared" si="24"/>
        <v>0.797614943835811</v>
      </c>
      <c r="O400">
        <f t="shared" si="27"/>
        <v>0.349905475148554</v>
      </c>
    </row>
    <row r="401" spans="1:15">
      <c r="A401">
        <v>427</v>
      </c>
      <c r="B401" t="s">
        <v>104</v>
      </c>
      <c r="C401" t="s">
        <v>442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470</v>
      </c>
      <c r="K401" t="s">
        <v>518</v>
      </c>
      <c r="L401" s="1">
        <f t="shared" si="25"/>
        <v>1262214000</v>
      </c>
      <c r="M401" s="1">
        <f t="shared" si="26"/>
        <v>-199373000</v>
      </c>
      <c r="N401">
        <f t="shared" si="24"/>
        <v>0.699840815980279</v>
      </c>
      <c r="O401">
        <f t="shared" si="27"/>
        <v>-0.110543349229557</v>
      </c>
    </row>
    <row r="402" spans="1:15">
      <c r="A402">
        <v>428</v>
      </c>
      <c r="B402" t="s">
        <v>105</v>
      </c>
      <c r="C402" t="s">
        <v>439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478</v>
      </c>
      <c r="K402" t="s">
        <v>502</v>
      </c>
      <c r="L402" s="1">
        <f t="shared" si="25"/>
        <v>4535000000</v>
      </c>
      <c r="M402" s="1">
        <f t="shared" si="26"/>
        <v>2858000000</v>
      </c>
      <c r="N402">
        <f t="shared" si="24"/>
        <v>0.353330736268017</v>
      </c>
      <c r="O402">
        <f t="shared" si="27"/>
        <v>0.222672380210362</v>
      </c>
    </row>
    <row r="403" spans="1:15">
      <c r="A403">
        <v>429</v>
      </c>
      <c r="B403" t="s">
        <v>105</v>
      </c>
      <c r="C403" t="s">
        <v>440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478</v>
      </c>
      <c r="K403" t="s">
        <v>502</v>
      </c>
      <c r="L403" s="1">
        <f t="shared" si="25"/>
        <v>5087000000</v>
      </c>
      <c r="M403" s="1">
        <f t="shared" si="26"/>
        <v>3316000000</v>
      </c>
      <c r="N403">
        <f t="shared" si="24"/>
        <v>0.387728658536585</v>
      </c>
      <c r="O403">
        <f t="shared" si="27"/>
        <v>0.252743902439024</v>
      </c>
    </row>
    <row r="404" spans="1:15">
      <c r="A404">
        <v>430</v>
      </c>
      <c r="B404" t="s">
        <v>105</v>
      </c>
      <c r="C404" t="s">
        <v>441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478</v>
      </c>
      <c r="K404" t="s">
        <v>502</v>
      </c>
      <c r="L404" s="1">
        <f t="shared" si="25"/>
        <v>4555000000</v>
      </c>
      <c r="M404" s="1">
        <f t="shared" si="26"/>
        <v>2721000000</v>
      </c>
      <c r="N404">
        <f t="shared" si="24"/>
        <v>0.366275329688003</v>
      </c>
      <c r="O404">
        <f t="shared" si="27"/>
        <v>0.218800257317465</v>
      </c>
    </row>
    <row r="405" spans="1:15">
      <c r="A405">
        <v>431</v>
      </c>
      <c r="B405" t="s">
        <v>105</v>
      </c>
      <c r="C405" t="s">
        <v>442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478</v>
      </c>
      <c r="K405" t="s">
        <v>502</v>
      </c>
      <c r="L405" s="1">
        <f t="shared" si="25"/>
        <v>5482000000</v>
      </c>
      <c r="M405" s="1">
        <f t="shared" si="26"/>
        <v>3536000000</v>
      </c>
      <c r="N405">
        <f t="shared" si="24"/>
        <v>0.469228793974151</v>
      </c>
      <c r="O405">
        <f t="shared" si="27"/>
        <v>0.30266198750321</v>
      </c>
    </row>
    <row r="406" spans="1:15">
      <c r="A406">
        <v>432</v>
      </c>
      <c r="B406" t="s">
        <v>106</v>
      </c>
      <c r="C406" t="s">
        <v>439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473</v>
      </c>
      <c r="K406" t="s">
        <v>492</v>
      </c>
      <c r="L406" s="1">
        <f t="shared" si="25"/>
        <v>16809000000</v>
      </c>
      <c r="M406" s="1">
        <f t="shared" si="26"/>
        <v>3802000000</v>
      </c>
      <c r="N406">
        <f t="shared" si="24"/>
        <v>0.445000397109046</v>
      </c>
      <c r="O406">
        <f t="shared" si="27"/>
        <v>0.100653906229317</v>
      </c>
    </row>
    <row r="407" spans="1:15">
      <c r="A407">
        <v>433</v>
      </c>
      <c r="B407" t="s">
        <v>106</v>
      </c>
      <c r="C407" t="s">
        <v>440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473</v>
      </c>
      <c r="K407" t="s">
        <v>492</v>
      </c>
      <c r="L407" s="1">
        <f t="shared" si="25"/>
        <v>17395000000</v>
      </c>
      <c r="M407" s="1">
        <f t="shared" si="26"/>
        <v>2922000000</v>
      </c>
      <c r="N407">
        <f t="shared" si="24"/>
        <v>0.430974679153659</v>
      </c>
      <c r="O407">
        <f t="shared" si="27"/>
        <v>0.0723948268173034</v>
      </c>
    </row>
    <row r="408" spans="1:15">
      <c r="A408">
        <v>434</v>
      </c>
      <c r="B408" t="s">
        <v>106</v>
      </c>
      <c r="C408" t="s">
        <v>441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473</v>
      </c>
      <c r="K408" t="s">
        <v>492</v>
      </c>
      <c r="L408" s="1">
        <f t="shared" si="25"/>
        <v>23608000000</v>
      </c>
      <c r="M408" s="1">
        <f t="shared" si="26"/>
        <v>7837000000</v>
      </c>
      <c r="N408">
        <f t="shared" si="24"/>
        <v>0.57999213836478</v>
      </c>
      <c r="O408">
        <f t="shared" si="27"/>
        <v>0.192536360062893</v>
      </c>
    </row>
    <row r="409" spans="1:15">
      <c r="A409">
        <v>435</v>
      </c>
      <c r="B409" t="s">
        <v>106</v>
      </c>
      <c r="C409" t="s">
        <v>442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473</v>
      </c>
      <c r="K409" t="s">
        <v>492</v>
      </c>
      <c r="L409" s="1">
        <f t="shared" si="25"/>
        <v>23699000000</v>
      </c>
      <c r="M409" s="1">
        <f t="shared" si="26"/>
        <v>6952000000</v>
      </c>
      <c r="N409">
        <f t="shared" si="24"/>
        <v>0.597870783824012</v>
      </c>
      <c r="O409">
        <f t="shared" si="27"/>
        <v>0.175382830041121</v>
      </c>
    </row>
    <row r="410" spans="1:15">
      <c r="A410">
        <v>436</v>
      </c>
      <c r="B410" t="s">
        <v>107</v>
      </c>
      <c r="C410" t="s">
        <v>439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475</v>
      </c>
      <c r="K410" t="s">
        <v>554</v>
      </c>
      <c r="L410" s="1">
        <f t="shared" si="25"/>
        <v>11356000000</v>
      </c>
      <c r="M410" s="1">
        <f t="shared" si="26"/>
        <v>2755000000</v>
      </c>
      <c r="N410">
        <f t="shared" si="24"/>
        <v>0.391613214704462</v>
      </c>
      <c r="O410">
        <f t="shared" si="27"/>
        <v>0.0950065521760121</v>
      </c>
    </row>
    <row r="411" spans="1:15">
      <c r="A411">
        <v>437</v>
      </c>
      <c r="B411" t="s">
        <v>107</v>
      </c>
      <c r="C411" t="s">
        <v>440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475</v>
      </c>
      <c r="K411" t="s">
        <v>554</v>
      </c>
      <c r="L411" s="1">
        <f t="shared" si="25"/>
        <v>11383000000</v>
      </c>
      <c r="M411" s="1">
        <f t="shared" si="26"/>
        <v>3889000000</v>
      </c>
      <c r="N411">
        <f t="shared" si="24"/>
        <v>0.40072519890164</v>
      </c>
      <c r="O411">
        <f t="shared" si="27"/>
        <v>0.136907695557277</v>
      </c>
    </row>
    <row r="412" spans="1:15">
      <c r="A412">
        <v>438</v>
      </c>
      <c r="B412" t="s">
        <v>107</v>
      </c>
      <c r="C412" t="s">
        <v>441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475</v>
      </c>
      <c r="K412" t="s">
        <v>554</v>
      </c>
      <c r="L412" s="1">
        <f t="shared" si="25"/>
        <v>10018000000</v>
      </c>
      <c r="M412" s="1">
        <f t="shared" si="26"/>
        <v>3046000000</v>
      </c>
      <c r="N412">
        <f t="shared" si="24"/>
        <v>0.398647035415838</v>
      </c>
      <c r="O412">
        <f t="shared" si="27"/>
        <v>0.121209709510545</v>
      </c>
    </row>
    <row r="413" spans="1:15">
      <c r="A413">
        <v>439</v>
      </c>
      <c r="B413" t="s">
        <v>107</v>
      </c>
      <c r="C413" t="s">
        <v>442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475</v>
      </c>
      <c r="K413" t="s">
        <v>554</v>
      </c>
      <c r="L413" s="1">
        <f t="shared" si="25"/>
        <v>10125000000</v>
      </c>
      <c r="M413" s="1">
        <f t="shared" si="26"/>
        <v>3479000000</v>
      </c>
      <c r="N413">
        <f t="shared" si="24"/>
        <v>0.411685777018785</v>
      </c>
      <c r="O413">
        <f t="shared" si="27"/>
        <v>0.141457265999837</v>
      </c>
    </row>
    <row r="414" spans="1:15">
      <c r="A414">
        <v>440</v>
      </c>
      <c r="B414" t="s">
        <v>108</v>
      </c>
      <c r="C414" t="s">
        <v>439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473</v>
      </c>
      <c r="K414" t="s">
        <v>532</v>
      </c>
      <c r="L414" s="1">
        <f t="shared" si="25"/>
        <v>12128100000</v>
      </c>
      <c r="M414" s="1">
        <f t="shared" si="26"/>
        <v>6224700000</v>
      </c>
      <c r="N414">
        <f t="shared" si="24"/>
        <v>0.320888256242823</v>
      </c>
      <c r="O414">
        <f t="shared" si="27"/>
        <v>0.164694645380126</v>
      </c>
    </row>
    <row r="415" spans="1:15">
      <c r="A415">
        <v>441</v>
      </c>
      <c r="B415" t="s">
        <v>108</v>
      </c>
      <c r="C415" t="s">
        <v>440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473</v>
      </c>
      <c r="K415" t="s">
        <v>532</v>
      </c>
      <c r="L415" s="1">
        <f t="shared" si="25"/>
        <v>11291100000</v>
      </c>
      <c r="M415" s="1">
        <f t="shared" si="26"/>
        <v>5461400000</v>
      </c>
      <c r="N415">
        <f t="shared" si="24"/>
        <v>0.313059897024696</v>
      </c>
      <c r="O415">
        <f t="shared" si="27"/>
        <v>0.151424158993426</v>
      </c>
    </row>
    <row r="416" spans="1:15">
      <c r="A416">
        <v>442</v>
      </c>
      <c r="B416" t="s">
        <v>108</v>
      </c>
      <c r="C416" t="s">
        <v>441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473</v>
      </c>
      <c r="K416" t="s">
        <v>532</v>
      </c>
      <c r="L416" s="1">
        <f t="shared" si="25"/>
        <v>8719600000</v>
      </c>
      <c r="M416" s="1">
        <f t="shared" si="26"/>
        <v>3460100000</v>
      </c>
      <c r="N416">
        <f t="shared" si="24"/>
        <v>0.302105131865238</v>
      </c>
      <c r="O416">
        <f t="shared" si="27"/>
        <v>0.119880954030794</v>
      </c>
    </row>
    <row r="417" spans="1:15">
      <c r="A417">
        <v>443</v>
      </c>
      <c r="B417" t="s">
        <v>108</v>
      </c>
      <c r="C417" t="s">
        <v>442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473</v>
      </c>
      <c r="K417" t="s">
        <v>532</v>
      </c>
      <c r="L417" s="1">
        <f t="shared" si="25"/>
        <v>8395100000</v>
      </c>
      <c r="M417" s="1">
        <f t="shared" si="26"/>
        <v>2987700000</v>
      </c>
      <c r="N417">
        <f t="shared" si="24"/>
        <v>0.315084071460742</v>
      </c>
      <c r="O417">
        <f t="shared" si="27"/>
        <v>0.112134063954361</v>
      </c>
    </row>
    <row r="418" spans="1:15">
      <c r="A418">
        <v>444</v>
      </c>
      <c r="B418" t="s">
        <v>109</v>
      </c>
      <c r="C418" t="s">
        <v>439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471</v>
      </c>
      <c r="K418" t="s">
        <v>525</v>
      </c>
      <c r="L418" s="1">
        <f t="shared" si="25"/>
        <v>8139000000</v>
      </c>
      <c r="M418" s="1">
        <f t="shared" si="26"/>
        <v>4239000000</v>
      </c>
      <c r="N418">
        <f t="shared" si="24"/>
        <v>0.905943900267142</v>
      </c>
      <c r="O418">
        <f t="shared" si="27"/>
        <v>0.471838824577026</v>
      </c>
    </row>
    <row r="419" spans="1:15">
      <c r="A419">
        <v>445</v>
      </c>
      <c r="B419" t="s">
        <v>109</v>
      </c>
      <c r="C419" t="s">
        <v>440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471</v>
      </c>
      <c r="K419" t="s">
        <v>525</v>
      </c>
      <c r="L419" s="1">
        <f t="shared" si="25"/>
        <v>8672000000</v>
      </c>
      <c r="M419" s="1">
        <f t="shared" si="26"/>
        <v>4392000000</v>
      </c>
      <c r="N419">
        <f t="shared" si="24"/>
        <v>0.925506937033084</v>
      </c>
      <c r="O419">
        <f t="shared" si="27"/>
        <v>0.468729989327641</v>
      </c>
    </row>
    <row r="420" spans="1:15">
      <c r="A420">
        <v>446</v>
      </c>
      <c r="B420" t="s">
        <v>109</v>
      </c>
      <c r="C420" t="s">
        <v>441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471</v>
      </c>
      <c r="K420" t="s">
        <v>525</v>
      </c>
      <c r="L420" s="1">
        <f t="shared" si="25"/>
        <v>8997000000</v>
      </c>
      <c r="M420" s="1">
        <f t="shared" si="26"/>
        <v>4214000000</v>
      </c>
      <c r="N420">
        <f t="shared" si="24"/>
        <v>0.936114868379981</v>
      </c>
      <c r="O420">
        <f t="shared" si="27"/>
        <v>0.438455935906774</v>
      </c>
    </row>
    <row r="421" spans="1:15">
      <c r="A421">
        <v>447</v>
      </c>
      <c r="B421" t="s">
        <v>109</v>
      </c>
      <c r="C421" t="s">
        <v>442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471</v>
      </c>
      <c r="K421" t="s">
        <v>525</v>
      </c>
      <c r="L421" s="1">
        <f t="shared" si="25"/>
        <v>9379000000</v>
      </c>
      <c r="M421" s="1">
        <f t="shared" si="26"/>
        <v>4252000000</v>
      </c>
      <c r="N421">
        <f t="shared" si="24"/>
        <v>0.937712457508498</v>
      </c>
      <c r="O421">
        <f t="shared" si="27"/>
        <v>0.425114977004599</v>
      </c>
    </row>
    <row r="422" spans="1:15">
      <c r="A422">
        <v>448</v>
      </c>
      <c r="B422" t="s">
        <v>110</v>
      </c>
      <c r="C422" t="s">
        <v>439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468</v>
      </c>
      <c r="K422" t="s">
        <v>555</v>
      </c>
      <c r="L422" s="1">
        <f t="shared" si="25"/>
        <v>5085401000</v>
      </c>
      <c r="M422" s="1">
        <f t="shared" si="26"/>
        <v>1655276000</v>
      </c>
      <c r="N422">
        <f t="shared" si="24"/>
        <v>0.317398600235874</v>
      </c>
      <c r="O422">
        <f t="shared" si="27"/>
        <v>0.103311869684227</v>
      </c>
    </row>
    <row r="423" spans="1:15">
      <c r="A423">
        <v>449</v>
      </c>
      <c r="B423" t="s">
        <v>110</v>
      </c>
      <c r="C423" t="s">
        <v>440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468</v>
      </c>
      <c r="K423" t="s">
        <v>555</v>
      </c>
      <c r="L423" s="1">
        <f t="shared" si="25"/>
        <v>5435742000</v>
      </c>
      <c r="M423" s="1">
        <f t="shared" si="26"/>
        <v>1736185000</v>
      </c>
      <c r="N423">
        <f t="shared" si="24"/>
        <v>0.310539884588624</v>
      </c>
      <c r="O423">
        <f t="shared" si="27"/>
        <v>0.0991869535979633</v>
      </c>
    </row>
    <row r="424" spans="1:15">
      <c r="A424">
        <v>450</v>
      </c>
      <c r="B424" t="s">
        <v>110</v>
      </c>
      <c r="C424" t="s">
        <v>441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468</v>
      </c>
      <c r="K424" t="s">
        <v>555</v>
      </c>
      <c r="L424" s="1">
        <f t="shared" si="25"/>
        <v>5802507000</v>
      </c>
      <c r="M424" s="1">
        <f t="shared" si="26"/>
        <v>1769093000</v>
      </c>
      <c r="N424">
        <f t="shared" si="24"/>
        <v>0.306855284208202</v>
      </c>
      <c r="O424">
        <f t="shared" si="27"/>
        <v>0.0935553434585672</v>
      </c>
    </row>
    <row r="425" spans="1:15">
      <c r="A425">
        <v>451</v>
      </c>
      <c r="B425" t="s">
        <v>110</v>
      </c>
      <c r="C425" t="s">
        <v>442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468</v>
      </c>
      <c r="K425" t="s">
        <v>555</v>
      </c>
      <c r="L425" s="1">
        <f t="shared" si="25"/>
        <v>6306091000</v>
      </c>
      <c r="M425" s="1">
        <f t="shared" si="26"/>
        <v>1940294000</v>
      </c>
      <c r="N425">
        <f t="shared" si="24"/>
        <v>0.309599224530431</v>
      </c>
      <c r="O425">
        <f t="shared" si="27"/>
        <v>0.0952592529605183</v>
      </c>
    </row>
    <row r="426" spans="1:15">
      <c r="A426">
        <v>452</v>
      </c>
      <c r="B426" t="s">
        <v>111</v>
      </c>
      <c r="C426" t="s">
        <v>439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472</v>
      </c>
      <c r="K426" t="s">
        <v>556</v>
      </c>
      <c r="L426" s="1">
        <f t="shared" si="25"/>
        <v>3018000000</v>
      </c>
      <c r="M426" s="1">
        <f t="shared" si="26"/>
        <v>1201000000</v>
      </c>
      <c r="N426">
        <f t="shared" si="24"/>
        <v>0.408776919951239</v>
      </c>
      <c r="O426">
        <f t="shared" si="27"/>
        <v>0.162671000948124</v>
      </c>
    </row>
    <row r="427" spans="1:15">
      <c r="A427">
        <v>453</v>
      </c>
      <c r="B427" t="s">
        <v>111</v>
      </c>
      <c r="C427" t="s">
        <v>440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472</v>
      </c>
      <c r="K427" t="s">
        <v>556</v>
      </c>
      <c r="L427" s="1">
        <f t="shared" si="25"/>
        <v>2820000000</v>
      </c>
      <c r="M427" s="1">
        <f t="shared" si="26"/>
        <v>1001000000</v>
      </c>
      <c r="N427">
        <f t="shared" si="24"/>
        <v>0.394626364399664</v>
      </c>
      <c r="O427">
        <f t="shared" si="27"/>
        <v>0.140078365519172</v>
      </c>
    </row>
    <row r="428" spans="1:15">
      <c r="A428">
        <v>454</v>
      </c>
      <c r="B428" t="s">
        <v>111</v>
      </c>
      <c r="C428" t="s">
        <v>441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472</v>
      </c>
      <c r="K428" t="s">
        <v>556</v>
      </c>
      <c r="L428" s="1">
        <f t="shared" si="25"/>
        <v>2798000000</v>
      </c>
      <c r="M428" s="1">
        <f t="shared" si="26"/>
        <v>983000000</v>
      </c>
      <c r="N428">
        <f t="shared" si="24"/>
        <v>0.376328177538668</v>
      </c>
      <c r="O428">
        <f t="shared" si="27"/>
        <v>0.132212508406187</v>
      </c>
    </row>
    <row r="429" spans="1:15">
      <c r="A429">
        <v>455</v>
      </c>
      <c r="B429" t="s">
        <v>111</v>
      </c>
      <c r="C429" t="s">
        <v>442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472</v>
      </c>
      <c r="K429" t="s">
        <v>556</v>
      </c>
      <c r="L429" s="1">
        <f t="shared" si="25"/>
        <v>2836000000</v>
      </c>
      <c r="M429" s="1">
        <f t="shared" si="26"/>
        <v>1399000000</v>
      </c>
      <c r="N429">
        <f t="shared" si="24"/>
        <v>0.37848658748165</v>
      </c>
      <c r="O429">
        <f t="shared" si="27"/>
        <v>0.186707593754171</v>
      </c>
    </row>
    <row r="430" spans="1:15">
      <c r="A430">
        <v>456</v>
      </c>
      <c r="B430" t="s">
        <v>112</v>
      </c>
      <c r="C430" t="s">
        <v>439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468</v>
      </c>
      <c r="K430" t="s">
        <v>557</v>
      </c>
      <c r="L430" s="1">
        <f t="shared" si="25"/>
        <v>1405800000</v>
      </c>
      <c r="M430" s="1">
        <f t="shared" si="26"/>
        <v>755900000</v>
      </c>
      <c r="N430">
        <f t="shared" si="24"/>
        <v>0.224593804419025</v>
      </c>
      <c r="O430">
        <f t="shared" si="27"/>
        <v>0.120764302717556</v>
      </c>
    </row>
    <row r="431" spans="1:15">
      <c r="A431">
        <v>457</v>
      </c>
      <c r="B431" t="s">
        <v>112</v>
      </c>
      <c r="C431" t="s">
        <v>440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468</v>
      </c>
      <c r="K431" t="s">
        <v>557</v>
      </c>
      <c r="L431" s="1">
        <f t="shared" si="25"/>
        <v>1756300000</v>
      </c>
      <c r="M431" s="1">
        <f t="shared" si="26"/>
        <v>929400000</v>
      </c>
      <c r="N431">
        <f t="shared" si="24"/>
        <v>0.218856309735947</v>
      </c>
      <c r="O431">
        <f t="shared" si="27"/>
        <v>0.115814527283829</v>
      </c>
    </row>
    <row r="432" spans="1:15">
      <c r="A432">
        <v>458</v>
      </c>
      <c r="B432" t="s">
        <v>112</v>
      </c>
      <c r="C432" t="s">
        <v>441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468</v>
      </c>
      <c r="K432" t="s">
        <v>557</v>
      </c>
      <c r="L432" s="1">
        <f t="shared" si="25"/>
        <v>2288300000</v>
      </c>
      <c r="M432" s="1">
        <f t="shared" si="26"/>
        <v>1285300000</v>
      </c>
      <c r="N432">
        <f t="shared" si="24"/>
        <v>0.211409830007391</v>
      </c>
      <c r="O432">
        <f t="shared" si="27"/>
        <v>0.118745380635625</v>
      </c>
    </row>
    <row r="433" spans="1:15">
      <c r="A433">
        <v>459</v>
      </c>
      <c r="B433" t="s">
        <v>112</v>
      </c>
      <c r="C433" t="s">
        <v>442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468</v>
      </c>
      <c r="K433" t="s">
        <v>557</v>
      </c>
      <c r="L433" s="1">
        <f t="shared" si="25"/>
        <v>2654800000</v>
      </c>
      <c r="M433" s="1">
        <f t="shared" si="26"/>
        <v>1554500000</v>
      </c>
      <c r="N433">
        <f t="shared" si="24"/>
        <v>0.218369059173837</v>
      </c>
      <c r="O433">
        <f t="shared" si="27"/>
        <v>0.127864510503891</v>
      </c>
    </row>
    <row r="434" spans="1:15">
      <c r="A434">
        <v>460</v>
      </c>
      <c r="B434" t="s">
        <v>113</v>
      </c>
      <c r="C434" t="s">
        <v>439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473</v>
      </c>
      <c r="K434" t="s">
        <v>544</v>
      </c>
      <c r="L434" s="1">
        <f t="shared" si="25"/>
        <v>9414300000</v>
      </c>
      <c r="M434" s="1">
        <f t="shared" si="26"/>
        <v>3095200000</v>
      </c>
      <c r="N434">
        <f t="shared" si="24"/>
        <v>0.515558257212328</v>
      </c>
      <c r="O434">
        <f t="shared" si="27"/>
        <v>0.169503406278066</v>
      </c>
    </row>
    <row r="435" spans="1:15">
      <c r="A435">
        <v>461</v>
      </c>
      <c r="B435" t="s">
        <v>113</v>
      </c>
      <c r="C435" t="s">
        <v>440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473</v>
      </c>
      <c r="K435" t="s">
        <v>544</v>
      </c>
      <c r="L435" s="1">
        <f t="shared" si="25"/>
        <v>9342000000</v>
      </c>
      <c r="M435" s="1">
        <f t="shared" si="26"/>
        <v>3120500000</v>
      </c>
      <c r="N435">
        <f t="shared" si="24"/>
        <v>0.510963676838173</v>
      </c>
      <c r="O435">
        <f t="shared" si="27"/>
        <v>0.170676745190914</v>
      </c>
    </row>
    <row r="436" spans="1:15">
      <c r="A436">
        <v>462</v>
      </c>
      <c r="B436" t="s">
        <v>113</v>
      </c>
      <c r="C436" t="s">
        <v>441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473</v>
      </c>
      <c r="K436" t="s">
        <v>544</v>
      </c>
      <c r="L436" s="1">
        <f t="shared" si="25"/>
        <v>9892600000</v>
      </c>
      <c r="M436" s="1">
        <f t="shared" si="26"/>
        <v>3346600000</v>
      </c>
      <c r="N436">
        <f t="shared" si="24"/>
        <v>0.516476976088545</v>
      </c>
      <c r="O436">
        <f t="shared" si="27"/>
        <v>0.174720684974418</v>
      </c>
    </row>
    <row r="437" spans="1:15">
      <c r="A437">
        <v>463</v>
      </c>
      <c r="B437" t="s">
        <v>113</v>
      </c>
      <c r="C437" t="s">
        <v>442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473</v>
      </c>
      <c r="K437" t="s">
        <v>544</v>
      </c>
      <c r="L437" s="1">
        <f t="shared" si="25"/>
        <v>10762500000</v>
      </c>
      <c r="M437" s="1">
        <f t="shared" si="26"/>
        <v>3469100000</v>
      </c>
      <c r="N437">
        <f t="shared" si="24"/>
        <v>0.523388983178606</v>
      </c>
      <c r="O437">
        <f t="shared" si="27"/>
        <v>0.168705107692906</v>
      </c>
    </row>
    <row r="438" spans="1:15">
      <c r="A438">
        <v>464</v>
      </c>
      <c r="B438" t="s">
        <v>114</v>
      </c>
      <c r="C438" t="s">
        <v>439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468</v>
      </c>
      <c r="K438" t="s">
        <v>558</v>
      </c>
      <c r="L438" s="1">
        <f t="shared" si="25"/>
        <v>20007000000</v>
      </c>
      <c r="M438" s="1">
        <f t="shared" si="26"/>
        <v>9450000000</v>
      </c>
      <c r="N438">
        <f t="shared" si="24"/>
        <v>0.444195288736929</v>
      </c>
      <c r="O438">
        <f t="shared" si="27"/>
        <v>0.209808840833907</v>
      </c>
    </row>
    <row r="439" spans="1:15">
      <c r="A439">
        <v>465</v>
      </c>
      <c r="B439" t="s">
        <v>114</v>
      </c>
      <c r="C439" t="s">
        <v>440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468</v>
      </c>
      <c r="K439" t="s">
        <v>558</v>
      </c>
      <c r="L439" s="1">
        <f t="shared" si="25"/>
        <v>22393000000</v>
      </c>
      <c r="M439" s="1">
        <f t="shared" si="26"/>
        <v>11540000000</v>
      </c>
      <c r="N439">
        <f t="shared" si="24"/>
        <v>0.458750742630037</v>
      </c>
      <c r="O439">
        <f t="shared" si="27"/>
        <v>0.236412431114662</v>
      </c>
    </row>
    <row r="440" spans="1:15">
      <c r="A440">
        <v>466</v>
      </c>
      <c r="B440" t="s">
        <v>114</v>
      </c>
      <c r="C440" t="s">
        <v>441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468</v>
      </c>
      <c r="K440" t="s">
        <v>558</v>
      </c>
      <c r="L440" s="1">
        <f t="shared" si="25"/>
        <v>24101000000</v>
      </c>
      <c r="M440" s="1">
        <f t="shared" si="26"/>
        <v>13224000000</v>
      </c>
      <c r="N440">
        <f t="shared" si="24"/>
        <v>0.459372915276851</v>
      </c>
      <c r="O440">
        <f t="shared" si="27"/>
        <v>0.252053750119127</v>
      </c>
    </row>
    <row r="441" spans="1:15">
      <c r="A441">
        <v>467</v>
      </c>
      <c r="B441" t="s">
        <v>114</v>
      </c>
      <c r="C441" t="s">
        <v>442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468</v>
      </c>
      <c r="K441" t="s">
        <v>558</v>
      </c>
      <c r="L441" s="1">
        <f t="shared" si="25"/>
        <v>25639000000</v>
      </c>
      <c r="M441" s="1">
        <f t="shared" si="26"/>
        <v>14358000000</v>
      </c>
      <c r="N441">
        <f t="shared" si="24"/>
        <v>0.460867845844118</v>
      </c>
      <c r="O441">
        <f t="shared" si="27"/>
        <v>0.258088869715272</v>
      </c>
    </row>
    <row r="442" spans="1:15">
      <c r="A442">
        <v>468</v>
      </c>
      <c r="B442" t="s">
        <v>115</v>
      </c>
      <c r="C442" t="s">
        <v>439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468</v>
      </c>
      <c r="K442" t="s">
        <v>541</v>
      </c>
      <c r="L442" s="1">
        <f t="shared" si="25"/>
        <v>3846000000</v>
      </c>
      <c r="M442" s="1">
        <f t="shared" si="26"/>
        <v>1972000000</v>
      </c>
      <c r="N442">
        <f t="shared" si="24"/>
        <v>0.694850948509485</v>
      </c>
      <c r="O442">
        <f t="shared" si="27"/>
        <v>0.356278229448961</v>
      </c>
    </row>
    <row r="443" spans="1:15">
      <c r="A443">
        <v>469</v>
      </c>
      <c r="B443" t="s">
        <v>115</v>
      </c>
      <c r="C443" t="s">
        <v>440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468</v>
      </c>
      <c r="K443" t="s">
        <v>541</v>
      </c>
      <c r="L443" s="1">
        <f t="shared" si="25"/>
        <v>4141000000</v>
      </c>
      <c r="M443" s="1">
        <f t="shared" si="26"/>
        <v>2120000000</v>
      </c>
      <c r="N443">
        <f t="shared" si="24"/>
        <v>0.6609736632083</v>
      </c>
      <c r="O443">
        <f t="shared" si="27"/>
        <v>0.338387869114126</v>
      </c>
    </row>
    <row r="444" spans="1:15">
      <c r="A444">
        <v>470</v>
      </c>
      <c r="B444" t="s">
        <v>115</v>
      </c>
      <c r="C444" t="s">
        <v>441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468</v>
      </c>
      <c r="K444" t="s">
        <v>541</v>
      </c>
      <c r="L444" s="1">
        <f t="shared" si="25"/>
        <v>4051000000</v>
      </c>
      <c r="M444" s="1">
        <f t="shared" si="26"/>
        <v>2052000000</v>
      </c>
      <c r="N444">
        <f t="shared" si="24"/>
        <v>0.633562715045355</v>
      </c>
      <c r="O444">
        <f t="shared" si="27"/>
        <v>0.320925868001251</v>
      </c>
    </row>
    <row r="445" spans="1:15">
      <c r="A445">
        <v>471</v>
      </c>
      <c r="B445" t="s">
        <v>115</v>
      </c>
      <c r="C445" t="s">
        <v>442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468</v>
      </c>
      <c r="K445" t="s">
        <v>541</v>
      </c>
      <c r="L445" s="1">
        <f t="shared" si="25"/>
        <v>4065000000</v>
      </c>
      <c r="M445" s="1">
        <f t="shared" si="26"/>
        <v>2053000000</v>
      </c>
      <c r="N445">
        <f t="shared" si="24"/>
        <v>0.625673387717408</v>
      </c>
      <c r="O445">
        <f t="shared" si="27"/>
        <v>0.315991996305987</v>
      </c>
    </row>
    <row r="446" spans="1:15">
      <c r="A446">
        <v>472</v>
      </c>
      <c r="B446" t="s">
        <v>116</v>
      </c>
      <c r="C446" t="s">
        <v>439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468</v>
      </c>
      <c r="K446" t="s">
        <v>541</v>
      </c>
      <c r="L446" s="1">
        <f t="shared" si="25"/>
        <v>3846000000</v>
      </c>
      <c r="M446" s="1">
        <f t="shared" si="26"/>
        <v>1972000000</v>
      </c>
      <c r="N446">
        <f t="shared" si="24"/>
        <v>0.694850948509485</v>
      </c>
      <c r="O446">
        <f t="shared" si="27"/>
        <v>0.356278229448961</v>
      </c>
    </row>
    <row r="447" spans="1:15">
      <c r="A447">
        <v>473</v>
      </c>
      <c r="B447" t="s">
        <v>116</v>
      </c>
      <c r="C447" t="s">
        <v>440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468</v>
      </c>
      <c r="K447" t="s">
        <v>541</v>
      </c>
      <c r="L447" s="1">
        <f t="shared" si="25"/>
        <v>4141000000</v>
      </c>
      <c r="M447" s="1">
        <f t="shared" si="26"/>
        <v>2120000000</v>
      </c>
      <c r="N447">
        <f t="shared" si="24"/>
        <v>0.6609736632083</v>
      </c>
      <c r="O447">
        <f t="shared" si="27"/>
        <v>0.338387869114126</v>
      </c>
    </row>
    <row r="448" spans="1:15">
      <c r="A448">
        <v>474</v>
      </c>
      <c r="B448" t="s">
        <v>116</v>
      </c>
      <c r="C448" t="s">
        <v>441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468</v>
      </c>
      <c r="K448" t="s">
        <v>541</v>
      </c>
      <c r="L448" s="1">
        <f t="shared" si="25"/>
        <v>4051000000</v>
      </c>
      <c r="M448" s="1">
        <f t="shared" si="26"/>
        <v>2052000000</v>
      </c>
      <c r="N448">
        <f t="shared" si="24"/>
        <v>0.633562715045355</v>
      </c>
      <c r="O448">
        <f t="shared" si="27"/>
        <v>0.320925868001251</v>
      </c>
    </row>
    <row r="449" spans="1:15">
      <c r="A449">
        <v>475</v>
      </c>
      <c r="B449" t="s">
        <v>116</v>
      </c>
      <c r="C449" t="s">
        <v>442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468</v>
      </c>
      <c r="K449" t="s">
        <v>541</v>
      </c>
      <c r="L449" s="1">
        <f t="shared" si="25"/>
        <v>4065000000</v>
      </c>
      <c r="M449" s="1">
        <f t="shared" si="26"/>
        <v>2053000000</v>
      </c>
      <c r="N449">
        <f t="shared" si="24"/>
        <v>0.625673387717408</v>
      </c>
      <c r="O449">
        <f t="shared" si="27"/>
        <v>0.315991996305987</v>
      </c>
    </row>
    <row r="450" spans="1:15">
      <c r="A450">
        <v>476</v>
      </c>
      <c r="B450" t="s">
        <v>117</v>
      </c>
      <c r="C450" t="s">
        <v>439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468</v>
      </c>
      <c r="K450" t="s">
        <v>530</v>
      </c>
      <c r="L450" s="1">
        <f t="shared" si="25"/>
        <v>2777000000</v>
      </c>
      <c r="M450" s="1">
        <f t="shared" si="26"/>
        <v>1764000000</v>
      </c>
      <c r="N450">
        <f t="shared" ref="N450:N513" si="28">1-(F450/E450)</f>
        <v>0.184506012889509</v>
      </c>
      <c r="O450">
        <f t="shared" si="27"/>
        <v>0.117201514849512</v>
      </c>
    </row>
    <row r="451" spans="1:15">
      <c r="A451">
        <v>477</v>
      </c>
      <c r="B451" t="s">
        <v>117</v>
      </c>
      <c r="C451" t="s">
        <v>440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468</v>
      </c>
      <c r="K451" t="s">
        <v>530</v>
      </c>
      <c r="L451" s="1">
        <f t="shared" ref="L451:L514" si="29">E451-F451</f>
        <v>3028000000</v>
      </c>
      <c r="M451" s="1">
        <f t="shared" ref="M451:M514" si="30">L451-SUM(G451:I451)</f>
        <v>1898000000</v>
      </c>
      <c r="N451">
        <f t="shared" si="28"/>
        <v>0.195367443060843</v>
      </c>
      <c r="O451">
        <f t="shared" ref="O451:O514" si="31">M451/E451</f>
        <v>0.122459513517001</v>
      </c>
    </row>
    <row r="452" spans="1:15">
      <c r="A452">
        <v>478</v>
      </c>
      <c r="B452" t="s">
        <v>117</v>
      </c>
      <c r="C452" t="s">
        <v>441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468</v>
      </c>
      <c r="K452" t="s">
        <v>530</v>
      </c>
      <c r="L452" s="1">
        <f t="shared" si="29"/>
        <v>3010000000</v>
      </c>
      <c r="M452" s="1">
        <f t="shared" si="30"/>
        <v>1900000000</v>
      </c>
      <c r="N452">
        <f t="shared" si="28"/>
        <v>0.198483349818661</v>
      </c>
      <c r="O452">
        <f t="shared" si="31"/>
        <v>0.125288493241015</v>
      </c>
    </row>
    <row r="453" spans="1:15">
      <c r="A453">
        <v>479</v>
      </c>
      <c r="B453" t="s">
        <v>117</v>
      </c>
      <c r="C453" t="s">
        <v>442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468</v>
      </c>
      <c r="K453" t="s">
        <v>530</v>
      </c>
      <c r="L453" s="1">
        <f t="shared" si="29"/>
        <v>3554000000</v>
      </c>
      <c r="M453" s="1">
        <f t="shared" si="30"/>
        <v>2275000000</v>
      </c>
      <c r="N453">
        <f t="shared" si="28"/>
        <v>0.213312526258928</v>
      </c>
      <c r="O453">
        <f t="shared" si="31"/>
        <v>0.136546425784767</v>
      </c>
    </row>
    <row r="454" spans="1:15">
      <c r="A454">
        <v>480</v>
      </c>
      <c r="B454" t="s">
        <v>118</v>
      </c>
      <c r="C454" t="s">
        <v>439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476</v>
      </c>
      <c r="K454" t="s">
        <v>514</v>
      </c>
      <c r="L454" s="1">
        <f t="shared" si="29"/>
        <v>817169000</v>
      </c>
      <c r="M454" s="1">
        <f t="shared" si="30"/>
        <v>366078000</v>
      </c>
      <c r="N454">
        <f t="shared" si="28"/>
        <v>0.638878964119941</v>
      </c>
      <c r="O454">
        <f t="shared" si="31"/>
        <v>0.286207055611629</v>
      </c>
    </row>
    <row r="455" spans="1:15">
      <c r="A455">
        <v>481</v>
      </c>
      <c r="B455" t="s">
        <v>118</v>
      </c>
      <c r="C455" t="s">
        <v>440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476</v>
      </c>
      <c r="K455" t="s">
        <v>514</v>
      </c>
      <c r="L455" s="1">
        <f t="shared" si="29"/>
        <v>926599000</v>
      </c>
      <c r="M455" s="1">
        <f t="shared" si="30"/>
        <v>381812000</v>
      </c>
      <c r="N455">
        <f t="shared" si="28"/>
        <v>0.625126243119455</v>
      </c>
      <c r="O455">
        <f t="shared" si="31"/>
        <v>0.257587911424387</v>
      </c>
    </row>
    <row r="456" spans="1:15">
      <c r="A456">
        <v>482</v>
      </c>
      <c r="B456" t="s">
        <v>118</v>
      </c>
      <c r="C456" t="s">
        <v>441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476</v>
      </c>
      <c r="K456" t="s">
        <v>514</v>
      </c>
      <c r="L456" s="1">
        <f t="shared" si="29"/>
        <v>1013117000</v>
      </c>
      <c r="M456" s="1">
        <f t="shared" si="30"/>
        <v>385136000</v>
      </c>
      <c r="N456">
        <f t="shared" si="28"/>
        <v>0.62675896013333</v>
      </c>
      <c r="O456">
        <f t="shared" si="31"/>
        <v>0.238262154193356</v>
      </c>
    </row>
    <row r="457" spans="1:15">
      <c r="A457">
        <v>483</v>
      </c>
      <c r="B457" t="s">
        <v>118</v>
      </c>
      <c r="C457" t="s">
        <v>442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476</v>
      </c>
      <c r="K457" t="s">
        <v>514</v>
      </c>
      <c r="L457" s="1">
        <f t="shared" si="29"/>
        <v>1112054000</v>
      </c>
      <c r="M457" s="1">
        <f t="shared" si="30"/>
        <v>401911000</v>
      </c>
      <c r="N457">
        <f t="shared" si="28"/>
        <v>0.630653488614762</v>
      </c>
      <c r="O457">
        <f t="shared" si="31"/>
        <v>0.227926498409832</v>
      </c>
    </row>
    <row r="458" spans="1:15">
      <c r="A458">
        <v>484</v>
      </c>
      <c r="B458" t="s">
        <v>119</v>
      </c>
      <c r="C458" t="s">
        <v>439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468</v>
      </c>
      <c r="K458" t="s">
        <v>555</v>
      </c>
      <c r="L458" s="1">
        <f t="shared" si="29"/>
        <v>2652700000</v>
      </c>
      <c r="M458" s="1">
        <f t="shared" si="30"/>
        <v>920100000</v>
      </c>
      <c r="N458">
        <f t="shared" si="28"/>
        <v>0.358739603759551</v>
      </c>
      <c r="O458">
        <f t="shared" si="31"/>
        <v>0.124430319832308</v>
      </c>
    </row>
    <row r="459" spans="1:15">
      <c r="A459">
        <v>485</v>
      </c>
      <c r="B459" t="s">
        <v>119</v>
      </c>
      <c r="C459" t="s">
        <v>440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468</v>
      </c>
      <c r="K459" t="s">
        <v>555</v>
      </c>
      <c r="L459" s="1">
        <f t="shared" si="29"/>
        <v>2789800000</v>
      </c>
      <c r="M459" s="1">
        <f t="shared" si="30"/>
        <v>970300000</v>
      </c>
      <c r="N459">
        <f t="shared" si="28"/>
        <v>0.355828220858896</v>
      </c>
      <c r="O459">
        <f t="shared" si="31"/>
        <v>0.123758019463541</v>
      </c>
    </row>
    <row r="460" spans="1:15">
      <c r="A460">
        <v>486</v>
      </c>
      <c r="B460" t="s">
        <v>119</v>
      </c>
      <c r="C460" t="s">
        <v>441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468</v>
      </c>
      <c r="K460" t="s">
        <v>555</v>
      </c>
      <c r="L460" s="1">
        <f t="shared" si="29"/>
        <v>3034000000</v>
      </c>
      <c r="M460" s="1">
        <f t="shared" si="30"/>
        <v>1040200000</v>
      </c>
      <c r="N460">
        <f t="shared" si="28"/>
        <v>0.352700471972286</v>
      </c>
      <c r="O460">
        <f t="shared" si="31"/>
        <v>0.120922554695311</v>
      </c>
    </row>
    <row r="461" spans="1:15">
      <c r="A461">
        <v>487</v>
      </c>
      <c r="B461" t="s">
        <v>119</v>
      </c>
      <c r="C461" t="s">
        <v>442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468</v>
      </c>
      <c r="K461" t="s">
        <v>555</v>
      </c>
      <c r="L461" s="1">
        <f t="shared" si="29"/>
        <v>4656700000</v>
      </c>
      <c r="M461" s="1">
        <f t="shared" si="30"/>
        <v>1049700000</v>
      </c>
      <c r="N461">
        <f t="shared" si="28"/>
        <v>0.300463273628246</v>
      </c>
      <c r="O461">
        <f t="shared" si="31"/>
        <v>0.0677295720848604</v>
      </c>
    </row>
    <row r="462" spans="1:15">
      <c r="A462">
        <v>488</v>
      </c>
      <c r="B462" t="s">
        <v>120</v>
      </c>
      <c r="C462" t="s">
        <v>439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473</v>
      </c>
      <c r="K462" t="s">
        <v>559</v>
      </c>
      <c r="L462" s="1">
        <f t="shared" si="29"/>
        <v>1663000000</v>
      </c>
      <c r="M462" s="1">
        <f t="shared" si="30"/>
        <v>461500000</v>
      </c>
      <c r="N462">
        <f t="shared" si="28"/>
        <v>1</v>
      </c>
      <c r="O462">
        <f t="shared" si="31"/>
        <v>0.277510523150932</v>
      </c>
    </row>
    <row r="463" spans="1:15">
      <c r="A463">
        <v>489</v>
      </c>
      <c r="B463" t="s">
        <v>120</v>
      </c>
      <c r="C463" t="s">
        <v>440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473</v>
      </c>
      <c r="K463" t="s">
        <v>559</v>
      </c>
      <c r="L463" s="1">
        <f t="shared" si="29"/>
        <v>1558400000</v>
      </c>
      <c r="M463" s="1">
        <f t="shared" si="30"/>
        <v>440000000</v>
      </c>
      <c r="N463">
        <f t="shared" si="28"/>
        <v>1</v>
      </c>
      <c r="O463">
        <f t="shared" si="31"/>
        <v>0.282340862422998</v>
      </c>
    </row>
    <row r="464" spans="1:15">
      <c r="A464">
        <v>490</v>
      </c>
      <c r="B464" t="s">
        <v>120</v>
      </c>
      <c r="C464" t="s">
        <v>441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473</v>
      </c>
      <c r="K464" t="s">
        <v>559</v>
      </c>
      <c r="L464" s="1">
        <f t="shared" si="29"/>
        <v>1584500000</v>
      </c>
      <c r="M464" s="1">
        <f t="shared" si="30"/>
        <v>426300000</v>
      </c>
      <c r="N464">
        <f t="shared" si="28"/>
        <v>1</v>
      </c>
      <c r="O464">
        <f t="shared" si="31"/>
        <v>0.269043862417166</v>
      </c>
    </row>
    <row r="465" spans="1:15">
      <c r="A465">
        <v>491</v>
      </c>
      <c r="B465" t="s">
        <v>120</v>
      </c>
      <c r="C465" t="s">
        <v>442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473</v>
      </c>
      <c r="K465" t="s">
        <v>559</v>
      </c>
      <c r="L465" s="1">
        <f t="shared" si="29"/>
        <v>1637100000</v>
      </c>
      <c r="M465" s="1">
        <f t="shared" si="30"/>
        <v>369300000</v>
      </c>
      <c r="N465">
        <f t="shared" si="28"/>
        <v>1</v>
      </c>
      <c r="O465">
        <f t="shared" si="31"/>
        <v>0.225581821513652</v>
      </c>
    </row>
    <row r="466" spans="1:15">
      <c r="A466">
        <v>492</v>
      </c>
      <c r="B466" t="s">
        <v>121</v>
      </c>
      <c r="C466" t="s">
        <v>439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473</v>
      </c>
      <c r="K466" t="s">
        <v>543</v>
      </c>
      <c r="L466" s="1">
        <f t="shared" si="29"/>
        <v>2778591000</v>
      </c>
      <c r="M466" s="1">
        <f t="shared" si="30"/>
        <v>1161670000</v>
      </c>
      <c r="N466">
        <f t="shared" si="28"/>
        <v>0.388337347255718</v>
      </c>
      <c r="O466">
        <f t="shared" si="31"/>
        <v>0.16235561339778</v>
      </c>
    </row>
    <row r="467" spans="1:15">
      <c r="A467">
        <v>493</v>
      </c>
      <c r="B467" t="s">
        <v>121</v>
      </c>
      <c r="C467" t="s">
        <v>440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473</v>
      </c>
      <c r="K467" t="s">
        <v>543</v>
      </c>
      <c r="L467" s="1">
        <f t="shared" si="29"/>
        <v>2974249000</v>
      </c>
      <c r="M467" s="1">
        <f t="shared" si="30"/>
        <v>1215484000</v>
      </c>
      <c r="N467">
        <f t="shared" si="28"/>
        <v>0.383639023579829</v>
      </c>
      <c r="O467">
        <f t="shared" si="31"/>
        <v>0.156781458088043</v>
      </c>
    </row>
    <row r="468" spans="1:15">
      <c r="A468">
        <v>494</v>
      </c>
      <c r="B468" t="s">
        <v>121</v>
      </c>
      <c r="C468" t="s">
        <v>441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473</v>
      </c>
      <c r="K468" t="s">
        <v>543</v>
      </c>
      <c r="L468" s="1">
        <f t="shared" si="29"/>
        <v>2568144000</v>
      </c>
      <c r="M468" s="1">
        <f t="shared" si="30"/>
        <v>920762000</v>
      </c>
      <c r="N468">
        <f t="shared" si="28"/>
        <v>0.369181883903696</v>
      </c>
      <c r="O468">
        <f t="shared" si="31"/>
        <v>0.132363547288211</v>
      </c>
    </row>
    <row r="469" spans="1:15">
      <c r="A469">
        <v>495</v>
      </c>
      <c r="B469" t="s">
        <v>121</v>
      </c>
      <c r="C469" t="s">
        <v>442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473</v>
      </c>
      <c r="K469" t="s">
        <v>543</v>
      </c>
      <c r="L469" s="1">
        <f t="shared" si="29"/>
        <v>2471969000</v>
      </c>
      <c r="M469" s="1">
        <f t="shared" si="30"/>
        <v>714446000</v>
      </c>
      <c r="N469">
        <f t="shared" si="28"/>
        <v>0.363827578888434</v>
      </c>
      <c r="O469">
        <f t="shared" si="31"/>
        <v>0.105153081784814</v>
      </c>
    </row>
    <row r="470" spans="1:15">
      <c r="A470">
        <v>496</v>
      </c>
      <c r="B470" t="s">
        <v>122</v>
      </c>
      <c r="C470" t="s">
        <v>439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469</v>
      </c>
      <c r="K470" t="s">
        <v>560</v>
      </c>
      <c r="L470" s="1">
        <f t="shared" si="29"/>
        <v>3498000000</v>
      </c>
      <c r="M470" s="1">
        <f t="shared" si="30"/>
        <v>1046000000</v>
      </c>
      <c r="N470">
        <f t="shared" si="28"/>
        <v>0.583291645822911</v>
      </c>
      <c r="O470">
        <f t="shared" si="31"/>
        <v>0.174420543605136</v>
      </c>
    </row>
    <row r="471" spans="1:15">
      <c r="A471">
        <v>497</v>
      </c>
      <c r="B471" t="s">
        <v>122</v>
      </c>
      <c r="C471" t="s">
        <v>440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469</v>
      </c>
      <c r="K471" t="s">
        <v>560</v>
      </c>
      <c r="L471" s="1">
        <f t="shared" si="29"/>
        <v>3630000000</v>
      </c>
      <c r="M471" s="1">
        <f t="shared" si="30"/>
        <v>1180000000</v>
      </c>
      <c r="N471">
        <f t="shared" si="28"/>
        <v>0.593040352883516</v>
      </c>
      <c r="O471">
        <f t="shared" si="31"/>
        <v>0.192778957686653</v>
      </c>
    </row>
    <row r="472" spans="1:15">
      <c r="A472">
        <v>498</v>
      </c>
      <c r="B472" t="s">
        <v>122</v>
      </c>
      <c r="C472" t="s">
        <v>441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469</v>
      </c>
      <c r="K472" t="s">
        <v>560</v>
      </c>
      <c r="L472" s="1">
        <f t="shared" si="29"/>
        <v>3723000000</v>
      </c>
      <c r="M472" s="1">
        <f t="shared" si="30"/>
        <v>1298000000</v>
      </c>
      <c r="N472">
        <f t="shared" si="28"/>
        <v>0.592645654250239</v>
      </c>
      <c r="O472">
        <f t="shared" si="31"/>
        <v>0.206622094874244</v>
      </c>
    </row>
    <row r="473" spans="1:15">
      <c r="A473">
        <v>499</v>
      </c>
      <c r="B473" t="s">
        <v>122</v>
      </c>
      <c r="C473" t="s">
        <v>442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469</v>
      </c>
      <c r="K473" t="s">
        <v>560</v>
      </c>
      <c r="L473" s="1">
        <f t="shared" si="29"/>
        <v>3858000000</v>
      </c>
      <c r="M473" s="1">
        <f t="shared" si="30"/>
        <v>1433000000</v>
      </c>
      <c r="N473">
        <f t="shared" si="28"/>
        <v>0.599068322981366</v>
      </c>
      <c r="O473">
        <f t="shared" si="31"/>
        <v>0.222515527950311</v>
      </c>
    </row>
    <row r="474" spans="1:15">
      <c r="A474">
        <v>500</v>
      </c>
      <c r="B474" t="s">
        <v>123</v>
      </c>
      <c r="C474" t="s">
        <v>439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468</v>
      </c>
      <c r="K474" t="s">
        <v>542</v>
      </c>
      <c r="L474" s="1">
        <f t="shared" si="29"/>
        <v>1304400000</v>
      </c>
      <c r="M474" s="1">
        <f t="shared" si="30"/>
        <v>400900000</v>
      </c>
      <c r="N474">
        <f t="shared" si="28"/>
        <v>0.220300624894443</v>
      </c>
      <c r="O474">
        <f t="shared" si="31"/>
        <v>0.0677081574058436</v>
      </c>
    </row>
    <row r="475" spans="1:15">
      <c r="A475">
        <v>501</v>
      </c>
      <c r="B475" t="s">
        <v>123</v>
      </c>
      <c r="C475" t="s">
        <v>440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468</v>
      </c>
      <c r="K475" t="s">
        <v>542</v>
      </c>
      <c r="L475" s="1">
        <f t="shared" si="29"/>
        <v>1295100000</v>
      </c>
      <c r="M475" s="1">
        <f t="shared" si="30"/>
        <v>325300000</v>
      </c>
      <c r="N475">
        <f t="shared" si="28"/>
        <v>0.206042382588774</v>
      </c>
      <c r="O475">
        <f t="shared" si="31"/>
        <v>0.0517532136947945</v>
      </c>
    </row>
    <row r="476" spans="1:15">
      <c r="A476">
        <v>502</v>
      </c>
      <c r="B476" t="s">
        <v>123</v>
      </c>
      <c r="C476" t="s">
        <v>441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468</v>
      </c>
      <c r="K476" t="s">
        <v>542</v>
      </c>
      <c r="L476" s="1">
        <f t="shared" si="29"/>
        <v>1422500000</v>
      </c>
      <c r="M476" s="1">
        <f t="shared" si="30"/>
        <v>429700000</v>
      </c>
      <c r="N476">
        <f t="shared" si="28"/>
        <v>0.210304553518628</v>
      </c>
      <c r="O476">
        <f t="shared" si="31"/>
        <v>0.0635274985215849</v>
      </c>
    </row>
    <row r="477" spans="1:15">
      <c r="A477">
        <v>503</v>
      </c>
      <c r="B477" t="s">
        <v>123</v>
      </c>
      <c r="C477" t="s">
        <v>442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468</v>
      </c>
      <c r="K477" t="s">
        <v>542</v>
      </c>
      <c r="L477" s="1">
        <f t="shared" si="29"/>
        <v>1541100000</v>
      </c>
      <c r="M477" s="1">
        <f t="shared" si="30"/>
        <v>628000000</v>
      </c>
      <c r="N477">
        <f t="shared" si="28"/>
        <v>0.222268695464051</v>
      </c>
      <c r="O477">
        <f t="shared" si="31"/>
        <v>0.0905747457993798</v>
      </c>
    </row>
    <row r="478" spans="1:15">
      <c r="A478">
        <v>504</v>
      </c>
      <c r="B478" t="s">
        <v>124</v>
      </c>
      <c r="C478" t="s">
        <v>439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478</v>
      </c>
      <c r="K478" t="s">
        <v>502</v>
      </c>
      <c r="L478" s="1">
        <f t="shared" si="29"/>
        <v>6677000000</v>
      </c>
      <c r="M478" s="1">
        <f t="shared" si="30"/>
        <v>3567000000</v>
      </c>
      <c r="N478">
        <f t="shared" si="28"/>
        <v>0.372766860205449</v>
      </c>
      <c r="O478">
        <f t="shared" si="31"/>
        <v>0.199140241179098</v>
      </c>
    </row>
    <row r="479" spans="1:15">
      <c r="A479">
        <v>505</v>
      </c>
      <c r="B479" t="s">
        <v>124</v>
      </c>
      <c r="C479" t="s">
        <v>440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478</v>
      </c>
      <c r="K479" t="s">
        <v>502</v>
      </c>
      <c r="L479" s="1">
        <f t="shared" si="29"/>
        <v>9211000000</v>
      </c>
      <c r="M479" s="1">
        <f t="shared" si="30"/>
        <v>5269000000</v>
      </c>
      <c r="N479">
        <f t="shared" si="28"/>
        <v>0.404772367727193</v>
      </c>
      <c r="O479">
        <f t="shared" si="31"/>
        <v>0.231543329231851</v>
      </c>
    </row>
    <row r="480" spans="1:15">
      <c r="A480">
        <v>506</v>
      </c>
      <c r="B480" t="s">
        <v>124</v>
      </c>
      <c r="C480" t="s">
        <v>441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478</v>
      </c>
      <c r="K480" t="s">
        <v>502</v>
      </c>
      <c r="L480" s="1">
        <f t="shared" si="29"/>
        <v>9602000000</v>
      </c>
      <c r="M480" s="1">
        <f t="shared" si="30"/>
        <v>5323000000</v>
      </c>
      <c r="N480">
        <f t="shared" si="28"/>
        <v>0.401337513061651</v>
      </c>
      <c r="O480">
        <f t="shared" si="31"/>
        <v>0.222486938349007</v>
      </c>
    </row>
    <row r="481" spans="1:15">
      <c r="A481">
        <v>507</v>
      </c>
      <c r="B481" t="s">
        <v>124</v>
      </c>
      <c r="C481" t="s">
        <v>442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478</v>
      </c>
      <c r="K481" t="s">
        <v>502</v>
      </c>
      <c r="L481" s="1">
        <f t="shared" si="29"/>
        <v>9731000000</v>
      </c>
      <c r="M481" s="1">
        <f t="shared" si="30"/>
        <v>5452000000</v>
      </c>
      <c r="N481">
        <f t="shared" si="28"/>
        <v>0.414808815380025</v>
      </c>
      <c r="O481">
        <f t="shared" si="31"/>
        <v>0.232405473379087</v>
      </c>
    </row>
    <row r="482" spans="1:15">
      <c r="A482">
        <v>508</v>
      </c>
      <c r="B482" t="s">
        <v>125</v>
      </c>
      <c r="C482" t="s">
        <v>439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472</v>
      </c>
      <c r="K482" t="s">
        <v>556</v>
      </c>
      <c r="L482" s="1">
        <f t="shared" si="29"/>
        <v>2602731000</v>
      </c>
      <c r="M482" s="1">
        <f t="shared" si="30"/>
        <v>1370883000</v>
      </c>
      <c r="N482">
        <f t="shared" si="28"/>
        <v>0.317938184376787</v>
      </c>
      <c r="O482">
        <f t="shared" si="31"/>
        <v>0.167461044577024</v>
      </c>
    </row>
    <row r="483" spans="1:15">
      <c r="A483">
        <v>509</v>
      </c>
      <c r="B483" t="s">
        <v>125</v>
      </c>
      <c r="C483" t="s">
        <v>440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472</v>
      </c>
      <c r="K483" t="s">
        <v>556</v>
      </c>
      <c r="L483" s="1">
        <f t="shared" si="29"/>
        <v>3565673000</v>
      </c>
      <c r="M483" s="1">
        <f t="shared" si="30"/>
        <v>1520428000</v>
      </c>
      <c r="N483">
        <f t="shared" si="28"/>
        <v>0.30309910277498</v>
      </c>
      <c r="O483">
        <f t="shared" si="31"/>
        <v>0.129243585329882</v>
      </c>
    </row>
    <row r="484" spans="1:15">
      <c r="A484">
        <v>510</v>
      </c>
      <c r="B484" t="s">
        <v>125</v>
      </c>
      <c r="C484" t="s">
        <v>441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472</v>
      </c>
      <c r="K484" t="s">
        <v>556</v>
      </c>
      <c r="L484" s="1">
        <f t="shared" si="29"/>
        <v>3675801000</v>
      </c>
      <c r="M484" s="1">
        <f t="shared" si="30"/>
        <v>1806360000</v>
      </c>
      <c r="N484">
        <f t="shared" si="28"/>
        <v>0.287281793523242</v>
      </c>
      <c r="O484">
        <f t="shared" si="31"/>
        <v>0.141175852704933</v>
      </c>
    </row>
    <row r="485" spans="1:15">
      <c r="A485">
        <v>511</v>
      </c>
      <c r="B485" t="s">
        <v>125</v>
      </c>
      <c r="C485" t="s">
        <v>442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472</v>
      </c>
      <c r="K485" t="s">
        <v>556</v>
      </c>
      <c r="L485" s="1">
        <f t="shared" si="29"/>
        <v>3957003000</v>
      </c>
      <c r="M485" s="1">
        <f t="shared" si="30"/>
        <v>1371844000</v>
      </c>
      <c r="N485">
        <f t="shared" si="28"/>
        <v>0.287117239886091</v>
      </c>
      <c r="O485">
        <f t="shared" si="31"/>
        <v>0.0995399960106915</v>
      </c>
    </row>
    <row r="486" spans="1:15">
      <c r="A486">
        <v>512</v>
      </c>
      <c r="B486" t="s">
        <v>126</v>
      </c>
      <c r="C486" t="s">
        <v>439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470</v>
      </c>
      <c r="K486" t="s">
        <v>518</v>
      </c>
      <c r="L486" s="1">
        <f t="shared" si="29"/>
        <v>8129000000</v>
      </c>
      <c r="M486" s="1">
        <f t="shared" si="30"/>
        <v>2606000000</v>
      </c>
      <c r="N486">
        <f t="shared" si="28"/>
        <v>0.781860151966913</v>
      </c>
      <c r="O486">
        <f t="shared" si="31"/>
        <v>0.250649225738194</v>
      </c>
    </row>
    <row r="487" spans="1:15">
      <c r="A487">
        <v>513</v>
      </c>
      <c r="B487" t="s">
        <v>126</v>
      </c>
      <c r="C487" t="s">
        <v>440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470</v>
      </c>
      <c r="K487" t="s">
        <v>518</v>
      </c>
      <c r="L487" s="1">
        <f t="shared" si="29"/>
        <v>18306000000</v>
      </c>
      <c r="M487" s="1">
        <f t="shared" si="30"/>
        <v>6697000000</v>
      </c>
      <c r="N487">
        <f t="shared" si="28"/>
        <v>0.887004554704913</v>
      </c>
      <c r="O487">
        <f t="shared" si="31"/>
        <v>0.324498497916465</v>
      </c>
    </row>
    <row r="488" spans="1:15">
      <c r="A488">
        <v>514</v>
      </c>
      <c r="B488" t="s">
        <v>126</v>
      </c>
      <c r="C488" t="s">
        <v>441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470</v>
      </c>
      <c r="K488" t="s">
        <v>518</v>
      </c>
      <c r="L488" s="1">
        <f t="shared" si="29"/>
        <v>11041000000</v>
      </c>
      <c r="M488" s="1">
        <f t="shared" si="30"/>
        <v>171000000</v>
      </c>
      <c r="N488">
        <f t="shared" si="28"/>
        <v>0.83993914035755</v>
      </c>
      <c r="O488">
        <f t="shared" si="31"/>
        <v>0.0130087485736021</v>
      </c>
    </row>
    <row r="489" spans="1:15">
      <c r="A489">
        <v>515</v>
      </c>
      <c r="B489" t="s">
        <v>126</v>
      </c>
      <c r="C489" t="s">
        <v>442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470</v>
      </c>
      <c r="K489" t="s">
        <v>518</v>
      </c>
      <c r="L489" s="1">
        <f t="shared" si="29"/>
        <v>10615000000</v>
      </c>
      <c r="M489" s="1">
        <f t="shared" si="30"/>
        <v>2347000000</v>
      </c>
      <c r="N489">
        <f t="shared" si="28"/>
        <v>0.870295974419939</v>
      </c>
      <c r="O489">
        <f t="shared" si="31"/>
        <v>0.192424366647536</v>
      </c>
    </row>
    <row r="490" spans="1:15">
      <c r="A490">
        <v>516</v>
      </c>
      <c r="B490" t="s">
        <v>127</v>
      </c>
      <c r="C490" t="s">
        <v>439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474</v>
      </c>
      <c r="K490" t="s">
        <v>522</v>
      </c>
      <c r="L490" s="1">
        <f t="shared" si="29"/>
        <v>2409000000</v>
      </c>
      <c r="M490" s="1">
        <f t="shared" si="30"/>
        <v>148000000</v>
      </c>
      <c r="N490">
        <f t="shared" si="28"/>
        <v>0.63444824861733</v>
      </c>
      <c r="O490">
        <f t="shared" si="31"/>
        <v>0.0389781406373453</v>
      </c>
    </row>
    <row r="491" spans="1:15">
      <c r="A491">
        <v>517</v>
      </c>
      <c r="B491" t="s">
        <v>127</v>
      </c>
      <c r="C491" t="s">
        <v>440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474</v>
      </c>
      <c r="K491" t="s">
        <v>522</v>
      </c>
      <c r="L491" s="1">
        <f t="shared" si="29"/>
        <v>2228000000</v>
      </c>
      <c r="M491" s="1">
        <f t="shared" si="30"/>
        <v>32000000</v>
      </c>
      <c r="N491">
        <f t="shared" si="28"/>
        <v>0.623216783216783</v>
      </c>
      <c r="O491">
        <f t="shared" si="31"/>
        <v>0.00895104895104895</v>
      </c>
    </row>
    <row r="492" spans="1:15">
      <c r="A492">
        <v>518</v>
      </c>
      <c r="B492" t="s">
        <v>127</v>
      </c>
      <c r="C492" t="s">
        <v>441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474</v>
      </c>
      <c r="K492" t="s">
        <v>522</v>
      </c>
      <c r="L492" s="1">
        <f t="shared" si="29"/>
        <v>3086000000</v>
      </c>
      <c r="M492" s="1">
        <f t="shared" si="30"/>
        <v>948000000</v>
      </c>
      <c r="N492">
        <f t="shared" si="28"/>
        <v>0.683499446290144</v>
      </c>
      <c r="O492">
        <f t="shared" si="31"/>
        <v>0.209966777408638</v>
      </c>
    </row>
    <row r="493" spans="1:15">
      <c r="A493">
        <v>519</v>
      </c>
      <c r="B493" t="s">
        <v>127</v>
      </c>
      <c r="C493" t="s">
        <v>442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474</v>
      </c>
      <c r="K493" t="s">
        <v>522</v>
      </c>
      <c r="L493" s="1">
        <f t="shared" si="29"/>
        <v>3042000000</v>
      </c>
      <c r="M493" s="1">
        <f t="shared" si="30"/>
        <v>898000000</v>
      </c>
      <c r="N493">
        <f t="shared" si="28"/>
        <v>0.691992720655141</v>
      </c>
      <c r="O493">
        <f t="shared" si="31"/>
        <v>0.204276615104641</v>
      </c>
    </row>
    <row r="494" spans="1:15">
      <c r="A494">
        <v>520</v>
      </c>
      <c r="B494" t="s">
        <v>128</v>
      </c>
      <c r="C494" t="s">
        <v>439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474</v>
      </c>
      <c r="K494" t="s">
        <v>507</v>
      </c>
      <c r="L494" s="1">
        <f t="shared" si="29"/>
        <v>6765000000</v>
      </c>
      <c r="M494" s="1">
        <f t="shared" si="30"/>
        <v>2454000000</v>
      </c>
      <c r="N494">
        <f t="shared" si="28"/>
        <v>0.819304832263534</v>
      </c>
      <c r="O494">
        <f t="shared" si="31"/>
        <v>0.29720237374349</v>
      </c>
    </row>
    <row r="495" spans="1:15">
      <c r="A495">
        <v>521</v>
      </c>
      <c r="B495" t="s">
        <v>128</v>
      </c>
      <c r="C495" t="s">
        <v>440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474</v>
      </c>
      <c r="K495" t="s">
        <v>507</v>
      </c>
      <c r="L495" s="1">
        <f t="shared" si="29"/>
        <v>7127000000</v>
      </c>
      <c r="M495" s="1">
        <f t="shared" si="30"/>
        <v>2476000000</v>
      </c>
      <c r="N495">
        <f t="shared" si="28"/>
        <v>0.810807736063709</v>
      </c>
      <c r="O495">
        <f t="shared" si="31"/>
        <v>0.281683731513083</v>
      </c>
    </row>
    <row r="496" spans="1:15">
      <c r="A496">
        <v>522</v>
      </c>
      <c r="B496" t="s">
        <v>128</v>
      </c>
      <c r="C496" t="s">
        <v>441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474</v>
      </c>
      <c r="K496" t="s">
        <v>507</v>
      </c>
      <c r="L496" s="1">
        <f t="shared" si="29"/>
        <v>6821000000</v>
      </c>
      <c r="M496" s="1">
        <f t="shared" si="30"/>
        <v>2197000000</v>
      </c>
      <c r="N496">
        <f t="shared" si="28"/>
        <v>0.793878026070764</v>
      </c>
      <c r="O496">
        <f t="shared" si="31"/>
        <v>0.255702979515829</v>
      </c>
    </row>
    <row r="497" spans="1:15">
      <c r="A497">
        <v>523</v>
      </c>
      <c r="B497" t="s">
        <v>128</v>
      </c>
      <c r="C497" t="s">
        <v>442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474</v>
      </c>
      <c r="K497" t="s">
        <v>507</v>
      </c>
      <c r="L497" s="1">
        <f t="shared" si="29"/>
        <v>6972000000</v>
      </c>
      <c r="M497" s="1">
        <f t="shared" si="30"/>
        <v>2325000000</v>
      </c>
      <c r="N497">
        <f t="shared" si="28"/>
        <v>0.776478449716004</v>
      </c>
      <c r="O497">
        <f t="shared" si="31"/>
        <v>0.258937520882058</v>
      </c>
    </row>
    <row r="498" spans="1:15">
      <c r="A498">
        <v>524</v>
      </c>
      <c r="B498" t="s">
        <v>129</v>
      </c>
      <c r="C498" t="s">
        <v>439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475</v>
      </c>
      <c r="K498" t="s">
        <v>508</v>
      </c>
      <c r="L498" s="1">
        <f t="shared" si="29"/>
        <v>5453300000</v>
      </c>
      <c r="M498" s="1">
        <f t="shared" si="30"/>
        <v>1435000000</v>
      </c>
      <c r="N498">
        <f t="shared" si="28"/>
        <v>0.460633346566768</v>
      </c>
      <c r="O498">
        <f t="shared" si="31"/>
        <v>0.121212633143842</v>
      </c>
    </row>
    <row r="499" spans="1:15">
      <c r="A499">
        <v>525</v>
      </c>
      <c r="B499" t="s">
        <v>129</v>
      </c>
      <c r="C499" t="s">
        <v>440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475</v>
      </c>
      <c r="K499" t="s">
        <v>508</v>
      </c>
      <c r="L499" s="1">
        <f t="shared" si="29"/>
        <v>6092200000</v>
      </c>
      <c r="M499" s="1">
        <f t="shared" si="30"/>
        <v>1731900000</v>
      </c>
      <c r="N499">
        <f t="shared" si="28"/>
        <v>0.459670726002384</v>
      </c>
      <c r="O499">
        <f t="shared" si="31"/>
        <v>0.130675902032686</v>
      </c>
    </row>
    <row r="500" spans="1:15">
      <c r="A500">
        <v>526</v>
      </c>
      <c r="B500" t="s">
        <v>129</v>
      </c>
      <c r="C500" t="s">
        <v>441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475</v>
      </c>
      <c r="K500" t="s">
        <v>508</v>
      </c>
      <c r="L500" s="1">
        <f t="shared" si="29"/>
        <v>6601400000</v>
      </c>
      <c r="M500" s="1">
        <f t="shared" si="30"/>
        <v>2023800000</v>
      </c>
      <c r="N500">
        <f t="shared" si="28"/>
        <v>0.462266727355485</v>
      </c>
      <c r="O500">
        <f t="shared" si="31"/>
        <v>0.141717726970344</v>
      </c>
    </row>
    <row r="501" spans="1:15">
      <c r="A501">
        <v>527</v>
      </c>
      <c r="B501" t="s">
        <v>129</v>
      </c>
      <c r="C501" t="s">
        <v>442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475</v>
      </c>
      <c r="K501" t="s">
        <v>508</v>
      </c>
      <c r="L501" s="1">
        <f t="shared" si="29"/>
        <v>6321600000</v>
      </c>
      <c r="M501" s="1">
        <f t="shared" si="30"/>
        <v>1976100000</v>
      </c>
      <c r="N501">
        <f t="shared" si="28"/>
        <v>0.466707517847783</v>
      </c>
      <c r="O501">
        <f t="shared" si="31"/>
        <v>0.145890395788883</v>
      </c>
    </row>
    <row r="502" spans="1:15">
      <c r="A502">
        <v>528</v>
      </c>
      <c r="B502" t="s">
        <v>130</v>
      </c>
      <c r="C502" t="s">
        <v>439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478</v>
      </c>
      <c r="K502" t="s">
        <v>502</v>
      </c>
      <c r="L502" s="1">
        <f t="shared" si="29"/>
        <v>5163000000</v>
      </c>
      <c r="M502" s="1">
        <f t="shared" si="30"/>
        <v>2244000000</v>
      </c>
      <c r="N502">
        <f t="shared" si="28"/>
        <v>0.417921321029626</v>
      </c>
      <c r="O502">
        <f t="shared" si="31"/>
        <v>0.181641573579407</v>
      </c>
    </row>
    <row r="503" spans="1:15">
      <c r="A503">
        <v>529</v>
      </c>
      <c r="B503" t="s">
        <v>130</v>
      </c>
      <c r="C503" t="s">
        <v>440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478</v>
      </c>
      <c r="K503" t="s">
        <v>502</v>
      </c>
      <c r="L503" s="1">
        <f t="shared" si="29"/>
        <v>5112000000</v>
      </c>
      <c r="M503" s="1">
        <f t="shared" si="30"/>
        <v>2164000000</v>
      </c>
      <c r="N503">
        <f t="shared" si="28"/>
        <v>0.395696261320536</v>
      </c>
      <c r="O503">
        <f t="shared" si="31"/>
        <v>0.167505224862605</v>
      </c>
    </row>
    <row r="504" spans="1:15">
      <c r="A504">
        <v>530</v>
      </c>
      <c r="B504" t="s">
        <v>130</v>
      </c>
      <c r="C504" t="s">
        <v>441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478</v>
      </c>
      <c r="K504" t="s">
        <v>502</v>
      </c>
      <c r="L504" s="1">
        <f t="shared" si="29"/>
        <v>5494000000</v>
      </c>
      <c r="M504" s="1">
        <f t="shared" si="30"/>
        <v>2427000000</v>
      </c>
      <c r="N504">
        <f t="shared" si="28"/>
        <v>0.437629440815676</v>
      </c>
      <c r="O504">
        <f t="shared" si="31"/>
        <v>0.193324836705433</v>
      </c>
    </row>
    <row r="505" spans="1:15">
      <c r="A505">
        <v>531</v>
      </c>
      <c r="B505" t="s">
        <v>130</v>
      </c>
      <c r="C505" t="s">
        <v>442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478</v>
      </c>
      <c r="K505" t="s">
        <v>502</v>
      </c>
      <c r="L505" s="1">
        <f t="shared" si="29"/>
        <v>5718000000</v>
      </c>
      <c r="M505" s="1">
        <f t="shared" si="30"/>
        <v>2471000000</v>
      </c>
      <c r="N505">
        <f t="shared" si="28"/>
        <v>0.473540372670808</v>
      </c>
      <c r="O505">
        <f t="shared" si="31"/>
        <v>0.20463768115942</v>
      </c>
    </row>
    <row r="506" spans="1:15">
      <c r="A506">
        <v>532</v>
      </c>
      <c r="B506" t="s">
        <v>131</v>
      </c>
      <c r="C506" t="s">
        <v>439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473</v>
      </c>
      <c r="K506" t="s">
        <v>559</v>
      </c>
      <c r="L506" s="1">
        <f t="shared" si="29"/>
        <v>1313500000</v>
      </c>
      <c r="M506" s="1">
        <f t="shared" si="30"/>
        <v>480000000</v>
      </c>
      <c r="N506">
        <f t="shared" si="28"/>
        <v>0.633622768933912</v>
      </c>
      <c r="O506">
        <f t="shared" si="31"/>
        <v>0.231548480463097</v>
      </c>
    </row>
    <row r="507" spans="1:15">
      <c r="A507">
        <v>533</v>
      </c>
      <c r="B507" t="s">
        <v>131</v>
      </c>
      <c r="C507" t="s">
        <v>440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473</v>
      </c>
      <c r="K507" t="s">
        <v>559</v>
      </c>
      <c r="L507" s="1">
        <f t="shared" si="29"/>
        <v>1516600000</v>
      </c>
      <c r="M507" s="1">
        <f t="shared" si="30"/>
        <v>611200000</v>
      </c>
      <c r="N507">
        <f t="shared" si="28"/>
        <v>0.658275098745605</v>
      </c>
      <c r="O507">
        <f t="shared" si="31"/>
        <v>0.265289292069968</v>
      </c>
    </row>
    <row r="508" spans="1:15">
      <c r="A508">
        <v>534</v>
      </c>
      <c r="B508" t="s">
        <v>131</v>
      </c>
      <c r="C508" t="s">
        <v>441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473</v>
      </c>
      <c r="K508" t="s">
        <v>559</v>
      </c>
      <c r="L508" s="1">
        <f t="shared" si="29"/>
        <v>1591700000</v>
      </c>
      <c r="M508" s="1">
        <f t="shared" si="30"/>
        <v>638200000</v>
      </c>
      <c r="N508">
        <f t="shared" si="28"/>
        <v>0.653299950747004</v>
      </c>
      <c r="O508">
        <f t="shared" si="31"/>
        <v>0.261943851584305</v>
      </c>
    </row>
    <row r="509" spans="1:15">
      <c r="A509">
        <v>535</v>
      </c>
      <c r="B509" t="s">
        <v>131</v>
      </c>
      <c r="C509" t="s">
        <v>442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473</v>
      </c>
      <c r="K509" t="s">
        <v>559</v>
      </c>
      <c r="L509" s="1">
        <f t="shared" si="29"/>
        <v>1776200000</v>
      </c>
      <c r="M509" s="1">
        <f t="shared" si="30"/>
        <v>693900000</v>
      </c>
      <c r="N509">
        <f t="shared" si="28"/>
        <v>0.666841868148371</v>
      </c>
      <c r="O509">
        <f t="shared" si="31"/>
        <v>0.260512088902238</v>
      </c>
    </row>
    <row r="510" spans="1:15">
      <c r="A510">
        <v>536</v>
      </c>
      <c r="B510" t="s">
        <v>132</v>
      </c>
      <c r="C510" t="s">
        <v>439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478</v>
      </c>
      <c r="K510" t="s">
        <v>502</v>
      </c>
      <c r="L510" s="1">
        <f t="shared" si="29"/>
        <v>4115000000</v>
      </c>
      <c r="M510" s="1">
        <f t="shared" si="30"/>
        <v>2257000000</v>
      </c>
      <c r="N510">
        <f t="shared" si="28"/>
        <v>0.346906086663295</v>
      </c>
      <c r="O510">
        <f t="shared" si="31"/>
        <v>0.190271455066599</v>
      </c>
    </row>
    <row r="511" spans="1:15">
      <c r="A511">
        <v>537</v>
      </c>
      <c r="B511" t="s">
        <v>132</v>
      </c>
      <c r="C511" t="s">
        <v>440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478</v>
      </c>
      <c r="K511" t="s">
        <v>502</v>
      </c>
      <c r="L511" s="1">
        <f t="shared" si="29"/>
        <v>4217000000</v>
      </c>
      <c r="M511" s="1">
        <f t="shared" si="30"/>
        <v>2286000000</v>
      </c>
      <c r="N511">
        <f t="shared" si="28"/>
        <v>0.335187981877434</v>
      </c>
      <c r="O511">
        <f t="shared" si="31"/>
        <v>0.181702567363485</v>
      </c>
    </row>
    <row r="512" spans="1:15">
      <c r="A512">
        <v>538</v>
      </c>
      <c r="B512" t="s">
        <v>132</v>
      </c>
      <c r="C512" t="s">
        <v>441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478</v>
      </c>
      <c r="K512" t="s">
        <v>502</v>
      </c>
      <c r="L512" s="1">
        <f t="shared" si="29"/>
        <v>4671000000</v>
      </c>
      <c r="M512" s="1">
        <f t="shared" si="30"/>
        <v>2629000000</v>
      </c>
      <c r="N512">
        <f t="shared" si="28"/>
        <v>0.348244240662044</v>
      </c>
      <c r="O512">
        <f t="shared" si="31"/>
        <v>0.196003876835905</v>
      </c>
    </row>
    <row r="513" spans="1:15">
      <c r="A513">
        <v>539</v>
      </c>
      <c r="B513" t="s">
        <v>132</v>
      </c>
      <c r="C513" t="s">
        <v>442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478</v>
      </c>
      <c r="K513" t="s">
        <v>502</v>
      </c>
      <c r="L513" s="1">
        <f t="shared" si="29"/>
        <v>4268000000</v>
      </c>
      <c r="M513" s="1">
        <f t="shared" si="30"/>
        <v>2013000000</v>
      </c>
      <c r="N513">
        <f t="shared" si="28"/>
        <v>0.370357514751822</v>
      </c>
      <c r="O513">
        <f t="shared" si="31"/>
        <v>0.174678930926762</v>
      </c>
    </row>
    <row r="514" spans="1:15">
      <c r="A514">
        <v>540</v>
      </c>
      <c r="B514" t="s">
        <v>133</v>
      </c>
      <c r="C514" t="s">
        <v>439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469</v>
      </c>
      <c r="K514" t="s">
        <v>547</v>
      </c>
      <c r="L514" s="1">
        <f t="shared" si="29"/>
        <v>8155800000</v>
      </c>
      <c r="M514" s="1">
        <f t="shared" si="30"/>
        <v>1558800000</v>
      </c>
      <c r="N514">
        <f t="shared" ref="N514:N577" si="32">1-(F514/E514)</f>
        <v>0.801025369044462</v>
      </c>
      <c r="O514">
        <f t="shared" si="31"/>
        <v>0.153098205604172</v>
      </c>
    </row>
    <row r="515" spans="1:15">
      <c r="A515">
        <v>541</v>
      </c>
      <c r="B515" t="s">
        <v>133</v>
      </c>
      <c r="C515" t="s">
        <v>440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469</v>
      </c>
      <c r="K515" t="s">
        <v>547</v>
      </c>
      <c r="L515" s="1">
        <f t="shared" ref="L515:L578" si="33">E515-F515</f>
        <v>8810600000</v>
      </c>
      <c r="M515" s="1">
        <f t="shared" ref="M515:M578" si="34">L515-SUM(G515:I515)</f>
        <v>1824700000</v>
      </c>
      <c r="N515">
        <f t="shared" si="32"/>
        <v>0.803241922543943</v>
      </c>
      <c r="O515">
        <f t="shared" ref="O515:O578" si="35">M515/E515</f>
        <v>0.166353657647145</v>
      </c>
    </row>
    <row r="516" spans="1:15">
      <c r="A516">
        <v>542</v>
      </c>
      <c r="B516" t="s">
        <v>133</v>
      </c>
      <c r="C516" t="s">
        <v>441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469</v>
      </c>
      <c r="K516" t="s">
        <v>547</v>
      </c>
      <c r="L516" s="1">
        <f t="shared" si="33"/>
        <v>8679800000</v>
      </c>
      <c r="M516" s="1">
        <f t="shared" si="34"/>
        <v>1606300000</v>
      </c>
      <c r="N516">
        <f t="shared" si="32"/>
        <v>0.80514637675782</v>
      </c>
      <c r="O516">
        <f t="shared" si="35"/>
        <v>0.149001892323105</v>
      </c>
    </row>
    <row r="517" spans="1:15">
      <c r="A517">
        <v>543</v>
      </c>
      <c r="B517" t="s">
        <v>133</v>
      </c>
      <c r="C517" t="s">
        <v>442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469</v>
      </c>
      <c r="K517" t="s">
        <v>547</v>
      </c>
      <c r="L517" s="1">
        <f t="shared" si="33"/>
        <v>9081200000</v>
      </c>
      <c r="M517" s="1">
        <f t="shared" si="34"/>
        <v>1743400000</v>
      </c>
      <c r="N517">
        <f t="shared" si="32"/>
        <v>0.806336183550429</v>
      </c>
      <c r="O517">
        <f t="shared" si="35"/>
        <v>0.154799641281088</v>
      </c>
    </row>
    <row r="518" spans="1:15">
      <c r="A518">
        <v>544</v>
      </c>
      <c r="B518" t="s">
        <v>134</v>
      </c>
      <c r="C518" t="s">
        <v>439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475</v>
      </c>
      <c r="K518" t="s">
        <v>554</v>
      </c>
      <c r="L518" s="1">
        <f t="shared" si="33"/>
        <v>1762000000</v>
      </c>
      <c r="M518" s="1">
        <f t="shared" si="34"/>
        <v>920000000</v>
      </c>
      <c r="N518">
        <f t="shared" si="32"/>
        <v>0.217477166131819</v>
      </c>
      <c r="O518">
        <f t="shared" si="35"/>
        <v>0.113552209331029</v>
      </c>
    </row>
    <row r="519" spans="1:15">
      <c r="A519">
        <v>545</v>
      </c>
      <c r="B519" t="s">
        <v>134</v>
      </c>
      <c r="C519" t="s">
        <v>440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475</v>
      </c>
      <c r="K519" t="s">
        <v>554</v>
      </c>
      <c r="L519" s="1">
        <f t="shared" si="33"/>
        <v>2776000000</v>
      </c>
      <c r="M519" s="1">
        <f t="shared" si="34"/>
        <v>1938000000</v>
      </c>
      <c r="N519">
        <f t="shared" si="32"/>
        <v>0.296898395721925</v>
      </c>
      <c r="O519">
        <f t="shared" si="35"/>
        <v>0.207272727272727</v>
      </c>
    </row>
    <row r="520" spans="1:15">
      <c r="A520">
        <v>546</v>
      </c>
      <c r="B520" t="s">
        <v>134</v>
      </c>
      <c r="C520" t="s">
        <v>441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475</v>
      </c>
      <c r="K520" t="s">
        <v>554</v>
      </c>
      <c r="L520" s="1">
        <f t="shared" si="33"/>
        <v>2221000000</v>
      </c>
      <c r="M520" s="1">
        <f t="shared" si="34"/>
        <v>1239000000</v>
      </c>
      <c r="N520">
        <f t="shared" si="32"/>
        <v>0.233126902487667</v>
      </c>
      <c r="O520">
        <f t="shared" si="35"/>
        <v>0.130051432770022</v>
      </c>
    </row>
    <row r="521" spans="1:15">
      <c r="A521">
        <v>547</v>
      </c>
      <c r="B521" t="s">
        <v>134</v>
      </c>
      <c r="C521" t="s">
        <v>442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475</v>
      </c>
      <c r="K521" t="s">
        <v>554</v>
      </c>
      <c r="L521" s="1">
        <f t="shared" si="33"/>
        <v>2580000000</v>
      </c>
      <c r="M521" s="1">
        <f t="shared" si="34"/>
        <v>1567000000</v>
      </c>
      <c r="N521">
        <f t="shared" si="32"/>
        <v>0.267412935323383</v>
      </c>
      <c r="O521">
        <f t="shared" si="35"/>
        <v>0.162417081260365</v>
      </c>
    </row>
    <row r="522" spans="1:15">
      <c r="A522">
        <v>548</v>
      </c>
      <c r="B522" t="s">
        <v>135</v>
      </c>
      <c r="C522" t="s">
        <v>439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473</v>
      </c>
      <c r="K522" t="s">
        <v>544</v>
      </c>
      <c r="L522" s="1">
        <f t="shared" si="33"/>
        <v>9952000000</v>
      </c>
      <c r="M522" s="1">
        <f t="shared" si="34"/>
        <v>3942000000</v>
      </c>
      <c r="N522">
        <f t="shared" si="32"/>
        <v>0.403421297985326</v>
      </c>
      <c r="O522">
        <f t="shared" si="35"/>
        <v>0.159795695001824</v>
      </c>
    </row>
    <row r="523" spans="1:15">
      <c r="A523">
        <v>549</v>
      </c>
      <c r="B523" t="s">
        <v>135</v>
      </c>
      <c r="C523" t="s">
        <v>440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473</v>
      </c>
      <c r="K523" t="s">
        <v>544</v>
      </c>
      <c r="L523" s="1">
        <f t="shared" si="33"/>
        <v>7762000000</v>
      </c>
      <c r="M523" s="1">
        <f t="shared" si="34"/>
        <v>3387000000</v>
      </c>
      <c r="N523">
        <f t="shared" si="32"/>
        <v>0.437714994642756</v>
      </c>
      <c r="O523">
        <f t="shared" si="35"/>
        <v>0.190999830823888</v>
      </c>
    </row>
    <row r="524" spans="1:15">
      <c r="A524">
        <v>550</v>
      </c>
      <c r="B524" t="s">
        <v>135</v>
      </c>
      <c r="C524" t="s">
        <v>441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473</v>
      </c>
      <c r="K524" t="s">
        <v>544</v>
      </c>
      <c r="L524" s="1">
        <f t="shared" si="33"/>
        <v>7008000000</v>
      </c>
      <c r="M524" s="1">
        <f t="shared" si="34"/>
        <v>2943000000</v>
      </c>
      <c r="N524">
        <f t="shared" si="32"/>
        <v>0.431288079266416</v>
      </c>
      <c r="O524">
        <f t="shared" si="35"/>
        <v>0.181118838082344</v>
      </c>
    </row>
    <row r="525" spans="1:15">
      <c r="A525">
        <v>551</v>
      </c>
      <c r="B525" t="s">
        <v>135</v>
      </c>
      <c r="C525" t="s">
        <v>442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473</v>
      </c>
      <c r="K525" t="s">
        <v>544</v>
      </c>
      <c r="L525" s="1">
        <f t="shared" si="33"/>
        <v>6262000000</v>
      </c>
      <c r="M525" s="1">
        <f t="shared" si="34"/>
        <v>2504000000</v>
      </c>
      <c r="N525">
        <f t="shared" si="32"/>
        <v>0.431207822613965</v>
      </c>
      <c r="O525">
        <f t="shared" si="35"/>
        <v>0.172428040214846</v>
      </c>
    </row>
    <row r="526" spans="1:15">
      <c r="A526">
        <v>552</v>
      </c>
      <c r="B526" t="s">
        <v>136</v>
      </c>
      <c r="C526" t="s">
        <v>439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470</v>
      </c>
      <c r="K526" t="s">
        <v>518</v>
      </c>
      <c r="L526" s="1">
        <f t="shared" si="33"/>
        <v>9983208000</v>
      </c>
      <c r="M526" s="1">
        <f t="shared" si="34"/>
        <v>2951071000</v>
      </c>
      <c r="N526">
        <f t="shared" si="32"/>
        <v>0.854533856913799</v>
      </c>
      <c r="O526">
        <f t="shared" si="35"/>
        <v>0.252603179624872</v>
      </c>
    </row>
    <row r="527" spans="1:15">
      <c r="A527">
        <v>553</v>
      </c>
      <c r="B527" t="s">
        <v>136</v>
      </c>
      <c r="C527" t="s">
        <v>440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470</v>
      </c>
      <c r="K527" t="s">
        <v>518</v>
      </c>
      <c r="L527" s="1">
        <f t="shared" si="33"/>
        <v>12420225000</v>
      </c>
      <c r="M527" s="1">
        <f t="shared" si="34"/>
        <v>4198153000</v>
      </c>
      <c r="N527">
        <f t="shared" si="32"/>
        <v>0.857328904203031</v>
      </c>
      <c r="O527">
        <f t="shared" si="35"/>
        <v>0.289785242309754</v>
      </c>
    </row>
    <row r="528" spans="1:15">
      <c r="A528">
        <v>554</v>
      </c>
      <c r="B528" t="s">
        <v>136</v>
      </c>
      <c r="C528" t="s">
        <v>441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470</v>
      </c>
      <c r="K528" t="s">
        <v>518</v>
      </c>
      <c r="L528" s="1">
        <f t="shared" si="33"/>
        <v>15500951000</v>
      </c>
      <c r="M528" s="1">
        <f t="shared" si="34"/>
        <v>6218276000</v>
      </c>
      <c r="N528">
        <f t="shared" si="32"/>
        <v>0.859476505571838</v>
      </c>
      <c r="O528">
        <f t="shared" si="35"/>
        <v>0.344782854107547</v>
      </c>
    </row>
    <row r="529" spans="1:15">
      <c r="A529">
        <v>555</v>
      </c>
      <c r="B529" t="s">
        <v>136</v>
      </c>
      <c r="C529" t="s">
        <v>442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470</v>
      </c>
      <c r="K529" t="s">
        <v>518</v>
      </c>
      <c r="L529" s="1">
        <f t="shared" si="33"/>
        <v>6579671000</v>
      </c>
      <c r="M529" s="1">
        <f t="shared" si="34"/>
        <v>91707000</v>
      </c>
      <c r="N529">
        <f t="shared" si="32"/>
        <v>0.751324589822491</v>
      </c>
      <c r="O529">
        <f t="shared" si="35"/>
        <v>0.0104719102457936</v>
      </c>
    </row>
    <row r="530" spans="1:15">
      <c r="A530">
        <v>556</v>
      </c>
      <c r="B530" t="s">
        <v>137</v>
      </c>
      <c r="C530" t="s">
        <v>439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476</v>
      </c>
      <c r="K530" t="s">
        <v>505</v>
      </c>
      <c r="L530" s="1">
        <f t="shared" si="33"/>
        <v>942759000</v>
      </c>
      <c r="M530" s="1">
        <f t="shared" si="34"/>
        <v>411579000</v>
      </c>
      <c r="N530">
        <f t="shared" si="32"/>
        <v>0.499507782233111</v>
      </c>
      <c r="O530">
        <f t="shared" si="35"/>
        <v>0.218069425488085</v>
      </c>
    </row>
    <row r="531" spans="1:15">
      <c r="A531">
        <v>557</v>
      </c>
      <c r="B531" t="s">
        <v>137</v>
      </c>
      <c r="C531" t="s">
        <v>440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476</v>
      </c>
      <c r="K531" t="s">
        <v>505</v>
      </c>
      <c r="L531" s="1">
        <f t="shared" si="33"/>
        <v>1088363000</v>
      </c>
      <c r="M531" s="1">
        <f t="shared" si="34"/>
        <v>466950000</v>
      </c>
      <c r="N531">
        <f t="shared" si="32"/>
        <v>0.505564933671379</v>
      </c>
      <c r="O531">
        <f t="shared" si="35"/>
        <v>0.216906993142775</v>
      </c>
    </row>
    <row r="532" spans="1:15">
      <c r="A532">
        <v>558</v>
      </c>
      <c r="B532" t="s">
        <v>137</v>
      </c>
      <c r="C532" t="s">
        <v>441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476</v>
      </c>
      <c r="K532" t="s">
        <v>505</v>
      </c>
      <c r="L532" s="1">
        <f t="shared" si="33"/>
        <v>1245891000</v>
      </c>
      <c r="M532" s="1">
        <f t="shared" si="34"/>
        <v>511772000</v>
      </c>
      <c r="N532">
        <f t="shared" si="32"/>
        <v>0.509822094987429</v>
      </c>
      <c r="O532">
        <f t="shared" si="35"/>
        <v>0.209418539178714</v>
      </c>
    </row>
    <row r="533" spans="1:15">
      <c r="A533">
        <v>559</v>
      </c>
      <c r="B533" t="s">
        <v>137</v>
      </c>
      <c r="C533" t="s">
        <v>442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476</v>
      </c>
      <c r="K533" t="s">
        <v>505</v>
      </c>
      <c r="L533" s="1">
        <f t="shared" si="33"/>
        <v>1434361000</v>
      </c>
      <c r="M533" s="1">
        <f t="shared" si="34"/>
        <v>609065000</v>
      </c>
      <c r="N533">
        <f t="shared" si="32"/>
        <v>0.526203589536834</v>
      </c>
      <c r="O533">
        <f t="shared" si="35"/>
        <v>0.22343900124254</v>
      </c>
    </row>
    <row r="534" spans="1:15">
      <c r="A534">
        <v>560</v>
      </c>
      <c r="B534" t="s">
        <v>138</v>
      </c>
      <c r="C534" t="s">
        <v>439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476</v>
      </c>
      <c r="K534" t="s">
        <v>505</v>
      </c>
      <c r="L534" s="1">
        <f t="shared" si="33"/>
        <v>1121995000</v>
      </c>
      <c r="M534" s="1">
        <f t="shared" si="34"/>
        <v>514093000</v>
      </c>
      <c r="N534">
        <f t="shared" si="32"/>
        <v>0.64205648977798</v>
      </c>
      <c r="O534">
        <f t="shared" si="35"/>
        <v>0.294187360014466</v>
      </c>
    </row>
    <row r="535" spans="1:15">
      <c r="A535">
        <v>561</v>
      </c>
      <c r="B535" t="s">
        <v>138</v>
      </c>
      <c r="C535" t="s">
        <v>440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476</v>
      </c>
      <c r="K535" t="s">
        <v>505</v>
      </c>
      <c r="L535" s="1">
        <f t="shared" si="33"/>
        <v>1553474000</v>
      </c>
      <c r="M535" s="1">
        <f t="shared" si="34"/>
        <v>512322000</v>
      </c>
      <c r="N535">
        <f t="shared" si="32"/>
        <v>0.650614691448095</v>
      </c>
      <c r="O535">
        <f t="shared" si="35"/>
        <v>0.21456697695106</v>
      </c>
    </row>
    <row r="536" spans="1:15">
      <c r="A536">
        <v>562</v>
      </c>
      <c r="B536" t="s">
        <v>138</v>
      </c>
      <c r="C536" t="s">
        <v>441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476</v>
      </c>
      <c r="K536" t="s">
        <v>505</v>
      </c>
      <c r="L536" s="1">
        <f t="shared" si="33"/>
        <v>1731184000</v>
      </c>
      <c r="M536" s="1">
        <f t="shared" si="34"/>
        <v>921375000</v>
      </c>
      <c r="N536">
        <f t="shared" si="32"/>
        <v>0.6620844532628</v>
      </c>
      <c r="O536">
        <f t="shared" si="35"/>
        <v>0.352376213692486</v>
      </c>
    </row>
    <row r="537" spans="1:15">
      <c r="A537">
        <v>563</v>
      </c>
      <c r="B537" t="s">
        <v>138</v>
      </c>
      <c r="C537" t="s">
        <v>442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476</v>
      </c>
      <c r="K537" t="s">
        <v>505</v>
      </c>
      <c r="L537" s="1">
        <f t="shared" si="33"/>
        <v>1839797000</v>
      </c>
      <c r="M537" s="1">
        <f t="shared" si="34"/>
        <v>1008820000</v>
      </c>
      <c r="N537">
        <f t="shared" si="32"/>
        <v>0.670244247194409</v>
      </c>
      <c r="O537">
        <f t="shared" si="35"/>
        <v>0.367516525711621</v>
      </c>
    </row>
    <row r="538" spans="1:15">
      <c r="A538">
        <v>564</v>
      </c>
      <c r="B538" t="s">
        <v>139</v>
      </c>
      <c r="C538" t="s">
        <v>439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470</v>
      </c>
      <c r="K538" t="s">
        <v>518</v>
      </c>
      <c r="L538" s="1">
        <f t="shared" si="33"/>
        <v>1504616000</v>
      </c>
      <c r="M538" s="1">
        <f t="shared" si="34"/>
        <v>650635000</v>
      </c>
      <c r="N538">
        <f t="shared" si="32"/>
        <v>0.80929142303288</v>
      </c>
      <c r="O538">
        <f t="shared" si="35"/>
        <v>0.349958610718614</v>
      </c>
    </row>
    <row r="539" spans="1:15">
      <c r="A539">
        <v>565</v>
      </c>
      <c r="B539" t="s">
        <v>139</v>
      </c>
      <c r="C539" t="s">
        <v>440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470</v>
      </c>
      <c r="K539" t="s">
        <v>518</v>
      </c>
      <c r="L539" s="1">
        <f t="shared" si="33"/>
        <v>1944794000</v>
      </c>
      <c r="M539" s="1">
        <f t="shared" si="34"/>
        <v>1027362000</v>
      </c>
      <c r="N539">
        <f t="shared" si="32"/>
        <v>0.814141013275463</v>
      </c>
      <c r="O539">
        <f t="shared" si="35"/>
        <v>0.43008027569023</v>
      </c>
    </row>
    <row r="540" spans="1:15">
      <c r="A540">
        <v>566</v>
      </c>
      <c r="B540" t="s">
        <v>139</v>
      </c>
      <c r="C540" t="s">
        <v>441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470</v>
      </c>
      <c r="K540" t="s">
        <v>518</v>
      </c>
      <c r="L540" s="1">
        <f t="shared" si="33"/>
        <v>1430957000</v>
      </c>
      <c r="M540" s="1">
        <f t="shared" si="34"/>
        <v>361816000</v>
      </c>
      <c r="N540">
        <f t="shared" si="32"/>
        <v>0.732321903787103</v>
      </c>
      <c r="O540">
        <f t="shared" si="35"/>
        <v>0.185166837256909</v>
      </c>
    </row>
    <row r="541" spans="1:15">
      <c r="A541">
        <v>567</v>
      </c>
      <c r="B541" t="s">
        <v>139</v>
      </c>
      <c r="C541" t="s">
        <v>442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470</v>
      </c>
      <c r="K541" t="s">
        <v>518</v>
      </c>
      <c r="L541" s="1">
        <f t="shared" si="33"/>
        <v>1243430000</v>
      </c>
      <c r="M541" s="1">
        <f t="shared" si="34"/>
        <v>42763000</v>
      </c>
      <c r="N541">
        <f t="shared" si="32"/>
        <v>0.669468524593518</v>
      </c>
      <c r="O541">
        <f t="shared" si="35"/>
        <v>0.0230237991018333</v>
      </c>
    </row>
    <row r="542" spans="1:15">
      <c r="A542">
        <v>568</v>
      </c>
      <c r="B542" t="s">
        <v>140</v>
      </c>
      <c r="C542" t="s">
        <v>439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478</v>
      </c>
      <c r="K542" t="s">
        <v>501</v>
      </c>
      <c r="L542" s="1">
        <f t="shared" si="33"/>
        <v>2606353000</v>
      </c>
      <c r="M542" s="1">
        <f t="shared" si="34"/>
        <v>1118206000</v>
      </c>
      <c r="N542">
        <f t="shared" si="32"/>
        <v>0.415435366230954</v>
      </c>
      <c r="O542">
        <f t="shared" si="35"/>
        <v>0.178234613320471</v>
      </c>
    </row>
    <row r="543" spans="1:15">
      <c r="A543">
        <v>569</v>
      </c>
      <c r="B543" t="s">
        <v>140</v>
      </c>
      <c r="C543" t="s">
        <v>440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478</v>
      </c>
      <c r="K543" t="s">
        <v>501</v>
      </c>
      <c r="L543" s="1">
        <f t="shared" si="33"/>
        <v>3303264000</v>
      </c>
      <c r="M543" s="1">
        <f t="shared" si="34"/>
        <v>1529435000</v>
      </c>
      <c r="N543">
        <f t="shared" si="32"/>
        <v>0.452427298292172</v>
      </c>
      <c r="O543">
        <f t="shared" si="35"/>
        <v>0.209477094462776</v>
      </c>
    </row>
    <row r="544" spans="1:15">
      <c r="A544">
        <v>570</v>
      </c>
      <c r="B544" t="s">
        <v>140</v>
      </c>
      <c r="C544" t="s">
        <v>441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478</v>
      </c>
      <c r="K544" t="s">
        <v>501</v>
      </c>
      <c r="L544" s="1">
        <f t="shared" si="33"/>
        <v>3292717000</v>
      </c>
      <c r="M544" s="1">
        <f t="shared" si="34"/>
        <v>1632849000</v>
      </c>
      <c r="N544">
        <f t="shared" si="32"/>
        <v>0.425313645720096</v>
      </c>
      <c r="O544">
        <f t="shared" si="35"/>
        <v>0.210911827861433</v>
      </c>
    </row>
    <row r="545" spans="1:15">
      <c r="A545">
        <v>571</v>
      </c>
      <c r="B545" t="s">
        <v>140</v>
      </c>
      <c r="C545" t="s">
        <v>442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478</v>
      </c>
      <c r="K545" t="s">
        <v>501</v>
      </c>
      <c r="L545" s="1">
        <f t="shared" si="33"/>
        <v>3538633000</v>
      </c>
      <c r="M545" s="1">
        <f t="shared" si="34"/>
        <v>1764164000</v>
      </c>
      <c r="N545">
        <f t="shared" si="32"/>
        <v>0.444840975171427</v>
      </c>
      <c r="O545">
        <f t="shared" si="35"/>
        <v>0.221772767654155</v>
      </c>
    </row>
    <row r="546" spans="1:15">
      <c r="A546">
        <v>572</v>
      </c>
      <c r="B546" t="s">
        <v>141</v>
      </c>
      <c r="C546" t="s">
        <v>439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476</v>
      </c>
      <c r="K546" t="s">
        <v>561</v>
      </c>
      <c r="L546" s="1">
        <f t="shared" si="33"/>
        <v>362986000</v>
      </c>
      <c r="M546" s="1">
        <f t="shared" si="34"/>
        <v>169240000</v>
      </c>
      <c r="N546">
        <f t="shared" si="32"/>
        <v>0.678284527976111</v>
      </c>
      <c r="O546">
        <f t="shared" si="35"/>
        <v>0.31624600815094</v>
      </c>
    </row>
    <row r="547" spans="1:15">
      <c r="A547">
        <v>573</v>
      </c>
      <c r="B547" t="s">
        <v>141</v>
      </c>
      <c r="C547" t="s">
        <v>440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476</v>
      </c>
      <c r="K547" t="s">
        <v>561</v>
      </c>
      <c r="L547" s="1">
        <f t="shared" si="33"/>
        <v>413254000</v>
      </c>
      <c r="M547" s="1">
        <f t="shared" si="34"/>
        <v>194150000</v>
      </c>
      <c r="N547">
        <f t="shared" si="32"/>
        <v>0.676810953340212</v>
      </c>
      <c r="O547">
        <f t="shared" si="35"/>
        <v>0.317971142665291</v>
      </c>
    </row>
    <row r="548" spans="1:15">
      <c r="A548">
        <v>574</v>
      </c>
      <c r="B548" t="s">
        <v>141</v>
      </c>
      <c r="C548" t="s">
        <v>441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476</v>
      </c>
      <c r="K548" t="s">
        <v>561</v>
      </c>
      <c r="L548" s="1">
        <f t="shared" si="33"/>
        <v>658392000</v>
      </c>
      <c r="M548" s="1">
        <f t="shared" si="34"/>
        <v>256922000</v>
      </c>
      <c r="N548">
        <f t="shared" si="32"/>
        <v>0.678098910538057</v>
      </c>
      <c r="O548">
        <f t="shared" si="35"/>
        <v>0.264612158551833</v>
      </c>
    </row>
    <row r="549" spans="1:15">
      <c r="A549">
        <v>575</v>
      </c>
      <c r="B549" t="s">
        <v>141</v>
      </c>
      <c r="C549" t="s">
        <v>442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476</v>
      </c>
      <c r="K549" t="s">
        <v>561</v>
      </c>
      <c r="L549" s="1">
        <f t="shared" si="33"/>
        <v>830899000</v>
      </c>
      <c r="M549" s="1">
        <f t="shared" si="34"/>
        <v>337386000</v>
      </c>
      <c r="N549">
        <f t="shared" si="32"/>
        <v>0.695658180168067</v>
      </c>
      <c r="O549">
        <f t="shared" si="35"/>
        <v>0.282471552829144</v>
      </c>
    </row>
    <row r="550" spans="1:15">
      <c r="A550">
        <v>576</v>
      </c>
      <c r="B550" t="s">
        <v>142</v>
      </c>
      <c r="C550" t="s">
        <v>439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471</v>
      </c>
      <c r="K550" t="s">
        <v>562</v>
      </c>
      <c r="L550" s="1">
        <f t="shared" si="33"/>
        <v>1365000000</v>
      </c>
      <c r="M550" s="1">
        <f t="shared" si="34"/>
        <v>-27000000</v>
      </c>
      <c r="N550">
        <f t="shared" si="32"/>
        <v>1</v>
      </c>
      <c r="O550">
        <f t="shared" si="35"/>
        <v>-0.0197802197802198</v>
      </c>
    </row>
    <row r="551" spans="1:15">
      <c r="A551">
        <v>577</v>
      </c>
      <c r="B551" t="s">
        <v>142</v>
      </c>
      <c r="C551" t="s">
        <v>440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471</v>
      </c>
      <c r="K551" t="s">
        <v>562</v>
      </c>
      <c r="L551" s="1">
        <f t="shared" si="33"/>
        <v>1466000000</v>
      </c>
      <c r="M551" s="1">
        <f t="shared" si="34"/>
        <v>322000000</v>
      </c>
      <c r="N551">
        <f t="shared" si="32"/>
        <v>1</v>
      </c>
      <c r="O551">
        <f t="shared" si="35"/>
        <v>0.219645293315143</v>
      </c>
    </row>
    <row r="552" spans="1:15">
      <c r="A552">
        <v>578</v>
      </c>
      <c r="B552" t="s">
        <v>142</v>
      </c>
      <c r="C552" t="s">
        <v>441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471</v>
      </c>
      <c r="K552" t="s">
        <v>562</v>
      </c>
      <c r="L552" s="1">
        <f t="shared" si="33"/>
        <v>1665000000</v>
      </c>
      <c r="M552" s="1">
        <f t="shared" si="34"/>
        <v>571000000</v>
      </c>
      <c r="N552">
        <f t="shared" si="32"/>
        <v>1</v>
      </c>
      <c r="O552">
        <f t="shared" si="35"/>
        <v>0.342942942942943</v>
      </c>
    </row>
    <row r="553" spans="1:15">
      <c r="A553">
        <v>579</v>
      </c>
      <c r="B553" t="s">
        <v>142</v>
      </c>
      <c r="C553" t="s">
        <v>442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471</v>
      </c>
      <c r="K553" t="s">
        <v>562</v>
      </c>
      <c r="L553" s="1">
        <f t="shared" si="33"/>
        <v>1403000000</v>
      </c>
      <c r="M553" s="1">
        <f t="shared" si="34"/>
        <v>294000000</v>
      </c>
      <c r="N553">
        <f t="shared" si="32"/>
        <v>1</v>
      </c>
      <c r="O553">
        <f t="shared" si="35"/>
        <v>0.209550962223806</v>
      </c>
    </row>
    <row r="554" spans="1:15">
      <c r="A554">
        <v>580</v>
      </c>
      <c r="B554" t="s">
        <v>143</v>
      </c>
      <c r="C554" t="s">
        <v>439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473</v>
      </c>
      <c r="K554" t="s">
        <v>544</v>
      </c>
      <c r="L554" s="1">
        <f t="shared" si="33"/>
        <v>4863000000</v>
      </c>
      <c r="M554" s="1">
        <f t="shared" si="34"/>
        <v>1530000000</v>
      </c>
      <c r="N554">
        <f t="shared" si="32"/>
        <v>0.29814235791797</v>
      </c>
      <c r="O554">
        <f t="shared" si="35"/>
        <v>0.093801728894611</v>
      </c>
    </row>
    <row r="555" spans="1:15">
      <c r="A555">
        <v>581</v>
      </c>
      <c r="B555" t="s">
        <v>143</v>
      </c>
      <c r="C555" t="s">
        <v>440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473</v>
      </c>
      <c r="K555" t="s">
        <v>544</v>
      </c>
      <c r="L555" s="1">
        <f t="shared" si="33"/>
        <v>6677000000</v>
      </c>
      <c r="M555" s="1">
        <f t="shared" si="34"/>
        <v>2147000000</v>
      </c>
      <c r="N555">
        <f t="shared" si="32"/>
        <v>0.30286673319423</v>
      </c>
      <c r="O555">
        <f t="shared" si="35"/>
        <v>0.0973872811394357</v>
      </c>
    </row>
    <row r="556" spans="1:15">
      <c r="A556">
        <v>582</v>
      </c>
      <c r="B556" t="s">
        <v>143</v>
      </c>
      <c r="C556" t="s">
        <v>441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473</v>
      </c>
      <c r="K556" t="s">
        <v>544</v>
      </c>
      <c r="L556" s="1">
        <f t="shared" si="33"/>
        <v>6906000000</v>
      </c>
      <c r="M556" s="1">
        <f t="shared" si="34"/>
        <v>2449000000</v>
      </c>
      <c r="N556">
        <f t="shared" si="32"/>
        <v>0.30622561191912</v>
      </c>
      <c r="O556">
        <f t="shared" si="35"/>
        <v>0.108593472862717</v>
      </c>
    </row>
    <row r="557" spans="1:15">
      <c r="A557">
        <v>583</v>
      </c>
      <c r="B557" t="s">
        <v>143</v>
      </c>
      <c r="C557" t="s">
        <v>442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473</v>
      </c>
      <c r="K557" t="s">
        <v>544</v>
      </c>
      <c r="L557" s="1">
        <f t="shared" si="33"/>
        <v>6563000000</v>
      </c>
      <c r="M557" s="1">
        <f t="shared" si="34"/>
        <v>2342000000</v>
      </c>
      <c r="N557">
        <f t="shared" si="32"/>
        <v>0.314696715415967</v>
      </c>
      <c r="O557">
        <f t="shared" si="35"/>
        <v>0.112299208822824</v>
      </c>
    </row>
    <row r="558" spans="1:15">
      <c r="A558">
        <v>584</v>
      </c>
      <c r="B558" t="s">
        <v>144</v>
      </c>
      <c r="C558" t="s">
        <v>439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478</v>
      </c>
      <c r="K558" t="s">
        <v>502</v>
      </c>
      <c r="L558" s="1">
        <f t="shared" si="33"/>
        <v>3718452000</v>
      </c>
      <c r="M558" s="1">
        <f t="shared" si="34"/>
        <v>1656705000</v>
      </c>
      <c r="N558">
        <f t="shared" si="32"/>
        <v>0.360941903085775</v>
      </c>
      <c r="O558">
        <f t="shared" si="35"/>
        <v>0.160812686449017</v>
      </c>
    </row>
    <row r="559" spans="1:15">
      <c r="A559">
        <v>585</v>
      </c>
      <c r="B559" t="s">
        <v>144</v>
      </c>
      <c r="C559" t="s">
        <v>440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478</v>
      </c>
      <c r="K559" t="s">
        <v>502</v>
      </c>
      <c r="L559" s="1">
        <f t="shared" si="33"/>
        <v>3802062000</v>
      </c>
      <c r="M559" s="1">
        <f t="shared" si="34"/>
        <v>1652967000</v>
      </c>
      <c r="N559">
        <f t="shared" si="32"/>
        <v>0.333779272258926</v>
      </c>
      <c r="O559">
        <f t="shared" si="35"/>
        <v>0.145112342283745</v>
      </c>
    </row>
    <row r="560" spans="1:15">
      <c r="A560">
        <v>586</v>
      </c>
      <c r="B560" t="s">
        <v>144</v>
      </c>
      <c r="C560" t="s">
        <v>441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478</v>
      </c>
      <c r="K560" t="s">
        <v>502</v>
      </c>
      <c r="L560" s="1">
        <f t="shared" si="33"/>
        <v>4368734000</v>
      </c>
      <c r="M560" s="1">
        <f t="shared" si="34"/>
        <v>2186641000</v>
      </c>
      <c r="N560">
        <f t="shared" si="32"/>
        <v>0.349640786044185</v>
      </c>
      <c r="O560">
        <f t="shared" si="35"/>
        <v>0.175002386969874</v>
      </c>
    </row>
    <row r="561" spans="1:15">
      <c r="A561">
        <v>587</v>
      </c>
      <c r="B561" t="s">
        <v>144</v>
      </c>
      <c r="C561" t="s">
        <v>442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478</v>
      </c>
      <c r="K561" t="s">
        <v>502</v>
      </c>
      <c r="L561" s="1">
        <f t="shared" si="33"/>
        <v>4063978000</v>
      </c>
      <c r="M561" s="1">
        <f t="shared" si="34"/>
        <v>1651704000</v>
      </c>
      <c r="N561">
        <f t="shared" si="32"/>
        <v>0.352982663193915</v>
      </c>
      <c r="O561">
        <f t="shared" si="35"/>
        <v>0.143461130136049</v>
      </c>
    </row>
    <row r="562" spans="1:15">
      <c r="A562">
        <v>588</v>
      </c>
      <c r="B562" t="s">
        <v>145</v>
      </c>
      <c r="C562" t="s">
        <v>439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472</v>
      </c>
      <c r="K562" t="s">
        <v>497</v>
      </c>
      <c r="L562" s="1">
        <f t="shared" si="33"/>
        <v>1408600000</v>
      </c>
      <c r="M562" s="1">
        <f t="shared" si="34"/>
        <v>419900000</v>
      </c>
      <c r="N562">
        <f t="shared" si="32"/>
        <v>0.741524531480312</v>
      </c>
      <c r="O562">
        <f t="shared" si="35"/>
        <v>0.221046536112866</v>
      </c>
    </row>
    <row r="563" spans="1:15">
      <c r="A563">
        <v>589</v>
      </c>
      <c r="B563" t="s">
        <v>145</v>
      </c>
      <c r="C563" t="s">
        <v>440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472</v>
      </c>
      <c r="K563" t="s">
        <v>497</v>
      </c>
      <c r="L563" s="1">
        <f t="shared" si="33"/>
        <v>1528900000</v>
      </c>
      <c r="M563" s="1">
        <f t="shared" si="34"/>
        <v>456200000</v>
      </c>
      <c r="N563">
        <f t="shared" si="32"/>
        <v>0.747445612319726</v>
      </c>
      <c r="O563">
        <f t="shared" si="35"/>
        <v>0.223026154974334</v>
      </c>
    </row>
    <row r="564" spans="1:15">
      <c r="A564">
        <v>590</v>
      </c>
      <c r="B564" t="s">
        <v>145</v>
      </c>
      <c r="C564" t="s">
        <v>441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472</v>
      </c>
      <c r="K564" t="s">
        <v>497</v>
      </c>
      <c r="L564" s="1">
        <f t="shared" si="33"/>
        <v>1697300000</v>
      </c>
      <c r="M564" s="1">
        <f t="shared" si="34"/>
        <v>422100000</v>
      </c>
      <c r="N564">
        <f t="shared" si="32"/>
        <v>0.73068147574153</v>
      </c>
      <c r="O564">
        <f t="shared" si="35"/>
        <v>0.181712514529252</v>
      </c>
    </row>
    <row r="565" spans="1:15">
      <c r="A565">
        <v>591</v>
      </c>
      <c r="B565" t="s">
        <v>145</v>
      </c>
      <c r="C565" t="s">
        <v>442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472</v>
      </c>
      <c r="K565" t="s">
        <v>497</v>
      </c>
      <c r="L565" s="1">
        <f t="shared" si="33"/>
        <v>1876500000</v>
      </c>
      <c r="M565" s="1">
        <f t="shared" si="34"/>
        <v>642700000</v>
      </c>
      <c r="N565">
        <f t="shared" si="32"/>
        <v>0.752496290652444</v>
      </c>
      <c r="O565">
        <f t="shared" si="35"/>
        <v>0.257729478285279</v>
      </c>
    </row>
    <row r="566" spans="1:15">
      <c r="A566">
        <v>592</v>
      </c>
      <c r="B566" t="s">
        <v>146</v>
      </c>
      <c r="C566" t="s">
        <v>439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478</v>
      </c>
      <c r="K566" t="s">
        <v>501</v>
      </c>
      <c r="L566" s="1">
        <f t="shared" si="33"/>
        <v>6894000000</v>
      </c>
      <c r="M566" s="1">
        <f t="shared" si="34"/>
        <v>3646000000</v>
      </c>
      <c r="N566">
        <f t="shared" si="32"/>
        <v>0.277000964320154</v>
      </c>
      <c r="O566">
        <f t="shared" si="35"/>
        <v>0.146496303439409</v>
      </c>
    </row>
    <row r="567" spans="1:15">
      <c r="A567">
        <v>593</v>
      </c>
      <c r="B567" t="s">
        <v>146</v>
      </c>
      <c r="C567" t="s">
        <v>440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478</v>
      </c>
      <c r="K567" t="s">
        <v>501</v>
      </c>
      <c r="L567" s="1">
        <f t="shared" si="33"/>
        <v>5858000000</v>
      </c>
      <c r="M567" s="1">
        <f t="shared" si="34"/>
        <v>2390000000</v>
      </c>
      <c r="N567">
        <f t="shared" si="32"/>
        <v>0.213569579641985</v>
      </c>
      <c r="O567">
        <f t="shared" si="35"/>
        <v>0.0871340551970542</v>
      </c>
    </row>
    <row r="568" spans="1:15">
      <c r="A568">
        <v>594</v>
      </c>
      <c r="B568" t="s">
        <v>146</v>
      </c>
      <c r="C568" t="s">
        <v>441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478</v>
      </c>
      <c r="K568" t="s">
        <v>501</v>
      </c>
      <c r="L568" s="1">
        <f t="shared" si="33"/>
        <v>8041000000</v>
      </c>
      <c r="M568" s="1">
        <f t="shared" si="34"/>
        <v>4391000000</v>
      </c>
      <c r="N568">
        <f t="shared" si="32"/>
        <v>0.273066865894658</v>
      </c>
      <c r="O568">
        <f t="shared" si="35"/>
        <v>0.149115359798961</v>
      </c>
    </row>
    <row r="569" spans="1:15">
      <c r="A569">
        <v>595</v>
      </c>
      <c r="B569" t="s">
        <v>146</v>
      </c>
      <c r="C569" t="s">
        <v>442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478</v>
      </c>
      <c r="K569" t="s">
        <v>501</v>
      </c>
      <c r="L569" s="1">
        <f t="shared" si="33"/>
        <v>8672000000</v>
      </c>
      <c r="M569" s="1">
        <f t="shared" si="34"/>
        <v>3160000000</v>
      </c>
      <c r="N569">
        <f t="shared" si="32"/>
        <v>0.276530612244898</v>
      </c>
      <c r="O569">
        <f t="shared" si="35"/>
        <v>0.100765306122449</v>
      </c>
    </row>
    <row r="570" spans="1:15">
      <c r="A570">
        <v>596</v>
      </c>
      <c r="B570" t="s">
        <v>147</v>
      </c>
      <c r="C570" t="s">
        <v>439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473</v>
      </c>
      <c r="K570" t="s">
        <v>540</v>
      </c>
      <c r="L570" s="1">
        <f t="shared" si="33"/>
        <v>1835370000</v>
      </c>
      <c r="M570" s="1">
        <f t="shared" si="34"/>
        <v>530798000</v>
      </c>
      <c r="N570">
        <f t="shared" si="32"/>
        <v>0.306292414407694</v>
      </c>
      <c r="O570">
        <f t="shared" si="35"/>
        <v>0.0885812675279509</v>
      </c>
    </row>
    <row r="571" spans="1:15">
      <c r="A571">
        <v>597</v>
      </c>
      <c r="B571" t="s">
        <v>147</v>
      </c>
      <c r="C571" t="s">
        <v>440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473</v>
      </c>
      <c r="K571" t="s">
        <v>540</v>
      </c>
      <c r="L571" s="1">
        <f t="shared" si="33"/>
        <v>1882853000</v>
      </c>
      <c r="M571" s="1">
        <f t="shared" si="34"/>
        <v>552073000</v>
      </c>
      <c r="N571">
        <f t="shared" si="32"/>
        <v>0.309666680207761</v>
      </c>
      <c r="O571">
        <f t="shared" si="35"/>
        <v>0.0907976422707132</v>
      </c>
    </row>
    <row r="572" spans="1:15">
      <c r="A572">
        <v>598</v>
      </c>
      <c r="B572" t="s">
        <v>147</v>
      </c>
      <c r="C572" t="s">
        <v>441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473</v>
      </c>
      <c r="K572" t="s">
        <v>540</v>
      </c>
      <c r="L572" s="1">
        <f t="shared" si="33"/>
        <v>1981427000</v>
      </c>
      <c r="M572" s="1">
        <f t="shared" si="34"/>
        <v>594648000</v>
      </c>
      <c r="N572">
        <f t="shared" si="32"/>
        <v>0.301829582704276</v>
      </c>
      <c r="O572">
        <f t="shared" si="35"/>
        <v>0.0905823720459712</v>
      </c>
    </row>
    <row r="573" spans="1:15">
      <c r="A573">
        <v>599</v>
      </c>
      <c r="B573" t="s">
        <v>147</v>
      </c>
      <c r="C573" t="s">
        <v>442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473</v>
      </c>
      <c r="K573" t="s">
        <v>540</v>
      </c>
      <c r="L573" s="1">
        <f t="shared" si="33"/>
        <v>2187777000</v>
      </c>
      <c r="M573" s="1">
        <f t="shared" si="34"/>
        <v>721484000</v>
      </c>
      <c r="N573">
        <f t="shared" si="32"/>
        <v>0.330648130347887</v>
      </c>
      <c r="O573">
        <f t="shared" si="35"/>
        <v>0.10904097432047</v>
      </c>
    </row>
    <row r="574" spans="1:15">
      <c r="A574">
        <v>600</v>
      </c>
      <c r="B574" t="s">
        <v>148</v>
      </c>
      <c r="C574" t="s">
        <v>439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468</v>
      </c>
      <c r="K574" t="s">
        <v>515</v>
      </c>
      <c r="L574" s="1">
        <f t="shared" si="33"/>
        <v>3733225000</v>
      </c>
      <c r="M574" s="1">
        <f t="shared" si="34"/>
        <v>510451000</v>
      </c>
      <c r="N574">
        <f t="shared" si="32"/>
        <v>0.782440232232205</v>
      </c>
      <c r="O574">
        <f t="shared" si="35"/>
        <v>0.10698455061861</v>
      </c>
    </row>
    <row r="575" spans="1:15">
      <c r="A575">
        <v>601</v>
      </c>
      <c r="B575" t="s">
        <v>148</v>
      </c>
      <c r="C575" t="s">
        <v>440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468</v>
      </c>
      <c r="K575" t="s">
        <v>515</v>
      </c>
      <c r="L575" s="1">
        <f t="shared" si="33"/>
        <v>4584404000</v>
      </c>
      <c r="M575" s="1">
        <f t="shared" si="34"/>
        <v>587775000</v>
      </c>
      <c r="N575">
        <f t="shared" si="32"/>
        <v>0.795422214163826</v>
      </c>
      <c r="O575">
        <f t="shared" si="35"/>
        <v>0.10198256783873</v>
      </c>
    </row>
    <row r="576" spans="1:15">
      <c r="A576">
        <v>602</v>
      </c>
      <c r="B576" t="s">
        <v>148</v>
      </c>
      <c r="C576" t="s">
        <v>441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468</v>
      </c>
      <c r="K576" t="s">
        <v>515</v>
      </c>
      <c r="L576" s="1">
        <f t="shared" si="33"/>
        <v>5362758000</v>
      </c>
      <c r="M576" s="1">
        <f t="shared" si="34"/>
        <v>421057000</v>
      </c>
      <c r="N576">
        <f t="shared" si="32"/>
        <v>0.803732496522572</v>
      </c>
      <c r="O576">
        <f t="shared" si="35"/>
        <v>0.0631050653019034</v>
      </c>
    </row>
    <row r="577" spans="1:15">
      <c r="A577">
        <v>603</v>
      </c>
      <c r="B577" t="s">
        <v>148</v>
      </c>
      <c r="C577" t="s">
        <v>442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468</v>
      </c>
      <c r="K577" t="s">
        <v>515</v>
      </c>
      <c r="L577" s="1">
        <f t="shared" si="33"/>
        <v>7176866000</v>
      </c>
      <c r="M577" s="1">
        <f t="shared" si="34"/>
        <v>578997000</v>
      </c>
      <c r="N577">
        <f t="shared" si="32"/>
        <v>0.8180103319472</v>
      </c>
      <c r="O577">
        <f t="shared" si="35"/>
        <v>0.0659933637003161</v>
      </c>
    </row>
    <row r="578" spans="1:15">
      <c r="A578">
        <v>604</v>
      </c>
      <c r="B578" t="s">
        <v>149</v>
      </c>
      <c r="C578" t="s">
        <v>439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476</v>
      </c>
      <c r="K578" t="s">
        <v>514</v>
      </c>
      <c r="L578" s="1">
        <f t="shared" si="33"/>
        <v>295368000</v>
      </c>
      <c r="M578" s="1">
        <f t="shared" si="34"/>
        <v>162592000</v>
      </c>
      <c r="N578">
        <f t="shared" ref="N578:N641" si="36">1-(F578/E578)</f>
        <v>0.721472608428026</v>
      </c>
      <c r="O578">
        <f t="shared" si="35"/>
        <v>0.397150924776989</v>
      </c>
    </row>
    <row r="579" spans="1:15">
      <c r="A579">
        <v>605</v>
      </c>
      <c r="B579" t="s">
        <v>149</v>
      </c>
      <c r="C579" t="s">
        <v>440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476</v>
      </c>
      <c r="K579" t="s">
        <v>514</v>
      </c>
      <c r="L579" s="1">
        <f t="shared" ref="L579:L642" si="37">E579-F579</f>
        <v>380601000</v>
      </c>
      <c r="M579" s="1">
        <f t="shared" ref="M579:M642" si="38">L579-SUM(G579:I579)</f>
        <v>222101000</v>
      </c>
      <c r="N579">
        <f t="shared" si="36"/>
        <v>0.731063188971462</v>
      </c>
      <c r="O579">
        <f t="shared" ref="O579:O642" si="39">M579/E579</f>
        <v>0.426614394953641</v>
      </c>
    </row>
    <row r="580" spans="1:15">
      <c r="A580">
        <v>606</v>
      </c>
      <c r="B580" t="s">
        <v>149</v>
      </c>
      <c r="C580" t="s">
        <v>441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476</v>
      </c>
      <c r="K580" t="s">
        <v>514</v>
      </c>
      <c r="L580" s="1">
        <f t="shared" si="37"/>
        <v>474739000</v>
      </c>
      <c r="M580" s="1">
        <f t="shared" si="38"/>
        <v>288294000</v>
      </c>
      <c r="N580">
        <f t="shared" si="36"/>
        <v>0.733578509012524</v>
      </c>
      <c r="O580">
        <f t="shared" si="39"/>
        <v>0.445479058339965</v>
      </c>
    </row>
    <row r="581" spans="1:15">
      <c r="A581">
        <v>607</v>
      </c>
      <c r="B581" t="s">
        <v>149</v>
      </c>
      <c r="C581" t="s">
        <v>442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476</v>
      </c>
      <c r="K581" t="s">
        <v>514</v>
      </c>
      <c r="L581" s="1">
        <f t="shared" si="37"/>
        <v>578305000</v>
      </c>
      <c r="M581" s="1">
        <f t="shared" si="38"/>
        <v>364057000</v>
      </c>
      <c r="N581">
        <f t="shared" si="36"/>
        <v>0.739265215334859</v>
      </c>
      <c r="O581">
        <f t="shared" si="39"/>
        <v>0.465385352883276</v>
      </c>
    </row>
    <row r="582" spans="1:15">
      <c r="A582">
        <v>608</v>
      </c>
      <c r="B582" t="s">
        <v>150</v>
      </c>
      <c r="C582" t="s">
        <v>439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468</v>
      </c>
      <c r="K582" t="s">
        <v>563</v>
      </c>
      <c r="L582" s="1">
        <f t="shared" si="37"/>
        <v>23867000000</v>
      </c>
      <c r="M582" s="1">
        <f t="shared" si="38"/>
        <v>13017000000</v>
      </c>
      <c r="N582">
        <f t="shared" si="36"/>
        <v>0.162452268968193</v>
      </c>
      <c r="O582">
        <f t="shared" si="39"/>
        <v>0.0886010468495817</v>
      </c>
    </row>
    <row r="583" spans="1:15">
      <c r="A583">
        <v>609</v>
      </c>
      <c r="B583" t="s">
        <v>150</v>
      </c>
      <c r="C583" t="s">
        <v>440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468</v>
      </c>
      <c r="K583" t="s">
        <v>563</v>
      </c>
      <c r="L583" s="1">
        <f t="shared" si="37"/>
        <v>12174000000</v>
      </c>
      <c r="M583" s="1">
        <f t="shared" si="38"/>
        <v>332000000</v>
      </c>
      <c r="N583">
        <f t="shared" si="36"/>
        <v>0.0844964845186948</v>
      </c>
      <c r="O583">
        <f t="shared" si="39"/>
        <v>0.00230432338263567</v>
      </c>
    </row>
    <row r="584" spans="1:15">
      <c r="A584">
        <v>610</v>
      </c>
      <c r="B584" t="s">
        <v>150</v>
      </c>
      <c r="C584" t="s">
        <v>441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468</v>
      </c>
      <c r="K584" t="s">
        <v>563</v>
      </c>
      <c r="L584" s="1">
        <f t="shared" si="37"/>
        <v>18149000000</v>
      </c>
      <c r="M584" s="1">
        <f t="shared" si="38"/>
        <v>7647000000</v>
      </c>
      <c r="N584">
        <f t="shared" si="36"/>
        <v>0.121350914026665</v>
      </c>
      <c r="O584">
        <f t="shared" si="39"/>
        <v>0.0511306650262774</v>
      </c>
    </row>
    <row r="585" spans="1:15">
      <c r="A585">
        <v>611</v>
      </c>
      <c r="B585" t="s">
        <v>150</v>
      </c>
      <c r="C585" t="s">
        <v>442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468</v>
      </c>
      <c r="K585" t="s">
        <v>563</v>
      </c>
      <c r="L585" s="1">
        <f t="shared" si="37"/>
        <v>16312000000</v>
      </c>
      <c r="M585" s="1">
        <f t="shared" si="38"/>
        <v>4116000000</v>
      </c>
      <c r="N585">
        <f t="shared" si="36"/>
        <v>0.107457180500659</v>
      </c>
      <c r="O585">
        <f t="shared" si="39"/>
        <v>0.0271146245059289</v>
      </c>
    </row>
    <row r="586" spans="1:15">
      <c r="A586">
        <v>612</v>
      </c>
      <c r="B586" t="s">
        <v>151</v>
      </c>
      <c r="C586" t="s">
        <v>439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473</v>
      </c>
      <c r="K586" t="s">
        <v>509</v>
      </c>
      <c r="L586" s="1">
        <f t="shared" si="37"/>
        <v>1719445000</v>
      </c>
      <c r="M586" s="1">
        <f t="shared" si="38"/>
        <v>712014000</v>
      </c>
      <c r="N586">
        <f t="shared" si="36"/>
        <v>0.516954360444315</v>
      </c>
      <c r="O586">
        <f t="shared" si="39"/>
        <v>0.214068342981252</v>
      </c>
    </row>
    <row r="587" spans="1:15">
      <c r="A587">
        <v>613</v>
      </c>
      <c r="B587" t="s">
        <v>151</v>
      </c>
      <c r="C587" t="s">
        <v>440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473</v>
      </c>
      <c r="K587" t="s">
        <v>509</v>
      </c>
      <c r="L587" s="1">
        <f t="shared" si="37"/>
        <v>1897402000</v>
      </c>
      <c r="M587" s="1">
        <f t="shared" si="38"/>
        <v>786626000</v>
      </c>
      <c r="N587">
        <f t="shared" si="36"/>
        <v>0.508209037776011</v>
      </c>
      <c r="O587">
        <f t="shared" si="39"/>
        <v>0.210693591842737</v>
      </c>
    </row>
    <row r="588" spans="1:15">
      <c r="A588">
        <v>614</v>
      </c>
      <c r="B588" t="s">
        <v>151</v>
      </c>
      <c r="C588" t="s">
        <v>441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473</v>
      </c>
      <c r="K588" t="s">
        <v>509</v>
      </c>
      <c r="L588" s="1">
        <f t="shared" si="37"/>
        <v>1948934000</v>
      </c>
      <c r="M588" s="1">
        <f t="shared" si="38"/>
        <v>827344000</v>
      </c>
      <c r="N588">
        <f t="shared" si="36"/>
        <v>0.503706334173045</v>
      </c>
      <c r="O588">
        <f t="shared" si="39"/>
        <v>0.213828899973043</v>
      </c>
    </row>
    <row r="589" spans="1:15">
      <c r="A589">
        <v>615</v>
      </c>
      <c r="B589" t="s">
        <v>151</v>
      </c>
      <c r="C589" t="s">
        <v>442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473</v>
      </c>
      <c r="K589" t="s">
        <v>509</v>
      </c>
      <c r="L589" s="1">
        <f t="shared" si="37"/>
        <v>1964777000</v>
      </c>
      <c r="M589" s="1">
        <f t="shared" si="38"/>
        <v>795307000</v>
      </c>
      <c r="N589">
        <f t="shared" si="36"/>
        <v>0.495900844919127</v>
      </c>
      <c r="O589">
        <f t="shared" si="39"/>
        <v>0.200731896429008</v>
      </c>
    </row>
    <row r="590" spans="1:15">
      <c r="A590">
        <v>616</v>
      </c>
      <c r="B590" t="s">
        <v>152</v>
      </c>
      <c r="C590" t="s">
        <v>439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474</v>
      </c>
      <c r="K590" t="s">
        <v>507</v>
      </c>
      <c r="L590" s="1">
        <f t="shared" si="37"/>
        <v>5997000000</v>
      </c>
      <c r="M590" s="1">
        <f t="shared" si="38"/>
        <v>2804000000</v>
      </c>
      <c r="N590">
        <f t="shared" si="36"/>
        <v>0.761814024390244</v>
      </c>
      <c r="O590">
        <f t="shared" si="39"/>
        <v>0.35619918699187</v>
      </c>
    </row>
    <row r="591" spans="1:15">
      <c r="A591">
        <v>617</v>
      </c>
      <c r="B591" t="s">
        <v>152</v>
      </c>
      <c r="C591" t="s">
        <v>440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474</v>
      </c>
      <c r="K591" t="s">
        <v>507</v>
      </c>
      <c r="L591" s="1">
        <f t="shared" si="37"/>
        <v>10313000000</v>
      </c>
      <c r="M591" s="1">
        <f t="shared" si="38"/>
        <v>4994000000</v>
      </c>
      <c r="N591">
        <f t="shared" si="36"/>
        <v>0.827290229424033</v>
      </c>
      <c r="O591">
        <f t="shared" si="39"/>
        <v>0.400609658270496</v>
      </c>
    </row>
    <row r="592" spans="1:15">
      <c r="A592">
        <v>618</v>
      </c>
      <c r="B592" t="s">
        <v>152</v>
      </c>
      <c r="C592" t="s">
        <v>441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474</v>
      </c>
      <c r="K592" t="s">
        <v>507</v>
      </c>
      <c r="L592" s="1">
        <f t="shared" si="37"/>
        <v>15061000000</v>
      </c>
      <c r="M592" s="1">
        <f t="shared" si="38"/>
        <v>6225000000</v>
      </c>
      <c r="N592">
        <f t="shared" si="36"/>
        <v>0.84008255243195</v>
      </c>
      <c r="O592">
        <f t="shared" si="39"/>
        <v>0.347222222222222</v>
      </c>
    </row>
    <row r="593" spans="1:15">
      <c r="A593">
        <v>619</v>
      </c>
      <c r="B593" t="s">
        <v>152</v>
      </c>
      <c r="C593" t="s">
        <v>442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474</v>
      </c>
      <c r="K593" t="s">
        <v>507</v>
      </c>
      <c r="L593" s="1">
        <f t="shared" si="37"/>
        <v>23849000000</v>
      </c>
      <c r="M593" s="1">
        <f t="shared" si="38"/>
        <v>12427000000</v>
      </c>
      <c r="N593">
        <f t="shared" si="36"/>
        <v>0.862906143715175</v>
      </c>
      <c r="O593">
        <f t="shared" si="39"/>
        <v>0.449634561111513</v>
      </c>
    </row>
    <row r="594" spans="1:15">
      <c r="A594">
        <v>620</v>
      </c>
      <c r="B594" t="s">
        <v>153</v>
      </c>
      <c r="C594" t="s">
        <v>439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473</v>
      </c>
      <c r="K594" t="s">
        <v>509</v>
      </c>
      <c r="L594" s="1">
        <f t="shared" si="37"/>
        <v>1041600000</v>
      </c>
      <c r="M594" s="1">
        <f t="shared" si="38"/>
        <v>161100000</v>
      </c>
      <c r="N594">
        <f t="shared" si="36"/>
        <v>0.332270001275998</v>
      </c>
      <c r="O594">
        <f t="shared" si="39"/>
        <v>0.051390838330994</v>
      </c>
    </row>
    <row r="595" spans="1:15">
      <c r="A595">
        <v>621</v>
      </c>
      <c r="B595" t="s">
        <v>153</v>
      </c>
      <c r="C595" t="s">
        <v>440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473</v>
      </c>
      <c r="K595" t="s">
        <v>509</v>
      </c>
      <c r="L595" s="1">
        <f t="shared" si="37"/>
        <v>1295100000</v>
      </c>
      <c r="M595" s="1">
        <f t="shared" si="38"/>
        <v>347000000</v>
      </c>
      <c r="N595">
        <f t="shared" si="36"/>
        <v>0.349686791230154</v>
      </c>
      <c r="O595">
        <f t="shared" si="39"/>
        <v>0.093692623393455</v>
      </c>
    </row>
    <row r="596" spans="1:15">
      <c r="A596">
        <v>622</v>
      </c>
      <c r="B596" t="s">
        <v>153</v>
      </c>
      <c r="C596" t="s">
        <v>441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473</v>
      </c>
      <c r="K596" t="s">
        <v>509</v>
      </c>
      <c r="L596" s="1">
        <f t="shared" si="37"/>
        <v>1366900000</v>
      </c>
      <c r="M596" s="1">
        <f t="shared" si="38"/>
        <v>410500000</v>
      </c>
      <c r="N596">
        <f t="shared" si="36"/>
        <v>0.340567071955352</v>
      </c>
      <c r="O596">
        <f t="shared" si="39"/>
        <v>0.102277257325095</v>
      </c>
    </row>
    <row r="597" spans="1:15">
      <c r="A597">
        <v>623</v>
      </c>
      <c r="B597" t="s">
        <v>153</v>
      </c>
      <c r="C597" t="s">
        <v>442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473</v>
      </c>
      <c r="K597" t="s">
        <v>509</v>
      </c>
      <c r="L597" s="1">
        <f t="shared" si="37"/>
        <v>1581900000</v>
      </c>
      <c r="M597" s="1">
        <f t="shared" si="38"/>
        <v>512700000</v>
      </c>
      <c r="N597">
        <f t="shared" si="36"/>
        <v>0.345438267021881</v>
      </c>
      <c r="O597">
        <f t="shared" si="39"/>
        <v>0.111957898414639</v>
      </c>
    </row>
    <row r="598" spans="1:15">
      <c r="A598">
        <v>624</v>
      </c>
      <c r="B598" t="s">
        <v>154</v>
      </c>
      <c r="C598" t="s">
        <v>439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475</v>
      </c>
      <c r="K598" t="s">
        <v>564</v>
      </c>
      <c r="L598" s="1">
        <f t="shared" si="37"/>
        <v>6449000000</v>
      </c>
      <c r="M598" s="1">
        <f t="shared" si="38"/>
        <v>5733000000</v>
      </c>
      <c r="N598">
        <f t="shared" si="36"/>
        <v>0.358078845086063</v>
      </c>
      <c r="O598">
        <f t="shared" si="39"/>
        <v>0.318323153803443</v>
      </c>
    </row>
    <row r="599" spans="1:15">
      <c r="A599">
        <v>625</v>
      </c>
      <c r="B599" t="s">
        <v>154</v>
      </c>
      <c r="C599" t="s">
        <v>440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475</v>
      </c>
      <c r="K599" t="s">
        <v>564</v>
      </c>
      <c r="L599" s="1">
        <f t="shared" si="37"/>
        <v>6284000000</v>
      </c>
      <c r="M599" s="1">
        <f t="shared" si="38"/>
        <v>5417000000</v>
      </c>
      <c r="N599">
        <f t="shared" si="36"/>
        <v>0.30036805124038</v>
      </c>
      <c r="O599">
        <f t="shared" si="39"/>
        <v>0.258926437550786</v>
      </c>
    </row>
    <row r="600" spans="1:15">
      <c r="A600">
        <v>626</v>
      </c>
      <c r="B600" t="s">
        <v>154</v>
      </c>
      <c r="C600" t="s">
        <v>441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475</v>
      </c>
      <c r="K600" t="s">
        <v>564</v>
      </c>
      <c r="L600" s="1">
        <f t="shared" si="37"/>
        <v>1934000000</v>
      </c>
      <c r="M600" s="1">
        <f t="shared" si="38"/>
        <v>1216000000</v>
      </c>
      <c r="N600">
        <f t="shared" si="36"/>
        <v>0.0902136393320272</v>
      </c>
      <c r="O600">
        <f t="shared" si="39"/>
        <v>0.0567217091146562</v>
      </c>
    </row>
    <row r="601" spans="1:15">
      <c r="A601">
        <v>627</v>
      </c>
      <c r="B601" t="s">
        <v>154</v>
      </c>
      <c r="C601" t="s">
        <v>442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475</v>
      </c>
      <c r="K601" t="s">
        <v>564</v>
      </c>
      <c r="L601" s="1">
        <f t="shared" si="37"/>
        <v>-12647000000</v>
      </c>
      <c r="M601" s="1">
        <f t="shared" si="38"/>
        <v>-13343000000</v>
      </c>
      <c r="N601">
        <f t="shared" si="36"/>
        <v>-0.796561063173143</v>
      </c>
      <c r="O601">
        <f t="shared" si="39"/>
        <v>-0.840398060086918</v>
      </c>
    </row>
    <row r="602" spans="1:15">
      <c r="A602">
        <v>628</v>
      </c>
      <c r="B602" t="s">
        <v>155</v>
      </c>
      <c r="C602" t="s">
        <v>439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473</v>
      </c>
      <c r="K602" t="s">
        <v>540</v>
      </c>
      <c r="L602" s="1">
        <f t="shared" si="37"/>
        <v>27839000000</v>
      </c>
      <c r="M602" s="1">
        <f t="shared" si="38"/>
        <v>5094000000</v>
      </c>
      <c r="N602">
        <f t="shared" si="36"/>
        <v>0.628604330842008</v>
      </c>
      <c r="O602">
        <f t="shared" si="39"/>
        <v>0.115022467089665</v>
      </c>
    </row>
    <row r="603" spans="1:15">
      <c r="A603">
        <v>629</v>
      </c>
      <c r="B603" t="s">
        <v>155</v>
      </c>
      <c r="C603" t="s">
        <v>440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473</v>
      </c>
      <c r="K603" t="s">
        <v>540</v>
      </c>
      <c r="L603" s="1">
        <f t="shared" si="37"/>
        <v>28515000000</v>
      </c>
      <c r="M603" s="1">
        <f t="shared" si="38"/>
        <v>3815000000</v>
      </c>
      <c r="N603">
        <f t="shared" si="36"/>
        <v>0.625781815787741</v>
      </c>
      <c r="O603">
        <f t="shared" si="39"/>
        <v>0.0837228696205587</v>
      </c>
    </row>
    <row r="604" spans="1:15">
      <c r="A604">
        <v>630</v>
      </c>
      <c r="B604" t="s">
        <v>155</v>
      </c>
      <c r="C604" t="s">
        <v>441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473</v>
      </c>
      <c r="K604" t="s">
        <v>540</v>
      </c>
      <c r="L604" s="1">
        <f t="shared" si="37"/>
        <v>30469000000</v>
      </c>
      <c r="M604" s="1">
        <f t="shared" si="38"/>
        <v>2143000000</v>
      </c>
      <c r="N604">
        <f t="shared" si="36"/>
        <v>0.642087960719027</v>
      </c>
      <c r="O604">
        <f t="shared" si="39"/>
        <v>0.0451604745748425</v>
      </c>
    </row>
    <row r="605" spans="1:15">
      <c r="A605">
        <v>631</v>
      </c>
      <c r="B605" t="s">
        <v>155</v>
      </c>
      <c r="C605" t="s">
        <v>442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473</v>
      </c>
      <c r="K605" t="s">
        <v>540</v>
      </c>
      <c r="L605" s="1">
        <f t="shared" si="37"/>
        <v>33038000000</v>
      </c>
      <c r="M605" s="1">
        <f t="shared" si="38"/>
        <v>3077000000</v>
      </c>
      <c r="N605">
        <f t="shared" si="36"/>
        <v>0.65597140871637</v>
      </c>
      <c r="O605">
        <f t="shared" si="39"/>
        <v>0.0610940136999901</v>
      </c>
    </row>
    <row r="606" spans="1:15">
      <c r="A606">
        <v>632</v>
      </c>
      <c r="B606" t="s">
        <v>156</v>
      </c>
      <c r="C606" t="s">
        <v>439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478</v>
      </c>
      <c r="K606" t="s">
        <v>502</v>
      </c>
      <c r="L606" s="1">
        <f t="shared" si="37"/>
        <v>8538000000</v>
      </c>
      <c r="M606" s="1">
        <f t="shared" si="38"/>
        <v>2134000000</v>
      </c>
      <c r="N606">
        <f t="shared" si="36"/>
        <v>0.55968534906588</v>
      </c>
      <c r="O606">
        <f t="shared" si="39"/>
        <v>0.139888561127499</v>
      </c>
    </row>
    <row r="607" spans="1:15">
      <c r="A607">
        <v>633</v>
      </c>
      <c r="B607" t="s">
        <v>156</v>
      </c>
      <c r="C607" t="s">
        <v>440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478</v>
      </c>
      <c r="K607" t="s">
        <v>502</v>
      </c>
      <c r="L607" s="1">
        <f t="shared" si="37"/>
        <v>8433000000</v>
      </c>
      <c r="M607" s="1">
        <f t="shared" si="38"/>
        <v>2377000000</v>
      </c>
      <c r="N607">
        <f t="shared" si="36"/>
        <v>0.566277195809831</v>
      </c>
      <c r="O607">
        <f t="shared" si="39"/>
        <v>0.159615901154983</v>
      </c>
    </row>
    <row r="608" spans="1:15">
      <c r="A608">
        <v>634</v>
      </c>
      <c r="B608" t="s">
        <v>156</v>
      </c>
      <c r="C608" t="s">
        <v>441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478</v>
      </c>
      <c r="K608" t="s">
        <v>502</v>
      </c>
      <c r="L608" s="1">
        <f t="shared" si="37"/>
        <v>8053000000</v>
      </c>
      <c r="M608" s="1">
        <f t="shared" si="38"/>
        <v>1062000000</v>
      </c>
      <c r="N608">
        <f t="shared" si="36"/>
        <v>0.535118612532394</v>
      </c>
      <c r="O608">
        <f t="shared" si="39"/>
        <v>0.070569473054688</v>
      </c>
    </row>
    <row r="609" spans="1:15">
      <c r="A609">
        <v>635</v>
      </c>
      <c r="B609" t="s">
        <v>156</v>
      </c>
      <c r="C609" t="s">
        <v>442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478</v>
      </c>
      <c r="K609" t="s">
        <v>502</v>
      </c>
      <c r="L609" s="1">
        <f t="shared" si="37"/>
        <v>8853000000</v>
      </c>
      <c r="M609" s="1">
        <f t="shared" si="38"/>
        <v>2334000000</v>
      </c>
      <c r="N609">
        <f t="shared" si="36"/>
        <v>0.589178756821509</v>
      </c>
      <c r="O609">
        <f t="shared" si="39"/>
        <v>0.155330760015972</v>
      </c>
    </row>
    <row r="610" spans="1:15">
      <c r="A610">
        <v>636</v>
      </c>
      <c r="B610" t="s">
        <v>157</v>
      </c>
      <c r="C610" t="s">
        <v>439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474</v>
      </c>
      <c r="K610" t="s">
        <v>548</v>
      </c>
      <c r="L610" s="1">
        <f t="shared" si="37"/>
        <v>1228267000</v>
      </c>
      <c r="M610" s="1">
        <f t="shared" si="38"/>
        <v>430818000</v>
      </c>
      <c r="N610">
        <f t="shared" si="36"/>
        <v>0.82917396311653</v>
      </c>
      <c r="O610">
        <f t="shared" si="39"/>
        <v>0.290835028900017</v>
      </c>
    </row>
    <row r="611" spans="1:15">
      <c r="A611">
        <v>637</v>
      </c>
      <c r="B611" t="s">
        <v>157</v>
      </c>
      <c r="C611" t="s">
        <v>440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474</v>
      </c>
      <c r="K611" t="s">
        <v>548</v>
      </c>
      <c r="L611" s="1">
        <f t="shared" si="37"/>
        <v>1422087000</v>
      </c>
      <c r="M611" s="1">
        <f t="shared" si="38"/>
        <v>493557000</v>
      </c>
      <c r="N611">
        <f t="shared" si="36"/>
        <v>0.82104459119446</v>
      </c>
      <c r="O611">
        <f t="shared" si="39"/>
        <v>0.284956057749044</v>
      </c>
    </row>
    <row r="612" spans="1:15">
      <c r="A612">
        <v>638</v>
      </c>
      <c r="B612" t="s">
        <v>157</v>
      </c>
      <c r="C612" t="s">
        <v>441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474</v>
      </c>
      <c r="K612" t="s">
        <v>548</v>
      </c>
      <c r="L612" s="1">
        <f t="shared" si="37"/>
        <v>1587562000</v>
      </c>
      <c r="M612" s="1">
        <f t="shared" si="38"/>
        <v>552899000</v>
      </c>
      <c r="N612">
        <f t="shared" si="36"/>
        <v>0.826931441075557</v>
      </c>
      <c r="O612">
        <f t="shared" si="39"/>
        <v>0.287994778685327</v>
      </c>
    </row>
    <row r="613" spans="1:15">
      <c r="A613">
        <v>639</v>
      </c>
      <c r="B613" t="s">
        <v>157</v>
      </c>
      <c r="C613" t="s">
        <v>442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474</v>
      </c>
      <c r="K613" t="s">
        <v>548</v>
      </c>
      <c r="L613" s="1">
        <f t="shared" si="37"/>
        <v>1657829000</v>
      </c>
      <c r="M613" s="1">
        <f t="shared" si="38"/>
        <v>556428000</v>
      </c>
      <c r="N613">
        <f t="shared" si="36"/>
        <v>0.8309778179219</v>
      </c>
      <c r="O613">
        <f t="shared" si="39"/>
        <v>0.27890652490133</v>
      </c>
    </row>
    <row r="614" spans="1:15">
      <c r="A614">
        <v>640</v>
      </c>
      <c r="B614" t="s">
        <v>158</v>
      </c>
      <c r="C614" t="s">
        <v>439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474</v>
      </c>
      <c r="K614" t="s">
        <v>507</v>
      </c>
      <c r="L614" s="1">
        <f t="shared" si="37"/>
        <v>1839600000</v>
      </c>
      <c r="M614" s="1">
        <f t="shared" si="38"/>
        <v>1076300000</v>
      </c>
      <c r="N614">
        <f t="shared" si="36"/>
        <v>0.317402256806653</v>
      </c>
      <c r="O614">
        <f t="shared" si="39"/>
        <v>0.185703440422375</v>
      </c>
    </row>
    <row r="615" spans="1:15">
      <c r="A615">
        <v>641</v>
      </c>
      <c r="B615" t="s">
        <v>158</v>
      </c>
      <c r="C615" t="s">
        <v>440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474</v>
      </c>
      <c r="K615" t="s">
        <v>507</v>
      </c>
      <c r="L615" s="1">
        <f t="shared" si="37"/>
        <v>1970700000</v>
      </c>
      <c r="M615" s="1">
        <f t="shared" si="38"/>
        <v>1062900000</v>
      </c>
      <c r="N615">
        <f t="shared" si="36"/>
        <v>0.325015667777155</v>
      </c>
      <c r="O615">
        <f t="shared" si="39"/>
        <v>0.17529768776594</v>
      </c>
    </row>
    <row r="616" spans="1:15">
      <c r="A616">
        <v>642</v>
      </c>
      <c r="B616" t="s">
        <v>158</v>
      </c>
      <c r="C616" t="s">
        <v>441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474</v>
      </c>
      <c r="K616" t="s">
        <v>507</v>
      </c>
      <c r="L616" s="1">
        <f t="shared" si="37"/>
        <v>2085500000</v>
      </c>
      <c r="M616" s="1">
        <f t="shared" si="38"/>
        <v>1270600000</v>
      </c>
      <c r="N616">
        <f t="shared" si="36"/>
        <v>0.325158252518008</v>
      </c>
      <c r="O616">
        <f t="shared" si="39"/>
        <v>0.19810408806012</v>
      </c>
    </row>
    <row r="617" spans="1:15">
      <c r="A617">
        <v>643</v>
      </c>
      <c r="B617" t="s">
        <v>158</v>
      </c>
      <c r="C617" t="s">
        <v>442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474</v>
      </c>
      <c r="K617" t="s">
        <v>507</v>
      </c>
      <c r="L617" s="1">
        <f t="shared" si="37"/>
        <v>2202000000</v>
      </c>
      <c r="M617" s="1">
        <f t="shared" si="38"/>
        <v>1099200000</v>
      </c>
      <c r="N617">
        <f t="shared" si="36"/>
        <v>0.333879184861718</v>
      </c>
      <c r="O617">
        <f t="shared" si="39"/>
        <v>0.166666666666667</v>
      </c>
    </row>
    <row r="618" spans="1:15">
      <c r="A618">
        <v>644</v>
      </c>
      <c r="B618" t="s">
        <v>159</v>
      </c>
      <c r="C618" t="s">
        <v>439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474</v>
      </c>
      <c r="K618" t="s">
        <v>507</v>
      </c>
      <c r="L618" s="1">
        <f t="shared" si="37"/>
        <v>1872000000</v>
      </c>
      <c r="M618" s="1">
        <f t="shared" si="38"/>
        <v>1048000000</v>
      </c>
      <c r="N618">
        <f t="shared" si="36"/>
        <v>0.42200180342651</v>
      </c>
      <c r="O618">
        <f t="shared" si="39"/>
        <v>0.236248872858431</v>
      </c>
    </row>
    <row r="619" spans="1:15">
      <c r="A619">
        <v>645</v>
      </c>
      <c r="B619" t="s">
        <v>159</v>
      </c>
      <c r="C619" t="s">
        <v>440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474</v>
      </c>
      <c r="K619" t="s">
        <v>507</v>
      </c>
      <c r="L619" s="1">
        <f t="shared" si="37"/>
        <v>2038000000</v>
      </c>
      <c r="M619" s="1">
        <f t="shared" si="38"/>
        <v>1061000000</v>
      </c>
      <c r="N619">
        <f t="shared" si="36"/>
        <v>0.423348566680515</v>
      </c>
      <c r="O619">
        <f t="shared" si="39"/>
        <v>0.220398836726215</v>
      </c>
    </row>
    <row r="620" spans="1:15">
      <c r="A620">
        <v>646</v>
      </c>
      <c r="B620" t="s">
        <v>159</v>
      </c>
      <c r="C620" t="s">
        <v>441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474</v>
      </c>
      <c r="K620" t="s">
        <v>507</v>
      </c>
      <c r="L620" s="1">
        <f t="shared" si="37"/>
        <v>2185000000</v>
      </c>
      <c r="M620" s="1">
        <f t="shared" si="38"/>
        <v>1210000000</v>
      </c>
      <c r="N620">
        <f t="shared" si="36"/>
        <v>0.431306750888275</v>
      </c>
      <c r="O620">
        <f t="shared" si="39"/>
        <v>0.238847216739045</v>
      </c>
    </row>
    <row r="621" spans="1:15">
      <c r="A621">
        <v>647</v>
      </c>
      <c r="B621" t="s">
        <v>159</v>
      </c>
      <c r="C621" t="s">
        <v>442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474</v>
      </c>
      <c r="K621" t="s">
        <v>507</v>
      </c>
      <c r="L621" s="1">
        <f t="shared" si="37"/>
        <v>2345000000</v>
      </c>
      <c r="M621" s="1">
        <f t="shared" si="38"/>
        <v>1311000000</v>
      </c>
      <c r="N621">
        <f t="shared" si="36"/>
        <v>0.446326608298439</v>
      </c>
      <c r="O621">
        <f t="shared" si="39"/>
        <v>0.249524172059383</v>
      </c>
    </row>
    <row r="622" spans="1:15">
      <c r="A622">
        <v>648</v>
      </c>
      <c r="B622" t="s">
        <v>160</v>
      </c>
      <c r="C622" t="s">
        <v>439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468</v>
      </c>
      <c r="K622" t="s">
        <v>565</v>
      </c>
      <c r="L622" s="1">
        <f t="shared" si="37"/>
        <v>2034000000</v>
      </c>
      <c r="M622" s="1">
        <f t="shared" si="38"/>
        <v>622000000</v>
      </c>
      <c r="N622">
        <f t="shared" si="36"/>
        <v>0.329019734713685</v>
      </c>
      <c r="O622">
        <f t="shared" si="39"/>
        <v>0.1006146878033</v>
      </c>
    </row>
    <row r="623" spans="1:15">
      <c r="A623">
        <v>649</v>
      </c>
      <c r="B623" t="s">
        <v>160</v>
      </c>
      <c r="C623" t="s">
        <v>440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468</v>
      </c>
      <c r="K623" t="s">
        <v>565</v>
      </c>
      <c r="L623" s="1">
        <f t="shared" si="37"/>
        <v>2133000000</v>
      </c>
      <c r="M623" s="1">
        <f t="shared" si="38"/>
        <v>666000000</v>
      </c>
      <c r="N623">
        <f t="shared" si="36"/>
        <v>0.327901614142967</v>
      </c>
      <c r="O623">
        <f t="shared" si="39"/>
        <v>0.102382782475019</v>
      </c>
    </row>
    <row r="624" spans="1:15">
      <c r="A624">
        <v>650</v>
      </c>
      <c r="B624" t="s">
        <v>160</v>
      </c>
      <c r="C624" t="s">
        <v>441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468</v>
      </c>
      <c r="K624" t="s">
        <v>565</v>
      </c>
      <c r="L624" s="1">
        <f t="shared" si="37"/>
        <v>2374000000</v>
      </c>
      <c r="M624" s="1">
        <f t="shared" si="38"/>
        <v>809000000</v>
      </c>
      <c r="N624">
        <f t="shared" si="36"/>
        <v>0.331981541043211</v>
      </c>
      <c r="O624">
        <f t="shared" si="39"/>
        <v>0.113131030625087</v>
      </c>
    </row>
    <row r="625" spans="1:15">
      <c r="A625">
        <v>651</v>
      </c>
      <c r="B625" t="s">
        <v>160</v>
      </c>
      <c r="C625" t="s">
        <v>442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468</v>
      </c>
      <c r="K625" t="s">
        <v>565</v>
      </c>
      <c r="L625" s="1">
        <f t="shared" si="37"/>
        <v>2505000000</v>
      </c>
      <c r="M625" s="1">
        <f t="shared" si="38"/>
        <v>942000000</v>
      </c>
      <c r="N625">
        <f t="shared" si="36"/>
        <v>0.337965461413923</v>
      </c>
      <c r="O625">
        <f t="shared" si="39"/>
        <v>0.127091203453859</v>
      </c>
    </row>
    <row r="626" spans="1:15">
      <c r="A626">
        <v>652</v>
      </c>
      <c r="B626" t="s">
        <v>161</v>
      </c>
      <c r="C626" t="s">
        <v>439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474</v>
      </c>
      <c r="K626" t="s">
        <v>566</v>
      </c>
      <c r="L626" s="1">
        <f t="shared" si="37"/>
        <v>735184000</v>
      </c>
      <c r="M626" s="1">
        <f t="shared" si="38"/>
        <v>305330000</v>
      </c>
      <c r="N626">
        <f t="shared" si="36"/>
        <v>0.523129337862666</v>
      </c>
      <c r="O626">
        <f t="shared" si="39"/>
        <v>0.217261366854567</v>
      </c>
    </row>
    <row r="627" spans="1:15">
      <c r="A627">
        <v>653</v>
      </c>
      <c r="B627" t="s">
        <v>161</v>
      </c>
      <c r="C627" t="s">
        <v>440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474</v>
      </c>
      <c r="K627" t="s">
        <v>566</v>
      </c>
      <c r="L627" s="1">
        <f t="shared" si="37"/>
        <v>737010000</v>
      </c>
      <c r="M627" s="1">
        <f t="shared" si="38"/>
        <v>266575000</v>
      </c>
      <c r="N627">
        <f t="shared" si="36"/>
        <v>0.492531268962531</v>
      </c>
      <c r="O627">
        <f t="shared" si="39"/>
        <v>0.178147546198405</v>
      </c>
    </row>
    <row r="628" spans="1:15">
      <c r="A628">
        <v>654</v>
      </c>
      <c r="B628" t="s">
        <v>161</v>
      </c>
      <c r="C628" t="s">
        <v>441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474</v>
      </c>
      <c r="K628" t="s">
        <v>566</v>
      </c>
      <c r="L628" s="1">
        <f t="shared" si="37"/>
        <v>750373000</v>
      </c>
      <c r="M628" s="1">
        <f t="shared" si="38"/>
        <v>275627000</v>
      </c>
      <c r="N628">
        <f t="shared" si="36"/>
        <v>0.490230319850208</v>
      </c>
      <c r="O628">
        <f t="shared" si="39"/>
        <v>0.18007139431903</v>
      </c>
    </row>
    <row r="629" spans="1:15">
      <c r="A629">
        <v>655</v>
      </c>
      <c r="B629" t="s">
        <v>161</v>
      </c>
      <c r="C629" t="s">
        <v>442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474</v>
      </c>
      <c r="K629" t="s">
        <v>566</v>
      </c>
      <c r="L629" s="1">
        <f t="shared" si="37"/>
        <v>753561000</v>
      </c>
      <c r="M629" s="1">
        <f t="shared" si="38"/>
        <v>307125000</v>
      </c>
      <c r="N629">
        <f t="shared" si="36"/>
        <v>0.483961833370048</v>
      </c>
      <c r="O629">
        <f t="shared" si="39"/>
        <v>0.197245847481194</v>
      </c>
    </row>
    <row r="630" spans="1:15">
      <c r="A630">
        <v>656</v>
      </c>
      <c r="B630" t="s">
        <v>162</v>
      </c>
      <c r="C630" t="s">
        <v>439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473</v>
      </c>
      <c r="K630" t="s">
        <v>567</v>
      </c>
      <c r="L630" s="1">
        <f t="shared" si="37"/>
        <v>1365191000</v>
      </c>
      <c r="M630" s="1">
        <f t="shared" si="38"/>
        <v>1190043000</v>
      </c>
      <c r="N630">
        <f t="shared" si="36"/>
        <v>0.049912705203463</v>
      </c>
      <c r="O630">
        <f t="shared" si="39"/>
        <v>0.0435091246854431</v>
      </c>
    </row>
    <row r="631" spans="1:15">
      <c r="A631">
        <v>657</v>
      </c>
      <c r="B631" t="s">
        <v>162</v>
      </c>
      <c r="C631" t="s">
        <v>440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473</v>
      </c>
      <c r="K631" t="s">
        <v>567</v>
      </c>
      <c r="L631" s="1">
        <f t="shared" si="37"/>
        <v>1399033000</v>
      </c>
      <c r="M631" s="1">
        <f t="shared" si="38"/>
        <v>1216322000</v>
      </c>
      <c r="N631">
        <f t="shared" si="36"/>
        <v>0.0649758724128753</v>
      </c>
      <c r="O631">
        <f t="shared" si="39"/>
        <v>0.056490149328124</v>
      </c>
    </row>
    <row r="632" spans="1:15">
      <c r="A632">
        <v>658</v>
      </c>
      <c r="B632" t="s">
        <v>162</v>
      </c>
      <c r="C632" t="s">
        <v>441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473</v>
      </c>
      <c r="K632" t="s">
        <v>567</v>
      </c>
      <c r="L632" s="1">
        <f t="shared" si="37"/>
        <v>1094696000</v>
      </c>
      <c r="M632" s="1">
        <f t="shared" si="38"/>
        <v>686471000</v>
      </c>
      <c r="N632">
        <f t="shared" si="36"/>
        <v>0.0604335375505243</v>
      </c>
      <c r="O632">
        <f t="shared" si="39"/>
        <v>0.0378971613633794</v>
      </c>
    </row>
    <row r="633" spans="1:15">
      <c r="A633">
        <v>659</v>
      </c>
      <c r="B633" t="s">
        <v>162</v>
      </c>
      <c r="C633" t="s">
        <v>442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473</v>
      </c>
      <c r="K633" t="s">
        <v>567</v>
      </c>
      <c r="L633" s="1">
        <f t="shared" si="37"/>
        <v>790316000</v>
      </c>
      <c r="M633" s="1">
        <f t="shared" si="38"/>
        <v>599243000</v>
      </c>
      <c r="N633">
        <f t="shared" si="36"/>
        <v>0.0415157703414882</v>
      </c>
      <c r="O633">
        <f t="shared" si="39"/>
        <v>0.0314785918123187</v>
      </c>
    </row>
    <row r="634" spans="1:15">
      <c r="A634">
        <v>660</v>
      </c>
      <c r="B634" t="s">
        <v>163</v>
      </c>
      <c r="C634" t="s">
        <v>439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473</v>
      </c>
      <c r="K634" t="s">
        <v>543</v>
      </c>
      <c r="L634" s="1">
        <f t="shared" si="37"/>
        <v>1688095000</v>
      </c>
      <c r="M634" s="1">
        <f t="shared" si="38"/>
        <v>721266000</v>
      </c>
      <c r="N634">
        <f t="shared" si="36"/>
        <v>0.340711364486351</v>
      </c>
      <c r="O634">
        <f t="shared" si="39"/>
        <v>0.145574462940541</v>
      </c>
    </row>
    <row r="635" spans="1:15">
      <c r="A635">
        <v>661</v>
      </c>
      <c r="B635" t="s">
        <v>163</v>
      </c>
      <c r="C635" t="s">
        <v>440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473</v>
      </c>
      <c r="K635" t="s">
        <v>543</v>
      </c>
      <c r="L635" s="1">
        <f t="shared" si="37"/>
        <v>1714617000</v>
      </c>
      <c r="M635" s="1">
        <f t="shared" si="38"/>
        <v>777717000</v>
      </c>
      <c r="N635">
        <f t="shared" si="36"/>
        <v>0.351508286890732</v>
      </c>
      <c r="O635">
        <f t="shared" si="39"/>
        <v>0.159437338108627</v>
      </c>
    </row>
    <row r="636" spans="1:15">
      <c r="A636">
        <v>662</v>
      </c>
      <c r="B636" t="s">
        <v>163</v>
      </c>
      <c r="C636" t="s">
        <v>441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473</v>
      </c>
      <c r="K636" t="s">
        <v>543</v>
      </c>
      <c r="L636" s="1">
        <f t="shared" si="37"/>
        <v>1487318000</v>
      </c>
      <c r="M636" s="1">
        <f t="shared" si="38"/>
        <v>515707000</v>
      </c>
      <c r="N636">
        <f t="shared" si="36"/>
        <v>0.326092571195541</v>
      </c>
      <c r="O636">
        <f t="shared" si="39"/>
        <v>0.113068100845642</v>
      </c>
    </row>
    <row r="637" spans="1:15">
      <c r="A637">
        <v>663</v>
      </c>
      <c r="B637" t="s">
        <v>163</v>
      </c>
      <c r="C637" t="s">
        <v>442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473</v>
      </c>
      <c r="K637" t="s">
        <v>543</v>
      </c>
      <c r="L637" s="1">
        <f t="shared" si="37"/>
        <v>1231554000</v>
      </c>
      <c r="M637" s="1">
        <f t="shared" si="38"/>
        <v>266232000</v>
      </c>
      <c r="N637">
        <f t="shared" si="36"/>
        <v>0.308547093771656</v>
      </c>
      <c r="O637">
        <f t="shared" si="39"/>
        <v>0.0667003719439143</v>
      </c>
    </row>
    <row r="638" spans="1:15">
      <c r="A638">
        <v>664</v>
      </c>
      <c r="B638" t="s">
        <v>164</v>
      </c>
      <c r="C638" t="s">
        <v>439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475</v>
      </c>
      <c r="K638" t="s">
        <v>554</v>
      </c>
      <c r="L638" s="1">
        <f t="shared" si="37"/>
        <v>1268300000</v>
      </c>
      <c r="M638" s="1">
        <f t="shared" si="38"/>
        <v>666600000</v>
      </c>
      <c r="N638">
        <f t="shared" si="36"/>
        <v>0.371946391389777</v>
      </c>
      <c r="O638">
        <f t="shared" si="39"/>
        <v>0.195489603800698</v>
      </c>
    </row>
    <row r="639" spans="1:15">
      <c r="A639">
        <v>665</v>
      </c>
      <c r="B639" t="s">
        <v>164</v>
      </c>
      <c r="C639" t="s">
        <v>440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475</v>
      </c>
      <c r="K639" t="s">
        <v>554</v>
      </c>
      <c r="L639" s="1">
        <f t="shared" si="37"/>
        <v>1200900000</v>
      </c>
      <c r="M639" s="1">
        <f t="shared" si="38"/>
        <v>589200000</v>
      </c>
      <c r="N639">
        <f t="shared" si="36"/>
        <v>0.383588334877184</v>
      </c>
      <c r="O639">
        <f t="shared" si="39"/>
        <v>0.188200721883285</v>
      </c>
    </row>
    <row r="640" spans="1:15">
      <c r="A640">
        <v>666</v>
      </c>
      <c r="B640" t="s">
        <v>164</v>
      </c>
      <c r="C640" t="s">
        <v>441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475</v>
      </c>
      <c r="K640" t="s">
        <v>554</v>
      </c>
      <c r="L640" s="1">
        <f t="shared" si="37"/>
        <v>1210900000</v>
      </c>
      <c r="M640" s="1">
        <f t="shared" si="38"/>
        <v>494800000</v>
      </c>
      <c r="N640">
        <f t="shared" si="36"/>
        <v>0.371589897812011</v>
      </c>
      <c r="O640">
        <f t="shared" si="39"/>
        <v>0.151839690674195</v>
      </c>
    </row>
    <row r="641" spans="1:15">
      <c r="A641">
        <v>667</v>
      </c>
      <c r="B641" t="s">
        <v>164</v>
      </c>
      <c r="C641" t="s">
        <v>442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475</v>
      </c>
      <c r="K641" t="s">
        <v>554</v>
      </c>
      <c r="L641" s="1">
        <f t="shared" si="37"/>
        <v>1075400000</v>
      </c>
      <c r="M641" s="1">
        <f t="shared" si="38"/>
        <v>193800000</v>
      </c>
      <c r="N641">
        <f t="shared" si="36"/>
        <v>0.328216084236228</v>
      </c>
      <c r="O641">
        <f t="shared" si="39"/>
        <v>0.0591484816114757</v>
      </c>
    </row>
    <row r="642" spans="1:15">
      <c r="A642">
        <v>668</v>
      </c>
      <c r="B642" t="s">
        <v>165</v>
      </c>
      <c r="C642" t="s">
        <v>439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476</v>
      </c>
      <c r="K642" t="s">
        <v>568</v>
      </c>
      <c r="L642" s="1">
        <f t="shared" si="37"/>
        <v>446959000</v>
      </c>
      <c r="M642" s="1">
        <f t="shared" si="38"/>
        <v>254161000</v>
      </c>
      <c r="N642">
        <f t="shared" ref="N642:N705" si="40">1-(F642/E642)</f>
        <v>0.701207851110661</v>
      </c>
      <c r="O642">
        <f t="shared" si="39"/>
        <v>0.398738337624115</v>
      </c>
    </row>
    <row r="643" spans="1:15">
      <c r="A643">
        <v>669</v>
      </c>
      <c r="B643" t="s">
        <v>165</v>
      </c>
      <c r="C643" t="s">
        <v>440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476</v>
      </c>
      <c r="K643" t="s">
        <v>568</v>
      </c>
      <c r="L643" s="1">
        <f t="shared" ref="L643:L706" si="41">E643-F643</f>
        <v>474167000</v>
      </c>
      <c r="M643" s="1">
        <f t="shared" ref="M643:M706" si="42">L643-SUM(G643:I643)</f>
        <v>271037000</v>
      </c>
      <c r="N643">
        <f t="shared" si="40"/>
        <v>0.691114868311738</v>
      </c>
      <c r="O643">
        <f t="shared" ref="O643:O706" si="43">M643/E643</f>
        <v>0.395045839467125</v>
      </c>
    </row>
    <row r="644" spans="1:15">
      <c r="A644">
        <v>670</v>
      </c>
      <c r="B644" t="s">
        <v>165</v>
      </c>
      <c r="C644" t="s">
        <v>441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476</v>
      </c>
      <c r="K644" t="s">
        <v>568</v>
      </c>
      <c r="L644" s="1">
        <f t="shared" si="41"/>
        <v>510595000</v>
      </c>
      <c r="M644" s="1">
        <f t="shared" si="42"/>
        <v>300154000</v>
      </c>
      <c r="N644">
        <f t="shared" si="40"/>
        <v>0.686272533238711</v>
      </c>
      <c r="O644">
        <f t="shared" si="43"/>
        <v>0.403426288823299</v>
      </c>
    </row>
    <row r="645" spans="1:15">
      <c r="A645">
        <v>671</v>
      </c>
      <c r="B645" t="s">
        <v>165</v>
      </c>
      <c r="C645" t="s">
        <v>442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476</v>
      </c>
      <c r="K645" t="s">
        <v>568</v>
      </c>
      <c r="L645" s="1">
        <f t="shared" si="41"/>
        <v>547979000</v>
      </c>
      <c r="M645" s="1">
        <f t="shared" si="42"/>
        <v>320995000</v>
      </c>
      <c r="N645">
        <f t="shared" si="40"/>
        <v>0.683614212235417</v>
      </c>
      <c r="O645">
        <f t="shared" si="43"/>
        <v>0.400447360312179</v>
      </c>
    </row>
    <row r="646" spans="1:15">
      <c r="A646">
        <v>672</v>
      </c>
      <c r="B646" t="s">
        <v>166</v>
      </c>
      <c r="C646" t="s">
        <v>439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474</v>
      </c>
      <c r="K646" t="s">
        <v>498</v>
      </c>
      <c r="L646" s="1">
        <f t="shared" si="41"/>
        <v>852749000</v>
      </c>
      <c r="M646" s="1">
        <f t="shared" si="42"/>
        <v>439361000</v>
      </c>
      <c r="N646">
        <f t="shared" si="40"/>
        <v>0.253150544226068</v>
      </c>
      <c r="O646">
        <f t="shared" si="43"/>
        <v>0.13043049744029</v>
      </c>
    </row>
    <row r="647" spans="1:15">
      <c r="A647">
        <v>673</v>
      </c>
      <c r="B647" t="s">
        <v>166</v>
      </c>
      <c r="C647" t="s">
        <v>440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474</v>
      </c>
      <c r="K647" t="s">
        <v>498</v>
      </c>
      <c r="L647" s="1">
        <f t="shared" si="41"/>
        <v>864632000</v>
      </c>
      <c r="M647" s="1">
        <f t="shared" si="42"/>
        <v>460071000</v>
      </c>
      <c r="N647">
        <f t="shared" si="40"/>
        <v>0.261248434863742</v>
      </c>
      <c r="O647">
        <f t="shared" si="43"/>
        <v>0.139010386703473</v>
      </c>
    </row>
    <row r="648" spans="1:15">
      <c r="A648">
        <v>674</v>
      </c>
      <c r="B648" t="s">
        <v>166</v>
      </c>
      <c r="C648" t="s">
        <v>441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474</v>
      </c>
      <c r="K648" t="s">
        <v>498</v>
      </c>
      <c r="L648" s="1">
        <f t="shared" si="41"/>
        <v>824941000</v>
      </c>
      <c r="M648" s="1">
        <f t="shared" si="42"/>
        <v>427145000</v>
      </c>
      <c r="N648">
        <f t="shared" si="40"/>
        <v>0.243260250761754</v>
      </c>
      <c r="O648">
        <f t="shared" si="43"/>
        <v>0.125957371268526</v>
      </c>
    </row>
    <row r="649" spans="1:15">
      <c r="A649">
        <v>675</v>
      </c>
      <c r="B649" t="s">
        <v>166</v>
      </c>
      <c r="C649" t="s">
        <v>442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474</v>
      </c>
      <c r="K649" t="s">
        <v>498</v>
      </c>
      <c r="L649" s="1">
        <f t="shared" si="41"/>
        <v>919267000</v>
      </c>
      <c r="M649" s="1">
        <f t="shared" si="42"/>
        <v>533482000</v>
      </c>
      <c r="N649">
        <f t="shared" si="40"/>
        <v>0.256850596326622</v>
      </c>
      <c r="O649">
        <f t="shared" si="43"/>
        <v>0.149059163256724</v>
      </c>
    </row>
    <row r="650" spans="1:15">
      <c r="A650">
        <v>676</v>
      </c>
      <c r="B650" t="s">
        <v>167</v>
      </c>
      <c r="C650" t="s">
        <v>439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477</v>
      </c>
      <c r="K650" t="s">
        <v>552</v>
      </c>
      <c r="L650" s="1">
        <f t="shared" si="41"/>
        <v>5011853000</v>
      </c>
      <c r="M650" s="1">
        <f t="shared" si="42"/>
        <v>1068905000</v>
      </c>
      <c r="N650">
        <f t="shared" si="40"/>
        <v>1</v>
      </c>
      <c r="O650">
        <f t="shared" si="43"/>
        <v>0.213275409314679</v>
      </c>
    </row>
    <row r="651" spans="1:15">
      <c r="A651">
        <v>677</v>
      </c>
      <c r="B651" t="s">
        <v>167</v>
      </c>
      <c r="C651" t="s">
        <v>440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477</v>
      </c>
      <c r="K651" t="s">
        <v>552</v>
      </c>
      <c r="L651" s="1">
        <f t="shared" si="41"/>
        <v>4762000000</v>
      </c>
      <c r="M651" s="1">
        <f t="shared" si="42"/>
        <v>976000000</v>
      </c>
      <c r="N651">
        <f t="shared" si="40"/>
        <v>1</v>
      </c>
      <c r="O651">
        <f t="shared" si="43"/>
        <v>0.204955900881982</v>
      </c>
    </row>
    <row r="652" spans="1:15">
      <c r="A652">
        <v>678</v>
      </c>
      <c r="B652" t="s">
        <v>167</v>
      </c>
      <c r="C652" t="s">
        <v>441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477</v>
      </c>
      <c r="K652" t="s">
        <v>552</v>
      </c>
      <c r="L652" s="1">
        <f t="shared" si="41"/>
        <v>4772000000</v>
      </c>
      <c r="M652" s="1">
        <f t="shared" si="42"/>
        <v>962000000</v>
      </c>
      <c r="N652">
        <f t="shared" si="40"/>
        <v>1</v>
      </c>
      <c r="O652">
        <f t="shared" si="43"/>
        <v>0.201592623637888</v>
      </c>
    </row>
    <row r="653" spans="1:15">
      <c r="A653">
        <v>679</v>
      </c>
      <c r="B653" t="s">
        <v>167</v>
      </c>
      <c r="C653" t="s">
        <v>442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477</v>
      </c>
      <c r="K653" t="s">
        <v>552</v>
      </c>
      <c r="L653" s="1">
        <f t="shared" si="41"/>
        <v>5576000000</v>
      </c>
      <c r="M653" s="1">
        <f t="shared" si="42"/>
        <v>981000000</v>
      </c>
      <c r="N653">
        <f t="shared" si="40"/>
        <v>1</v>
      </c>
      <c r="O653">
        <f t="shared" si="43"/>
        <v>0.175932568149211</v>
      </c>
    </row>
    <row r="654" spans="1:15">
      <c r="A654">
        <v>680</v>
      </c>
      <c r="B654" t="s">
        <v>168</v>
      </c>
      <c r="C654" t="s">
        <v>439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473</v>
      </c>
      <c r="K654" t="s">
        <v>521</v>
      </c>
      <c r="L654" s="1">
        <f t="shared" si="41"/>
        <v>5728000000</v>
      </c>
      <c r="M654" s="1">
        <f t="shared" si="42"/>
        <v>3689000000</v>
      </c>
      <c r="N654">
        <f t="shared" si="40"/>
        <v>0.185192369867443</v>
      </c>
      <c r="O654">
        <f t="shared" si="43"/>
        <v>0.11926931781442</v>
      </c>
    </row>
    <row r="655" spans="1:15">
      <c r="A655">
        <v>681</v>
      </c>
      <c r="B655" t="s">
        <v>168</v>
      </c>
      <c r="C655" t="s">
        <v>440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473</v>
      </c>
      <c r="K655" t="s">
        <v>521</v>
      </c>
      <c r="L655" s="1">
        <f t="shared" si="41"/>
        <v>5873000000</v>
      </c>
      <c r="M655" s="1">
        <f t="shared" si="42"/>
        <v>3889000000</v>
      </c>
      <c r="N655">
        <f t="shared" si="40"/>
        <v>0.190360430442111</v>
      </c>
      <c r="O655">
        <f t="shared" si="43"/>
        <v>0.126053416310126</v>
      </c>
    </row>
    <row r="656" spans="1:15">
      <c r="A656">
        <v>682</v>
      </c>
      <c r="B656" t="s">
        <v>168</v>
      </c>
      <c r="C656" t="s">
        <v>441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473</v>
      </c>
      <c r="K656" t="s">
        <v>521</v>
      </c>
      <c r="L656" s="1">
        <f t="shared" si="41"/>
        <v>6130000000</v>
      </c>
      <c r="M656" s="1">
        <f t="shared" si="42"/>
        <v>4178000000</v>
      </c>
      <c r="N656">
        <f t="shared" si="40"/>
        <v>0.194794877498491</v>
      </c>
      <c r="O656">
        <f t="shared" si="43"/>
        <v>0.132765578823604</v>
      </c>
    </row>
    <row r="657" spans="1:15">
      <c r="A657">
        <v>683</v>
      </c>
      <c r="B657" t="s">
        <v>168</v>
      </c>
      <c r="C657" t="s">
        <v>442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473</v>
      </c>
      <c r="K657" t="s">
        <v>521</v>
      </c>
      <c r="L657" s="1">
        <f t="shared" si="41"/>
        <v>6249000000</v>
      </c>
      <c r="M657" s="1">
        <f t="shared" si="42"/>
        <v>4309000000</v>
      </c>
      <c r="N657">
        <f t="shared" si="40"/>
        <v>0.199311070710937</v>
      </c>
      <c r="O657">
        <f t="shared" si="43"/>
        <v>0.137435014193219</v>
      </c>
    </row>
    <row r="658" spans="1:15">
      <c r="A658">
        <v>684</v>
      </c>
      <c r="B658" t="s">
        <v>169</v>
      </c>
      <c r="C658" t="s">
        <v>439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476</v>
      </c>
      <c r="K658" t="s">
        <v>568</v>
      </c>
      <c r="L658" s="1">
        <f t="shared" si="41"/>
        <v>1625965000</v>
      </c>
      <c r="M658" s="1">
        <f t="shared" si="42"/>
        <v>784982000</v>
      </c>
      <c r="N658">
        <f t="shared" si="40"/>
        <v>0.670141503465563</v>
      </c>
      <c r="O658">
        <f t="shared" si="43"/>
        <v>0.323530345163275</v>
      </c>
    </row>
    <row r="659" spans="1:15">
      <c r="A659">
        <v>685</v>
      </c>
      <c r="B659" t="s">
        <v>169</v>
      </c>
      <c r="C659" t="s">
        <v>440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476</v>
      </c>
      <c r="K659" t="s">
        <v>568</v>
      </c>
      <c r="L659" s="1">
        <f t="shared" si="41"/>
        <v>1670922000</v>
      </c>
      <c r="M659" s="1">
        <f t="shared" si="42"/>
        <v>844336000</v>
      </c>
      <c r="N659">
        <f t="shared" si="40"/>
        <v>0.672128147152654</v>
      </c>
      <c r="O659">
        <f t="shared" si="43"/>
        <v>0.339634041118786</v>
      </c>
    </row>
    <row r="660" spans="1:15">
      <c r="A660">
        <v>686</v>
      </c>
      <c r="B660" t="s">
        <v>169</v>
      </c>
      <c r="C660" t="s">
        <v>441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476</v>
      </c>
      <c r="K660" t="s">
        <v>568</v>
      </c>
      <c r="L660" s="1">
        <f t="shared" si="41"/>
        <v>1751957000</v>
      </c>
      <c r="M660" s="1">
        <f t="shared" si="42"/>
        <v>954846000</v>
      </c>
      <c r="N660">
        <f t="shared" si="40"/>
        <v>0.690954933409161</v>
      </c>
      <c r="O660">
        <f t="shared" si="43"/>
        <v>0.376582047587928</v>
      </c>
    </row>
    <row r="661" spans="1:15">
      <c r="A661">
        <v>687</v>
      </c>
      <c r="B661" t="s">
        <v>169</v>
      </c>
      <c r="C661" t="s">
        <v>442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476</v>
      </c>
      <c r="K661" t="s">
        <v>568</v>
      </c>
      <c r="L661" s="1">
        <f t="shared" si="41"/>
        <v>1656630000</v>
      </c>
      <c r="M661" s="1">
        <f t="shared" si="42"/>
        <v>940578000</v>
      </c>
      <c r="N661">
        <f t="shared" si="40"/>
        <v>0.689140923147577</v>
      </c>
      <c r="O661">
        <f t="shared" si="43"/>
        <v>0.39127070692448</v>
      </c>
    </row>
    <row r="662" spans="1:15">
      <c r="A662">
        <v>688</v>
      </c>
      <c r="B662" t="s">
        <v>170</v>
      </c>
      <c r="C662" t="s">
        <v>439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472</v>
      </c>
      <c r="K662" t="s">
        <v>510</v>
      </c>
      <c r="L662" s="1">
        <f t="shared" si="41"/>
        <v>7231000000</v>
      </c>
      <c r="M662" s="1">
        <f t="shared" si="42"/>
        <v>4010000000</v>
      </c>
      <c r="N662">
        <f t="shared" si="40"/>
        <v>0.745310245310245</v>
      </c>
      <c r="O662">
        <f t="shared" si="43"/>
        <v>0.41331684188827</v>
      </c>
    </row>
    <row r="663" spans="1:15">
      <c r="A663">
        <v>689</v>
      </c>
      <c r="B663" t="s">
        <v>170</v>
      </c>
      <c r="C663" t="s">
        <v>440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472</v>
      </c>
      <c r="K663" t="s">
        <v>510</v>
      </c>
      <c r="L663" s="1">
        <f t="shared" si="41"/>
        <v>8343000000</v>
      </c>
      <c r="M663" s="1">
        <f t="shared" si="42"/>
        <v>4524000000</v>
      </c>
      <c r="N663">
        <f t="shared" si="40"/>
        <v>0.744777718264596</v>
      </c>
      <c r="O663">
        <f t="shared" si="43"/>
        <v>0.403856454204606</v>
      </c>
    </row>
    <row r="664" spans="1:15">
      <c r="A664">
        <v>690</v>
      </c>
      <c r="B664" t="s">
        <v>170</v>
      </c>
      <c r="C664" t="s">
        <v>441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472</v>
      </c>
      <c r="K664" t="s">
        <v>510</v>
      </c>
      <c r="L664" s="1">
        <f t="shared" si="41"/>
        <v>21102000000</v>
      </c>
      <c r="M664" s="1">
        <f t="shared" si="42"/>
        <v>15265000000</v>
      </c>
      <c r="N664">
        <f t="shared" si="40"/>
        <v>0.847810365608678</v>
      </c>
      <c r="O664">
        <f t="shared" si="43"/>
        <v>0.613298513459221</v>
      </c>
    </row>
    <row r="665" spans="1:15">
      <c r="A665">
        <v>691</v>
      </c>
      <c r="B665" t="s">
        <v>170</v>
      </c>
      <c r="C665" t="s">
        <v>442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472</v>
      </c>
      <c r="K665" t="s">
        <v>510</v>
      </c>
      <c r="L665" s="1">
        <f t="shared" si="41"/>
        <v>28633000000</v>
      </c>
      <c r="M665" s="1">
        <f t="shared" si="42"/>
        <v>22193000000</v>
      </c>
      <c r="N665">
        <f t="shared" si="40"/>
        <v>0.877263396550139</v>
      </c>
      <c r="O665">
        <f t="shared" si="43"/>
        <v>0.67995342994577</v>
      </c>
    </row>
    <row r="666" spans="1:15">
      <c r="A666">
        <v>692</v>
      </c>
      <c r="B666" t="s">
        <v>171</v>
      </c>
      <c r="C666" t="s">
        <v>439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469</v>
      </c>
      <c r="K666" t="s">
        <v>531</v>
      </c>
      <c r="L666" s="1">
        <f t="shared" si="41"/>
        <v>6423900000</v>
      </c>
      <c r="M666" s="1">
        <f t="shared" si="42"/>
        <v>2871600000</v>
      </c>
      <c r="N666">
        <f t="shared" si="40"/>
        <v>0.361419143585329</v>
      </c>
      <c r="O666">
        <f t="shared" si="43"/>
        <v>0.161560922915928</v>
      </c>
    </row>
    <row r="667" spans="1:15">
      <c r="A667">
        <v>693</v>
      </c>
      <c r="B667" t="s">
        <v>171</v>
      </c>
      <c r="C667" t="s">
        <v>440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469</v>
      </c>
      <c r="K667" t="s">
        <v>531</v>
      </c>
      <c r="L667" s="1">
        <f t="shared" si="41"/>
        <v>6369800000</v>
      </c>
      <c r="M667" s="1">
        <f t="shared" si="42"/>
        <v>2895500000</v>
      </c>
      <c r="N667">
        <f t="shared" si="40"/>
        <v>0.355664001429401</v>
      </c>
      <c r="O667">
        <f t="shared" si="43"/>
        <v>0.161673069191942</v>
      </c>
    </row>
    <row r="668" spans="1:15">
      <c r="A668">
        <v>694</v>
      </c>
      <c r="B668" t="s">
        <v>171</v>
      </c>
      <c r="C668" t="s">
        <v>441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469</v>
      </c>
      <c r="K668" t="s">
        <v>531</v>
      </c>
      <c r="L668" s="1">
        <f t="shared" si="41"/>
        <v>5949200000</v>
      </c>
      <c r="M668" s="1">
        <f t="shared" si="42"/>
        <v>2621200000</v>
      </c>
      <c r="N668">
        <f t="shared" si="40"/>
        <v>0.337441790553763</v>
      </c>
      <c r="O668">
        <f t="shared" si="43"/>
        <v>0.148675859174262</v>
      </c>
    </row>
    <row r="669" spans="1:15">
      <c r="A669">
        <v>695</v>
      </c>
      <c r="B669" t="s">
        <v>171</v>
      </c>
      <c r="C669" t="s">
        <v>442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469</v>
      </c>
      <c r="K669" t="s">
        <v>531</v>
      </c>
      <c r="L669" s="1">
        <f t="shared" si="41"/>
        <v>5829500000</v>
      </c>
      <c r="M669" s="1">
        <f t="shared" si="42"/>
        <v>2710600000</v>
      </c>
      <c r="N669">
        <f t="shared" si="40"/>
        <v>0.351957061178161</v>
      </c>
      <c r="O669">
        <f t="shared" si="43"/>
        <v>0.163652939365215</v>
      </c>
    </row>
    <row r="670" spans="1:15">
      <c r="A670">
        <v>696</v>
      </c>
      <c r="B670" t="s">
        <v>172</v>
      </c>
      <c r="C670" t="s">
        <v>439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474</v>
      </c>
      <c r="K670" t="s">
        <v>520</v>
      </c>
      <c r="L670" s="1">
        <f t="shared" si="41"/>
        <v>3324000000</v>
      </c>
      <c r="M670" s="1">
        <f t="shared" si="42"/>
        <v>1457000000</v>
      </c>
      <c r="N670">
        <f t="shared" si="40"/>
        <v>0.425118301573091</v>
      </c>
      <c r="O670">
        <f t="shared" si="43"/>
        <v>0.186340964317688</v>
      </c>
    </row>
    <row r="671" spans="1:15">
      <c r="A671">
        <v>697</v>
      </c>
      <c r="B671" t="s">
        <v>172</v>
      </c>
      <c r="C671" t="s">
        <v>440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474</v>
      </c>
      <c r="K671" t="s">
        <v>520</v>
      </c>
      <c r="L671" s="1">
        <f t="shared" si="41"/>
        <v>4052000000</v>
      </c>
      <c r="M671" s="1">
        <f t="shared" si="42"/>
        <v>2002000000</v>
      </c>
      <c r="N671">
        <f t="shared" si="40"/>
        <v>0.41708697889861</v>
      </c>
      <c r="O671">
        <f t="shared" si="43"/>
        <v>0.206073082861554</v>
      </c>
    </row>
    <row r="672" spans="1:15">
      <c r="A672">
        <v>698</v>
      </c>
      <c r="B672" t="s">
        <v>172</v>
      </c>
      <c r="C672" t="s">
        <v>441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474</v>
      </c>
      <c r="K672" t="s">
        <v>520</v>
      </c>
      <c r="L672" s="1">
        <f t="shared" si="41"/>
        <v>3653000000</v>
      </c>
      <c r="M672" s="1">
        <f t="shared" si="42"/>
        <v>1322000000</v>
      </c>
      <c r="N672">
        <f t="shared" si="40"/>
        <v>0.40094391395017</v>
      </c>
      <c r="O672">
        <f t="shared" si="43"/>
        <v>0.14509933047964</v>
      </c>
    </row>
    <row r="673" spans="1:15">
      <c r="A673">
        <v>699</v>
      </c>
      <c r="B673" t="s">
        <v>172</v>
      </c>
      <c r="C673" t="s">
        <v>442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474</v>
      </c>
      <c r="K673" t="s">
        <v>520</v>
      </c>
      <c r="L673" s="1">
        <f t="shared" si="41"/>
        <v>3746000000</v>
      </c>
      <c r="M673" s="1">
        <f t="shared" si="42"/>
        <v>1468000000</v>
      </c>
      <c r="N673">
        <f t="shared" si="40"/>
        <v>0.398935037273695</v>
      </c>
      <c r="O673">
        <f t="shared" si="43"/>
        <v>0.156336528221512</v>
      </c>
    </row>
    <row r="674" spans="1:15">
      <c r="A674">
        <v>700</v>
      </c>
      <c r="B674" t="s">
        <v>173</v>
      </c>
      <c r="C674" t="s">
        <v>439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468</v>
      </c>
      <c r="K674" t="s">
        <v>563</v>
      </c>
      <c r="L674" s="1">
        <f t="shared" si="41"/>
        <v>18054000000</v>
      </c>
      <c r="M674" s="1">
        <f t="shared" si="42"/>
        <v>5672000000</v>
      </c>
      <c r="N674">
        <f t="shared" si="40"/>
        <v>0.116157424385725</v>
      </c>
      <c r="O674">
        <f t="shared" si="43"/>
        <v>0.0364930160139487</v>
      </c>
    </row>
    <row r="675" spans="1:15">
      <c r="A675">
        <v>701</v>
      </c>
      <c r="B675" t="s">
        <v>173</v>
      </c>
      <c r="C675" t="s">
        <v>440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468</v>
      </c>
      <c r="K675" t="s">
        <v>563</v>
      </c>
      <c r="L675" s="1">
        <f t="shared" si="41"/>
        <v>13808000000</v>
      </c>
      <c r="M675" s="1">
        <f t="shared" si="42"/>
        <v>1650000000</v>
      </c>
      <c r="N675">
        <f t="shared" si="40"/>
        <v>0.0885531235369944</v>
      </c>
      <c r="O675">
        <f t="shared" si="43"/>
        <v>0.0105817391248581</v>
      </c>
    </row>
    <row r="676" spans="1:15">
      <c r="A676">
        <v>702</v>
      </c>
      <c r="B676" t="s">
        <v>173</v>
      </c>
      <c r="C676" t="s">
        <v>441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468</v>
      </c>
      <c r="K676" t="s">
        <v>563</v>
      </c>
      <c r="L676" s="1">
        <f t="shared" si="41"/>
        <v>18302000000</v>
      </c>
      <c r="M676" s="1">
        <f t="shared" si="42"/>
        <v>4897000000</v>
      </c>
      <c r="N676">
        <f t="shared" si="40"/>
        <v>0.120126545721862</v>
      </c>
      <c r="O676">
        <f t="shared" si="43"/>
        <v>0.0321418257239623</v>
      </c>
    </row>
    <row r="677" spans="1:15">
      <c r="A677">
        <v>703</v>
      </c>
      <c r="B677" t="s">
        <v>173</v>
      </c>
      <c r="C677" t="s">
        <v>442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468</v>
      </c>
      <c r="K677" t="s">
        <v>563</v>
      </c>
      <c r="L677" s="1">
        <f t="shared" si="41"/>
        <v>21255000000</v>
      </c>
      <c r="M677" s="1">
        <f t="shared" si="42"/>
        <v>9545000000</v>
      </c>
      <c r="N677">
        <f t="shared" si="40"/>
        <v>0.1277497295348</v>
      </c>
      <c r="O677">
        <f t="shared" si="43"/>
        <v>0.0573686741194855</v>
      </c>
    </row>
    <row r="678" spans="1:15">
      <c r="A678">
        <v>704</v>
      </c>
      <c r="B678" t="s">
        <v>174</v>
      </c>
      <c r="C678" t="s">
        <v>439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468</v>
      </c>
      <c r="K678" t="s">
        <v>516</v>
      </c>
      <c r="L678" s="1">
        <f t="shared" si="41"/>
        <v>3778091000</v>
      </c>
      <c r="M678" s="1">
        <f t="shared" si="42"/>
        <v>1023178000</v>
      </c>
      <c r="N678">
        <f t="shared" si="40"/>
        <v>0.290312687972554</v>
      </c>
      <c r="O678">
        <f t="shared" si="43"/>
        <v>0.0786221283326372</v>
      </c>
    </row>
    <row r="679" spans="1:15">
      <c r="A679">
        <v>705</v>
      </c>
      <c r="B679" t="s">
        <v>174</v>
      </c>
      <c r="C679" t="s">
        <v>440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468</v>
      </c>
      <c r="K679" t="s">
        <v>516</v>
      </c>
      <c r="L679" s="1">
        <f t="shared" si="41"/>
        <v>4219920000</v>
      </c>
      <c r="M679" s="1">
        <f t="shared" si="42"/>
        <v>1057935000</v>
      </c>
      <c r="N679">
        <f t="shared" si="40"/>
        <v>0.2997561487225</v>
      </c>
      <c r="O679">
        <f t="shared" si="43"/>
        <v>0.0751489414962221</v>
      </c>
    </row>
    <row r="680" spans="1:15">
      <c r="A680">
        <v>706</v>
      </c>
      <c r="B680" t="s">
        <v>174</v>
      </c>
      <c r="C680" t="s">
        <v>441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468</v>
      </c>
      <c r="K680" t="s">
        <v>516</v>
      </c>
      <c r="L680" s="1">
        <f t="shared" si="41"/>
        <v>4593761000</v>
      </c>
      <c r="M680" s="1">
        <f t="shared" si="42"/>
        <v>1131418000</v>
      </c>
      <c r="N680">
        <f t="shared" si="40"/>
        <v>0.29943075864019</v>
      </c>
      <c r="O680">
        <f t="shared" si="43"/>
        <v>0.0737481445114726</v>
      </c>
    </row>
    <row r="681" spans="1:15">
      <c r="A681">
        <v>707</v>
      </c>
      <c r="B681" t="s">
        <v>174</v>
      </c>
      <c r="C681" t="s">
        <v>442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468</v>
      </c>
      <c r="K681" t="s">
        <v>516</v>
      </c>
      <c r="L681" s="1">
        <f t="shared" si="41"/>
        <v>4555852000</v>
      </c>
      <c r="M681" s="1">
        <f t="shared" si="42"/>
        <v>1136787000</v>
      </c>
      <c r="N681">
        <f t="shared" si="40"/>
        <v>0.298156994835879</v>
      </c>
      <c r="O681">
        <f t="shared" si="43"/>
        <v>0.0743968407420816</v>
      </c>
    </row>
    <row r="682" spans="1:15">
      <c r="A682">
        <v>708</v>
      </c>
      <c r="B682" t="s">
        <v>175</v>
      </c>
      <c r="C682" t="s">
        <v>439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474</v>
      </c>
      <c r="K682" t="s">
        <v>500</v>
      </c>
      <c r="L682" s="1">
        <f t="shared" si="41"/>
        <v>1513848000</v>
      </c>
      <c r="M682" s="1">
        <f t="shared" si="42"/>
        <v>357213000</v>
      </c>
      <c r="N682">
        <f t="shared" si="40"/>
        <v>0.637162062911971</v>
      </c>
      <c r="O682">
        <f t="shared" si="43"/>
        <v>0.150347044075082</v>
      </c>
    </row>
    <row r="683" spans="1:15">
      <c r="A683">
        <v>709</v>
      </c>
      <c r="B683" t="s">
        <v>175</v>
      </c>
      <c r="C683" t="s">
        <v>440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474</v>
      </c>
      <c r="K683" t="s">
        <v>500</v>
      </c>
      <c r="L683" s="1">
        <f t="shared" si="41"/>
        <v>1602011000</v>
      </c>
      <c r="M683" s="1">
        <f t="shared" si="42"/>
        <v>405499000</v>
      </c>
      <c r="N683">
        <f t="shared" si="40"/>
        <v>0.627197721745367</v>
      </c>
      <c r="O683">
        <f t="shared" si="43"/>
        <v>0.158755494793747</v>
      </c>
    </row>
    <row r="684" spans="1:15">
      <c r="A684">
        <v>710</v>
      </c>
      <c r="B684" t="s">
        <v>175</v>
      </c>
      <c r="C684" t="s">
        <v>441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474</v>
      </c>
      <c r="K684" t="s">
        <v>500</v>
      </c>
      <c r="L684" s="1">
        <f t="shared" si="41"/>
        <v>1751611000</v>
      </c>
      <c r="M684" s="1">
        <f t="shared" si="42"/>
        <v>456597000</v>
      </c>
      <c r="N684">
        <f t="shared" si="40"/>
        <v>0.631502914139073</v>
      </c>
      <c r="O684">
        <f t="shared" si="43"/>
        <v>0.164615508858507</v>
      </c>
    </row>
    <row r="685" spans="1:15">
      <c r="A685">
        <v>711</v>
      </c>
      <c r="B685" t="s">
        <v>175</v>
      </c>
      <c r="C685" t="s">
        <v>442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474</v>
      </c>
      <c r="K685" t="s">
        <v>500</v>
      </c>
      <c r="L685" s="1">
        <f t="shared" si="41"/>
        <v>1750511000</v>
      </c>
      <c r="M685" s="1">
        <f t="shared" si="42"/>
        <v>424944000</v>
      </c>
      <c r="N685">
        <f t="shared" si="40"/>
        <v>0.604009799354761</v>
      </c>
      <c r="O685">
        <f t="shared" si="43"/>
        <v>0.146625951037731</v>
      </c>
    </row>
    <row r="686" spans="1:15">
      <c r="A686">
        <v>712</v>
      </c>
      <c r="B686" t="s">
        <v>176</v>
      </c>
      <c r="C686" t="s">
        <v>439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468</v>
      </c>
      <c r="K686" t="s">
        <v>565</v>
      </c>
      <c r="L686" s="1">
        <f t="shared" si="41"/>
        <v>6171000000</v>
      </c>
      <c r="M686" s="1">
        <f t="shared" si="42"/>
        <v>6171000000</v>
      </c>
      <c r="N686">
        <f t="shared" si="40"/>
        <v>0.394287904926203</v>
      </c>
      <c r="O686">
        <f t="shared" si="43"/>
        <v>0.394287904926203</v>
      </c>
    </row>
    <row r="687" spans="1:15">
      <c r="A687">
        <v>713</v>
      </c>
      <c r="B687" t="s">
        <v>176</v>
      </c>
      <c r="C687" t="s">
        <v>440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468</v>
      </c>
      <c r="K687" t="s">
        <v>565</v>
      </c>
      <c r="L687" s="1">
        <f t="shared" si="41"/>
        <v>6293000000</v>
      </c>
      <c r="M687" s="1">
        <f t="shared" si="42"/>
        <v>6293000000</v>
      </c>
      <c r="N687">
        <f t="shared" si="40"/>
        <v>0.389707703740401</v>
      </c>
      <c r="O687">
        <f t="shared" si="43"/>
        <v>0.389707703740401</v>
      </c>
    </row>
    <row r="688" spans="1:15">
      <c r="A688">
        <v>714</v>
      </c>
      <c r="B688" t="s">
        <v>176</v>
      </c>
      <c r="C688" t="s">
        <v>441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468</v>
      </c>
      <c r="K688" t="s">
        <v>565</v>
      </c>
      <c r="L688" s="1">
        <f t="shared" si="41"/>
        <v>6289000000</v>
      </c>
      <c r="M688" s="1">
        <f t="shared" si="42"/>
        <v>6289000000</v>
      </c>
      <c r="N688">
        <f t="shared" si="40"/>
        <v>0.382658959537572</v>
      </c>
      <c r="O688">
        <f t="shared" si="43"/>
        <v>0.382658959537572</v>
      </c>
    </row>
    <row r="689" spans="1:15">
      <c r="A689">
        <v>715</v>
      </c>
      <c r="B689" t="s">
        <v>176</v>
      </c>
      <c r="C689" t="s">
        <v>442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468</v>
      </c>
      <c r="K689" t="s">
        <v>565</v>
      </c>
      <c r="L689" s="1">
        <f t="shared" si="41"/>
        <v>5720000000</v>
      </c>
      <c r="M689" s="1">
        <f t="shared" si="42"/>
        <v>5720000000</v>
      </c>
      <c r="N689">
        <f t="shared" si="40"/>
        <v>0.362094068494018</v>
      </c>
      <c r="O689">
        <f t="shared" si="43"/>
        <v>0.362094068494018</v>
      </c>
    </row>
    <row r="690" spans="1:15">
      <c r="A690">
        <v>716</v>
      </c>
      <c r="B690" t="s">
        <v>177</v>
      </c>
      <c r="C690" t="s">
        <v>439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468</v>
      </c>
      <c r="K690" t="s">
        <v>569</v>
      </c>
      <c r="L690" s="1">
        <f t="shared" si="41"/>
        <v>1438480000</v>
      </c>
      <c r="M690" s="1">
        <f t="shared" si="42"/>
        <v>604160000</v>
      </c>
      <c r="N690">
        <f t="shared" si="40"/>
        <v>0.529695195485469</v>
      </c>
      <c r="O690">
        <f t="shared" si="43"/>
        <v>0.222471392931776</v>
      </c>
    </row>
    <row r="691" spans="1:15">
      <c r="A691">
        <v>717</v>
      </c>
      <c r="B691" t="s">
        <v>177</v>
      </c>
      <c r="C691" t="s">
        <v>440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468</v>
      </c>
      <c r="K691" t="s">
        <v>569</v>
      </c>
      <c r="L691" s="1">
        <f t="shared" si="41"/>
        <v>1407300000</v>
      </c>
      <c r="M691" s="1">
        <f t="shared" si="42"/>
        <v>574032000</v>
      </c>
      <c r="N691">
        <f t="shared" si="40"/>
        <v>0.534718720778646</v>
      </c>
      <c r="O691">
        <f t="shared" si="43"/>
        <v>0.218109611828329</v>
      </c>
    </row>
    <row r="692" spans="1:15">
      <c r="A692">
        <v>718</v>
      </c>
      <c r="B692" t="s">
        <v>177</v>
      </c>
      <c r="C692" t="s">
        <v>441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468</v>
      </c>
      <c r="K692" t="s">
        <v>569</v>
      </c>
      <c r="L692" s="1">
        <f t="shared" si="41"/>
        <v>1604412000</v>
      </c>
      <c r="M692" s="1">
        <f t="shared" si="42"/>
        <v>690626000</v>
      </c>
      <c r="N692">
        <f t="shared" si="40"/>
        <v>0.558900433280453</v>
      </c>
      <c r="O692">
        <f t="shared" si="43"/>
        <v>0.24058107932049</v>
      </c>
    </row>
    <row r="693" spans="1:15">
      <c r="A693">
        <v>719</v>
      </c>
      <c r="B693" t="s">
        <v>177</v>
      </c>
      <c r="C693" t="s">
        <v>442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468</v>
      </c>
      <c r="K693" t="s">
        <v>569</v>
      </c>
      <c r="L693" s="1">
        <f t="shared" si="41"/>
        <v>1538704000</v>
      </c>
      <c r="M693" s="1">
        <f t="shared" si="42"/>
        <v>549581000</v>
      </c>
      <c r="N693">
        <f t="shared" si="40"/>
        <v>0.545587479212983</v>
      </c>
      <c r="O693">
        <f t="shared" si="43"/>
        <v>0.194868221836916</v>
      </c>
    </row>
    <row r="694" spans="1:15">
      <c r="A694">
        <v>720</v>
      </c>
      <c r="B694" t="s">
        <v>178</v>
      </c>
      <c r="C694" t="s">
        <v>439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468</v>
      </c>
      <c r="K694" t="s">
        <v>570</v>
      </c>
      <c r="L694" s="1">
        <f t="shared" si="41"/>
        <v>4118000000</v>
      </c>
      <c r="M694" s="1">
        <f t="shared" si="42"/>
        <v>1302000000</v>
      </c>
      <c r="N694">
        <f t="shared" si="40"/>
        <v>0.210747185261003</v>
      </c>
      <c r="O694">
        <f t="shared" si="43"/>
        <v>0.066632548618219</v>
      </c>
    </row>
    <row r="695" spans="1:15">
      <c r="A695">
        <v>721</v>
      </c>
      <c r="B695" t="s">
        <v>178</v>
      </c>
      <c r="C695" t="s">
        <v>440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468</v>
      </c>
      <c r="K695" t="s">
        <v>570</v>
      </c>
      <c r="L695" s="1">
        <f t="shared" si="41"/>
        <v>4232000000</v>
      </c>
      <c r="M695" s="1">
        <f t="shared" si="42"/>
        <v>1417000000</v>
      </c>
      <c r="N695">
        <f t="shared" si="40"/>
        <v>0.23332230675929</v>
      </c>
      <c r="O695">
        <f t="shared" si="43"/>
        <v>0.0781232770978057</v>
      </c>
    </row>
    <row r="696" spans="1:15">
      <c r="A696">
        <v>722</v>
      </c>
      <c r="B696" t="s">
        <v>178</v>
      </c>
      <c r="C696" t="s">
        <v>441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468</v>
      </c>
      <c r="K696" t="s">
        <v>570</v>
      </c>
      <c r="L696" s="1">
        <f t="shared" si="41"/>
        <v>4279000000</v>
      </c>
      <c r="M696" s="1">
        <f t="shared" si="42"/>
        <v>1551000000</v>
      </c>
      <c r="N696">
        <f t="shared" si="40"/>
        <v>0.260232317703582</v>
      </c>
      <c r="O696">
        <f t="shared" si="43"/>
        <v>0.0943258529465426</v>
      </c>
    </row>
    <row r="697" spans="1:15">
      <c r="A697">
        <v>723</v>
      </c>
      <c r="B697" t="s">
        <v>178</v>
      </c>
      <c r="C697" t="s">
        <v>442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468</v>
      </c>
      <c r="K697" t="s">
        <v>570</v>
      </c>
      <c r="L697" s="1">
        <f t="shared" si="41"/>
        <v>4186000000</v>
      </c>
      <c r="M697" s="1">
        <f t="shared" si="42"/>
        <v>1569000000</v>
      </c>
      <c r="N697">
        <f t="shared" si="40"/>
        <v>0.276157804459691</v>
      </c>
      <c r="O697">
        <f t="shared" si="43"/>
        <v>0.10350969784932</v>
      </c>
    </row>
    <row r="698" spans="1:15">
      <c r="A698">
        <v>724</v>
      </c>
      <c r="B698" t="s">
        <v>179</v>
      </c>
      <c r="C698" t="s">
        <v>439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473</v>
      </c>
      <c r="K698" t="s">
        <v>571</v>
      </c>
      <c r="L698" s="1">
        <f t="shared" si="41"/>
        <v>3916160000</v>
      </c>
      <c r="M698" s="1">
        <f t="shared" si="42"/>
        <v>1131125000</v>
      </c>
      <c r="N698">
        <f t="shared" si="40"/>
        <v>0.437557576526152</v>
      </c>
      <c r="O698">
        <f t="shared" si="43"/>
        <v>0.12638204612379</v>
      </c>
    </row>
    <row r="699" spans="1:15">
      <c r="A699">
        <v>725</v>
      </c>
      <c r="B699" t="s">
        <v>179</v>
      </c>
      <c r="C699" t="s">
        <v>440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473</v>
      </c>
      <c r="K699" t="s">
        <v>571</v>
      </c>
      <c r="L699" s="1">
        <f t="shared" si="41"/>
        <v>4136483000</v>
      </c>
      <c r="M699" s="1">
        <f t="shared" si="42"/>
        <v>1296854000</v>
      </c>
      <c r="N699">
        <f t="shared" si="40"/>
        <v>0.438290852552057</v>
      </c>
      <c r="O699">
        <f t="shared" si="43"/>
        <v>0.13741123686367</v>
      </c>
    </row>
    <row r="700" spans="1:15">
      <c r="A700">
        <v>726</v>
      </c>
      <c r="B700" t="s">
        <v>179</v>
      </c>
      <c r="C700" t="s">
        <v>441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473</v>
      </c>
      <c r="K700" t="s">
        <v>571</v>
      </c>
      <c r="L700" s="1">
        <f t="shared" si="41"/>
        <v>4314242000</v>
      </c>
      <c r="M700" s="1">
        <f t="shared" si="42"/>
        <v>1347117000</v>
      </c>
      <c r="N700">
        <f t="shared" si="40"/>
        <v>0.432941530180825</v>
      </c>
      <c r="O700">
        <f t="shared" si="43"/>
        <v>0.135185484567765</v>
      </c>
    </row>
    <row r="701" spans="1:15">
      <c r="A701">
        <v>727</v>
      </c>
      <c r="B701" t="s">
        <v>179</v>
      </c>
      <c r="C701" t="s">
        <v>442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473</v>
      </c>
      <c r="K701" t="s">
        <v>571</v>
      </c>
      <c r="L701" s="1">
        <f t="shared" si="41"/>
        <v>4231428000</v>
      </c>
      <c r="M701" s="1">
        <f t="shared" si="42"/>
        <v>1300320000</v>
      </c>
      <c r="N701">
        <f t="shared" si="40"/>
        <v>0.424272042468233</v>
      </c>
      <c r="O701">
        <f t="shared" si="43"/>
        <v>0.130379016791091</v>
      </c>
    </row>
    <row r="702" spans="1:15">
      <c r="A702">
        <v>728</v>
      </c>
      <c r="B702" t="s">
        <v>180</v>
      </c>
      <c r="C702" t="s">
        <v>439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470</v>
      </c>
      <c r="K702" t="s">
        <v>528</v>
      </c>
      <c r="L702" s="1">
        <f t="shared" si="41"/>
        <v>4471000000</v>
      </c>
      <c r="M702" s="1">
        <f t="shared" si="42"/>
        <v>3138000000</v>
      </c>
      <c r="N702">
        <f t="shared" si="40"/>
        <v>0.152064485409156</v>
      </c>
      <c r="O702">
        <f t="shared" si="43"/>
        <v>0.106727433507925</v>
      </c>
    </row>
    <row r="703" spans="1:15">
      <c r="A703">
        <v>729</v>
      </c>
      <c r="B703" t="s">
        <v>180</v>
      </c>
      <c r="C703" t="s">
        <v>440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470</v>
      </c>
      <c r="K703" t="s">
        <v>528</v>
      </c>
      <c r="L703" s="1">
        <f t="shared" si="41"/>
        <v>5536000000</v>
      </c>
      <c r="M703" s="1">
        <f t="shared" si="42"/>
        <v>5243000000</v>
      </c>
      <c r="N703">
        <f t="shared" si="40"/>
        <v>0.168421052631579</v>
      </c>
      <c r="O703">
        <f t="shared" si="43"/>
        <v>0.159507149376331</v>
      </c>
    </row>
    <row r="704" spans="1:15">
      <c r="A704">
        <v>730</v>
      </c>
      <c r="B704" t="s">
        <v>180</v>
      </c>
      <c r="C704" t="s">
        <v>441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470</v>
      </c>
      <c r="K704" t="s">
        <v>528</v>
      </c>
      <c r="L704" s="1">
        <f t="shared" si="41"/>
        <v>2520000000</v>
      </c>
      <c r="M704" s="1">
        <f t="shared" si="42"/>
        <v>2320000000</v>
      </c>
      <c r="N704">
        <f t="shared" si="40"/>
        <v>0.10663055896416</v>
      </c>
      <c r="O704">
        <f t="shared" si="43"/>
        <v>0.0981678161892269</v>
      </c>
    </row>
    <row r="705" spans="1:15">
      <c r="A705">
        <v>731</v>
      </c>
      <c r="B705" t="s">
        <v>180</v>
      </c>
      <c r="C705" t="s">
        <v>442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470</v>
      </c>
      <c r="K705" t="s">
        <v>528</v>
      </c>
      <c r="L705" s="1">
        <f t="shared" si="41"/>
        <v>864000000</v>
      </c>
      <c r="M705" s="1">
        <f t="shared" si="42"/>
        <v>636000000</v>
      </c>
      <c r="N705">
        <f t="shared" si="40"/>
        <v>0.0543840876188079</v>
      </c>
      <c r="O705">
        <f t="shared" si="43"/>
        <v>0.0400327311638447</v>
      </c>
    </row>
    <row r="706" spans="1:15">
      <c r="A706">
        <v>732</v>
      </c>
      <c r="B706" t="s">
        <v>181</v>
      </c>
      <c r="C706" t="s">
        <v>439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468</v>
      </c>
      <c r="K706" t="s">
        <v>569</v>
      </c>
      <c r="L706" s="1">
        <f t="shared" si="41"/>
        <v>1104120000</v>
      </c>
      <c r="M706" s="1">
        <f t="shared" si="42"/>
        <v>201251000</v>
      </c>
      <c r="N706">
        <f t="shared" ref="N706:N769" si="44">1-(F706/E706)</f>
        <v>0.256901021489389</v>
      </c>
      <c r="O706">
        <f t="shared" si="43"/>
        <v>0.0468260582869263</v>
      </c>
    </row>
    <row r="707" spans="1:15">
      <c r="A707">
        <v>733</v>
      </c>
      <c r="B707" t="s">
        <v>181</v>
      </c>
      <c r="C707" t="s">
        <v>440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468</v>
      </c>
      <c r="K707" t="s">
        <v>569</v>
      </c>
      <c r="L707" s="1">
        <f t="shared" ref="L707:L770" si="45">E707-F707</f>
        <v>1456667000</v>
      </c>
      <c r="M707" s="1">
        <f t="shared" ref="M707:M770" si="46">L707-SUM(G707:I707)</f>
        <v>329727000</v>
      </c>
      <c r="N707">
        <f t="shared" si="44"/>
        <v>0.272351431237605</v>
      </c>
      <c r="O707">
        <f t="shared" ref="O707:O770" si="47">M707/E707</f>
        <v>0.0616486955273112</v>
      </c>
    </row>
    <row r="708" spans="1:15">
      <c r="A708">
        <v>734</v>
      </c>
      <c r="B708" t="s">
        <v>181</v>
      </c>
      <c r="C708" t="s">
        <v>441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468</v>
      </c>
      <c r="K708" t="s">
        <v>569</v>
      </c>
      <c r="L708" s="1">
        <f t="shared" si="45"/>
        <v>1817104000</v>
      </c>
      <c r="M708" s="1">
        <f t="shared" si="46"/>
        <v>469594000</v>
      </c>
      <c r="N708">
        <f t="shared" si="44"/>
        <v>0.295209800599386</v>
      </c>
      <c r="O708">
        <f t="shared" si="47"/>
        <v>0.0762910384340512</v>
      </c>
    </row>
    <row r="709" spans="1:15">
      <c r="A709">
        <v>735</v>
      </c>
      <c r="B709" t="s">
        <v>181</v>
      </c>
      <c r="C709" t="s">
        <v>442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468</v>
      </c>
      <c r="K709" t="s">
        <v>569</v>
      </c>
      <c r="L709" s="1">
        <f t="shared" si="45"/>
        <v>2093091000</v>
      </c>
      <c r="M709" s="1">
        <f t="shared" si="46"/>
        <v>580027000</v>
      </c>
      <c r="N709">
        <f t="shared" si="44"/>
        <v>0.302834073819433</v>
      </c>
      <c r="O709">
        <f t="shared" si="47"/>
        <v>0.0839198770312729</v>
      </c>
    </row>
    <row r="710" spans="1:15">
      <c r="A710">
        <v>736</v>
      </c>
      <c r="B710" t="s">
        <v>182</v>
      </c>
      <c r="C710" t="s">
        <v>439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468</v>
      </c>
      <c r="K710" t="s">
        <v>572</v>
      </c>
      <c r="L710" s="1">
        <f t="shared" si="45"/>
        <v>2417003000</v>
      </c>
      <c r="M710" s="1">
        <f t="shared" si="46"/>
        <v>853851000</v>
      </c>
      <c r="N710">
        <f t="shared" si="44"/>
        <v>0.591101259163954</v>
      </c>
      <c r="O710">
        <f t="shared" si="47"/>
        <v>0.208817449228818</v>
      </c>
    </row>
    <row r="711" spans="1:15">
      <c r="A711">
        <v>737</v>
      </c>
      <c r="B711" t="s">
        <v>182</v>
      </c>
      <c r="C711" t="s">
        <v>440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468</v>
      </c>
      <c r="K711" t="s">
        <v>572</v>
      </c>
      <c r="L711" s="1">
        <f t="shared" si="45"/>
        <v>2409256000</v>
      </c>
      <c r="M711" s="1">
        <f t="shared" si="46"/>
        <v>806012000</v>
      </c>
      <c r="N711">
        <f t="shared" si="44"/>
        <v>0.590191900997438</v>
      </c>
      <c r="O711">
        <f t="shared" si="47"/>
        <v>0.197447574897291</v>
      </c>
    </row>
    <row r="712" spans="1:15">
      <c r="A712">
        <v>738</v>
      </c>
      <c r="B712" t="s">
        <v>182</v>
      </c>
      <c r="C712" t="s">
        <v>441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468</v>
      </c>
      <c r="K712" t="s">
        <v>572</v>
      </c>
      <c r="L712" s="1">
        <f t="shared" si="45"/>
        <v>2578835000</v>
      </c>
      <c r="M712" s="1">
        <f t="shared" si="46"/>
        <v>940692000</v>
      </c>
      <c r="N712">
        <f t="shared" si="44"/>
        <v>0.602924992875023</v>
      </c>
      <c r="O712">
        <f t="shared" si="47"/>
        <v>0.219931371102685</v>
      </c>
    </row>
    <row r="713" spans="1:15">
      <c r="A713">
        <v>739</v>
      </c>
      <c r="B713" t="s">
        <v>182</v>
      </c>
      <c r="C713" t="s">
        <v>442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468</v>
      </c>
      <c r="K713" t="s">
        <v>572</v>
      </c>
      <c r="L713" s="1">
        <f t="shared" si="45"/>
        <v>2770476000</v>
      </c>
      <c r="M713" s="1">
        <f t="shared" si="46"/>
        <v>1071178000</v>
      </c>
      <c r="N713">
        <f t="shared" si="44"/>
        <v>0.622927575863253</v>
      </c>
      <c r="O713">
        <f t="shared" si="47"/>
        <v>0.240848978608025</v>
      </c>
    </row>
    <row r="714" spans="1:15">
      <c r="A714">
        <v>740</v>
      </c>
      <c r="B714" t="s">
        <v>183</v>
      </c>
      <c r="C714" t="s">
        <v>439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471</v>
      </c>
      <c r="K714" t="s">
        <v>526</v>
      </c>
      <c r="L714" s="1">
        <f t="shared" si="45"/>
        <v>2874417000</v>
      </c>
      <c r="M714" s="1">
        <f t="shared" si="46"/>
        <v>891153000</v>
      </c>
      <c r="N714">
        <f t="shared" si="44"/>
        <v>0.946595582404439</v>
      </c>
      <c r="O714">
        <f t="shared" si="47"/>
        <v>0.293472204292718</v>
      </c>
    </row>
    <row r="715" spans="1:15">
      <c r="A715">
        <v>741</v>
      </c>
      <c r="B715" t="s">
        <v>183</v>
      </c>
      <c r="C715" t="s">
        <v>440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471</v>
      </c>
      <c r="K715" t="s">
        <v>526</v>
      </c>
      <c r="L715" s="1">
        <f t="shared" si="45"/>
        <v>2756592000</v>
      </c>
      <c r="M715" s="1">
        <f t="shared" si="46"/>
        <v>908544000</v>
      </c>
      <c r="N715">
        <f t="shared" si="44"/>
        <v>0.95953784992027</v>
      </c>
      <c r="O715">
        <f t="shared" si="47"/>
        <v>0.316253677119415</v>
      </c>
    </row>
    <row r="716" spans="1:15">
      <c r="A716">
        <v>742</v>
      </c>
      <c r="B716" t="s">
        <v>183</v>
      </c>
      <c r="C716" t="s">
        <v>441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471</v>
      </c>
      <c r="K716" t="s">
        <v>526</v>
      </c>
      <c r="L716" s="1">
        <f t="shared" si="45"/>
        <v>2869188000</v>
      </c>
      <c r="M716" s="1">
        <f t="shared" si="46"/>
        <v>905853000</v>
      </c>
      <c r="N716">
        <f t="shared" si="44"/>
        <v>0.970749830578206</v>
      </c>
      <c r="O716">
        <f t="shared" si="47"/>
        <v>0.306482756194003</v>
      </c>
    </row>
    <row r="717" spans="1:15">
      <c r="A717">
        <v>743</v>
      </c>
      <c r="B717" t="s">
        <v>183</v>
      </c>
      <c r="C717" t="s">
        <v>442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471</v>
      </c>
      <c r="K717" t="s">
        <v>526</v>
      </c>
      <c r="L717" s="1">
        <f t="shared" si="45"/>
        <v>3071076000</v>
      </c>
      <c r="M717" s="1">
        <f t="shared" si="46"/>
        <v>995214000</v>
      </c>
      <c r="N717">
        <f t="shared" si="44"/>
        <v>0.9739395944059</v>
      </c>
      <c r="O717">
        <f t="shared" si="47"/>
        <v>0.315615217437495</v>
      </c>
    </row>
    <row r="718" spans="1:15">
      <c r="A718">
        <v>744</v>
      </c>
      <c r="B718" t="s">
        <v>184</v>
      </c>
      <c r="C718" t="s">
        <v>439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468</v>
      </c>
      <c r="K718" t="s">
        <v>573</v>
      </c>
      <c r="L718" s="1">
        <f t="shared" si="45"/>
        <v>1611693000</v>
      </c>
      <c r="M718" s="1">
        <f t="shared" si="46"/>
        <v>515186000</v>
      </c>
      <c r="N718">
        <f t="shared" si="44"/>
        <v>0.348263171155551</v>
      </c>
      <c r="O718">
        <f t="shared" si="47"/>
        <v>0.111324123201468</v>
      </c>
    </row>
    <row r="719" spans="1:15">
      <c r="A719">
        <v>745</v>
      </c>
      <c r="B719" t="s">
        <v>184</v>
      </c>
      <c r="C719" t="s">
        <v>440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468</v>
      </c>
      <c r="K719" t="s">
        <v>573</v>
      </c>
      <c r="L719" s="1">
        <f t="shared" si="45"/>
        <v>1904407000</v>
      </c>
      <c r="M719" s="1">
        <f t="shared" si="46"/>
        <v>563954000</v>
      </c>
      <c r="N719">
        <f t="shared" si="44"/>
        <v>0.357652177211833</v>
      </c>
      <c r="O719">
        <f t="shared" si="47"/>
        <v>0.105911906408306</v>
      </c>
    </row>
    <row r="720" spans="1:15">
      <c r="A720">
        <v>746</v>
      </c>
      <c r="B720" t="s">
        <v>184</v>
      </c>
      <c r="C720" t="s">
        <v>441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468</v>
      </c>
      <c r="K720" t="s">
        <v>573</v>
      </c>
      <c r="L720" s="1">
        <f t="shared" si="45"/>
        <v>2136332000</v>
      </c>
      <c r="M720" s="1">
        <f t="shared" si="46"/>
        <v>595118000</v>
      </c>
      <c r="N720">
        <f t="shared" si="44"/>
        <v>0.372732048526498</v>
      </c>
      <c r="O720">
        <f t="shared" si="47"/>
        <v>0.103831965843788</v>
      </c>
    </row>
    <row r="721" spans="1:15">
      <c r="A721">
        <v>747</v>
      </c>
      <c r="B721" t="s">
        <v>184</v>
      </c>
      <c r="C721" t="s">
        <v>442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468</v>
      </c>
      <c r="K721" t="s">
        <v>573</v>
      </c>
      <c r="L721" s="1">
        <f t="shared" si="45"/>
        <v>2276048000</v>
      </c>
      <c r="M721" s="1">
        <f t="shared" si="46"/>
        <v>775649000</v>
      </c>
      <c r="N721">
        <f t="shared" si="44"/>
        <v>0.377566832150034</v>
      </c>
      <c r="O721">
        <f t="shared" si="47"/>
        <v>0.128670105283518</v>
      </c>
    </row>
    <row r="722" spans="1:15">
      <c r="A722">
        <v>748</v>
      </c>
      <c r="B722" t="s">
        <v>185</v>
      </c>
      <c r="C722" t="s">
        <v>439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472</v>
      </c>
      <c r="K722" t="s">
        <v>556</v>
      </c>
      <c r="L722" s="1">
        <f t="shared" si="45"/>
        <v>27296000000</v>
      </c>
      <c r="M722" s="1">
        <f t="shared" si="46"/>
        <v>4816000000</v>
      </c>
      <c r="N722">
        <f t="shared" si="44"/>
        <v>0.826825795898585</v>
      </c>
      <c r="O722">
        <f t="shared" si="47"/>
        <v>0.145881925302154</v>
      </c>
    </row>
    <row r="723" spans="1:15">
      <c r="A723">
        <v>749</v>
      </c>
      <c r="B723" t="s">
        <v>185</v>
      </c>
      <c r="C723" t="s">
        <v>440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472</v>
      </c>
      <c r="K723" t="s">
        <v>556</v>
      </c>
      <c r="L723" s="1">
        <f t="shared" si="45"/>
        <v>28212000000</v>
      </c>
      <c r="M723" s="1">
        <f t="shared" si="46"/>
        <v>4792000000</v>
      </c>
      <c r="N723">
        <f t="shared" si="44"/>
        <v>0.825346673687906</v>
      </c>
      <c r="O723">
        <f t="shared" si="47"/>
        <v>0.140190743666257</v>
      </c>
    </row>
    <row r="724" spans="1:15">
      <c r="A724">
        <v>750</v>
      </c>
      <c r="B724" t="s">
        <v>185</v>
      </c>
      <c r="C724" t="s">
        <v>441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472</v>
      </c>
      <c r="K724" t="s">
        <v>556</v>
      </c>
      <c r="L724" s="1">
        <f t="shared" si="45"/>
        <v>30656000000</v>
      </c>
      <c r="M724" s="1">
        <f t="shared" si="46"/>
        <v>5565000000</v>
      </c>
      <c r="N724">
        <f t="shared" si="44"/>
        <v>0.830380844032721</v>
      </c>
      <c r="O724">
        <f t="shared" si="47"/>
        <v>0.150739476678043</v>
      </c>
    </row>
    <row r="725" spans="1:15">
      <c r="A725">
        <v>751</v>
      </c>
      <c r="B725" t="s">
        <v>185</v>
      </c>
      <c r="C725" t="s">
        <v>442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472</v>
      </c>
      <c r="K725" t="s">
        <v>556</v>
      </c>
      <c r="L725" s="1">
        <f t="shared" si="45"/>
        <v>33040000000</v>
      </c>
      <c r="M725" s="1">
        <f t="shared" si="46"/>
        <v>5965000000</v>
      </c>
      <c r="N725">
        <f t="shared" si="44"/>
        <v>0.832703261253087</v>
      </c>
      <c r="O725">
        <f t="shared" si="47"/>
        <v>0.150335198346691</v>
      </c>
    </row>
    <row r="726" spans="1:15">
      <c r="A726">
        <v>752</v>
      </c>
      <c r="B726" t="s">
        <v>186</v>
      </c>
      <c r="C726" t="s">
        <v>439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476</v>
      </c>
      <c r="K726" t="s">
        <v>505</v>
      </c>
      <c r="L726" s="1">
        <f t="shared" si="45"/>
        <v>1197990000</v>
      </c>
      <c r="M726" s="1">
        <f t="shared" si="46"/>
        <v>532820000</v>
      </c>
      <c r="N726">
        <f t="shared" si="44"/>
        <v>0.67837160011529</v>
      </c>
      <c r="O726">
        <f t="shared" si="47"/>
        <v>0.301713667036811</v>
      </c>
    </row>
    <row r="727" spans="1:15">
      <c r="A727">
        <v>753</v>
      </c>
      <c r="B727" t="s">
        <v>186</v>
      </c>
      <c r="C727" t="s">
        <v>440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476</v>
      </c>
      <c r="K727" t="s">
        <v>505</v>
      </c>
      <c r="L727" s="1">
        <f t="shared" si="45"/>
        <v>1641132000</v>
      </c>
      <c r="M727" s="1">
        <f t="shared" si="46"/>
        <v>533613000</v>
      </c>
      <c r="N727">
        <f t="shared" si="44"/>
        <v>0.576251296987828</v>
      </c>
      <c r="O727">
        <f t="shared" si="47"/>
        <v>0.187367733576316</v>
      </c>
    </row>
    <row r="728" spans="1:15">
      <c r="A728">
        <v>754</v>
      </c>
      <c r="B728" t="s">
        <v>186</v>
      </c>
      <c r="C728" t="s">
        <v>441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476</v>
      </c>
      <c r="K728" t="s">
        <v>505</v>
      </c>
      <c r="L728" s="1">
        <f t="shared" si="45"/>
        <v>1902521000</v>
      </c>
      <c r="M728" s="1">
        <f t="shared" si="46"/>
        <v>845910000</v>
      </c>
      <c r="N728">
        <f t="shared" si="44"/>
        <v>0.575496259844961</v>
      </c>
      <c r="O728">
        <f t="shared" si="47"/>
        <v>0.255880508633256</v>
      </c>
    </row>
    <row r="729" spans="1:15">
      <c r="A729">
        <v>755</v>
      </c>
      <c r="B729" t="s">
        <v>186</v>
      </c>
      <c r="C729" t="s">
        <v>442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476</v>
      </c>
      <c r="K729" t="s">
        <v>505</v>
      </c>
      <c r="L729" s="1">
        <f t="shared" si="45"/>
        <v>2153428000</v>
      </c>
      <c r="M729" s="1">
        <f t="shared" si="46"/>
        <v>1068846000</v>
      </c>
      <c r="N729">
        <f t="shared" si="44"/>
        <v>0.570341010968871</v>
      </c>
      <c r="O729">
        <f t="shared" si="47"/>
        <v>0.283086645204777</v>
      </c>
    </row>
    <row r="730" spans="1:15">
      <c r="A730">
        <v>756</v>
      </c>
      <c r="B730" t="s">
        <v>187</v>
      </c>
      <c r="C730" t="s">
        <v>439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476</v>
      </c>
      <c r="K730" t="s">
        <v>505</v>
      </c>
      <c r="L730" s="1">
        <f t="shared" si="45"/>
        <v>2013719000</v>
      </c>
      <c r="M730" s="1">
        <f t="shared" si="46"/>
        <v>1189083000</v>
      </c>
      <c r="N730">
        <f t="shared" si="44"/>
        <v>1</v>
      </c>
      <c r="O730">
        <f t="shared" si="47"/>
        <v>0.590491026801654</v>
      </c>
    </row>
    <row r="731" spans="1:15">
      <c r="A731">
        <v>757</v>
      </c>
      <c r="B731" t="s">
        <v>187</v>
      </c>
      <c r="C731" t="s">
        <v>440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476</v>
      </c>
      <c r="K731" t="s">
        <v>505</v>
      </c>
      <c r="L731" s="1">
        <f t="shared" si="45"/>
        <v>1563210000</v>
      </c>
      <c r="M731" s="1">
        <f t="shared" si="46"/>
        <v>645135000</v>
      </c>
      <c r="N731">
        <f t="shared" si="44"/>
        <v>1</v>
      </c>
      <c r="O731">
        <f t="shared" si="47"/>
        <v>0.412698869633638</v>
      </c>
    </row>
    <row r="732" spans="1:15">
      <c r="A732">
        <v>758</v>
      </c>
      <c r="B732" t="s">
        <v>187</v>
      </c>
      <c r="C732" t="s">
        <v>441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476</v>
      </c>
      <c r="K732" t="s">
        <v>505</v>
      </c>
      <c r="L732" s="1">
        <f t="shared" si="45"/>
        <v>1828305000</v>
      </c>
      <c r="M732" s="1">
        <f t="shared" si="46"/>
        <v>616756000</v>
      </c>
      <c r="N732">
        <f t="shared" si="44"/>
        <v>1</v>
      </c>
      <c r="O732">
        <f t="shared" si="47"/>
        <v>0.337337588640845</v>
      </c>
    </row>
    <row r="733" spans="1:15">
      <c r="A733">
        <v>759</v>
      </c>
      <c r="B733" t="s">
        <v>187</v>
      </c>
      <c r="C733" t="s">
        <v>442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476</v>
      </c>
      <c r="K733" t="s">
        <v>505</v>
      </c>
      <c r="L733" s="1">
        <f t="shared" si="45"/>
        <v>2040486000</v>
      </c>
      <c r="M733" s="1">
        <f t="shared" si="46"/>
        <v>630368000</v>
      </c>
      <c r="N733">
        <f t="shared" si="44"/>
        <v>1</v>
      </c>
      <c r="O733">
        <f t="shared" si="47"/>
        <v>0.308930323462156</v>
      </c>
    </row>
    <row r="734" spans="1:15">
      <c r="A734">
        <v>760</v>
      </c>
      <c r="B734" t="s">
        <v>188</v>
      </c>
      <c r="C734" t="s">
        <v>439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468</v>
      </c>
      <c r="K734" t="s">
        <v>574</v>
      </c>
      <c r="L734" s="1">
        <f t="shared" si="45"/>
        <v>25842000000</v>
      </c>
      <c r="M734" s="1">
        <f t="shared" si="46"/>
        <v>7766000000</v>
      </c>
      <c r="N734">
        <f t="shared" si="44"/>
        <v>0.345693875912995</v>
      </c>
      <c r="O734">
        <f t="shared" si="47"/>
        <v>0.103887417395725</v>
      </c>
    </row>
    <row r="735" spans="1:15">
      <c r="A735">
        <v>761</v>
      </c>
      <c r="B735" t="s">
        <v>188</v>
      </c>
      <c r="C735" t="s">
        <v>440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468</v>
      </c>
      <c r="K735" t="s">
        <v>574</v>
      </c>
      <c r="L735" s="1">
        <f t="shared" si="45"/>
        <v>26915000000</v>
      </c>
      <c r="M735" s="1">
        <f t="shared" si="46"/>
        <v>9166000000</v>
      </c>
      <c r="N735">
        <f t="shared" si="44"/>
        <v>0.341508907273004</v>
      </c>
      <c r="O735">
        <f t="shared" si="47"/>
        <v>0.116302085976755</v>
      </c>
    </row>
    <row r="736" spans="1:15">
      <c r="A736">
        <v>762</v>
      </c>
      <c r="B736" t="s">
        <v>188</v>
      </c>
      <c r="C736" t="s">
        <v>441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468</v>
      </c>
      <c r="K736" t="s">
        <v>574</v>
      </c>
      <c r="L736" s="1">
        <f t="shared" si="45"/>
        <v>28389000000</v>
      </c>
      <c r="M736" s="1">
        <f t="shared" si="46"/>
        <v>10469000000</v>
      </c>
      <c r="N736">
        <f t="shared" si="44"/>
        <v>0.34131239780706</v>
      </c>
      <c r="O736">
        <f t="shared" si="47"/>
        <v>0.125865634317592</v>
      </c>
    </row>
    <row r="737" spans="1:15">
      <c r="A737">
        <v>763</v>
      </c>
      <c r="B737" t="s">
        <v>188</v>
      </c>
      <c r="C737" t="s">
        <v>442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468</v>
      </c>
      <c r="K737" t="s">
        <v>574</v>
      </c>
      <c r="L737" s="1">
        <f t="shared" si="45"/>
        <v>30265000000</v>
      </c>
      <c r="M737" s="1">
        <f t="shared" si="46"/>
        <v>11774000000</v>
      </c>
      <c r="N737">
        <f t="shared" si="44"/>
        <v>0.341903998011726</v>
      </c>
      <c r="O737">
        <f t="shared" si="47"/>
        <v>0.13301099199042</v>
      </c>
    </row>
    <row r="738" spans="1:15">
      <c r="A738">
        <v>764</v>
      </c>
      <c r="B738" t="s">
        <v>189</v>
      </c>
      <c r="C738" t="s">
        <v>439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470</v>
      </c>
      <c r="K738" t="s">
        <v>539</v>
      </c>
      <c r="L738" s="1">
        <f t="shared" si="45"/>
        <v>8710000000</v>
      </c>
      <c r="M738" s="1">
        <f t="shared" si="46"/>
        <v>4718000000</v>
      </c>
      <c r="N738">
        <f t="shared" si="44"/>
        <v>0.711310739077174</v>
      </c>
      <c r="O738">
        <f t="shared" si="47"/>
        <v>0.385300122498979</v>
      </c>
    </row>
    <row r="739" spans="1:15">
      <c r="A739">
        <v>765</v>
      </c>
      <c r="B739" t="s">
        <v>189</v>
      </c>
      <c r="C739" t="s">
        <v>440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470</v>
      </c>
      <c r="K739" t="s">
        <v>539</v>
      </c>
      <c r="L739" s="1">
        <f t="shared" si="45"/>
        <v>7936000000</v>
      </c>
      <c r="M739" s="1">
        <f t="shared" si="46"/>
        <v>4204000000</v>
      </c>
      <c r="N739">
        <f t="shared" si="44"/>
        <v>0.666610667786644</v>
      </c>
      <c r="O739">
        <f t="shared" si="47"/>
        <v>0.353128937421252</v>
      </c>
    </row>
    <row r="740" spans="1:15">
      <c r="A740">
        <v>766</v>
      </c>
      <c r="B740" t="s">
        <v>189</v>
      </c>
      <c r="C740" t="s">
        <v>441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470</v>
      </c>
      <c r="K740" t="s">
        <v>539</v>
      </c>
      <c r="L740" s="1">
        <f t="shared" si="45"/>
        <v>6984000000</v>
      </c>
      <c r="M740" s="1">
        <f t="shared" si="46"/>
        <v>2897000000</v>
      </c>
      <c r="N740">
        <f t="shared" si="44"/>
        <v>0.65046102263202</v>
      </c>
      <c r="O740">
        <f t="shared" si="47"/>
        <v>0.269814659588339</v>
      </c>
    </row>
    <row r="741" spans="1:15">
      <c r="A741">
        <v>767</v>
      </c>
      <c r="B741" t="s">
        <v>189</v>
      </c>
      <c r="C741" t="s">
        <v>442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470</v>
      </c>
      <c r="K741" t="s">
        <v>539</v>
      </c>
      <c r="L741" s="1">
        <f t="shared" si="45"/>
        <v>3313000000</v>
      </c>
      <c r="M741" s="1">
        <f t="shared" si="46"/>
        <v>-1345000000</v>
      </c>
      <c r="N741">
        <f t="shared" si="44"/>
        <v>0.499246534056661</v>
      </c>
      <c r="O741">
        <f t="shared" si="47"/>
        <v>-0.202682338758288</v>
      </c>
    </row>
    <row r="742" spans="1:15">
      <c r="A742">
        <v>768</v>
      </c>
      <c r="B742" t="s">
        <v>190</v>
      </c>
      <c r="C742" t="s">
        <v>439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471</v>
      </c>
      <c r="K742" t="s">
        <v>504</v>
      </c>
      <c r="L742" s="1">
        <f t="shared" si="45"/>
        <v>8891000000</v>
      </c>
      <c r="M742" s="1">
        <f t="shared" si="46"/>
        <v>1811000000</v>
      </c>
      <c r="N742">
        <f t="shared" si="44"/>
        <v>0.402562709408675</v>
      </c>
      <c r="O742">
        <f t="shared" si="47"/>
        <v>0.0819976455673277</v>
      </c>
    </row>
    <row r="743" spans="1:15">
      <c r="A743">
        <v>769</v>
      </c>
      <c r="B743" t="s">
        <v>190</v>
      </c>
      <c r="C743" t="s">
        <v>440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471</v>
      </c>
      <c r="K743" t="s">
        <v>504</v>
      </c>
      <c r="L743" s="1">
        <f t="shared" si="45"/>
        <v>9625000000</v>
      </c>
      <c r="M743" s="1">
        <f t="shared" si="46"/>
        <v>3655000000</v>
      </c>
      <c r="N743">
        <f t="shared" si="44"/>
        <v>0.465583127751173</v>
      </c>
      <c r="O743">
        <f t="shared" si="47"/>
        <v>0.176800657862913</v>
      </c>
    </row>
    <row r="744" spans="1:15">
      <c r="A744">
        <v>770</v>
      </c>
      <c r="B744" t="s">
        <v>190</v>
      </c>
      <c r="C744" t="s">
        <v>441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471</v>
      </c>
      <c r="K744" t="s">
        <v>504</v>
      </c>
      <c r="L744" s="1">
        <f t="shared" si="45"/>
        <v>7809000000</v>
      </c>
      <c r="M744" s="1">
        <f t="shared" si="46"/>
        <v>2052000000</v>
      </c>
      <c r="N744">
        <f t="shared" si="44"/>
        <v>0.419522939722789</v>
      </c>
      <c r="O744">
        <f t="shared" si="47"/>
        <v>0.110239604598689</v>
      </c>
    </row>
    <row r="745" spans="1:15">
      <c r="A745">
        <v>771</v>
      </c>
      <c r="B745" t="s">
        <v>190</v>
      </c>
      <c r="C745" t="s">
        <v>442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471</v>
      </c>
      <c r="K745" t="s">
        <v>504</v>
      </c>
      <c r="L745" s="1">
        <f t="shared" si="45"/>
        <v>7602000000</v>
      </c>
      <c r="M745" s="1">
        <f t="shared" si="46"/>
        <v>2328000000</v>
      </c>
      <c r="N745">
        <f t="shared" si="44"/>
        <v>0.413669260488654</v>
      </c>
      <c r="O745">
        <f t="shared" si="47"/>
        <v>0.126680089241987</v>
      </c>
    </row>
    <row r="746" spans="1:15">
      <c r="A746">
        <v>772</v>
      </c>
      <c r="B746" t="s">
        <v>191</v>
      </c>
      <c r="C746" t="s">
        <v>439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468</v>
      </c>
      <c r="K746" t="s">
        <v>575</v>
      </c>
      <c r="L746" s="1">
        <f t="shared" si="45"/>
        <v>2139883000</v>
      </c>
      <c r="M746" s="1">
        <f t="shared" si="46"/>
        <v>1028651000</v>
      </c>
      <c r="N746">
        <f t="shared" si="44"/>
        <v>0.38345680481304</v>
      </c>
      <c r="O746">
        <f t="shared" si="47"/>
        <v>0.184329342177932</v>
      </c>
    </row>
    <row r="747" spans="1:15">
      <c r="A747">
        <v>773</v>
      </c>
      <c r="B747" t="s">
        <v>191</v>
      </c>
      <c r="C747" t="s">
        <v>440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468</v>
      </c>
      <c r="K747" t="s">
        <v>575</v>
      </c>
      <c r="L747" s="1">
        <f t="shared" si="45"/>
        <v>2278455000</v>
      </c>
      <c r="M747" s="1">
        <f t="shared" si="46"/>
        <v>1153702000</v>
      </c>
      <c r="N747">
        <f t="shared" si="44"/>
        <v>0.386187191857722</v>
      </c>
      <c r="O747">
        <f t="shared" si="47"/>
        <v>0.195546954239007</v>
      </c>
    </row>
    <row r="748" spans="1:15">
      <c r="A748">
        <v>774</v>
      </c>
      <c r="B748" t="s">
        <v>191</v>
      </c>
      <c r="C748" t="s">
        <v>441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468</v>
      </c>
      <c r="K748" t="s">
        <v>575</v>
      </c>
      <c r="L748" s="1">
        <f t="shared" si="45"/>
        <v>2440485000</v>
      </c>
      <c r="M748" s="1">
        <f t="shared" si="46"/>
        <v>1280983000</v>
      </c>
      <c r="N748">
        <f t="shared" si="44"/>
        <v>0.391824976382787</v>
      </c>
      <c r="O748">
        <f t="shared" si="47"/>
        <v>0.205664502638513</v>
      </c>
    </row>
    <row r="749" spans="1:15">
      <c r="A749">
        <v>775</v>
      </c>
      <c r="B749" t="s">
        <v>191</v>
      </c>
      <c r="C749" t="s">
        <v>442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468</v>
      </c>
      <c r="K749" t="s">
        <v>575</v>
      </c>
      <c r="L749" s="1">
        <f t="shared" si="45"/>
        <v>2375790000</v>
      </c>
      <c r="M749" s="1">
        <f t="shared" si="46"/>
        <v>1155695000</v>
      </c>
      <c r="N749">
        <f t="shared" si="44"/>
        <v>0.396268673893761</v>
      </c>
      <c r="O749">
        <f t="shared" si="47"/>
        <v>0.192763554470576</v>
      </c>
    </row>
    <row r="750" spans="1:15">
      <c r="A750">
        <v>776</v>
      </c>
      <c r="B750" t="s">
        <v>192</v>
      </c>
      <c r="C750" t="s">
        <v>439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472</v>
      </c>
      <c r="K750" t="s">
        <v>497</v>
      </c>
      <c r="L750" s="1">
        <f t="shared" si="45"/>
        <v>1161400000</v>
      </c>
      <c r="M750" s="1">
        <f t="shared" si="46"/>
        <v>190100000</v>
      </c>
      <c r="N750">
        <f t="shared" si="44"/>
        <v>0.465995265417486</v>
      </c>
      <c r="O750">
        <f t="shared" si="47"/>
        <v>0.0762749267744654</v>
      </c>
    </row>
    <row r="751" spans="1:15">
      <c r="A751">
        <v>777</v>
      </c>
      <c r="B751" t="s">
        <v>192</v>
      </c>
      <c r="C751" t="s">
        <v>440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472</v>
      </c>
      <c r="K751" t="s">
        <v>497</v>
      </c>
      <c r="L751" s="1">
        <f t="shared" si="45"/>
        <v>1245500000</v>
      </c>
      <c r="M751" s="1">
        <f t="shared" si="46"/>
        <v>337000000</v>
      </c>
      <c r="N751">
        <f t="shared" si="44"/>
        <v>0.492156320385664</v>
      </c>
      <c r="O751">
        <f t="shared" si="47"/>
        <v>0.13316473702928</v>
      </c>
    </row>
    <row r="752" spans="1:15">
      <c r="A752">
        <v>778</v>
      </c>
      <c r="B752" t="s">
        <v>192</v>
      </c>
      <c r="C752" t="s">
        <v>441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472</v>
      </c>
      <c r="K752" t="s">
        <v>497</v>
      </c>
      <c r="L752" s="1">
        <f t="shared" si="45"/>
        <v>1432700000</v>
      </c>
      <c r="M752" s="1">
        <f t="shared" si="46"/>
        <v>483600000</v>
      </c>
      <c r="N752">
        <f t="shared" si="44"/>
        <v>0.529648798521257</v>
      </c>
      <c r="O752">
        <f t="shared" si="47"/>
        <v>0.178780036968577</v>
      </c>
    </row>
    <row r="753" spans="1:15">
      <c r="A753">
        <v>779</v>
      </c>
      <c r="B753" t="s">
        <v>192</v>
      </c>
      <c r="C753" t="s">
        <v>442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472</v>
      </c>
      <c r="K753" t="s">
        <v>497</v>
      </c>
      <c r="L753" s="1">
        <f t="shared" si="45"/>
        <v>1563300000</v>
      </c>
      <c r="M753" s="1">
        <f t="shared" si="46"/>
        <v>559100000</v>
      </c>
      <c r="N753">
        <f t="shared" si="44"/>
        <v>0.55187630176157</v>
      </c>
      <c r="O753">
        <f t="shared" si="47"/>
        <v>0.197373530553889</v>
      </c>
    </row>
    <row r="754" spans="1:15">
      <c r="A754">
        <v>780</v>
      </c>
      <c r="B754" t="s">
        <v>193</v>
      </c>
      <c r="C754" t="s">
        <v>439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473</v>
      </c>
      <c r="K754" t="s">
        <v>544</v>
      </c>
      <c r="L754" s="1">
        <f t="shared" si="45"/>
        <v>10691000000</v>
      </c>
      <c r="M754" s="1">
        <f t="shared" si="46"/>
        <v>5501000000</v>
      </c>
      <c r="N754">
        <f t="shared" si="44"/>
        <v>0.273742158494431</v>
      </c>
      <c r="O754">
        <f t="shared" si="47"/>
        <v>0.140852643707592</v>
      </c>
    </row>
    <row r="755" spans="1:15">
      <c r="A755">
        <v>781</v>
      </c>
      <c r="B755" t="s">
        <v>193</v>
      </c>
      <c r="C755" t="s">
        <v>440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473</v>
      </c>
      <c r="K755" t="s">
        <v>544</v>
      </c>
      <c r="L755" s="1">
        <f t="shared" si="45"/>
        <v>11349000000</v>
      </c>
      <c r="M755" s="1">
        <f t="shared" si="46"/>
        <v>5831000000</v>
      </c>
      <c r="N755">
        <f t="shared" si="44"/>
        <v>0.281570981987793</v>
      </c>
      <c r="O755">
        <f t="shared" si="47"/>
        <v>0.144668287599861</v>
      </c>
    </row>
    <row r="756" spans="1:15">
      <c r="A756">
        <v>782</v>
      </c>
      <c r="B756" t="s">
        <v>193</v>
      </c>
      <c r="C756" t="s">
        <v>441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473</v>
      </c>
      <c r="K756" t="s">
        <v>544</v>
      </c>
      <c r="L756" s="1">
        <f t="shared" si="45"/>
        <v>11834000000</v>
      </c>
      <c r="M756" s="1">
        <f t="shared" si="46"/>
        <v>6828000000</v>
      </c>
      <c r="N756">
        <f t="shared" si="44"/>
        <v>0.306731292605168</v>
      </c>
      <c r="O756">
        <f t="shared" si="47"/>
        <v>0.176978305383479</v>
      </c>
    </row>
    <row r="757" spans="1:15">
      <c r="A757">
        <v>783</v>
      </c>
      <c r="B757" t="s">
        <v>193</v>
      </c>
      <c r="C757" t="s">
        <v>442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473</v>
      </c>
      <c r="K757" t="s">
        <v>544</v>
      </c>
      <c r="L757" s="1">
        <f t="shared" si="45"/>
        <v>12152000000</v>
      </c>
      <c r="M757" s="1">
        <f t="shared" si="46"/>
        <v>6683000000</v>
      </c>
      <c r="N757">
        <f t="shared" si="44"/>
        <v>0.309195460790799</v>
      </c>
      <c r="O757">
        <f t="shared" si="47"/>
        <v>0.170042237036283</v>
      </c>
    </row>
    <row r="758" spans="1:15">
      <c r="A758">
        <v>784</v>
      </c>
      <c r="B758" t="s">
        <v>194</v>
      </c>
      <c r="C758" t="s">
        <v>439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470</v>
      </c>
      <c r="K758" t="s">
        <v>576</v>
      </c>
      <c r="L758" s="1">
        <f t="shared" si="45"/>
        <v>1534846000</v>
      </c>
      <c r="M758" s="1">
        <f t="shared" si="46"/>
        <v>937738000</v>
      </c>
      <c r="N758">
        <f t="shared" si="44"/>
        <v>0.453075822688181</v>
      </c>
      <c r="O758">
        <f t="shared" si="47"/>
        <v>0.276813710180676</v>
      </c>
    </row>
    <row r="759" spans="1:15">
      <c r="A759">
        <v>785</v>
      </c>
      <c r="B759" t="s">
        <v>194</v>
      </c>
      <c r="C759" t="s">
        <v>440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470</v>
      </c>
      <c r="K759" t="s">
        <v>576</v>
      </c>
      <c r="L759" s="1">
        <f t="shared" si="45"/>
        <v>1709253000</v>
      </c>
      <c r="M759" s="1">
        <f t="shared" si="46"/>
        <v>1053174000</v>
      </c>
      <c r="N759">
        <f t="shared" si="44"/>
        <v>0.459975166632221</v>
      </c>
      <c r="O759">
        <f t="shared" si="47"/>
        <v>0.283418479384107</v>
      </c>
    </row>
    <row r="760" spans="1:15">
      <c r="A760">
        <v>786</v>
      </c>
      <c r="B760" t="s">
        <v>194</v>
      </c>
      <c r="C760" t="s">
        <v>441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470</v>
      </c>
      <c r="K760" t="s">
        <v>576</v>
      </c>
      <c r="L760" s="1">
        <f t="shared" si="45"/>
        <v>1458226000</v>
      </c>
      <c r="M760" s="1">
        <f t="shared" si="46"/>
        <v>711205000</v>
      </c>
      <c r="N760">
        <f t="shared" si="44"/>
        <v>0.461215509874112</v>
      </c>
      <c r="O760">
        <f t="shared" si="47"/>
        <v>0.224943717023299</v>
      </c>
    </row>
    <row r="761" spans="1:15">
      <c r="A761">
        <v>787</v>
      </c>
      <c r="B761" t="s">
        <v>194</v>
      </c>
      <c r="C761" t="s">
        <v>442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470</v>
      </c>
      <c r="K761" t="s">
        <v>576</v>
      </c>
      <c r="L761" s="1">
        <f t="shared" si="45"/>
        <v>725427000</v>
      </c>
      <c r="M761" s="1">
        <f t="shared" si="46"/>
        <v>-19716000</v>
      </c>
      <c r="N761">
        <f t="shared" si="44"/>
        <v>0.446627698506125</v>
      </c>
      <c r="O761">
        <f t="shared" si="47"/>
        <v>-0.012138659994385</v>
      </c>
    </row>
    <row r="762" spans="1:15">
      <c r="A762">
        <v>788</v>
      </c>
      <c r="B762" t="s">
        <v>195</v>
      </c>
      <c r="C762" t="s">
        <v>439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474</v>
      </c>
      <c r="K762" t="s">
        <v>577</v>
      </c>
      <c r="L762" s="1">
        <f t="shared" si="45"/>
        <v>15637000000</v>
      </c>
      <c r="M762" s="1">
        <f t="shared" si="46"/>
        <v>3817000000</v>
      </c>
      <c r="N762">
        <f t="shared" si="44"/>
        <v>0.283674691145257</v>
      </c>
      <c r="O762">
        <f t="shared" si="47"/>
        <v>0.0692451426809136</v>
      </c>
    </row>
    <row r="763" spans="1:15">
      <c r="A763">
        <v>789</v>
      </c>
      <c r="B763" t="s">
        <v>195</v>
      </c>
      <c r="C763" t="s">
        <v>440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474</v>
      </c>
      <c r="K763" t="s">
        <v>577</v>
      </c>
      <c r="L763" s="1">
        <f t="shared" si="45"/>
        <v>14939000000</v>
      </c>
      <c r="M763" s="1">
        <f t="shared" si="46"/>
        <v>2702000000</v>
      </c>
      <c r="N763">
        <f t="shared" si="44"/>
        <v>0.286698524190608</v>
      </c>
      <c r="O763">
        <f t="shared" si="47"/>
        <v>0.0518548371619936</v>
      </c>
    </row>
    <row r="764" spans="1:15">
      <c r="A764">
        <v>790</v>
      </c>
      <c r="B764" t="s">
        <v>195</v>
      </c>
      <c r="C764" t="s">
        <v>441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474</v>
      </c>
      <c r="K764" t="s">
        <v>577</v>
      </c>
      <c r="L764" s="1">
        <f t="shared" si="45"/>
        <v>14616000000</v>
      </c>
      <c r="M764" s="1">
        <f t="shared" si="46"/>
        <v>3144000000</v>
      </c>
      <c r="N764">
        <f t="shared" si="44"/>
        <v>0.291602657462642</v>
      </c>
      <c r="O764">
        <f t="shared" si="47"/>
        <v>0.0627256947908146</v>
      </c>
    </row>
    <row r="765" spans="1:15">
      <c r="A765">
        <v>791</v>
      </c>
      <c r="B765" t="s">
        <v>196</v>
      </c>
      <c r="C765" t="s">
        <v>439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474</v>
      </c>
      <c r="K765" t="s">
        <v>494</v>
      </c>
      <c r="L765" s="1">
        <f t="shared" si="45"/>
        <v>25918000000</v>
      </c>
      <c r="M765" s="1">
        <f t="shared" si="46"/>
        <v>8143000000</v>
      </c>
      <c r="N765">
        <f t="shared" si="44"/>
        <v>0.23079663039413</v>
      </c>
      <c r="O765">
        <f t="shared" si="47"/>
        <v>0.0725124223049387</v>
      </c>
    </row>
    <row r="766" spans="1:15">
      <c r="A766">
        <v>792</v>
      </c>
      <c r="B766" t="s">
        <v>196</v>
      </c>
      <c r="C766" t="s">
        <v>440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474</v>
      </c>
      <c r="K766" t="s">
        <v>494</v>
      </c>
      <c r="L766" s="1">
        <f t="shared" si="45"/>
        <v>11220000000</v>
      </c>
      <c r="M766" s="1">
        <f t="shared" si="46"/>
        <v>4432000000</v>
      </c>
      <c r="N766">
        <f t="shared" si="44"/>
        <v>0.198054756314981</v>
      </c>
      <c r="O766">
        <f t="shared" si="47"/>
        <v>0.0782333939383241</v>
      </c>
    </row>
    <row r="767" spans="1:15">
      <c r="A767">
        <v>793</v>
      </c>
      <c r="B767" t="s">
        <v>196</v>
      </c>
      <c r="C767" t="s">
        <v>441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474</v>
      </c>
      <c r="K767" t="s">
        <v>494</v>
      </c>
      <c r="L767" s="1">
        <f t="shared" si="45"/>
        <v>9939000000</v>
      </c>
      <c r="M767" s="1">
        <f t="shared" si="46"/>
        <v>3983000000</v>
      </c>
      <c r="N767">
        <f t="shared" si="44"/>
        <v>0.193129044167654</v>
      </c>
      <c r="O767">
        <f t="shared" si="47"/>
        <v>0.0773954102947749</v>
      </c>
    </row>
    <row r="768" spans="1:15">
      <c r="A768">
        <v>794</v>
      </c>
      <c r="B768" t="s">
        <v>196</v>
      </c>
      <c r="C768" t="s">
        <v>442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474</v>
      </c>
      <c r="K768" t="s">
        <v>494</v>
      </c>
      <c r="L768" s="1">
        <f t="shared" si="45"/>
        <v>8998000000</v>
      </c>
      <c r="M768" s="1">
        <f t="shared" si="46"/>
        <v>3754000000</v>
      </c>
      <c r="N768">
        <f t="shared" si="44"/>
        <v>0.186533438368092</v>
      </c>
      <c r="O768">
        <f t="shared" si="47"/>
        <v>0.0778224636178946</v>
      </c>
    </row>
    <row r="769" spans="1:15">
      <c r="A769">
        <v>795</v>
      </c>
      <c r="B769" t="s">
        <v>197</v>
      </c>
      <c r="C769" t="s">
        <v>439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471</v>
      </c>
      <c r="K769" t="s">
        <v>525</v>
      </c>
      <c r="L769" s="1">
        <f t="shared" si="45"/>
        <v>1683341000</v>
      </c>
      <c r="M769" s="1">
        <f t="shared" si="46"/>
        <v>762839000</v>
      </c>
      <c r="N769">
        <f t="shared" si="44"/>
        <v>0.599669625102507</v>
      </c>
      <c r="O769">
        <f t="shared" si="47"/>
        <v>0.271752055669987</v>
      </c>
    </row>
    <row r="770" spans="1:15">
      <c r="A770">
        <v>796</v>
      </c>
      <c r="B770" t="s">
        <v>197</v>
      </c>
      <c r="C770" t="s">
        <v>440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471</v>
      </c>
      <c r="K770" t="s">
        <v>525</v>
      </c>
      <c r="L770" s="1">
        <f t="shared" si="45"/>
        <v>1844890000</v>
      </c>
      <c r="M770" s="1">
        <f t="shared" si="46"/>
        <v>898497000</v>
      </c>
      <c r="N770">
        <f t="shared" ref="N770:N833" si="48">1-(F770/E770)</f>
        <v>0.610023162422978</v>
      </c>
      <c r="O770">
        <f t="shared" si="47"/>
        <v>0.297093041518767</v>
      </c>
    </row>
    <row r="771" spans="1:15">
      <c r="A771">
        <v>797</v>
      </c>
      <c r="B771" t="s">
        <v>197</v>
      </c>
      <c r="C771" t="s">
        <v>441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471</v>
      </c>
      <c r="K771" t="s">
        <v>525</v>
      </c>
      <c r="L771" s="1">
        <f t="shared" ref="L771:L834" si="49">E771-F771</f>
        <v>1847554000</v>
      </c>
      <c r="M771" s="1">
        <f t="shared" ref="M771:M834" si="50">L771-SUM(G771:I771)</f>
        <v>869659000</v>
      </c>
      <c r="N771">
        <f t="shared" si="48"/>
        <v>0.600116674213245</v>
      </c>
      <c r="O771">
        <f t="shared" ref="O771:O834" si="51">M771/E771</f>
        <v>0.282479898709113</v>
      </c>
    </row>
    <row r="772" spans="1:15">
      <c r="A772">
        <v>798</v>
      </c>
      <c r="B772" t="s">
        <v>197</v>
      </c>
      <c r="C772" t="s">
        <v>442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471</v>
      </c>
      <c r="K772" t="s">
        <v>525</v>
      </c>
      <c r="L772" s="1">
        <f t="shared" si="49"/>
        <v>1787833000</v>
      </c>
      <c r="M772" s="1">
        <f t="shared" si="50"/>
        <v>708587000</v>
      </c>
      <c r="N772">
        <f t="shared" si="48"/>
        <v>0.588460488987882</v>
      </c>
      <c r="O772">
        <f t="shared" si="51"/>
        <v>0.23322953123164</v>
      </c>
    </row>
    <row r="773" spans="1:15">
      <c r="A773">
        <v>799</v>
      </c>
      <c r="B773" t="s">
        <v>198</v>
      </c>
      <c r="C773" t="s">
        <v>439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469</v>
      </c>
      <c r="K773" t="s">
        <v>531</v>
      </c>
      <c r="L773" s="1">
        <f t="shared" si="49"/>
        <v>1412816000</v>
      </c>
      <c r="M773" s="1">
        <f t="shared" si="50"/>
        <v>785476000</v>
      </c>
      <c r="N773">
        <f t="shared" si="48"/>
        <v>0.161434170043743</v>
      </c>
      <c r="O773">
        <f t="shared" si="51"/>
        <v>0.0897517200748567</v>
      </c>
    </row>
    <row r="774" spans="1:15">
      <c r="A774">
        <v>800</v>
      </c>
      <c r="B774" t="s">
        <v>198</v>
      </c>
      <c r="C774" t="s">
        <v>440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469</v>
      </c>
      <c r="K774" t="s">
        <v>531</v>
      </c>
      <c r="L774" s="1">
        <f t="shared" si="49"/>
        <v>1564983000</v>
      </c>
      <c r="M774" s="1">
        <f t="shared" si="50"/>
        <v>914035000</v>
      </c>
      <c r="N774">
        <f t="shared" si="48"/>
        <v>0.167984112931203</v>
      </c>
      <c r="O774">
        <f t="shared" si="51"/>
        <v>0.098111838060268</v>
      </c>
    </row>
    <row r="775" spans="1:15">
      <c r="A775">
        <v>801</v>
      </c>
      <c r="B775" t="s">
        <v>198</v>
      </c>
      <c r="C775" t="s">
        <v>441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469</v>
      </c>
      <c r="K775" t="s">
        <v>531</v>
      </c>
      <c r="L775" s="1">
        <f t="shared" si="49"/>
        <v>1808581000</v>
      </c>
      <c r="M775" s="1">
        <f t="shared" si="50"/>
        <v>1064970000</v>
      </c>
      <c r="N775">
        <f t="shared" si="48"/>
        <v>0.195229679022671</v>
      </c>
      <c r="O775">
        <f t="shared" si="51"/>
        <v>0.114959601626233</v>
      </c>
    </row>
    <row r="776" spans="1:15">
      <c r="A776">
        <v>802</v>
      </c>
      <c r="B776" t="s">
        <v>198</v>
      </c>
      <c r="C776" t="s">
        <v>442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469</v>
      </c>
      <c r="K776" t="s">
        <v>531</v>
      </c>
      <c r="L776" s="1">
        <f t="shared" si="49"/>
        <v>2158175000</v>
      </c>
      <c r="M776" s="1">
        <f t="shared" si="50"/>
        <v>1286201000</v>
      </c>
      <c r="N776">
        <f t="shared" si="48"/>
        <v>0.22662230773948</v>
      </c>
      <c r="O776">
        <f t="shared" si="51"/>
        <v>0.135059408452432</v>
      </c>
    </row>
    <row r="777" spans="1:15">
      <c r="A777">
        <v>803</v>
      </c>
      <c r="B777" t="s">
        <v>199</v>
      </c>
      <c r="C777" t="s">
        <v>439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474</v>
      </c>
      <c r="K777" t="s">
        <v>578</v>
      </c>
      <c r="L777" s="1">
        <f t="shared" si="49"/>
        <v>1727000000</v>
      </c>
      <c r="M777" s="1">
        <f t="shared" si="50"/>
        <v>813000000</v>
      </c>
      <c r="N777">
        <f t="shared" si="48"/>
        <v>0.33783255086072</v>
      </c>
      <c r="O777">
        <f t="shared" si="51"/>
        <v>0.159037558685446</v>
      </c>
    </row>
    <row r="778" spans="1:15">
      <c r="A778">
        <v>804</v>
      </c>
      <c r="B778" t="s">
        <v>199</v>
      </c>
      <c r="C778" t="s">
        <v>440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474</v>
      </c>
      <c r="K778" t="s">
        <v>578</v>
      </c>
      <c r="L778" s="1">
        <f t="shared" si="49"/>
        <v>1702000000</v>
      </c>
      <c r="M778" s="1">
        <f t="shared" si="50"/>
        <v>882000000</v>
      </c>
      <c r="N778">
        <f t="shared" si="48"/>
        <v>0.339584996009577</v>
      </c>
      <c r="O778">
        <f t="shared" si="51"/>
        <v>0.175977653631285</v>
      </c>
    </row>
    <row r="779" spans="1:15">
      <c r="A779">
        <v>805</v>
      </c>
      <c r="B779" t="s">
        <v>199</v>
      </c>
      <c r="C779" t="s">
        <v>441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474</v>
      </c>
      <c r="K779" t="s">
        <v>578</v>
      </c>
      <c r="L779" s="1">
        <f t="shared" si="49"/>
        <v>1735000000</v>
      </c>
      <c r="M779" s="1">
        <f t="shared" si="50"/>
        <v>759000000</v>
      </c>
      <c r="N779">
        <f t="shared" si="48"/>
        <v>0.341333857957899</v>
      </c>
      <c r="O779">
        <f t="shared" si="51"/>
        <v>0.149321266968326</v>
      </c>
    </row>
    <row r="780" spans="1:15">
      <c r="A780">
        <v>806</v>
      </c>
      <c r="B780" t="s">
        <v>199</v>
      </c>
      <c r="C780" t="s">
        <v>442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474</v>
      </c>
      <c r="K780" t="s">
        <v>578</v>
      </c>
      <c r="L780" s="1">
        <f t="shared" si="49"/>
        <v>2335000000</v>
      </c>
      <c r="M780" s="1">
        <f t="shared" si="50"/>
        <v>1149000000</v>
      </c>
      <c r="N780">
        <f t="shared" si="48"/>
        <v>0.312709254051158</v>
      </c>
      <c r="O780">
        <f t="shared" si="51"/>
        <v>0.153877059059863</v>
      </c>
    </row>
    <row r="781" spans="1:15">
      <c r="A781">
        <v>807</v>
      </c>
      <c r="B781" t="s">
        <v>200</v>
      </c>
      <c r="C781" t="s">
        <v>439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472</v>
      </c>
      <c r="K781" t="s">
        <v>496</v>
      </c>
      <c r="L781" s="1">
        <f t="shared" si="49"/>
        <v>2507513000</v>
      </c>
      <c r="M781" s="1">
        <f t="shared" si="50"/>
        <v>634153000</v>
      </c>
      <c r="N781">
        <f t="shared" si="48"/>
        <v>0.280483473820429</v>
      </c>
      <c r="O781">
        <f t="shared" si="51"/>
        <v>0.0709346018838772</v>
      </c>
    </row>
    <row r="782" spans="1:15">
      <c r="A782">
        <v>808</v>
      </c>
      <c r="B782" t="s">
        <v>200</v>
      </c>
      <c r="C782" t="s">
        <v>440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472</v>
      </c>
      <c r="K782" t="s">
        <v>496</v>
      </c>
      <c r="L782" s="1">
        <f t="shared" si="49"/>
        <v>2656014000</v>
      </c>
      <c r="M782" s="1">
        <f t="shared" si="50"/>
        <v>677054000</v>
      </c>
      <c r="N782">
        <f t="shared" si="48"/>
        <v>0.277806930848927</v>
      </c>
      <c r="O782">
        <f t="shared" si="51"/>
        <v>0.0708167553932281</v>
      </c>
    </row>
    <row r="783" spans="1:15">
      <c r="A783">
        <v>809</v>
      </c>
      <c r="B783" t="s">
        <v>200</v>
      </c>
      <c r="C783" t="s">
        <v>441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472</v>
      </c>
      <c r="K783" t="s">
        <v>496</v>
      </c>
      <c r="L783" s="1">
        <f t="shared" si="49"/>
        <v>2911315000</v>
      </c>
      <c r="M783" s="1">
        <f t="shared" si="50"/>
        <v>715142000</v>
      </c>
      <c r="N783">
        <f t="shared" si="48"/>
        <v>0.280706346979527</v>
      </c>
      <c r="O783">
        <f t="shared" si="51"/>
        <v>0.0689533418374972</v>
      </c>
    </row>
    <row r="784" spans="1:15">
      <c r="A784">
        <v>810</v>
      </c>
      <c r="B784" t="s">
        <v>200</v>
      </c>
      <c r="C784" t="s">
        <v>442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472</v>
      </c>
      <c r="K784" t="s">
        <v>496</v>
      </c>
      <c r="L784" s="1">
        <f t="shared" si="49"/>
        <v>3012259000</v>
      </c>
      <c r="M784" s="1">
        <f t="shared" si="50"/>
        <v>768903000</v>
      </c>
      <c r="N784">
        <f t="shared" si="48"/>
        <v>0.283380868299529</v>
      </c>
      <c r="O784">
        <f t="shared" si="51"/>
        <v>0.0723352141293669</v>
      </c>
    </row>
    <row r="785" spans="1:15">
      <c r="A785">
        <v>811</v>
      </c>
      <c r="B785" t="s">
        <v>201</v>
      </c>
      <c r="C785" t="s">
        <v>439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476</v>
      </c>
      <c r="K785" t="s">
        <v>505</v>
      </c>
      <c r="L785" s="1">
        <f t="shared" si="49"/>
        <v>3174000000</v>
      </c>
      <c r="M785" s="1">
        <f t="shared" si="50"/>
        <v>351000000</v>
      </c>
      <c r="N785">
        <f t="shared" si="48"/>
        <v>0.627396718719115</v>
      </c>
      <c r="O785">
        <f t="shared" si="51"/>
        <v>0.0693813006523028</v>
      </c>
    </row>
    <row r="786" spans="1:15">
      <c r="A786">
        <v>812</v>
      </c>
      <c r="B786" t="s">
        <v>201</v>
      </c>
      <c r="C786" t="s">
        <v>440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476</v>
      </c>
      <c r="K786" t="s">
        <v>505</v>
      </c>
      <c r="L786" s="1">
        <f t="shared" si="49"/>
        <v>3177000000</v>
      </c>
      <c r="M786" s="1">
        <f t="shared" si="50"/>
        <v>512000000</v>
      </c>
      <c r="N786">
        <f t="shared" si="48"/>
        <v>0.614982578397212</v>
      </c>
      <c r="O786">
        <f t="shared" si="51"/>
        <v>0.0991095625241967</v>
      </c>
    </row>
    <row r="787" spans="1:15">
      <c r="A787">
        <v>813</v>
      </c>
      <c r="B787" t="s">
        <v>201</v>
      </c>
      <c r="C787" t="s">
        <v>441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476</v>
      </c>
      <c r="K787" t="s">
        <v>505</v>
      </c>
      <c r="L787" s="1">
        <f t="shared" si="49"/>
        <v>3321000000</v>
      </c>
      <c r="M787" s="1">
        <f t="shared" si="50"/>
        <v>700000000</v>
      </c>
      <c r="N787">
        <f t="shared" si="48"/>
        <v>0.620283899887934</v>
      </c>
      <c r="O787">
        <f t="shared" si="51"/>
        <v>0.130743369443407</v>
      </c>
    </row>
    <row r="788" spans="1:15">
      <c r="A788">
        <v>814</v>
      </c>
      <c r="B788" t="s">
        <v>201</v>
      </c>
      <c r="C788" t="s">
        <v>442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476</v>
      </c>
      <c r="K788" t="s">
        <v>505</v>
      </c>
      <c r="L788" s="1">
        <f t="shared" si="49"/>
        <v>3375000000</v>
      </c>
      <c r="M788" s="1">
        <f t="shared" si="50"/>
        <v>648000000</v>
      </c>
      <c r="N788">
        <f t="shared" si="48"/>
        <v>0.626508260627436</v>
      </c>
      <c r="O788">
        <f t="shared" si="51"/>
        <v>0.120289586040468</v>
      </c>
    </row>
    <row r="789" spans="1:15">
      <c r="A789">
        <v>815</v>
      </c>
      <c r="B789" t="s">
        <v>202</v>
      </c>
      <c r="C789" t="s">
        <v>439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469</v>
      </c>
      <c r="K789" t="s">
        <v>531</v>
      </c>
      <c r="L789" s="1">
        <f t="shared" si="49"/>
        <v>2859882000</v>
      </c>
      <c r="M789" s="1">
        <f t="shared" si="50"/>
        <v>1156086000</v>
      </c>
      <c r="N789">
        <f t="shared" si="48"/>
        <v>0.430429490031384</v>
      </c>
      <c r="O789">
        <f t="shared" si="51"/>
        <v>0.173997915792477</v>
      </c>
    </row>
    <row r="790" spans="1:15">
      <c r="A790">
        <v>816</v>
      </c>
      <c r="B790" t="s">
        <v>202</v>
      </c>
      <c r="C790" t="s">
        <v>440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469</v>
      </c>
      <c r="K790" t="s">
        <v>531</v>
      </c>
      <c r="L790" s="1">
        <f t="shared" si="49"/>
        <v>3280848000</v>
      </c>
      <c r="M790" s="1">
        <f t="shared" si="50"/>
        <v>1356716000</v>
      </c>
      <c r="N790">
        <f t="shared" si="48"/>
        <v>0.459111633106771</v>
      </c>
      <c r="O790">
        <f t="shared" si="51"/>
        <v>0.189854604182238</v>
      </c>
    </row>
    <row r="791" spans="1:15">
      <c r="A791">
        <v>817</v>
      </c>
      <c r="B791" t="s">
        <v>202</v>
      </c>
      <c r="C791" t="s">
        <v>441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469</v>
      </c>
      <c r="K791" t="s">
        <v>531</v>
      </c>
      <c r="L791" s="1">
        <f t="shared" si="49"/>
        <v>3336166000</v>
      </c>
      <c r="M791" s="1">
        <f t="shared" si="50"/>
        <v>1437882000</v>
      </c>
      <c r="N791">
        <f t="shared" si="48"/>
        <v>0.449510952107368</v>
      </c>
      <c r="O791">
        <f t="shared" si="51"/>
        <v>0.193738473096976</v>
      </c>
    </row>
    <row r="792" spans="1:15">
      <c r="A792">
        <v>818</v>
      </c>
      <c r="B792" t="s">
        <v>202</v>
      </c>
      <c r="C792" t="s">
        <v>442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469</v>
      </c>
      <c r="K792" t="s">
        <v>531</v>
      </c>
      <c r="L792" s="1">
        <f t="shared" si="49"/>
        <v>3382675000</v>
      </c>
      <c r="M792" s="1">
        <f t="shared" si="50"/>
        <v>1413367000</v>
      </c>
      <c r="N792">
        <f t="shared" si="48"/>
        <v>0.457945887608226</v>
      </c>
      <c r="O792">
        <f t="shared" si="51"/>
        <v>0.191341351247511</v>
      </c>
    </row>
    <row r="793" spans="1:15">
      <c r="A793">
        <v>819</v>
      </c>
      <c r="B793" t="s">
        <v>203</v>
      </c>
      <c r="C793" t="s">
        <v>439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472</v>
      </c>
      <c r="K793" t="s">
        <v>517</v>
      </c>
      <c r="L793" s="1">
        <f t="shared" si="49"/>
        <v>8749000000</v>
      </c>
      <c r="M793" s="1">
        <f t="shared" si="50"/>
        <v>2061000000</v>
      </c>
      <c r="N793">
        <f t="shared" si="48"/>
        <v>0.211773533754508</v>
      </c>
      <c r="O793">
        <f t="shared" si="51"/>
        <v>0.0498874446300196</v>
      </c>
    </row>
    <row r="794" spans="1:15">
      <c r="A794">
        <v>820</v>
      </c>
      <c r="B794" t="s">
        <v>203</v>
      </c>
      <c r="C794" t="s">
        <v>440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472</v>
      </c>
      <c r="K794" t="s">
        <v>517</v>
      </c>
      <c r="L794" s="1">
        <f t="shared" si="49"/>
        <v>10334000000</v>
      </c>
      <c r="M794" s="1">
        <f t="shared" si="50"/>
        <v>2362000000</v>
      </c>
      <c r="N794">
        <f t="shared" si="48"/>
        <v>0.213072164948454</v>
      </c>
      <c r="O794">
        <f t="shared" si="51"/>
        <v>0.0487010309278351</v>
      </c>
    </row>
    <row r="795" spans="1:15">
      <c r="A795">
        <v>821</v>
      </c>
      <c r="B795" t="s">
        <v>203</v>
      </c>
      <c r="C795" t="s">
        <v>441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472</v>
      </c>
      <c r="K795" t="s">
        <v>517</v>
      </c>
      <c r="L795" s="1">
        <f t="shared" si="49"/>
        <v>10020000000</v>
      </c>
      <c r="M795" s="1">
        <f t="shared" si="50"/>
        <v>2347000000</v>
      </c>
      <c r="N795">
        <f t="shared" si="48"/>
        <v>0.184567776160917</v>
      </c>
      <c r="O795">
        <f t="shared" si="51"/>
        <v>0.0432315938772127</v>
      </c>
    </row>
    <row r="796" spans="1:15">
      <c r="A796">
        <v>822</v>
      </c>
      <c r="B796" t="s">
        <v>203</v>
      </c>
      <c r="C796" t="s">
        <v>442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472</v>
      </c>
      <c r="K796" t="s">
        <v>517</v>
      </c>
      <c r="L796" s="1">
        <f t="shared" si="49"/>
        <v>9372000000</v>
      </c>
      <c r="M796" s="1">
        <f t="shared" si="50"/>
        <v>1741000000</v>
      </c>
      <c r="N796">
        <f t="shared" si="48"/>
        <v>0.172345942367458</v>
      </c>
      <c r="O796">
        <f t="shared" si="51"/>
        <v>0.0320160356019787</v>
      </c>
    </row>
    <row r="797" spans="1:15">
      <c r="A797">
        <v>823</v>
      </c>
      <c r="B797" t="s">
        <v>204</v>
      </c>
      <c r="C797" t="s">
        <v>439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474</v>
      </c>
      <c r="K797" t="s">
        <v>549</v>
      </c>
      <c r="L797" s="1">
        <f t="shared" si="49"/>
        <v>50361000000</v>
      </c>
      <c r="M797" s="1">
        <f t="shared" si="50"/>
        <v>22156000000</v>
      </c>
      <c r="N797">
        <f t="shared" si="48"/>
        <v>0.489540603067831</v>
      </c>
      <c r="O797">
        <f t="shared" si="51"/>
        <v>0.215370258763147</v>
      </c>
    </row>
    <row r="798" spans="1:15">
      <c r="A798">
        <v>824</v>
      </c>
      <c r="B798" t="s">
        <v>204</v>
      </c>
      <c r="C798" t="s">
        <v>440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474</v>
      </c>
      <c r="K798" t="s">
        <v>549</v>
      </c>
      <c r="L798" s="1">
        <f t="shared" si="49"/>
        <v>48684000000</v>
      </c>
      <c r="M798" s="1">
        <f t="shared" si="50"/>
        <v>20312000000</v>
      </c>
      <c r="N798">
        <f t="shared" si="48"/>
        <v>0.494922077526</v>
      </c>
      <c r="O798">
        <f t="shared" si="51"/>
        <v>0.206492014598392</v>
      </c>
    </row>
    <row r="799" spans="1:15">
      <c r="A799">
        <v>825</v>
      </c>
      <c r="B799" t="s">
        <v>204</v>
      </c>
      <c r="C799" t="s">
        <v>441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474</v>
      </c>
      <c r="K799" t="s">
        <v>549</v>
      </c>
      <c r="L799" s="1">
        <f t="shared" si="49"/>
        <v>46407000000</v>
      </c>
      <c r="M799" s="1">
        <f t="shared" si="50"/>
        <v>18532000000</v>
      </c>
      <c r="N799">
        <f t="shared" si="48"/>
        <v>0.500113155087129</v>
      </c>
      <c r="O799">
        <f t="shared" si="51"/>
        <v>0.199713340445939</v>
      </c>
    </row>
    <row r="800" spans="1:15">
      <c r="A800">
        <v>826</v>
      </c>
      <c r="B800" t="s">
        <v>204</v>
      </c>
      <c r="C800" t="s">
        <v>442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474</v>
      </c>
      <c r="K800" t="s">
        <v>549</v>
      </c>
      <c r="L800" s="1">
        <f t="shared" si="49"/>
        <v>40684000000</v>
      </c>
      <c r="M800" s="1">
        <f t="shared" si="50"/>
        <v>15689000000</v>
      </c>
      <c r="N800">
        <f t="shared" si="48"/>
        <v>0.497718403249287</v>
      </c>
      <c r="O800">
        <f t="shared" si="51"/>
        <v>0.191935503602843</v>
      </c>
    </row>
    <row r="801" spans="1:15">
      <c r="A801">
        <v>827</v>
      </c>
      <c r="B801" t="s">
        <v>205</v>
      </c>
      <c r="C801" t="s">
        <v>439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472</v>
      </c>
      <c r="K801" t="s">
        <v>497</v>
      </c>
      <c r="L801" s="1">
        <f t="shared" si="49"/>
        <v>699148000</v>
      </c>
      <c r="M801" s="1">
        <f t="shared" si="50"/>
        <v>262563000</v>
      </c>
      <c r="N801">
        <f t="shared" si="48"/>
        <v>0.540576399982062</v>
      </c>
      <c r="O801">
        <f t="shared" si="51"/>
        <v>0.203011896348828</v>
      </c>
    </row>
    <row r="802" spans="1:15">
      <c r="A802">
        <v>828</v>
      </c>
      <c r="B802" t="s">
        <v>205</v>
      </c>
      <c r="C802" t="s">
        <v>440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472</v>
      </c>
      <c r="K802" t="s">
        <v>497</v>
      </c>
      <c r="L802" s="1">
        <f t="shared" si="49"/>
        <v>756118000</v>
      </c>
      <c r="M802" s="1">
        <f t="shared" si="50"/>
        <v>266762000</v>
      </c>
      <c r="N802">
        <f t="shared" si="48"/>
        <v>0.549082173735602</v>
      </c>
      <c r="O802">
        <f t="shared" si="51"/>
        <v>0.193718783086842</v>
      </c>
    </row>
    <row r="803" spans="1:15">
      <c r="A803">
        <v>829</v>
      </c>
      <c r="B803" t="s">
        <v>205</v>
      </c>
      <c r="C803" t="s">
        <v>441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472</v>
      </c>
      <c r="K803" t="s">
        <v>497</v>
      </c>
      <c r="L803" s="1">
        <f t="shared" si="49"/>
        <v>816116000</v>
      </c>
      <c r="M803" s="1">
        <f t="shared" si="50"/>
        <v>260255000</v>
      </c>
      <c r="N803">
        <f t="shared" si="48"/>
        <v>0.549274569308127</v>
      </c>
      <c r="O803">
        <f t="shared" si="51"/>
        <v>0.175160703913765</v>
      </c>
    </row>
    <row r="804" spans="1:15">
      <c r="A804">
        <v>830</v>
      </c>
      <c r="B804" t="s">
        <v>205</v>
      </c>
      <c r="C804" t="s">
        <v>442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472</v>
      </c>
      <c r="K804" t="s">
        <v>497</v>
      </c>
      <c r="L804" s="1">
        <f t="shared" si="49"/>
        <v>890270000</v>
      </c>
      <c r="M804" s="1">
        <f t="shared" si="50"/>
        <v>308124000</v>
      </c>
      <c r="N804">
        <f t="shared" si="48"/>
        <v>0.555761561952991</v>
      </c>
      <c r="O804">
        <f t="shared" si="51"/>
        <v>0.192350046070522</v>
      </c>
    </row>
    <row r="805" spans="1:15">
      <c r="A805">
        <v>831</v>
      </c>
      <c r="B805" t="s">
        <v>206</v>
      </c>
      <c r="C805" t="s">
        <v>439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475</v>
      </c>
      <c r="K805" t="s">
        <v>508</v>
      </c>
      <c r="L805" s="1">
        <f t="shared" si="49"/>
        <v>1175534000</v>
      </c>
      <c r="M805" s="1">
        <f t="shared" si="50"/>
        <v>488286000</v>
      </c>
      <c r="N805">
        <f t="shared" si="48"/>
        <v>0.416642388335627</v>
      </c>
      <c r="O805">
        <f t="shared" si="51"/>
        <v>0.173062323361851</v>
      </c>
    </row>
    <row r="806" spans="1:15">
      <c r="A806">
        <v>832</v>
      </c>
      <c r="B806" t="s">
        <v>206</v>
      </c>
      <c r="C806" t="s">
        <v>440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475</v>
      </c>
      <c r="K806" t="s">
        <v>508</v>
      </c>
      <c r="L806" s="1">
        <f t="shared" si="49"/>
        <v>1284205000</v>
      </c>
      <c r="M806" s="1">
        <f t="shared" si="50"/>
        <v>518490000</v>
      </c>
      <c r="N806">
        <f t="shared" si="48"/>
        <v>0.434896792843365</v>
      </c>
      <c r="O806">
        <f t="shared" si="51"/>
        <v>0.175586949218665</v>
      </c>
    </row>
    <row r="807" spans="1:15">
      <c r="A807">
        <v>833</v>
      </c>
      <c r="B807" t="s">
        <v>206</v>
      </c>
      <c r="C807" t="s">
        <v>441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475</v>
      </c>
      <c r="K807" t="s">
        <v>508</v>
      </c>
      <c r="L807" s="1">
        <f t="shared" si="49"/>
        <v>1362150000</v>
      </c>
      <c r="M807" s="1">
        <f t="shared" si="50"/>
        <v>593619000</v>
      </c>
      <c r="N807">
        <f t="shared" si="48"/>
        <v>0.441034627119089</v>
      </c>
      <c r="O807">
        <f t="shared" si="51"/>
        <v>0.192200957541979</v>
      </c>
    </row>
    <row r="808" spans="1:15">
      <c r="A808">
        <v>834</v>
      </c>
      <c r="B808" t="s">
        <v>206</v>
      </c>
      <c r="C808" t="s">
        <v>442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475</v>
      </c>
      <c r="K808" t="s">
        <v>508</v>
      </c>
      <c r="L808" s="1">
        <f t="shared" si="49"/>
        <v>1351599000</v>
      </c>
      <c r="M808" s="1">
        <f t="shared" si="50"/>
        <v>595941000</v>
      </c>
      <c r="N808">
        <f t="shared" si="48"/>
        <v>0.447077241945509</v>
      </c>
      <c r="O808">
        <f t="shared" si="51"/>
        <v>0.197123302578833</v>
      </c>
    </row>
    <row r="809" spans="1:15">
      <c r="A809">
        <v>835</v>
      </c>
      <c r="B809" t="s">
        <v>207</v>
      </c>
      <c r="C809" t="s">
        <v>439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472</v>
      </c>
      <c r="K809" t="s">
        <v>579</v>
      </c>
      <c r="L809" s="1">
        <f t="shared" si="49"/>
        <v>911887000</v>
      </c>
      <c r="M809" s="1">
        <f t="shared" si="50"/>
        <v>237859000</v>
      </c>
      <c r="N809">
        <f t="shared" si="48"/>
        <v>0.641641652206831</v>
      </c>
      <c r="O809">
        <f t="shared" si="51"/>
        <v>0.167367493727035</v>
      </c>
    </row>
    <row r="810" spans="1:15">
      <c r="A810">
        <v>836</v>
      </c>
      <c r="B810" t="s">
        <v>207</v>
      </c>
      <c r="C810" t="s">
        <v>440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472</v>
      </c>
      <c r="K810" t="s">
        <v>579</v>
      </c>
      <c r="L810" s="1">
        <f t="shared" si="49"/>
        <v>1297710000</v>
      </c>
      <c r="M810" s="1">
        <f t="shared" si="50"/>
        <v>437734000</v>
      </c>
      <c r="N810">
        <f t="shared" si="48"/>
        <v>0.697184528715056</v>
      </c>
      <c r="O810">
        <f t="shared" si="51"/>
        <v>0.235169161440196</v>
      </c>
    </row>
    <row r="811" spans="1:15">
      <c r="A811">
        <v>837</v>
      </c>
      <c r="B811" t="s">
        <v>207</v>
      </c>
      <c r="C811" t="s">
        <v>441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472</v>
      </c>
      <c r="K811" t="s">
        <v>579</v>
      </c>
      <c r="L811" s="1">
        <f t="shared" si="49"/>
        <v>1549290000</v>
      </c>
      <c r="M811" s="1">
        <f t="shared" si="50"/>
        <v>625717000</v>
      </c>
      <c r="N811">
        <f t="shared" si="48"/>
        <v>0.69795320399214</v>
      </c>
      <c r="O811">
        <f t="shared" si="51"/>
        <v>0.281884724578581</v>
      </c>
    </row>
    <row r="812" spans="1:15">
      <c r="A812">
        <v>838</v>
      </c>
      <c r="B812" t="s">
        <v>207</v>
      </c>
      <c r="C812" t="s">
        <v>442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472</v>
      </c>
      <c r="K812" t="s">
        <v>579</v>
      </c>
      <c r="L812" s="1">
        <f t="shared" si="49"/>
        <v>1666448000</v>
      </c>
      <c r="M812" s="1">
        <f t="shared" si="50"/>
        <v>577542000</v>
      </c>
      <c r="N812">
        <f t="shared" si="48"/>
        <v>0.694824366351689</v>
      </c>
      <c r="O812">
        <f t="shared" si="51"/>
        <v>0.240805746228798</v>
      </c>
    </row>
    <row r="813" spans="1:15">
      <c r="A813">
        <v>839</v>
      </c>
      <c r="B813" t="s">
        <v>208</v>
      </c>
      <c r="C813" t="s">
        <v>439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474</v>
      </c>
      <c r="K813" t="s">
        <v>498</v>
      </c>
      <c r="L813" s="1">
        <f t="shared" si="49"/>
        <v>31521000000</v>
      </c>
      <c r="M813" s="1">
        <f t="shared" si="50"/>
        <v>12531000000</v>
      </c>
      <c r="N813">
        <f t="shared" si="48"/>
        <v>0.598030659482432</v>
      </c>
      <c r="O813">
        <f t="shared" si="51"/>
        <v>0.237743796008196</v>
      </c>
    </row>
    <row r="814" spans="1:15">
      <c r="A814">
        <v>840</v>
      </c>
      <c r="B814" t="s">
        <v>208</v>
      </c>
      <c r="C814" t="s">
        <v>440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474</v>
      </c>
      <c r="K814" t="s">
        <v>498</v>
      </c>
      <c r="L814" s="1">
        <f t="shared" si="49"/>
        <v>35609000000</v>
      </c>
      <c r="M814" s="1">
        <f t="shared" si="50"/>
        <v>15642000000</v>
      </c>
      <c r="N814">
        <f t="shared" si="48"/>
        <v>0.637354573116163</v>
      </c>
      <c r="O814">
        <f t="shared" si="51"/>
        <v>0.279971362090567</v>
      </c>
    </row>
    <row r="815" spans="1:15">
      <c r="A815">
        <v>841</v>
      </c>
      <c r="B815" t="s">
        <v>208</v>
      </c>
      <c r="C815" t="s">
        <v>441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474</v>
      </c>
      <c r="K815" t="s">
        <v>498</v>
      </c>
      <c r="L815" s="1">
        <f t="shared" si="49"/>
        <v>34679000000</v>
      </c>
      <c r="M815" s="1">
        <f t="shared" si="50"/>
        <v>14356000000</v>
      </c>
      <c r="N815">
        <f t="shared" si="48"/>
        <v>0.626483605816999</v>
      </c>
      <c r="O815">
        <f t="shared" si="51"/>
        <v>0.259344232679975</v>
      </c>
    </row>
    <row r="816" spans="1:15">
      <c r="A816">
        <v>842</v>
      </c>
      <c r="B816" t="s">
        <v>208</v>
      </c>
      <c r="C816" t="s">
        <v>442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474</v>
      </c>
      <c r="K816" t="s">
        <v>498</v>
      </c>
      <c r="L816" s="1">
        <f t="shared" si="49"/>
        <v>36191000000</v>
      </c>
      <c r="M816" s="1">
        <f t="shared" si="50"/>
        <v>14760000000</v>
      </c>
      <c r="N816">
        <f t="shared" si="48"/>
        <v>0.609409466718305</v>
      </c>
      <c r="O816">
        <f t="shared" si="51"/>
        <v>0.248539242595181</v>
      </c>
    </row>
    <row r="817" spans="1:15">
      <c r="A817">
        <v>843</v>
      </c>
      <c r="B817" t="s">
        <v>209</v>
      </c>
      <c r="C817" t="s">
        <v>439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474</v>
      </c>
      <c r="K817" t="s">
        <v>507</v>
      </c>
      <c r="L817" s="1">
        <f t="shared" si="49"/>
        <v>3419000000</v>
      </c>
      <c r="M817" s="1">
        <f t="shared" si="50"/>
        <v>1208000000</v>
      </c>
      <c r="N817">
        <f t="shared" si="48"/>
        <v>0.866447034972124</v>
      </c>
      <c r="O817">
        <f t="shared" si="51"/>
        <v>0.30613279270147</v>
      </c>
    </row>
    <row r="818" spans="1:15">
      <c r="A818">
        <v>844</v>
      </c>
      <c r="B818" t="s">
        <v>209</v>
      </c>
      <c r="C818" t="s">
        <v>440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474</v>
      </c>
      <c r="K818" t="s">
        <v>507</v>
      </c>
      <c r="L818" s="1">
        <f t="shared" si="49"/>
        <v>3640000000</v>
      </c>
      <c r="M818" s="1">
        <f t="shared" si="50"/>
        <v>1300000000</v>
      </c>
      <c r="N818">
        <f t="shared" si="48"/>
        <v>0.857883572943672</v>
      </c>
      <c r="O818">
        <f t="shared" si="51"/>
        <v>0.306386990337026</v>
      </c>
    </row>
    <row r="819" spans="1:15">
      <c r="A819">
        <v>845</v>
      </c>
      <c r="B819" t="s">
        <v>209</v>
      </c>
      <c r="C819" t="s">
        <v>441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474</v>
      </c>
      <c r="K819" t="s">
        <v>507</v>
      </c>
      <c r="L819" s="1">
        <f t="shared" si="49"/>
        <v>3497000000</v>
      </c>
      <c r="M819" s="1">
        <f t="shared" si="50"/>
        <v>886000000</v>
      </c>
      <c r="N819">
        <f t="shared" si="48"/>
        <v>0.834208015267176</v>
      </c>
      <c r="O819">
        <f t="shared" si="51"/>
        <v>0.211354961832061</v>
      </c>
    </row>
    <row r="820" spans="1:15">
      <c r="A820">
        <v>846</v>
      </c>
      <c r="B820" t="s">
        <v>209</v>
      </c>
      <c r="C820" t="s">
        <v>442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474</v>
      </c>
      <c r="K820" t="s">
        <v>507</v>
      </c>
      <c r="L820" s="1">
        <f t="shared" si="49"/>
        <v>3964000000</v>
      </c>
      <c r="M820" s="1">
        <f t="shared" si="50"/>
        <v>1242000000</v>
      </c>
      <c r="N820">
        <f t="shared" si="48"/>
        <v>0.844482317852578</v>
      </c>
      <c r="O820">
        <f t="shared" si="51"/>
        <v>0.264593097571368</v>
      </c>
    </row>
    <row r="821" spans="1:15">
      <c r="A821">
        <v>847</v>
      </c>
      <c r="B821" t="s">
        <v>210</v>
      </c>
      <c r="C821" t="s">
        <v>439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475</v>
      </c>
      <c r="K821" t="s">
        <v>523</v>
      </c>
      <c r="L821" s="1">
        <f t="shared" si="49"/>
        <v>6565000000</v>
      </c>
      <c r="M821" s="1">
        <f t="shared" si="50"/>
        <v>1789000000</v>
      </c>
      <c r="N821">
        <f t="shared" si="48"/>
        <v>0.300430166575142</v>
      </c>
      <c r="O821">
        <f t="shared" si="51"/>
        <v>0.0818689364817866</v>
      </c>
    </row>
    <row r="822" spans="1:15">
      <c r="A822">
        <v>848</v>
      </c>
      <c r="B822" t="s">
        <v>210</v>
      </c>
      <c r="C822" t="s">
        <v>440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475</v>
      </c>
      <c r="K822" t="s">
        <v>523</v>
      </c>
      <c r="L822" s="1">
        <f t="shared" si="49"/>
        <v>7201000000</v>
      </c>
      <c r="M822" s="1">
        <f t="shared" si="50"/>
        <v>2113000000</v>
      </c>
      <c r="N822">
        <f t="shared" si="48"/>
        <v>0.30664736192139</v>
      </c>
      <c r="O822">
        <f t="shared" si="51"/>
        <v>0.089979985521441</v>
      </c>
    </row>
    <row r="823" spans="1:15">
      <c r="A823">
        <v>849</v>
      </c>
      <c r="B823" t="s">
        <v>210</v>
      </c>
      <c r="C823" t="s">
        <v>441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475</v>
      </c>
      <c r="K823" t="s">
        <v>523</v>
      </c>
      <c r="L823" s="1">
        <f t="shared" si="49"/>
        <v>7363000000</v>
      </c>
      <c r="M823" s="1">
        <f t="shared" si="50"/>
        <v>2463000000</v>
      </c>
      <c r="N823">
        <f t="shared" si="48"/>
        <v>0.311766947537791</v>
      </c>
      <c r="O823">
        <f t="shared" si="51"/>
        <v>0.104289283143498</v>
      </c>
    </row>
    <row r="824" spans="1:15">
      <c r="A824">
        <v>850</v>
      </c>
      <c r="B824" t="s">
        <v>210</v>
      </c>
      <c r="C824" t="s">
        <v>442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475</v>
      </c>
      <c r="K824" t="s">
        <v>523</v>
      </c>
      <c r="L824" s="1">
        <f t="shared" si="49"/>
        <v>6897000000</v>
      </c>
      <c r="M824" s="1">
        <f t="shared" si="50"/>
        <v>2384000000</v>
      </c>
      <c r="N824">
        <f t="shared" si="48"/>
        <v>0.308383635144199</v>
      </c>
      <c r="O824">
        <f t="shared" si="51"/>
        <v>0.106595126313436</v>
      </c>
    </row>
    <row r="825" spans="1:15">
      <c r="A825">
        <v>851</v>
      </c>
      <c r="B825" t="s">
        <v>211</v>
      </c>
      <c r="C825" t="s">
        <v>439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468</v>
      </c>
      <c r="K825" t="s">
        <v>480</v>
      </c>
      <c r="L825" s="1">
        <f t="shared" si="49"/>
        <v>6956200000</v>
      </c>
      <c r="M825" s="1">
        <f t="shared" si="50"/>
        <v>677100000</v>
      </c>
      <c r="N825">
        <f t="shared" si="48"/>
        <v>1</v>
      </c>
      <c r="O825">
        <f t="shared" si="51"/>
        <v>0.0973376268652425</v>
      </c>
    </row>
    <row r="826" spans="1:15">
      <c r="A826">
        <v>852</v>
      </c>
      <c r="B826" t="s">
        <v>211</v>
      </c>
      <c r="C826" t="s">
        <v>440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468</v>
      </c>
      <c r="K826" t="s">
        <v>480</v>
      </c>
      <c r="L826" s="1">
        <f t="shared" si="49"/>
        <v>7122300000</v>
      </c>
      <c r="M826" s="1">
        <f t="shared" si="50"/>
        <v>658900000</v>
      </c>
      <c r="N826">
        <f t="shared" si="48"/>
        <v>1</v>
      </c>
      <c r="O826">
        <f t="shared" si="51"/>
        <v>0.0925122502562375</v>
      </c>
    </row>
    <row r="827" spans="1:15">
      <c r="A827">
        <v>853</v>
      </c>
      <c r="B827" t="s">
        <v>211</v>
      </c>
      <c r="C827" t="s">
        <v>441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468</v>
      </c>
      <c r="K827" t="s">
        <v>480</v>
      </c>
      <c r="L827" s="1">
        <f t="shared" si="49"/>
        <v>7537100000</v>
      </c>
      <c r="M827" s="1">
        <f t="shared" si="50"/>
        <v>788600000</v>
      </c>
      <c r="N827">
        <f t="shared" si="48"/>
        <v>1</v>
      </c>
      <c r="O827">
        <f t="shared" si="51"/>
        <v>0.104629101378514</v>
      </c>
    </row>
    <row r="828" spans="1:15">
      <c r="A828">
        <v>854</v>
      </c>
      <c r="B828" t="s">
        <v>211</v>
      </c>
      <c r="C828" t="s">
        <v>442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468</v>
      </c>
      <c r="K828" t="s">
        <v>480</v>
      </c>
      <c r="L828" s="1">
        <f t="shared" si="49"/>
        <v>7613800000</v>
      </c>
      <c r="M828" s="1">
        <f t="shared" si="50"/>
        <v>871100000</v>
      </c>
      <c r="N828">
        <f t="shared" si="48"/>
        <v>1</v>
      </c>
      <c r="O828">
        <f t="shared" si="51"/>
        <v>0.114410675352649</v>
      </c>
    </row>
    <row r="829" spans="1:15">
      <c r="A829">
        <v>855</v>
      </c>
      <c r="B829" t="s">
        <v>212</v>
      </c>
      <c r="C829" t="s">
        <v>439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476</v>
      </c>
      <c r="K829" t="s">
        <v>505</v>
      </c>
      <c r="L829" s="1">
        <f t="shared" si="49"/>
        <v>1726842000</v>
      </c>
      <c r="M829" s="1">
        <f t="shared" si="50"/>
        <v>560127000</v>
      </c>
      <c r="N829">
        <f t="shared" si="48"/>
        <v>0.574856147978249</v>
      </c>
      <c r="O829">
        <f t="shared" si="51"/>
        <v>0.18646317937519</v>
      </c>
    </row>
    <row r="830" spans="1:15">
      <c r="A830">
        <v>856</v>
      </c>
      <c r="B830" t="s">
        <v>212</v>
      </c>
      <c r="C830" t="s">
        <v>440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476</v>
      </c>
      <c r="K830" t="s">
        <v>505</v>
      </c>
      <c r="L830" s="1">
        <f t="shared" si="49"/>
        <v>1735745000</v>
      </c>
      <c r="M830" s="1">
        <f t="shared" si="50"/>
        <v>489677000</v>
      </c>
      <c r="N830">
        <f t="shared" si="48"/>
        <v>0.573871520516772</v>
      </c>
      <c r="O830">
        <f t="shared" si="51"/>
        <v>0.161896871114185</v>
      </c>
    </row>
    <row r="831" spans="1:15">
      <c r="A831">
        <v>857</v>
      </c>
      <c r="B831" t="s">
        <v>212</v>
      </c>
      <c r="C831" t="s">
        <v>441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476</v>
      </c>
      <c r="K831" t="s">
        <v>505</v>
      </c>
      <c r="L831" s="1">
        <f t="shared" si="49"/>
        <v>1773057000</v>
      </c>
      <c r="M831" s="1">
        <f t="shared" si="50"/>
        <v>550342000</v>
      </c>
      <c r="N831">
        <f t="shared" si="48"/>
        <v>0.568708015830937</v>
      </c>
      <c r="O831">
        <f t="shared" si="51"/>
        <v>0.176522191248465</v>
      </c>
    </row>
    <row r="832" spans="1:15">
      <c r="A832">
        <v>858</v>
      </c>
      <c r="B832" t="s">
        <v>212</v>
      </c>
      <c r="C832" t="s">
        <v>442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476</v>
      </c>
      <c r="K832" t="s">
        <v>505</v>
      </c>
      <c r="L832" s="1">
        <f t="shared" si="49"/>
        <v>1717951000</v>
      </c>
      <c r="M832" s="1">
        <f t="shared" si="50"/>
        <v>527527000</v>
      </c>
      <c r="N832">
        <f t="shared" si="48"/>
        <v>0.57113188403099</v>
      </c>
      <c r="O832">
        <f t="shared" si="51"/>
        <v>0.17537606683032</v>
      </c>
    </row>
    <row r="833" spans="1:15">
      <c r="A833">
        <v>859</v>
      </c>
      <c r="B833" t="s">
        <v>213</v>
      </c>
      <c r="C833" t="s">
        <v>439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472</v>
      </c>
      <c r="K833" t="s">
        <v>497</v>
      </c>
      <c r="L833" s="1">
        <f t="shared" si="49"/>
        <v>1594200000</v>
      </c>
      <c r="M833" s="1">
        <f t="shared" si="50"/>
        <v>852500000</v>
      </c>
      <c r="N833">
        <f t="shared" si="48"/>
        <v>0.70380998631407</v>
      </c>
      <c r="O833">
        <f t="shared" si="51"/>
        <v>0.376363074477948</v>
      </c>
    </row>
    <row r="834" spans="1:15">
      <c r="A834">
        <v>860</v>
      </c>
      <c r="B834" t="s">
        <v>213</v>
      </c>
      <c r="C834" t="s">
        <v>440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472</v>
      </c>
      <c r="K834" t="s">
        <v>497</v>
      </c>
      <c r="L834" s="1">
        <f t="shared" si="49"/>
        <v>1413800000</v>
      </c>
      <c r="M834" s="1">
        <f t="shared" si="50"/>
        <v>544800000</v>
      </c>
      <c r="N834">
        <f t="shared" ref="N834:N897" si="52">1-(F834/E834)</f>
        <v>0.663226532814186</v>
      </c>
      <c r="O834">
        <f t="shared" si="51"/>
        <v>0.25557067129521</v>
      </c>
    </row>
    <row r="835" spans="1:15">
      <c r="A835">
        <v>861</v>
      </c>
      <c r="B835" t="s">
        <v>213</v>
      </c>
      <c r="C835" t="s">
        <v>441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472</v>
      </c>
      <c r="K835" t="s">
        <v>497</v>
      </c>
      <c r="L835" s="1">
        <f t="shared" ref="L835:L898" si="53">E835-F835</f>
        <v>1577900000</v>
      </c>
      <c r="M835" s="1">
        <f t="shared" ref="M835:M898" si="54">L835-SUM(G835:I835)</f>
        <v>740000000</v>
      </c>
      <c r="N835">
        <f t="shared" si="52"/>
        <v>0.661759771850361</v>
      </c>
      <c r="O835">
        <f t="shared" ref="O835:O898" si="55">M835/E835</f>
        <v>0.31035061231337</v>
      </c>
    </row>
    <row r="836" spans="1:15">
      <c r="A836">
        <v>862</v>
      </c>
      <c r="B836" t="s">
        <v>213</v>
      </c>
      <c r="C836" t="s">
        <v>442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472</v>
      </c>
      <c r="K836" t="s">
        <v>497</v>
      </c>
      <c r="L836" s="1">
        <f t="shared" si="53"/>
        <v>1890100000</v>
      </c>
      <c r="M836" s="1">
        <f t="shared" si="54"/>
        <v>945200000</v>
      </c>
      <c r="N836">
        <f t="shared" si="52"/>
        <v>0.698898091998225</v>
      </c>
      <c r="O836">
        <f t="shared" si="55"/>
        <v>0.349504511166987</v>
      </c>
    </row>
    <row r="837" spans="1:15">
      <c r="A837">
        <v>863</v>
      </c>
      <c r="B837" t="s">
        <v>214</v>
      </c>
      <c r="C837" t="s">
        <v>439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473</v>
      </c>
      <c r="K837" t="s">
        <v>543</v>
      </c>
      <c r="L837" s="1">
        <f t="shared" si="53"/>
        <v>5581000000</v>
      </c>
      <c r="M837" s="1">
        <f t="shared" si="54"/>
        <v>2516000000</v>
      </c>
      <c r="N837">
        <f t="shared" si="52"/>
        <v>0.394835514679873</v>
      </c>
      <c r="O837">
        <f t="shared" si="55"/>
        <v>0.177997877608773</v>
      </c>
    </row>
    <row r="838" spans="1:15">
      <c r="A838">
        <v>864</v>
      </c>
      <c r="B838" t="s">
        <v>214</v>
      </c>
      <c r="C838" t="s">
        <v>440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473</v>
      </c>
      <c r="K838" t="s">
        <v>543</v>
      </c>
      <c r="L838" s="1">
        <f t="shared" si="53"/>
        <v>5811000000</v>
      </c>
      <c r="M838" s="1">
        <f t="shared" si="54"/>
        <v>2888000000</v>
      </c>
      <c r="N838">
        <f t="shared" si="52"/>
        <v>0.401201325600663</v>
      </c>
      <c r="O838">
        <f t="shared" si="55"/>
        <v>0.19939243302955</v>
      </c>
    </row>
    <row r="839" spans="1:15">
      <c r="A839">
        <v>865</v>
      </c>
      <c r="B839" t="s">
        <v>214</v>
      </c>
      <c r="C839" t="s">
        <v>441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473</v>
      </c>
      <c r="K839" t="s">
        <v>543</v>
      </c>
      <c r="L839" s="1">
        <f t="shared" si="53"/>
        <v>5517000000</v>
      </c>
      <c r="M839" s="1">
        <f t="shared" si="54"/>
        <v>2867000000</v>
      </c>
      <c r="N839">
        <f t="shared" si="52"/>
        <v>0.411562849682954</v>
      </c>
      <c r="O839">
        <f t="shared" si="55"/>
        <v>0.213875419619545</v>
      </c>
    </row>
    <row r="840" spans="1:15">
      <c r="A840">
        <v>866</v>
      </c>
      <c r="B840" t="s">
        <v>214</v>
      </c>
      <c r="C840" t="s">
        <v>442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473</v>
      </c>
      <c r="K840" t="s">
        <v>543</v>
      </c>
      <c r="L840" s="1">
        <f t="shared" si="53"/>
        <v>5703000000</v>
      </c>
      <c r="M840" s="1">
        <f t="shared" si="54"/>
        <v>3064000000</v>
      </c>
      <c r="N840">
        <f t="shared" si="52"/>
        <v>0.419369071255239</v>
      </c>
      <c r="O840">
        <f t="shared" si="55"/>
        <v>0.225310684609162</v>
      </c>
    </row>
    <row r="841" spans="1:15">
      <c r="A841">
        <v>867</v>
      </c>
      <c r="B841" t="s">
        <v>215</v>
      </c>
      <c r="C841" t="s">
        <v>439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471</v>
      </c>
      <c r="K841" t="s">
        <v>513</v>
      </c>
      <c r="L841" s="1">
        <f t="shared" si="53"/>
        <v>4050400000</v>
      </c>
      <c r="M841" s="1">
        <f t="shared" si="54"/>
        <v>842600000</v>
      </c>
      <c r="N841">
        <f t="shared" si="52"/>
        <v>1</v>
      </c>
      <c r="O841">
        <f t="shared" si="55"/>
        <v>0.208028836658108</v>
      </c>
    </row>
    <row r="842" spans="1:15">
      <c r="A842">
        <v>868</v>
      </c>
      <c r="B842" t="s">
        <v>215</v>
      </c>
      <c r="C842" t="s">
        <v>440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471</v>
      </c>
      <c r="K842" t="s">
        <v>513</v>
      </c>
      <c r="L842" s="1">
        <f t="shared" si="53"/>
        <v>4644600000</v>
      </c>
      <c r="M842" s="1">
        <f t="shared" si="54"/>
        <v>1120200000</v>
      </c>
      <c r="N842">
        <f t="shared" si="52"/>
        <v>1</v>
      </c>
      <c r="O842">
        <f t="shared" si="55"/>
        <v>0.241183309649916</v>
      </c>
    </row>
    <row r="843" spans="1:15">
      <c r="A843">
        <v>869</v>
      </c>
      <c r="B843" t="s">
        <v>215</v>
      </c>
      <c r="C843" t="s">
        <v>441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471</v>
      </c>
      <c r="K843" t="s">
        <v>513</v>
      </c>
      <c r="L843" s="1">
        <f t="shared" si="53"/>
        <v>5147100000</v>
      </c>
      <c r="M843" s="1">
        <f t="shared" si="54"/>
        <v>1276900000</v>
      </c>
      <c r="N843">
        <f t="shared" si="52"/>
        <v>1</v>
      </c>
      <c r="O843">
        <f t="shared" si="55"/>
        <v>0.248081443919877</v>
      </c>
    </row>
    <row r="844" spans="1:15">
      <c r="A844">
        <v>870</v>
      </c>
      <c r="B844" t="s">
        <v>215</v>
      </c>
      <c r="C844" t="s">
        <v>442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471</v>
      </c>
      <c r="K844" t="s">
        <v>513</v>
      </c>
      <c r="L844" s="1">
        <f t="shared" si="53"/>
        <v>5122900000</v>
      </c>
      <c r="M844" s="1">
        <f t="shared" si="54"/>
        <v>1358400000</v>
      </c>
      <c r="N844">
        <f t="shared" si="52"/>
        <v>1</v>
      </c>
      <c r="O844">
        <f t="shared" si="55"/>
        <v>0.265162310410119</v>
      </c>
    </row>
    <row r="845" spans="1:15">
      <c r="A845">
        <v>871</v>
      </c>
      <c r="B845" t="s">
        <v>216</v>
      </c>
      <c r="C845" t="s">
        <v>439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473</v>
      </c>
      <c r="K845" t="s">
        <v>580</v>
      </c>
      <c r="L845" s="1">
        <f t="shared" si="53"/>
        <v>1824123000</v>
      </c>
      <c r="M845" s="1">
        <f t="shared" si="54"/>
        <v>530200000</v>
      </c>
      <c r="N845">
        <f t="shared" si="52"/>
        <v>0.360856620599884</v>
      </c>
      <c r="O845">
        <f t="shared" si="55"/>
        <v>0.104886666218264</v>
      </c>
    </row>
    <row r="846" spans="1:15">
      <c r="A846">
        <v>872</v>
      </c>
      <c r="B846" t="s">
        <v>216</v>
      </c>
      <c r="C846" t="s">
        <v>440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473</v>
      </c>
      <c r="K846" t="s">
        <v>580</v>
      </c>
      <c r="L846" s="1">
        <f t="shared" si="53"/>
        <v>2013770000</v>
      </c>
      <c r="M846" s="1">
        <f t="shared" si="54"/>
        <v>576708000</v>
      </c>
      <c r="N846">
        <f t="shared" si="52"/>
        <v>0.360595290130612</v>
      </c>
      <c r="O846">
        <f t="shared" si="55"/>
        <v>0.103268093466803</v>
      </c>
    </row>
    <row r="847" spans="1:15">
      <c r="A847">
        <v>873</v>
      </c>
      <c r="B847" t="s">
        <v>216</v>
      </c>
      <c r="C847" t="s">
        <v>441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473</v>
      </c>
      <c r="K847" t="s">
        <v>580</v>
      </c>
      <c r="L847" s="1">
        <f t="shared" si="53"/>
        <v>2267038000</v>
      </c>
      <c r="M847" s="1">
        <f t="shared" si="54"/>
        <v>631542000</v>
      </c>
      <c r="N847">
        <f t="shared" si="52"/>
        <v>0.367700866815529</v>
      </c>
      <c r="O847">
        <f t="shared" si="55"/>
        <v>0.102432575382686</v>
      </c>
    </row>
    <row r="848" spans="1:15">
      <c r="A848">
        <v>874</v>
      </c>
      <c r="B848" t="s">
        <v>216</v>
      </c>
      <c r="C848" t="s">
        <v>442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473</v>
      </c>
      <c r="K848" t="s">
        <v>580</v>
      </c>
      <c r="L848" s="1">
        <f t="shared" si="53"/>
        <v>2522068000</v>
      </c>
      <c r="M848" s="1">
        <f t="shared" si="54"/>
        <v>715694000</v>
      </c>
      <c r="N848">
        <f t="shared" si="52"/>
        <v>0.407597331844776</v>
      </c>
      <c r="O848">
        <f t="shared" si="55"/>
        <v>0.115664987945335</v>
      </c>
    </row>
    <row r="849" spans="1:15">
      <c r="A849">
        <v>875</v>
      </c>
      <c r="B849" t="s">
        <v>217</v>
      </c>
      <c r="C849" t="s">
        <v>439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473</v>
      </c>
      <c r="K849" t="s">
        <v>544</v>
      </c>
      <c r="L849" s="1">
        <f t="shared" si="53"/>
        <v>1842319000</v>
      </c>
      <c r="M849" s="1">
        <f t="shared" si="54"/>
        <v>668979000</v>
      </c>
      <c r="N849">
        <f t="shared" si="52"/>
        <v>0.15588596944284</v>
      </c>
      <c r="O849">
        <f t="shared" si="55"/>
        <v>0.0566049853211643</v>
      </c>
    </row>
    <row r="850" spans="1:15">
      <c r="A850">
        <v>876</v>
      </c>
      <c r="B850" t="s">
        <v>217</v>
      </c>
      <c r="C850" t="s">
        <v>440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473</v>
      </c>
      <c r="K850" t="s">
        <v>544</v>
      </c>
      <c r="L850" s="1">
        <f t="shared" si="53"/>
        <v>2073784000</v>
      </c>
      <c r="M850" s="1">
        <f t="shared" si="54"/>
        <v>528068000</v>
      </c>
      <c r="N850">
        <f t="shared" si="52"/>
        <v>0.163352371301907</v>
      </c>
      <c r="O850">
        <f t="shared" si="55"/>
        <v>0.0415960196474923</v>
      </c>
    </row>
    <row r="851" spans="1:15">
      <c r="A851">
        <v>877</v>
      </c>
      <c r="B851" t="s">
        <v>217</v>
      </c>
      <c r="C851" t="s">
        <v>441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473</v>
      </c>
      <c r="K851" t="s">
        <v>544</v>
      </c>
      <c r="L851" s="1">
        <f t="shared" si="53"/>
        <v>1968338000</v>
      </c>
      <c r="M851" s="1">
        <f t="shared" si="54"/>
        <v>445527000</v>
      </c>
      <c r="N851">
        <f t="shared" si="52"/>
        <v>0.162473404501193</v>
      </c>
      <c r="O851">
        <f t="shared" si="55"/>
        <v>0.0367753345651017</v>
      </c>
    </row>
    <row r="852" spans="1:15">
      <c r="A852">
        <v>878</v>
      </c>
      <c r="B852" t="s">
        <v>217</v>
      </c>
      <c r="C852" t="s">
        <v>442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473</v>
      </c>
      <c r="K852" t="s">
        <v>544</v>
      </c>
      <c r="L852" s="1">
        <f t="shared" si="53"/>
        <v>1767831000</v>
      </c>
      <c r="M852" s="1">
        <f t="shared" si="54"/>
        <v>338598000</v>
      </c>
      <c r="N852">
        <f t="shared" si="52"/>
        <v>0.161237293482755</v>
      </c>
      <c r="O852">
        <f t="shared" si="55"/>
        <v>0.0308822648198124</v>
      </c>
    </row>
    <row r="853" spans="1:15">
      <c r="A853">
        <v>879</v>
      </c>
      <c r="B853" t="s">
        <v>218</v>
      </c>
      <c r="C853" t="s">
        <v>439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474</v>
      </c>
      <c r="K853" t="s">
        <v>548</v>
      </c>
      <c r="L853" s="1">
        <f t="shared" si="53"/>
        <v>2708800000</v>
      </c>
      <c r="M853" s="1">
        <f t="shared" si="54"/>
        <v>354900000</v>
      </c>
      <c r="N853">
        <f t="shared" si="52"/>
        <v>0.620515874833921</v>
      </c>
      <c r="O853">
        <f t="shared" si="55"/>
        <v>0.0812983918999404</v>
      </c>
    </row>
    <row r="854" spans="1:15">
      <c r="A854">
        <v>880</v>
      </c>
      <c r="B854" t="s">
        <v>218</v>
      </c>
      <c r="C854" t="s">
        <v>440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474</v>
      </c>
      <c r="K854" t="s">
        <v>548</v>
      </c>
      <c r="L854" s="1">
        <f t="shared" si="53"/>
        <v>2941400000</v>
      </c>
      <c r="M854" s="1">
        <f t="shared" si="54"/>
        <v>605000000</v>
      </c>
      <c r="N854">
        <f t="shared" si="52"/>
        <v>0.62997151485297</v>
      </c>
      <c r="O854">
        <f t="shared" si="55"/>
        <v>0.129575292882997</v>
      </c>
    </row>
    <row r="855" spans="1:15">
      <c r="A855">
        <v>881</v>
      </c>
      <c r="B855" t="s">
        <v>218</v>
      </c>
      <c r="C855" t="s">
        <v>441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474</v>
      </c>
      <c r="K855" t="s">
        <v>548</v>
      </c>
      <c r="L855" s="1">
        <f t="shared" si="53"/>
        <v>2858200000</v>
      </c>
      <c r="M855" s="1">
        <f t="shared" si="54"/>
        <v>597300000</v>
      </c>
      <c r="N855">
        <f t="shared" si="52"/>
        <v>0.617708716042446</v>
      </c>
      <c r="O855">
        <f t="shared" si="55"/>
        <v>0.129087333318925</v>
      </c>
    </row>
    <row r="856" spans="1:15">
      <c r="A856">
        <v>882</v>
      </c>
      <c r="B856" t="s">
        <v>218</v>
      </c>
      <c r="C856" t="s">
        <v>442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474</v>
      </c>
      <c r="K856" t="s">
        <v>548</v>
      </c>
      <c r="L856" s="1">
        <f t="shared" si="53"/>
        <v>3078600000</v>
      </c>
      <c r="M856" s="1">
        <f t="shared" si="54"/>
        <v>911400000</v>
      </c>
      <c r="N856">
        <f t="shared" si="52"/>
        <v>0.633743669974062</v>
      </c>
      <c r="O856">
        <f t="shared" si="55"/>
        <v>0.187615793157396</v>
      </c>
    </row>
    <row r="857" spans="1:15">
      <c r="A857">
        <v>883</v>
      </c>
      <c r="B857" t="s">
        <v>219</v>
      </c>
      <c r="C857" t="s">
        <v>439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471</v>
      </c>
      <c r="K857" t="s">
        <v>526</v>
      </c>
      <c r="L857" s="1">
        <f t="shared" si="53"/>
        <v>93646000000</v>
      </c>
      <c r="M857" s="1">
        <f t="shared" si="54"/>
        <v>25532000000</v>
      </c>
      <c r="N857">
        <f t="shared" si="52"/>
        <v>1</v>
      </c>
      <c r="O857">
        <f t="shared" si="55"/>
        <v>0.272643786173462</v>
      </c>
    </row>
    <row r="858" spans="1:15">
      <c r="A858">
        <v>884</v>
      </c>
      <c r="B858" t="s">
        <v>219</v>
      </c>
      <c r="C858" t="s">
        <v>440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471</v>
      </c>
      <c r="K858" t="s">
        <v>526</v>
      </c>
      <c r="L858" s="1">
        <f t="shared" si="53"/>
        <v>97142000000</v>
      </c>
      <c r="M858" s="1">
        <f t="shared" si="54"/>
        <v>26450000000</v>
      </c>
      <c r="N858">
        <f t="shared" si="52"/>
        <v>1</v>
      </c>
      <c r="O858">
        <f t="shared" si="55"/>
        <v>0.272281814251302</v>
      </c>
    </row>
    <row r="859" spans="1:15">
      <c r="A859">
        <v>885</v>
      </c>
      <c r="B859" t="s">
        <v>219</v>
      </c>
      <c r="C859" t="s">
        <v>441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471</v>
      </c>
      <c r="K859" t="s">
        <v>526</v>
      </c>
      <c r="L859" s="1">
        <f t="shared" si="53"/>
        <v>91973000000</v>
      </c>
      <c r="M859" s="1">
        <f t="shared" si="54"/>
        <v>27560000000</v>
      </c>
      <c r="N859">
        <f t="shared" si="52"/>
        <v>1</v>
      </c>
      <c r="O859">
        <f t="shared" si="55"/>
        <v>0.299653159079295</v>
      </c>
    </row>
    <row r="860" spans="1:15">
      <c r="A860">
        <v>886</v>
      </c>
      <c r="B860" t="s">
        <v>219</v>
      </c>
      <c r="C860" t="s">
        <v>442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471</v>
      </c>
      <c r="K860" t="s">
        <v>526</v>
      </c>
      <c r="L860" s="1">
        <f t="shared" si="53"/>
        <v>89716000000</v>
      </c>
      <c r="M860" s="1">
        <f t="shared" si="54"/>
        <v>26875000000</v>
      </c>
      <c r="N860">
        <f t="shared" si="52"/>
        <v>1</v>
      </c>
      <c r="O860">
        <f t="shared" si="55"/>
        <v>0.299556377903607</v>
      </c>
    </row>
    <row r="861" spans="1:15">
      <c r="A861">
        <v>887</v>
      </c>
      <c r="B861" t="s">
        <v>220</v>
      </c>
      <c r="C861" t="s">
        <v>439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468</v>
      </c>
      <c r="K861" t="s">
        <v>581</v>
      </c>
      <c r="L861" s="1">
        <f t="shared" si="53"/>
        <v>4702000000</v>
      </c>
      <c r="M861" s="1">
        <f t="shared" si="54"/>
        <v>1345000000</v>
      </c>
      <c r="N861">
        <f t="shared" si="52"/>
        <v>0.387506180979067</v>
      </c>
      <c r="O861">
        <f t="shared" si="55"/>
        <v>0.110845557936377</v>
      </c>
    </row>
    <row r="862" spans="1:15">
      <c r="A862">
        <v>888</v>
      </c>
      <c r="B862" t="s">
        <v>220</v>
      </c>
      <c r="C862" t="s">
        <v>440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468</v>
      </c>
      <c r="K862" t="s">
        <v>581</v>
      </c>
      <c r="L862" s="1">
        <f t="shared" si="53"/>
        <v>4803000000</v>
      </c>
      <c r="M862" s="1">
        <f t="shared" si="54"/>
        <v>1350000000</v>
      </c>
      <c r="N862">
        <f t="shared" si="52"/>
        <v>0.383014354066986</v>
      </c>
      <c r="O862">
        <f t="shared" si="55"/>
        <v>0.107655502392345</v>
      </c>
    </row>
    <row r="863" spans="1:15">
      <c r="A863">
        <v>889</v>
      </c>
      <c r="B863" t="s">
        <v>220</v>
      </c>
      <c r="C863" t="s">
        <v>441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468</v>
      </c>
      <c r="K863" t="s">
        <v>581</v>
      </c>
      <c r="L863" s="1">
        <f t="shared" si="53"/>
        <v>5100000000</v>
      </c>
      <c r="M863" s="1">
        <f t="shared" si="54"/>
        <v>1323000000</v>
      </c>
      <c r="N863">
        <f t="shared" si="52"/>
        <v>0.37760995113283</v>
      </c>
      <c r="O863">
        <f t="shared" si="55"/>
        <v>0.0979564637938694</v>
      </c>
    </row>
    <row r="864" spans="1:15">
      <c r="A864">
        <v>890</v>
      </c>
      <c r="B864" t="s">
        <v>220</v>
      </c>
      <c r="C864" t="s">
        <v>442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468</v>
      </c>
      <c r="K864" t="s">
        <v>581</v>
      </c>
      <c r="L864" s="1">
        <f t="shared" si="53"/>
        <v>5269000000</v>
      </c>
      <c r="M864" s="1">
        <f t="shared" si="54"/>
        <v>1101000000</v>
      </c>
      <c r="N864">
        <f t="shared" si="52"/>
        <v>0.364965020433608</v>
      </c>
      <c r="O864">
        <f t="shared" si="55"/>
        <v>0.0762623813811734</v>
      </c>
    </row>
    <row r="865" spans="1:15">
      <c r="A865">
        <v>891</v>
      </c>
      <c r="B865" t="s">
        <v>221</v>
      </c>
      <c r="C865" t="s">
        <v>439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469</v>
      </c>
      <c r="K865" t="s">
        <v>531</v>
      </c>
      <c r="L865" s="1">
        <f t="shared" si="53"/>
        <v>5434000000</v>
      </c>
      <c r="M865" s="1">
        <f t="shared" si="54"/>
        <v>1562000000</v>
      </c>
      <c r="N865">
        <f t="shared" si="52"/>
        <v>0.382756920476157</v>
      </c>
      <c r="O865">
        <f t="shared" si="55"/>
        <v>0.110023244347397</v>
      </c>
    </row>
    <row r="866" spans="1:15">
      <c r="A866">
        <v>892</v>
      </c>
      <c r="B866" t="s">
        <v>221</v>
      </c>
      <c r="C866" t="s">
        <v>440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469</v>
      </c>
      <c r="K866" t="s">
        <v>531</v>
      </c>
      <c r="L866" s="1">
        <f t="shared" si="53"/>
        <v>6103000000</v>
      </c>
      <c r="M866" s="1">
        <f t="shared" si="54"/>
        <v>2837000000</v>
      </c>
      <c r="N866">
        <f t="shared" si="52"/>
        <v>0.412587885343429</v>
      </c>
      <c r="O866">
        <f t="shared" si="55"/>
        <v>0.191792861005949</v>
      </c>
    </row>
    <row r="867" spans="1:15">
      <c r="A867">
        <v>893</v>
      </c>
      <c r="B867" t="s">
        <v>221</v>
      </c>
      <c r="C867" t="s">
        <v>441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469</v>
      </c>
      <c r="K867" t="s">
        <v>531</v>
      </c>
      <c r="L867" s="1">
        <f t="shared" si="53"/>
        <v>5063000000</v>
      </c>
      <c r="M867" s="1">
        <f t="shared" si="54"/>
        <v>1024000000</v>
      </c>
      <c r="N867">
        <f t="shared" si="52"/>
        <v>0.347256515775034</v>
      </c>
      <c r="O867">
        <f t="shared" si="55"/>
        <v>0.0702331961591221</v>
      </c>
    </row>
    <row r="868" spans="1:15">
      <c r="A868">
        <v>894</v>
      </c>
      <c r="B868" t="s">
        <v>221</v>
      </c>
      <c r="C868" t="s">
        <v>442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469</v>
      </c>
      <c r="K868" t="s">
        <v>531</v>
      </c>
      <c r="L868" s="1">
        <f t="shared" si="53"/>
        <v>4681000000</v>
      </c>
      <c r="M868" s="1">
        <f t="shared" si="54"/>
        <v>1091000000</v>
      </c>
      <c r="N868">
        <f t="shared" si="52"/>
        <v>0.346099815157116</v>
      </c>
      <c r="O868">
        <f t="shared" si="55"/>
        <v>0.0806654343807763</v>
      </c>
    </row>
    <row r="869" spans="1:15">
      <c r="A869">
        <v>895</v>
      </c>
      <c r="B869" t="s">
        <v>222</v>
      </c>
      <c r="C869" t="s">
        <v>439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471</v>
      </c>
      <c r="K869" t="s">
        <v>526</v>
      </c>
      <c r="L869" s="1">
        <f t="shared" si="53"/>
        <v>214130000</v>
      </c>
      <c r="M869" s="1">
        <f t="shared" si="54"/>
        <v>27261000</v>
      </c>
      <c r="N869">
        <f t="shared" si="52"/>
        <v>0.166304617121927</v>
      </c>
      <c r="O869">
        <f t="shared" si="55"/>
        <v>0.0211723260045807</v>
      </c>
    </row>
    <row r="870" spans="1:15">
      <c r="A870">
        <v>896</v>
      </c>
      <c r="B870" t="s">
        <v>222</v>
      </c>
      <c r="C870" t="s">
        <v>440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471</v>
      </c>
      <c r="K870" t="s">
        <v>526</v>
      </c>
      <c r="L870" s="1">
        <f t="shared" si="53"/>
        <v>263459000</v>
      </c>
      <c r="M870" s="1">
        <f t="shared" si="54"/>
        <v>55689000</v>
      </c>
      <c r="N870">
        <f t="shared" si="52"/>
        <v>0.179986978801954</v>
      </c>
      <c r="O870">
        <f t="shared" si="55"/>
        <v>0.0380449894006355</v>
      </c>
    </row>
    <row r="871" spans="1:15">
      <c r="A871">
        <v>897</v>
      </c>
      <c r="B871" t="s">
        <v>222</v>
      </c>
      <c r="C871" t="s">
        <v>441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471</v>
      </c>
      <c r="K871" t="s">
        <v>526</v>
      </c>
      <c r="L871" s="1">
        <f t="shared" si="53"/>
        <v>272444000</v>
      </c>
      <c r="M871" s="1">
        <f t="shared" si="54"/>
        <v>51587000</v>
      </c>
      <c r="N871">
        <f t="shared" si="52"/>
        <v>0.167409256285897</v>
      </c>
      <c r="O871">
        <f t="shared" si="55"/>
        <v>0.0316987759099872</v>
      </c>
    </row>
    <row r="872" spans="1:15">
      <c r="A872">
        <v>898</v>
      </c>
      <c r="B872" t="s">
        <v>222</v>
      </c>
      <c r="C872" t="s">
        <v>442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471</v>
      </c>
      <c r="K872" t="s">
        <v>526</v>
      </c>
      <c r="L872" s="1">
        <f t="shared" si="53"/>
        <v>297207000</v>
      </c>
      <c r="M872" s="1">
        <f t="shared" si="54"/>
        <v>59325000</v>
      </c>
      <c r="N872">
        <f t="shared" si="52"/>
        <v>0.163111089646422</v>
      </c>
      <c r="O872">
        <f t="shared" si="55"/>
        <v>0.0325583360865456</v>
      </c>
    </row>
    <row r="873" spans="1:15">
      <c r="A873">
        <v>899</v>
      </c>
      <c r="B873" t="s">
        <v>223</v>
      </c>
      <c r="C873" t="s">
        <v>439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476</v>
      </c>
      <c r="K873" t="s">
        <v>505</v>
      </c>
      <c r="L873" s="1">
        <f t="shared" si="53"/>
        <v>586399000</v>
      </c>
      <c r="M873" s="1">
        <f t="shared" si="54"/>
        <v>248048000</v>
      </c>
      <c r="N873">
        <f t="shared" si="52"/>
        <v>0.73912144728898</v>
      </c>
      <c r="O873">
        <f t="shared" si="55"/>
        <v>0.312649913722801</v>
      </c>
    </row>
    <row r="874" spans="1:15">
      <c r="A874">
        <v>900</v>
      </c>
      <c r="B874" t="s">
        <v>223</v>
      </c>
      <c r="C874" t="s">
        <v>440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476</v>
      </c>
      <c r="K874" t="s">
        <v>505</v>
      </c>
      <c r="L874" s="1">
        <f t="shared" si="53"/>
        <v>640029000</v>
      </c>
      <c r="M874" s="1">
        <f t="shared" si="54"/>
        <v>287846000</v>
      </c>
      <c r="N874">
        <f t="shared" si="52"/>
        <v>0.74290068680378</v>
      </c>
      <c r="O874">
        <f t="shared" si="55"/>
        <v>0.334111409160711</v>
      </c>
    </row>
    <row r="875" spans="1:15">
      <c r="A875">
        <v>901</v>
      </c>
      <c r="B875" t="s">
        <v>223</v>
      </c>
      <c r="C875" t="s">
        <v>441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476</v>
      </c>
      <c r="K875" t="s">
        <v>505</v>
      </c>
      <c r="L875" s="1">
        <f t="shared" si="53"/>
        <v>735280000</v>
      </c>
      <c r="M875" s="1">
        <f t="shared" si="54"/>
        <v>355005000</v>
      </c>
      <c r="N875">
        <f t="shared" si="52"/>
        <v>0.739794968693939</v>
      </c>
      <c r="O875">
        <f t="shared" si="55"/>
        <v>0.35718489944129</v>
      </c>
    </row>
    <row r="876" spans="1:15">
      <c r="A876">
        <v>902</v>
      </c>
      <c r="B876" t="s">
        <v>223</v>
      </c>
      <c r="C876" t="s">
        <v>442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476</v>
      </c>
      <c r="K876" t="s">
        <v>505</v>
      </c>
      <c r="L876" s="1">
        <f t="shared" si="53"/>
        <v>862292000</v>
      </c>
      <c r="M876" s="1">
        <f t="shared" si="54"/>
        <v>395030000</v>
      </c>
      <c r="N876">
        <f t="shared" si="52"/>
        <v>0.739042603977308</v>
      </c>
      <c r="O876">
        <f t="shared" si="55"/>
        <v>0.338567445655481</v>
      </c>
    </row>
    <row r="877" spans="1:15">
      <c r="A877">
        <v>903</v>
      </c>
      <c r="B877" t="s">
        <v>224</v>
      </c>
      <c r="C877" t="s">
        <v>439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474</v>
      </c>
      <c r="K877" t="s">
        <v>511</v>
      </c>
      <c r="L877" s="1">
        <f t="shared" si="53"/>
        <v>1605329000</v>
      </c>
      <c r="M877" s="1">
        <f t="shared" si="54"/>
        <v>729685000</v>
      </c>
      <c r="N877">
        <f t="shared" si="52"/>
        <v>0.564703717943802</v>
      </c>
      <c r="O877">
        <f t="shared" si="55"/>
        <v>0.256679990474117</v>
      </c>
    </row>
    <row r="878" spans="1:15">
      <c r="A878">
        <v>904</v>
      </c>
      <c r="B878" t="s">
        <v>224</v>
      </c>
      <c r="C878" t="s">
        <v>440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474</v>
      </c>
      <c r="K878" t="s">
        <v>511</v>
      </c>
      <c r="L878" s="1">
        <f t="shared" si="53"/>
        <v>1696446000</v>
      </c>
      <c r="M878" s="1">
        <f t="shared" si="54"/>
        <v>772070000</v>
      </c>
      <c r="N878">
        <f t="shared" si="52"/>
        <v>0.579108816525387</v>
      </c>
      <c r="O878">
        <f t="shared" si="55"/>
        <v>0.263558370838067</v>
      </c>
    </row>
    <row r="879" spans="1:15">
      <c r="A879">
        <v>905</v>
      </c>
      <c r="B879" t="s">
        <v>224</v>
      </c>
      <c r="C879" t="s">
        <v>441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474</v>
      </c>
      <c r="K879" t="s">
        <v>511</v>
      </c>
      <c r="L879" s="1">
        <f t="shared" si="53"/>
        <v>1598820000</v>
      </c>
      <c r="M879" s="1">
        <f t="shared" si="54"/>
        <v>661340000</v>
      </c>
      <c r="N879">
        <f t="shared" si="52"/>
        <v>0.568156418029679</v>
      </c>
      <c r="O879">
        <f t="shared" si="55"/>
        <v>0.23501367602341</v>
      </c>
    </row>
    <row r="880" spans="1:15">
      <c r="A880">
        <v>906</v>
      </c>
      <c r="B880" t="s">
        <v>224</v>
      </c>
      <c r="C880" t="s">
        <v>442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474</v>
      </c>
      <c r="K880" t="s">
        <v>511</v>
      </c>
      <c r="L880" s="1">
        <f t="shared" si="53"/>
        <v>1821102000</v>
      </c>
      <c r="M880" s="1">
        <f t="shared" si="54"/>
        <v>960445000</v>
      </c>
      <c r="N880">
        <f t="shared" si="52"/>
        <v>0.610188062092959</v>
      </c>
      <c r="O880">
        <f t="shared" si="55"/>
        <v>0.321811778415965</v>
      </c>
    </row>
    <row r="881" spans="1:15">
      <c r="A881">
        <v>907</v>
      </c>
      <c r="B881" t="s">
        <v>225</v>
      </c>
      <c r="C881" t="s">
        <v>439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469</v>
      </c>
      <c r="K881" t="s">
        <v>538</v>
      </c>
      <c r="L881" s="1">
        <f t="shared" si="53"/>
        <v>6609000000</v>
      </c>
      <c r="M881" s="1">
        <f t="shared" si="54"/>
        <v>2903000000</v>
      </c>
      <c r="N881">
        <f t="shared" si="52"/>
        <v>0.337866162261643</v>
      </c>
      <c r="O881">
        <f t="shared" si="55"/>
        <v>0.148407545626502</v>
      </c>
    </row>
    <row r="882" spans="1:15">
      <c r="A882">
        <v>908</v>
      </c>
      <c r="B882" t="s">
        <v>225</v>
      </c>
      <c r="C882" t="s">
        <v>440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469</v>
      </c>
      <c r="K882" t="s">
        <v>538</v>
      </c>
      <c r="L882" s="1">
        <f t="shared" si="53"/>
        <v>6683000000</v>
      </c>
      <c r="M882" s="1">
        <f t="shared" si="54"/>
        <v>2521000000</v>
      </c>
      <c r="N882">
        <f t="shared" si="52"/>
        <v>0.338825795984587</v>
      </c>
      <c r="O882">
        <f t="shared" si="55"/>
        <v>0.12781383086595</v>
      </c>
    </row>
    <row r="883" spans="1:15">
      <c r="A883">
        <v>909</v>
      </c>
      <c r="B883" t="s">
        <v>225</v>
      </c>
      <c r="C883" t="s">
        <v>441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469</v>
      </c>
      <c r="K883" t="s">
        <v>538</v>
      </c>
      <c r="L883" s="1">
        <f t="shared" si="53"/>
        <v>6624000000</v>
      </c>
      <c r="M883" s="1">
        <f t="shared" si="54"/>
        <v>1613000000</v>
      </c>
      <c r="N883">
        <f t="shared" si="52"/>
        <v>0.356301436178796</v>
      </c>
      <c r="O883">
        <f t="shared" si="55"/>
        <v>0.0867624119197461</v>
      </c>
    </row>
    <row r="884" spans="1:15">
      <c r="A884">
        <v>910</v>
      </c>
      <c r="B884" t="s">
        <v>225</v>
      </c>
      <c r="C884" t="s">
        <v>442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469</v>
      </c>
      <c r="K884" t="s">
        <v>538</v>
      </c>
      <c r="L884" s="1">
        <f t="shared" si="53"/>
        <v>6651000000</v>
      </c>
      <c r="M884" s="1">
        <f t="shared" si="54"/>
        <v>3317000000</v>
      </c>
      <c r="N884">
        <f t="shared" si="52"/>
        <v>0.365399406658609</v>
      </c>
      <c r="O884">
        <f t="shared" si="55"/>
        <v>0.182232721678936</v>
      </c>
    </row>
    <row r="885" spans="1:15">
      <c r="A885">
        <v>911</v>
      </c>
      <c r="B885" t="s">
        <v>226</v>
      </c>
      <c r="C885" t="s">
        <v>439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470</v>
      </c>
      <c r="K885" t="s">
        <v>582</v>
      </c>
      <c r="L885" s="1">
        <f t="shared" si="53"/>
        <v>6705000000</v>
      </c>
      <c r="M885" s="1">
        <f t="shared" si="54"/>
        <v>3892000000</v>
      </c>
      <c r="N885">
        <f t="shared" si="52"/>
        <v>0.476545842217484</v>
      </c>
      <c r="O885">
        <f t="shared" si="55"/>
        <v>0.276616915422886</v>
      </c>
    </row>
    <row r="886" spans="1:15">
      <c r="A886">
        <v>912</v>
      </c>
      <c r="B886" t="s">
        <v>226</v>
      </c>
      <c r="C886" t="s">
        <v>440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470</v>
      </c>
      <c r="K886" t="s">
        <v>582</v>
      </c>
      <c r="L886" s="1">
        <f t="shared" si="53"/>
        <v>7791000000</v>
      </c>
      <c r="M886" s="1">
        <f t="shared" si="54"/>
        <v>4722000000</v>
      </c>
      <c r="N886">
        <f t="shared" si="52"/>
        <v>0.480155306298533</v>
      </c>
      <c r="O886">
        <f t="shared" si="55"/>
        <v>0.29101442129915</v>
      </c>
    </row>
    <row r="887" spans="1:15">
      <c r="A887">
        <v>913</v>
      </c>
      <c r="B887" t="s">
        <v>226</v>
      </c>
      <c r="C887" t="s">
        <v>441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470</v>
      </c>
      <c r="K887" t="s">
        <v>582</v>
      </c>
      <c r="L887" s="1">
        <f t="shared" si="53"/>
        <v>7951000000</v>
      </c>
      <c r="M887" s="1">
        <f t="shared" si="54"/>
        <v>4516000000</v>
      </c>
      <c r="N887">
        <f t="shared" si="52"/>
        <v>0.552037769909047</v>
      </c>
      <c r="O887">
        <f t="shared" si="55"/>
        <v>0.313545789071721</v>
      </c>
    </row>
    <row r="888" spans="1:15">
      <c r="A888">
        <v>914</v>
      </c>
      <c r="B888" t="s">
        <v>226</v>
      </c>
      <c r="C888" t="s">
        <v>442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470</v>
      </c>
      <c r="K888" t="s">
        <v>582</v>
      </c>
      <c r="L888" s="1">
        <f t="shared" si="53"/>
        <v>7257000000</v>
      </c>
      <c r="M888" s="1">
        <f t="shared" si="54"/>
        <v>3959000000</v>
      </c>
      <c r="N888">
        <f t="shared" si="52"/>
        <v>0.5557512635932</v>
      </c>
      <c r="O888">
        <f t="shared" si="55"/>
        <v>0.30318578649104</v>
      </c>
    </row>
    <row r="889" spans="1:15">
      <c r="A889">
        <v>915</v>
      </c>
      <c r="B889" t="s">
        <v>227</v>
      </c>
      <c r="C889" t="s">
        <v>439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468</v>
      </c>
      <c r="K889" t="s">
        <v>516</v>
      </c>
      <c r="L889" s="1">
        <f t="shared" si="53"/>
        <v>1464362000</v>
      </c>
      <c r="M889" s="1">
        <f t="shared" si="54"/>
        <v>732595000</v>
      </c>
      <c r="N889">
        <f t="shared" si="52"/>
        <v>0.133575327073751</v>
      </c>
      <c r="O889">
        <f t="shared" si="55"/>
        <v>0.0668254275497413</v>
      </c>
    </row>
    <row r="890" spans="1:15">
      <c r="A890">
        <v>916</v>
      </c>
      <c r="B890" t="s">
        <v>227</v>
      </c>
      <c r="C890" t="s">
        <v>440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468</v>
      </c>
      <c r="K890" t="s">
        <v>516</v>
      </c>
      <c r="L890" s="1">
        <f t="shared" si="53"/>
        <v>1648701000</v>
      </c>
      <c r="M890" s="1">
        <f t="shared" si="54"/>
        <v>829653000</v>
      </c>
      <c r="N890">
        <f t="shared" si="52"/>
        <v>0.131116732630582</v>
      </c>
      <c r="O890">
        <f t="shared" si="55"/>
        <v>0.0659800598029361</v>
      </c>
    </row>
    <row r="891" spans="1:15">
      <c r="A891">
        <v>917</v>
      </c>
      <c r="B891" t="s">
        <v>227</v>
      </c>
      <c r="C891" t="s">
        <v>441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468</v>
      </c>
      <c r="K891" t="s">
        <v>516</v>
      </c>
      <c r="L891" s="1">
        <f t="shared" si="53"/>
        <v>1887527000</v>
      </c>
      <c r="M891" s="1">
        <f t="shared" si="54"/>
        <v>997096000</v>
      </c>
      <c r="N891">
        <f t="shared" si="52"/>
        <v>0.132284292433881</v>
      </c>
      <c r="O891">
        <f t="shared" si="55"/>
        <v>0.0698798686581189</v>
      </c>
    </row>
    <row r="892" spans="1:15">
      <c r="A892">
        <v>918</v>
      </c>
      <c r="B892" t="s">
        <v>227</v>
      </c>
      <c r="C892" t="s">
        <v>442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468</v>
      </c>
      <c r="K892" t="s">
        <v>516</v>
      </c>
      <c r="L892" s="1">
        <f t="shared" si="53"/>
        <v>2018760000</v>
      </c>
      <c r="M892" s="1">
        <f t="shared" si="54"/>
        <v>1058861000</v>
      </c>
      <c r="N892">
        <f t="shared" si="52"/>
        <v>0.133254343740047</v>
      </c>
      <c r="O892">
        <f t="shared" si="55"/>
        <v>0.0698933145430513</v>
      </c>
    </row>
    <row r="893" spans="1:15">
      <c r="A893">
        <v>919</v>
      </c>
      <c r="B893" t="s">
        <v>228</v>
      </c>
      <c r="C893" t="s">
        <v>439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469</v>
      </c>
      <c r="K893" t="s">
        <v>560</v>
      </c>
      <c r="L893" s="1">
        <f t="shared" si="53"/>
        <v>28964000000</v>
      </c>
      <c r="M893" s="1">
        <f t="shared" si="54"/>
        <v>10779000000</v>
      </c>
      <c r="N893">
        <f t="shared" si="52"/>
        <v>0.603203032259408</v>
      </c>
      <c r="O893">
        <f t="shared" si="55"/>
        <v>0.224482995605723</v>
      </c>
    </row>
    <row r="894" spans="1:15">
      <c r="A894">
        <v>920</v>
      </c>
      <c r="B894" t="s">
        <v>228</v>
      </c>
      <c r="C894" t="s">
        <v>440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469</v>
      </c>
      <c r="K894" t="s">
        <v>560</v>
      </c>
      <c r="L894" s="1">
        <f t="shared" si="53"/>
        <v>28433000000</v>
      </c>
      <c r="M894" s="1">
        <f t="shared" si="54"/>
        <v>10228000000</v>
      </c>
      <c r="N894">
        <f t="shared" si="52"/>
        <v>0.606842532121057</v>
      </c>
      <c r="O894">
        <f t="shared" si="55"/>
        <v>0.218295129551372</v>
      </c>
    </row>
    <row r="895" spans="1:15">
      <c r="A895">
        <v>921</v>
      </c>
      <c r="B895" t="s">
        <v>228</v>
      </c>
      <c r="C895" t="s">
        <v>441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469</v>
      </c>
      <c r="K895" t="s">
        <v>560</v>
      </c>
      <c r="L895" s="1">
        <f t="shared" si="53"/>
        <v>28109000000</v>
      </c>
      <c r="M895" s="1">
        <f t="shared" si="54"/>
        <v>9708000000</v>
      </c>
      <c r="N895">
        <f t="shared" si="52"/>
        <v>0.611091786599417</v>
      </c>
      <c r="O895">
        <f t="shared" si="55"/>
        <v>0.211052654463238</v>
      </c>
    </row>
    <row r="896" spans="1:15">
      <c r="A896">
        <v>922</v>
      </c>
      <c r="B896" t="s">
        <v>228</v>
      </c>
      <c r="C896" t="s">
        <v>442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469</v>
      </c>
      <c r="K896" t="s">
        <v>560</v>
      </c>
      <c r="L896" s="1">
        <f t="shared" si="53"/>
        <v>26812000000</v>
      </c>
      <c r="M896" s="1">
        <f t="shared" si="54"/>
        <v>8728000000</v>
      </c>
      <c r="N896">
        <f t="shared" si="52"/>
        <v>0.605319004831354</v>
      </c>
      <c r="O896">
        <f t="shared" si="55"/>
        <v>0.197047004108909</v>
      </c>
    </row>
    <row r="897" spans="1:15">
      <c r="A897">
        <v>923</v>
      </c>
      <c r="B897" t="s">
        <v>229</v>
      </c>
      <c r="C897" t="s">
        <v>439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468</v>
      </c>
      <c r="K897" t="s">
        <v>573</v>
      </c>
      <c r="L897" s="1">
        <f t="shared" si="53"/>
        <v>1306566000</v>
      </c>
      <c r="M897" s="1">
        <f t="shared" si="54"/>
        <v>630739000</v>
      </c>
      <c r="N897">
        <f t="shared" si="52"/>
        <v>0.598866405223006</v>
      </c>
      <c r="O897">
        <f t="shared" si="55"/>
        <v>0.289100127788381</v>
      </c>
    </row>
    <row r="898" spans="1:15">
      <c r="A898">
        <v>924</v>
      </c>
      <c r="B898" t="s">
        <v>229</v>
      </c>
      <c r="C898" t="s">
        <v>440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468</v>
      </c>
      <c r="K898" t="s">
        <v>573</v>
      </c>
      <c r="L898" s="1">
        <f t="shared" si="53"/>
        <v>2016100000</v>
      </c>
      <c r="M898" s="1">
        <f t="shared" si="54"/>
        <v>1009500000</v>
      </c>
      <c r="N898">
        <f t="shared" ref="N898:N961" si="56">1-(F898/E898)</f>
        <v>0.608946478192582</v>
      </c>
      <c r="O898">
        <f t="shared" si="55"/>
        <v>0.30491119971004</v>
      </c>
    </row>
    <row r="899" spans="1:15">
      <c r="A899">
        <v>925</v>
      </c>
      <c r="B899" t="s">
        <v>229</v>
      </c>
      <c r="C899" t="s">
        <v>441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468</v>
      </c>
      <c r="K899" t="s">
        <v>573</v>
      </c>
      <c r="L899" s="1">
        <f t="shared" ref="L899:L962" si="57">E899-F899</f>
        <v>2647700000</v>
      </c>
      <c r="M899" s="1">
        <f t="shared" ref="M899:M962" si="58">L899-SUM(G899:I899)</f>
        <v>1257800000</v>
      </c>
      <c r="N899">
        <f t="shared" si="56"/>
        <v>0.605673109916505</v>
      </c>
      <c r="O899">
        <f t="shared" ref="O899:O962" si="59">M899/E899</f>
        <v>0.287727324716916</v>
      </c>
    </row>
    <row r="900" spans="1:15">
      <c r="A900">
        <v>926</v>
      </c>
      <c r="B900" t="s">
        <v>229</v>
      </c>
      <c r="C900" t="s">
        <v>442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468</v>
      </c>
      <c r="K900" t="s">
        <v>573</v>
      </c>
      <c r="L900" s="1">
        <f t="shared" si="57"/>
        <v>2797200000</v>
      </c>
      <c r="M900" s="1">
        <f t="shared" si="58"/>
        <v>1186000000</v>
      </c>
      <c r="N900">
        <f t="shared" si="56"/>
        <v>0.593620678678296</v>
      </c>
      <c r="O900">
        <f t="shared" si="59"/>
        <v>0.251692451348656</v>
      </c>
    </row>
    <row r="901" spans="1:15">
      <c r="A901">
        <v>927</v>
      </c>
      <c r="B901" t="s">
        <v>230</v>
      </c>
      <c r="C901" t="s">
        <v>439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469</v>
      </c>
      <c r="K901" t="s">
        <v>583</v>
      </c>
      <c r="L901" s="1">
        <f t="shared" si="57"/>
        <v>19893000000</v>
      </c>
      <c r="M901" s="1">
        <f t="shared" si="58"/>
        <v>2764000000</v>
      </c>
      <c r="N901">
        <f t="shared" si="56"/>
        <v>0.205891180823648</v>
      </c>
      <c r="O901">
        <f t="shared" si="59"/>
        <v>0.0286072097620551</v>
      </c>
    </row>
    <row r="902" spans="1:15">
      <c r="A902">
        <v>928</v>
      </c>
      <c r="B902" t="s">
        <v>230</v>
      </c>
      <c r="C902" t="s">
        <v>440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469</v>
      </c>
      <c r="K902" t="s">
        <v>583</v>
      </c>
      <c r="L902" s="1">
        <f t="shared" si="57"/>
        <v>20237000000</v>
      </c>
      <c r="M902" s="1">
        <f t="shared" si="58"/>
        <v>2725000000</v>
      </c>
      <c r="N902">
        <f t="shared" si="56"/>
        <v>0.205712833545108</v>
      </c>
      <c r="O902">
        <f t="shared" si="59"/>
        <v>0.027700127064803</v>
      </c>
    </row>
    <row r="903" spans="1:15">
      <c r="A903">
        <v>929</v>
      </c>
      <c r="B903" t="s">
        <v>230</v>
      </c>
      <c r="C903" t="s">
        <v>441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469</v>
      </c>
      <c r="K903" t="s">
        <v>583</v>
      </c>
      <c r="L903" s="1">
        <f t="shared" si="57"/>
        <v>22953000000</v>
      </c>
      <c r="M903" s="1">
        <f t="shared" si="58"/>
        <v>3137000000</v>
      </c>
      <c r="N903">
        <f t="shared" si="56"/>
        <v>0.21161665053243</v>
      </c>
      <c r="O903">
        <f t="shared" si="59"/>
        <v>0.0289217720001844</v>
      </c>
    </row>
    <row r="904" spans="1:15">
      <c r="A904">
        <v>930</v>
      </c>
      <c r="B904" t="s">
        <v>230</v>
      </c>
      <c r="C904" t="s">
        <v>442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469</v>
      </c>
      <c r="K904" t="s">
        <v>583</v>
      </c>
      <c r="L904" s="1">
        <f t="shared" si="57"/>
        <v>24334000000</v>
      </c>
      <c r="M904" s="1">
        <f t="shared" si="58"/>
        <v>3576000000</v>
      </c>
      <c r="N904">
        <f t="shared" si="56"/>
        <v>0.221560593644724</v>
      </c>
      <c r="O904">
        <f t="shared" si="59"/>
        <v>0.0325594099972685</v>
      </c>
    </row>
    <row r="905" spans="1:15">
      <c r="A905">
        <v>931</v>
      </c>
      <c r="B905" t="s">
        <v>231</v>
      </c>
      <c r="C905" t="s">
        <v>439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468</v>
      </c>
      <c r="K905" t="s">
        <v>555</v>
      </c>
      <c r="L905" s="1">
        <f t="shared" si="57"/>
        <v>6990000000</v>
      </c>
      <c r="M905" s="1">
        <f t="shared" si="58"/>
        <v>1890000000</v>
      </c>
      <c r="N905">
        <f t="shared" si="56"/>
        <v>0.362570672752736</v>
      </c>
      <c r="O905">
        <f t="shared" si="59"/>
        <v>0.0980341304009544</v>
      </c>
    </row>
    <row r="906" spans="1:15">
      <c r="A906">
        <v>932</v>
      </c>
      <c r="B906" t="s">
        <v>231</v>
      </c>
      <c r="C906" t="s">
        <v>440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468</v>
      </c>
      <c r="K906" t="s">
        <v>555</v>
      </c>
      <c r="L906" s="1">
        <f t="shared" si="57"/>
        <v>6944000000</v>
      </c>
      <c r="M906" s="1">
        <f t="shared" si="58"/>
        <v>1742000000</v>
      </c>
      <c r="N906">
        <f t="shared" si="56"/>
        <v>0.364878356365929</v>
      </c>
      <c r="O906">
        <f t="shared" si="59"/>
        <v>0.0915348641689874</v>
      </c>
    </row>
    <row r="907" spans="1:15">
      <c r="A907">
        <v>933</v>
      </c>
      <c r="B907" t="s">
        <v>231</v>
      </c>
      <c r="C907" t="s">
        <v>441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468</v>
      </c>
      <c r="K907" t="s">
        <v>555</v>
      </c>
      <c r="L907" s="1">
        <f t="shared" si="57"/>
        <v>6925000000</v>
      </c>
      <c r="M907" s="1">
        <f t="shared" si="58"/>
        <v>1689000000</v>
      </c>
      <c r="N907">
        <f t="shared" si="56"/>
        <v>0.364033012668875</v>
      </c>
      <c r="O907">
        <f t="shared" si="59"/>
        <v>0.088787257530358</v>
      </c>
    </row>
    <row r="908" spans="1:15">
      <c r="A908">
        <v>934</v>
      </c>
      <c r="B908" t="s">
        <v>231</v>
      </c>
      <c r="C908" t="s">
        <v>442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468</v>
      </c>
      <c r="K908" t="s">
        <v>555</v>
      </c>
      <c r="L908" s="1">
        <f t="shared" si="57"/>
        <v>6939000000</v>
      </c>
      <c r="M908" s="1">
        <f t="shared" si="58"/>
        <v>1553000000</v>
      </c>
      <c r="N908">
        <f t="shared" si="56"/>
        <v>0.361330972714018</v>
      </c>
      <c r="O908">
        <f t="shared" si="59"/>
        <v>0.080868569048115</v>
      </c>
    </row>
    <row r="909" spans="1:15">
      <c r="A909">
        <v>935</v>
      </c>
      <c r="B909" t="s">
        <v>232</v>
      </c>
      <c r="C909" t="s">
        <v>439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473</v>
      </c>
      <c r="K909" t="s">
        <v>550</v>
      </c>
      <c r="L909" s="1">
        <f t="shared" si="57"/>
        <v>1564000000</v>
      </c>
      <c r="M909" s="1">
        <f t="shared" si="58"/>
        <v>738600000</v>
      </c>
      <c r="N909">
        <f t="shared" si="56"/>
        <v>0.660110581184316</v>
      </c>
      <c r="O909">
        <f t="shared" si="59"/>
        <v>0.311737644029882</v>
      </c>
    </row>
    <row r="910" spans="1:15">
      <c r="A910">
        <v>936</v>
      </c>
      <c r="B910" t="s">
        <v>232</v>
      </c>
      <c r="C910" t="s">
        <v>440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473</v>
      </c>
      <c r="K910" t="s">
        <v>550</v>
      </c>
      <c r="L910" s="1">
        <f t="shared" si="57"/>
        <v>1699200000</v>
      </c>
      <c r="M910" s="1">
        <f t="shared" si="58"/>
        <v>809100000</v>
      </c>
      <c r="N910">
        <f t="shared" si="56"/>
        <v>0.659345776260137</v>
      </c>
      <c r="O910">
        <f t="shared" si="59"/>
        <v>0.31395754918319</v>
      </c>
    </row>
    <row r="911" spans="1:15">
      <c r="A911">
        <v>937</v>
      </c>
      <c r="B911" t="s">
        <v>232</v>
      </c>
      <c r="C911" t="s">
        <v>441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473</v>
      </c>
      <c r="K911" t="s">
        <v>550</v>
      </c>
      <c r="L911" s="1">
        <f t="shared" si="57"/>
        <v>1659600000</v>
      </c>
      <c r="M911" s="1">
        <f t="shared" si="58"/>
        <v>803800000</v>
      </c>
      <c r="N911">
        <f t="shared" si="56"/>
        <v>0.686125351413924</v>
      </c>
      <c r="O911">
        <f t="shared" si="59"/>
        <v>0.332313543906069</v>
      </c>
    </row>
    <row r="912" spans="1:15">
      <c r="A912">
        <v>938</v>
      </c>
      <c r="B912" t="s">
        <v>232</v>
      </c>
      <c r="C912" t="s">
        <v>442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473</v>
      </c>
      <c r="K912" t="s">
        <v>550</v>
      </c>
      <c r="L912" s="1">
        <f t="shared" si="57"/>
        <v>1643100000</v>
      </c>
      <c r="M912" s="1">
        <f t="shared" si="58"/>
        <v>818500000</v>
      </c>
      <c r="N912">
        <f t="shared" si="56"/>
        <v>0.703924256704653</v>
      </c>
      <c r="O912">
        <f t="shared" si="59"/>
        <v>0.350655470825122</v>
      </c>
    </row>
    <row r="913" spans="1:15">
      <c r="A913">
        <v>939</v>
      </c>
      <c r="B913" t="s">
        <v>233</v>
      </c>
      <c r="C913" t="s">
        <v>439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468</v>
      </c>
      <c r="K913" t="s">
        <v>565</v>
      </c>
      <c r="L913" s="1">
        <f t="shared" si="57"/>
        <v>4386000000</v>
      </c>
      <c r="M913" s="1">
        <f t="shared" si="58"/>
        <v>1666000000</v>
      </c>
      <c r="N913">
        <f t="shared" si="56"/>
        <v>0.419351754469835</v>
      </c>
      <c r="O913">
        <f t="shared" si="59"/>
        <v>0.15928865092265</v>
      </c>
    </row>
    <row r="914" spans="1:15">
      <c r="A914">
        <v>940</v>
      </c>
      <c r="B914" t="s">
        <v>233</v>
      </c>
      <c r="C914" t="s">
        <v>440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468</v>
      </c>
      <c r="K914" t="s">
        <v>565</v>
      </c>
      <c r="L914" s="1">
        <f t="shared" si="57"/>
        <v>4429000000</v>
      </c>
      <c r="M914" s="1">
        <f t="shared" si="58"/>
        <v>1743000000</v>
      </c>
      <c r="N914">
        <f t="shared" si="56"/>
        <v>0.411120393576534</v>
      </c>
      <c r="O914">
        <f t="shared" si="59"/>
        <v>0.161793372319688</v>
      </c>
    </row>
    <row r="915" spans="1:15">
      <c r="A915">
        <v>941</v>
      </c>
      <c r="B915" t="s">
        <v>233</v>
      </c>
      <c r="C915" t="s">
        <v>441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468</v>
      </c>
      <c r="K915" t="s">
        <v>565</v>
      </c>
      <c r="L915" s="1">
        <f t="shared" si="57"/>
        <v>4808000000</v>
      </c>
      <c r="M915" s="1">
        <f t="shared" si="58"/>
        <v>1953000000</v>
      </c>
      <c r="N915">
        <f t="shared" si="56"/>
        <v>0.419766020604156</v>
      </c>
      <c r="O915">
        <f t="shared" si="59"/>
        <v>0.170508119434259</v>
      </c>
    </row>
    <row r="916" spans="1:15">
      <c r="A916">
        <v>942</v>
      </c>
      <c r="B916" t="s">
        <v>233</v>
      </c>
      <c r="C916" t="s">
        <v>442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468</v>
      </c>
      <c r="K916" t="s">
        <v>565</v>
      </c>
      <c r="L916" s="1">
        <f t="shared" si="57"/>
        <v>5204000000</v>
      </c>
      <c r="M916" s="1">
        <f t="shared" si="58"/>
        <v>2192000000</v>
      </c>
      <c r="N916">
        <f t="shared" si="56"/>
        <v>0.428171795293731</v>
      </c>
      <c r="O916">
        <f t="shared" si="59"/>
        <v>0.180352147441172</v>
      </c>
    </row>
    <row r="917" spans="1:15">
      <c r="A917">
        <v>943</v>
      </c>
      <c r="B917" t="s">
        <v>234</v>
      </c>
      <c r="C917" t="s">
        <v>439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473</v>
      </c>
      <c r="K917" t="s">
        <v>544</v>
      </c>
      <c r="L917" s="1">
        <f t="shared" si="57"/>
        <v>695600000</v>
      </c>
      <c r="M917" s="1">
        <f t="shared" si="58"/>
        <v>324400000</v>
      </c>
      <c r="N917">
        <f t="shared" si="56"/>
        <v>0.203719431834822</v>
      </c>
      <c r="O917">
        <f t="shared" si="59"/>
        <v>0.0950065895445893</v>
      </c>
    </row>
    <row r="918" spans="1:15">
      <c r="A918">
        <v>944</v>
      </c>
      <c r="B918" t="s">
        <v>234</v>
      </c>
      <c r="C918" t="s">
        <v>440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473</v>
      </c>
      <c r="K918" t="s">
        <v>544</v>
      </c>
      <c r="L918" s="1">
        <f t="shared" si="57"/>
        <v>709900000</v>
      </c>
      <c r="M918" s="1">
        <f t="shared" si="58"/>
        <v>337600000</v>
      </c>
      <c r="N918">
        <f t="shared" si="56"/>
        <v>0.204158518348096</v>
      </c>
      <c r="O918">
        <f t="shared" si="59"/>
        <v>0.0970896123317612</v>
      </c>
    </row>
    <row r="919" spans="1:15">
      <c r="A919">
        <v>945</v>
      </c>
      <c r="B919" t="s">
        <v>234</v>
      </c>
      <c r="C919" t="s">
        <v>441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473</v>
      </c>
      <c r="K919" t="s">
        <v>544</v>
      </c>
      <c r="L919" s="1">
        <f t="shared" si="57"/>
        <v>790400000</v>
      </c>
      <c r="M919" s="1">
        <f t="shared" si="58"/>
        <v>331500000</v>
      </c>
      <c r="N919">
        <f t="shared" si="56"/>
        <v>0.208973375988155</v>
      </c>
      <c r="O919">
        <f t="shared" si="59"/>
        <v>0.0876450836792428</v>
      </c>
    </row>
    <row r="920" spans="1:15">
      <c r="A920">
        <v>946</v>
      </c>
      <c r="B920" t="s">
        <v>234</v>
      </c>
      <c r="C920" t="s">
        <v>442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473</v>
      </c>
      <c r="K920" t="s">
        <v>544</v>
      </c>
      <c r="L920" s="1">
        <f t="shared" si="57"/>
        <v>923200000</v>
      </c>
      <c r="M920" s="1">
        <f t="shared" si="58"/>
        <v>490600000</v>
      </c>
      <c r="N920">
        <f t="shared" si="56"/>
        <v>0.235678545900133</v>
      </c>
      <c r="O920">
        <f t="shared" si="59"/>
        <v>0.125242520167467</v>
      </c>
    </row>
    <row r="921" spans="1:15">
      <c r="A921">
        <v>947</v>
      </c>
      <c r="B921" t="s">
        <v>235</v>
      </c>
      <c r="C921" t="s">
        <v>439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468</v>
      </c>
      <c r="K921" t="s">
        <v>557</v>
      </c>
      <c r="L921" s="1">
        <f t="shared" si="57"/>
        <v>1014431000</v>
      </c>
      <c r="M921" s="1">
        <f t="shared" si="58"/>
        <v>685836000</v>
      </c>
      <c r="N921">
        <f t="shared" si="56"/>
        <v>0.170920768749279</v>
      </c>
      <c r="O921">
        <f t="shared" si="59"/>
        <v>0.115556027325595</v>
      </c>
    </row>
    <row r="922" spans="1:15">
      <c r="A922">
        <v>948</v>
      </c>
      <c r="B922" t="s">
        <v>235</v>
      </c>
      <c r="C922" t="s">
        <v>440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468</v>
      </c>
      <c r="K922" t="s">
        <v>557</v>
      </c>
      <c r="L922" s="1">
        <f t="shared" si="57"/>
        <v>1443540000</v>
      </c>
      <c r="M922" s="1">
        <f t="shared" si="58"/>
        <v>922038000</v>
      </c>
      <c r="N922">
        <f t="shared" si="56"/>
        <v>0.18554947086125</v>
      </c>
      <c r="O922">
        <f t="shared" si="59"/>
        <v>0.118516745648867</v>
      </c>
    </row>
    <row r="923" spans="1:15">
      <c r="A923">
        <v>949</v>
      </c>
      <c r="B923" t="s">
        <v>235</v>
      </c>
      <c r="C923" t="s">
        <v>441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468</v>
      </c>
      <c r="K923" t="s">
        <v>557</v>
      </c>
      <c r="L923" s="1">
        <f t="shared" si="57"/>
        <v>1716437000</v>
      </c>
      <c r="M923" s="1">
        <f t="shared" si="58"/>
        <v>1086016000</v>
      </c>
      <c r="N923">
        <f t="shared" si="56"/>
        <v>0.181173269011384</v>
      </c>
      <c r="O923">
        <f t="shared" si="59"/>
        <v>0.11463110438581</v>
      </c>
    </row>
    <row r="924" spans="1:15">
      <c r="A924">
        <v>950</v>
      </c>
      <c r="B924" t="s">
        <v>235</v>
      </c>
      <c r="C924" t="s">
        <v>442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468</v>
      </c>
      <c r="K924" t="s">
        <v>557</v>
      </c>
      <c r="L924" s="1">
        <f t="shared" si="57"/>
        <v>2026480000</v>
      </c>
      <c r="M924" s="1">
        <f t="shared" si="58"/>
        <v>1262363000</v>
      </c>
      <c r="N924">
        <f t="shared" si="56"/>
        <v>0.185066683567734</v>
      </c>
      <c r="O924">
        <f t="shared" si="59"/>
        <v>0.11528430276569</v>
      </c>
    </row>
    <row r="925" spans="1:15">
      <c r="A925">
        <v>951</v>
      </c>
      <c r="B925" t="s">
        <v>236</v>
      </c>
      <c r="C925" t="s">
        <v>439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472</v>
      </c>
      <c r="K925" t="s">
        <v>556</v>
      </c>
      <c r="L925" s="1">
        <f t="shared" si="57"/>
        <v>2249700000</v>
      </c>
      <c r="M925" s="1">
        <f t="shared" si="58"/>
        <v>1048800000</v>
      </c>
      <c r="N925">
        <f t="shared" si="56"/>
        <v>0.39667454244102</v>
      </c>
      <c r="O925">
        <f t="shared" si="59"/>
        <v>0.184927883767676</v>
      </c>
    </row>
    <row r="926" spans="1:15">
      <c r="A926">
        <v>952</v>
      </c>
      <c r="B926" t="s">
        <v>236</v>
      </c>
      <c r="C926" t="s">
        <v>440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472</v>
      </c>
      <c r="K926" t="s">
        <v>556</v>
      </c>
      <c r="L926" s="1">
        <f t="shared" si="57"/>
        <v>2223200000</v>
      </c>
      <c r="M926" s="1">
        <f t="shared" si="58"/>
        <v>1012700000</v>
      </c>
      <c r="N926">
        <f t="shared" si="56"/>
        <v>0.382762598350636</v>
      </c>
      <c r="O926">
        <f t="shared" si="59"/>
        <v>0.17435394177298</v>
      </c>
    </row>
    <row r="927" spans="1:15">
      <c r="A927">
        <v>953</v>
      </c>
      <c r="B927" t="s">
        <v>236</v>
      </c>
      <c r="C927" t="s">
        <v>441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472</v>
      </c>
      <c r="K927" t="s">
        <v>556</v>
      </c>
      <c r="L927" s="1">
        <f t="shared" si="57"/>
        <v>2203100000</v>
      </c>
      <c r="M927" s="1">
        <f t="shared" si="58"/>
        <v>928200000</v>
      </c>
      <c r="N927">
        <f t="shared" si="56"/>
        <v>0.366474815356976</v>
      </c>
      <c r="O927">
        <f t="shared" si="59"/>
        <v>0.154401490451793</v>
      </c>
    </row>
    <row r="928" spans="1:15">
      <c r="A928">
        <v>954</v>
      </c>
      <c r="B928" t="s">
        <v>236</v>
      </c>
      <c r="C928" t="s">
        <v>442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472</v>
      </c>
      <c r="K928" t="s">
        <v>556</v>
      </c>
      <c r="L928" s="1">
        <f t="shared" si="57"/>
        <v>2903300000</v>
      </c>
      <c r="M928" s="1">
        <f t="shared" si="58"/>
        <v>1116800000</v>
      </c>
      <c r="N928">
        <f t="shared" si="56"/>
        <v>0.334477713390399</v>
      </c>
      <c r="O928">
        <f t="shared" si="59"/>
        <v>0.128662112187648</v>
      </c>
    </row>
    <row r="929" spans="1:15">
      <c r="A929">
        <v>955</v>
      </c>
      <c r="B929" t="s">
        <v>237</v>
      </c>
      <c r="C929" t="s">
        <v>439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468</v>
      </c>
      <c r="K929" t="s">
        <v>584</v>
      </c>
      <c r="L929" s="1">
        <f t="shared" si="57"/>
        <v>1724140000</v>
      </c>
      <c r="M929" s="1">
        <f t="shared" si="58"/>
        <v>440704000</v>
      </c>
      <c r="N929">
        <f t="shared" si="56"/>
        <v>0.418183185259027</v>
      </c>
      <c r="O929">
        <f t="shared" si="59"/>
        <v>0.106890973167141</v>
      </c>
    </row>
    <row r="930" spans="1:15">
      <c r="A930">
        <v>956</v>
      </c>
      <c r="B930" t="s">
        <v>237</v>
      </c>
      <c r="C930" t="s">
        <v>440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468</v>
      </c>
      <c r="K930" t="s">
        <v>584</v>
      </c>
      <c r="L930" s="1">
        <f t="shared" si="57"/>
        <v>2075402000</v>
      </c>
      <c r="M930" s="1">
        <f t="shared" si="58"/>
        <v>540353000</v>
      </c>
      <c r="N930">
        <f t="shared" si="56"/>
        <v>0.409953683219135</v>
      </c>
      <c r="O930">
        <f t="shared" si="59"/>
        <v>0.106735804720487</v>
      </c>
    </row>
    <row r="931" spans="1:15">
      <c r="A931">
        <v>957</v>
      </c>
      <c r="B931" t="s">
        <v>237</v>
      </c>
      <c r="C931" t="s">
        <v>441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468</v>
      </c>
      <c r="K931" t="s">
        <v>584</v>
      </c>
      <c r="L931" s="1">
        <f t="shared" si="57"/>
        <v>2651913000</v>
      </c>
      <c r="M931" s="1">
        <f t="shared" si="58"/>
        <v>664674000</v>
      </c>
      <c r="N931">
        <f t="shared" si="56"/>
        <v>0.393455166004358</v>
      </c>
      <c r="O931">
        <f t="shared" si="59"/>
        <v>0.0986153840675697</v>
      </c>
    </row>
    <row r="932" spans="1:15">
      <c r="A932">
        <v>958</v>
      </c>
      <c r="B932" t="s">
        <v>237</v>
      </c>
      <c r="C932" t="s">
        <v>442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468</v>
      </c>
      <c r="K932" t="s">
        <v>584</v>
      </c>
      <c r="L932" s="1">
        <f t="shared" si="57"/>
        <v>2833529000</v>
      </c>
      <c r="M932" s="1">
        <f t="shared" si="58"/>
        <v>724138000</v>
      </c>
      <c r="N932">
        <f t="shared" si="56"/>
        <v>0.393948780648199</v>
      </c>
      <c r="O932">
        <f t="shared" si="59"/>
        <v>0.100677735121478</v>
      </c>
    </row>
    <row r="933" spans="1:15">
      <c r="A933">
        <v>959</v>
      </c>
      <c r="B933" t="s">
        <v>238</v>
      </c>
      <c r="C933" t="s">
        <v>439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473</v>
      </c>
      <c r="K933" t="s">
        <v>544</v>
      </c>
      <c r="L933" s="1">
        <f t="shared" si="57"/>
        <v>1308000000</v>
      </c>
      <c r="M933" s="1">
        <f t="shared" si="58"/>
        <v>1308000000</v>
      </c>
      <c r="N933">
        <f t="shared" si="56"/>
        <v>0.0997940032043946</v>
      </c>
      <c r="O933">
        <f t="shared" si="59"/>
        <v>0.0997940032043946</v>
      </c>
    </row>
    <row r="934" spans="1:15">
      <c r="A934">
        <v>960</v>
      </c>
      <c r="B934" t="s">
        <v>238</v>
      </c>
      <c r="C934" t="s">
        <v>440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473</v>
      </c>
      <c r="K934" t="s">
        <v>544</v>
      </c>
      <c r="L934" s="1">
        <f t="shared" si="57"/>
        <v>1117000000</v>
      </c>
      <c r="M934" s="1">
        <f t="shared" si="58"/>
        <v>1117000000</v>
      </c>
      <c r="N934">
        <f t="shared" si="56"/>
        <v>0.0978108581436077</v>
      </c>
      <c r="O934">
        <f t="shared" si="59"/>
        <v>0.0978108581436077</v>
      </c>
    </row>
    <row r="935" spans="1:15">
      <c r="A935">
        <v>961</v>
      </c>
      <c r="B935" t="s">
        <v>238</v>
      </c>
      <c r="C935" t="s">
        <v>441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473</v>
      </c>
      <c r="K935" t="s">
        <v>544</v>
      </c>
      <c r="L935" s="1">
        <f t="shared" si="57"/>
        <v>1012000000</v>
      </c>
      <c r="M935" s="1">
        <f t="shared" si="58"/>
        <v>1012000000</v>
      </c>
      <c r="N935">
        <f t="shared" si="56"/>
        <v>0.092117240123794</v>
      </c>
      <c r="O935">
        <f t="shared" si="59"/>
        <v>0.0921172401237939</v>
      </c>
    </row>
    <row r="936" spans="1:15">
      <c r="A936">
        <v>962</v>
      </c>
      <c r="B936" t="s">
        <v>238</v>
      </c>
      <c r="C936" t="s">
        <v>442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473</v>
      </c>
      <c r="K936" t="s">
        <v>544</v>
      </c>
      <c r="L936" s="1">
        <f t="shared" si="57"/>
        <v>890000000</v>
      </c>
      <c r="M936" s="1">
        <f t="shared" si="58"/>
        <v>890000000</v>
      </c>
      <c r="N936">
        <f t="shared" si="56"/>
        <v>0.0850372635199694</v>
      </c>
      <c r="O936">
        <f t="shared" si="59"/>
        <v>0.0850372635199694</v>
      </c>
    </row>
    <row r="937" spans="1:15">
      <c r="A937">
        <v>963</v>
      </c>
      <c r="B937" t="s">
        <v>239</v>
      </c>
      <c r="C937" t="s">
        <v>439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474</v>
      </c>
      <c r="K937" t="s">
        <v>498</v>
      </c>
      <c r="L937" s="1">
        <f t="shared" si="57"/>
        <v>959720000</v>
      </c>
      <c r="M937" s="1">
        <f t="shared" si="58"/>
        <v>573154000</v>
      </c>
      <c r="N937">
        <f t="shared" si="56"/>
        <v>0.748473759900673</v>
      </c>
      <c r="O937">
        <f t="shared" si="59"/>
        <v>0.446995716857115</v>
      </c>
    </row>
    <row r="938" spans="1:15">
      <c r="A938">
        <v>964</v>
      </c>
      <c r="B938" t="s">
        <v>239</v>
      </c>
      <c r="C938" t="s">
        <v>440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474</v>
      </c>
      <c r="K938" t="s">
        <v>498</v>
      </c>
      <c r="L938" s="1">
        <f t="shared" si="57"/>
        <v>1049806000</v>
      </c>
      <c r="M938" s="1">
        <f t="shared" si="58"/>
        <v>639730000</v>
      </c>
      <c r="N938">
        <f t="shared" si="56"/>
        <v>0.756134101035303</v>
      </c>
      <c r="O938">
        <f t="shared" si="59"/>
        <v>0.460772436483802</v>
      </c>
    </row>
    <row r="939" spans="1:15">
      <c r="A939">
        <v>965</v>
      </c>
      <c r="B939" t="s">
        <v>239</v>
      </c>
      <c r="C939" t="s">
        <v>441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474</v>
      </c>
      <c r="K939" t="s">
        <v>498</v>
      </c>
      <c r="L939" s="1">
        <f t="shared" si="57"/>
        <v>1119412000</v>
      </c>
      <c r="M939" s="1">
        <f t="shared" si="58"/>
        <v>682699000</v>
      </c>
      <c r="N939">
        <f t="shared" si="56"/>
        <v>0.758851877687459</v>
      </c>
      <c r="O939">
        <f t="shared" si="59"/>
        <v>0.46280316634568</v>
      </c>
    </row>
    <row r="940" spans="1:15">
      <c r="A940">
        <v>966</v>
      </c>
      <c r="B940" t="s">
        <v>239</v>
      </c>
      <c r="C940" t="s">
        <v>442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474</v>
      </c>
      <c r="K940" t="s">
        <v>498</v>
      </c>
      <c r="L940" s="1">
        <f t="shared" si="57"/>
        <v>1080135000</v>
      </c>
      <c r="M940" s="1">
        <f t="shared" si="58"/>
        <v>633553000</v>
      </c>
      <c r="N940">
        <f t="shared" si="56"/>
        <v>0.758555862061216</v>
      </c>
      <c r="O940">
        <f t="shared" si="59"/>
        <v>0.444930811497146</v>
      </c>
    </row>
    <row r="941" spans="1:15">
      <c r="A941">
        <v>967</v>
      </c>
      <c r="B941" t="s">
        <v>240</v>
      </c>
      <c r="C941" t="s">
        <v>439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472</v>
      </c>
      <c r="K941" t="s">
        <v>495</v>
      </c>
      <c r="L941" s="1">
        <f t="shared" si="57"/>
        <v>17806900000</v>
      </c>
      <c r="M941" s="1">
        <f t="shared" si="58"/>
        <v>5689300000</v>
      </c>
      <c r="N941">
        <f t="shared" si="56"/>
        <v>0.787797411008963</v>
      </c>
      <c r="O941">
        <f t="shared" si="59"/>
        <v>0.251701071520214</v>
      </c>
    </row>
    <row r="942" spans="1:15">
      <c r="A942">
        <v>968</v>
      </c>
      <c r="B942" t="s">
        <v>240</v>
      </c>
      <c r="C942" t="s">
        <v>440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472</v>
      </c>
      <c r="K942" t="s">
        <v>495</v>
      </c>
      <c r="L942" s="1">
        <f t="shared" si="57"/>
        <v>18205000000</v>
      </c>
      <c r="M942" s="1">
        <f t="shared" si="58"/>
        <v>6067000000</v>
      </c>
      <c r="N942">
        <f t="shared" si="56"/>
        <v>0.78764856293617</v>
      </c>
      <c r="O942">
        <f t="shared" si="59"/>
        <v>0.262491833635471</v>
      </c>
    </row>
    <row r="943" spans="1:15">
      <c r="A943">
        <v>969</v>
      </c>
      <c r="B943" t="s">
        <v>240</v>
      </c>
      <c r="C943" t="s">
        <v>441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472</v>
      </c>
      <c r="K943" t="s">
        <v>495</v>
      </c>
      <c r="L943" s="1">
        <f t="shared" si="57"/>
        <v>14683100000</v>
      </c>
      <c r="M943" s="1">
        <f t="shared" si="58"/>
        <v>3669200000</v>
      </c>
      <c r="N943">
        <f t="shared" si="56"/>
        <v>0.74854197679398</v>
      </c>
      <c r="O943">
        <f t="shared" si="59"/>
        <v>0.187055200962499</v>
      </c>
    </row>
    <row r="944" spans="1:15">
      <c r="A944">
        <v>970</v>
      </c>
      <c r="B944" t="s">
        <v>240</v>
      </c>
      <c r="C944" t="s">
        <v>442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472</v>
      </c>
      <c r="K944" t="s">
        <v>495</v>
      </c>
      <c r="L944" s="1">
        <f t="shared" si="57"/>
        <v>14921500000</v>
      </c>
      <c r="M944" s="1">
        <f t="shared" si="58"/>
        <v>3692700000</v>
      </c>
      <c r="N944">
        <f t="shared" si="56"/>
        <v>0.747618832889918</v>
      </c>
      <c r="O944">
        <f t="shared" si="59"/>
        <v>0.185017060229374</v>
      </c>
    </row>
    <row r="945" spans="1:15">
      <c r="A945">
        <v>971</v>
      </c>
      <c r="B945" t="s">
        <v>241</v>
      </c>
      <c r="C945" t="s">
        <v>439</v>
      </c>
      <c r="D945" s="2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473</v>
      </c>
      <c r="K945" t="s">
        <v>521</v>
      </c>
      <c r="L945" s="1">
        <f t="shared" si="57"/>
        <v>4187000000</v>
      </c>
      <c r="M945" s="1">
        <f t="shared" si="58"/>
        <v>4505000000</v>
      </c>
      <c r="N945">
        <f t="shared" si="56"/>
        <v>0.0923100665814189</v>
      </c>
      <c r="O945">
        <f t="shared" si="59"/>
        <v>0.0993209577141849</v>
      </c>
    </row>
    <row r="946" spans="1:15">
      <c r="A946">
        <v>972</v>
      </c>
      <c r="B946" t="s">
        <v>241</v>
      </c>
      <c r="C946" t="s">
        <v>440</v>
      </c>
      <c r="D946" s="2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473</v>
      </c>
      <c r="K946" t="s">
        <v>521</v>
      </c>
      <c r="L946" s="1">
        <f t="shared" si="57"/>
        <v>4683000000</v>
      </c>
      <c r="M946" s="1">
        <f t="shared" si="58"/>
        <v>5012000000</v>
      </c>
      <c r="N946">
        <f t="shared" si="56"/>
        <v>0.117233264907625</v>
      </c>
      <c r="O946">
        <f t="shared" si="59"/>
        <v>0.125469383667952</v>
      </c>
    </row>
    <row r="947" spans="1:15">
      <c r="A947">
        <v>973</v>
      </c>
      <c r="B947" t="s">
        <v>241</v>
      </c>
      <c r="C947" t="s">
        <v>441</v>
      </c>
      <c r="D947" s="2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473</v>
      </c>
      <c r="K947" t="s">
        <v>521</v>
      </c>
      <c r="L947" s="1">
        <f t="shared" si="57"/>
        <v>4492000000</v>
      </c>
      <c r="M947" s="1">
        <f t="shared" si="58"/>
        <v>4712000000</v>
      </c>
      <c r="N947">
        <f t="shared" si="56"/>
        <v>0.110815077955398</v>
      </c>
      <c r="O947">
        <f t="shared" si="59"/>
        <v>0.116242352476811</v>
      </c>
    </row>
    <row r="948" spans="1:15">
      <c r="A948">
        <v>974</v>
      </c>
      <c r="B948" t="s">
        <v>241</v>
      </c>
      <c r="C948" t="s">
        <v>442</v>
      </c>
      <c r="D948" s="2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473</v>
      </c>
      <c r="K948" t="s">
        <v>521</v>
      </c>
      <c r="L948" s="1">
        <f t="shared" si="57"/>
        <v>5062000000</v>
      </c>
      <c r="M948" s="1">
        <f t="shared" si="58"/>
        <v>5549000000</v>
      </c>
      <c r="N948">
        <f t="shared" si="56"/>
        <v>0.107136810023705</v>
      </c>
      <c r="O948">
        <f t="shared" si="59"/>
        <v>0.117444124619031</v>
      </c>
    </row>
    <row r="949" spans="1:15">
      <c r="A949">
        <v>975</v>
      </c>
      <c r="B949" t="s">
        <v>242</v>
      </c>
      <c r="C949" t="s">
        <v>439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478</v>
      </c>
      <c r="K949" t="s">
        <v>502</v>
      </c>
      <c r="L949" s="1">
        <f t="shared" si="57"/>
        <v>950300000</v>
      </c>
      <c r="M949" s="1">
        <f t="shared" si="58"/>
        <v>519700000</v>
      </c>
      <c r="N949">
        <f t="shared" si="56"/>
        <v>0.307093229924059</v>
      </c>
      <c r="O949">
        <f t="shared" si="59"/>
        <v>0.167943124899014</v>
      </c>
    </row>
    <row r="950" spans="1:15">
      <c r="A950">
        <v>976</v>
      </c>
      <c r="B950" t="s">
        <v>242</v>
      </c>
      <c r="C950" t="s">
        <v>440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478</v>
      </c>
      <c r="K950" t="s">
        <v>502</v>
      </c>
      <c r="L950" s="1">
        <f t="shared" si="57"/>
        <v>1004400000</v>
      </c>
      <c r="M950" s="1">
        <f t="shared" si="58"/>
        <v>533900000</v>
      </c>
      <c r="N950">
        <f t="shared" si="56"/>
        <v>0.3065185546875</v>
      </c>
      <c r="O950">
        <f t="shared" si="59"/>
        <v>0.162933349609375</v>
      </c>
    </row>
    <row r="951" spans="1:15">
      <c r="A951">
        <v>977</v>
      </c>
      <c r="B951" t="s">
        <v>242</v>
      </c>
      <c r="C951" t="s">
        <v>441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478</v>
      </c>
      <c r="K951" t="s">
        <v>502</v>
      </c>
      <c r="L951" s="1">
        <f t="shared" si="57"/>
        <v>1032800000</v>
      </c>
      <c r="M951" s="1">
        <f t="shared" si="58"/>
        <v>543600000</v>
      </c>
      <c r="N951">
        <f t="shared" si="56"/>
        <v>0.308270901113333</v>
      </c>
      <c r="O951">
        <f t="shared" si="59"/>
        <v>0.162254126496135</v>
      </c>
    </row>
    <row r="952" spans="1:15">
      <c r="A952">
        <v>978</v>
      </c>
      <c r="B952" t="s">
        <v>242</v>
      </c>
      <c r="C952" t="s">
        <v>442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478</v>
      </c>
      <c r="K952" t="s">
        <v>502</v>
      </c>
      <c r="L952" s="1">
        <f t="shared" si="57"/>
        <v>1082000000</v>
      </c>
      <c r="M952" s="1">
        <f t="shared" si="58"/>
        <v>577000000</v>
      </c>
      <c r="N952">
        <f t="shared" si="56"/>
        <v>0.33255470863044</v>
      </c>
      <c r="O952">
        <f t="shared" si="59"/>
        <v>0.177342021145808</v>
      </c>
    </row>
    <row r="953" spans="1:15">
      <c r="A953">
        <v>979</v>
      </c>
      <c r="B953" t="s">
        <v>243</v>
      </c>
      <c r="C953" t="s">
        <v>439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468</v>
      </c>
      <c r="K953" t="s">
        <v>574</v>
      </c>
      <c r="L953" s="1">
        <f t="shared" si="57"/>
        <v>17327000000</v>
      </c>
      <c r="M953" s="1">
        <f t="shared" si="58"/>
        <v>3560000000</v>
      </c>
      <c r="N953">
        <f t="shared" si="56"/>
        <v>0.342966291245225</v>
      </c>
      <c r="O953">
        <f t="shared" si="59"/>
        <v>0.0704657469171236</v>
      </c>
    </row>
    <row r="954" spans="1:15">
      <c r="A954">
        <v>980</v>
      </c>
      <c r="B954" t="s">
        <v>243</v>
      </c>
      <c r="C954" t="s">
        <v>440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468</v>
      </c>
      <c r="K954" t="s">
        <v>574</v>
      </c>
      <c r="L954" s="1">
        <f t="shared" si="57"/>
        <v>18476000000</v>
      </c>
      <c r="M954" s="1">
        <f t="shared" si="58"/>
        <v>4149000000</v>
      </c>
      <c r="N954">
        <f t="shared" si="56"/>
        <v>0.345882396989722</v>
      </c>
      <c r="O954">
        <f t="shared" si="59"/>
        <v>0.0776719022034184</v>
      </c>
    </row>
    <row r="955" spans="1:15">
      <c r="A955">
        <v>981</v>
      </c>
      <c r="B955" t="s">
        <v>243</v>
      </c>
      <c r="C955" t="s">
        <v>441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468</v>
      </c>
      <c r="K955" t="s">
        <v>574</v>
      </c>
      <c r="L955" s="1">
        <f t="shared" si="57"/>
        <v>19558000000</v>
      </c>
      <c r="M955" s="1">
        <f t="shared" si="58"/>
        <v>4792000000</v>
      </c>
      <c r="N955">
        <f t="shared" si="56"/>
        <v>0.34786475285915</v>
      </c>
      <c r="O955">
        <f t="shared" si="59"/>
        <v>0.0852320224819024</v>
      </c>
    </row>
    <row r="956" spans="1:15">
      <c r="A956">
        <v>982</v>
      </c>
      <c r="B956" t="s">
        <v>243</v>
      </c>
      <c r="C956" t="s">
        <v>442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468</v>
      </c>
      <c r="K956" t="s">
        <v>574</v>
      </c>
      <c r="L956" s="1">
        <f t="shared" si="57"/>
        <v>20570000000</v>
      </c>
      <c r="M956" s="1">
        <f t="shared" si="58"/>
        <v>4971000000</v>
      </c>
      <c r="N956">
        <f t="shared" si="56"/>
        <v>0.348207333175339</v>
      </c>
      <c r="O956">
        <f t="shared" si="59"/>
        <v>0.0841486948572976</v>
      </c>
    </row>
    <row r="957" spans="1:15">
      <c r="A957">
        <v>983</v>
      </c>
      <c r="B957" t="s">
        <v>244</v>
      </c>
      <c r="C957" t="s">
        <v>439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474</v>
      </c>
      <c r="K957" t="s">
        <v>511</v>
      </c>
      <c r="L957" s="1">
        <f t="shared" si="57"/>
        <v>1403059000</v>
      </c>
      <c r="M957" s="1">
        <f t="shared" si="58"/>
        <v>118071000</v>
      </c>
      <c r="N957">
        <f t="shared" si="56"/>
        <v>0.389856001084771</v>
      </c>
      <c r="O957">
        <f t="shared" si="59"/>
        <v>0.0328073786662428</v>
      </c>
    </row>
    <row r="958" spans="1:15">
      <c r="A958">
        <v>984</v>
      </c>
      <c r="B958" t="s">
        <v>244</v>
      </c>
      <c r="C958" t="s">
        <v>440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474</v>
      </c>
      <c r="K958" t="s">
        <v>511</v>
      </c>
      <c r="L958" s="1">
        <f t="shared" si="57"/>
        <v>2007481000</v>
      </c>
      <c r="M958" s="1">
        <f t="shared" si="58"/>
        <v>677669000</v>
      </c>
      <c r="N958">
        <f t="shared" si="56"/>
        <v>0.435716597258834</v>
      </c>
      <c r="O958">
        <f t="shared" si="59"/>
        <v>0.147085641531749</v>
      </c>
    </row>
    <row r="959" spans="1:15">
      <c r="A959">
        <v>985</v>
      </c>
      <c r="B959" t="s">
        <v>244</v>
      </c>
      <c r="C959" t="s">
        <v>441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474</v>
      </c>
      <c r="K959" t="s">
        <v>511</v>
      </c>
      <c r="L959" s="1">
        <f t="shared" si="57"/>
        <v>2284336000</v>
      </c>
      <c r="M959" s="1">
        <f t="shared" si="58"/>
        <v>867483000</v>
      </c>
      <c r="N959">
        <f t="shared" si="56"/>
        <v>0.434341221817607</v>
      </c>
      <c r="O959">
        <f t="shared" si="59"/>
        <v>0.164942296634997</v>
      </c>
    </row>
    <row r="960" spans="1:15">
      <c r="A960">
        <v>986</v>
      </c>
      <c r="B960" t="s">
        <v>244</v>
      </c>
      <c r="C960" t="s">
        <v>442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474</v>
      </c>
      <c r="K960" t="s">
        <v>511</v>
      </c>
      <c r="L960" s="1">
        <f t="shared" si="57"/>
        <v>2618922000</v>
      </c>
      <c r="M960" s="1">
        <f t="shared" si="58"/>
        <v>1074256000</v>
      </c>
      <c r="N960">
        <f t="shared" si="56"/>
        <v>0.444948965263215</v>
      </c>
      <c r="O960">
        <f t="shared" si="59"/>
        <v>0.182513681441372</v>
      </c>
    </row>
    <row r="961" spans="1:15">
      <c r="A961">
        <v>987</v>
      </c>
      <c r="B961" t="s">
        <v>245</v>
      </c>
      <c r="C961" t="s">
        <v>439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471</v>
      </c>
      <c r="K961" t="s">
        <v>585</v>
      </c>
      <c r="L961" s="1">
        <f t="shared" si="57"/>
        <v>330864000</v>
      </c>
      <c r="M961" s="1">
        <f t="shared" si="58"/>
        <v>-146110000</v>
      </c>
      <c r="N961">
        <f t="shared" si="56"/>
        <v>0.0423608399343969</v>
      </c>
      <c r="O961">
        <f t="shared" si="59"/>
        <v>-0.018706605502003</v>
      </c>
    </row>
    <row r="962" spans="1:15">
      <c r="A962">
        <v>988</v>
      </c>
      <c r="B962" t="s">
        <v>245</v>
      </c>
      <c r="C962" t="s">
        <v>440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471</v>
      </c>
      <c r="K962" t="s">
        <v>585</v>
      </c>
      <c r="L962" s="1">
        <f t="shared" si="57"/>
        <v>1964071000</v>
      </c>
      <c r="M962" s="1">
        <f t="shared" si="58"/>
        <v>-380970000</v>
      </c>
      <c r="N962">
        <f t="shared" ref="N962:N1025" si="60">1-(F962/E962)</f>
        <v>0.206055050799547</v>
      </c>
      <c r="O962">
        <f t="shared" si="59"/>
        <v>-0.0399684088320143</v>
      </c>
    </row>
    <row r="963" spans="1:15">
      <c r="A963">
        <v>989</v>
      </c>
      <c r="B963" t="s">
        <v>245</v>
      </c>
      <c r="C963" t="s">
        <v>441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471</v>
      </c>
      <c r="K963" t="s">
        <v>585</v>
      </c>
      <c r="L963" s="1">
        <f t="shared" ref="L963:L1026" si="61">E963-F963</f>
        <v>2657611000</v>
      </c>
      <c r="M963" s="1">
        <f t="shared" ref="M963:M1026" si="62">L963-SUM(G963:I963)</f>
        <v>-385024000</v>
      </c>
      <c r="N963">
        <f t="shared" si="60"/>
        <v>0.248795789736598</v>
      </c>
      <c r="O963">
        <f t="shared" ref="O963:O1026" si="63">M963/E963</f>
        <v>-0.0360445340373531</v>
      </c>
    </row>
    <row r="964" spans="1:15">
      <c r="A964">
        <v>990</v>
      </c>
      <c r="B964" t="s">
        <v>245</v>
      </c>
      <c r="C964" t="s">
        <v>442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471</v>
      </c>
      <c r="K964" t="s">
        <v>585</v>
      </c>
      <c r="L964" s="1">
        <f t="shared" si="61"/>
        <v>2439269000</v>
      </c>
      <c r="M964" s="1">
        <f t="shared" si="62"/>
        <v>-404936000</v>
      </c>
      <c r="N964">
        <f t="shared" si="60"/>
        <v>0.241117829067794</v>
      </c>
      <c r="O964">
        <f t="shared" si="63"/>
        <v>-0.040027274249538</v>
      </c>
    </row>
    <row r="965" spans="1:15">
      <c r="A965">
        <v>991</v>
      </c>
      <c r="B965" t="s">
        <v>246</v>
      </c>
      <c r="C965" t="s">
        <v>439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473</v>
      </c>
      <c r="K965" t="s">
        <v>492</v>
      </c>
      <c r="L965" s="1">
        <f t="shared" si="61"/>
        <v>9392000000</v>
      </c>
      <c r="M965" s="1">
        <f t="shared" si="62"/>
        <v>1364000000</v>
      </c>
      <c r="N965">
        <f t="shared" si="60"/>
        <v>0.53065144923442</v>
      </c>
      <c r="O965">
        <f t="shared" si="63"/>
        <v>0.0770665009322561</v>
      </c>
    </row>
    <row r="966" spans="1:15">
      <c r="A966">
        <v>992</v>
      </c>
      <c r="B966" t="s">
        <v>246</v>
      </c>
      <c r="C966" t="s">
        <v>440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473</v>
      </c>
      <c r="K966" t="s">
        <v>492</v>
      </c>
      <c r="L966" s="1">
        <f t="shared" si="61"/>
        <v>10928000000</v>
      </c>
      <c r="M966" s="1">
        <f t="shared" si="62"/>
        <v>2351000000</v>
      </c>
      <c r="N966">
        <f t="shared" si="60"/>
        <v>0.587368986831497</v>
      </c>
      <c r="O966">
        <f t="shared" si="63"/>
        <v>0.126363880677237</v>
      </c>
    </row>
    <row r="967" spans="1:15">
      <c r="A967">
        <v>993</v>
      </c>
      <c r="B967" t="s">
        <v>246</v>
      </c>
      <c r="C967" t="s">
        <v>441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473</v>
      </c>
      <c r="K967" t="s">
        <v>492</v>
      </c>
      <c r="L967" s="1">
        <f t="shared" si="61"/>
        <v>13795000000</v>
      </c>
      <c r="M967" s="1">
        <f t="shared" si="62"/>
        <v>4155000000</v>
      </c>
      <c r="N967">
        <f t="shared" si="60"/>
        <v>0.696014127144299</v>
      </c>
      <c r="O967">
        <f t="shared" si="63"/>
        <v>0.209636730575177</v>
      </c>
    </row>
    <row r="968" spans="1:15">
      <c r="A968">
        <v>994</v>
      </c>
      <c r="B968" t="s">
        <v>246</v>
      </c>
      <c r="C968" t="s">
        <v>442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473</v>
      </c>
      <c r="K968" t="s">
        <v>492</v>
      </c>
      <c r="L968" s="1">
        <f t="shared" si="61"/>
        <v>14293000000</v>
      </c>
      <c r="M968" s="1">
        <f t="shared" si="62"/>
        <v>3760000000</v>
      </c>
      <c r="N968">
        <f t="shared" si="60"/>
        <v>0.699779681762546</v>
      </c>
      <c r="O968">
        <f t="shared" si="63"/>
        <v>0.184088127294982</v>
      </c>
    </row>
    <row r="969" spans="1:15">
      <c r="A969">
        <v>995</v>
      </c>
      <c r="B969" t="s">
        <v>247</v>
      </c>
      <c r="C969" t="s">
        <v>439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477</v>
      </c>
      <c r="K969" t="s">
        <v>586</v>
      </c>
      <c r="L969" s="1">
        <f t="shared" si="61"/>
        <v>2525000000</v>
      </c>
      <c r="M969" s="1">
        <f t="shared" si="62"/>
        <v>575000000</v>
      </c>
      <c r="N969">
        <f t="shared" si="60"/>
        <v>0.396016311166876</v>
      </c>
      <c r="O969">
        <f t="shared" si="63"/>
        <v>0.0901819322459222</v>
      </c>
    </row>
    <row r="970" spans="1:15">
      <c r="A970">
        <v>996</v>
      </c>
      <c r="B970" t="s">
        <v>247</v>
      </c>
      <c r="C970" t="s">
        <v>440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477</v>
      </c>
      <c r="K970" t="s">
        <v>586</v>
      </c>
      <c r="L970" s="1">
        <f t="shared" si="61"/>
        <v>2628000000</v>
      </c>
      <c r="M970" s="1">
        <f t="shared" si="62"/>
        <v>666000000</v>
      </c>
      <c r="N970">
        <f t="shared" si="60"/>
        <v>0.416283858704261</v>
      </c>
      <c r="O970">
        <f t="shared" si="63"/>
        <v>0.105496594329162</v>
      </c>
    </row>
    <row r="971" spans="1:15">
      <c r="A971">
        <v>997</v>
      </c>
      <c r="B971" t="s">
        <v>247</v>
      </c>
      <c r="C971" t="s">
        <v>441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477</v>
      </c>
      <c r="K971" t="s">
        <v>586</v>
      </c>
      <c r="L971" s="1">
        <f t="shared" si="61"/>
        <v>3002000000</v>
      </c>
      <c r="M971" s="1">
        <f t="shared" si="62"/>
        <v>1013000000</v>
      </c>
      <c r="N971">
        <f t="shared" si="60"/>
        <v>0.442968865279622</v>
      </c>
      <c r="O971">
        <f t="shared" si="63"/>
        <v>0.149476169396488</v>
      </c>
    </row>
    <row r="972" spans="1:15">
      <c r="A972">
        <v>998</v>
      </c>
      <c r="B972" t="s">
        <v>247</v>
      </c>
      <c r="C972" t="s">
        <v>442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477</v>
      </c>
      <c r="K972" t="s">
        <v>586</v>
      </c>
      <c r="L972" s="1">
        <f t="shared" si="61"/>
        <v>3964000000</v>
      </c>
      <c r="M972" s="1">
        <f t="shared" si="62"/>
        <v>1331000000</v>
      </c>
      <c r="N972">
        <f t="shared" si="60"/>
        <v>0.481711021995382</v>
      </c>
      <c r="O972">
        <f t="shared" si="63"/>
        <v>0.161745048000972</v>
      </c>
    </row>
    <row r="973" spans="1:15">
      <c r="A973">
        <v>999</v>
      </c>
      <c r="B973" t="s">
        <v>248</v>
      </c>
      <c r="C973" t="s">
        <v>439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475</v>
      </c>
      <c r="K973" t="s">
        <v>554</v>
      </c>
      <c r="L973" s="1">
        <f t="shared" si="61"/>
        <v>5757000000</v>
      </c>
      <c r="M973" s="1">
        <f t="shared" si="62"/>
        <v>4676000000</v>
      </c>
      <c r="N973">
        <f t="shared" si="60"/>
        <v>0.126940377491621</v>
      </c>
      <c r="O973">
        <f t="shared" si="63"/>
        <v>0.103104603986594</v>
      </c>
    </row>
    <row r="974" spans="1:15">
      <c r="A974">
        <v>1000</v>
      </c>
      <c r="B974" t="s">
        <v>248</v>
      </c>
      <c r="C974" t="s">
        <v>440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475</v>
      </c>
      <c r="K974" t="s">
        <v>554</v>
      </c>
      <c r="L974" s="1">
        <f t="shared" si="61"/>
        <v>6122000000</v>
      </c>
      <c r="M974" s="1">
        <f t="shared" si="62"/>
        <v>5102000000</v>
      </c>
      <c r="N974">
        <f t="shared" si="60"/>
        <v>0.138940583722936</v>
      </c>
      <c r="O974">
        <f t="shared" si="63"/>
        <v>0.115791384866779</v>
      </c>
    </row>
    <row r="975" spans="1:15">
      <c r="A975">
        <v>1001</v>
      </c>
      <c r="B975" t="s">
        <v>248</v>
      </c>
      <c r="C975" t="s">
        <v>441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475</v>
      </c>
      <c r="K975" t="s">
        <v>554</v>
      </c>
      <c r="L975" s="1">
        <f t="shared" si="61"/>
        <v>6669000000</v>
      </c>
      <c r="M975" s="1">
        <f t="shared" si="62"/>
        <v>5736000000</v>
      </c>
      <c r="N975">
        <f t="shared" si="60"/>
        <v>0.146224346605859</v>
      </c>
      <c r="O975">
        <f t="shared" si="63"/>
        <v>0.125767409226451</v>
      </c>
    </row>
    <row r="976" spans="1:15">
      <c r="A976">
        <v>1002</v>
      </c>
      <c r="B976" t="s">
        <v>248</v>
      </c>
      <c r="C976" t="s">
        <v>442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475</v>
      </c>
      <c r="K976" t="s">
        <v>554</v>
      </c>
      <c r="L976" s="1">
        <f t="shared" si="61"/>
        <v>7052000000</v>
      </c>
      <c r="M976" s="1">
        <f t="shared" si="62"/>
        <v>6122000000</v>
      </c>
      <c r="N976">
        <f t="shared" si="60"/>
        <v>0.215426913089965</v>
      </c>
      <c r="O976">
        <f t="shared" si="63"/>
        <v>0.187016954330228</v>
      </c>
    </row>
    <row r="977" spans="1:15">
      <c r="A977">
        <v>1003</v>
      </c>
      <c r="B977" t="s">
        <v>249</v>
      </c>
      <c r="C977" t="s">
        <v>439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468</v>
      </c>
      <c r="K977" t="s">
        <v>581</v>
      </c>
      <c r="L977" s="1">
        <f t="shared" si="61"/>
        <v>11148000000</v>
      </c>
      <c r="M977" s="1">
        <f t="shared" si="62"/>
        <v>2666000000</v>
      </c>
      <c r="N977">
        <f t="shared" si="60"/>
        <v>0.402658383298418</v>
      </c>
      <c r="O977">
        <f t="shared" si="63"/>
        <v>0.0962941558910641</v>
      </c>
    </row>
    <row r="978" spans="1:15">
      <c r="A978">
        <v>1004</v>
      </c>
      <c r="B978" t="s">
        <v>249</v>
      </c>
      <c r="C978" t="s">
        <v>440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468</v>
      </c>
      <c r="K978" t="s">
        <v>581</v>
      </c>
      <c r="L978" s="1">
        <f t="shared" si="61"/>
        <v>11206000000</v>
      </c>
      <c r="M978" s="1">
        <f t="shared" si="62"/>
        <v>2766000000</v>
      </c>
      <c r="N978">
        <f t="shared" si="60"/>
        <v>0.401202964448104</v>
      </c>
      <c r="O978">
        <f t="shared" si="63"/>
        <v>0.0990297518885826</v>
      </c>
    </row>
    <row r="979" spans="1:15">
      <c r="A979">
        <v>1005</v>
      </c>
      <c r="B979" t="s">
        <v>249</v>
      </c>
      <c r="C979" t="s">
        <v>441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468</v>
      </c>
      <c r="K979" t="s">
        <v>581</v>
      </c>
      <c r="L979" s="1">
        <f t="shared" si="61"/>
        <v>11242000000</v>
      </c>
      <c r="M979" s="1">
        <f t="shared" si="62"/>
        <v>2887000000</v>
      </c>
      <c r="N979">
        <f t="shared" si="60"/>
        <v>0.4</v>
      </c>
      <c r="O979">
        <f t="shared" si="63"/>
        <v>0.102721935598648</v>
      </c>
    </row>
    <row r="980" spans="1:15">
      <c r="A980">
        <v>1006</v>
      </c>
      <c r="B980" t="s">
        <v>249</v>
      </c>
      <c r="C980" t="s">
        <v>442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468</v>
      </c>
      <c r="K980" t="s">
        <v>581</v>
      </c>
      <c r="L980" s="1">
        <f t="shared" si="61"/>
        <v>10583000000</v>
      </c>
      <c r="M980" s="1">
        <f t="shared" si="62"/>
        <v>2327000000</v>
      </c>
      <c r="N980">
        <f t="shared" si="60"/>
        <v>0.390819454189593</v>
      </c>
      <c r="O980">
        <f t="shared" si="63"/>
        <v>0.085933749399904</v>
      </c>
    </row>
    <row r="981" spans="1:15">
      <c r="A981">
        <v>1007</v>
      </c>
      <c r="B981" t="s">
        <v>250</v>
      </c>
      <c r="C981" t="s">
        <v>439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474</v>
      </c>
      <c r="K981" t="s">
        <v>507</v>
      </c>
      <c r="L981" s="1">
        <f t="shared" si="61"/>
        <v>8312000000</v>
      </c>
      <c r="M981" s="1">
        <f t="shared" si="62"/>
        <v>4598000000</v>
      </c>
      <c r="N981">
        <f t="shared" si="60"/>
        <v>1</v>
      </c>
      <c r="O981">
        <f t="shared" si="63"/>
        <v>0.553176130895091</v>
      </c>
    </row>
    <row r="982" spans="1:15">
      <c r="A982">
        <v>1008</v>
      </c>
      <c r="B982" t="s">
        <v>250</v>
      </c>
      <c r="C982" t="s">
        <v>440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474</v>
      </c>
      <c r="K982" t="s">
        <v>507</v>
      </c>
      <c r="L982" s="1">
        <f t="shared" si="61"/>
        <v>9441000000</v>
      </c>
      <c r="M982" s="1">
        <f t="shared" si="62"/>
        <v>5106000000</v>
      </c>
      <c r="N982">
        <f t="shared" si="60"/>
        <v>1</v>
      </c>
      <c r="O982">
        <f t="shared" si="63"/>
        <v>0.540832538925961</v>
      </c>
    </row>
    <row r="983" spans="1:15">
      <c r="A983">
        <v>1009</v>
      </c>
      <c r="B983" t="s">
        <v>250</v>
      </c>
      <c r="C983" t="s">
        <v>441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474</v>
      </c>
      <c r="K983" t="s">
        <v>507</v>
      </c>
      <c r="L983" s="1">
        <f t="shared" si="61"/>
        <v>9667000000</v>
      </c>
      <c r="M983" s="1">
        <f t="shared" si="62"/>
        <v>5139000000</v>
      </c>
      <c r="N983">
        <f t="shared" si="60"/>
        <v>1</v>
      </c>
      <c r="O983">
        <f t="shared" si="63"/>
        <v>0.531602358539361</v>
      </c>
    </row>
    <row r="984" spans="1:15">
      <c r="A984">
        <v>1010</v>
      </c>
      <c r="B984" t="s">
        <v>250</v>
      </c>
      <c r="C984" t="s">
        <v>442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474</v>
      </c>
      <c r="K984" t="s">
        <v>507</v>
      </c>
      <c r="L984" s="1">
        <f t="shared" si="61"/>
        <v>10776000000</v>
      </c>
      <c r="M984" s="1">
        <f t="shared" si="62"/>
        <v>5878000000</v>
      </c>
      <c r="N984">
        <f t="shared" si="60"/>
        <v>1</v>
      </c>
      <c r="O984">
        <f t="shared" si="63"/>
        <v>0.54547141796585</v>
      </c>
    </row>
    <row r="985" spans="1:15">
      <c r="A985">
        <v>1011</v>
      </c>
      <c r="B985" t="s">
        <v>251</v>
      </c>
      <c r="C985" t="s">
        <v>439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476</v>
      </c>
      <c r="K985" t="s">
        <v>561</v>
      </c>
      <c r="L985" s="1">
        <f t="shared" si="61"/>
        <v>358613000</v>
      </c>
      <c r="M985" s="1">
        <f t="shared" si="62"/>
        <v>190287000</v>
      </c>
      <c r="N985">
        <f t="shared" si="60"/>
        <v>0.753565965101032</v>
      </c>
      <c r="O985">
        <f t="shared" si="63"/>
        <v>0.399856688968833</v>
      </c>
    </row>
    <row r="986" spans="1:15">
      <c r="A986">
        <v>1012</v>
      </c>
      <c r="B986" t="s">
        <v>251</v>
      </c>
      <c r="C986" t="s">
        <v>440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476</v>
      </c>
      <c r="K986" t="s">
        <v>561</v>
      </c>
      <c r="L986" s="1">
        <f t="shared" si="61"/>
        <v>463440000</v>
      </c>
      <c r="M986" s="1">
        <f t="shared" si="62"/>
        <v>232741000</v>
      </c>
      <c r="N986">
        <f t="shared" si="60"/>
        <v>0.729264032478875</v>
      </c>
      <c r="O986">
        <f t="shared" si="63"/>
        <v>0.366238650490173</v>
      </c>
    </row>
    <row r="987" spans="1:15">
      <c r="A987">
        <v>1013</v>
      </c>
      <c r="B987" t="s">
        <v>251</v>
      </c>
      <c r="C987" t="s">
        <v>441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476</v>
      </c>
      <c r="K987" t="s">
        <v>561</v>
      </c>
      <c r="L987" s="1">
        <f t="shared" si="61"/>
        <v>716953000</v>
      </c>
      <c r="M987" s="1">
        <f t="shared" si="62"/>
        <v>357477000</v>
      </c>
      <c r="N987">
        <f t="shared" si="60"/>
        <v>0.722493076913775</v>
      </c>
      <c r="O987">
        <f t="shared" si="63"/>
        <v>0.360239315067941</v>
      </c>
    </row>
    <row r="988" spans="1:15">
      <c r="A988">
        <v>1014</v>
      </c>
      <c r="B988" t="s">
        <v>251</v>
      </c>
      <c r="C988" t="s">
        <v>442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476</v>
      </c>
      <c r="K988" t="s">
        <v>561</v>
      </c>
      <c r="L988" s="1">
        <f t="shared" si="61"/>
        <v>761878000</v>
      </c>
      <c r="M988" s="1">
        <f t="shared" si="62"/>
        <v>413366000</v>
      </c>
      <c r="N988">
        <f t="shared" si="60"/>
        <v>0.730622691864719</v>
      </c>
      <c r="O988">
        <f t="shared" si="63"/>
        <v>0.396408059617618</v>
      </c>
    </row>
    <row r="989" spans="1:15">
      <c r="A989">
        <v>1015</v>
      </c>
      <c r="B989" t="s">
        <v>252</v>
      </c>
      <c r="C989" t="s">
        <v>439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476</v>
      </c>
      <c r="K989" t="s">
        <v>568</v>
      </c>
      <c r="L989" s="1">
        <f t="shared" si="61"/>
        <v>459984000</v>
      </c>
      <c r="M989" s="1">
        <f t="shared" si="62"/>
        <v>161951000</v>
      </c>
      <c r="N989">
        <f t="shared" si="60"/>
        <v>0.576770150354162</v>
      </c>
      <c r="O989">
        <f t="shared" si="63"/>
        <v>0.203069025487858</v>
      </c>
    </row>
    <row r="990" spans="1:15">
      <c r="A990">
        <v>1016</v>
      </c>
      <c r="B990" t="s">
        <v>252</v>
      </c>
      <c r="C990" t="s">
        <v>440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476</v>
      </c>
      <c r="K990" t="s">
        <v>568</v>
      </c>
      <c r="L990" s="1">
        <f t="shared" si="61"/>
        <v>606219000</v>
      </c>
      <c r="M990" s="1">
        <f t="shared" si="62"/>
        <v>221282000</v>
      </c>
      <c r="N990">
        <f t="shared" si="60"/>
        <v>0.588862284173972</v>
      </c>
      <c r="O990">
        <f t="shared" si="63"/>
        <v>0.214946453289298</v>
      </c>
    </row>
    <row r="991" spans="1:15">
      <c r="A991">
        <v>1017</v>
      </c>
      <c r="B991" t="s">
        <v>252</v>
      </c>
      <c r="C991" t="s">
        <v>441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476</v>
      </c>
      <c r="K991" t="s">
        <v>568</v>
      </c>
      <c r="L991" s="1">
        <f t="shared" si="61"/>
        <v>663318000</v>
      </c>
      <c r="M991" s="1">
        <f t="shared" si="62"/>
        <v>255190000</v>
      </c>
      <c r="N991">
        <f t="shared" si="60"/>
        <v>0.600153630817365</v>
      </c>
      <c r="O991">
        <f t="shared" si="63"/>
        <v>0.230889565861749</v>
      </c>
    </row>
    <row r="992" spans="1:15">
      <c r="A992">
        <v>1018</v>
      </c>
      <c r="B992" t="s">
        <v>252</v>
      </c>
      <c r="C992" t="s">
        <v>442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476</v>
      </c>
      <c r="K992" t="s">
        <v>568</v>
      </c>
      <c r="L992" s="1">
        <f t="shared" si="61"/>
        <v>790790000</v>
      </c>
      <c r="M992" s="1">
        <f t="shared" si="62"/>
        <v>296448000</v>
      </c>
      <c r="N992">
        <f t="shared" si="60"/>
        <v>0.613896373789057</v>
      </c>
      <c r="O992">
        <f t="shared" si="63"/>
        <v>0.230134867938414</v>
      </c>
    </row>
    <row r="993" spans="1:15">
      <c r="A993">
        <v>1019</v>
      </c>
      <c r="B993" t="s">
        <v>2</v>
      </c>
      <c r="C993" t="s">
        <v>439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468</v>
      </c>
      <c r="K993" t="s">
        <v>534</v>
      </c>
      <c r="L993" s="1">
        <f t="shared" si="61"/>
        <v>1624000000</v>
      </c>
      <c r="M993" s="1">
        <f t="shared" si="62"/>
        <v>940000000</v>
      </c>
      <c r="N993">
        <f t="shared" si="60"/>
        <v>0.137464025732182</v>
      </c>
      <c r="O993">
        <f t="shared" si="63"/>
        <v>0.079566615879465</v>
      </c>
    </row>
    <row r="994" spans="1:15">
      <c r="A994">
        <v>1020</v>
      </c>
      <c r="B994" t="s">
        <v>2</v>
      </c>
      <c r="C994" t="s">
        <v>440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468</v>
      </c>
      <c r="K994" t="s">
        <v>534</v>
      </c>
      <c r="L994" s="1">
        <f t="shared" si="61"/>
        <v>1764000000</v>
      </c>
      <c r="M994" s="1">
        <f t="shared" si="62"/>
        <v>988000000</v>
      </c>
      <c r="N994">
        <f t="shared" si="60"/>
        <v>0.137984981226533</v>
      </c>
      <c r="O994">
        <f t="shared" si="63"/>
        <v>0.0772841051314143</v>
      </c>
    </row>
    <row r="995" spans="1:15">
      <c r="A995">
        <v>1021</v>
      </c>
      <c r="B995" t="s">
        <v>2</v>
      </c>
      <c r="C995" t="s">
        <v>441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468</v>
      </c>
      <c r="K995" t="s">
        <v>534</v>
      </c>
      <c r="L995" s="1">
        <f t="shared" si="61"/>
        <v>1966000000</v>
      </c>
      <c r="M995" s="1">
        <f t="shared" si="62"/>
        <v>1159000000</v>
      </c>
      <c r="N995">
        <f t="shared" si="60"/>
        <v>0.142505073934474</v>
      </c>
      <c r="O995">
        <f t="shared" si="63"/>
        <v>0.0840098579298347</v>
      </c>
    </row>
    <row r="996" spans="1:15">
      <c r="A996">
        <v>1022</v>
      </c>
      <c r="B996" t="s">
        <v>2</v>
      </c>
      <c r="C996" t="s">
        <v>442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468</v>
      </c>
      <c r="K996" t="s">
        <v>534</v>
      </c>
      <c r="L996" s="1">
        <f t="shared" si="61"/>
        <v>2123000000</v>
      </c>
      <c r="M996" s="1">
        <f t="shared" si="62"/>
        <v>1350000000</v>
      </c>
      <c r="N996">
        <f t="shared" si="60"/>
        <v>0.146555294767362</v>
      </c>
      <c r="O996">
        <f t="shared" si="63"/>
        <v>0.0931934281375121</v>
      </c>
    </row>
    <row r="997" spans="1:15">
      <c r="A997">
        <v>1023</v>
      </c>
      <c r="B997" t="s">
        <v>253</v>
      </c>
      <c r="C997" t="s">
        <v>439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473</v>
      </c>
      <c r="K997" t="s">
        <v>509</v>
      </c>
      <c r="L997" s="1">
        <f t="shared" si="61"/>
        <v>1959000000</v>
      </c>
      <c r="M997" s="1">
        <f t="shared" si="62"/>
        <v>612000000</v>
      </c>
      <c r="N997">
        <f t="shared" si="60"/>
        <v>0.289750036976779</v>
      </c>
      <c r="O997">
        <f t="shared" si="63"/>
        <v>0.090519153971306</v>
      </c>
    </row>
    <row r="998" spans="1:15">
      <c r="A998">
        <v>1024</v>
      </c>
      <c r="B998" t="s">
        <v>253</v>
      </c>
      <c r="C998" t="s">
        <v>440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473</v>
      </c>
      <c r="K998" t="s">
        <v>509</v>
      </c>
      <c r="L998" s="1">
        <f t="shared" si="61"/>
        <v>2060000000</v>
      </c>
      <c r="M998" s="1">
        <f t="shared" si="62"/>
        <v>722000000</v>
      </c>
      <c r="N998">
        <f t="shared" si="60"/>
        <v>0.294033685412504</v>
      </c>
      <c r="O998">
        <f t="shared" si="63"/>
        <v>0.10305452469312</v>
      </c>
    </row>
    <row r="999" spans="1:15">
      <c r="A999">
        <v>1025</v>
      </c>
      <c r="B999" t="s">
        <v>253</v>
      </c>
      <c r="C999" t="s">
        <v>441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473</v>
      </c>
      <c r="K999" t="s">
        <v>509</v>
      </c>
      <c r="L999" s="1">
        <f t="shared" si="61"/>
        <v>2253000000</v>
      </c>
      <c r="M999" s="1">
        <f t="shared" si="62"/>
        <v>914000000</v>
      </c>
      <c r="N999">
        <f t="shared" si="60"/>
        <v>0.315457854942593</v>
      </c>
      <c r="O999">
        <f t="shared" si="63"/>
        <v>0.127975357042845</v>
      </c>
    </row>
    <row r="1000" spans="1:15">
      <c r="A1000">
        <v>1026</v>
      </c>
      <c r="B1000" t="s">
        <v>253</v>
      </c>
      <c r="C1000" t="s">
        <v>442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473</v>
      </c>
      <c r="K1000" t="s">
        <v>509</v>
      </c>
      <c r="L1000" s="1">
        <f t="shared" si="61"/>
        <v>2456000000</v>
      </c>
      <c r="M1000" s="1">
        <f t="shared" si="62"/>
        <v>1053000000</v>
      </c>
      <c r="N1000">
        <f t="shared" si="60"/>
        <v>0.333831724887862</v>
      </c>
      <c r="O1000">
        <f t="shared" si="63"/>
        <v>0.143128992795977</v>
      </c>
    </row>
    <row r="1001" spans="1:15">
      <c r="A1001">
        <v>1027</v>
      </c>
      <c r="B1001" t="s">
        <v>254</v>
      </c>
      <c r="C1001" t="s">
        <v>439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468</v>
      </c>
      <c r="K1001" t="s">
        <v>572</v>
      </c>
      <c r="L1001" s="1">
        <f t="shared" si="61"/>
        <v>3409197000</v>
      </c>
      <c r="M1001" s="1">
        <f t="shared" si="62"/>
        <v>1021015000</v>
      </c>
      <c r="N1001">
        <f t="shared" si="60"/>
        <v>0.530954708551677</v>
      </c>
      <c r="O1001">
        <f t="shared" si="63"/>
        <v>0.159014783173835</v>
      </c>
    </row>
    <row r="1002" spans="1:15">
      <c r="A1002">
        <v>1028</v>
      </c>
      <c r="B1002" t="s">
        <v>254</v>
      </c>
      <c r="C1002" t="s">
        <v>440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468</v>
      </c>
      <c r="K1002" t="s">
        <v>572</v>
      </c>
      <c r="L1002" s="1">
        <f t="shared" si="61"/>
        <v>3478883000</v>
      </c>
      <c r="M1002" s="1">
        <f t="shared" si="62"/>
        <v>1168103000</v>
      </c>
      <c r="N1002">
        <f t="shared" si="60"/>
        <v>0.536459666560368</v>
      </c>
      <c r="O1002">
        <f t="shared" si="63"/>
        <v>0.180126824008788</v>
      </c>
    </row>
    <row r="1003" spans="1:15">
      <c r="A1003">
        <v>1029</v>
      </c>
      <c r="B1003" t="s">
        <v>254</v>
      </c>
      <c r="C1003" t="s">
        <v>441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468</v>
      </c>
      <c r="K1003" t="s">
        <v>572</v>
      </c>
      <c r="L1003" s="1">
        <f t="shared" si="61"/>
        <v>3001022000</v>
      </c>
      <c r="M1003" s="1">
        <f t="shared" si="62"/>
        <v>653714000</v>
      </c>
      <c r="N1003">
        <f t="shared" si="60"/>
        <v>0.498192591776081</v>
      </c>
      <c r="O1003">
        <f t="shared" si="63"/>
        <v>0.108521520981955</v>
      </c>
    </row>
    <row r="1004" spans="1:15">
      <c r="A1004">
        <v>1030</v>
      </c>
      <c r="B1004" t="s">
        <v>254</v>
      </c>
      <c r="C1004" t="s">
        <v>442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468</v>
      </c>
      <c r="K1004" t="s">
        <v>572</v>
      </c>
      <c r="L1004" s="1">
        <f t="shared" si="61"/>
        <v>2806358000</v>
      </c>
      <c r="M1004" s="1">
        <f t="shared" si="62"/>
        <v>540922000</v>
      </c>
      <c r="N1004">
        <f t="shared" si="60"/>
        <v>0.492117911560893</v>
      </c>
      <c r="O1004">
        <f t="shared" si="63"/>
        <v>0.0948551129105201</v>
      </c>
    </row>
    <row r="1005" spans="1:15">
      <c r="A1005">
        <v>1031</v>
      </c>
      <c r="B1005" t="s">
        <v>255</v>
      </c>
      <c r="C1005" t="s">
        <v>439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468</v>
      </c>
      <c r="K1005" t="s">
        <v>542</v>
      </c>
      <c r="L1005" s="1">
        <f t="shared" si="61"/>
        <v>10816300000</v>
      </c>
      <c r="M1005" s="1">
        <f t="shared" si="62"/>
        <v>8604600000</v>
      </c>
      <c r="N1005">
        <f t="shared" si="60"/>
        <v>0.392364058475714</v>
      </c>
      <c r="O1005">
        <f t="shared" si="63"/>
        <v>0.312134073348569</v>
      </c>
    </row>
    <row r="1006" spans="1:15">
      <c r="A1006">
        <v>1032</v>
      </c>
      <c r="B1006" t="s">
        <v>255</v>
      </c>
      <c r="C1006" t="s">
        <v>440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468</v>
      </c>
      <c r="K1006" t="s">
        <v>542</v>
      </c>
      <c r="L1006" s="1">
        <f t="shared" si="61"/>
        <v>10902700000</v>
      </c>
      <c r="M1006" s="1">
        <f t="shared" si="62"/>
        <v>8764300000</v>
      </c>
      <c r="N1006">
        <f t="shared" si="60"/>
        <v>0.387917753338291</v>
      </c>
      <c r="O1006">
        <f t="shared" si="63"/>
        <v>0.311833542662165</v>
      </c>
    </row>
    <row r="1007" spans="1:15">
      <c r="A1007">
        <v>1033</v>
      </c>
      <c r="B1007" t="s">
        <v>255</v>
      </c>
      <c r="C1007" t="s">
        <v>441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468</v>
      </c>
      <c r="K1007" t="s">
        <v>542</v>
      </c>
      <c r="L1007" s="1">
        <f t="shared" si="61"/>
        <v>10455700000</v>
      </c>
      <c r="M1007" s="1">
        <f t="shared" si="62"/>
        <v>7949200000</v>
      </c>
      <c r="N1007">
        <f t="shared" si="60"/>
        <v>0.381020578471137</v>
      </c>
      <c r="O1007">
        <f t="shared" si="63"/>
        <v>0.289680153637036</v>
      </c>
    </row>
    <row r="1008" spans="1:15">
      <c r="A1008">
        <v>1034</v>
      </c>
      <c r="B1008" t="s">
        <v>255</v>
      </c>
      <c r="C1008" t="s">
        <v>442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468</v>
      </c>
      <c r="K1008" t="s">
        <v>542</v>
      </c>
      <c r="L1008" s="1">
        <f t="shared" si="61"/>
        <v>9789200000</v>
      </c>
      <c r="M1008" s="1">
        <f t="shared" si="62"/>
        <v>7145500000</v>
      </c>
      <c r="N1008">
        <f t="shared" si="60"/>
        <v>0.385204422933144</v>
      </c>
      <c r="O1008">
        <f t="shared" si="63"/>
        <v>0.281174989178767</v>
      </c>
    </row>
    <row r="1009" spans="1:15">
      <c r="A1009">
        <v>1035</v>
      </c>
      <c r="B1009" t="s">
        <v>256</v>
      </c>
      <c r="C1009" t="s">
        <v>439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474</v>
      </c>
      <c r="K1009" t="s">
        <v>498</v>
      </c>
      <c r="L1009" s="1">
        <f t="shared" si="61"/>
        <v>838459000</v>
      </c>
      <c r="M1009" s="1">
        <f t="shared" si="62"/>
        <v>210728000</v>
      </c>
      <c r="N1009">
        <f t="shared" si="60"/>
        <v>0.530125699992982</v>
      </c>
      <c r="O1009">
        <f t="shared" si="63"/>
        <v>0.133235290584419</v>
      </c>
    </row>
    <row r="1010" spans="1:15">
      <c r="A1010">
        <v>1036</v>
      </c>
      <c r="B1010" t="s">
        <v>256</v>
      </c>
      <c r="C1010" t="s">
        <v>440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474</v>
      </c>
      <c r="K1010" t="s">
        <v>498</v>
      </c>
      <c r="L1010" s="1">
        <f t="shared" si="61"/>
        <v>1128743000</v>
      </c>
      <c r="M1010" s="1">
        <f t="shared" si="62"/>
        <v>461888000</v>
      </c>
      <c r="N1010">
        <f t="shared" si="60"/>
        <v>0.584472381922901</v>
      </c>
      <c r="O1010">
        <f t="shared" si="63"/>
        <v>0.239169394221364</v>
      </c>
    </row>
    <row r="1011" spans="1:15">
      <c r="A1011">
        <v>1037</v>
      </c>
      <c r="B1011" t="s">
        <v>256</v>
      </c>
      <c r="C1011" t="s">
        <v>441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474</v>
      </c>
      <c r="K1011" t="s">
        <v>498</v>
      </c>
      <c r="L1011" s="1">
        <f t="shared" si="61"/>
        <v>1229564000</v>
      </c>
      <c r="M1011" s="1">
        <f t="shared" si="62"/>
        <v>428460000</v>
      </c>
      <c r="N1011">
        <f t="shared" si="60"/>
        <v>0.572679731499611</v>
      </c>
      <c r="O1011">
        <f t="shared" si="63"/>
        <v>0.199558833666506</v>
      </c>
    </row>
    <row r="1012" spans="1:15">
      <c r="A1012">
        <v>1038</v>
      </c>
      <c r="B1012" t="s">
        <v>256</v>
      </c>
      <c r="C1012" t="s">
        <v>442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474</v>
      </c>
      <c r="K1012" t="s">
        <v>498</v>
      </c>
      <c r="L1012" s="1">
        <f t="shared" si="61"/>
        <v>1205464000</v>
      </c>
      <c r="M1012" s="1">
        <f t="shared" si="62"/>
        <v>356302000</v>
      </c>
      <c r="N1012">
        <f t="shared" si="60"/>
        <v>0.554661179551785</v>
      </c>
      <c r="O1012">
        <f t="shared" si="63"/>
        <v>0.163942587747672</v>
      </c>
    </row>
    <row r="1013" spans="1:15">
      <c r="A1013">
        <v>1039</v>
      </c>
      <c r="B1013" t="s">
        <v>257</v>
      </c>
      <c r="C1013" t="s">
        <v>439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472</v>
      </c>
      <c r="K1013" t="s">
        <v>496</v>
      </c>
      <c r="L1013" s="1">
        <f t="shared" si="61"/>
        <v>6881000000</v>
      </c>
      <c r="M1013" s="1">
        <f t="shared" si="62"/>
        <v>2338000000</v>
      </c>
      <c r="N1013">
        <f t="shared" si="60"/>
        <v>0.0563111722151298</v>
      </c>
      <c r="O1013">
        <f t="shared" si="63"/>
        <v>0.0191331958492913</v>
      </c>
    </row>
    <row r="1014" spans="1:15">
      <c r="A1014">
        <v>1040</v>
      </c>
      <c r="B1014" t="s">
        <v>257</v>
      </c>
      <c r="C1014" t="s">
        <v>440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472</v>
      </c>
      <c r="K1014" t="s">
        <v>496</v>
      </c>
      <c r="L1014" s="1">
        <f t="shared" si="61"/>
        <v>8352000000</v>
      </c>
      <c r="M1014" s="1">
        <f t="shared" si="62"/>
        <v>2507000000</v>
      </c>
      <c r="N1014">
        <f t="shared" si="60"/>
        <v>0.0607895656224525</v>
      </c>
      <c r="O1014">
        <f t="shared" si="63"/>
        <v>0.0182470595085595</v>
      </c>
    </row>
    <row r="1015" spans="1:15">
      <c r="A1015">
        <v>1041</v>
      </c>
      <c r="B1015" t="s">
        <v>257</v>
      </c>
      <c r="C1015" t="s">
        <v>441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472</v>
      </c>
      <c r="K1015" t="s">
        <v>496</v>
      </c>
      <c r="L1015" s="1">
        <f t="shared" si="61"/>
        <v>11411000000</v>
      </c>
      <c r="M1015" s="1">
        <f t="shared" si="62"/>
        <v>3118000000</v>
      </c>
      <c r="N1015">
        <f t="shared" si="60"/>
        <v>0.0637325811946717</v>
      </c>
      <c r="O1015">
        <f t="shared" si="63"/>
        <v>0.0174146164372085</v>
      </c>
    </row>
    <row r="1016" spans="1:15">
      <c r="A1016">
        <v>1042</v>
      </c>
      <c r="B1016" t="s">
        <v>257</v>
      </c>
      <c r="C1016" t="s">
        <v>442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472</v>
      </c>
      <c r="K1016" t="s">
        <v>496</v>
      </c>
      <c r="L1016" s="1">
        <f t="shared" si="61"/>
        <v>11416000000</v>
      </c>
      <c r="M1016" s="1">
        <f t="shared" si="62"/>
        <v>3748000000</v>
      </c>
      <c r="N1016">
        <f t="shared" si="60"/>
        <v>0.0598059554493828</v>
      </c>
      <c r="O1016">
        <f t="shared" si="63"/>
        <v>0.0196349615473272</v>
      </c>
    </row>
    <row r="1017" spans="1:15">
      <c r="A1017">
        <v>1043</v>
      </c>
      <c r="B1017" t="s">
        <v>258</v>
      </c>
      <c r="C1017" t="s">
        <v>439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471</v>
      </c>
      <c r="K1017" t="s">
        <v>587</v>
      </c>
      <c r="L1017" s="1">
        <f t="shared" si="61"/>
        <v>1935300000</v>
      </c>
      <c r="M1017" s="1">
        <f t="shared" si="62"/>
        <v>1089600000</v>
      </c>
      <c r="N1017">
        <f t="shared" si="60"/>
        <v>0.708823206241072</v>
      </c>
      <c r="O1017">
        <f t="shared" si="63"/>
        <v>0.399077024502802</v>
      </c>
    </row>
    <row r="1018" spans="1:15">
      <c r="A1018">
        <v>1044</v>
      </c>
      <c r="B1018" t="s">
        <v>258</v>
      </c>
      <c r="C1018" t="s">
        <v>440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471</v>
      </c>
      <c r="K1018" t="s">
        <v>587</v>
      </c>
      <c r="L1018" s="1">
        <f t="shared" si="61"/>
        <v>2150100000</v>
      </c>
      <c r="M1018" s="1">
        <f t="shared" si="62"/>
        <v>1234600000</v>
      </c>
      <c r="N1018">
        <f t="shared" si="60"/>
        <v>0.723330529857023</v>
      </c>
      <c r="O1018">
        <f t="shared" si="63"/>
        <v>0.415340622371741</v>
      </c>
    </row>
    <row r="1019" spans="1:15">
      <c r="A1019">
        <v>1045</v>
      </c>
      <c r="B1019" t="s">
        <v>258</v>
      </c>
      <c r="C1019" t="s">
        <v>441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471</v>
      </c>
      <c r="K1019" t="s">
        <v>587</v>
      </c>
      <c r="L1019" s="1">
        <f t="shared" si="61"/>
        <v>2404000000</v>
      </c>
      <c r="M1019" s="1">
        <f t="shared" si="62"/>
        <v>1439100000</v>
      </c>
      <c r="N1019">
        <f t="shared" si="60"/>
        <v>0.720990912635336</v>
      </c>
      <c r="O1019">
        <f t="shared" si="63"/>
        <v>0.431604834597967</v>
      </c>
    </row>
    <row r="1020" spans="1:15">
      <c r="A1020">
        <v>1046</v>
      </c>
      <c r="B1020" t="s">
        <v>258</v>
      </c>
      <c r="C1020" t="s">
        <v>442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471</v>
      </c>
      <c r="K1020" t="s">
        <v>587</v>
      </c>
      <c r="L1020" s="1">
        <f t="shared" si="61"/>
        <v>2508200000</v>
      </c>
      <c r="M1020" s="1">
        <f t="shared" si="62"/>
        <v>1473400000</v>
      </c>
      <c r="N1020">
        <f t="shared" si="60"/>
        <v>0.719816329459033</v>
      </c>
      <c r="O1020">
        <f t="shared" si="63"/>
        <v>0.422844023532788</v>
      </c>
    </row>
    <row r="1021" spans="1:15">
      <c r="A1021">
        <v>1047</v>
      </c>
      <c r="B1021" t="s">
        <v>259</v>
      </c>
      <c r="C1021" t="s">
        <v>439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469</v>
      </c>
      <c r="K1021" t="s">
        <v>531</v>
      </c>
      <c r="L1021" s="1">
        <f t="shared" si="61"/>
        <v>13076000000</v>
      </c>
      <c r="M1021" s="1">
        <f t="shared" si="62"/>
        <v>3683000000</v>
      </c>
      <c r="N1021">
        <f t="shared" si="60"/>
        <v>0.373439954305298</v>
      </c>
      <c r="O1021">
        <f t="shared" si="63"/>
        <v>0.105183492788805</v>
      </c>
    </row>
    <row r="1022" spans="1:15">
      <c r="A1022">
        <v>1048</v>
      </c>
      <c r="B1022" t="s">
        <v>259</v>
      </c>
      <c r="C1022" t="s">
        <v>440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469</v>
      </c>
      <c r="K1022" t="s">
        <v>531</v>
      </c>
      <c r="L1022" s="1">
        <f t="shared" si="61"/>
        <v>13110000000</v>
      </c>
      <c r="M1022" s="1">
        <f t="shared" si="62"/>
        <v>4214000000</v>
      </c>
      <c r="N1022">
        <f t="shared" si="60"/>
        <v>0.371398623190459</v>
      </c>
      <c r="O1022">
        <f t="shared" si="63"/>
        <v>0.11938015241225</v>
      </c>
    </row>
    <row r="1023" spans="1:15">
      <c r="A1023">
        <v>1049</v>
      </c>
      <c r="B1023" t="s">
        <v>259</v>
      </c>
      <c r="C1023" t="s">
        <v>441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469</v>
      </c>
      <c r="K1023" t="s">
        <v>531</v>
      </c>
      <c r="L1023" s="1">
        <f t="shared" si="61"/>
        <v>12597000000</v>
      </c>
      <c r="M1023" s="1">
        <f t="shared" si="62"/>
        <v>3934000000</v>
      </c>
      <c r="N1023">
        <f t="shared" si="60"/>
        <v>0.367860063076743</v>
      </c>
      <c r="O1023">
        <f t="shared" si="63"/>
        <v>0.114881439084219</v>
      </c>
    </row>
    <row r="1024" spans="1:15">
      <c r="A1024">
        <v>1050</v>
      </c>
      <c r="B1024" t="s">
        <v>259</v>
      </c>
      <c r="C1024" t="s">
        <v>442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469</v>
      </c>
      <c r="K1024" t="s">
        <v>531</v>
      </c>
      <c r="L1024" s="1">
        <f t="shared" si="61"/>
        <v>11512000000</v>
      </c>
      <c r="M1024" s="1">
        <f t="shared" si="62"/>
        <v>3754000000</v>
      </c>
      <c r="N1024">
        <f t="shared" si="60"/>
        <v>0.388446484005939</v>
      </c>
      <c r="O1024">
        <f t="shared" si="63"/>
        <v>0.126670265892833</v>
      </c>
    </row>
    <row r="1025" spans="1:15">
      <c r="A1025">
        <v>1051</v>
      </c>
      <c r="B1025" t="s">
        <v>260</v>
      </c>
      <c r="C1025" t="s">
        <v>439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471</v>
      </c>
      <c r="K1025" t="s">
        <v>503</v>
      </c>
      <c r="L1025" s="1">
        <f t="shared" si="61"/>
        <v>30163000000</v>
      </c>
      <c r="M1025" s="1">
        <f t="shared" si="62"/>
        <v>3310000000</v>
      </c>
      <c r="N1025">
        <f t="shared" si="60"/>
        <v>0.442597212032282</v>
      </c>
      <c r="O1025">
        <f t="shared" si="63"/>
        <v>0.048569332355099</v>
      </c>
    </row>
    <row r="1026" spans="1:15">
      <c r="A1026">
        <v>1052</v>
      </c>
      <c r="B1026" t="s">
        <v>260</v>
      </c>
      <c r="C1026" t="s">
        <v>440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471</v>
      </c>
      <c r="K1026" t="s">
        <v>503</v>
      </c>
      <c r="L1026" s="1">
        <f t="shared" si="61"/>
        <v>30092000000</v>
      </c>
      <c r="M1026" s="1">
        <f t="shared" si="62"/>
        <v>4052000000</v>
      </c>
      <c r="N1026">
        <f t="shared" ref="N1026:N1089" si="64">1-(F1026/E1026)</f>
        <v>0.44123814132172</v>
      </c>
      <c r="O1026">
        <f t="shared" si="63"/>
        <v>0.0594143609143829</v>
      </c>
    </row>
    <row r="1027" spans="1:15">
      <c r="A1027">
        <v>1053</v>
      </c>
      <c r="B1027" t="s">
        <v>260</v>
      </c>
      <c r="C1027" t="s">
        <v>441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471</v>
      </c>
      <c r="K1027" t="s">
        <v>503</v>
      </c>
      <c r="L1027" s="1">
        <f t="shared" ref="L1027:L1090" si="65">E1027-F1027</f>
        <v>34214000000</v>
      </c>
      <c r="M1027" s="1">
        <f t="shared" ref="M1027:M1090" si="66">L1027-SUM(G1027:I1027)</f>
        <v>8804000000</v>
      </c>
      <c r="N1027">
        <f t="shared" si="64"/>
        <v>0.466664848054995</v>
      </c>
      <c r="O1027">
        <f t="shared" ref="O1027:O1090" si="67">M1027/E1027</f>
        <v>0.120082928692236</v>
      </c>
    </row>
    <row r="1028" spans="1:15">
      <c r="A1028">
        <v>1054</v>
      </c>
      <c r="B1028" t="s">
        <v>260</v>
      </c>
      <c r="C1028" t="s">
        <v>442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471</v>
      </c>
      <c r="K1028" t="s">
        <v>503</v>
      </c>
      <c r="L1028" s="1">
        <f t="shared" si="65"/>
        <v>31237000000</v>
      </c>
      <c r="M1028" s="1">
        <f t="shared" si="66"/>
        <v>7470000000</v>
      </c>
      <c r="N1028">
        <f t="shared" si="64"/>
        <v>0.446555445955026</v>
      </c>
      <c r="O1028">
        <f t="shared" si="67"/>
        <v>0.106789038040914</v>
      </c>
    </row>
    <row r="1029" spans="1:15">
      <c r="A1029">
        <v>1055</v>
      </c>
      <c r="B1029" t="s">
        <v>261</v>
      </c>
      <c r="C1029" t="s">
        <v>439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468</v>
      </c>
      <c r="K1029" t="s">
        <v>588</v>
      </c>
      <c r="L1029" s="1">
        <f t="shared" si="65"/>
        <v>1490058000</v>
      </c>
      <c r="M1029" s="1">
        <f t="shared" si="66"/>
        <v>379508000</v>
      </c>
      <c r="N1029">
        <f t="shared" si="64"/>
        <v>0.257440074084568</v>
      </c>
      <c r="O1029">
        <f t="shared" si="67"/>
        <v>0.0655682984391791</v>
      </c>
    </row>
    <row r="1030" spans="1:15">
      <c r="A1030">
        <v>1056</v>
      </c>
      <c r="B1030" t="s">
        <v>261</v>
      </c>
      <c r="C1030" t="s">
        <v>440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468</v>
      </c>
      <c r="K1030" t="s">
        <v>588</v>
      </c>
      <c r="L1030" s="1">
        <f t="shared" si="65"/>
        <v>1920809000</v>
      </c>
      <c r="M1030" s="1">
        <f t="shared" si="66"/>
        <v>546931000</v>
      </c>
      <c r="N1030">
        <f t="shared" si="64"/>
        <v>0.261378867764522</v>
      </c>
      <c r="O1030">
        <f t="shared" si="67"/>
        <v>0.0744249977615253</v>
      </c>
    </row>
    <row r="1031" spans="1:15">
      <c r="A1031">
        <v>1057</v>
      </c>
      <c r="B1031" t="s">
        <v>261</v>
      </c>
      <c r="C1031" t="s">
        <v>441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468</v>
      </c>
      <c r="K1031" t="s">
        <v>588</v>
      </c>
      <c r="L1031" s="1">
        <f t="shared" si="65"/>
        <v>2154192000</v>
      </c>
      <c r="M1031" s="1">
        <f t="shared" si="66"/>
        <v>772796000</v>
      </c>
      <c r="N1031">
        <f t="shared" si="64"/>
        <v>0.276056501191909</v>
      </c>
      <c r="O1031">
        <f t="shared" si="67"/>
        <v>0.0990326581359056</v>
      </c>
    </row>
    <row r="1032" spans="1:15">
      <c r="A1032">
        <v>1058</v>
      </c>
      <c r="B1032" t="s">
        <v>261</v>
      </c>
      <c r="C1032" t="s">
        <v>442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468</v>
      </c>
      <c r="K1032" t="s">
        <v>588</v>
      </c>
      <c r="L1032" s="1">
        <f t="shared" si="65"/>
        <v>2410686000</v>
      </c>
      <c r="M1032" s="1">
        <f t="shared" si="66"/>
        <v>837566000</v>
      </c>
      <c r="N1032">
        <f t="shared" si="64"/>
        <v>0.298664087736167</v>
      </c>
      <c r="O1032">
        <f t="shared" si="67"/>
        <v>0.103767510703937</v>
      </c>
    </row>
    <row r="1033" spans="1:15">
      <c r="A1033">
        <v>1059</v>
      </c>
      <c r="B1033" t="s">
        <v>262</v>
      </c>
      <c r="C1033" t="s">
        <v>439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469</v>
      </c>
      <c r="K1033" t="s">
        <v>531</v>
      </c>
      <c r="L1033" s="1">
        <f t="shared" si="65"/>
        <v>2397500000</v>
      </c>
      <c r="M1033" s="1">
        <f t="shared" si="66"/>
        <v>840100000</v>
      </c>
      <c r="N1033">
        <f t="shared" si="64"/>
        <v>0.614538743495758</v>
      </c>
      <c r="O1033">
        <f t="shared" si="67"/>
        <v>0.21533847691795</v>
      </c>
    </row>
    <row r="1034" spans="1:15">
      <c r="A1034">
        <v>1060</v>
      </c>
      <c r="B1034" t="s">
        <v>262</v>
      </c>
      <c r="C1034" t="s">
        <v>440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469</v>
      </c>
      <c r="K1034" t="s">
        <v>531</v>
      </c>
      <c r="L1034" s="1">
        <f t="shared" si="65"/>
        <v>2672200000</v>
      </c>
      <c r="M1034" s="1">
        <f t="shared" si="66"/>
        <v>1023400000</v>
      </c>
      <c r="N1034">
        <f t="shared" si="64"/>
        <v>0.636132073225891</v>
      </c>
      <c r="O1034">
        <f t="shared" si="67"/>
        <v>0.243626062322946</v>
      </c>
    </row>
    <row r="1035" spans="1:15">
      <c r="A1035">
        <v>1061</v>
      </c>
      <c r="B1035" t="s">
        <v>262</v>
      </c>
      <c r="C1035" t="s">
        <v>441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469</v>
      </c>
      <c r="K1035" t="s">
        <v>531</v>
      </c>
      <c r="L1035" s="1">
        <f t="shared" si="65"/>
        <v>2708700000</v>
      </c>
      <c r="M1035" s="1">
        <f t="shared" si="66"/>
        <v>976000000</v>
      </c>
      <c r="N1035">
        <f t="shared" si="64"/>
        <v>0.614315197423627</v>
      </c>
      <c r="O1035">
        <f t="shared" si="67"/>
        <v>0.221350327716418</v>
      </c>
    </row>
    <row r="1036" spans="1:15">
      <c r="A1036">
        <v>1062</v>
      </c>
      <c r="B1036" t="s">
        <v>262</v>
      </c>
      <c r="C1036" t="s">
        <v>442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469</v>
      </c>
      <c r="K1036" t="s">
        <v>531</v>
      </c>
      <c r="L1036" s="1">
        <f t="shared" si="65"/>
        <v>2616000000</v>
      </c>
      <c r="M1036" s="1">
        <f t="shared" si="66"/>
        <v>975200000</v>
      </c>
      <c r="N1036">
        <f t="shared" si="64"/>
        <v>0.642546606734949</v>
      </c>
      <c r="O1036">
        <f t="shared" si="67"/>
        <v>0.239530371134527</v>
      </c>
    </row>
    <row r="1037" spans="1:15">
      <c r="A1037">
        <v>1063</v>
      </c>
      <c r="B1037" t="s">
        <v>263</v>
      </c>
      <c r="C1037" t="s">
        <v>439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469</v>
      </c>
      <c r="K1037" t="s">
        <v>531</v>
      </c>
      <c r="L1037" s="1">
        <f t="shared" si="65"/>
        <v>1665800000</v>
      </c>
      <c r="M1037" s="1">
        <f t="shared" si="66"/>
        <v>575500000</v>
      </c>
      <c r="N1037">
        <f t="shared" si="64"/>
        <v>0.403987001018577</v>
      </c>
      <c r="O1037">
        <f t="shared" si="67"/>
        <v>0.139569287481205</v>
      </c>
    </row>
    <row r="1038" spans="1:15">
      <c r="A1038">
        <v>1064</v>
      </c>
      <c r="B1038" t="s">
        <v>263</v>
      </c>
      <c r="C1038" t="s">
        <v>440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469</v>
      </c>
      <c r="K1038" t="s">
        <v>531</v>
      </c>
      <c r="L1038" s="1">
        <f t="shared" si="65"/>
        <v>1730200000</v>
      </c>
      <c r="M1038" s="1">
        <f t="shared" si="66"/>
        <v>608200000</v>
      </c>
      <c r="N1038">
        <f t="shared" si="64"/>
        <v>0.407758295625943</v>
      </c>
      <c r="O1038">
        <f t="shared" si="67"/>
        <v>0.143335218702866</v>
      </c>
    </row>
    <row r="1039" spans="1:15">
      <c r="A1039">
        <v>1065</v>
      </c>
      <c r="B1039" t="s">
        <v>263</v>
      </c>
      <c r="C1039" t="s">
        <v>441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469</v>
      </c>
      <c r="K1039" t="s">
        <v>531</v>
      </c>
      <c r="L1039" s="1">
        <f t="shared" si="65"/>
        <v>1737300000</v>
      </c>
      <c r="M1039" s="1">
        <f t="shared" si="66"/>
        <v>609900000</v>
      </c>
      <c r="N1039">
        <f t="shared" si="64"/>
        <v>0.404371203128273</v>
      </c>
      <c r="O1039">
        <f t="shared" si="67"/>
        <v>0.141959360379862</v>
      </c>
    </row>
    <row r="1040" spans="1:15">
      <c r="A1040">
        <v>1066</v>
      </c>
      <c r="B1040" t="s">
        <v>263</v>
      </c>
      <c r="C1040" t="s">
        <v>442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469</v>
      </c>
      <c r="K1040" t="s">
        <v>531</v>
      </c>
      <c r="L1040" s="1">
        <f t="shared" si="65"/>
        <v>1831700000</v>
      </c>
      <c r="M1040" s="1">
        <f t="shared" si="66"/>
        <v>656700000</v>
      </c>
      <c r="N1040">
        <f t="shared" si="64"/>
        <v>0.41521024594809</v>
      </c>
      <c r="O1040">
        <f t="shared" si="67"/>
        <v>0.148860931655899</v>
      </c>
    </row>
    <row r="1041" spans="1:15">
      <c r="A1041">
        <v>1067</v>
      </c>
      <c r="B1041" t="s">
        <v>264</v>
      </c>
      <c r="C1041" t="s">
        <v>439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475</v>
      </c>
      <c r="K1041" t="s">
        <v>589</v>
      </c>
      <c r="L1041" s="1">
        <f t="shared" si="65"/>
        <v>327134000</v>
      </c>
      <c r="M1041" s="1">
        <f t="shared" si="66"/>
        <v>191310000</v>
      </c>
      <c r="N1041">
        <f t="shared" si="64"/>
        <v>0.160998985678928</v>
      </c>
      <c r="O1041">
        <f t="shared" si="67"/>
        <v>0.0941532092360799</v>
      </c>
    </row>
    <row r="1042" spans="1:15">
      <c r="A1042">
        <v>1068</v>
      </c>
      <c r="B1042" t="s">
        <v>264</v>
      </c>
      <c r="C1042" t="s">
        <v>440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475</v>
      </c>
      <c r="K1042" t="s">
        <v>589</v>
      </c>
      <c r="L1042" s="1">
        <f t="shared" si="65"/>
        <v>363957000</v>
      </c>
      <c r="M1042" s="1">
        <f t="shared" si="66"/>
        <v>218659000</v>
      </c>
      <c r="N1042">
        <f t="shared" si="64"/>
        <v>0.168846387768139</v>
      </c>
      <c r="O1042">
        <f t="shared" si="67"/>
        <v>0.101439956651455</v>
      </c>
    </row>
    <row r="1043" spans="1:15">
      <c r="A1043">
        <v>1069</v>
      </c>
      <c r="B1043" t="s">
        <v>264</v>
      </c>
      <c r="C1043" t="s">
        <v>441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475</v>
      </c>
      <c r="K1043" t="s">
        <v>589</v>
      </c>
      <c r="L1043" s="1">
        <f t="shared" si="65"/>
        <v>522360000</v>
      </c>
      <c r="M1043" s="1">
        <f t="shared" si="66"/>
        <v>357764000</v>
      </c>
      <c r="N1043">
        <f t="shared" si="64"/>
        <v>0.176595217432608</v>
      </c>
      <c r="O1043">
        <f t="shared" si="67"/>
        <v>0.120949941361436</v>
      </c>
    </row>
    <row r="1044" spans="1:15">
      <c r="A1044">
        <v>1070</v>
      </c>
      <c r="B1044" t="s">
        <v>264</v>
      </c>
      <c r="C1044" t="s">
        <v>442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475</v>
      </c>
      <c r="K1044" t="s">
        <v>589</v>
      </c>
      <c r="L1044" s="1">
        <f t="shared" si="65"/>
        <v>721767000</v>
      </c>
      <c r="M1044" s="1">
        <f t="shared" si="66"/>
        <v>487880000</v>
      </c>
      <c r="N1044">
        <f t="shared" si="64"/>
        <v>0.203913752235441</v>
      </c>
      <c r="O1044">
        <f t="shared" si="67"/>
        <v>0.137835951824657</v>
      </c>
    </row>
    <row r="1045" spans="1:15">
      <c r="A1045">
        <v>1071</v>
      </c>
      <c r="B1045" t="s">
        <v>265</v>
      </c>
      <c r="C1045" t="s">
        <v>439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471</v>
      </c>
      <c r="K1045" t="s">
        <v>590</v>
      </c>
      <c r="L1045" s="1">
        <f t="shared" si="65"/>
        <v>11924000000</v>
      </c>
      <c r="M1045" s="1">
        <f t="shared" si="66"/>
        <v>1829000000</v>
      </c>
      <c r="N1045">
        <f t="shared" si="64"/>
        <v>1</v>
      </c>
      <c r="O1045">
        <f t="shared" si="67"/>
        <v>0.153388124790339</v>
      </c>
    </row>
    <row r="1046" spans="1:15">
      <c r="A1046">
        <v>1072</v>
      </c>
      <c r="B1046" t="s">
        <v>265</v>
      </c>
      <c r="C1046" t="s">
        <v>440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471</v>
      </c>
      <c r="K1046" t="s">
        <v>590</v>
      </c>
      <c r="L1046" s="1">
        <f t="shared" si="65"/>
        <v>12261000000</v>
      </c>
      <c r="M1046" s="1">
        <f t="shared" si="66"/>
        <v>2077000000</v>
      </c>
      <c r="N1046">
        <f t="shared" si="64"/>
        <v>1</v>
      </c>
      <c r="O1046">
        <f t="shared" si="67"/>
        <v>0.169398907103825</v>
      </c>
    </row>
    <row r="1047" spans="1:15">
      <c r="A1047">
        <v>1073</v>
      </c>
      <c r="B1047" t="s">
        <v>265</v>
      </c>
      <c r="C1047" t="s">
        <v>441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471</v>
      </c>
      <c r="K1047" t="s">
        <v>590</v>
      </c>
      <c r="L1047" s="1">
        <f t="shared" si="65"/>
        <v>12951000000</v>
      </c>
      <c r="M1047" s="1">
        <f t="shared" si="66"/>
        <v>2301000000</v>
      </c>
      <c r="N1047">
        <f t="shared" si="64"/>
        <v>1</v>
      </c>
      <c r="O1047">
        <f t="shared" si="67"/>
        <v>0.177669678017142</v>
      </c>
    </row>
    <row r="1048" spans="1:15">
      <c r="A1048">
        <v>1074</v>
      </c>
      <c r="B1048" t="s">
        <v>265</v>
      </c>
      <c r="C1048" t="s">
        <v>442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471</v>
      </c>
      <c r="K1048" t="s">
        <v>590</v>
      </c>
      <c r="L1048" s="1">
        <f t="shared" si="65"/>
        <v>12893000000</v>
      </c>
      <c r="M1048" s="1">
        <f t="shared" si="66"/>
        <v>2419000000</v>
      </c>
      <c r="N1048">
        <f t="shared" si="64"/>
        <v>1</v>
      </c>
      <c r="O1048">
        <f t="shared" si="67"/>
        <v>0.187621189792911</v>
      </c>
    </row>
    <row r="1049" spans="1:15">
      <c r="A1049">
        <v>1075</v>
      </c>
      <c r="B1049" t="s">
        <v>266</v>
      </c>
      <c r="C1049" t="s">
        <v>439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473</v>
      </c>
      <c r="K1049" t="s">
        <v>544</v>
      </c>
      <c r="L1049" s="1">
        <f t="shared" si="65"/>
        <v>14765000000</v>
      </c>
      <c r="M1049" s="1">
        <f t="shared" si="66"/>
        <v>6666000000</v>
      </c>
      <c r="N1049">
        <f t="shared" si="64"/>
        <v>0.478280586958634</v>
      </c>
      <c r="O1049">
        <f t="shared" si="67"/>
        <v>0.21593080884973</v>
      </c>
    </row>
    <row r="1050" spans="1:15">
      <c r="A1050">
        <v>1076</v>
      </c>
      <c r="B1050" t="s">
        <v>266</v>
      </c>
      <c r="C1050" t="s">
        <v>440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473</v>
      </c>
      <c r="K1050" t="s">
        <v>544</v>
      </c>
      <c r="L1050" s="1">
        <f t="shared" si="65"/>
        <v>15374000000</v>
      </c>
      <c r="M1050" s="1">
        <f t="shared" si="66"/>
        <v>7135000000</v>
      </c>
      <c r="N1050">
        <f t="shared" si="64"/>
        <v>0.483140064737123</v>
      </c>
      <c r="O1050">
        <f t="shared" si="67"/>
        <v>0.22422299739166</v>
      </c>
    </row>
    <row r="1051" spans="1:15">
      <c r="A1051">
        <v>1077</v>
      </c>
      <c r="B1051" t="s">
        <v>266</v>
      </c>
      <c r="C1051" t="s">
        <v>441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473</v>
      </c>
      <c r="K1051" t="s">
        <v>544</v>
      </c>
      <c r="L1051" s="1">
        <f t="shared" si="65"/>
        <v>14891000000</v>
      </c>
      <c r="M1051" s="1">
        <f t="shared" si="66"/>
        <v>6946000000</v>
      </c>
      <c r="N1051">
        <f t="shared" si="64"/>
        <v>0.491874215498448</v>
      </c>
      <c r="O1051">
        <f t="shared" si="67"/>
        <v>0.229437801413754</v>
      </c>
    </row>
    <row r="1052" spans="1:15">
      <c r="A1052">
        <v>1078</v>
      </c>
      <c r="B1052" t="s">
        <v>266</v>
      </c>
      <c r="C1052" t="s">
        <v>442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473</v>
      </c>
      <c r="K1052" t="s">
        <v>544</v>
      </c>
      <c r="L1052" s="1">
        <f t="shared" si="65"/>
        <v>15069000000</v>
      </c>
      <c r="M1052" s="1">
        <f t="shared" si="66"/>
        <v>7223000000</v>
      </c>
      <c r="N1052">
        <f t="shared" si="64"/>
        <v>0.500481583579661</v>
      </c>
      <c r="O1052">
        <f t="shared" si="67"/>
        <v>0.239895047992295</v>
      </c>
    </row>
    <row r="1053" spans="1:15">
      <c r="A1053">
        <v>1079</v>
      </c>
      <c r="B1053" t="s">
        <v>267</v>
      </c>
      <c r="C1053" t="s">
        <v>439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469</v>
      </c>
      <c r="K1053" t="s">
        <v>560</v>
      </c>
      <c r="L1053" s="1">
        <f t="shared" si="65"/>
        <v>1065656000</v>
      </c>
      <c r="M1053" s="1">
        <f t="shared" si="66"/>
        <v>1065656000</v>
      </c>
      <c r="N1053">
        <f t="shared" si="64"/>
        <v>0.517132511153966</v>
      </c>
      <c r="O1053">
        <f t="shared" si="67"/>
        <v>0.517132511153966</v>
      </c>
    </row>
    <row r="1054" spans="1:15">
      <c r="A1054">
        <v>1080</v>
      </c>
      <c r="B1054" t="s">
        <v>267</v>
      </c>
      <c r="C1054" t="s">
        <v>440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469</v>
      </c>
      <c r="K1054" t="s">
        <v>560</v>
      </c>
      <c r="L1054" s="1">
        <f t="shared" si="65"/>
        <v>1172931000</v>
      </c>
      <c r="M1054" s="1">
        <f t="shared" si="66"/>
        <v>1172931000</v>
      </c>
      <c r="N1054">
        <f t="shared" si="64"/>
        <v>0.522131579556523</v>
      </c>
      <c r="O1054">
        <f t="shared" si="67"/>
        <v>0.522131579556523</v>
      </c>
    </row>
    <row r="1055" spans="1:15">
      <c r="A1055">
        <v>1081</v>
      </c>
      <c r="B1055" t="s">
        <v>267</v>
      </c>
      <c r="C1055" t="s">
        <v>441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469</v>
      </c>
      <c r="K1055" t="s">
        <v>560</v>
      </c>
      <c r="L1055" s="1">
        <f t="shared" si="65"/>
        <v>1339810000</v>
      </c>
      <c r="M1055" s="1">
        <f t="shared" si="66"/>
        <v>1339810000</v>
      </c>
      <c r="N1055">
        <f t="shared" si="64"/>
        <v>0.543562796694507</v>
      </c>
      <c r="O1055">
        <f t="shared" si="67"/>
        <v>0.543562796694507</v>
      </c>
    </row>
    <row r="1056" spans="1:15">
      <c r="A1056">
        <v>1082</v>
      </c>
      <c r="B1056" t="s">
        <v>267</v>
      </c>
      <c r="C1056" t="s">
        <v>442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469</v>
      </c>
      <c r="K1056" t="s">
        <v>560</v>
      </c>
      <c r="L1056" s="1">
        <f t="shared" si="65"/>
        <v>1632301000</v>
      </c>
      <c r="M1056" s="1">
        <f t="shared" si="66"/>
        <v>1632301000</v>
      </c>
      <c r="N1056">
        <f t="shared" si="64"/>
        <v>0.599545501960652</v>
      </c>
      <c r="O1056">
        <f t="shared" si="67"/>
        <v>0.599545501960652</v>
      </c>
    </row>
    <row r="1057" spans="1:15">
      <c r="A1057">
        <v>1083</v>
      </c>
      <c r="B1057" t="s">
        <v>268</v>
      </c>
      <c r="C1057" t="s">
        <v>439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469</v>
      </c>
      <c r="K1057" t="s">
        <v>591</v>
      </c>
      <c r="L1057" s="1">
        <f t="shared" si="65"/>
        <v>9563000000</v>
      </c>
      <c r="M1057" s="1">
        <f t="shared" si="66"/>
        <v>7314000000</v>
      </c>
      <c r="N1057">
        <f t="shared" si="64"/>
        <v>0.388455601592331</v>
      </c>
      <c r="O1057">
        <f t="shared" si="67"/>
        <v>0.297099683158664</v>
      </c>
    </row>
    <row r="1058" spans="1:15">
      <c r="A1058">
        <v>1084</v>
      </c>
      <c r="B1058" t="s">
        <v>268</v>
      </c>
      <c r="C1058" t="s">
        <v>440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469</v>
      </c>
      <c r="K1058" t="s">
        <v>591</v>
      </c>
      <c r="L1058" s="1">
        <f t="shared" si="65"/>
        <v>10457000000</v>
      </c>
      <c r="M1058" s="1">
        <f t="shared" si="66"/>
        <v>8095000000</v>
      </c>
      <c r="N1058">
        <f t="shared" si="64"/>
        <v>0.427409466197989</v>
      </c>
      <c r="O1058">
        <f t="shared" si="67"/>
        <v>0.330867326085179</v>
      </c>
    </row>
    <row r="1059" spans="1:15">
      <c r="A1059">
        <v>1085</v>
      </c>
      <c r="B1059" t="s">
        <v>268</v>
      </c>
      <c r="C1059" t="s">
        <v>441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469</v>
      </c>
      <c r="K1059" t="s">
        <v>591</v>
      </c>
      <c r="L1059" s="1">
        <f t="shared" si="65"/>
        <v>10160000000</v>
      </c>
      <c r="M1059" s="1">
        <f t="shared" si="66"/>
        <v>7619000000</v>
      </c>
      <c r="N1059">
        <f t="shared" si="64"/>
        <v>0.414321833455672</v>
      </c>
      <c r="O1059">
        <f t="shared" si="67"/>
        <v>0.310700595383737</v>
      </c>
    </row>
    <row r="1060" spans="1:15">
      <c r="A1060">
        <v>1086</v>
      </c>
      <c r="B1060" t="s">
        <v>268</v>
      </c>
      <c r="C1060" t="s">
        <v>442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469</v>
      </c>
      <c r="K1060" t="s">
        <v>591</v>
      </c>
      <c r="L1060" s="1">
        <f t="shared" si="65"/>
        <v>11114000000</v>
      </c>
      <c r="M1060" s="1">
        <f t="shared" si="66"/>
        <v>8365000000</v>
      </c>
      <c r="N1060">
        <f t="shared" si="64"/>
        <v>0.436974129118503</v>
      </c>
      <c r="O1060">
        <f t="shared" si="67"/>
        <v>0.328890461586852</v>
      </c>
    </row>
    <row r="1061" spans="1:15">
      <c r="A1061">
        <v>1087</v>
      </c>
      <c r="B1061" t="s">
        <v>1</v>
      </c>
      <c r="C1061" t="s">
        <v>439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475</v>
      </c>
      <c r="K1061" t="s">
        <v>536</v>
      </c>
      <c r="L1061" s="1">
        <f t="shared" si="65"/>
        <v>7653000000</v>
      </c>
      <c r="M1061" s="1">
        <f t="shared" si="66"/>
        <v>3570000000</v>
      </c>
      <c r="N1061">
        <f t="shared" si="64"/>
        <v>0.514972074557567</v>
      </c>
      <c r="O1061">
        <f t="shared" si="67"/>
        <v>0.240226095148375</v>
      </c>
    </row>
    <row r="1062" spans="1:15">
      <c r="A1062">
        <v>1088</v>
      </c>
      <c r="B1062" t="s">
        <v>1</v>
      </c>
      <c r="C1062" t="s">
        <v>440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475</v>
      </c>
      <c r="K1062" t="s">
        <v>536</v>
      </c>
      <c r="L1062" s="1">
        <f t="shared" si="65"/>
        <v>8574000000</v>
      </c>
      <c r="M1062" s="1">
        <f t="shared" si="66"/>
        <v>4075000000</v>
      </c>
      <c r="N1062">
        <f t="shared" si="64"/>
        <v>0.54077578051088</v>
      </c>
      <c r="O1062">
        <f t="shared" si="67"/>
        <v>0.257016713970356</v>
      </c>
    </row>
    <row r="1063" spans="1:15">
      <c r="A1063">
        <v>1089</v>
      </c>
      <c r="B1063" t="s">
        <v>1</v>
      </c>
      <c r="C1063" t="s">
        <v>441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475</v>
      </c>
      <c r="K1063" t="s">
        <v>536</v>
      </c>
      <c r="L1063" s="1">
        <f t="shared" si="65"/>
        <v>8182000000</v>
      </c>
      <c r="M1063" s="1">
        <f t="shared" si="66"/>
        <v>3916000000</v>
      </c>
      <c r="N1063">
        <f t="shared" si="64"/>
        <v>0.545430304646357</v>
      </c>
      <c r="O1063">
        <f t="shared" si="67"/>
        <v>0.261049263382441</v>
      </c>
    </row>
    <row r="1064" spans="1:15">
      <c r="A1064">
        <v>1090</v>
      </c>
      <c r="B1064" t="s">
        <v>1</v>
      </c>
      <c r="C1064" t="s">
        <v>442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475</v>
      </c>
      <c r="K1064" t="s">
        <v>536</v>
      </c>
      <c r="L1064" s="1">
        <f t="shared" si="65"/>
        <v>7017000000</v>
      </c>
      <c r="M1064" s="1">
        <f t="shared" si="66"/>
        <v>2672000000</v>
      </c>
      <c r="N1064">
        <f t="shared" si="64"/>
        <v>0.519700785068879</v>
      </c>
      <c r="O1064">
        <f t="shared" si="67"/>
        <v>0.197896607909939</v>
      </c>
    </row>
    <row r="1065" spans="1:15">
      <c r="A1065">
        <v>1091</v>
      </c>
      <c r="B1065" t="s">
        <v>269</v>
      </c>
      <c r="C1065" t="s">
        <v>439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475</v>
      </c>
      <c r="K1065" t="s">
        <v>536</v>
      </c>
      <c r="L1065" s="1">
        <f t="shared" si="65"/>
        <v>2760200000</v>
      </c>
      <c r="M1065" s="1">
        <f t="shared" si="66"/>
        <v>2209600000</v>
      </c>
      <c r="N1065">
        <f t="shared" si="64"/>
        <v>0.27673674817778</v>
      </c>
      <c r="O1065">
        <f t="shared" si="67"/>
        <v>0.221533772470699</v>
      </c>
    </row>
    <row r="1066" spans="1:15">
      <c r="A1066">
        <v>1092</v>
      </c>
      <c r="B1066" t="s">
        <v>269</v>
      </c>
      <c r="C1066" t="s">
        <v>440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475</v>
      </c>
      <c r="K1066" t="s">
        <v>536</v>
      </c>
      <c r="L1066" s="1">
        <f t="shared" si="65"/>
        <v>1926600000</v>
      </c>
      <c r="M1066" s="1">
        <f t="shared" si="66"/>
        <v>1420800000</v>
      </c>
      <c r="N1066">
        <f t="shared" si="64"/>
        <v>0.212747631352282</v>
      </c>
      <c r="O1066">
        <f t="shared" si="67"/>
        <v>0.156893924335785</v>
      </c>
    </row>
    <row r="1067" spans="1:15">
      <c r="A1067">
        <v>1093</v>
      </c>
      <c r="B1067" t="s">
        <v>269</v>
      </c>
      <c r="C1067" t="s">
        <v>441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475</v>
      </c>
      <c r="K1067" t="s">
        <v>536</v>
      </c>
      <c r="L1067" s="1">
        <f t="shared" si="65"/>
        <v>1717900000</v>
      </c>
      <c r="M1067" s="1">
        <f t="shared" si="66"/>
        <v>1278800000</v>
      </c>
      <c r="N1067">
        <f t="shared" si="64"/>
        <v>0.193124458983958</v>
      </c>
      <c r="O1067">
        <f t="shared" si="67"/>
        <v>0.143761312153609</v>
      </c>
    </row>
    <row r="1068" spans="1:15">
      <c r="A1068">
        <v>1094</v>
      </c>
      <c r="B1068" t="s">
        <v>269</v>
      </c>
      <c r="C1068" t="s">
        <v>442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475</v>
      </c>
      <c r="K1068" t="s">
        <v>536</v>
      </c>
      <c r="L1068" s="1">
        <f t="shared" si="65"/>
        <v>810000000</v>
      </c>
      <c r="M1068" s="1">
        <f t="shared" si="66"/>
        <v>319000000</v>
      </c>
      <c r="N1068">
        <f t="shared" si="64"/>
        <v>0.113084268721729</v>
      </c>
      <c r="O1068">
        <f t="shared" si="67"/>
        <v>0.0445356564471994</v>
      </c>
    </row>
    <row r="1069" spans="1:15">
      <c r="A1069">
        <v>1095</v>
      </c>
      <c r="B1069" t="s">
        <v>270</v>
      </c>
      <c r="C1069" t="s">
        <v>439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470</v>
      </c>
      <c r="K1069" t="s">
        <v>582</v>
      </c>
      <c r="L1069" s="1">
        <f t="shared" si="65"/>
        <v>13295000000</v>
      </c>
      <c r="M1069" s="1">
        <f t="shared" si="66"/>
        <v>5098000000</v>
      </c>
      <c r="N1069">
        <f t="shared" si="64"/>
        <v>0.161655095266466</v>
      </c>
      <c r="O1069">
        <f t="shared" si="67"/>
        <v>0.0619870384105638</v>
      </c>
    </row>
    <row r="1070" spans="1:15">
      <c r="A1070">
        <v>1096</v>
      </c>
      <c r="B1070" t="s">
        <v>270</v>
      </c>
      <c r="C1070" t="s">
        <v>440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470</v>
      </c>
      <c r="K1070" t="s">
        <v>582</v>
      </c>
      <c r="L1070" s="1">
        <f t="shared" si="65"/>
        <v>12402000000</v>
      </c>
      <c r="M1070" s="1">
        <f t="shared" si="66"/>
        <v>3331000000</v>
      </c>
      <c r="N1070">
        <f t="shared" si="64"/>
        <v>0.123821884984026</v>
      </c>
      <c r="O1070">
        <f t="shared" si="67"/>
        <v>0.0332567891373802</v>
      </c>
    </row>
    <row r="1071" spans="1:15">
      <c r="A1071">
        <v>1097</v>
      </c>
      <c r="B1071" t="s">
        <v>270</v>
      </c>
      <c r="C1071" t="s">
        <v>441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470</v>
      </c>
      <c r="K1071" t="s">
        <v>582</v>
      </c>
      <c r="L1071" s="1">
        <f t="shared" si="65"/>
        <v>13542000000</v>
      </c>
      <c r="M1071" s="1">
        <f t="shared" si="66"/>
        <v>3766000000</v>
      </c>
      <c r="N1071">
        <f t="shared" si="64"/>
        <v>0.138442193074823</v>
      </c>
      <c r="O1071">
        <f t="shared" si="67"/>
        <v>0.0385004651543188</v>
      </c>
    </row>
    <row r="1072" spans="1:15">
      <c r="A1072">
        <v>1098</v>
      </c>
      <c r="B1072" t="s">
        <v>270</v>
      </c>
      <c r="C1072" t="s">
        <v>442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470</v>
      </c>
      <c r="K1072" t="s">
        <v>582</v>
      </c>
      <c r="L1072" s="1">
        <f t="shared" si="65"/>
        <v>16160000000</v>
      </c>
      <c r="M1072" s="1">
        <f t="shared" si="66"/>
        <v>4485000000</v>
      </c>
      <c r="N1072">
        <f t="shared" si="64"/>
        <v>0.224285575495135</v>
      </c>
      <c r="O1072">
        <f t="shared" si="67"/>
        <v>0.0622475746346338</v>
      </c>
    </row>
    <row r="1073" spans="1:15">
      <c r="A1073">
        <v>1099</v>
      </c>
      <c r="B1073" t="s">
        <v>271</v>
      </c>
      <c r="C1073" t="s">
        <v>439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472</v>
      </c>
      <c r="K1073" t="s">
        <v>495</v>
      </c>
      <c r="L1073" s="1">
        <f t="shared" si="65"/>
        <v>30821000000</v>
      </c>
      <c r="M1073" s="1">
        <f t="shared" si="66"/>
        <v>9877000000</v>
      </c>
      <c r="N1073">
        <f t="shared" si="64"/>
        <v>0.652061692089619</v>
      </c>
      <c r="O1073">
        <f t="shared" si="67"/>
        <v>0.20896185499397</v>
      </c>
    </row>
    <row r="1074" spans="1:15">
      <c r="A1074">
        <v>1100</v>
      </c>
      <c r="B1074" t="s">
        <v>271</v>
      </c>
      <c r="C1074" t="s">
        <v>440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472</v>
      </c>
      <c r="K1074" t="s">
        <v>495</v>
      </c>
      <c r="L1074" s="1">
        <f t="shared" si="65"/>
        <v>27079000000</v>
      </c>
      <c r="M1074" s="1">
        <f t="shared" si="66"/>
        <v>7665000000</v>
      </c>
      <c r="N1074">
        <f t="shared" si="64"/>
        <v>0.614970590239139</v>
      </c>
      <c r="O1074">
        <f t="shared" si="67"/>
        <v>0.174073989962074</v>
      </c>
    </row>
    <row r="1075" spans="1:15">
      <c r="A1075">
        <v>1101</v>
      </c>
      <c r="B1075" t="s">
        <v>271</v>
      </c>
      <c r="C1075" t="s">
        <v>441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472</v>
      </c>
      <c r="K1075" t="s">
        <v>495</v>
      </c>
      <c r="L1075" s="1">
        <f t="shared" si="65"/>
        <v>25469000000</v>
      </c>
      <c r="M1075" s="1">
        <f t="shared" si="66"/>
        <v>6683000000</v>
      </c>
      <c r="N1075">
        <f t="shared" si="64"/>
        <v>0.603002107157232</v>
      </c>
      <c r="O1075">
        <f t="shared" si="67"/>
        <v>0.158226199777446</v>
      </c>
    </row>
    <row r="1076" spans="1:15">
      <c r="A1076">
        <v>1102</v>
      </c>
      <c r="B1076" t="s">
        <v>271</v>
      </c>
      <c r="C1076" t="s">
        <v>442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472</v>
      </c>
      <c r="K1076" t="s">
        <v>495</v>
      </c>
      <c r="L1076" s="1">
        <f t="shared" si="65"/>
        <v>24564000000</v>
      </c>
      <c r="M1076" s="1">
        <f t="shared" si="66"/>
        <v>7547000000</v>
      </c>
      <c r="N1076">
        <f t="shared" si="64"/>
        <v>0.621904906577548</v>
      </c>
      <c r="O1076">
        <f t="shared" si="67"/>
        <v>0.191072965719783</v>
      </c>
    </row>
    <row r="1077" spans="1:15">
      <c r="A1077">
        <v>1103</v>
      </c>
      <c r="B1077" t="s">
        <v>272</v>
      </c>
      <c r="C1077" t="s">
        <v>439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470</v>
      </c>
      <c r="K1077" t="s">
        <v>518</v>
      </c>
      <c r="L1077" s="1">
        <f t="shared" si="65"/>
        <v>9887000000</v>
      </c>
      <c r="M1077" s="1">
        <f t="shared" si="66"/>
        <v>3862000000</v>
      </c>
      <c r="N1077">
        <f t="shared" si="64"/>
        <v>0.826257730235668</v>
      </c>
      <c r="O1077">
        <f t="shared" si="67"/>
        <v>0.322747785391944</v>
      </c>
    </row>
    <row r="1078" spans="1:15">
      <c r="A1078">
        <v>1104</v>
      </c>
      <c r="B1078" t="s">
        <v>272</v>
      </c>
      <c r="C1078" t="s">
        <v>440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470</v>
      </c>
      <c r="K1078" t="s">
        <v>518</v>
      </c>
      <c r="L1078" s="1">
        <f t="shared" si="65"/>
        <v>9169000000</v>
      </c>
      <c r="M1078" s="1">
        <f t="shared" si="66"/>
        <v>3200000000</v>
      </c>
      <c r="N1078">
        <f t="shared" si="64"/>
        <v>0.80962472406181</v>
      </c>
      <c r="O1078">
        <f t="shared" si="67"/>
        <v>0.282560706401766</v>
      </c>
    </row>
    <row r="1079" spans="1:15">
      <c r="A1079">
        <v>1105</v>
      </c>
      <c r="B1079" t="s">
        <v>272</v>
      </c>
      <c r="C1079" t="s">
        <v>441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470</v>
      </c>
      <c r="K1079" t="s">
        <v>518</v>
      </c>
      <c r="L1079" s="1">
        <f t="shared" si="65"/>
        <v>8600000000</v>
      </c>
      <c r="M1079" s="1">
        <f t="shared" si="66"/>
        <v>2112000000</v>
      </c>
      <c r="N1079">
        <f t="shared" si="64"/>
        <v>0.792919048497142</v>
      </c>
      <c r="O1079">
        <f t="shared" si="67"/>
        <v>0.1947261663286</v>
      </c>
    </row>
    <row r="1080" spans="1:15">
      <c r="A1080">
        <v>1106</v>
      </c>
      <c r="B1080" t="s">
        <v>272</v>
      </c>
      <c r="C1080" t="s">
        <v>442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470</v>
      </c>
      <c r="K1080" t="s">
        <v>518</v>
      </c>
      <c r="L1080" s="1">
        <f t="shared" si="65"/>
        <v>3828000000</v>
      </c>
      <c r="M1080" s="1">
        <f t="shared" si="66"/>
        <v>-960000000</v>
      </c>
      <c r="N1080">
        <f t="shared" si="64"/>
        <v>0.693227091633466</v>
      </c>
      <c r="O1080">
        <f t="shared" si="67"/>
        <v>-0.173850054328142</v>
      </c>
    </row>
    <row r="1081" spans="1:15">
      <c r="A1081">
        <v>1107</v>
      </c>
      <c r="B1081" t="s">
        <v>273</v>
      </c>
      <c r="C1081" t="s">
        <v>439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474</v>
      </c>
      <c r="K1081" t="s">
        <v>592</v>
      </c>
      <c r="L1081" s="1">
        <f t="shared" si="65"/>
        <v>57464000000</v>
      </c>
      <c r="M1081" s="1">
        <f t="shared" si="66"/>
        <v>26764000000</v>
      </c>
      <c r="N1081">
        <f t="shared" si="64"/>
        <v>0.738146925458259</v>
      </c>
      <c r="O1081">
        <f t="shared" si="67"/>
        <v>0.343793754576167</v>
      </c>
    </row>
    <row r="1082" spans="1:15">
      <c r="A1082">
        <v>1108</v>
      </c>
      <c r="B1082" t="s">
        <v>273</v>
      </c>
      <c r="C1082" t="s">
        <v>440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474</v>
      </c>
      <c r="K1082" t="s">
        <v>592</v>
      </c>
      <c r="L1082" s="1">
        <f t="shared" si="65"/>
        <v>59755000000</v>
      </c>
      <c r="M1082" s="1">
        <f t="shared" si="66"/>
        <v>27886000000</v>
      </c>
      <c r="N1082">
        <f t="shared" si="64"/>
        <v>0.688160031324496</v>
      </c>
      <c r="O1082">
        <f t="shared" si="67"/>
        <v>0.321145186737761</v>
      </c>
    </row>
    <row r="1083" spans="1:15">
      <c r="A1083">
        <v>1109</v>
      </c>
      <c r="B1083" t="s">
        <v>273</v>
      </c>
      <c r="C1083" t="s">
        <v>441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474</v>
      </c>
      <c r="K1083" t="s">
        <v>592</v>
      </c>
      <c r="L1083" s="1">
        <f t="shared" si="65"/>
        <v>60542000000</v>
      </c>
      <c r="M1083" s="1">
        <f t="shared" si="66"/>
        <v>28172000000</v>
      </c>
      <c r="N1083">
        <f t="shared" si="64"/>
        <v>0.646954477452447</v>
      </c>
      <c r="O1083">
        <f t="shared" si="67"/>
        <v>0.301047232314597</v>
      </c>
    </row>
    <row r="1084" spans="1:15">
      <c r="A1084">
        <v>1110</v>
      </c>
      <c r="B1084" t="s">
        <v>273</v>
      </c>
      <c r="C1084" t="s">
        <v>442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474</v>
      </c>
      <c r="K1084" t="s">
        <v>592</v>
      </c>
      <c r="L1084" s="1">
        <f t="shared" si="65"/>
        <v>52540000000</v>
      </c>
      <c r="M1084" s="1">
        <f t="shared" si="66"/>
        <v>21292000000</v>
      </c>
      <c r="N1084">
        <f t="shared" si="64"/>
        <v>0.615799343647445</v>
      </c>
      <c r="O1084">
        <f t="shared" si="67"/>
        <v>0.249554617909048</v>
      </c>
    </row>
    <row r="1085" spans="1:15">
      <c r="A1085">
        <v>1111</v>
      </c>
      <c r="B1085" t="s">
        <v>274</v>
      </c>
      <c r="C1085" t="s">
        <v>439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471</v>
      </c>
      <c r="K1085" t="s">
        <v>526</v>
      </c>
      <c r="L1085" s="1">
        <f t="shared" si="65"/>
        <v>4492369000</v>
      </c>
      <c r="M1085" s="1">
        <f t="shared" si="66"/>
        <v>1779109000</v>
      </c>
      <c r="N1085">
        <f t="shared" si="64"/>
        <v>0.974704461206499</v>
      </c>
      <c r="O1085">
        <f t="shared" si="67"/>
        <v>0.386011362662469</v>
      </c>
    </row>
    <row r="1086" spans="1:15">
      <c r="A1086">
        <v>1112</v>
      </c>
      <c r="B1086" t="s">
        <v>274</v>
      </c>
      <c r="C1086" t="s">
        <v>440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471</v>
      </c>
      <c r="K1086" t="s">
        <v>526</v>
      </c>
      <c r="L1086" s="1">
        <f t="shared" si="65"/>
        <v>4738847000</v>
      </c>
      <c r="M1086" s="1">
        <f t="shared" si="66"/>
        <v>1965981000</v>
      </c>
      <c r="N1086">
        <f t="shared" si="64"/>
        <v>0.982645656157472</v>
      </c>
      <c r="O1086">
        <f t="shared" si="67"/>
        <v>0.407665132412615</v>
      </c>
    </row>
    <row r="1087" spans="1:15">
      <c r="A1087">
        <v>1113</v>
      </c>
      <c r="B1087" t="s">
        <v>274</v>
      </c>
      <c r="C1087" t="s">
        <v>441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471</v>
      </c>
      <c r="K1087" t="s">
        <v>526</v>
      </c>
      <c r="L1087" s="1">
        <f t="shared" si="65"/>
        <v>4673067000</v>
      </c>
      <c r="M1087" s="1">
        <f t="shared" si="66"/>
        <v>1859593000</v>
      </c>
      <c r="N1087">
        <f t="shared" si="64"/>
        <v>0.986680531655459</v>
      </c>
      <c r="O1087">
        <f t="shared" si="67"/>
        <v>0.392638113235434</v>
      </c>
    </row>
    <row r="1088" spans="1:15">
      <c r="A1088">
        <v>1114</v>
      </c>
      <c r="B1088" t="s">
        <v>274</v>
      </c>
      <c r="C1088" t="s">
        <v>442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471</v>
      </c>
      <c r="K1088" t="s">
        <v>526</v>
      </c>
      <c r="L1088" s="1">
        <f t="shared" si="65"/>
        <v>4922067000</v>
      </c>
      <c r="M1088" s="1">
        <f t="shared" si="66"/>
        <v>1929135000</v>
      </c>
      <c r="N1088">
        <f t="shared" si="64"/>
        <v>0.985225028378378</v>
      </c>
      <c r="O1088">
        <f t="shared" si="67"/>
        <v>0.386145106338602</v>
      </c>
    </row>
    <row r="1089" spans="1:15">
      <c r="A1089">
        <v>1115</v>
      </c>
      <c r="B1089" t="s">
        <v>275</v>
      </c>
      <c r="C1089" t="s">
        <v>439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472</v>
      </c>
      <c r="K1089" t="s">
        <v>579</v>
      </c>
      <c r="L1089" s="1">
        <f t="shared" si="65"/>
        <v>1281931000</v>
      </c>
      <c r="M1089" s="1">
        <f t="shared" si="66"/>
        <v>448353000</v>
      </c>
      <c r="N1089">
        <f t="shared" si="64"/>
        <v>0.538859221546113</v>
      </c>
      <c r="O1089">
        <f t="shared" si="67"/>
        <v>0.188465017663091</v>
      </c>
    </row>
    <row r="1090" spans="1:15">
      <c r="A1090">
        <v>1116</v>
      </c>
      <c r="B1090" t="s">
        <v>275</v>
      </c>
      <c r="C1090" t="s">
        <v>440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472</v>
      </c>
      <c r="K1090" t="s">
        <v>579</v>
      </c>
      <c r="L1090" s="1">
        <f t="shared" si="65"/>
        <v>1358750000</v>
      </c>
      <c r="M1090" s="1">
        <f t="shared" si="66"/>
        <v>477686000</v>
      </c>
      <c r="N1090">
        <f t="shared" ref="N1090:N1153" si="68">1-(F1090/E1090)</f>
        <v>0.546564477713645</v>
      </c>
      <c r="O1090">
        <f t="shared" si="67"/>
        <v>0.192151756468166</v>
      </c>
    </row>
    <row r="1091" spans="1:15">
      <c r="A1091">
        <v>1117</v>
      </c>
      <c r="B1091" t="s">
        <v>275</v>
      </c>
      <c r="C1091" t="s">
        <v>441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472</v>
      </c>
      <c r="K1091" t="s">
        <v>579</v>
      </c>
      <c r="L1091" s="1">
        <f t="shared" ref="L1091:L1154" si="69">E1091-F1091</f>
        <v>1351993000</v>
      </c>
      <c r="M1091" s="1">
        <f t="shared" ref="M1091:M1154" si="70">L1091-SUM(G1091:I1091)</f>
        <v>501156000</v>
      </c>
      <c r="N1091">
        <f t="shared" si="68"/>
        <v>0.564401132648729</v>
      </c>
      <c r="O1091">
        <f t="shared" ref="O1091:O1154" si="71">M1091/E1091</f>
        <v>0.209211892394196</v>
      </c>
    </row>
    <row r="1092" spans="1:15">
      <c r="A1092">
        <v>1118</v>
      </c>
      <c r="B1092" t="s">
        <v>275</v>
      </c>
      <c r="C1092" t="s">
        <v>442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472</v>
      </c>
      <c r="K1092" t="s">
        <v>579</v>
      </c>
      <c r="L1092" s="1">
        <f t="shared" si="69"/>
        <v>1435587000</v>
      </c>
      <c r="M1092" s="1">
        <f t="shared" si="70"/>
        <v>546945000</v>
      </c>
      <c r="N1092">
        <f t="shared" si="68"/>
        <v>0.57234446071515</v>
      </c>
      <c r="O1092">
        <f t="shared" si="71"/>
        <v>0.218057798702446</v>
      </c>
    </row>
    <row r="1093" spans="1:15">
      <c r="A1093">
        <v>1119</v>
      </c>
      <c r="B1093" t="s">
        <v>276</v>
      </c>
      <c r="C1093" t="s">
        <v>439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474</v>
      </c>
      <c r="K1093" t="s">
        <v>498</v>
      </c>
      <c r="L1093" s="1">
        <f t="shared" si="69"/>
        <v>1847000000</v>
      </c>
      <c r="M1093" s="1">
        <f t="shared" si="70"/>
        <v>362000000</v>
      </c>
      <c r="N1093">
        <f t="shared" si="68"/>
        <v>0.203571034938829</v>
      </c>
      <c r="O1093">
        <f t="shared" si="71"/>
        <v>0.0398986002424777</v>
      </c>
    </row>
    <row r="1094" spans="1:15">
      <c r="A1094">
        <v>1120</v>
      </c>
      <c r="B1094" t="s">
        <v>276</v>
      </c>
      <c r="C1094" t="s">
        <v>440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474</v>
      </c>
      <c r="K1094" t="s">
        <v>498</v>
      </c>
      <c r="L1094" s="1">
        <f t="shared" si="69"/>
        <v>5437000000</v>
      </c>
      <c r="M1094" s="1">
        <f t="shared" si="70"/>
        <v>3127000000</v>
      </c>
      <c r="N1094">
        <f t="shared" si="68"/>
        <v>0.332375596038636</v>
      </c>
      <c r="O1094">
        <f t="shared" si="71"/>
        <v>0.191160288543832</v>
      </c>
    </row>
    <row r="1095" spans="1:15">
      <c r="A1095">
        <v>1121</v>
      </c>
      <c r="B1095" t="s">
        <v>276</v>
      </c>
      <c r="C1095" t="s">
        <v>441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474</v>
      </c>
      <c r="K1095" t="s">
        <v>498</v>
      </c>
      <c r="L1095" s="1">
        <f t="shared" si="69"/>
        <v>5215000000</v>
      </c>
      <c r="M1095" s="1">
        <f t="shared" si="70"/>
        <v>3001000000</v>
      </c>
      <c r="N1095">
        <f t="shared" si="68"/>
        <v>0.322072628458498</v>
      </c>
      <c r="O1095">
        <f t="shared" si="71"/>
        <v>0.185338438735178</v>
      </c>
    </row>
    <row r="1096" spans="1:15">
      <c r="A1096">
        <v>1122</v>
      </c>
      <c r="B1096" t="s">
        <v>276</v>
      </c>
      <c r="C1096" t="s">
        <v>442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474</v>
      </c>
      <c r="K1096" t="s">
        <v>498</v>
      </c>
      <c r="L1096" s="1">
        <f t="shared" si="69"/>
        <v>2505000000</v>
      </c>
      <c r="M1096" s="1">
        <f t="shared" si="70"/>
        <v>235000000</v>
      </c>
      <c r="N1096">
        <f t="shared" si="68"/>
        <v>0.202032421969514</v>
      </c>
      <c r="O1096">
        <f t="shared" si="71"/>
        <v>0.0189531413823695</v>
      </c>
    </row>
    <row r="1097" spans="1:15">
      <c r="A1097">
        <v>1123</v>
      </c>
      <c r="B1097" t="s">
        <v>277</v>
      </c>
      <c r="C1097" t="s">
        <v>439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470</v>
      </c>
      <c r="K1097" t="s">
        <v>539</v>
      </c>
      <c r="L1097" s="1">
        <f t="shared" si="69"/>
        <v>3529427000</v>
      </c>
      <c r="M1097" s="1">
        <f t="shared" si="70"/>
        <v>1952827000</v>
      </c>
      <c r="N1097">
        <f t="shared" si="68"/>
        <v>0.765841109256833</v>
      </c>
      <c r="O1097">
        <f t="shared" si="71"/>
        <v>0.423738809689702</v>
      </c>
    </row>
    <row r="1098" spans="1:15">
      <c r="A1098">
        <v>1124</v>
      </c>
      <c r="B1098" t="s">
        <v>277</v>
      </c>
      <c r="C1098" t="s">
        <v>440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470</v>
      </c>
      <c r="K1098" t="s">
        <v>539</v>
      </c>
      <c r="L1098" s="1">
        <f t="shared" si="69"/>
        <v>4059874000</v>
      </c>
      <c r="M1098" s="1">
        <f t="shared" si="70"/>
        <v>1990986000</v>
      </c>
      <c r="N1098">
        <f t="shared" si="68"/>
        <v>0.764184821011443</v>
      </c>
      <c r="O1098">
        <f t="shared" si="71"/>
        <v>0.374760714260169</v>
      </c>
    </row>
    <row r="1099" spans="1:15">
      <c r="A1099">
        <v>1125</v>
      </c>
      <c r="B1099" t="s">
        <v>277</v>
      </c>
      <c r="C1099" t="s">
        <v>441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470</v>
      </c>
      <c r="K1099" t="s">
        <v>539</v>
      </c>
      <c r="L1099" s="1">
        <f t="shared" si="69"/>
        <v>4199045000</v>
      </c>
      <c r="M1099" s="1">
        <f t="shared" si="70"/>
        <v>1770801000</v>
      </c>
      <c r="N1099">
        <f t="shared" si="68"/>
        <v>0.793930458185044</v>
      </c>
      <c r="O1099">
        <f t="shared" si="71"/>
        <v>0.334812522677069</v>
      </c>
    </row>
    <row r="1100" spans="1:15">
      <c r="A1100">
        <v>1126</v>
      </c>
      <c r="B1100" t="s">
        <v>277</v>
      </c>
      <c r="C1100" t="s">
        <v>442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470</v>
      </c>
      <c r="K1100" t="s">
        <v>539</v>
      </c>
      <c r="L1100" s="1">
        <f t="shared" si="69"/>
        <v>1954810000</v>
      </c>
      <c r="M1100" s="1">
        <f t="shared" si="70"/>
        <v>-86136000</v>
      </c>
      <c r="N1100">
        <f t="shared" si="68"/>
        <v>0.70137374978293</v>
      </c>
      <c r="O1100">
        <f t="shared" si="71"/>
        <v>-0.0309050645900637</v>
      </c>
    </row>
    <row r="1101" spans="1:15">
      <c r="A1101">
        <v>1127</v>
      </c>
      <c r="B1101" t="s">
        <v>278</v>
      </c>
      <c r="C1101" t="s">
        <v>439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472</v>
      </c>
      <c r="K1101" t="s">
        <v>495</v>
      </c>
      <c r="L1101" s="1">
        <f t="shared" si="69"/>
        <v>3528000000</v>
      </c>
      <c r="M1101" s="1">
        <f t="shared" si="70"/>
        <v>1400500000</v>
      </c>
      <c r="N1101">
        <f t="shared" si="68"/>
        <v>0.457018498367791</v>
      </c>
      <c r="O1101">
        <f t="shared" si="71"/>
        <v>0.181421317166693</v>
      </c>
    </row>
    <row r="1102" spans="1:15">
      <c r="A1102">
        <v>1128</v>
      </c>
      <c r="B1102" t="s">
        <v>278</v>
      </c>
      <c r="C1102" t="s">
        <v>440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472</v>
      </c>
      <c r="K1102" t="s">
        <v>495</v>
      </c>
      <c r="L1102" s="1">
        <f t="shared" si="69"/>
        <v>4216100000</v>
      </c>
      <c r="M1102" s="1">
        <f t="shared" si="70"/>
        <v>1363500000</v>
      </c>
      <c r="N1102">
        <f t="shared" si="68"/>
        <v>0.447127570445314</v>
      </c>
      <c r="O1102">
        <f t="shared" si="71"/>
        <v>0.144602462536986</v>
      </c>
    </row>
    <row r="1103" spans="1:15">
      <c r="A1103">
        <v>1132</v>
      </c>
      <c r="B1103" t="s">
        <v>279</v>
      </c>
      <c r="C1103" t="s">
        <v>439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470</v>
      </c>
      <c r="K1103" t="s">
        <v>518</v>
      </c>
      <c r="L1103" s="1">
        <f t="shared" si="69"/>
        <v>4171000000</v>
      </c>
      <c r="M1103" s="1">
        <f t="shared" si="70"/>
        <v>2157000000</v>
      </c>
      <c r="N1103">
        <f t="shared" si="68"/>
        <v>0.831704885343968</v>
      </c>
      <c r="O1103">
        <f t="shared" si="71"/>
        <v>0.430109670987039</v>
      </c>
    </row>
    <row r="1104" spans="1:15">
      <c r="A1104">
        <v>1133</v>
      </c>
      <c r="B1104" t="s">
        <v>279</v>
      </c>
      <c r="C1104" t="s">
        <v>440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470</v>
      </c>
      <c r="K1104" t="s">
        <v>518</v>
      </c>
      <c r="L1104" s="1">
        <f t="shared" si="69"/>
        <v>4170000000</v>
      </c>
      <c r="M1104" s="1">
        <f t="shared" si="70"/>
        <v>1916000000</v>
      </c>
      <c r="N1104">
        <f t="shared" si="68"/>
        <v>0.81524926686217</v>
      </c>
      <c r="O1104">
        <f t="shared" si="71"/>
        <v>0.374584555229717</v>
      </c>
    </row>
    <row r="1105" spans="1:15">
      <c r="A1105">
        <v>1134</v>
      </c>
      <c r="B1105" t="s">
        <v>279</v>
      </c>
      <c r="C1105" t="s">
        <v>441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470</v>
      </c>
      <c r="K1105" t="s">
        <v>518</v>
      </c>
      <c r="L1105" s="1">
        <f t="shared" si="69"/>
        <v>2204000000</v>
      </c>
      <c r="M1105" s="1">
        <f t="shared" si="70"/>
        <v>-672000000</v>
      </c>
      <c r="N1105">
        <f t="shared" si="68"/>
        <v>0.692428526547282</v>
      </c>
      <c r="O1105">
        <f t="shared" si="71"/>
        <v>-0.211121583411876</v>
      </c>
    </row>
    <row r="1106" spans="1:15">
      <c r="A1106">
        <v>1135</v>
      </c>
      <c r="B1106" t="s">
        <v>279</v>
      </c>
      <c r="C1106" t="s">
        <v>442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470</v>
      </c>
      <c r="K1106" t="s">
        <v>518</v>
      </c>
      <c r="L1106" s="1">
        <f t="shared" si="69"/>
        <v>2408000000</v>
      </c>
      <c r="M1106" s="1">
        <f t="shared" si="70"/>
        <v>-279000000</v>
      </c>
      <c r="N1106">
        <f t="shared" si="68"/>
        <v>0.689773703809797</v>
      </c>
      <c r="O1106">
        <f t="shared" si="71"/>
        <v>-0.0799197937553709</v>
      </c>
    </row>
    <row r="1107" spans="1:15">
      <c r="A1107">
        <v>1136</v>
      </c>
      <c r="B1107" t="s">
        <v>280</v>
      </c>
      <c r="C1107" t="s">
        <v>439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471</v>
      </c>
      <c r="K1107" t="s">
        <v>587</v>
      </c>
      <c r="L1107" s="1">
        <f t="shared" si="69"/>
        <v>1577000000</v>
      </c>
      <c r="M1107" s="1">
        <f t="shared" si="70"/>
        <v>641000000</v>
      </c>
      <c r="N1107">
        <f t="shared" si="68"/>
        <v>0.521667217995369</v>
      </c>
      <c r="O1107">
        <f t="shared" si="71"/>
        <v>0.212041018855442</v>
      </c>
    </row>
    <row r="1108" spans="1:15">
      <c r="A1108">
        <v>1137</v>
      </c>
      <c r="B1108" t="s">
        <v>280</v>
      </c>
      <c r="C1108" t="s">
        <v>440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471</v>
      </c>
      <c r="K1108" t="s">
        <v>587</v>
      </c>
      <c r="L1108" s="1">
        <f t="shared" si="69"/>
        <v>1784000000</v>
      </c>
      <c r="M1108" s="1">
        <f t="shared" si="70"/>
        <v>608000000</v>
      </c>
      <c r="N1108">
        <f t="shared" si="68"/>
        <v>0.575483870967742</v>
      </c>
      <c r="O1108">
        <f t="shared" si="71"/>
        <v>0.196129032258065</v>
      </c>
    </row>
    <row r="1109" spans="1:15">
      <c r="A1109">
        <v>1138</v>
      </c>
      <c r="B1109" t="s">
        <v>280</v>
      </c>
      <c r="C1109" t="s">
        <v>441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471</v>
      </c>
      <c r="K1109" t="s">
        <v>587</v>
      </c>
      <c r="L1109" s="1">
        <f t="shared" si="69"/>
        <v>1950000000</v>
      </c>
      <c r="M1109" s="1">
        <f t="shared" si="70"/>
        <v>718000000</v>
      </c>
      <c r="N1109">
        <f t="shared" si="68"/>
        <v>0.576411469110257</v>
      </c>
      <c r="O1109">
        <f t="shared" si="71"/>
        <v>0.212237658882649</v>
      </c>
    </row>
    <row r="1110" spans="1:15">
      <c r="A1110">
        <v>1139</v>
      </c>
      <c r="B1110" t="s">
        <v>280</v>
      </c>
      <c r="C1110" t="s">
        <v>442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471</v>
      </c>
      <c r="K1110" t="s">
        <v>587</v>
      </c>
      <c r="L1110" s="1">
        <f t="shared" si="69"/>
        <v>1979000000</v>
      </c>
      <c r="M1110" s="1">
        <f t="shared" si="70"/>
        <v>791000000</v>
      </c>
      <c r="N1110">
        <f t="shared" si="68"/>
        <v>0.601154313487242</v>
      </c>
      <c r="O1110">
        <f t="shared" si="71"/>
        <v>0.240279465370595</v>
      </c>
    </row>
    <row r="1111" spans="1:15">
      <c r="A1111">
        <v>1140</v>
      </c>
      <c r="B1111" t="s">
        <v>281</v>
      </c>
      <c r="C1111" t="s">
        <v>439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478</v>
      </c>
      <c r="K1111" t="s">
        <v>501</v>
      </c>
      <c r="L1111" s="1">
        <f t="shared" si="69"/>
        <v>5980000000</v>
      </c>
      <c r="M1111" s="1">
        <f t="shared" si="70"/>
        <v>3276000000</v>
      </c>
      <c r="N1111">
        <f t="shared" si="68"/>
        <v>0.419472502805836</v>
      </c>
      <c r="O1111">
        <f t="shared" si="71"/>
        <v>0.22979797979798</v>
      </c>
    </row>
    <row r="1112" spans="1:15">
      <c r="A1112">
        <v>1141</v>
      </c>
      <c r="B1112" t="s">
        <v>281</v>
      </c>
      <c r="C1112" t="s">
        <v>440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478</v>
      </c>
      <c r="K1112" t="s">
        <v>501</v>
      </c>
      <c r="L1112" s="1">
        <f t="shared" si="69"/>
        <v>6984000000</v>
      </c>
      <c r="M1112" s="1">
        <f t="shared" si="70"/>
        <v>3541000000</v>
      </c>
      <c r="N1112">
        <f t="shared" si="68"/>
        <v>0.461416490486258</v>
      </c>
      <c r="O1112">
        <f t="shared" si="71"/>
        <v>0.2339455602537</v>
      </c>
    </row>
    <row r="1113" spans="1:15">
      <c r="A1113">
        <v>1142</v>
      </c>
      <c r="B1113" t="s">
        <v>281</v>
      </c>
      <c r="C1113" t="s">
        <v>441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478</v>
      </c>
      <c r="K1113" t="s">
        <v>501</v>
      </c>
      <c r="L1113" s="1">
        <f t="shared" si="69"/>
        <v>8270000000</v>
      </c>
      <c r="M1113" s="1">
        <f t="shared" si="70"/>
        <v>4395000000</v>
      </c>
      <c r="N1113">
        <f t="shared" si="68"/>
        <v>0.485870395393925</v>
      </c>
      <c r="O1113">
        <f t="shared" si="71"/>
        <v>0.258210445919746</v>
      </c>
    </row>
    <row r="1114" spans="1:15">
      <c r="A1114">
        <v>1143</v>
      </c>
      <c r="B1114" t="s">
        <v>281</v>
      </c>
      <c r="C1114" t="s">
        <v>442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478</v>
      </c>
      <c r="K1114" t="s">
        <v>501</v>
      </c>
      <c r="L1114" s="1">
        <f t="shared" si="69"/>
        <v>8890000000</v>
      </c>
      <c r="M1114" s="1">
        <f t="shared" si="70"/>
        <v>4660000000</v>
      </c>
      <c r="N1114">
        <f t="shared" si="68"/>
        <v>0.508406725380304</v>
      </c>
      <c r="O1114">
        <f t="shared" si="71"/>
        <v>0.266498913416447</v>
      </c>
    </row>
    <row r="1115" spans="1:15">
      <c r="A1115">
        <v>1144</v>
      </c>
      <c r="B1115" t="s">
        <v>282</v>
      </c>
      <c r="C1115" t="s">
        <v>439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475</v>
      </c>
      <c r="K1115" t="s">
        <v>593</v>
      </c>
      <c r="L1115" s="1">
        <f t="shared" si="69"/>
        <v>5630000000</v>
      </c>
      <c r="M1115" s="1">
        <f t="shared" si="70"/>
        <v>3137000000</v>
      </c>
      <c r="N1115">
        <f t="shared" si="68"/>
        <v>0.565034122842232</v>
      </c>
      <c r="O1115">
        <f t="shared" si="71"/>
        <v>0.314833400240867</v>
      </c>
    </row>
    <row r="1116" spans="1:15">
      <c r="A1116">
        <v>1145</v>
      </c>
      <c r="B1116" t="s">
        <v>282</v>
      </c>
      <c r="C1116" t="s">
        <v>440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475</v>
      </c>
      <c r="K1116" t="s">
        <v>593</v>
      </c>
      <c r="L1116" s="1">
        <f t="shared" si="69"/>
        <v>3115000000</v>
      </c>
      <c r="M1116" s="1">
        <f t="shared" si="70"/>
        <v>700000000</v>
      </c>
      <c r="N1116">
        <f t="shared" si="68"/>
        <v>0.370216306156406</v>
      </c>
      <c r="O1116">
        <f t="shared" si="71"/>
        <v>0.0831946755407654</v>
      </c>
    </row>
    <row r="1117" spans="1:15">
      <c r="A1117">
        <v>1146</v>
      </c>
      <c r="B1117" t="s">
        <v>282</v>
      </c>
      <c r="C1117" t="s">
        <v>441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475</v>
      </c>
      <c r="K1117" t="s">
        <v>593</v>
      </c>
      <c r="L1117" s="1">
        <f t="shared" si="69"/>
        <v>2835000000</v>
      </c>
      <c r="M1117" s="1">
        <f t="shared" si="70"/>
        <v>736000000</v>
      </c>
      <c r="N1117">
        <f t="shared" si="68"/>
        <v>0.38878222709819</v>
      </c>
      <c r="O1117">
        <f t="shared" si="71"/>
        <v>0.100932528798683</v>
      </c>
    </row>
    <row r="1118" spans="1:15">
      <c r="A1118">
        <v>1147</v>
      </c>
      <c r="B1118" t="s">
        <v>282</v>
      </c>
      <c r="C1118" t="s">
        <v>442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475</v>
      </c>
      <c r="K1118" t="s">
        <v>593</v>
      </c>
      <c r="L1118" s="1">
        <f t="shared" si="69"/>
        <v>3417000000</v>
      </c>
      <c r="M1118" s="1">
        <f t="shared" si="70"/>
        <v>1219000000</v>
      </c>
      <c r="N1118">
        <f t="shared" si="68"/>
        <v>0.442101177383879</v>
      </c>
      <c r="O1118">
        <f t="shared" si="71"/>
        <v>0.157717686634752</v>
      </c>
    </row>
    <row r="1119" spans="1:15">
      <c r="A1119">
        <v>1148</v>
      </c>
      <c r="B1119" t="s">
        <v>283</v>
      </c>
      <c r="C1119" t="s">
        <v>439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474</v>
      </c>
      <c r="K1119" t="s">
        <v>507</v>
      </c>
      <c r="L1119" s="1">
        <f t="shared" si="69"/>
        <v>1257359000</v>
      </c>
      <c r="M1119" s="1">
        <f t="shared" si="70"/>
        <v>228347000</v>
      </c>
      <c r="N1119">
        <f t="shared" si="68"/>
        <v>0.28742511821755</v>
      </c>
      <c r="O1119">
        <f t="shared" si="71"/>
        <v>0.0521988258481649</v>
      </c>
    </row>
    <row r="1120" spans="1:15">
      <c r="A1120">
        <v>1149</v>
      </c>
      <c r="B1120" t="s">
        <v>283</v>
      </c>
      <c r="C1120" t="s">
        <v>440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474</v>
      </c>
      <c r="K1120" t="s">
        <v>507</v>
      </c>
      <c r="L1120" s="1">
        <f t="shared" si="69"/>
        <v>1751896000</v>
      </c>
      <c r="M1120" s="1">
        <f t="shared" si="70"/>
        <v>402648000</v>
      </c>
      <c r="N1120">
        <f t="shared" si="68"/>
        <v>0.318257126330873</v>
      </c>
      <c r="O1120">
        <f t="shared" si="71"/>
        <v>0.0731468051772899</v>
      </c>
    </row>
    <row r="1121" spans="1:15">
      <c r="A1121">
        <v>1150</v>
      </c>
      <c r="B1121" t="s">
        <v>283</v>
      </c>
      <c r="C1121" t="s">
        <v>441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474</v>
      </c>
      <c r="K1121" t="s">
        <v>507</v>
      </c>
      <c r="L1121" s="1">
        <f t="shared" si="69"/>
        <v>2188035000</v>
      </c>
      <c r="M1121" s="1">
        <f t="shared" si="70"/>
        <v>305826000</v>
      </c>
      <c r="N1121">
        <f t="shared" si="68"/>
        <v>0.322742303980331</v>
      </c>
      <c r="O1121">
        <f t="shared" si="71"/>
        <v>0.0451103331788974</v>
      </c>
    </row>
    <row r="1122" spans="1:15">
      <c r="A1122">
        <v>1151</v>
      </c>
      <c r="B1122" t="s">
        <v>283</v>
      </c>
      <c r="C1122" t="s">
        <v>442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474</v>
      </c>
      <c r="K1122" t="s">
        <v>507</v>
      </c>
      <c r="L1122" s="1">
        <f t="shared" si="69"/>
        <v>2800768000</v>
      </c>
      <c r="M1122" s="1">
        <f t="shared" si="70"/>
        <v>379793000</v>
      </c>
      <c r="N1122">
        <f t="shared" si="68"/>
        <v>0.317163739236518</v>
      </c>
      <c r="O1122">
        <f t="shared" si="71"/>
        <v>0.0430084062713708</v>
      </c>
    </row>
    <row r="1123" spans="1:15">
      <c r="A1123">
        <v>1152</v>
      </c>
      <c r="B1123" t="s">
        <v>284</v>
      </c>
      <c r="C1123" t="s">
        <v>439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470</v>
      </c>
      <c r="K1123" t="s">
        <v>518</v>
      </c>
      <c r="L1123" s="1">
        <f t="shared" si="69"/>
        <v>1149000000</v>
      </c>
      <c r="M1123" s="1">
        <f t="shared" si="70"/>
        <v>134000000</v>
      </c>
      <c r="N1123">
        <f t="shared" si="68"/>
        <v>0.735595390524968</v>
      </c>
      <c r="O1123">
        <f t="shared" si="71"/>
        <v>0.0857874519846351</v>
      </c>
    </row>
    <row r="1124" spans="1:15">
      <c r="A1124">
        <v>1153</v>
      </c>
      <c r="B1124" t="s">
        <v>284</v>
      </c>
      <c r="C1124" t="s">
        <v>440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470</v>
      </c>
      <c r="K1124" t="s">
        <v>518</v>
      </c>
      <c r="L1124" s="1">
        <f t="shared" si="69"/>
        <v>1446000000</v>
      </c>
      <c r="M1124" s="1">
        <f t="shared" si="70"/>
        <v>450000000</v>
      </c>
      <c r="N1124">
        <f t="shared" si="68"/>
        <v>0.778675282714055</v>
      </c>
      <c r="O1124">
        <f t="shared" si="71"/>
        <v>0.24232633279483</v>
      </c>
    </row>
    <row r="1125" spans="1:15">
      <c r="A1125">
        <v>1154</v>
      </c>
      <c r="B1125" t="s">
        <v>284</v>
      </c>
      <c r="C1125" t="s">
        <v>441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470</v>
      </c>
      <c r="K1125" t="s">
        <v>518</v>
      </c>
      <c r="L1125" s="1">
        <f t="shared" si="69"/>
        <v>1803000000</v>
      </c>
      <c r="M1125" s="1">
        <f t="shared" si="70"/>
        <v>575000000</v>
      </c>
      <c r="N1125">
        <f t="shared" si="68"/>
        <v>0.788024475524476</v>
      </c>
      <c r="O1125">
        <f t="shared" si="71"/>
        <v>0.251311188811189</v>
      </c>
    </row>
    <row r="1126" spans="1:15">
      <c r="A1126">
        <v>1155</v>
      </c>
      <c r="B1126" t="s">
        <v>284</v>
      </c>
      <c r="C1126" t="s">
        <v>442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470</v>
      </c>
      <c r="K1126" t="s">
        <v>518</v>
      </c>
      <c r="L1126" s="1">
        <f t="shared" si="69"/>
        <v>1060000000</v>
      </c>
      <c r="M1126" s="1">
        <f t="shared" si="70"/>
        <v>-5061000000</v>
      </c>
      <c r="N1126">
        <f t="shared" si="68"/>
        <v>0.680796403339756</v>
      </c>
      <c r="O1126">
        <f t="shared" si="71"/>
        <v>-3.2504816955684</v>
      </c>
    </row>
    <row r="1127" spans="1:15">
      <c r="A1127">
        <v>1156</v>
      </c>
      <c r="B1127" t="s">
        <v>285</v>
      </c>
      <c r="C1127" t="s">
        <v>439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468</v>
      </c>
      <c r="K1127" t="s">
        <v>573</v>
      </c>
      <c r="L1127" s="1">
        <f t="shared" si="69"/>
        <v>11034000000</v>
      </c>
      <c r="M1127" s="1">
        <f t="shared" si="70"/>
        <v>3238000000</v>
      </c>
      <c r="N1127">
        <f t="shared" si="68"/>
        <v>0.435902500691344</v>
      </c>
      <c r="O1127">
        <f t="shared" si="71"/>
        <v>0.127918460869909</v>
      </c>
    </row>
    <row r="1128" spans="1:15">
      <c r="A1128">
        <v>1157</v>
      </c>
      <c r="B1128" t="s">
        <v>285</v>
      </c>
      <c r="C1128" t="s">
        <v>440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468</v>
      </c>
      <c r="K1128" t="s">
        <v>573</v>
      </c>
      <c r="L1128" s="1">
        <f t="shared" si="69"/>
        <v>12446000000</v>
      </c>
      <c r="M1128" s="1">
        <f t="shared" si="70"/>
        <v>3680000000</v>
      </c>
      <c r="N1128">
        <f t="shared" si="68"/>
        <v>0.44771394654484</v>
      </c>
      <c r="O1128">
        <f t="shared" si="71"/>
        <v>0.132378862549013</v>
      </c>
    </row>
    <row r="1129" spans="1:15">
      <c r="A1129">
        <v>1158</v>
      </c>
      <c r="B1129" t="s">
        <v>285</v>
      </c>
      <c r="C1129" t="s">
        <v>441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468</v>
      </c>
      <c r="K1129" t="s">
        <v>573</v>
      </c>
      <c r="L1129" s="1">
        <f t="shared" si="69"/>
        <v>14067000000</v>
      </c>
      <c r="M1129" s="1">
        <f t="shared" si="70"/>
        <v>4175000000</v>
      </c>
      <c r="N1129">
        <f t="shared" si="68"/>
        <v>0.459690859775824</v>
      </c>
      <c r="O1129">
        <f t="shared" si="71"/>
        <v>0.136433449887259</v>
      </c>
    </row>
    <row r="1130" spans="1:15">
      <c r="A1130">
        <v>1159</v>
      </c>
      <c r="B1130" t="s">
        <v>285</v>
      </c>
      <c r="C1130" t="s">
        <v>442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468</v>
      </c>
      <c r="K1130" t="s">
        <v>573</v>
      </c>
      <c r="L1130" s="1">
        <f t="shared" si="69"/>
        <v>14971000000</v>
      </c>
      <c r="M1130" s="1">
        <f t="shared" si="70"/>
        <v>4502000000</v>
      </c>
      <c r="N1130">
        <f t="shared" si="68"/>
        <v>0.462410427477144</v>
      </c>
      <c r="O1130">
        <f t="shared" si="71"/>
        <v>0.139053619965406</v>
      </c>
    </row>
    <row r="1131" spans="1:15">
      <c r="A1131">
        <v>1160</v>
      </c>
      <c r="B1131" t="s">
        <v>286</v>
      </c>
      <c r="C1131" t="s">
        <v>439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473</v>
      </c>
      <c r="K1131" t="s">
        <v>559</v>
      </c>
      <c r="L1131" s="1">
        <f t="shared" si="69"/>
        <v>3305000000</v>
      </c>
      <c r="M1131" s="1">
        <f t="shared" si="70"/>
        <v>980000000</v>
      </c>
      <c r="N1131">
        <f t="shared" si="68"/>
        <v>0.579519551113449</v>
      </c>
      <c r="O1131">
        <f t="shared" si="71"/>
        <v>0.171839382780992</v>
      </c>
    </row>
    <row r="1132" spans="1:15">
      <c r="A1132">
        <v>1161</v>
      </c>
      <c r="B1132" t="s">
        <v>286</v>
      </c>
      <c r="C1132" t="s">
        <v>440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473</v>
      </c>
      <c r="K1132" t="s">
        <v>559</v>
      </c>
      <c r="L1132" s="1">
        <f t="shared" si="69"/>
        <v>3668000000</v>
      </c>
      <c r="M1132" s="1">
        <f t="shared" si="70"/>
        <v>1178000000</v>
      </c>
      <c r="N1132">
        <f t="shared" si="68"/>
        <v>0.583333333333333</v>
      </c>
      <c r="O1132">
        <f t="shared" si="71"/>
        <v>0.18734096692112</v>
      </c>
    </row>
    <row r="1133" spans="1:15">
      <c r="A1133">
        <v>1162</v>
      </c>
      <c r="B1133" t="s">
        <v>286</v>
      </c>
      <c r="C1133" t="s">
        <v>441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473</v>
      </c>
      <c r="K1133" t="s">
        <v>559</v>
      </c>
      <c r="L1133" s="1">
        <f t="shared" si="69"/>
        <v>3633000000</v>
      </c>
      <c r="M1133" s="1">
        <f t="shared" si="70"/>
        <v>1144000000</v>
      </c>
      <c r="N1133">
        <f t="shared" si="68"/>
        <v>0.588626053143227</v>
      </c>
      <c r="O1133">
        <f t="shared" si="71"/>
        <v>0.185353208036293</v>
      </c>
    </row>
    <row r="1134" spans="1:15">
      <c r="A1134">
        <v>1163</v>
      </c>
      <c r="B1134" t="s">
        <v>286</v>
      </c>
      <c r="C1134" t="s">
        <v>442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473</v>
      </c>
      <c r="K1134" t="s">
        <v>559</v>
      </c>
      <c r="L1134" s="1">
        <f t="shared" si="69"/>
        <v>3702000000</v>
      </c>
      <c r="M1134" s="1">
        <f t="shared" si="70"/>
        <v>1248000000</v>
      </c>
      <c r="N1134">
        <f t="shared" si="68"/>
        <v>0.58678078934855</v>
      </c>
      <c r="O1134">
        <f t="shared" si="71"/>
        <v>0.197812648597242</v>
      </c>
    </row>
    <row r="1135" spans="1:15">
      <c r="A1135">
        <v>1164</v>
      </c>
      <c r="B1135" t="s">
        <v>3</v>
      </c>
      <c r="C1135" t="s">
        <v>439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470</v>
      </c>
      <c r="K1135" t="s">
        <v>528</v>
      </c>
      <c r="L1135" s="1">
        <f t="shared" si="69"/>
        <v>5043000000</v>
      </c>
      <c r="M1135" s="1">
        <f t="shared" si="70"/>
        <v>3389000000</v>
      </c>
      <c r="N1135">
        <f t="shared" si="68"/>
        <v>0.293299988368035</v>
      </c>
      <c r="O1135">
        <f t="shared" si="71"/>
        <v>0.197103640804932</v>
      </c>
    </row>
    <row r="1136" spans="1:15">
      <c r="A1136">
        <v>1165</v>
      </c>
      <c r="B1136" t="s">
        <v>3</v>
      </c>
      <c r="C1136" t="s">
        <v>440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470</v>
      </c>
      <c r="K1136" t="s">
        <v>528</v>
      </c>
      <c r="L1136" s="1">
        <f t="shared" si="69"/>
        <v>5104000000</v>
      </c>
      <c r="M1136" s="1">
        <f t="shared" si="70"/>
        <v>3199000000</v>
      </c>
      <c r="N1136">
        <f t="shared" si="68"/>
        <v>0.265542895791062</v>
      </c>
      <c r="O1136">
        <f t="shared" si="71"/>
        <v>0.166432547734249</v>
      </c>
    </row>
    <row r="1137" spans="1:15">
      <c r="A1137">
        <v>1166</v>
      </c>
      <c r="B1137" t="s">
        <v>3</v>
      </c>
      <c r="C1137" t="s">
        <v>441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470</v>
      </c>
      <c r="K1137" t="s">
        <v>528</v>
      </c>
      <c r="L1137" s="1">
        <f t="shared" si="69"/>
        <v>5809000000</v>
      </c>
      <c r="M1137" s="1">
        <f t="shared" si="70"/>
        <v>3717000000</v>
      </c>
      <c r="N1137">
        <f t="shared" si="68"/>
        <v>0.270942164179104</v>
      </c>
      <c r="O1137">
        <f t="shared" si="71"/>
        <v>0.173367537313433</v>
      </c>
    </row>
    <row r="1138" spans="1:15">
      <c r="A1138">
        <v>1167</v>
      </c>
      <c r="B1138" t="s">
        <v>3</v>
      </c>
      <c r="C1138" t="s">
        <v>442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470</v>
      </c>
      <c r="K1138" t="s">
        <v>528</v>
      </c>
      <c r="L1138" s="1">
        <f t="shared" si="69"/>
        <v>3063000000</v>
      </c>
      <c r="M1138" s="1">
        <f t="shared" si="70"/>
        <v>1299000000</v>
      </c>
      <c r="N1138">
        <f t="shared" si="68"/>
        <v>0.207562512705834</v>
      </c>
      <c r="O1138">
        <f t="shared" si="71"/>
        <v>0.0880260215490953</v>
      </c>
    </row>
    <row r="1139" spans="1:15">
      <c r="A1139">
        <v>1168</v>
      </c>
      <c r="B1139" t="s">
        <v>287</v>
      </c>
      <c r="C1139" t="s">
        <v>439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473</v>
      </c>
      <c r="K1139" t="s">
        <v>550</v>
      </c>
      <c r="L1139" s="1">
        <f t="shared" si="69"/>
        <v>7175000000</v>
      </c>
      <c r="M1139" s="1">
        <f t="shared" si="70"/>
        <v>3257000000</v>
      </c>
      <c r="N1139">
        <f t="shared" si="68"/>
        <v>0.638061360604713</v>
      </c>
      <c r="O1139">
        <f t="shared" si="71"/>
        <v>0.289639839928857</v>
      </c>
    </row>
    <row r="1140" spans="1:15">
      <c r="A1140">
        <v>1169</v>
      </c>
      <c r="B1140" t="s">
        <v>287</v>
      </c>
      <c r="C1140" t="s">
        <v>440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473</v>
      </c>
      <c r="K1140" t="s">
        <v>550</v>
      </c>
      <c r="L1140" s="1">
        <f t="shared" si="69"/>
        <v>7423000000</v>
      </c>
      <c r="M1140" s="1">
        <f t="shared" si="70"/>
        <v>3575000000</v>
      </c>
      <c r="N1140">
        <f t="shared" si="68"/>
        <v>0.638592567102547</v>
      </c>
      <c r="O1140">
        <f t="shared" si="71"/>
        <v>0.307553337921542</v>
      </c>
    </row>
    <row r="1141" spans="1:15">
      <c r="A1141">
        <v>1170</v>
      </c>
      <c r="B1141" t="s">
        <v>287</v>
      </c>
      <c r="C1141" t="s">
        <v>441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473</v>
      </c>
      <c r="K1141" t="s">
        <v>550</v>
      </c>
      <c r="L1141" s="1">
        <f t="shared" si="69"/>
        <v>6849000000</v>
      </c>
      <c r="M1141" s="1">
        <f t="shared" si="70"/>
        <v>2884000000</v>
      </c>
      <c r="N1141">
        <f t="shared" si="68"/>
        <v>0.651603082485016</v>
      </c>
      <c r="O1141">
        <f t="shared" si="71"/>
        <v>0.274379221767672</v>
      </c>
    </row>
    <row r="1142" spans="1:15">
      <c r="A1142">
        <v>1171</v>
      </c>
      <c r="B1142" t="s">
        <v>287</v>
      </c>
      <c r="C1142" t="s">
        <v>442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473</v>
      </c>
      <c r="K1142" t="s">
        <v>550</v>
      </c>
      <c r="L1142" s="1">
        <f t="shared" si="69"/>
        <v>6843000000</v>
      </c>
      <c r="M1142" s="1">
        <f t="shared" si="70"/>
        <v>3074000000</v>
      </c>
      <c r="N1142">
        <f t="shared" si="68"/>
        <v>0.692050970873786</v>
      </c>
      <c r="O1142">
        <f t="shared" si="71"/>
        <v>0.310881877022654</v>
      </c>
    </row>
    <row r="1143" spans="1:15">
      <c r="A1143">
        <v>1172</v>
      </c>
      <c r="B1143" t="s">
        <v>288</v>
      </c>
      <c r="C1143" t="s">
        <v>439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474</v>
      </c>
      <c r="K1143" t="s">
        <v>507</v>
      </c>
      <c r="L1143" s="1">
        <f t="shared" si="69"/>
        <v>3761100000</v>
      </c>
      <c r="M1143" s="1">
        <f t="shared" si="70"/>
        <v>609500000</v>
      </c>
      <c r="N1143">
        <f t="shared" si="68"/>
        <v>0.5939454235361</v>
      </c>
      <c r="O1143">
        <f t="shared" si="71"/>
        <v>0.0962510264670583</v>
      </c>
    </row>
    <row r="1144" spans="1:15">
      <c r="A1144">
        <v>1173</v>
      </c>
      <c r="B1144" t="s">
        <v>288</v>
      </c>
      <c r="C1144" t="s">
        <v>440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474</v>
      </c>
      <c r="K1144" t="s">
        <v>507</v>
      </c>
      <c r="L1144" s="1">
        <f t="shared" si="69"/>
        <v>3919000000</v>
      </c>
      <c r="M1144" s="1">
        <f t="shared" si="70"/>
        <v>822000000</v>
      </c>
      <c r="N1144">
        <f t="shared" si="68"/>
        <v>0.619604743083004</v>
      </c>
      <c r="O1144">
        <f t="shared" si="71"/>
        <v>0.1299604743083</v>
      </c>
    </row>
    <row r="1145" spans="1:15">
      <c r="A1145">
        <v>1174</v>
      </c>
      <c r="B1145" t="s">
        <v>288</v>
      </c>
      <c r="C1145" t="s">
        <v>441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474</v>
      </c>
      <c r="K1145" t="s">
        <v>507</v>
      </c>
      <c r="L1145" s="1">
        <f t="shared" si="69"/>
        <v>3833000000</v>
      </c>
      <c r="M1145" s="1">
        <f t="shared" si="70"/>
        <v>716000000</v>
      </c>
      <c r="N1145">
        <f t="shared" si="68"/>
        <v>0.626000326637269</v>
      </c>
      <c r="O1145">
        <f t="shared" si="71"/>
        <v>0.116936142413849</v>
      </c>
    </row>
    <row r="1146" spans="1:15">
      <c r="A1146">
        <v>1175</v>
      </c>
      <c r="B1146" t="s">
        <v>288</v>
      </c>
      <c r="C1146" t="s">
        <v>442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474</v>
      </c>
      <c r="K1146" t="s">
        <v>507</v>
      </c>
      <c r="L1146" s="1">
        <f t="shared" si="69"/>
        <v>3373000000</v>
      </c>
      <c r="M1146" s="1">
        <f t="shared" si="70"/>
        <v>413000000</v>
      </c>
      <c r="N1146">
        <f t="shared" si="68"/>
        <v>0.608186080057699</v>
      </c>
      <c r="O1146">
        <f t="shared" si="71"/>
        <v>0.074468085106383</v>
      </c>
    </row>
    <row r="1147" spans="1:15">
      <c r="A1147">
        <v>1180</v>
      </c>
      <c r="B1147" t="s">
        <v>289</v>
      </c>
      <c r="C1147" t="s">
        <v>439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475</v>
      </c>
      <c r="K1147" t="s">
        <v>594</v>
      </c>
      <c r="L1147" s="1">
        <f t="shared" si="69"/>
        <v>1513538000</v>
      </c>
      <c r="M1147" s="1">
        <f t="shared" si="70"/>
        <v>1058638000</v>
      </c>
      <c r="N1147">
        <f t="shared" si="68"/>
        <v>0.0778998781889575</v>
      </c>
      <c r="O1147">
        <f t="shared" si="71"/>
        <v>0.0544867530555569</v>
      </c>
    </row>
    <row r="1148" spans="1:15">
      <c r="A1148">
        <v>1181</v>
      </c>
      <c r="B1148" t="s">
        <v>289</v>
      </c>
      <c r="C1148" t="s">
        <v>440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475</v>
      </c>
      <c r="K1148" t="s">
        <v>594</v>
      </c>
      <c r="L1148" s="1">
        <f t="shared" si="69"/>
        <v>1410625000</v>
      </c>
      <c r="M1148" s="1">
        <f t="shared" si="70"/>
        <v>942721000</v>
      </c>
      <c r="N1148">
        <f t="shared" si="68"/>
        <v>0.0740406043529394</v>
      </c>
      <c r="O1148">
        <f t="shared" si="71"/>
        <v>0.0494813522915072</v>
      </c>
    </row>
    <row r="1149" spans="1:15">
      <c r="A1149">
        <v>1182</v>
      </c>
      <c r="B1149" t="s">
        <v>289</v>
      </c>
      <c r="C1149" t="s">
        <v>441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475</v>
      </c>
      <c r="K1149" t="s">
        <v>594</v>
      </c>
      <c r="L1149" s="1">
        <f t="shared" si="69"/>
        <v>1906526000</v>
      </c>
      <c r="M1149" s="1">
        <f t="shared" si="70"/>
        <v>1385721000</v>
      </c>
      <c r="N1149">
        <f t="shared" si="68"/>
        <v>0.0903346724857228</v>
      </c>
      <c r="O1149">
        <f t="shared" si="71"/>
        <v>0.0656579835216453</v>
      </c>
    </row>
    <row r="1150" spans="1:15">
      <c r="A1150">
        <v>1183</v>
      </c>
      <c r="B1150" t="s">
        <v>289</v>
      </c>
      <c r="C1150" t="s">
        <v>442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475</v>
      </c>
      <c r="K1150" t="s">
        <v>594</v>
      </c>
      <c r="L1150" s="1">
        <f t="shared" si="69"/>
        <v>1581262000</v>
      </c>
      <c r="M1150" s="1">
        <f t="shared" si="70"/>
        <v>1122273000</v>
      </c>
      <c r="N1150">
        <f t="shared" si="68"/>
        <v>0.0961880559703481</v>
      </c>
      <c r="O1150">
        <f t="shared" si="71"/>
        <v>0.0682677874621729</v>
      </c>
    </row>
    <row r="1151" spans="1:15">
      <c r="A1151">
        <v>1184</v>
      </c>
      <c r="B1151" t="s">
        <v>290</v>
      </c>
      <c r="C1151" t="s">
        <v>439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474</v>
      </c>
      <c r="K1151" t="s">
        <v>498</v>
      </c>
      <c r="L1151" s="1">
        <f t="shared" si="69"/>
        <v>2226343000</v>
      </c>
      <c r="M1151" s="1">
        <f t="shared" si="70"/>
        <v>648239000</v>
      </c>
      <c r="N1151">
        <f t="shared" si="68"/>
        <v>0.520154274642601</v>
      </c>
      <c r="O1151">
        <f t="shared" si="71"/>
        <v>0.151452083906229</v>
      </c>
    </row>
    <row r="1152" spans="1:15">
      <c r="A1152">
        <v>1185</v>
      </c>
      <c r="B1152" t="s">
        <v>290</v>
      </c>
      <c r="C1152" t="s">
        <v>440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474</v>
      </c>
      <c r="K1152" t="s">
        <v>498</v>
      </c>
      <c r="L1152" s="1">
        <f t="shared" si="69"/>
        <v>2268000000</v>
      </c>
      <c r="M1152" s="1">
        <f t="shared" si="70"/>
        <v>496000000</v>
      </c>
      <c r="N1152">
        <f t="shared" si="68"/>
        <v>0.549152542372881</v>
      </c>
      <c r="O1152">
        <f t="shared" si="71"/>
        <v>0.120096852300242</v>
      </c>
    </row>
    <row r="1153" spans="1:15">
      <c r="A1153">
        <v>1186</v>
      </c>
      <c r="B1153" t="s">
        <v>290</v>
      </c>
      <c r="C1153" t="s">
        <v>441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474</v>
      </c>
      <c r="K1153" t="s">
        <v>498</v>
      </c>
      <c r="L1153" s="1">
        <f t="shared" si="69"/>
        <v>2599000000</v>
      </c>
      <c r="M1153" s="1">
        <f t="shared" si="70"/>
        <v>759000000</v>
      </c>
      <c r="N1153">
        <f t="shared" si="68"/>
        <v>0.555104656129859</v>
      </c>
      <c r="O1153">
        <f t="shared" si="71"/>
        <v>0.16211020931226</v>
      </c>
    </row>
    <row r="1154" spans="1:15">
      <c r="A1154">
        <v>1187</v>
      </c>
      <c r="B1154" t="s">
        <v>290</v>
      </c>
      <c r="C1154" t="s">
        <v>442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474</v>
      </c>
      <c r="K1154" t="s">
        <v>498</v>
      </c>
      <c r="L1154" s="1">
        <f t="shared" si="69"/>
        <v>2811000000</v>
      </c>
      <c r="M1154" s="1">
        <f t="shared" si="70"/>
        <v>878000000</v>
      </c>
      <c r="N1154">
        <f t="shared" ref="N1154:N1217" si="72">1-(F1154/E1154)</f>
        <v>0.561077844311377</v>
      </c>
      <c r="O1154">
        <f t="shared" si="71"/>
        <v>0.175249500998004</v>
      </c>
    </row>
    <row r="1155" spans="1:15">
      <c r="A1155">
        <v>1188</v>
      </c>
      <c r="B1155" t="s">
        <v>291</v>
      </c>
      <c r="C1155" t="s">
        <v>439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468</v>
      </c>
      <c r="K1155" t="s">
        <v>595</v>
      </c>
      <c r="L1155" s="1">
        <f t="shared" ref="L1155:L1218" si="73">E1155-F1155</f>
        <v>2094100000</v>
      </c>
      <c r="M1155" s="1">
        <f t="shared" ref="M1155:M1218" si="74">L1155-SUM(G1155:I1155)</f>
        <v>690600000</v>
      </c>
      <c r="N1155">
        <f t="shared" si="72"/>
        <v>0.380157937732595</v>
      </c>
      <c r="O1155">
        <f t="shared" ref="O1155:O1218" si="75">M1155/E1155</f>
        <v>0.125369882908233</v>
      </c>
    </row>
    <row r="1156" spans="1:15">
      <c r="A1156">
        <v>1189</v>
      </c>
      <c r="B1156" t="s">
        <v>291</v>
      </c>
      <c r="C1156" t="s">
        <v>440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468</v>
      </c>
      <c r="K1156" t="s">
        <v>595</v>
      </c>
      <c r="L1156" s="1">
        <f t="shared" si="73"/>
        <v>2124900000</v>
      </c>
      <c r="M1156" s="1">
        <f t="shared" si="74"/>
        <v>725400000</v>
      </c>
      <c r="N1156">
        <f t="shared" si="72"/>
        <v>0.378972712680578</v>
      </c>
      <c r="O1156">
        <f t="shared" si="75"/>
        <v>0.129373996789727</v>
      </c>
    </row>
    <row r="1157" spans="1:15">
      <c r="A1157">
        <v>1190</v>
      </c>
      <c r="B1157" t="s">
        <v>291</v>
      </c>
      <c r="C1157" t="s">
        <v>441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468</v>
      </c>
      <c r="K1157" t="s">
        <v>595</v>
      </c>
      <c r="L1157" s="1">
        <f t="shared" si="73"/>
        <v>2203400000</v>
      </c>
      <c r="M1157" s="1">
        <f t="shared" si="74"/>
        <v>657500000</v>
      </c>
      <c r="N1157">
        <f t="shared" si="72"/>
        <v>0.384738955823293</v>
      </c>
      <c r="O1157">
        <f t="shared" si="75"/>
        <v>0.114807054304173</v>
      </c>
    </row>
    <row r="1158" spans="1:15">
      <c r="A1158">
        <v>1191</v>
      </c>
      <c r="B1158" t="s">
        <v>291</v>
      </c>
      <c r="C1158" t="s">
        <v>442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468</v>
      </c>
      <c r="K1158" t="s">
        <v>595</v>
      </c>
      <c r="L1158" s="1">
        <f t="shared" si="73"/>
        <v>2304600000</v>
      </c>
      <c r="M1158" s="1">
        <f t="shared" si="74"/>
        <v>678600000</v>
      </c>
      <c r="N1158">
        <f t="shared" si="72"/>
        <v>0.38957350778437</v>
      </c>
      <c r="O1158">
        <f t="shared" si="75"/>
        <v>0.114711699376236</v>
      </c>
    </row>
    <row r="1159" spans="1:15">
      <c r="A1159">
        <v>1200</v>
      </c>
      <c r="B1159" t="s">
        <v>292</v>
      </c>
      <c r="C1159" t="s">
        <v>439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476</v>
      </c>
      <c r="K1159" t="s">
        <v>568</v>
      </c>
      <c r="L1159" s="1">
        <f t="shared" si="73"/>
        <v>463275000</v>
      </c>
      <c r="M1159" s="1">
        <f t="shared" si="74"/>
        <v>277637000</v>
      </c>
      <c r="N1159">
        <f t="shared" si="72"/>
        <v>0.956032118469358</v>
      </c>
      <c r="O1159">
        <f t="shared" si="75"/>
        <v>0.572942397659008</v>
      </c>
    </row>
    <row r="1160" spans="1:15">
      <c r="A1160">
        <v>1201</v>
      </c>
      <c r="B1160" t="s">
        <v>292</v>
      </c>
      <c r="C1160" t="s">
        <v>440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476</v>
      </c>
      <c r="K1160" t="s">
        <v>568</v>
      </c>
      <c r="L1160" s="1">
        <f t="shared" si="73"/>
        <v>741358000</v>
      </c>
      <c r="M1160" s="1">
        <f t="shared" si="74"/>
        <v>377708000</v>
      </c>
      <c r="N1160">
        <f t="shared" si="72"/>
        <v>0.950204368316695</v>
      </c>
      <c r="O1160">
        <f t="shared" si="75"/>
        <v>0.484111308636532</v>
      </c>
    </row>
    <row r="1161" spans="1:15">
      <c r="A1161">
        <v>1202</v>
      </c>
      <c r="B1161" t="s">
        <v>292</v>
      </c>
      <c r="C1161" t="s">
        <v>441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476</v>
      </c>
      <c r="K1161" t="s">
        <v>568</v>
      </c>
      <c r="L1161" s="1">
        <f t="shared" si="73"/>
        <v>879634000</v>
      </c>
      <c r="M1161" s="1">
        <f t="shared" si="74"/>
        <v>453888000</v>
      </c>
      <c r="N1161">
        <f t="shared" si="72"/>
        <v>0.942291685636392</v>
      </c>
      <c r="O1161">
        <f t="shared" si="75"/>
        <v>0.486219141836412</v>
      </c>
    </row>
    <row r="1162" spans="1:15">
      <c r="A1162">
        <v>1203</v>
      </c>
      <c r="B1162" t="s">
        <v>292</v>
      </c>
      <c r="C1162" t="s">
        <v>442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476</v>
      </c>
      <c r="K1162" t="s">
        <v>568</v>
      </c>
      <c r="L1162" s="1">
        <f t="shared" si="73"/>
        <v>967933000</v>
      </c>
      <c r="M1162" s="1">
        <f t="shared" si="74"/>
        <v>509420000</v>
      </c>
      <c r="N1162">
        <f t="shared" si="72"/>
        <v>0.945907542864402</v>
      </c>
      <c r="O1162">
        <f t="shared" si="75"/>
        <v>0.497828073312909</v>
      </c>
    </row>
    <row r="1163" spans="1:15">
      <c r="A1163">
        <v>1204</v>
      </c>
      <c r="B1163" t="s">
        <v>293</v>
      </c>
      <c r="C1163" t="s">
        <v>439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470</v>
      </c>
      <c r="K1163" t="s">
        <v>518</v>
      </c>
      <c r="L1163" s="1">
        <f t="shared" si="73"/>
        <v>1643802000</v>
      </c>
      <c r="M1163" s="1">
        <f t="shared" si="74"/>
        <v>946743000</v>
      </c>
      <c r="N1163">
        <f t="shared" si="72"/>
        <v>0.161408333620545</v>
      </c>
      <c r="O1163">
        <f t="shared" si="75"/>
        <v>0.0929626621678984</v>
      </c>
    </row>
    <row r="1164" spans="1:15">
      <c r="A1164">
        <v>1205</v>
      </c>
      <c r="B1164" t="s">
        <v>293</v>
      </c>
      <c r="C1164" t="s">
        <v>440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470</v>
      </c>
      <c r="K1164" t="s">
        <v>518</v>
      </c>
      <c r="L1164" s="1">
        <f t="shared" si="73"/>
        <v>1649666000</v>
      </c>
      <c r="M1164" s="1">
        <f t="shared" si="74"/>
        <v>868737000</v>
      </c>
      <c r="N1164">
        <f t="shared" si="72"/>
        <v>0.13895576260506</v>
      </c>
      <c r="O1164">
        <f t="shared" si="75"/>
        <v>0.0731760322018107</v>
      </c>
    </row>
    <row r="1165" spans="1:15">
      <c r="A1165">
        <v>1206</v>
      </c>
      <c r="B1165" t="s">
        <v>293</v>
      </c>
      <c r="C1165" t="s">
        <v>441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470</v>
      </c>
      <c r="K1165" t="s">
        <v>518</v>
      </c>
      <c r="L1165" s="1">
        <f t="shared" si="73"/>
        <v>2106543000</v>
      </c>
      <c r="M1165" s="1">
        <f t="shared" si="74"/>
        <v>1136972000</v>
      </c>
      <c r="N1165">
        <f t="shared" si="72"/>
        <v>0.172736964406416</v>
      </c>
      <c r="O1165">
        <f t="shared" si="75"/>
        <v>0.0932319406226653</v>
      </c>
    </row>
    <row r="1166" spans="1:15">
      <c r="A1166">
        <v>1207</v>
      </c>
      <c r="B1166" t="s">
        <v>293</v>
      </c>
      <c r="C1166" t="s">
        <v>442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470</v>
      </c>
      <c r="K1166" t="s">
        <v>518</v>
      </c>
      <c r="L1166" s="1">
        <f t="shared" si="73"/>
        <v>2122154000</v>
      </c>
      <c r="M1166" s="1">
        <f t="shared" si="74"/>
        <v>1074203000</v>
      </c>
      <c r="N1166">
        <f t="shared" si="72"/>
        <v>0.273360516260936</v>
      </c>
      <c r="O1166">
        <f t="shared" si="75"/>
        <v>0.138371054432924</v>
      </c>
    </row>
    <row r="1167" spans="1:15">
      <c r="A1167">
        <v>1209</v>
      </c>
      <c r="B1167" t="s">
        <v>294</v>
      </c>
      <c r="C1167" t="s">
        <v>439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468</v>
      </c>
      <c r="K1167" t="s">
        <v>480</v>
      </c>
      <c r="L1167" s="1">
        <f t="shared" si="73"/>
        <v>2715700000</v>
      </c>
      <c r="M1167" s="1">
        <f t="shared" si="74"/>
        <v>1944100000</v>
      </c>
      <c r="N1167">
        <f t="shared" si="72"/>
        <v>0.177290472522164</v>
      </c>
      <c r="O1167">
        <f t="shared" si="75"/>
        <v>0.126917703586677</v>
      </c>
    </row>
    <row r="1168" spans="1:15">
      <c r="A1168">
        <v>1210</v>
      </c>
      <c r="B1168" t="s">
        <v>294</v>
      </c>
      <c r="C1168" t="s">
        <v>440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468</v>
      </c>
      <c r="K1168" t="s">
        <v>480</v>
      </c>
      <c r="L1168" s="1">
        <f t="shared" si="73"/>
        <v>2643000000</v>
      </c>
      <c r="M1168" s="1">
        <f t="shared" si="74"/>
        <v>1920100000</v>
      </c>
      <c r="N1168">
        <f t="shared" si="72"/>
        <v>0.174635267998731</v>
      </c>
      <c r="O1168">
        <f t="shared" si="75"/>
        <v>0.126869912252881</v>
      </c>
    </row>
    <row r="1169" spans="1:15">
      <c r="A1169">
        <v>1211</v>
      </c>
      <c r="B1169" t="s">
        <v>294</v>
      </c>
      <c r="C1169" t="s">
        <v>441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468</v>
      </c>
      <c r="K1169" t="s">
        <v>480</v>
      </c>
      <c r="L1169" s="1">
        <f t="shared" si="73"/>
        <v>2745700000</v>
      </c>
      <c r="M1169" s="1">
        <f t="shared" si="74"/>
        <v>2008900000</v>
      </c>
      <c r="N1169">
        <f t="shared" si="72"/>
        <v>0.17809676394087</v>
      </c>
      <c r="O1169">
        <f t="shared" si="75"/>
        <v>0.130305054842413</v>
      </c>
    </row>
    <row r="1170" spans="1:15">
      <c r="A1170">
        <v>1212</v>
      </c>
      <c r="B1170" t="s">
        <v>295</v>
      </c>
      <c r="C1170" t="s">
        <v>439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468</v>
      </c>
      <c r="K1170" t="s">
        <v>516</v>
      </c>
      <c r="L1170" s="1">
        <f t="shared" si="73"/>
        <v>3097418000</v>
      </c>
      <c r="M1170" s="1">
        <f t="shared" si="74"/>
        <v>977393000</v>
      </c>
      <c r="N1170">
        <f t="shared" si="72"/>
        <v>0.50102326297632</v>
      </c>
      <c r="O1170">
        <f t="shared" si="75"/>
        <v>0.158098335474971</v>
      </c>
    </row>
    <row r="1171" spans="1:15">
      <c r="A1171">
        <v>1213</v>
      </c>
      <c r="B1171" t="s">
        <v>295</v>
      </c>
      <c r="C1171" t="s">
        <v>440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468</v>
      </c>
      <c r="K1171" t="s">
        <v>516</v>
      </c>
      <c r="L1171" s="1">
        <f t="shared" si="73"/>
        <v>3369001000</v>
      </c>
      <c r="M1171" s="1">
        <f t="shared" si="74"/>
        <v>1103485000</v>
      </c>
      <c r="N1171">
        <f t="shared" si="72"/>
        <v>0.506674825998833</v>
      </c>
      <c r="O1171">
        <f t="shared" si="75"/>
        <v>0.165956635325226</v>
      </c>
    </row>
    <row r="1172" spans="1:15">
      <c r="A1172">
        <v>1214</v>
      </c>
      <c r="B1172" t="s">
        <v>295</v>
      </c>
      <c r="C1172" t="s">
        <v>441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468</v>
      </c>
      <c r="K1172" t="s">
        <v>516</v>
      </c>
      <c r="L1172" s="1">
        <f t="shared" si="73"/>
        <v>3708901000</v>
      </c>
      <c r="M1172" s="1">
        <f t="shared" si="74"/>
        <v>1270374000</v>
      </c>
      <c r="N1172">
        <f t="shared" si="72"/>
        <v>0.513977185123061</v>
      </c>
      <c r="O1172">
        <f t="shared" si="75"/>
        <v>0.176047635828922</v>
      </c>
    </row>
    <row r="1173" spans="1:15">
      <c r="A1173">
        <v>1215</v>
      </c>
      <c r="B1173" t="s">
        <v>295</v>
      </c>
      <c r="C1173" t="s">
        <v>442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468</v>
      </c>
      <c r="K1173" t="s">
        <v>516</v>
      </c>
      <c r="L1173" s="1">
        <f t="shared" si="73"/>
        <v>4162643000</v>
      </c>
      <c r="M1173" s="1">
        <f t="shared" si="74"/>
        <v>1514021000</v>
      </c>
      <c r="N1173">
        <f t="shared" si="72"/>
        <v>0.522507008570954</v>
      </c>
      <c r="O1173">
        <f t="shared" si="75"/>
        <v>0.19004430205127</v>
      </c>
    </row>
    <row r="1174" spans="1:15">
      <c r="A1174">
        <v>1216</v>
      </c>
      <c r="B1174" t="s">
        <v>296</v>
      </c>
      <c r="C1174" t="s">
        <v>439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470</v>
      </c>
      <c r="K1174" t="s">
        <v>518</v>
      </c>
      <c r="L1174" s="1">
        <f t="shared" si="73"/>
        <v>13570000000</v>
      </c>
      <c r="M1174" s="1">
        <f t="shared" si="74"/>
        <v>8106000000</v>
      </c>
      <c r="N1174">
        <f t="shared" si="72"/>
        <v>0.675124378109453</v>
      </c>
      <c r="O1174">
        <f t="shared" si="75"/>
        <v>0.403283582089552</v>
      </c>
    </row>
    <row r="1175" spans="1:15">
      <c r="A1175">
        <v>1217</v>
      </c>
      <c r="B1175" t="s">
        <v>296</v>
      </c>
      <c r="C1175" t="s">
        <v>440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470</v>
      </c>
      <c r="K1175" t="s">
        <v>518</v>
      </c>
      <c r="L1175" s="1">
        <f t="shared" si="73"/>
        <v>13673000000</v>
      </c>
      <c r="M1175" s="1">
        <f t="shared" si="74"/>
        <v>7362000000</v>
      </c>
      <c r="N1175">
        <f t="shared" si="72"/>
        <v>0.677887952404561</v>
      </c>
      <c r="O1175">
        <f t="shared" si="75"/>
        <v>0.364997521070897</v>
      </c>
    </row>
    <row r="1176" spans="1:15">
      <c r="A1176">
        <v>1218</v>
      </c>
      <c r="B1176" t="s">
        <v>296</v>
      </c>
      <c r="C1176" t="s">
        <v>441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470</v>
      </c>
      <c r="K1176" t="s">
        <v>518</v>
      </c>
      <c r="L1176" s="1">
        <f t="shared" si="73"/>
        <v>12509000000</v>
      </c>
      <c r="M1176" s="1">
        <f t="shared" si="74"/>
        <v>6195000000</v>
      </c>
      <c r="N1176">
        <f t="shared" si="72"/>
        <v>0.64773198011599</v>
      </c>
      <c r="O1176">
        <f t="shared" si="75"/>
        <v>0.320785004142502</v>
      </c>
    </row>
    <row r="1177" spans="1:15">
      <c r="A1177">
        <v>1219</v>
      </c>
      <c r="B1177" t="s">
        <v>296</v>
      </c>
      <c r="C1177" t="s">
        <v>442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470</v>
      </c>
      <c r="K1177" t="s">
        <v>518</v>
      </c>
      <c r="L1177" s="1">
        <f t="shared" si="73"/>
        <v>6676000000</v>
      </c>
      <c r="M1177" s="1">
        <f t="shared" si="74"/>
        <v>519000000</v>
      </c>
      <c r="N1177">
        <f t="shared" si="72"/>
        <v>0.534935897435897</v>
      </c>
      <c r="O1177">
        <f t="shared" si="75"/>
        <v>0.0415865384615385</v>
      </c>
    </row>
    <row r="1178" spans="1:15">
      <c r="A1178">
        <v>1224</v>
      </c>
      <c r="B1178" t="s">
        <v>297</v>
      </c>
      <c r="C1178" t="s">
        <v>439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471</v>
      </c>
      <c r="K1178" t="s">
        <v>596</v>
      </c>
      <c r="L1178" s="1">
        <f t="shared" si="73"/>
        <v>1264500000</v>
      </c>
      <c r="M1178" s="1">
        <f t="shared" si="74"/>
        <v>384700000</v>
      </c>
      <c r="N1178">
        <f t="shared" si="72"/>
        <v>0.933003763004501</v>
      </c>
      <c r="O1178">
        <f t="shared" si="75"/>
        <v>0.283848594407142</v>
      </c>
    </row>
    <row r="1179" spans="1:15">
      <c r="A1179">
        <v>1225</v>
      </c>
      <c r="B1179" t="s">
        <v>297</v>
      </c>
      <c r="C1179" t="s">
        <v>440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471</v>
      </c>
      <c r="K1179" t="s">
        <v>596</v>
      </c>
      <c r="L1179" s="1">
        <f t="shared" si="73"/>
        <v>1265000000</v>
      </c>
      <c r="M1179" s="1">
        <f t="shared" si="74"/>
        <v>382300000</v>
      </c>
      <c r="N1179">
        <f t="shared" si="72"/>
        <v>0.939751875789317</v>
      </c>
      <c r="O1179">
        <f t="shared" si="75"/>
        <v>0.284005645940123</v>
      </c>
    </row>
    <row r="1180" spans="1:15">
      <c r="A1180">
        <v>1226</v>
      </c>
      <c r="B1180" t="s">
        <v>297</v>
      </c>
      <c r="C1180" t="s">
        <v>441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471</v>
      </c>
      <c r="K1180" t="s">
        <v>596</v>
      </c>
      <c r="L1180" s="1">
        <f t="shared" si="73"/>
        <v>1300500000</v>
      </c>
      <c r="M1180" s="1">
        <f t="shared" si="74"/>
        <v>418400000</v>
      </c>
      <c r="N1180">
        <f t="shared" si="72"/>
        <v>0.941436224120457</v>
      </c>
      <c r="O1180">
        <f t="shared" si="75"/>
        <v>0.302881135080353</v>
      </c>
    </row>
    <row r="1181" spans="1:15">
      <c r="A1181">
        <v>1227</v>
      </c>
      <c r="B1181" t="s">
        <v>297</v>
      </c>
      <c r="C1181" t="s">
        <v>442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471</v>
      </c>
      <c r="K1181" t="s">
        <v>596</v>
      </c>
      <c r="L1181" s="1">
        <f t="shared" si="73"/>
        <v>1325800000</v>
      </c>
      <c r="M1181" s="1">
        <f t="shared" si="74"/>
        <v>431800000</v>
      </c>
      <c r="N1181">
        <f t="shared" si="72"/>
        <v>0.932807992682755</v>
      </c>
      <c r="O1181">
        <f t="shared" si="75"/>
        <v>0.30380637444593</v>
      </c>
    </row>
    <row r="1182" spans="1:15">
      <c r="A1182">
        <v>1228</v>
      </c>
      <c r="B1182" t="s">
        <v>298</v>
      </c>
      <c r="C1182" t="s">
        <v>439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473</v>
      </c>
      <c r="K1182" t="s">
        <v>597</v>
      </c>
      <c r="L1182" s="1">
        <f t="shared" si="73"/>
        <v>2241315000</v>
      </c>
      <c r="M1182" s="1">
        <f t="shared" si="74"/>
        <v>637330000</v>
      </c>
      <c r="N1182">
        <f t="shared" si="72"/>
        <v>0.586161932132459</v>
      </c>
      <c r="O1182">
        <f t="shared" si="75"/>
        <v>0.166678304569407</v>
      </c>
    </row>
    <row r="1183" spans="1:15">
      <c r="A1183">
        <v>1229</v>
      </c>
      <c r="B1183" t="s">
        <v>298</v>
      </c>
      <c r="C1183" t="s">
        <v>440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473</v>
      </c>
      <c r="K1183" t="s">
        <v>597</v>
      </c>
      <c r="L1183" s="1">
        <f t="shared" si="73"/>
        <v>2140713000</v>
      </c>
      <c r="M1183" s="1">
        <f t="shared" si="74"/>
        <v>610205000</v>
      </c>
      <c r="N1183">
        <f t="shared" si="72"/>
        <v>0.564633038230597</v>
      </c>
      <c r="O1183">
        <f t="shared" si="75"/>
        <v>0.16094726527727</v>
      </c>
    </row>
    <row r="1184" spans="1:15">
      <c r="A1184">
        <v>1230</v>
      </c>
      <c r="B1184" t="s">
        <v>298</v>
      </c>
      <c r="C1184" t="s">
        <v>441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473</v>
      </c>
      <c r="K1184" t="s">
        <v>597</v>
      </c>
      <c r="L1184" s="1">
        <f t="shared" si="73"/>
        <v>2140713000</v>
      </c>
      <c r="M1184" s="1">
        <f t="shared" si="74"/>
        <v>652382000</v>
      </c>
      <c r="N1184">
        <f t="shared" si="72"/>
        <v>0.560175522516789</v>
      </c>
      <c r="O1184">
        <f t="shared" si="75"/>
        <v>0.170713415451089</v>
      </c>
    </row>
    <row r="1185" spans="1:15">
      <c r="A1185">
        <v>1231</v>
      </c>
      <c r="B1185" t="s">
        <v>298</v>
      </c>
      <c r="C1185" t="s">
        <v>442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473</v>
      </c>
      <c r="K1185" t="s">
        <v>597</v>
      </c>
      <c r="L1185" s="1">
        <f t="shared" si="73"/>
        <v>2019469000</v>
      </c>
      <c r="M1185" s="1">
        <f t="shared" si="74"/>
        <v>629352000</v>
      </c>
      <c r="N1185">
        <f t="shared" si="72"/>
        <v>0.564403335885927</v>
      </c>
      <c r="O1185">
        <f t="shared" si="75"/>
        <v>0.175891963801613</v>
      </c>
    </row>
    <row r="1186" spans="1:15">
      <c r="A1186">
        <v>1232</v>
      </c>
      <c r="B1186" t="s">
        <v>299</v>
      </c>
      <c r="C1186" t="s">
        <v>439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473</v>
      </c>
      <c r="K1186" t="s">
        <v>532</v>
      </c>
      <c r="L1186" s="1">
        <f t="shared" si="73"/>
        <v>2688500000</v>
      </c>
      <c r="M1186" s="1">
        <f t="shared" si="74"/>
        <v>1320200000</v>
      </c>
      <c r="N1186">
        <f t="shared" si="72"/>
        <v>0.161989058131688</v>
      </c>
      <c r="O1186">
        <f t="shared" si="75"/>
        <v>0.0795454545454545</v>
      </c>
    </row>
    <row r="1187" spans="1:15">
      <c r="A1187">
        <v>1233</v>
      </c>
      <c r="B1187" t="s">
        <v>299</v>
      </c>
      <c r="C1187" t="s">
        <v>440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473</v>
      </c>
      <c r="K1187" t="s">
        <v>532</v>
      </c>
      <c r="L1187" s="1">
        <f t="shared" si="73"/>
        <v>2760300000</v>
      </c>
      <c r="M1187" s="1">
        <f t="shared" si="74"/>
        <v>1377700000</v>
      </c>
      <c r="N1187">
        <f t="shared" si="72"/>
        <v>0.165674329271952</v>
      </c>
      <c r="O1187">
        <f t="shared" si="75"/>
        <v>0.0826901146389773</v>
      </c>
    </row>
    <row r="1188" spans="1:15">
      <c r="A1188">
        <v>1234</v>
      </c>
      <c r="B1188" t="s">
        <v>299</v>
      </c>
      <c r="C1188" t="s">
        <v>441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473</v>
      </c>
      <c r="K1188" t="s">
        <v>532</v>
      </c>
      <c r="L1188" s="1">
        <f t="shared" si="73"/>
        <v>3052800000</v>
      </c>
      <c r="M1188" s="1">
        <f t="shared" si="74"/>
        <v>1687300000</v>
      </c>
      <c r="N1188">
        <f t="shared" si="72"/>
        <v>0.164709944751381</v>
      </c>
      <c r="O1188">
        <f t="shared" si="75"/>
        <v>0.0910361274171271</v>
      </c>
    </row>
    <row r="1189" spans="1:15">
      <c r="A1189">
        <v>1235</v>
      </c>
      <c r="B1189" t="s">
        <v>299</v>
      </c>
      <c r="C1189" t="s">
        <v>442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473</v>
      </c>
      <c r="K1189" t="s">
        <v>532</v>
      </c>
      <c r="L1189" s="1">
        <f t="shared" si="73"/>
        <v>3379200000</v>
      </c>
      <c r="M1189" s="1">
        <f t="shared" si="74"/>
        <v>2014200000</v>
      </c>
      <c r="N1189">
        <f t="shared" si="72"/>
        <v>0.180983648701483</v>
      </c>
      <c r="O1189">
        <f t="shared" si="75"/>
        <v>0.107876794866988</v>
      </c>
    </row>
    <row r="1190" spans="1:15">
      <c r="A1190">
        <v>1236</v>
      </c>
      <c r="B1190" t="s">
        <v>300</v>
      </c>
      <c r="C1190" t="s">
        <v>439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478</v>
      </c>
      <c r="K1190" t="s">
        <v>501</v>
      </c>
      <c r="L1190" s="1">
        <f t="shared" si="73"/>
        <v>3839000000</v>
      </c>
      <c r="M1190" s="1">
        <f t="shared" si="74"/>
        <v>1762000000</v>
      </c>
      <c r="N1190">
        <f t="shared" si="72"/>
        <v>0.246121297602257</v>
      </c>
      <c r="O1190">
        <f t="shared" si="75"/>
        <v>0.112963200410309</v>
      </c>
    </row>
    <row r="1191" spans="1:15">
      <c r="A1191">
        <v>1237</v>
      </c>
      <c r="B1191" t="s">
        <v>300</v>
      </c>
      <c r="C1191" t="s">
        <v>440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478</v>
      </c>
      <c r="K1191" t="s">
        <v>501</v>
      </c>
      <c r="L1191" s="1">
        <f t="shared" si="73"/>
        <v>4883000000</v>
      </c>
      <c r="M1191" s="1">
        <f t="shared" si="74"/>
        <v>2450000000</v>
      </c>
      <c r="N1191">
        <f t="shared" si="72"/>
        <v>0.285722644821533</v>
      </c>
      <c r="O1191">
        <f t="shared" si="75"/>
        <v>0.143358689291984</v>
      </c>
    </row>
    <row r="1192" spans="1:15">
      <c r="A1192">
        <v>1238</v>
      </c>
      <c r="B1192" t="s">
        <v>300</v>
      </c>
      <c r="C1192" t="s">
        <v>441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478</v>
      </c>
      <c r="K1192" t="s">
        <v>501</v>
      </c>
      <c r="L1192" s="1">
        <f t="shared" si="73"/>
        <v>4120000000</v>
      </c>
      <c r="M1192" s="1">
        <f t="shared" si="74"/>
        <v>1508000000</v>
      </c>
      <c r="N1192">
        <f t="shared" si="72"/>
        <v>0.244757321927167</v>
      </c>
      <c r="O1192">
        <f t="shared" si="75"/>
        <v>0.0895859323947009</v>
      </c>
    </row>
    <row r="1193" spans="1:15">
      <c r="A1193">
        <v>1239</v>
      </c>
      <c r="B1193" t="s">
        <v>300</v>
      </c>
      <c r="C1193" t="s">
        <v>442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478</v>
      </c>
      <c r="K1193" t="s">
        <v>501</v>
      </c>
      <c r="L1193" s="1">
        <f t="shared" si="73"/>
        <v>4932000000</v>
      </c>
      <c r="M1193" s="1">
        <f t="shared" si="74"/>
        <v>2177000000</v>
      </c>
      <c r="N1193">
        <f t="shared" si="72"/>
        <v>0.279180346428167</v>
      </c>
      <c r="O1193">
        <f t="shared" si="75"/>
        <v>0.12323106532322</v>
      </c>
    </row>
    <row r="1194" spans="1:15">
      <c r="A1194">
        <v>1240</v>
      </c>
      <c r="B1194" t="s">
        <v>301</v>
      </c>
      <c r="C1194" t="s">
        <v>439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468</v>
      </c>
      <c r="K1194" t="s">
        <v>515</v>
      </c>
      <c r="L1194" s="1">
        <f t="shared" si="73"/>
        <v>4083681000</v>
      </c>
      <c r="M1194" s="1">
        <f t="shared" si="74"/>
        <v>1829793000</v>
      </c>
      <c r="N1194">
        <f t="shared" si="72"/>
        <v>0.776224131127498</v>
      </c>
      <c r="O1194">
        <f t="shared" si="75"/>
        <v>0.347806178192709</v>
      </c>
    </row>
    <row r="1195" spans="1:15">
      <c r="A1195">
        <v>1241</v>
      </c>
      <c r="B1195" t="s">
        <v>301</v>
      </c>
      <c r="C1195" t="s">
        <v>440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468</v>
      </c>
      <c r="K1195" t="s">
        <v>515</v>
      </c>
      <c r="L1195" s="1">
        <f t="shared" si="73"/>
        <v>5715886000</v>
      </c>
      <c r="M1195" s="1">
        <f t="shared" si="74"/>
        <v>2412414000</v>
      </c>
      <c r="N1195">
        <f t="shared" si="72"/>
        <v>0.841399754405292</v>
      </c>
      <c r="O1195">
        <f t="shared" si="75"/>
        <v>0.355116345414147</v>
      </c>
    </row>
    <row r="1196" spans="1:15">
      <c r="A1196">
        <v>1242</v>
      </c>
      <c r="B1196" t="s">
        <v>301</v>
      </c>
      <c r="C1196" t="s">
        <v>441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468</v>
      </c>
      <c r="K1196" t="s">
        <v>515</v>
      </c>
      <c r="L1196" s="1">
        <f t="shared" si="73"/>
        <v>7584130000</v>
      </c>
      <c r="M1196" s="1">
        <f t="shared" si="74"/>
        <v>3073312000</v>
      </c>
      <c r="N1196">
        <f t="shared" si="72"/>
        <v>0.89838380160273</v>
      </c>
      <c r="O1196">
        <f t="shared" si="75"/>
        <v>0.364051475656574</v>
      </c>
    </row>
    <row r="1197" spans="1:15">
      <c r="A1197">
        <v>1243</v>
      </c>
      <c r="B1197" t="s">
        <v>301</v>
      </c>
      <c r="C1197" t="s">
        <v>442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468</v>
      </c>
      <c r="K1197" t="s">
        <v>515</v>
      </c>
      <c r="L1197" s="1">
        <f t="shared" si="73"/>
        <v>8591807000</v>
      </c>
      <c r="M1197" s="1">
        <f t="shared" si="74"/>
        <v>3258907000</v>
      </c>
      <c r="N1197">
        <f t="shared" si="72"/>
        <v>0.931463476693972</v>
      </c>
      <c r="O1197">
        <f t="shared" si="75"/>
        <v>0.353307848330662</v>
      </c>
    </row>
    <row r="1198" spans="1:15">
      <c r="A1198">
        <v>1244</v>
      </c>
      <c r="B1198" t="s">
        <v>302</v>
      </c>
      <c r="C1198" t="s">
        <v>439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472</v>
      </c>
      <c r="K1198" t="s">
        <v>545</v>
      </c>
      <c r="L1198" s="1">
        <f t="shared" si="73"/>
        <v>1190769000</v>
      </c>
      <c r="M1198" s="1">
        <f t="shared" si="74"/>
        <v>1190769000</v>
      </c>
      <c r="N1198">
        <f t="shared" si="72"/>
        <v>0.32738509605709</v>
      </c>
      <c r="O1198">
        <f t="shared" si="75"/>
        <v>0.32738509605709</v>
      </c>
    </row>
    <row r="1199" spans="1:15">
      <c r="A1199">
        <v>1245</v>
      </c>
      <c r="B1199" t="s">
        <v>302</v>
      </c>
      <c r="C1199" t="s">
        <v>440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472</v>
      </c>
      <c r="K1199" t="s">
        <v>545</v>
      </c>
      <c r="L1199" s="1">
        <f t="shared" si="73"/>
        <v>1018697000</v>
      </c>
      <c r="M1199" s="1">
        <f t="shared" si="74"/>
        <v>1018697000</v>
      </c>
      <c r="N1199">
        <f t="shared" si="72"/>
        <v>0.28414419404983</v>
      </c>
      <c r="O1199">
        <f t="shared" si="75"/>
        <v>0.28414419404983</v>
      </c>
    </row>
    <row r="1200" spans="1:15">
      <c r="A1200">
        <v>1246</v>
      </c>
      <c r="B1200" t="s">
        <v>302</v>
      </c>
      <c r="C1200" t="s">
        <v>441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472</v>
      </c>
      <c r="K1200" t="s">
        <v>545</v>
      </c>
      <c r="L1200" s="1">
        <f t="shared" si="73"/>
        <v>1060549000</v>
      </c>
      <c r="M1200" s="1">
        <f t="shared" si="74"/>
        <v>1060549000</v>
      </c>
      <c r="N1200">
        <f t="shared" si="72"/>
        <v>0.271180160910694</v>
      </c>
      <c r="O1200">
        <f t="shared" si="75"/>
        <v>0.271180160910694</v>
      </c>
    </row>
    <row r="1201" spans="1:15">
      <c r="A1201">
        <v>1247</v>
      </c>
      <c r="B1201" t="s">
        <v>302</v>
      </c>
      <c r="C1201" t="s">
        <v>442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472</v>
      </c>
      <c r="K1201" t="s">
        <v>545</v>
      </c>
      <c r="L1201" s="1">
        <f t="shared" si="73"/>
        <v>1322748000</v>
      </c>
      <c r="M1201" s="1">
        <f t="shared" si="74"/>
        <v>1322748000</v>
      </c>
      <c r="N1201">
        <f t="shared" si="72"/>
        <v>0.245557997164499</v>
      </c>
      <c r="O1201">
        <f t="shared" si="75"/>
        <v>0.245557997164499</v>
      </c>
    </row>
    <row r="1202" spans="1:15">
      <c r="A1202">
        <v>1248</v>
      </c>
      <c r="B1202" t="s">
        <v>303</v>
      </c>
      <c r="C1202" t="s">
        <v>439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478</v>
      </c>
      <c r="K1202" t="s">
        <v>502</v>
      </c>
      <c r="L1202" s="1">
        <f t="shared" si="73"/>
        <v>3430000000</v>
      </c>
      <c r="M1202" s="1">
        <f t="shared" si="74"/>
        <v>2278000000</v>
      </c>
      <c r="N1202">
        <f t="shared" si="72"/>
        <v>0.350679889581842</v>
      </c>
      <c r="O1202">
        <f t="shared" si="75"/>
        <v>0.232900521419078</v>
      </c>
    </row>
    <row r="1203" spans="1:15">
      <c r="A1203">
        <v>1249</v>
      </c>
      <c r="B1203" t="s">
        <v>303</v>
      </c>
      <c r="C1203" t="s">
        <v>440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478</v>
      </c>
      <c r="K1203" t="s">
        <v>502</v>
      </c>
      <c r="L1203" s="1">
        <f t="shared" si="73"/>
        <v>3545000000</v>
      </c>
      <c r="M1203" s="1">
        <f t="shared" si="74"/>
        <v>2299000000</v>
      </c>
      <c r="N1203">
        <f t="shared" si="72"/>
        <v>0.355638041733547</v>
      </c>
      <c r="O1203">
        <f t="shared" si="75"/>
        <v>0.230638041733547</v>
      </c>
    </row>
    <row r="1204" spans="1:15">
      <c r="A1204">
        <v>1250</v>
      </c>
      <c r="B1204" t="s">
        <v>303</v>
      </c>
      <c r="C1204" t="s">
        <v>441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478</v>
      </c>
      <c r="K1204" t="s">
        <v>502</v>
      </c>
      <c r="L1204" s="1">
        <f t="shared" si="73"/>
        <v>3850000000</v>
      </c>
      <c r="M1204" s="1">
        <f t="shared" si="74"/>
        <v>2623000000</v>
      </c>
      <c r="N1204">
        <f t="shared" si="72"/>
        <v>0.353665258129708</v>
      </c>
      <c r="O1204">
        <f t="shared" si="75"/>
        <v>0.24095168105824</v>
      </c>
    </row>
    <row r="1205" spans="1:15">
      <c r="A1205">
        <v>1251</v>
      </c>
      <c r="B1205" t="s">
        <v>303</v>
      </c>
      <c r="C1205" t="s">
        <v>442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478</v>
      </c>
      <c r="K1205" t="s">
        <v>502</v>
      </c>
      <c r="L1205" s="1">
        <f t="shared" si="73"/>
        <v>4176000000</v>
      </c>
      <c r="M1205" s="1">
        <f t="shared" si="74"/>
        <v>2962000000</v>
      </c>
      <c r="N1205">
        <f t="shared" si="72"/>
        <v>0.40096015362458</v>
      </c>
      <c r="O1205">
        <f t="shared" si="75"/>
        <v>0.284397503600576</v>
      </c>
    </row>
    <row r="1206" spans="1:15">
      <c r="A1206">
        <v>1252</v>
      </c>
      <c r="B1206" t="s">
        <v>304</v>
      </c>
      <c r="C1206" t="s">
        <v>439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469</v>
      </c>
      <c r="K1206" t="s">
        <v>560</v>
      </c>
      <c r="L1206" s="1">
        <f t="shared" si="73"/>
        <v>35172000000</v>
      </c>
      <c r="M1206" s="1">
        <f t="shared" si="74"/>
        <v>9705000000</v>
      </c>
      <c r="N1206">
        <f t="shared" si="72"/>
        <v>0.529579161334036</v>
      </c>
      <c r="O1206">
        <f t="shared" si="75"/>
        <v>0.146126628020778</v>
      </c>
    </row>
    <row r="1207" spans="1:15">
      <c r="A1207">
        <v>1253</v>
      </c>
      <c r="B1207" t="s">
        <v>304</v>
      </c>
      <c r="C1207" t="s">
        <v>440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469</v>
      </c>
      <c r="K1207" t="s">
        <v>560</v>
      </c>
      <c r="L1207" s="1">
        <f t="shared" si="73"/>
        <v>35445000000</v>
      </c>
      <c r="M1207" s="1">
        <f t="shared" si="74"/>
        <v>9581000000</v>
      </c>
      <c r="N1207">
        <f t="shared" si="72"/>
        <v>0.531544771530975</v>
      </c>
      <c r="O1207">
        <f t="shared" si="75"/>
        <v>0.14367979844938</v>
      </c>
    </row>
    <row r="1208" spans="1:15">
      <c r="A1208">
        <v>1254</v>
      </c>
      <c r="B1208" t="s">
        <v>304</v>
      </c>
      <c r="C1208" t="s">
        <v>441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469</v>
      </c>
      <c r="K1208" t="s">
        <v>560</v>
      </c>
      <c r="L1208" s="1">
        <f t="shared" si="73"/>
        <v>34325000000</v>
      </c>
      <c r="M1208" s="1">
        <f t="shared" si="74"/>
        <v>9712000000</v>
      </c>
      <c r="N1208">
        <f t="shared" si="72"/>
        <v>0.544357396599848</v>
      </c>
      <c r="O1208">
        <f t="shared" si="75"/>
        <v>0.154021821872621</v>
      </c>
    </row>
    <row r="1209" spans="1:15">
      <c r="A1209">
        <v>1255</v>
      </c>
      <c r="B1209" t="s">
        <v>304</v>
      </c>
      <c r="C1209" t="s">
        <v>442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469</v>
      </c>
      <c r="K1209" t="s">
        <v>560</v>
      </c>
      <c r="L1209" s="1">
        <f t="shared" si="73"/>
        <v>34590000000</v>
      </c>
      <c r="M1209" s="1">
        <f t="shared" si="74"/>
        <v>9785000000</v>
      </c>
      <c r="N1209">
        <f t="shared" si="72"/>
        <v>0.550804949123394</v>
      </c>
      <c r="O1209">
        <f t="shared" si="75"/>
        <v>0.155814583034762</v>
      </c>
    </row>
    <row r="1210" spans="1:15">
      <c r="A1210">
        <v>1256</v>
      </c>
      <c r="B1210" t="s">
        <v>305</v>
      </c>
      <c r="C1210" t="s">
        <v>439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472</v>
      </c>
      <c r="K1210" t="s">
        <v>495</v>
      </c>
      <c r="L1210" s="1">
        <f t="shared" si="73"/>
        <v>44836000000</v>
      </c>
      <c r="M1210" s="1">
        <f t="shared" si="74"/>
        <v>17074000000</v>
      </c>
      <c r="N1210">
        <f t="shared" si="72"/>
        <v>0.820315787547798</v>
      </c>
      <c r="O1210">
        <f t="shared" si="75"/>
        <v>0.312384507016485</v>
      </c>
    </row>
    <row r="1211" spans="1:15">
      <c r="A1211">
        <v>1257</v>
      </c>
      <c r="B1211" t="s">
        <v>305</v>
      </c>
      <c r="C1211" t="s">
        <v>440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472</v>
      </c>
      <c r="K1211" t="s">
        <v>495</v>
      </c>
      <c r="L1211" s="1">
        <f t="shared" si="73"/>
        <v>41998000000</v>
      </c>
      <c r="M1211" s="1">
        <f t="shared" si="74"/>
        <v>16366000000</v>
      </c>
      <c r="N1211">
        <f t="shared" si="72"/>
        <v>0.814167183622829</v>
      </c>
      <c r="O1211">
        <f t="shared" si="75"/>
        <v>0.317268920595534</v>
      </c>
    </row>
    <row r="1212" spans="1:15">
      <c r="A1212">
        <v>1258</v>
      </c>
      <c r="B1212" t="s">
        <v>305</v>
      </c>
      <c r="C1212" t="s">
        <v>441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472</v>
      </c>
      <c r="K1212" t="s">
        <v>495</v>
      </c>
      <c r="L1212" s="1">
        <f t="shared" si="73"/>
        <v>40028000000</v>
      </c>
      <c r="M1212" s="1">
        <f t="shared" si="74"/>
        <v>13499000000</v>
      </c>
      <c r="N1212">
        <f t="shared" si="72"/>
        <v>0.806934784799919</v>
      </c>
      <c r="O1212">
        <f t="shared" si="75"/>
        <v>0.272129825622417</v>
      </c>
    </row>
    <row r="1213" spans="1:15">
      <c r="A1213">
        <v>1259</v>
      </c>
      <c r="B1213" t="s">
        <v>305</v>
      </c>
      <c r="C1213" t="s">
        <v>442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472</v>
      </c>
      <c r="K1213" t="s">
        <v>495</v>
      </c>
      <c r="L1213" s="1">
        <f t="shared" si="73"/>
        <v>39203000000</v>
      </c>
      <c r="M1213" s="1">
        <f t="shared" si="74"/>
        <v>12976000000</v>
      </c>
      <c r="N1213">
        <f t="shared" si="72"/>
        <v>0.802501484104727</v>
      </c>
      <c r="O1213">
        <f t="shared" si="75"/>
        <v>0.26562404044953</v>
      </c>
    </row>
    <row r="1214" spans="1:15">
      <c r="A1214">
        <v>1260</v>
      </c>
      <c r="B1214" t="s">
        <v>306</v>
      </c>
      <c r="C1214" t="s">
        <v>439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471</v>
      </c>
      <c r="K1214" t="s">
        <v>587</v>
      </c>
      <c r="L1214" s="1">
        <f t="shared" si="73"/>
        <v>4605900000</v>
      </c>
      <c r="M1214" s="1">
        <f t="shared" si="74"/>
        <v>1124000000</v>
      </c>
      <c r="N1214">
        <f t="shared" si="72"/>
        <v>0.495817858872921</v>
      </c>
      <c r="O1214">
        <f t="shared" si="75"/>
        <v>0.120996824371602</v>
      </c>
    </row>
    <row r="1215" spans="1:15">
      <c r="A1215">
        <v>1261</v>
      </c>
      <c r="B1215" t="s">
        <v>306</v>
      </c>
      <c r="C1215" t="s">
        <v>440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471</v>
      </c>
      <c r="K1215" t="s">
        <v>587</v>
      </c>
      <c r="L1215" s="1">
        <f t="shared" si="73"/>
        <v>5246600000</v>
      </c>
      <c r="M1215" s="1">
        <f t="shared" si="74"/>
        <v>1494900000</v>
      </c>
      <c r="N1215">
        <f t="shared" si="72"/>
        <v>0.500744445292815</v>
      </c>
      <c r="O1215">
        <f t="shared" si="75"/>
        <v>0.142675803619149</v>
      </c>
    </row>
    <row r="1216" spans="1:15">
      <c r="A1216">
        <v>1262</v>
      </c>
      <c r="B1216" t="s">
        <v>306</v>
      </c>
      <c r="C1216" t="s">
        <v>441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471</v>
      </c>
      <c r="K1216" t="s">
        <v>587</v>
      </c>
      <c r="L1216" s="1">
        <f t="shared" si="73"/>
        <v>5266700000</v>
      </c>
      <c r="M1216" s="1">
        <f t="shared" si="74"/>
        <v>1430800000</v>
      </c>
      <c r="N1216">
        <f t="shared" si="72"/>
        <v>0.440197586172311</v>
      </c>
      <c r="O1216">
        <f t="shared" si="75"/>
        <v>0.119588111397145</v>
      </c>
    </row>
    <row r="1217" spans="1:15">
      <c r="A1217">
        <v>1263</v>
      </c>
      <c r="B1217" t="s">
        <v>306</v>
      </c>
      <c r="C1217" t="s">
        <v>442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471</v>
      </c>
      <c r="K1217" t="s">
        <v>587</v>
      </c>
      <c r="L1217" s="1">
        <f t="shared" si="73"/>
        <v>5480900000</v>
      </c>
      <c r="M1217" s="1">
        <f t="shared" si="74"/>
        <v>1591700000</v>
      </c>
      <c r="N1217">
        <f t="shared" si="72"/>
        <v>0.442218474919518</v>
      </c>
      <c r="O1217">
        <f t="shared" si="75"/>
        <v>0.128424008197449</v>
      </c>
    </row>
    <row r="1218" spans="1:15">
      <c r="A1218">
        <v>1264</v>
      </c>
      <c r="B1218" t="s">
        <v>307</v>
      </c>
      <c r="C1218" t="s">
        <v>439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469</v>
      </c>
      <c r="K1218" t="s">
        <v>547</v>
      </c>
      <c r="L1218" s="1">
        <f t="shared" si="73"/>
        <v>1949390000</v>
      </c>
      <c r="M1218" s="1">
        <f t="shared" si="74"/>
        <v>743050000</v>
      </c>
      <c r="N1218">
        <f t="shared" ref="N1218:N1281" si="76">1-(F1218/E1218)</f>
        <v>0.926188208072712</v>
      </c>
      <c r="O1218">
        <f t="shared" si="75"/>
        <v>0.353035640897116</v>
      </c>
    </row>
    <row r="1219" spans="1:15">
      <c r="A1219">
        <v>1265</v>
      </c>
      <c r="B1219" t="s">
        <v>307</v>
      </c>
      <c r="C1219" t="s">
        <v>440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469</v>
      </c>
      <c r="K1219" t="s">
        <v>547</v>
      </c>
      <c r="L1219" s="1">
        <f t="shared" ref="L1219:L1282" si="77">E1219-F1219</f>
        <v>2614539000</v>
      </c>
      <c r="M1219" s="1">
        <f t="shared" ref="M1219:M1282" si="78">L1219-SUM(G1219:I1219)</f>
        <v>823919000</v>
      </c>
      <c r="N1219">
        <f t="shared" si="76"/>
        <v>0.927287158940217</v>
      </c>
      <c r="O1219">
        <f t="shared" ref="O1219:O1282" si="79">M1219/E1219</f>
        <v>0.292215762972694</v>
      </c>
    </row>
    <row r="1220" spans="1:15">
      <c r="A1220">
        <v>1266</v>
      </c>
      <c r="B1220" t="s">
        <v>307</v>
      </c>
      <c r="C1220" t="s">
        <v>441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469</v>
      </c>
      <c r="K1220" t="s">
        <v>547</v>
      </c>
      <c r="L1220" s="1">
        <f t="shared" si="77"/>
        <v>3711019000</v>
      </c>
      <c r="M1220" s="1">
        <f t="shared" si="78"/>
        <v>1251916000</v>
      </c>
      <c r="N1220">
        <f t="shared" si="76"/>
        <v>0.904304330111547</v>
      </c>
      <c r="O1220">
        <f t="shared" si="79"/>
        <v>0.305067977214864</v>
      </c>
    </row>
    <row r="1221" spans="1:15">
      <c r="A1221">
        <v>1267</v>
      </c>
      <c r="B1221" t="s">
        <v>307</v>
      </c>
      <c r="C1221" t="s">
        <v>442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469</v>
      </c>
      <c r="K1221" t="s">
        <v>547</v>
      </c>
      <c r="L1221" s="1">
        <f t="shared" si="77"/>
        <v>4560733000</v>
      </c>
      <c r="M1221" s="1">
        <f t="shared" si="78"/>
        <v>1330741000</v>
      </c>
      <c r="N1221">
        <f t="shared" si="76"/>
        <v>0.938339985355196</v>
      </c>
      <c r="O1221">
        <f t="shared" si="79"/>
        <v>0.273790965279388</v>
      </c>
    </row>
    <row r="1222" spans="1:15">
      <c r="A1222">
        <v>1268</v>
      </c>
      <c r="B1222" t="s">
        <v>308</v>
      </c>
      <c r="C1222" t="s">
        <v>439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471</v>
      </c>
      <c r="K1222" t="s">
        <v>504</v>
      </c>
      <c r="L1222" s="1">
        <f t="shared" si="77"/>
        <v>1493000000</v>
      </c>
      <c r="M1222" s="1">
        <f t="shared" si="78"/>
        <v>1441500000</v>
      </c>
      <c r="N1222">
        <f t="shared" si="76"/>
        <v>0.0873922230872342</v>
      </c>
      <c r="O1222">
        <f t="shared" si="79"/>
        <v>0.0843776889351963</v>
      </c>
    </row>
    <row r="1223" spans="1:15">
      <c r="A1223">
        <v>1269</v>
      </c>
      <c r="B1223" t="s">
        <v>308</v>
      </c>
      <c r="C1223" t="s">
        <v>440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471</v>
      </c>
      <c r="K1223" t="s">
        <v>504</v>
      </c>
      <c r="L1223" s="1">
        <f t="shared" si="77"/>
        <v>1895800000</v>
      </c>
      <c r="M1223" s="1">
        <f t="shared" si="78"/>
        <v>1838200000</v>
      </c>
      <c r="N1223">
        <f t="shared" si="76"/>
        <v>0.10433165115652</v>
      </c>
      <c r="O1223">
        <f t="shared" si="79"/>
        <v>0.101161747629451</v>
      </c>
    </row>
    <row r="1224" spans="1:15">
      <c r="A1224">
        <v>1270</v>
      </c>
      <c r="B1224" t="s">
        <v>308</v>
      </c>
      <c r="C1224" t="s">
        <v>441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471</v>
      </c>
      <c r="K1224" t="s">
        <v>504</v>
      </c>
      <c r="L1224" s="1">
        <f t="shared" si="77"/>
        <v>2094100000</v>
      </c>
      <c r="M1224" s="1">
        <f t="shared" si="78"/>
        <v>2024300000</v>
      </c>
      <c r="N1224">
        <f t="shared" si="76"/>
        <v>0.107991171343998</v>
      </c>
      <c r="O1224">
        <f t="shared" si="79"/>
        <v>0.104391637530039</v>
      </c>
    </row>
    <row r="1225" spans="1:15">
      <c r="A1225">
        <v>1271</v>
      </c>
      <c r="B1225" t="s">
        <v>308</v>
      </c>
      <c r="C1225" t="s">
        <v>442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471</v>
      </c>
      <c r="K1225" t="s">
        <v>504</v>
      </c>
      <c r="L1225" s="1">
        <f t="shared" si="77"/>
        <v>2147900000</v>
      </c>
      <c r="M1225" s="1">
        <f t="shared" si="78"/>
        <v>2047600000</v>
      </c>
      <c r="N1225">
        <f t="shared" si="76"/>
        <v>0.102998014750309</v>
      </c>
      <c r="O1225">
        <f t="shared" si="79"/>
        <v>0.098188339775005</v>
      </c>
    </row>
    <row r="1226" spans="1:15">
      <c r="A1226">
        <v>1272</v>
      </c>
      <c r="B1226" t="s">
        <v>309</v>
      </c>
      <c r="C1226" t="s">
        <v>439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473</v>
      </c>
      <c r="K1226" t="s">
        <v>544</v>
      </c>
      <c r="L1226" s="1">
        <f t="shared" si="77"/>
        <v>2929029000</v>
      </c>
      <c r="M1226" s="1">
        <f t="shared" si="78"/>
        <v>1374056000</v>
      </c>
      <c r="N1226">
        <f t="shared" si="76"/>
        <v>0.225038077079811</v>
      </c>
      <c r="O1226">
        <f t="shared" si="79"/>
        <v>0.1055690879264</v>
      </c>
    </row>
    <row r="1227" spans="1:15">
      <c r="A1227">
        <v>1273</v>
      </c>
      <c r="B1227" t="s">
        <v>309</v>
      </c>
      <c r="C1227" t="s">
        <v>440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473</v>
      </c>
      <c r="K1227" t="s">
        <v>544</v>
      </c>
      <c r="L1227" s="1">
        <f t="shared" si="77"/>
        <v>3027744000</v>
      </c>
      <c r="M1227" s="1">
        <f t="shared" si="78"/>
        <v>1393752000</v>
      </c>
      <c r="N1227">
        <f t="shared" si="76"/>
        <v>0.229097355010843</v>
      </c>
      <c r="O1227">
        <f t="shared" si="79"/>
        <v>0.105459674510484</v>
      </c>
    </row>
    <row r="1228" spans="1:15">
      <c r="A1228">
        <v>1274</v>
      </c>
      <c r="B1228" t="s">
        <v>309</v>
      </c>
      <c r="C1228" t="s">
        <v>441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473</v>
      </c>
      <c r="K1228" t="s">
        <v>544</v>
      </c>
      <c r="L1228" s="1">
        <f t="shared" si="77"/>
        <v>3056499000</v>
      </c>
      <c r="M1228" s="1">
        <f t="shared" si="78"/>
        <v>1511753000</v>
      </c>
      <c r="N1228">
        <f t="shared" si="76"/>
        <v>0.24044686551271</v>
      </c>
      <c r="O1228">
        <f t="shared" si="79"/>
        <v>0.118925695797524</v>
      </c>
    </row>
    <row r="1229" spans="1:15">
      <c r="A1229">
        <v>1275</v>
      </c>
      <c r="B1229" t="s">
        <v>309</v>
      </c>
      <c r="C1229" t="s">
        <v>442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473</v>
      </c>
      <c r="K1229" t="s">
        <v>544</v>
      </c>
      <c r="L1229" s="1">
        <f t="shared" si="77"/>
        <v>2537369000</v>
      </c>
      <c r="M1229" s="1">
        <f t="shared" si="78"/>
        <v>1178009000</v>
      </c>
      <c r="N1229">
        <f t="shared" si="76"/>
        <v>0.223345142703129</v>
      </c>
      <c r="O1229">
        <f t="shared" si="79"/>
        <v>0.103691102165499</v>
      </c>
    </row>
    <row r="1230" spans="1:15">
      <c r="A1230">
        <v>1276</v>
      </c>
      <c r="B1230" t="s">
        <v>310</v>
      </c>
      <c r="C1230" t="s">
        <v>439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468</v>
      </c>
      <c r="K1230" t="s">
        <v>557</v>
      </c>
      <c r="L1230" s="1">
        <f t="shared" si="77"/>
        <v>1172399000</v>
      </c>
      <c r="M1230" s="1">
        <f t="shared" si="78"/>
        <v>603899000</v>
      </c>
      <c r="N1230">
        <f t="shared" si="76"/>
        <v>0.206422993188775</v>
      </c>
      <c r="O1230">
        <f t="shared" si="79"/>
        <v>0.106327827952521</v>
      </c>
    </row>
    <row r="1231" spans="1:15">
      <c r="A1231">
        <v>1277</v>
      </c>
      <c r="B1231" t="s">
        <v>310</v>
      </c>
      <c r="C1231" t="s">
        <v>440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468</v>
      </c>
      <c r="K1231" t="s">
        <v>557</v>
      </c>
      <c r="L1231" s="1">
        <f t="shared" si="77"/>
        <v>1577884000</v>
      </c>
      <c r="M1231" s="1">
        <f t="shared" si="78"/>
        <v>716494000</v>
      </c>
      <c r="N1231">
        <f t="shared" si="76"/>
        <v>0.2710040579744</v>
      </c>
      <c r="O1231">
        <f t="shared" si="79"/>
        <v>0.123058971074115</v>
      </c>
    </row>
    <row r="1232" spans="1:15">
      <c r="A1232">
        <v>1278</v>
      </c>
      <c r="B1232" t="s">
        <v>310</v>
      </c>
      <c r="C1232" t="s">
        <v>441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468</v>
      </c>
      <c r="K1232" t="s">
        <v>557</v>
      </c>
      <c r="L1232" s="1">
        <f t="shared" si="77"/>
        <v>1628114000</v>
      </c>
      <c r="M1232" s="1">
        <f t="shared" si="78"/>
        <v>833386000</v>
      </c>
      <c r="N1232">
        <f t="shared" si="76"/>
        <v>0.272170477789569</v>
      </c>
      <c r="O1232">
        <f t="shared" si="79"/>
        <v>0.139316451921142</v>
      </c>
    </row>
    <row r="1233" spans="1:15">
      <c r="A1233">
        <v>1279</v>
      </c>
      <c r="B1233" t="s">
        <v>310</v>
      </c>
      <c r="C1233" t="s">
        <v>442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468</v>
      </c>
      <c r="K1233" t="s">
        <v>557</v>
      </c>
      <c r="L1233" s="1">
        <f t="shared" si="77"/>
        <v>1939814000</v>
      </c>
      <c r="M1233" s="1">
        <f t="shared" si="78"/>
        <v>982664000</v>
      </c>
      <c r="N1233">
        <f t="shared" si="76"/>
        <v>0.252959518944833</v>
      </c>
      <c r="O1233">
        <f t="shared" si="79"/>
        <v>0.128143323393071</v>
      </c>
    </row>
    <row r="1234" spans="1:15">
      <c r="A1234">
        <v>1280</v>
      </c>
      <c r="B1234" t="s">
        <v>311</v>
      </c>
      <c r="C1234" t="s">
        <v>439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472</v>
      </c>
      <c r="K1234" t="s">
        <v>497</v>
      </c>
      <c r="L1234" s="1">
        <f t="shared" si="77"/>
        <v>961529000</v>
      </c>
      <c r="M1234" s="1">
        <f t="shared" si="78"/>
        <v>202324000</v>
      </c>
      <c r="N1234">
        <f t="shared" si="76"/>
        <v>0.456742580710131</v>
      </c>
      <c r="O1234">
        <f t="shared" si="79"/>
        <v>0.0961073310317178</v>
      </c>
    </row>
    <row r="1235" spans="1:15">
      <c r="A1235">
        <v>1281</v>
      </c>
      <c r="B1235" t="s">
        <v>311</v>
      </c>
      <c r="C1235" t="s">
        <v>440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472</v>
      </c>
      <c r="K1235" t="s">
        <v>497</v>
      </c>
      <c r="L1235" s="1">
        <f t="shared" si="77"/>
        <v>976142000</v>
      </c>
      <c r="M1235" s="1">
        <f t="shared" si="78"/>
        <v>261844000</v>
      </c>
      <c r="N1235">
        <f t="shared" si="76"/>
        <v>0.452423217429108</v>
      </c>
      <c r="O1235">
        <f t="shared" si="79"/>
        <v>0.121359704781177</v>
      </c>
    </row>
    <row r="1236" spans="1:15">
      <c r="A1236">
        <v>1282</v>
      </c>
      <c r="B1236" t="s">
        <v>311</v>
      </c>
      <c r="C1236" t="s">
        <v>441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472</v>
      </c>
      <c r="K1236" t="s">
        <v>497</v>
      </c>
      <c r="L1236" s="1">
        <f t="shared" si="77"/>
        <v>1004608000</v>
      </c>
      <c r="M1236" s="1">
        <f t="shared" si="78"/>
        <v>224132000</v>
      </c>
      <c r="N1236">
        <f t="shared" si="76"/>
        <v>0.449043209448874</v>
      </c>
      <c r="O1236">
        <f t="shared" si="79"/>
        <v>0.10018330793722</v>
      </c>
    </row>
    <row r="1237" spans="1:15">
      <c r="A1237">
        <v>1283</v>
      </c>
      <c r="B1237" t="s">
        <v>311</v>
      </c>
      <c r="C1237" t="s">
        <v>442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472</v>
      </c>
      <c r="K1237" t="s">
        <v>497</v>
      </c>
      <c r="L1237" s="1">
        <f t="shared" si="77"/>
        <v>1024500000</v>
      </c>
      <c r="M1237" s="1">
        <f t="shared" si="78"/>
        <v>299724000</v>
      </c>
      <c r="N1237">
        <f t="shared" si="76"/>
        <v>0.452845901114721</v>
      </c>
      <c r="O1237">
        <f t="shared" si="79"/>
        <v>0.132482952528754</v>
      </c>
    </row>
    <row r="1238" spans="1:15">
      <c r="A1238">
        <v>1284</v>
      </c>
      <c r="B1238" t="s">
        <v>312</v>
      </c>
      <c r="C1238" t="s">
        <v>439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469</v>
      </c>
      <c r="K1238" t="s">
        <v>591</v>
      </c>
      <c r="L1238" s="1">
        <f t="shared" si="77"/>
        <v>20807000000</v>
      </c>
      <c r="M1238" s="1">
        <f t="shared" si="78"/>
        <v>13824000000</v>
      </c>
      <c r="N1238">
        <f t="shared" si="76"/>
        <v>0.259993252445988</v>
      </c>
      <c r="O1238">
        <f t="shared" si="79"/>
        <v>0.172737382698772</v>
      </c>
    </row>
    <row r="1239" spans="1:15">
      <c r="A1239">
        <v>1285</v>
      </c>
      <c r="B1239" t="s">
        <v>312</v>
      </c>
      <c r="C1239" t="s">
        <v>440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469</v>
      </c>
      <c r="K1239" t="s">
        <v>591</v>
      </c>
      <c r="L1239" s="1">
        <f t="shared" si="77"/>
        <v>19331000000</v>
      </c>
      <c r="M1239" s="1">
        <f t="shared" si="78"/>
        <v>12237000000</v>
      </c>
      <c r="N1239">
        <f t="shared" si="76"/>
        <v>0.241317753975982</v>
      </c>
      <c r="O1239">
        <f t="shared" si="79"/>
        <v>0.152760092876938</v>
      </c>
    </row>
    <row r="1240" spans="1:15">
      <c r="A1240">
        <v>1286</v>
      </c>
      <c r="B1240" t="s">
        <v>312</v>
      </c>
      <c r="C1240" t="s">
        <v>441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469</v>
      </c>
      <c r="K1240" t="s">
        <v>591</v>
      </c>
      <c r="L1240" s="1">
        <f t="shared" si="77"/>
        <v>17429000000</v>
      </c>
      <c r="M1240" s="1">
        <f t="shared" si="78"/>
        <v>10691000000</v>
      </c>
      <c r="N1240">
        <f t="shared" si="76"/>
        <v>0.235820208908373</v>
      </c>
      <c r="O1240">
        <f t="shared" si="79"/>
        <v>0.144652811603615</v>
      </c>
    </row>
    <row r="1241" spans="1:15">
      <c r="A1241">
        <v>1287</v>
      </c>
      <c r="B1241" t="s">
        <v>312</v>
      </c>
      <c r="C1241" t="s">
        <v>442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469</v>
      </c>
      <c r="K1241" t="s">
        <v>591</v>
      </c>
      <c r="L1241" s="1">
        <f t="shared" si="77"/>
        <v>17294000000</v>
      </c>
      <c r="M1241" s="1">
        <f t="shared" si="78"/>
        <v>10815000000</v>
      </c>
      <c r="N1241">
        <f t="shared" si="76"/>
        <v>0.230731258255173</v>
      </c>
      <c r="O1241">
        <f t="shared" si="79"/>
        <v>0.144290421997785</v>
      </c>
    </row>
    <row r="1242" spans="1:15">
      <c r="A1242">
        <v>1288</v>
      </c>
      <c r="B1242" t="s">
        <v>313</v>
      </c>
      <c r="C1242" t="s">
        <v>439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471</v>
      </c>
      <c r="K1242" t="s">
        <v>526</v>
      </c>
      <c r="L1242" s="1">
        <f t="shared" si="77"/>
        <v>16220000000</v>
      </c>
      <c r="M1242" s="1">
        <f t="shared" si="78"/>
        <v>4747000000</v>
      </c>
      <c r="N1242">
        <f t="shared" si="76"/>
        <v>0.97675538961821</v>
      </c>
      <c r="O1242">
        <f t="shared" si="79"/>
        <v>0.285860532337709</v>
      </c>
    </row>
    <row r="1243" spans="1:15">
      <c r="A1243">
        <v>1289</v>
      </c>
      <c r="B1243" t="s">
        <v>313</v>
      </c>
      <c r="C1243" t="s">
        <v>440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471</v>
      </c>
      <c r="K1243" t="s">
        <v>526</v>
      </c>
      <c r="L1243" s="1">
        <f t="shared" si="77"/>
        <v>16528000000</v>
      </c>
      <c r="M1243" s="1">
        <f t="shared" si="78"/>
        <v>6204000000</v>
      </c>
      <c r="N1243">
        <f t="shared" si="76"/>
        <v>0.979611190137506</v>
      </c>
      <c r="O1243">
        <f t="shared" si="79"/>
        <v>0.367709815078236</v>
      </c>
    </row>
    <row r="1244" spans="1:15">
      <c r="A1244">
        <v>1290</v>
      </c>
      <c r="B1244" t="s">
        <v>313</v>
      </c>
      <c r="C1244" t="s">
        <v>441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471</v>
      </c>
      <c r="K1244" t="s">
        <v>526</v>
      </c>
      <c r="L1244" s="1">
        <f t="shared" si="77"/>
        <v>15956000000</v>
      </c>
      <c r="M1244" s="1">
        <f t="shared" si="78"/>
        <v>6195000000</v>
      </c>
      <c r="N1244">
        <f t="shared" si="76"/>
        <v>0.980038081198944</v>
      </c>
      <c r="O1244">
        <f t="shared" si="79"/>
        <v>0.380504882992445</v>
      </c>
    </row>
    <row r="1245" spans="1:15">
      <c r="A1245">
        <v>1291</v>
      </c>
      <c r="B1245" t="s">
        <v>313</v>
      </c>
      <c r="C1245" t="s">
        <v>442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471</v>
      </c>
      <c r="K1245" t="s">
        <v>526</v>
      </c>
      <c r="L1245" s="1">
        <f t="shared" si="77"/>
        <v>15867000000</v>
      </c>
      <c r="M1245" s="1">
        <f t="shared" si="78"/>
        <v>6149000000</v>
      </c>
      <c r="N1245">
        <f t="shared" si="76"/>
        <v>0.975230485556238</v>
      </c>
      <c r="O1245">
        <f t="shared" si="79"/>
        <v>0.377934849416103</v>
      </c>
    </row>
    <row r="1246" spans="1:15">
      <c r="A1246">
        <v>1292</v>
      </c>
      <c r="B1246" t="s">
        <v>314</v>
      </c>
      <c r="C1246" t="s">
        <v>439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473</v>
      </c>
      <c r="K1246" t="s">
        <v>543</v>
      </c>
      <c r="L1246" s="1">
        <f t="shared" si="77"/>
        <v>1265900000</v>
      </c>
      <c r="M1246" s="1">
        <f t="shared" si="78"/>
        <v>55900000</v>
      </c>
      <c r="N1246">
        <f t="shared" si="76"/>
        <v>0.293930528466611</v>
      </c>
      <c r="O1246">
        <f t="shared" si="79"/>
        <v>0.0129794743196805</v>
      </c>
    </row>
    <row r="1247" spans="1:15">
      <c r="A1247">
        <v>1293</v>
      </c>
      <c r="B1247" t="s">
        <v>314</v>
      </c>
      <c r="C1247" t="s">
        <v>440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473</v>
      </c>
      <c r="K1247" t="s">
        <v>543</v>
      </c>
      <c r="L1247" s="1">
        <f t="shared" si="77"/>
        <v>2370100000</v>
      </c>
      <c r="M1247" s="1">
        <f t="shared" si="78"/>
        <v>753600000</v>
      </c>
      <c r="N1247">
        <f t="shared" si="76"/>
        <v>0.33860022572396</v>
      </c>
      <c r="O1247">
        <f t="shared" si="79"/>
        <v>0.10766175693244</v>
      </c>
    </row>
    <row r="1248" spans="1:15">
      <c r="A1248">
        <v>1294</v>
      </c>
      <c r="B1248" t="s">
        <v>314</v>
      </c>
      <c r="C1248" t="s">
        <v>441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473</v>
      </c>
      <c r="K1248" t="s">
        <v>543</v>
      </c>
      <c r="L1248" s="1">
        <f t="shared" si="77"/>
        <v>2463000000</v>
      </c>
      <c r="M1248" s="1">
        <f t="shared" si="78"/>
        <v>851900000</v>
      </c>
      <c r="N1248">
        <f t="shared" si="76"/>
        <v>0.34990765733769</v>
      </c>
      <c r="O1248">
        <f t="shared" si="79"/>
        <v>0.121025713879812</v>
      </c>
    </row>
    <row r="1249" spans="1:15">
      <c r="A1249">
        <v>1295</v>
      </c>
      <c r="B1249" t="s">
        <v>314</v>
      </c>
      <c r="C1249" t="s">
        <v>442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473</v>
      </c>
      <c r="K1249" t="s">
        <v>543</v>
      </c>
      <c r="L1249" s="1">
        <f t="shared" si="77"/>
        <v>2185800000</v>
      </c>
      <c r="M1249" s="1">
        <f t="shared" si="78"/>
        <v>731900000</v>
      </c>
      <c r="N1249">
        <f t="shared" si="76"/>
        <v>0.338936269189022</v>
      </c>
      <c r="O1249">
        <f t="shared" si="79"/>
        <v>0.113490463637773</v>
      </c>
    </row>
    <row r="1250" spans="1:15">
      <c r="A1250">
        <v>1296</v>
      </c>
      <c r="B1250" t="s">
        <v>315</v>
      </c>
      <c r="C1250" t="s">
        <v>439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478</v>
      </c>
      <c r="K1250" t="s">
        <v>501</v>
      </c>
      <c r="L1250" s="1">
        <f t="shared" si="77"/>
        <v>1422245000</v>
      </c>
      <c r="M1250" s="1">
        <f t="shared" si="78"/>
        <v>851755000</v>
      </c>
      <c r="N1250">
        <f t="shared" si="76"/>
        <v>0.430747857837715</v>
      </c>
      <c r="O1250">
        <f t="shared" si="79"/>
        <v>0.257966554041366</v>
      </c>
    </row>
    <row r="1251" spans="1:15">
      <c r="A1251">
        <v>1297</v>
      </c>
      <c r="B1251" t="s">
        <v>315</v>
      </c>
      <c r="C1251" t="s">
        <v>440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478</v>
      </c>
      <c r="K1251" t="s">
        <v>501</v>
      </c>
      <c r="L1251" s="1">
        <f t="shared" si="77"/>
        <v>1434192000</v>
      </c>
      <c r="M1251" s="1">
        <f t="shared" si="78"/>
        <v>846323000</v>
      </c>
      <c r="N1251">
        <f t="shared" si="76"/>
        <v>0.415150922183228</v>
      </c>
      <c r="O1251">
        <f t="shared" si="79"/>
        <v>0.244982383052531</v>
      </c>
    </row>
    <row r="1252" spans="1:15">
      <c r="A1252">
        <v>1298</v>
      </c>
      <c r="B1252" t="s">
        <v>315</v>
      </c>
      <c r="C1252" t="s">
        <v>441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478</v>
      </c>
      <c r="K1252" t="s">
        <v>501</v>
      </c>
      <c r="L1252" s="1">
        <f t="shared" si="77"/>
        <v>1403778000</v>
      </c>
      <c r="M1252" s="1">
        <f t="shared" si="78"/>
        <v>811242000</v>
      </c>
      <c r="N1252">
        <f t="shared" si="76"/>
        <v>0.402040650331994</v>
      </c>
      <c r="O1252">
        <f t="shared" si="79"/>
        <v>0.232338917732453</v>
      </c>
    </row>
    <row r="1253" spans="1:15">
      <c r="A1253">
        <v>1299</v>
      </c>
      <c r="B1253" t="s">
        <v>315</v>
      </c>
      <c r="C1253" t="s">
        <v>442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478</v>
      </c>
      <c r="K1253" t="s">
        <v>501</v>
      </c>
      <c r="L1253" s="1">
        <f t="shared" si="77"/>
        <v>1525768000</v>
      </c>
      <c r="M1253" s="1">
        <f t="shared" si="78"/>
        <v>854602000</v>
      </c>
      <c r="N1253">
        <f t="shared" si="76"/>
        <v>0.436502039941718</v>
      </c>
      <c r="O1253">
        <f t="shared" si="79"/>
        <v>0.244490326404979</v>
      </c>
    </row>
    <row r="1254" spans="1:15">
      <c r="A1254">
        <v>1300</v>
      </c>
      <c r="B1254" t="s">
        <v>316</v>
      </c>
      <c r="C1254" t="s">
        <v>439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475</v>
      </c>
      <c r="K1254" t="s">
        <v>554</v>
      </c>
      <c r="L1254" s="1">
        <f t="shared" si="77"/>
        <v>5951000000</v>
      </c>
      <c r="M1254" s="1">
        <f t="shared" si="78"/>
        <v>1550000000</v>
      </c>
      <c r="N1254">
        <f t="shared" si="76"/>
        <v>0.417174903610235</v>
      </c>
      <c r="O1254">
        <f t="shared" si="79"/>
        <v>0.108657553452506</v>
      </c>
    </row>
    <row r="1255" spans="1:15">
      <c r="A1255">
        <v>1301</v>
      </c>
      <c r="B1255" t="s">
        <v>316</v>
      </c>
      <c r="C1255" t="s">
        <v>440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475</v>
      </c>
      <c r="K1255" t="s">
        <v>554</v>
      </c>
      <c r="L1255" s="1">
        <f t="shared" si="77"/>
        <v>6443000000</v>
      </c>
      <c r="M1255" s="1">
        <f t="shared" si="78"/>
        <v>1497000000</v>
      </c>
      <c r="N1255">
        <f t="shared" si="76"/>
        <v>0.435602731390711</v>
      </c>
      <c r="O1255">
        <f t="shared" si="79"/>
        <v>0.101210195389088</v>
      </c>
    </row>
    <row r="1256" spans="1:15">
      <c r="A1256">
        <v>1302</v>
      </c>
      <c r="B1256" t="s">
        <v>316</v>
      </c>
      <c r="C1256" t="s">
        <v>441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475</v>
      </c>
      <c r="K1256" t="s">
        <v>554</v>
      </c>
      <c r="L1256" s="1">
        <f t="shared" si="77"/>
        <v>6560000000</v>
      </c>
      <c r="M1256" s="1">
        <f t="shared" si="78"/>
        <v>1989000000</v>
      </c>
      <c r="N1256">
        <f t="shared" si="76"/>
        <v>0.444263849383719</v>
      </c>
      <c r="O1256">
        <f t="shared" si="79"/>
        <v>0.134701340918326</v>
      </c>
    </row>
    <row r="1257" spans="1:15">
      <c r="A1257">
        <v>1303</v>
      </c>
      <c r="B1257" t="s">
        <v>316</v>
      </c>
      <c r="C1257" t="s">
        <v>442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475</v>
      </c>
      <c r="K1257" t="s">
        <v>554</v>
      </c>
      <c r="L1257" s="1">
        <f t="shared" si="77"/>
        <v>6688000000</v>
      </c>
      <c r="M1257" s="1">
        <f t="shared" si="78"/>
        <v>1130000000</v>
      </c>
      <c r="N1257">
        <f t="shared" si="76"/>
        <v>0.453392990305742</v>
      </c>
      <c r="O1257">
        <f t="shared" si="79"/>
        <v>0.076604975933835</v>
      </c>
    </row>
    <row r="1258" spans="1:15">
      <c r="A1258">
        <v>1304</v>
      </c>
      <c r="B1258" t="s">
        <v>317</v>
      </c>
      <c r="C1258" t="s">
        <v>439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478</v>
      </c>
      <c r="K1258" t="s">
        <v>502</v>
      </c>
      <c r="L1258" s="1">
        <f t="shared" si="77"/>
        <v>7256000000</v>
      </c>
      <c r="M1258" s="1">
        <f t="shared" si="78"/>
        <v>3026000000</v>
      </c>
      <c r="N1258">
        <f t="shared" si="76"/>
        <v>0.598087701945269</v>
      </c>
      <c r="O1258">
        <f t="shared" si="79"/>
        <v>0.249423013517969</v>
      </c>
    </row>
    <row r="1259" spans="1:15">
      <c r="A1259">
        <v>1305</v>
      </c>
      <c r="B1259" t="s">
        <v>317</v>
      </c>
      <c r="C1259" t="s">
        <v>440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478</v>
      </c>
      <c r="K1259" t="s">
        <v>502</v>
      </c>
      <c r="L1259" s="1">
        <f t="shared" si="77"/>
        <v>5512000000</v>
      </c>
      <c r="M1259" s="1">
        <f t="shared" si="78"/>
        <v>2561000000</v>
      </c>
      <c r="N1259">
        <f t="shared" si="76"/>
        <v>0.758915048877874</v>
      </c>
      <c r="O1259">
        <f t="shared" si="79"/>
        <v>0.352609114690899</v>
      </c>
    </row>
    <row r="1260" spans="1:15">
      <c r="A1260">
        <v>1306</v>
      </c>
      <c r="B1260" t="s">
        <v>317</v>
      </c>
      <c r="C1260" t="s">
        <v>441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478</v>
      </c>
      <c r="K1260" t="s">
        <v>502</v>
      </c>
      <c r="L1260" s="1">
        <f t="shared" si="77"/>
        <v>5963000000</v>
      </c>
      <c r="M1260" s="1">
        <f t="shared" si="78"/>
        <v>2867000000</v>
      </c>
      <c r="N1260">
        <f t="shared" si="76"/>
        <v>0.759424350483953</v>
      </c>
      <c r="O1260">
        <f t="shared" si="79"/>
        <v>0.365129903209373</v>
      </c>
    </row>
    <row r="1261" spans="1:15">
      <c r="A1261">
        <v>1307</v>
      </c>
      <c r="B1261" t="s">
        <v>317</v>
      </c>
      <c r="C1261" t="s">
        <v>442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478</v>
      </c>
      <c r="K1261" t="s">
        <v>502</v>
      </c>
      <c r="L1261" s="1">
        <f t="shared" si="77"/>
        <v>5951000000</v>
      </c>
      <c r="M1261" s="1">
        <f t="shared" si="78"/>
        <v>2831000000</v>
      </c>
      <c r="N1261">
        <f t="shared" si="76"/>
        <v>0.775981223106011</v>
      </c>
      <c r="O1261">
        <f t="shared" si="79"/>
        <v>0.369148520015647</v>
      </c>
    </row>
    <row r="1262" spans="1:15">
      <c r="A1262">
        <v>1308</v>
      </c>
      <c r="B1262" t="s">
        <v>318</v>
      </c>
      <c r="C1262" t="s">
        <v>439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471</v>
      </c>
      <c r="K1262" t="s">
        <v>587</v>
      </c>
      <c r="L1262" s="1">
        <f t="shared" si="77"/>
        <v>18212000000</v>
      </c>
      <c r="M1262" s="1">
        <f t="shared" si="78"/>
        <v>708000000</v>
      </c>
      <c r="N1262">
        <f t="shared" si="76"/>
        <v>0.214645184862164</v>
      </c>
      <c r="O1262">
        <f t="shared" si="79"/>
        <v>0.0083444317418412</v>
      </c>
    </row>
    <row r="1263" spans="1:15">
      <c r="A1263">
        <v>1309</v>
      </c>
      <c r="B1263" t="s">
        <v>318</v>
      </c>
      <c r="C1263" t="s">
        <v>440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471</v>
      </c>
      <c r="K1263" t="s">
        <v>587</v>
      </c>
      <c r="L1263" s="1">
        <f t="shared" si="77"/>
        <v>14488000000</v>
      </c>
      <c r="M1263" s="1">
        <f t="shared" si="78"/>
        <v>-1684000000</v>
      </c>
      <c r="N1263">
        <f t="shared" si="76"/>
        <v>0.349436820144232</v>
      </c>
      <c r="O1263">
        <f t="shared" si="79"/>
        <v>-0.04061648295989</v>
      </c>
    </row>
    <row r="1264" spans="1:15">
      <c r="A1264">
        <v>1310</v>
      </c>
      <c r="B1264" t="s">
        <v>318</v>
      </c>
      <c r="C1264" t="s">
        <v>441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471</v>
      </c>
      <c r="K1264" t="s">
        <v>587</v>
      </c>
      <c r="L1264" s="1">
        <f t="shared" si="77"/>
        <v>20545000000</v>
      </c>
      <c r="M1264" s="1">
        <f t="shared" si="78"/>
        <v>1759000000</v>
      </c>
      <c r="N1264">
        <f t="shared" si="76"/>
        <v>0.379724609555494</v>
      </c>
      <c r="O1264">
        <f t="shared" si="79"/>
        <v>0.0325108585158488</v>
      </c>
    </row>
    <row r="1265" spans="1:15">
      <c r="A1265">
        <v>1311</v>
      </c>
      <c r="B1265" t="s">
        <v>318</v>
      </c>
      <c r="C1265" t="s">
        <v>442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471</v>
      </c>
      <c r="K1265" t="s">
        <v>587</v>
      </c>
      <c r="L1265" s="1">
        <f t="shared" si="77"/>
        <v>24372000000</v>
      </c>
      <c r="M1265" s="1">
        <f t="shared" si="78"/>
        <v>7769000000</v>
      </c>
      <c r="N1265">
        <f t="shared" si="76"/>
        <v>0.42668814229941</v>
      </c>
      <c r="O1265">
        <f t="shared" si="79"/>
        <v>0.13601428596439</v>
      </c>
    </row>
    <row r="1266" spans="1:15">
      <c r="A1266">
        <v>1312</v>
      </c>
      <c r="B1266" t="s">
        <v>319</v>
      </c>
      <c r="C1266" t="s">
        <v>439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470</v>
      </c>
      <c r="K1266" t="s">
        <v>582</v>
      </c>
      <c r="L1266" s="1">
        <f t="shared" si="77"/>
        <v>20844000000</v>
      </c>
      <c r="M1266" s="1">
        <f t="shared" si="78"/>
        <v>4470000000</v>
      </c>
      <c r="N1266">
        <f t="shared" si="76"/>
        <v>0.116258575492219</v>
      </c>
      <c r="O1266">
        <f t="shared" si="79"/>
        <v>0.0249316749400413</v>
      </c>
    </row>
    <row r="1267" spans="1:15">
      <c r="A1267">
        <v>1313</v>
      </c>
      <c r="B1267" t="s">
        <v>319</v>
      </c>
      <c r="C1267" t="s">
        <v>440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470</v>
      </c>
      <c r="K1267" t="s">
        <v>582</v>
      </c>
      <c r="L1267" s="1">
        <f t="shared" si="77"/>
        <v>19145000000</v>
      </c>
      <c r="M1267" s="1">
        <f t="shared" si="78"/>
        <v>2577000000</v>
      </c>
      <c r="N1267">
        <f t="shared" si="76"/>
        <v>0.111570199771556</v>
      </c>
      <c r="O1267">
        <f t="shared" si="79"/>
        <v>0.0150178325835101</v>
      </c>
    </row>
    <row r="1268" spans="1:15">
      <c r="A1268">
        <v>1314</v>
      </c>
      <c r="B1268" t="s">
        <v>319</v>
      </c>
      <c r="C1268" t="s">
        <v>441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470</v>
      </c>
      <c r="K1268" t="s">
        <v>582</v>
      </c>
      <c r="L1268" s="1">
        <f t="shared" si="77"/>
        <v>21029000000</v>
      </c>
      <c r="M1268" s="1">
        <f t="shared" si="78"/>
        <v>3307000000</v>
      </c>
      <c r="N1268">
        <f t="shared" si="76"/>
        <v>0.130443143190333</v>
      </c>
      <c r="O1268">
        <f t="shared" si="79"/>
        <v>0.0205133612882416</v>
      </c>
    </row>
    <row r="1269" spans="1:15">
      <c r="A1269">
        <v>1315</v>
      </c>
      <c r="B1269" t="s">
        <v>319</v>
      </c>
      <c r="C1269" t="s">
        <v>442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470</v>
      </c>
      <c r="K1269" t="s">
        <v>582</v>
      </c>
      <c r="L1269" s="1">
        <f t="shared" si="77"/>
        <v>21282000000</v>
      </c>
      <c r="M1269" s="1">
        <f t="shared" si="78"/>
        <v>4436000000</v>
      </c>
      <c r="N1269">
        <f t="shared" si="76"/>
        <v>0.215023995958575</v>
      </c>
      <c r="O1269">
        <f t="shared" si="79"/>
        <v>0.0448193988380904</v>
      </c>
    </row>
    <row r="1270" spans="1:15">
      <c r="A1270">
        <v>1316</v>
      </c>
      <c r="B1270" t="s">
        <v>320</v>
      </c>
      <c r="C1270" t="s">
        <v>439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468</v>
      </c>
      <c r="K1270" t="s">
        <v>573</v>
      </c>
      <c r="L1270" s="1">
        <f t="shared" si="77"/>
        <v>3249200000</v>
      </c>
      <c r="M1270" s="1">
        <f t="shared" si="78"/>
        <v>654900000</v>
      </c>
      <c r="N1270">
        <f t="shared" si="76"/>
        <v>0.537679960284627</v>
      </c>
      <c r="O1270">
        <f t="shared" si="79"/>
        <v>0.108373324507695</v>
      </c>
    </row>
    <row r="1271" spans="1:15">
      <c r="A1271">
        <v>1317</v>
      </c>
      <c r="B1271" t="s">
        <v>320</v>
      </c>
      <c r="C1271" t="s">
        <v>440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468</v>
      </c>
      <c r="K1271" t="s">
        <v>573</v>
      </c>
      <c r="L1271" s="1">
        <f t="shared" si="77"/>
        <v>4219300000</v>
      </c>
      <c r="M1271" s="1">
        <f t="shared" si="78"/>
        <v>545800000</v>
      </c>
      <c r="N1271">
        <f t="shared" si="76"/>
        <v>0.515403596208346</v>
      </c>
      <c r="O1271">
        <f t="shared" si="79"/>
        <v>0.0666715528193101</v>
      </c>
    </row>
    <row r="1272" spans="1:15">
      <c r="A1272">
        <v>1318</v>
      </c>
      <c r="B1272" t="s">
        <v>320</v>
      </c>
      <c r="C1272" t="s">
        <v>441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468</v>
      </c>
      <c r="K1272" t="s">
        <v>573</v>
      </c>
      <c r="L1272" s="1">
        <f t="shared" si="77"/>
        <v>4326700000</v>
      </c>
      <c r="M1272" s="1">
        <f t="shared" si="78"/>
        <v>613100000</v>
      </c>
      <c r="N1272">
        <f t="shared" si="76"/>
        <v>0.525008493908654</v>
      </c>
      <c r="O1272">
        <f t="shared" si="79"/>
        <v>0.0743945056545163</v>
      </c>
    </row>
    <row r="1273" spans="1:15">
      <c r="A1273">
        <v>1319</v>
      </c>
      <c r="B1273" t="s">
        <v>320</v>
      </c>
      <c r="C1273" t="s">
        <v>442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468</v>
      </c>
      <c r="K1273" t="s">
        <v>573</v>
      </c>
      <c r="L1273" s="1">
        <f t="shared" si="77"/>
        <v>4161600000</v>
      </c>
      <c r="M1273" s="1">
        <f t="shared" si="78"/>
        <v>743900000</v>
      </c>
      <c r="N1273">
        <f t="shared" si="76"/>
        <v>0.518883333541139</v>
      </c>
      <c r="O1273">
        <f t="shared" si="79"/>
        <v>0.0927521414410932</v>
      </c>
    </row>
    <row r="1274" spans="1:15">
      <c r="A1274">
        <v>1320</v>
      </c>
      <c r="B1274" t="s">
        <v>321</v>
      </c>
      <c r="C1274" t="s">
        <v>439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473</v>
      </c>
      <c r="K1274" t="s">
        <v>544</v>
      </c>
      <c r="L1274" s="1">
        <f t="shared" si="77"/>
        <v>937707000</v>
      </c>
      <c r="M1274" s="1">
        <f t="shared" si="78"/>
        <v>465122000</v>
      </c>
      <c r="N1274">
        <f t="shared" si="76"/>
        <v>0.158389255623351</v>
      </c>
      <c r="O1274">
        <f t="shared" si="79"/>
        <v>0.0785643355057008</v>
      </c>
    </row>
    <row r="1275" spans="1:15">
      <c r="A1275">
        <v>1321</v>
      </c>
      <c r="B1275" t="s">
        <v>321</v>
      </c>
      <c r="C1275" t="s">
        <v>440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473</v>
      </c>
      <c r="K1275" t="s">
        <v>544</v>
      </c>
      <c r="L1275" s="1">
        <f t="shared" si="77"/>
        <v>986933000</v>
      </c>
      <c r="M1275" s="1">
        <f t="shared" si="78"/>
        <v>475999000</v>
      </c>
      <c r="N1275">
        <f t="shared" si="76"/>
        <v>0.153929836606501</v>
      </c>
      <c r="O1275">
        <f t="shared" si="79"/>
        <v>0.0742405495559049</v>
      </c>
    </row>
    <row r="1276" spans="1:15">
      <c r="A1276">
        <v>1322</v>
      </c>
      <c r="B1276" t="s">
        <v>321</v>
      </c>
      <c r="C1276" t="s">
        <v>441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473</v>
      </c>
      <c r="K1276" t="s">
        <v>544</v>
      </c>
      <c r="L1276" s="1">
        <f t="shared" si="77"/>
        <v>1168794000</v>
      </c>
      <c r="M1276" s="1">
        <f t="shared" si="78"/>
        <v>429060000</v>
      </c>
      <c r="N1276">
        <f t="shared" si="76"/>
        <v>0.150866070952595</v>
      </c>
      <c r="O1276">
        <f t="shared" si="79"/>
        <v>0.0553823825267073</v>
      </c>
    </row>
    <row r="1277" spans="1:15">
      <c r="A1277">
        <v>1323</v>
      </c>
      <c r="B1277" t="s">
        <v>321</v>
      </c>
      <c r="C1277" t="s">
        <v>442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473</v>
      </c>
      <c r="K1277" t="s">
        <v>544</v>
      </c>
      <c r="L1277" s="1">
        <f t="shared" si="77"/>
        <v>923665000</v>
      </c>
      <c r="M1277" s="1">
        <f t="shared" si="78"/>
        <v>295954000</v>
      </c>
      <c r="N1277">
        <f t="shared" si="76"/>
        <v>0.121977260685993</v>
      </c>
      <c r="O1277">
        <f t="shared" si="79"/>
        <v>0.039083063891197</v>
      </c>
    </row>
    <row r="1278" spans="1:15">
      <c r="A1278">
        <v>1324</v>
      </c>
      <c r="B1278" t="s">
        <v>322</v>
      </c>
      <c r="C1278" t="s">
        <v>439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475</v>
      </c>
      <c r="K1278" t="s">
        <v>519</v>
      </c>
      <c r="L1278" s="1">
        <f t="shared" si="77"/>
        <v>4828000000</v>
      </c>
      <c r="M1278" s="1">
        <f t="shared" si="78"/>
        <v>2502000000</v>
      </c>
      <c r="N1278">
        <f t="shared" si="76"/>
        <v>0.430149679258731</v>
      </c>
      <c r="O1278">
        <f t="shared" si="79"/>
        <v>0.222915181753386</v>
      </c>
    </row>
    <row r="1279" spans="1:15">
      <c r="A1279">
        <v>1325</v>
      </c>
      <c r="B1279" t="s">
        <v>322</v>
      </c>
      <c r="C1279" t="s">
        <v>440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475</v>
      </c>
      <c r="K1279" t="s">
        <v>519</v>
      </c>
      <c r="L1279" s="1">
        <f t="shared" si="77"/>
        <v>5181000000</v>
      </c>
      <c r="M1279" s="1">
        <f t="shared" si="78"/>
        <v>2625000000</v>
      </c>
      <c r="N1279">
        <f t="shared" si="76"/>
        <v>0.434465408805031</v>
      </c>
      <c r="O1279">
        <f t="shared" si="79"/>
        <v>0.220125786163522</v>
      </c>
    </row>
    <row r="1280" spans="1:15">
      <c r="A1280">
        <v>1326</v>
      </c>
      <c r="B1280" t="s">
        <v>322</v>
      </c>
      <c r="C1280" t="s">
        <v>441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475</v>
      </c>
      <c r="K1280" t="s">
        <v>519</v>
      </c>
      <c r="L1280" s="1">
        <f t="shared" si="77"/>
        <v>5311000000</v>
      </c>
      <c r="M1280" s="1">
        <f t="shared" si="78"/>
        <v>2608000000</v>
      </c>
      <c r="N1280">
        <f t="shared" si="76"/>
        <v>0.432738531736332</v>
      </c>
      <c r="O1280">
        <f t="shared" si="79"/>
        <v>0.212498981504115</v>
      </c>
    </row>
    <row r="1281" spans="1:15">
      <c r="A1281">
        <v>1327</v>
      </c>
      <c r="B1281" t="s">
        <v>322</v>
      </c>
      <c r="C1281" t="s">
        <v>442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475</v>
      </c>
      <c r="K1281" t="s">
        <v>519</v>
      </c>
      <c r="L1281" s="1">
        <f t="shared" si="77"/>
        <v>4816000000</v>
      </c>
      <c r="M1281" s="1">
        <f t="shared" si="78"/>
        <v>2321000000</v>
      </c>
      <c r="N1281">
        <f t="shared" si="76"/>
        <v>0.446919079435783</v>
      </c>
      <c r="O1281">
        <f t="shared" si="79"/>
        <v>0.215386043058649</v>
      </c>
    </row>
    <row r="1282" spans="1:15">
      <c r="A1282">
        <v>1331</v>
      </c>
      <c r="B1282" t="s">
        <v>323</v>
      </c>
      <c r="C1282" t="s">
        <v>439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474</v>
      </c>
      <c r="K1282" t="s">
        <v>498</v>
      </c>
      <c r="L1282" s="1">
        <f t="shared" si="77"/>
        <v>15046000000</v>
      </c>
      <c r="M1282" s="1">
        <f t="shared" si="78"/>
        <v>7230000000</v>
      </c>
      <c r="N1282">
        <f t="shared" ref="N1282:N1345" si="80">1-(F1282/E1282)</f>
        <v>0.60508324619963</v>
      </c>
      <c r="O1282">
        <f t="shared" si="79"/>
        <v>0.290758465374407</v>
      </c>
    </row>
    <row r="1283" spans="1:15">
      <c r="A1283">
        <v>1332</v>
      </c>
      <c r="B1283" t="s">
        <v>323</v>
      </c>
      <c r="C1283" t="s">
        <v>440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474</v>
      </c>
      <c r="K1283" t="s">
        <v>498</v>
      </c>
      <c r="L1283" s="1">
        <f t="shared" ref="L1283:L1346" si="81">E1283-F1283</f>
        <v>15801000000</v>
      </c>
      <c r="M1283" s="1">
        <f t="shared" ref="M1283:M1346" si="82">L1283-SUM(G1283:I1283)</f>
        <v>7550000000</v>
      </c>
      <c r="N1283">
        <f t="shared" si="80"/>
        <v>0.596556801449768</v>
      </c>
      <c r="O1283">
        <f t="shared" ref="O1283:O1346" si="83">M1283/E1283</f>
        <v>0.285045494015932</v>
      </c>
    </row>
    <row r="1284" spans="1:15">
      <c r="A1284">
        <v>1333</v>
      </c>
      <c r="B1284" t="s">
        <v>323</v>
      </c>
      <c r="C1284" t="s">
        <v>441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474</v>
      </c>
      <c r="K1284" t="s">
        <v>498</v>
      </c>
      <c r="L1284" s="1">
        <f t="shared" si="81"/>
        <v>14903000000</v>
      </c>
      <c r="M1284" s="1">
        <f t="shared" si="82"/>
        <v>5776000000</v>
      </c>
      <c r="N1284">
        <f t="shared" si="80"/>
        <v>0.589494086468099</v>
      </c>
      <c r="O1284">
        <f t="shared" si="83"/>
        <v>0.228471975000989</v>
      </c>
    </row>
    <row r="1285" spans="1:15">
      <c r="A1285">
        <v>1334</v>
      </c>
      <c r="B1285" t="s">
        <v>323</v>
      </c>
      <c r="C1285" t="s">
        <v>442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474</v>
      </c>
      <c r="K1285" t="s">
        <v>498</v>
      </c>
      <c r="L1285" s="1">
        <f t="shared" si="81"/>
        <v>13805000000</v>
      </c>
      <c r="M1285" s="1">
        <f t="shared" si="82"/>
        <v>6495000000</v>
      </c>
      <c r="N1285">
        <f t="shared" si="80"/>
        <v>0.58610002547338</v>
      </c>
      <c r="O1285">
        <f t="shared" si="83"/>
        <v>0.275749341937675</v>
      </c>
    </row>
    <row r="1286" spans="1:15">
      <c r="A1286">
        <v>1335</v>
      </c>
      <c r="B1286" t="s">
        <v>324</v>
      </c>
      <c r="C1286" t="s">
        <v>439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474</v>
      </c>
      <c r="K1286" t="s">
        <v>498</v>
      </c>
      <c r="L1286" s="1">
        <f t="shared" si="81"/>
        <v>404927000</v>
      </c>
      <c r="M1286" s="1">
        <f t="shared" si="82"/>
        <v>27341000</v>
      </c>
      <c r="N1286">
        <f t="shared" si="80"/>
        <v>0.352652906949908</v>
      </c>
      <c r="O1286">
        <f t="shared" si="83"/>
        <v>0.0238114107701325</v>
      </c>
    </row>
    <row r="1287" spans="1:15">
      <c r="A1287">
        <v>1336</v>
      </c>
      <c r="B1287" t="s">
        <v>324</v>
      </c>
      <c r="C1287" t="s">
        <v>440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474</v>
      </c>
      <c r="K1287" t="s">
        <v>498</v>
      </c>
      <c r="L1287" s="1">
        <f t="shared" si="81"/>
        <v>689308000</v>
      </c>
      <c r="M1287" s="1">
        <f t="shared" si="82"/>
        <v>122466000</v>
      </c>
      <c r="N1287">
        <f t="shared" si="80"/>
        <v>0.402876503682715</v>
      </c>
      <c r="O1287">
        <f t="shared" si="83"/>
        <v>0.0715771090717174</v>
      </c>
    </row>
    <row r="1288" spans="1:15">
      <c r="A1288">
        <v>1337</v>
      </c>
      <c r="B1288" t="s">
        <v>324</v>
      </c>
      <c r="C1288" t="s">
        <v>441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474</v>
      </c>
      <c r="K1288" t="s">
        <v>498</v>
      </c>
      <c r="L1288" s="1">
        <f t="shared" si="81"/>
        <v>1049553000</v>
      </c>
      <c r="M1288" s="1">
        <f t="shared" si="82"/>
        <v>11968000</v>
      </c>
      <c r="N1288">
        <f t="shared" si="80"/>
        <v>0.40201576113311</v>
      </c>
      <c r="O1288">
        <f t="shared" si="83"/>
        <v>0.00458416547734232</v>
      </c>
    </row>
    <row r="1289" spans="1:15">
      <c r="A1289">
        <v>1338</v>
      </c>
      <c r="B1289" t="s">
        <v>325</v>
      </c>
      <c r="C1289" t="s">
        <v>439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473</v>
      </c>
      <c r="K1289" t="s">
        <v>544</v>
      </c>
      <c r="L1289" s="1">
        <f t="shared" si="81"/>
        <v>1319801000</v>
      </c>
      <c r="M1289" s="1">
        <f t="shared" si="82"/>
        <v>397461000</v>
      </c>
      <c r="N1289">
        <f t="shared" si="80"/>
        <v>0.205599377500765</v>
      </c>
      <c r="O1289">
        <f t="shared" si="83"/>
        <v>0.0619167087923344</v>
      </c>
    </row>
    <row r="1290" spans="1:15">
      <c r="A1290">
        <v>1339</v>
      </c>
      <c r="B1290" t="s">
        <v>325</v>
      </c>
      <c r="C1290" t="s">
        <v>440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473</v>
      </c>
      <c r="K1290" t="s">
        <v>544</v>
      </c>
      <c r="L1290" s="1">
        <f t="shared" si="81"/>
        <v>1385734000</v>
      </c>
      <c r="M1290" s="1">
        <f t="shared" si="82"/>
        <v>355720000</v>
      </c>
      <c r="N1290">
        <f t="shared" si="80"/>
        <v>0.208733419754913</v>
      </c>
      <c r="O1290">
        <f t="shared" si="83"/>
        <v>0.0535821824933339</v>
      </c>
    </row>
    <row r="1291" spans="1:15">
      <c r="A1291">
        <v>1340</v>
      </c>
      <c r="B1291" t="s">
        <v>325</v>
      </c>
      <c r="C1291" t="s">
        <v>441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473</v>
      </c>
      <c r="K1291" t="s">
        <v>544</v>
      </c>
      <c r="L1291" s="1">
        <f t="shared" si="81"/>
        <v>1485444000</v>
      </c>
      <c r="M1291" s="1">
        <f t="shared" si="82"/>
        <v>523865000</v>
      </c>
      <c r="N1291">
        <f t="shared" si="80"/>
        <v>0.226029851672874</v>
      </c>
      <c r="O1291">
        <f t="shared" si="83"/>
        <v>0.0797129533301896</v>
      </c>
    </row>
    <row r="1292" spans="1:15">
      <c r="A1292">
        <v>1341</v>
      </c>
      <c r="B1292" t="s">
        <v>325</v>
      </c>
      <c r="C1292" t="s">
        <v>442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473</v>
      </c>
      <c r="K1292" t="s">
        <v>544</v>
      </c>
      <c r="L1292" s="1">
        <f t="shared" si="81"/>
        <v>1501416000</v>
      </c>
      <c r="M1292" s="1">
        <f t="shared" si="82"/>
        <v>545258000</v>
      </c>
      <c r="N1292">
        <f t="shared" si="80"/>
        <v>0.221219911524766</v>
      </c>
      <c r="O1292">
        <f t="shared" si="83"/>
        <v>0.0803387778724688</v>
      </c>
    </row>
    <row r="1293" spans="1:15">
      <c r="A1293">
        <v>1342</v>
      </c>
      <c r="B1293" t="s">
        <v>326</v>
      </c>
      <c r="C1293" t="s">
        <v>439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468</v>
      </c>
      <c r="K1293" t="s">
        <v>534</v>
      </c>
      <c r="L1293" s="1">
        <f t="shared" si="81"/>
        <v>2530590000</v>
      </c>
      <c r="M1293" s="1">
        <f t="shared" si="82"/>
        <v>788554000</v>
      </c>
      <c r="N1293">
        <f t="shared" si="80"/>
        <v>0.32916000262226</v>
      </c>
      <c r="O1293">
        <f t="shared" si="83"/>
        <v>0.10256913870196</v>
      </c>
    </row>
    <row r="1294" spans="1:15">
      <c r="A1294">
        <v>1343</v>
      </c>
      <c r="B1294" t="s">
        <v>326</v>
      </c>
      <c r="C1294" t="s">
        <v>440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468</v>
      </c>
      <c r="K1294" t="s">
        <v>534</v>
      </c>
      <c r="L1294" s="1">
        <f t="shared" si="81"/>
        <v>2654624000</v>
      </c>
      <c r="M1294" s="1">
        <f t="shared" si="82"/>
        <v>855094000</v>
      </c>
      <c r="N1294">
        <f t="shared" si="80"/>
        <v>0.333499918466251</v>
      </c>
      <c r="O1294">
        <f t="shared" si="83"/>
        <v>0.107425299884647</v>
      </c>
    </row>
    <row r="1295" spans="1:15">
      <c r="A1295">
        <v>1344</v>
      </c>
      <c r="B1295" t="s">
        <v>326</v>
      </c>
      <c r="C1295" t="s">
        <v>441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468</v>
      </c>
      <c r="K1295" t="s">
        <v>534</v>
      </c>
      <c r="L1295" s="1">
        <f t="shared" si="81"/>
        <v>2767574000</v>
      </c>
      <c r="M1295" s="1">
        <f t="shared" si="82"/>
        <v>946177000</v>
      </c>
      <c r="N1295">
        <f t="shared" si="80"/>
        <v>0.342782227325113</v>
      </c>
      <c r="O1295">
        <f t="shared" si="83"/>
        <v>0.117190239359017</v>
      </c>
    </row>
    <row r="1296" spans="1:15">
      <c r="A1296">
        <v>1345</v>
      </c>
      <c r="B1296" t="s">
        <v>326</v>
      </c>
      <c r="C1296" t="s">
        <v>442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468</v>
      </c>
      <c r="K1296" t="s">
        <v>534</v>
      </c>
      <c r="L1296" s="1">
        <f t="shared" si="81"/>
        <v>3199681000</v>
      </c>
      <c r="M1296" s="1">
        <f t="shared" si="82"/>
        <v>1286169000</v>
      </c>
      <c r="N1296">
        <f t="shared" si="80"/>
        <v>0.385546748950546</v>
      </c>
      <c r="O1296">
        <f t="shared" si="83"/>
        <v>0.154977410732812</v>
      </c>
    </row>
    <row r="1297" spans="1:15">
      <c r="A1297">
        <v>1346</v>
      </c>
      <c r="B1297" t="s">
        <v>327</v>
      </c>
      <c r="C1297" t="s">
        <v>439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472</v>
      </c>
      <c r="K1297" t="s">
        <v>510</v>
      </c>
      <c r="L1297" s="1">
        <f t="shared" si="81"/>
        <v>1949390000</v>
      </c>
      <c r="M1297" s="1">
        <f t="shared" si="82"/>
        <v>743050000</v>
      </c>
      <c r="N1297">
        <f t="shared" si="80"/>
        <v>0.926188208072712</v>
      </c>
      <c r="O1297">
        <f t="shared" si="83"/>
        <v>0.353035640897116</v>
      </c>
    </row>
    <row r="1298" spans="1:15">
      <c r="A1298">
        <v>1347</v>
      </c>
      <c r="B1298" t="s">
        <v>327</v>
      </c>
      <c r="C1298" t="s">
        <v>440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472</v>
      </c>
      <c r="K1298" t="s">
        <v>510</v>
      </c>
      <c r="L1298" s="1">
        <f t="shared" si="81"/>
        <v>2614539000</v>
      </c>
      <c r="M1298" s="1">
        <f t="shared" si="82"/>
        <v>823919000</v>
      </c>
      <c r="N1298">
        <f t="shared" si="80"/>
        <v>0.927287158940217</v>
      </c>
      <c r="O1298">
        <f t="shared" si="83"/>
        <v>0.292215762972694</v>
      </c>
    </row>
    <row r="1299" spans="1:15">
      <c r="A1299">
        <v>1348</v>
      </c>
      <c r="B1299" t="s">
        <v>327</v>
      </c>
      <c r="C1299" t="s">
        <v>441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472</v>
      </c>
      <c r="K1299" t="s">
        <v>510</v>
      </c>
      <c r="L1299" s="1">
        <f t="shared" si="81"/>
        <v>3711019000</v>
      </c>
      <c r="M1299" s="1">
        <f t="shared" si="82"/>
        <v>1251916000</v>
      </c>
      <c r="N1299">
        <f t="shared" si="80"/>
        <v>0.904304330111547</v>
      </c>
      <c r="O1299">
        <f t="shared" si="83"/>
        <v>0.305067977214864</v>
      </c>
    </row>
    <row r="1300" spans="1:15">
      <c r="A1300">
        <v>1349</v>
      </c>
      <c r="B1300" t="s">
        <v>327</v>
      </c>
      <c r="C1300" t="s">
        <v>442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472</v>
      </c>
      <c r="K1300" t="s">
        <v>510</v>
      </c>
      <c r="L1300" s="1">
        <f t="shared" si="81"/>
        <v>4560733000</v>
      </c>
      <c r="M1300" s="1">
        <f t="shared" si="82"/>
        <v>1330741000</v>
      </c>
      <c r="N1300">
        <f t="shared" si="80"/>
        <v>0.938339985355196</v>
      </c>
      <c r="O1300">
        <f t="shared" si="83"/>
        <v>0.273790965279388</v>
      </c>
    </row>
    <row r="1301" spans="1:15">
      <c r="A1301">
        <v>1350</v>
      </c>
      <c r="B1301" t="s">
        <v>328</v>
      </c>
      <c r="C1301" t="s">
        <v>439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473</v>
      </c>
      <c r="K1301" t="s">
        <v>598</v>
      </c>
      <c r="L1301" s="1">
        <f t="shared" si="81"/>
        <v>1723092000</v>
      </c>
      <c r="M1301" s="1">
        <f t="shared" si="82"/>
        <v>396577000</v>
      </c>
      <c r="N1301">
        <f t="shared" si="80"/>
        <v>0.405825391348585</v>
      </c>
      <c r="O1301">
        <f t="shared" si="83"/>
        <v>0.0934024510733308</v>
      </c>
    </row>
    <row r="1302" spans="1:15">
      <c r="A1302">
        <v>1351</v>
      </c>
      <c r="B1302" t="s">
        <v>328</v>
      </c>
      <c r="C1302" t="s">
        <v>440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473</v>
      </c>
      <c r="K1302" t="s">
        <v>598</v>
      </c>
      <c r="L1302" s="1">
        <f t="shared" si="81"/>
        <v>1922916000</v>
      </c>
      <c r="M1302" s="1">
        <f t="shared" si="82"/>
        <v>496625000</v>
      </c>
      <c r="N1302">
        <f t="shared" si="80"/>
        <v>0.409565551881208</v>
      </c>
      <c r="O1302">
        <f t="shared" si="83"/>
        <v>0.105777107373908</v>
      </c>
    </row>
    <row r="1303" spans="1:15">
      <c r="A1303">
        <v>1352</v>
      </c>
      <c r="B1303" t="s">
        <v>328</v>
      </c>
      <c r="C1303" t="s">
        <v>441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473</v>
      </c>
      <c r="K1303" t="s">
        <v>598</v>
      </c>
      <c r="L1303" s="1">
        <f t="shared" si="81"/>
        <v>2114471000</v>
      </c>
      <c r="M1303" s="1">
        <f t="shared" si="82"/>
        <v>580480000</v>
      </c>
      <c r="N1303">
        <f t="shared" si="80"/>
        <v>0.415014485960856</v>
      </c>
      <c r="O1303">
        <f t="shared" si="83"/>
        <v>0.113932803434314</v>
      </c>
    </row>
    <row r="1304" spans="1:15">
      <c r="A1304">
        <v>1353</v>
      </c>
      <c r="B1304" t="s">
        <v>328</v>
      </c>
      <c r="C1304" t="s">
        <v>442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473</v>
      </c>
      <c r="K1304" t="s">
        <v>598</v>
      </c>
      <c r="L1304" s="1">
        <f t="shared" si="81"/>
        <v>2160676000</v>
      </c>
      <c r="M1304" s="1">
        <f t="shared" si="82"/>
        <v>553222000</v>
      </c>
      <c r="N1304">
        <f t="shared" si="80"/>
        <v>0.411526057352975</v>
      </c>
      <c r="O1304">
        <f t="shared" si="83"/>
        <v>0.105367611109175</v>
      </c>
    </row>
    <row r="1305" spans="1:15">
      <c r="A1305">
        <v>1354</v>
      </c>
      <c r="B1305" t="s">
        <v>329</v>
      </c>
      <c r="C1305" t="s">
        <v>439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474</v>
      </c>
      <c r="K1305" t="s">
        <v>592</v>
      </c>
      <c r="L1305" s="1">
        <f t="shared" si="81"/>
        <v>1128217000</v>
      </c>
      <c r="M1305" s="1">
        <f t="shared" si="82"/>
        <v>204180000</v>
      </c>
      <c r="N1305">
        <f t="shared" si="80"/>
        <v>0.849038656188173</v>
      </c>
      <c r="O1305">
        <f t="shared" si="83"/>
        <v>0.153655469489027</v>
      </c>
    </row>
    <row r="1306" spans="1:15">
      <c r="A1306">
        <v>1355</v>
      </c>
      <c r="B1306" t="s">
        <v>329</v>
      </c>
      <c r="C1306" t="s">
        <v>440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474</v>
      </c>
      <c r="K1306" t="s">
        <v>592</v>
      </c>
      <c r="L1306" s="1">
        <f t="shared" si="81"/>
        <v>1302015000</v>
      </c>
      <c r="M1306" s="1">
        <f t="shared" si="82"/>
        <v>234460000</v>
      </c>
      <c r="N1306">
        <f t="shared" si="80"/>
        <v>0.848431039707027</v>
      </c>
      <c r="O1306">
        <f t="shared" si="83"/>
        <v>0.152780990671927</v>
      </c>
    </row>
    <row r="1307" spans="1:15">
      <c r="A1307">
        <v>1356</v>
      </c>
      <c r="B1307" t="s">
        <v>329</v>
      </c>
      <c r="C1307" t="s">
        <v>441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474</v>
      </c>
      <c r="K1307" t="s">
        <v>592</v>
      </c>
      <c r="L1307" s="1">
        <f t="shared" si="81"/>
        <v>1516290000</v>
      </c>
      <c r="M1307" s="1">
        <f t="shared" si="82"/>
        <v>249994000</v>
      </c>
      <c r="N1307">
        <f t="shared" si="80"/>
        <v>0.847331277252892</v>
      </c>
      <c r="O1307">
        <f t="shared" si="83"/>
        <v>0.139701333732702</v>
      </c>
    </row>
    <row r="1308" spans="1:15">
      <c r="A1308">
        <v>1357</v>
      </c>
      <c r="B1308" t="s">
        <v>329</v>
      </c>
      <c r="C1308" t="s">
        <v>442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474</v>
      </c>
      <c r="K1308" t="s">
        <v>592</v>
      </c>
      <c r="L1308" s="1">
        <f t="shared" si="81"/>
        <v>1742601000</v>
      </c>
      <c r="M1308" s="1">
        <f t="shared" si="82"/>
        <v>288048000</v>
      </c>
      <c r="N1308">
        <f t="shared" si="80"/>
        <v>0.849125585338875</v>
      </c>
      <c r="O1308">
        <f t="shared" si="83"/>
        <v>0.140358536811176</v>
      </c>
    </row>
    <row r="1309" spans="1:15">
      <c r="A1309">
        <v>1358</v>
      </c>
      <c r="B1309" t="s">
        <v>330</v>
      </c>
      <c r="C1309" t="s">
        <v>439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468</v>
      </c>
      <c r="K1309" t="s">
        <v>573</v>
      </c>
      <c r="L1309" s="1">
        <f t="shared" si="81"/>
        <v>4156000000</v>
      </c>
      <c r="M1309" s="1">
        <f t="shared" si="82"/>
        <v>1158000000</v>
      </c>
      <c r="N1309">
        <f t="shared" si="80"/>
        <v>0.598416126709863</v>
      </c>
      <c r="O1309">
        <f t="shared" si="83"/>
        <v>0.166738660907127</v>
      </c>
    </row>
    <row r="1310" spans="1:15">
      <c r="A1310">
        <v>1359</v>
      </c>
      <c r="B1310" t="s">
        <v>330</v>
      </c>
      <c r="C1310" t="s">
        <v>440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468</v>
      </c>
      <c r="K1310" t="s">
        <v>573</v>
      </c>
      <c r="L1310" s="1">
        <f t="shared" si="81"/>
        <v>4310000000</v>
      </c>
      <c r="M1310" s="1">
        <f t="shared" si="82"/>
        <v>1133000000</v>
      </c>
      <c r="N1310">
        <f t="shared" si="80"/>
        <v>0.578523489932886</v>
      </c>
      <c r="O1310">
        <f t="shared" si="83"/>
        <v>0.152080536912752</v>
      </c>
    </row>
    <row r="1311" spans="1:15">
      <c r="A1311">
        <v>1360</v>
      </c>
      <c r="B1311" t="s">
        <v>330</v>
      </c>
      <c r="C1311" t="s">
        <v>441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468</v>
      </c>
      <c r="K1311" t="s">
        <v>573</v>
      </c>
      <c r="L1311" s="1">
        <f t="shared" si="81"/>
        <v>4378000000</v>
      </c>
      <c r="M1311" s="1">
        <f t="shared" si="82"/>
        <v>1052000000</v>
      </c>
      <c r="N1311">
        <f t="shared" si="80"/>
        <v>0.574540682414698</v>
      </c>
      <c r="O1311">
        <f t="shared" si="83"/>
        <v>0.138057742782152</v>
      </c>
    </row>
    <row r="1312" spans="1:15">
      <c r="A1312">
        <v>1361</v>
      </c>
      <c r="B1312" t="s">
        <v>330</v>
      </c>
      <c r="C1312" t="s">
        <v>442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468</v>
      </c>
      <c r="K1312" t="s">
        <v>573</v>
      </c>
      <c r="L1312" s="1">
        <f t="shared" si="81"/>
        <v>4187000000</v>
      </c>
      <c r="M1312" s="1">
        <f t="shared" si="82"/>
        <v>774000000</v>
      </c>
      <c r="N1312">
        <f t="shared" si="80"/>
        <v>0.565428764348413</v>
      </c>
      <c r="O1312">
        <f t="shared" si="83"/>
        <v>0.104523970290344</v>
      </c>
    </row>
    <row r="1313" spans="1:15">
      <c r="A1313">
        <v>1362</v>
      </c>
      <c r="B1313" t="s">
        <v>331</v>
      </c>
      <c r="C1313" t="s">
        <v>439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473</v>
      </c>
      <c r="K1313" t="s">
        <v>544</v>
      </c>
      <c r="L1313" s="1">
        <f t="shared" si="81"/>
        <v>2573800000</v>
      </c>
      <c r="M1313" s="1">
        <f t="shared" si="82"/>
        <v>1036100000</v>
      </c>
      <c r="N1313">
        <f t="shared" si="80"/>
        <v>0.405201593224075</v>
      </c>
      <c r="O1313">
        <f t="shared" si="83"/>
        <v>0.163116547804594</v>
      </c>
    </row>
    <row r="1314" spans="1:15">
      <c r="A1314">
        <v>1363</v>
      </c>
      <c r="B1314" t="s">
        <v>331</v>
      </c>
      <c r="C1314" t="s">
        <v>440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473</v>
      </c>
      <c r="K1314" t="s">
        <v>544</v>
      </c>
      <c r="L1314" s="1">
        <f t="shared" si="81"/>
        <v>2753900000</v>
      </c>
      <c r="M1314" s="1">
        <f t="shared" si="82"/>
        <v>1183800000</v>
      </c>
      <c r="N1314">
        <f t="shared" si="80"/>
        <v>0.415777157092172</v>
      </c>
      <c r="O1314">
        <f t="shared" si="83"/>
        <v>0.178727259002038</v>
      </c>
    </row>
    <row r="1315" spans="1:15">
      <c r="A1315">
        <v>1364</v>
      </c>
      <c r="B1315" t="s">
        <v>331</v>
      </c>
      <c r="C1315" t="s">
        <v>441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473</v>
      </c>
      <c r="K1315" t="s">
        <v>544</v>
      </c>
      <c r="L1315" s="1">
        <f t="shared" si="81"/>
        <v>2703100000</v>
      </c>
      <c r="M1315" s="1">
        <f t="shared" si="82"/>
        <v>1196700000</v>
      </c>
      <c r="N1315">
        <f t="shared" si="80"/>
        <v>0.428526133895591</v>
      </c>
      <c r="O1315">
        <f t="shared" si="83"/>
        <v>0.189714485010859</v>
      </c>
    </row>
    <row r="1316" spans="1:15">
      <c r="A1316">
        <v>1365</v>
      </c>
      <c r="B1316" t="s">
        <v>331</v>
      </c>
      <c r="C1316" t="s">
        <v>442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473</v>
      </c>
      <c r="K1316" t="s">
        <v>544</v>
      </c>
      <c r="L1316" s="1">
        <f t="shared" si="81"/>
        <v>2475500000</v>
      </c>
      <c r="M1316" s="1">
        <f t="shared" si="82"/>
        <v>1008100000</v>
      </c>
      <c r="N1316">
        <f t="shared" si="80"/>
        <v>0.421039204013947</v>
      </c>
      <c r="O1316">
        <f t="shared" si="83"/>
        <v>0.171460158176716</v>
      </c>
    </row>
    <row r="1317" spans="1:15">
      <c r="A1317">
        <v>1366</v>
      </c>
      <c r="B1317" t="s">
        <v>332</v>
      </c>
      <c r="C1317" t="s">
        <v>439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473</v>
      </c>
      <c r="K1317" t="s">
        <v>544</v>
      </c>
      <c r="L1317" s="1">
        <f t="shared" si="81"/>
        <v>1671717000</v>
      </c>
      <c r="M1317" s="1">
        <f t="shared" si="82"/>
        <v>757587000</v>
      </c>
      <c r="N1317">
        <f t="shared" si="80"/>
        <v>0.558451024874319</v>
      </c>
      <c r="O1317">
        <f t="shared" si="83"/>
        <v>0.25307826419272</v>
      </c>
    </row>
    <row r="1318" spans="1:15">
      <c r="A1318">
        <v>1367</v>
      </c>
      <c r="B1318" t="s">
        <v>332</v>
      </c>
      <c r="C1318" t="s">
        <v>440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473</v>
      </c>
      <c r="K1318" t="s">
        <v>544</v>
      </c>
      <c r="L1318" s="1">
        <f t="shared" si="81"/>
        <v>1882928000</v>
      </c>
      <c r="M1318" s="1">
        <f t="shared" si="82"/>
        <v>842361000</v>
      </c>
      <c r="N1318">
        <f t="shared" si="80"/>
        <v>0.581486587312176</v>
      </c>
      <c r="O1318">
        <f t="shared" si="83"/>
        <v>0.260138265071671</v>
      </c>
    </row>
    <row r="1319" spans="1:15">
      <c r="A1319">
        <v>1368</v>
      </c>
      <c r="B1319" t="s">
        <v>332</v>
      </c>
      <c r="C1319" t="s">
        <v>441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473</v>
      </c>
      <c r="K1319" t="s">
        <v>544</v>
      </c>
      <c r="L1319" s="1">
        <f t="shared" si="81"/>
        <v>2101899000</v>
      </c>
      <c r="M1319" s="1">
        <f t="shared" si="82"/>
        <v>999473000</v>
      </c>
      <c r="N1319">
        <f t="shared" si="80"/>
        <v>0.592168630232929</v>
      </c>
      <c r="O1319">
        <f t="shared" si="83"/>
        <v>0.281581825465827</v>
      </c>
    </row>
    <row r="1320" spans="1:15">
      <c r="A1320">
        <v>1369</v>
      </c>
      <c r="B1320" t="s">
        <v>332</v>
      </c>
      <c r="C1320" t="s">
        <v>442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473</v>
      </c>
      <c r="K1320" t="s">
        <v>544</v>
      </c>
      <c r="L1320" s="1">
        <f t="shared" si="81"/>
        <v>2164646000</v>
      </c>
      <c r="M1320" s="1">
        <f t="shared" si="82"/>
        <v>1027918000</v>
      </c>
      <c r="N1320">
        <f t="shared" si="80"/>
        <v>0.60424548381739</v>
      </c>
      <c r="O1320">
        <f t="shared" si="83"/>
        <v>0.286935974397017</v>
      </c>
    </row>
    <row r="1321" spans="1:15">
      <c r="A1321">
        <v>1370</v>
      </c>
      <c r="B1321" t="s">
        <v>333</v>
      </c>
      <c r="C1321" t="s">
        <v>439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468</v>
      </c>
      <c r="K1321" t="s">
        <v>565</v>
      </c>
      <c r="L1321" s="1">
        <f t="shared" si="81"/>
        <v>2709637000</v>
      </c>
      <c r="M1321" s="1">
        <f t="shared" si="82"/>
        <v>1271751000</v>
      </c>
      <c r="N1321">
        <f t="shared" si="80"/>
        <v>0.278738697869009</v>
      </c>
      <c r="O1321">
        <f t="shared" si="83"/>
        <v>0.130824246108837</v>
      </c>
    </row>
    <row r="1322" spans="1:15">
      <c r="A1322">
        <v>1371</v>
      </c>
      <c r="B1322" t="s">
        <v>333</v>
      </c>
      <c r="C1322" t="s">
        <v>440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468</v>
      </c>
      <c r="K1322" t="s">
        <v>565</v>
      </c>
      <c r="L1322" s="1">
        <f t="shared" si="81"/>
        <v>2869429000</v>
      </c>
      <c r="M1322" s="1">
        <f t="shared" si="82"/>
        <v>1343063000</v>
      </c>
      <c r="N1322">
        <f t="shared" si="80"/>
        <v>0.280481914944675</v>
      </c>
      <c r="O1322">
        <f t="shared" si="83"/>
        <v>0.131282175698141</v>
      </c>
    </row>
    <row r="1323" spans="1:15">
      <c r="A1323">
        <v>1372</v>
      </c>
      <c r="B1323" t="s">
        <v>333</v>
      </c>
      <c r="C1323" t="s">
        <v>441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468</v>
      </c>
      <c r="K1323" t="s">
        <v>565</v>
      </c>
      <c r="L1323" s="1">
        <f t="shared" si="81"/>
        <v>3103721000</v>
      </c>
      <c r="M1323" s="1">
        <f t="shared" si="82"/>
        <v>1488350000</v>
      </c>
      <c r="N1323">
        <f t="shared" si="80"/>
        <v>0.281091450148379</v>
      </c>
      <c r="O1323">
        <f t="shared" si="83"/>
        <v>0.134793836117467</v>
      </c>
    </row>
    <row r="1324" spans="1:15">
      <c r="A1324">
        <v>1373</v>
      </c>
      <c r="B1324" t="s">
        <v>333</v>
      </c>
      <c r="C1324" t="s">
        <v>442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468</v>
      </c>
      <c r="K1324" t="s">
        <v>565</v>
      </c>
      <c r="L1324" s="1">
        <f t="shared" si="81"/>
        <v>3363126000</v>
      </c>
      <c r="M1324" s="1">
        <f t="shared" si="82"/>
        <v>1624371000</v>
      </c>
      <c r="N1324">
        <f t="shared" si="80"/>
        <v>0.281668867811463</v>
      </c>
      <c r="O1324">
        <f t="shared" si="83"/>
        <v>0.136044483755819</v>
      </c>
    </row>
    <row r="1325" spans="1:15">
      <c r="A1325">
        <v>1374</v>
      </c>
      <c r="B1325" t="s">
        <v>334</v>
      </c>
      <c r="C1325" t="s">
        <v>439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470</v>
      </c>
      <c r="K1325" t="s">
        <v>518</v>
      </c>
      <c r="L1325" s="1">
        <f t="shared" si="81"/>
        <v>1038351000</v>
      </c>
      <c r="M1325" s="1">
        <f t="shared" si="82"/>
        <v>344987000</v>
      </c>
      <c r="N1325">
        <f t="shared" si="80"/>
        <v>0.759508753707571</v>
      </c>
      <c r="O1325">
        <f t="shared" si="83"/>
        <v>0.252343038544109</v>
      </c>
    </row>
    <row r="1326" spans="1:15">
      <c r="A1326">
        <v>1375</v>
      </c>
      <c r="B1326" t="s">
        <v>334</v>
      </c>
      <c r="C1326" t="s">
        <v>440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470</v>
      </c>
      <c r="K1326" t="s">
        <v>518</v>
      </c>
      <c r="L1326" s="1">
        <f t="shared" si="81"/>
        <v>1316134000</v>
      </c>
      <c r="M1326" s="1">
        <f t="shared" si="82"/>
        <v>432030000</v>
      </c>
      <c r="N1326">
        <f t="shared" si="80"/>
        <v>0.71831455590467</v>
      </c>
      <c r="O1326">
        <f t="shared" si="83"/>
        <v>0.23579167287487</v>
      </c>
    </row>
    <row r="1327" spans="1:15">
      <c r="A1327">
        <v>1376</v>
      </c>
      <c r="B1327" t="s">
        <v>334</v>
      </c>
      <c r="C1327" t="s">
        <v>441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470</v>
      </c>
      <c r="K1327" t="s">
        <v>518</v>
      </c>
      <c r="L1327" s="1">
        <f t="shared" si="81"/>
        <v>1436785000</v>
      </c>
      <c r="M1327" s="1">
        <f t="shared" si="82"/>
        <v>693951000</v>
      </c>
      <c r="N1327">
        <f t="shared" si="80"/>
        <v>0.703431565743974</v>
      </c>
      <c r="O1327">
        <f t="shared" si="83"/>
        <v>0.339749536972892</v>
      </c>
    </row>
    <row r="1328" spans="1:15">
      <c r="A1328">
        <v>1377</v>
      </c>
      <c r="B1328" t="s">
        <v>334</v>
      </c>
      <c r="C1328" t="s">
        <v>442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470</v>
      </c>
      <c r="K1328" t="s">
        <v>518</v>
      </c>
      <c r="L1328" s="1">
        <f t="shared" si="81"/>
        <v>532736000</v>
      </c>
      <c r="M1328" s="1">
        <f t="shared" si="82"/>
        <v>-213737000</v>
      </c>
      <c r="N1328">
        <f t="shared" si="80"/>
        <v>0.450820171548882</v>
      </c>
      <c r="O1328">
        <f t="shared" si="83"/>
        <v>-0.180871859619668</v>
      </c>
    </row>
    <row r="1329" spans="1:15">
      <c r="A1329">
        <v>1378</v>
      </c>
      <c r="B1329" t="s">
        <v>335</v>
      </c>
      <c r="C1329" t="s">
        <v>439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473</v>
      </c>
      <c r="K1329" t="s">
        <v>544</v>
      </c>
      <c r="L1329" s="1">
        <f t="shared" si="81"/>
        <v>3182500000</v>
      </c>
      <c r="M1329" s="1">
        <f t="shared" si="82"/>
        <v>1217000000</v>
      </c>
      <c r="N1329">
        <f t="shared" si="80"/>
        <v>0.378094853395428</v>
      </c>
      <c r="O1329">
        <f t="shared" si="83"/>
        <v>0.144584897590648</v>
      </c>
    </row>
    <row r="1330" spans="1:15">
      <c r="A1330">
        <v>1379</v>
      </c>
      <c r="B1330" t="s">
        <v>335</v>
      </c>
      <c r="C1330" t="s">
        <v>440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473</v>
      </c>
      <c r="K1330" t="s">
        <v>544</v>
      </c>
      <c r="L1330" s="1">
        <f t="shared" si="81"/>
        <v>3160200000</v>
      </c>
      <c r="M1330" s="1">
        <f t="shared" si="82"/>
        <v>1254900000</v>
      </c>
      <c r="N1330">
        <f t="shared" si="80"/>
        <v>0.358979019231425</v>
      </c>
      <c r="O1330">
        <f t="shared" si="83"/>
        <v>0.142548816920927</v>
      </c>
    </row>
    <row r="1331" spans="1:15">
      <c r="A1331">
        <v>1380</v>
      </c>
      <c r="B1331" t="s">
        <v>335</v>
      </c>
      <c r="C1331" t="s">
        <v>441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473</v>
      </c>
      <c r="K1331" t="s">
        <v>544</v>
      </c>
      <c r="L1331" s="1">
        <f t="shared" si="81"/>
        <v>3596400000</v>
      </c>
      <c r="M1331" s="1">
        <f t="shared" si="82"/>
        <v>1558800000</v>
      </c>
      <c r="N1331">
        <f t="shared" si="80"/>
        <v>0.394558420186506</v>
      </c>
      <c r="O1331">
        <f t="shared" si="83"/>
        <v>0.171014810751509</v>
      </c>
    </row>
    <row r="1332" spans="1:15">
      <c r="A1332">
        <v>1381</v>
      </c>
      <c r="B1332" t="s">
        <v>335</v>
      </c>
      <c r="C1332" t="s">
        <v>442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473</v>
      </c>
      <c r="K1332" t="s">
        <v>544</v>
      </c>
      <c r="L1332" s="1">
        <f t="shared" si="81"/>
        <v>3623700000</v>
      </c>
      <c r="M1332" s="1">
        <f t="shared" si="82"/>
        <v>1578100000</v>
      </c>
      <c r="N1332">
        <f t="shared" si="80"/>
        <v>0.386005091769017</v>
      </c>
      <c r="O1332">
        <f t="shared" si="83"/>
        <v>0.168102943212928</v>
      </c>
    </row>
    <row r="1333" spans="1:15">
      <c r="A1333">
        <v>1382</v>
      </c>
      <c r="B1333" t="s">
        <v>336</v>
      </c>
      <c r="C1333" t="s">
        <v>439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468</v>
      </c>
      <c r="K1333" t="s">
        <v>542</v>
      </c>
      <c r="L1333" s="1">
        <f t="shared" si="81"/>
        <v>8484500000</v>
      </c>
      <c r="M1333" s="1">
        <f t="shared" si="82"/>
        <v>2207300000</v>
      </c>
      <c r="N1333">
        <f t="shared" si="80"/>
        <v>0.570701159630855</v>
      </c>
      <c r="O1333">
        <f t="shared" si="83"/>
        <v>0.148471762585089</v>
      </c>
    </row>
    <row r="1334" spans="1:15">
      <c r="A1334">
        <v>1383</v>
      </c>
      <c r="B1334" t="s">
        <v>336</v>
      </c>
      <c r="C1334" t="s">
        <v>440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468</v>
      </c>
      <c r="K1334" t="s">
        <v>542</v>
      </c>
      <c r="L1334" s="1">
        <f t="shared" si="81"/>
        <v>9589000000</v>
      </c>
      <c r="M1334" s="1">
        <f t="shared" si="82"/>
        <v>2792600000</v>
      </c>
      <c r="N1334">
        <f t="shared" si="80"/>
        <v>0.582995902187527</v>
      </c>
      <c r="O1334">
        <f t="shared" si="83"/>
        <v>0.169785624825205</v>
      </c>
    </row>
    <row r="1335" spans="1:15">
      <c r="A1335">
        <v>1384</v>
      </c>
      <c r="B1335" t="s">
        <v>336</v>
      </c>
      <c r="C1335" t="s">
        <v>441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468</v>
      </c>
      <c r="K1335" t="s">
        <v>542</v>
      </c>
      <c r="L1335" s="1">
        <f t="shared" si="81"/>
        <v>11375200000</v>
      </c>
      <c r="M1335" s="1">
        <f t="shared" si="82"/>
        <v>3351100000</v>
      </c>
      <c r="N1335">
        <f t="shared" si="80"/>
        <v>0.593611547433295</v>
      </c>
      <c r="O1335">
        <f t="shared" si="83"/>
        <v>0.174876191768383</v>
      </c>
    </row>
    <row r="1336" spans="1:15">
      <c r="A1336">
        <v>1385</v>
      </c>
      <c r="B1336" t="s">
        <v>336</v>
      </c>
      <c r="C1336" t="s">
        <v>442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468</v>
      </c>
      <c r="K1336" t="s">
        <v>542</v>
      </c>
      <c r="L1336" s="1">
        <f t="shared" si="81"/>
        <v>12804800000</v>
      </c>
      <c r="M1336" s="1">
        <f t="shared" si="82"/>
        <v>3853700000</v>
      </c>
      <c r="N1336">
        <f t="shared" si="80"/>
        <v>0.600715897522507</v>
      </c>
      <c r="O1336">
        <f t="shared" si="83"/>
        <v>0.180789926768281</v>
      </c>
    </row>
    <row r="1337" spans="1:15">
      <c r="A1337">
        <v>1386</v>
      </c>
      <c r="B1337" t="s">
        <v>337</v>
      </c>
      <c r="C1337" t="s">
        <v>439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478</v>
      </c>
      <c r="K1337" t="s">
        <v>501</v>
      </c>
      <c r="L1337" s="1">
        <f t="shared" si="81"/>
        <v>1422000000</v>
      </c>
      <c r="M1337" s="1">
        <f t="shared" si="82"/>
        <v>859000000</v>
      </c>
      <c r="N1337">
        <f t="shared" si="80"/>
        <v>0.34051724137931</v>
      </c>
      <c r="O1337">
        <f t="shared" si="83"/>
        <v>0.205699233716475</v>
      </c>
    </row>
    <row r="1338" spans="1:15">
      <c r="A1338">
        <v>1387</v>
      </c>
      <c r="B1338" t="s">
        <v>337</v>
      </c>
      <c r="C1338" t="s">
        <v>440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478</v>
      </c>
      <c r="K1338" t="s">
        <v>501</v>
      </c>
      <c r="L1338" s="1">
        <f t="shared" si="81"/>
        <v>1508000000</v>
      </c>
      <c r="M1338" s="1">
        <f t="shared" si="82"/>
        <v>910000000</v>
      </c>
      <c r="N1338">
        <f t="shared" si="80"/>
        <v>0.335483870967742</v>
      </c>
      <c r="O1338">
        <f t="shared" si="83"/>
        <v>0.202447163515017</v>
      </c>
    </row>
    <row r="1339" spans="1:15">
      <c r="A1339">
        <v>1388</v>
      </c>
      <c r="B1339" t="s">
        <v>337</v>
      </c>
      <c r="C1339" t="s">
        <v>441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478</v>
      </c>
      <c r="K1339" t="s">
        <v>501</v>
      </c>
      <c r="L1339" s="1">
        <f t="shared" si="81"/>
        <v>1620000000</v>
      </c>
      <c r="M1339" s="1">
        <f t="shared" si="82"/>
        <v>1007000000</v>
      </c>
      <c r="N1339">
        <f t="shared" si="80"/>
        <v>0.327206624924258</v>
      </c>
      <c r="O1339">
        <f t="shared" si="83"/>
        <v>0.203393253888103</v>
      </c>
    </row>
    <row r="1340" spans="1:15">
      <c r="A1340">
        <v>1389</v>
      </c>
      <c r="B1340" t="s">
        <v>337</v>
      </c>
      <c r="C1340" t="s">
        <v>442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478</v>
      </c>
      <c r="K1340" t="s">
        <v>501</v>
      </c>
      <c r="L1340" s="1">
        <f t="shared" si="81"/>
        <v>1666000000</v>
      </c>
      <c r="M1340" s="1">
        <f t="shared" si="82"/>
        <v>1074000000</v>
      </c>
      <c r="N1340">
        <f t="shared" si="80"/>
        <v>0.380365296803653</v>
      </c>
      <c r="O1340">
        <f t="shared" si="83"/>
        <v>0.245205479452055</v>
      </c>
    </row>
    <row r="1341" spans="1:15">
      <c r="A1341">
        <v>1394</v>
      </c>
      <c r="B1341" t="s">
        <v>338</v>
      </c>
      <c r="C1341" t="s">
        <v>439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470</v>
      </c>
      <c r="K1341" t="s">
        <v>582</v>
      </c>
      <c r="L1341" s="1">
        <f t="shared" si="81"/>
        <v>2658000000</v>
      </c>
      <c r="M1341" s="1">
        <f t="shared" si="82"/>
        <v>1575000000</v>
      </c>
      <c r="N1341">
        <f t="shared" si="80"/>
        <v>0.523743842364532</v>
      </c>
      <c r="O1341">
        <f t="shared" si="83"/>
        <v>0.310344827586207</v>
      </c>
    </row>
    <row r="1342" spans="1:15">
      <c r="A1342">
        <v>1395</v>
      </c>
      <c r="B1342" t="s">
        <v>338</v>
      </c>
      <c r="C1342" t="s">
        <v>440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470</v>
      </c>
      <c r="K1342" t="s">
        <v>582</v>
      </c>
      <c r="L1342" s="1">
        <f t="shared" si="81"/>
        <v>2811000000</v>
      </c>
      <c r="M1342" s="1">
        <f t="shared" si="82"/>
        <v>1666000000</v>
      </c>
      <c r="N1342">
        <f t="shared" si="80"/>
        <v>0.509423704240667</v>
      </c>
      <c r="O1342">
        <f t="shared" si="83"/>
        <v>0.301920985864444</v>
      </c>
    </row>
    <row r="1343" spans="1:15">
      <c r="A1343">
        <v>1396</v>
      </c>
      <c r="B1343" t="s">
        <v>338</v>
      </c>
      <c r="C1343" t="s">
        <v>441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470</v>
      </c>
      <c r="K1343" t="s">
        <v>582</v>
      </c>
      <c r="L1343" s="1">
        <f t="shared" si="81"/>
        <v>3113000000</v>
      </c>
      <c r="M1343" s="1">
        <f t="shared" si="82"/>
        <v>1924000000</v>
      </c>
      <c r="N1343">
        <f t="shared" si="80"/>
        <v>0.527358970015247</v>
      </c>
      <c r="O1343">
        <f t="shared" si="83"/>
        <v>0.325935964763679</v>
      </c>
    </row>
    <row r="1344" spans="1:15">
      <c r="A1344">
        <v>1397</v>
      </c>
      <c r="B1344" t="s">
        <v>338</v>
      </c>
      <c r="C1344" t="s">
        <v>442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470</v>
      </c>
      <c r="K1344" t="s">
        <v>582</v>
      </c>
      <c r="L1344" s="1">
        <f t="shared" si="81"/>
        <v>2899000000</v>
      </c>
      <c r="M1344" s="1">
        <f t="shared" si="82"/>
        <v>1782000000</v>
      </c>
      <c r="N1344">
        <f t="shared" si="80"/>
        <v>0.553878486816966</v>
      </c>
      <c r="O1344">
        <f t="shared" si="83"/>
        <v>0.340466182651891</v>
      </c>
    </row>
    <row r="1345" spans="1:15">
      <c r="A1345">
        <v>1398</v>
      </c>
      <c r="B1345" t="s">
        <v>339</v>
      </c>
      <c r="C1345" t="s">
        <v>439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475</v>
      </c>
      <c r="K1345" t="s">
        <v>523</v>
      </c>
      <c r="L1345" s="1">
        <f t="shared" si="81"/>
        <v>2589900000</v>
      </c>
      <c r="M1345" s="1">
        <f t="shared" si="82"/>
        <v>678400000</v>
      </c>
      <c r="N1345">
        <f t="shared" si="80"/>
        <v>0.336753003588703</v>
      </c>
      <c r="O1345">
        <f t="shared" si="83"/>
        <v>0.088209289020648</v>
      </c>
    </row>
    <row r="1346" spans="1:15">
      <c r="A1346">
        <v>1399</v>
      </c>
      <c r="B1346" t="s">
        <v>339</v>
      </c>
      <c r="C1346" t="s">
        <v>440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475</v>
      </c>
      <c r="K1346" t="s">
        <v>523</v>
      </c>
      <c r="L1346" s="1">
        <f t="shared" si="81"/>
        <v>2687600000</v>
      </c>
      <c r="M1346" s="1">
        <f t="shared" si="82"/>
        <v>719300000</v>
      </c>
      <c r="N1346">
        <f t="shared" ref="N1346:N1409" si="84">1-(F1346/E1346)</f>
        <v>0.346764724856461</v>
      </c>
      <c r="O1346">
        <f t="shared" si="83"/>
        <v>0.0928069156828592</v>
      </c>
    </row>
    <row r="1347" spans="1:15">
      <c r="A1347">
        <v>1400</v>
      </c>
      <c r="B1347" t="s">
        <v>339</v>
      </c>
      <c r="C1347" t="s">
        <v>441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475</v>
      </c>
      <c r="K1347" t="s">
        <v>523</v>
      </c>
      <c r="L1347" s="1">
        <f t="shared" ref="L1347:L1410" si="85">E1347-F1347</f>
        <v>2586600000</v>
      </c>
      <c r="M1347" s="1">
        <f t="shared" ref="M1347:M1410" si="86">L1347-SUM(G1347:I1347)</f>
        <v>841700000</v>
      </c>
      <c r="N1347">
        <f t="shared" si="84"/>
        <v>0.367858920571713</v>
      </c>
      <c r="O1347">
        <f t="shared" ref="O1347:O1410" si="87">M1347/E1347</f>
        <v>0.119704188295527</v>
      </c>
    </row>
    <row r="1348" spans="1:15">
      <c r="A1348">
        <v>1401</v>
      </c>
      <c r="B1348" t="s">
        <v>339</v>
      </c>
      <c r="C1348" t="s">
        <v>442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475</v>
      </c>
      <c r="K1348" t="s">
        <v>523</v>
      </c>
      <c r="L1348" s="1">
        <f t="shared" si="85"/>
        <v>2531600000</v>
      </c>
      <c r="M1348" s="1">
        <f t="shared" si="86"/>
        <v>832300000</v>
      </c>
      <c r="N1348">
        <f t="shared" si="84"/>
        <v>0.373485977309945</v>
      </c>
      <c r="O1348">
        <f t="shared" si="87"/>
        <v>0.122788899871649</v>
      </c>
    </row>
    <row r="1349" spans="1:15">
      <c r="A1349">
        <v>1402</v>
      </c>
      <c r="B1349" t="s">
        <v>340</v>
      </c>
      <c r="C1349" t="s">
        <v>439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475</v>
      </c>
      <c r="K1349" t="s">
        <v>508</v>
      </c>
      <c r="L1349" s="1">
        <f t="shared" si="85"/>
        <v>4206226000</v>
      </c>
      <c r="M1349" s="1">
        <f t="shared" si="86"/>
        <v>941330000</v>
      </c>
      <c r="N1349">
        <f t="shared" si="84"/>
        <v>0.441160287806486</v>
      </c>
      <c r="O1349">
        <f t="shared" si="87"/>
        <v>0.0987292203797131</v>
      </c>
    </row>
    <row r="1350" spans="1:15">
      <c r="A1350">
        <v>1403</v>
      </c>
      <c r="B1350" t="s">
        <v>340</v>
      </c>
      <c r="C1350" t="s">
        <v>440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475</v>
      </c>
      <c r="K1350" t="s">
        <v>508</v>
      </c>
      <c r="L1350" s="1">
        <f t="shared" si="85"/>
        <v>4616566000</v>
      </c>
      <c r="M1350" s="1">
        <f t="shared" si="86"/>
        <v>1146366000</v>
      </c>
      <c r="N1350">
        <f t="shared" si="84"/>
        <v>0.453247410150005</v>
      </c>
      <c r="O1350">
        <f t="shared" si="87"/>
        <v>0.112548465804241</v>
      </c>
    </row>
    <row r="1351" spans="1:15">
      <c r="A1351">
        <v>1404</v>
      </c>
      <c r="B1351" t="s">
        <v>340</v>
      </c>
      <c r="C1351" t="s">
        <v>441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475</v>
      </c>
      <c r="K1351" t="s">
        <v>508</v>
      </c>
      <c r="L1351" s="1">
        <f t="shared" si="85"/>
        <v>5164484000</v>
      </c>
      <c r="M1351" s="1">
        <f t="shared" si="86"/>
        <v>1304036000</v>
      </c>
      <c r="N1351">
        <f t="shared" si="84"/>
        <v>0.46403420520879</v>
      </c>
      <c r="O1351">
        <f t="shared" si="87"/>
        <v>0.117168977350622</v>
      </c>
    </row>
    <row r="1352" spans="1:15">
      <c r="A1352">
        <v>1405</v>
      </c>
      <c r="B1352" t="s">
        <v>340</v>
      </c>
      <c r="C1352" t="s">
        <v>442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475</v>
      </c>
      <c r="K1352" t="s">
        <v>508</v>
      </c>
      <c r="L1352" s="1">
        <f t="shared" si="85"/>
        <v>5559226000</v>
      </c>
      <c r="M1352" s="1">
        <f t="shared" si="86"/>
        <v>1615440000</v>
      </c>
      <c r="N1352">
        <f t="shared" si="84"/>
        <v>0.49026165979852</v>
      </c>
      <c r="O1352">
        <f t="shared" si="87"/>
        <v>0.142463770263148</v>
      </c>
    </row>
    <row r="1353" spans="1:15">
      <c r="A1353">
        <v>1406</v>
      </c>
      <c r="B1353" t="s">
        <v>341</v>
      </c>
      <c r="C1353" t="s">
        <v>439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468</v>
      </c>
      <c r="K1353" t="s">
        <v>516</v>
      </c>
      <c r="L1353" s="1">
        <f t="shared" si="85"/>
        <v>1537400000</v>
      </c>
      <c r="M1353" s="1">
        <f t="shared" si="86"/>
        <v>560500000</v>
      </c>
      <c r="N1353">
        <f t="shared" si="84"/>
        <v>0.385951699553146</v>
      </c>
      <c r="O1353">
        <f t="shared" si="87"/>
        <v>0.140708942109755</v>
      </c>
    </row>
    <row r="1354" spans="1:15">
      <c r="A1354">
        <v>1407</v>
      </c>
      <c r="B1354" t="s">
        <v>341</v>
      </c>
      <c r="C1354" t="s">
        <v>440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468</v>
      </c>
      <c r="K1354" t="s">
        <v>516</v>
      </c>
      <c r="L1354" s="1">
        <f t="shared" si="85"/>
        <v>1580500000</v>
      </c>
      <c r="M1354" s="1">
        <f t="shared" si="86"/>
        <v>570500000</v>
      </c>
      <c r="N1354">
        <f t="shared" si="84"/>
        <v>0.37548702841395</v>
      </c>
      <c r="O1354">
        <f t="shared" si="87"/>
        <v>0.135536443979854</v>
      </c>
    </row>
    <row r="1355" spans="1:15">
      <c r="A1355">
        <v>1408</v>
      </c>
      <c r="B1355" t="s">
        <v>341</v>
      </c>
      <c r="C1355" t="s">
        <v>441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468</v>
      </c>
      <c r="K1355" t="s">
        <v>516</v>
      </c>
      <c r="L1355" s="1">
        <f t="shared" si="85"/>
        <v>2074200000</v>
      </c>
      <c r="M1355" s="1">
        <f t="shared" si="86"/>
        <v>576600000</v>
      </c>
      <c r="N1355">
        <f t="shared" si="84"/>
        <v>0.361591966947335</v>
      </c>
      <c r="O1355">
        <f t="shared" si="87"/>
        <v>0.100517755347524</v>
      </c>
    </row>
    <row r="1356" spans="1:15">
      <c r="A1356">
        <v>1409</v>
      </c>
      <c r="B1356" t="s">
        <v>341</v>
      </c>
      <c r="C1356" t="s">
        <v>442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468</v>
      </c>
      <c r="K1356" t="s">
        <v>516</v>
      </c>
      <c r="L1356" s="1">
        <f t="shared" si="85"/>
        <v>2440400000</v>
      </c>
      <c r="M1356" s="1">
        <f t="shared" si="86"/>
        <v>703700000</v>
      </c>
      <c r="N1356">
        <f t="shared" si="84"/>
        <v>0.372568776525908</v>
      </c>
      <c r="O1356">
        <f t="shared" si="87"/>
        <v>0.107431834142469</v>
      </c>
    </row>
    <row r="1357" spans="1:15">
      <c r="A1357">
        <v>1410</v>
      </c>
      <c r="B1357" t="s">
        <v>342</v>
      </c>
      <c r="C1357" t="s">
        <v>439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469</v>
      </c>
      <c r="K1357" t="s">
        <v>531</v>
      </c>
      <c r="L1357" s="1">
        <f t="shared" si="85"/>
        <v>2027600000</v>
      </c>
      <c r="M1357" s="1">
        <f t="shared" si="86"/>
        <v>910400000</v>
      </c>
      <c r="N1357">
        <f t="shared" si="84"/>
        <v>0.343795038743917</v>
      </c>
      <c r="O1357">
        <f t="shared" si="87"/>
        <v>0.154365261033962</v>
      </c>
    </row>
    <row r="1358" spans="1:15">
      <c r="A1358">
        <v>1411</v>
      </c>
      <c r="B1358" t="s">
        <v>342</v>
      </c>
      <c r="C1358" t="s">
        <v>440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469</v>
      </c>
      <c r="K1358" t="s">
        <v>531</v>
      </c>
      <c r="L1358" s="1">
        <f t="shared" si="85"/>
        <v>2031000000</v>
      </c>
      <c r="M1358" s="1">
        <f t="shared" si="86"/>
        <v>919000000</v>
      </c>
      <c r="N1358">
        <f t="shared" si="84"/>
        <v>0.361993369693081</v>
      </c>
      <c r="O1358">
        <f t="shared" si="87"/>
        <v>0.163797098349553</v>
      </c>
    </row>
    <row r="1359" spans="1:15">
      <c r="A1359">
        <v>1412</v>
      </c>
      <c r="B1359" t="s">
        <v>342</v>
      </c>
      <c r="C1359" t="s">
        <v>441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469</v>
      </c>
      <c r="K1359" t="s">
        <v>531</v>
      </c>
      <c r="L1359" s="1">
        <f t="shared" si="85"/>
        <v>1968700000</v>
      </c>
      <c r="M1359" s="1">
        <f t="shared" si="86"/>
        <v>772000000</v>
      </c>
      <c r="N1359">
        <f t="shared" si="84"/>
        <v>0.345828868550951</v>
      </c>
      <c r="O1359">
        <f t="shared" si="87"/>
        <v>0.135612275370211</v>
      </c>
    </row>
    <row r="1360" spans="1:15">
      <c r="A1360">
        <v>1413</v>
      </c>
      <c r="B1360" t="s">
        <v>342</v>
      </c>
      <c r="C1360" t="s">
        <v>442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469</v>
      </c>
      <c r="K1360" t="s">
        <v>531</v>
      </c>
      <c r="L1360" s="1">
        <f t="shared" si="85"/>
        <v>2967800000</v>
      </c>
      <c r="M1360" s="1">
        <f t="shared" si="86"/>
        <v>1145300000</v>
      </c>
      <c r="N1360">
        <f t="shared" si="84"/>
        <v>0.379941622285948</v>
      </c>
      <c r="O1360">
        <f t="shared" si="87"/>
        <v>0.146622798033593</v>
      </c>
    </row>
    <row r="1361" spans="1:15">
      <c r="A1361">
        <v>1414</v>
      </c>
      <c r="B1361" t="s">
        <v>343</v>
      </c>
      <c r="C1361" t="s">
        <v>439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476</v>
      </c>
      <c r="K1361" t="s">
        <v>599</v>
      </c>
      <c r="L1361" s="1">
        <f t="shared" si="85"/>
        <v>819809000</v>
      </c>
      <c r="M1361" s="1">
        <f t="shared" si="86"/>
        <v>369081000</v>
      </c>
      <c r="N1361">
        <f t="shared" si="84"/>
        <v>0.635485236254042</v>
      </c>
      <c r="O1361">
        <f t="shared" si="87"/>
        <v>0.286097769702307</v>
      </c>
    </row>
    <row r="1362" spans="1:15">
      <c r="A1362">
        <v>1415</v>
      </c>
      <c r="B1362" t="s">
        <v>343</v>
      </c>
      <c r="C1362" t="s">
        <v>440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476</v>
      </c>
      <c r="K1362" t="s">
        <v>599</v>
      </c>
      <c r="L1362" s="1">
        <f t="shared" si="85"/>
        <v>891400000</v>
      </c>
      <c r="M1362" s="1">
        <f t="shared" si="86"/>
        <v>428956000</v>
      </c>
      <c r="N1362">
        <f t="shared" si="84"/>
        <v>0.650151524544788</v>
      </c>
      <c r="O1362">
        <f t="shared" si="87"/>
        <v>0.312863358046482</v>
      </c>
    </row>
    <row r="1363" spans="1:15">
      <c r="A1363">
        <v>1416</v>
      </c>
      <c r="B1363" t="s">
        <v>343</v>
      </c>
      <c r="C1363" t="s">
        <v>441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476</v>
      </c>
      <c r="K1363" t="s">
        <v>599</v>
      </c>
      <c r="L1363" s="1">
        <f t="shared" si="85"/>
        <v>1019852000</v>
      </c>
      <c r="M1363" s="1">
        <f t="shared" si="86"/>
        <v>492363000</v>
      </c>
      <c r="N1363">
        <f t="shared" si="84"/>
        <v>0.670964974493052</v>
      </c>
      <c r="O1363">
        <f t="shared" si="87"/>
        <v>0.32392771474324</v>
      </c>
    </row>
    <row r="1364" spans="1:15">
      <c r="A1364">
        <v>1417</v>
      </c>
      <c r="B1364" t="s">
        <v>343</v>
      </c>
      <c r="C1364" t="s">
        <v>442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476</v>
      </c>
      <c r="K1364" t="s">
        <v>599</v>
      </c>
      <c r="L1364" s="1">
        <f t="shared" si="85"/>
        <v>1128503000</v>
      </c>
      <c r="M1364" s="1">
        <f t="shared" si="86"/>
        <v>401131000</v>
      </c>
      <c r="N1364">
        <f t="shared" si="84"/>
        <v>0.678664492861262</v>
      </c>
      <c r="O1364">
        <f t="shared" si="87"/>
        <v>0.241234065559357</v>
      </c>
    </row>
    <row r="1365" spans="1:15">
      <c r="A1365">
        <v>1418</v>
      </c>
      <c r="B1365" t="s">
        <v>344</v>
      </c>
      <c r="C1365" t="s">
        <v>439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468</v>
      </c>
      <c r="K1365" t="s">
        <v>600</v>
      </c>
      <c r="L1365" s="1">
        <f t="shared" si="85"/>
        <v>1598600000</v>
      </c>
      <c r="M1365" s="1">
        <f t="shared" si="86"/>
        <v>586200000</v>
      </c>
      <c r="N1365">
        <f t="shared" si="84"/>
        <v>0.493776061776062</v>
      </c>
      <c r="O1365">
        <f t="shared" si="87"/>
        <v>0.181065637065637</v>
      </c>
    </row>
    <row r="1366" spans="1:15">
      <c r="A1366">
        <v>1419</v>
      </c>
      <c r="B1366" t="s">
        <v>344</v>
      </c>
      <c r="C1366" t="s">
        <v>440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468</v>
      </c>
      <c r="K1366" t="s">
        <v>600</v>
      </c>
      <c r="L1366" s="1">
        <f t="shared" si="85"/>
        <v>1733400000</v>
      </c>
      <c r="M1366" s="1">
        <f t="shared" si="86"/>
        <v>684700000</v>
      </c>
      <c r="N1366">
        <f t="shared" si="84"/>
        <v>0.496306476550421</v>
      </c>
      <c r="O1366">
        <f t="shared" si="87"/>
        <v>0.196043062474947</v>
      </c>
    </row>
    <row r="1367" spans="1:15">
      <c r="A1367">
        <v>1420</v>
      </c>
      <c r="B1367" t="s">
        <v>344</v>
      </c>
      <c r="C1367" t="s">
        <v>441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468</v>
      </c>
      <c r="K1367" t="s">
        <v>600</v>
      </c>
      <c r="L1367" s="1">
        <f t="shared" si="85"/>
        <v>1818500000</v>
      </c>
      <c r="M1367" s="1">
        <f t="shared" si="86"/>
        <v>764800000</v>
      </c>
      <c r="N1367">
        <f t="shared" si="84"/>
        <v>0.506108931006652</v>
      </c>
      <c r="O1367">
        <f t="shared" si="87"/>
        <v>0.212852411566614</v>
      </c>
    </row>
    <row r="1368" spans="1:15">
      <c r="A1368">
        <v>1421</v>
      </c>
      <c r="B1368" t="s">
        <v>344</v>
      </c>
      <c r="C1368" t="s">
        <v>442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468</v>
      </c>
      <c r="K1368" t="s">
        <v>600</v>
      </c>
      <c r="L1368" s="1">
        <f t="shared" si="85"/>
        <v>1908300000</v>
      </c>
      <c r="M1368" s="1">
        <f t="shared" si="86"/>
        <v>854200000</v>
      </c>
      <c r="N1368">
        <f t="shared" si="84"/>
        <v>0.514117139932108</v>
      </c>
      <c r="O1368">
        <f t="shared" si="87"/>
        <v>0.23013093377876</v>
      </c>
    </row>
    <row r="1369" spans="1:15">
      <c r="A1369">
        <v>1422</v>
      </c>
      <c r="B1369" t="s">
        <v>345</v>
      </c>
      <c r="C1369" t="s">
        <v>439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468</v>
      </c>
      <c r="K1369" t="s">
        <v>558</v>
      </c>
      <c r="L1369" s="1">
        <f t="shared" si="85"/>
        <v>1696346000</v>
      </c>
      <c r="M1369" s="1">
        <f t="shared" si="86"/>
        <v>933282000</v>
      </c>
      <c r="N1369">
        <f t="shared" si="84"/>
        <v>0.735245854033189</v>
      </c>
      <c r="O1369">
        <f t="shared" si="87"/>
        <v>0.40451165100976</v>
      </c>
    </row>
    <row r="1370" spans="1:15">
      <c r="A1370">
        <v>1423</v>
      </c>
      <c r="B1370" t="s">
        <v>345</v>
      </c>
      <c r="C1370" t="s">
        <v>440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468</v>
      </c>
      <c r="K1370" t="s">
        <v>558</v>
      </c>
      <c r="L1370" s="1">
        <f t="shared" si="85"/>
        <v>1831515000</v>
      </c>
      <c r="M1370" s="1">
        <f t="shared" si="86"/>
        <v>984880000</v>
      </c>
      <c r="N1370">
        <f t="shared" si="84"/>
        <v>0.723687563937065</v>
      </c>
      <c r="O1370">
        <f t="shared" si="87"/>
        <v>0.389156194718764</v>
      </c>
    </row>
    <row r="1371" spans="1:15">
      <c r="A1371">
        <v>1424</v>
      </c>
      <c r="B1371" t="s">
        <v>345</v>
      </c>
      <c r="C1371" t="s">
        <v>441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468</v>
      </c>
      <c r="K1371" t="s">
        <v>558</v>
      </c>
      <c r="L1371" s="1">
        <f t="shared" si="85"/>
        <v>1886560000</v>
      </c>
      <c r="M1371" s="1">
        <f t="shared" si="86"/>
        <v>993179000</v>
      </c>
      <c r="N1371">
        <f t="shared" si="84"/>
        <v>0.707781332725057</v>
      </c>
      <c r="O1371">
        <f t="shared" si="87"/>
        <v>0.372611290525899</v>
      </c>
    </row>
    <row r="1372" spans="1:15">
      <c r="A1372">
        <v>1425</v>
      </c>
      <c r="B1372" t="s">
        <v>345</v>
      </c>
      <c r="C1372" t="s">
        <v>442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468</v>
      </c>
      <c r="K1372" t="s">
        <v>558</v>
      </c>
      <c r="L1372" s="1">
        <f t="shared" si="85"/>
        <v>2030870000</v>
      </c>
      <c r="M1372" s="1">
        <f t="shared" si="86"/>
        <v>1108095000</v>
      </c>
      <c r="N1372">
        <f t="shared" si="84"/>
        <v>0.672868541696831</v>
      </c>
      <c r="O1372">
        <f t="shared" si="87"/>
        <v>0.367134413680615</v>
      </c>
    </row>
    <row r="1373" spans="1:15">
      <c r="A1373">
        <v>1426</v>
      </c>
      <c r="B1373" t="s">
        <v>346</v>
      </c>
      <c r="C1373" t="s">
        <v>439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478</v>
      </c>
      <c r="K1373" t="s">
        <v>502</v>
      </c>
      <c r="L1373" s="1">
        <f t="shared" si="85"/>
        <v>7164000000</v>
      </c>
      <c r="M1373" s="1">
        <f t="shared" si="86"/>
        <v>4463000000</v>
      </c>
      <c r="N1373">
        <f t="shared" si="84"/>
        <v>0.433210376730967</v>
      </c>
      <c r="O1373">
        <f t="shared" si="87"/>
        <v>0.269879663784241</v>
      </c>
    </row>
    <row r="1374" spans="1:15">
      <c r="A1374">
        <v>1427</v>
      </c>
      <c r="B1374" t="s">
        <v>346</v>
      </c>
      <c r="C1374" t="s">
        <v>440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478</v>
      </c>
      <c r="K1374" t="s">
        <v>502</v>
      </c>
      <c r="L1374" s="1">
        <f t="shared" si="85"/>
        <v>7270000000</v>
      </c>
      <c r="M1374" s="1">
        <f t="shared" si="86"/>
        <v>4435000000</v>
      </c>
      <c r="N1374">
        <f t="shared" si="84"/>
        <v>0.425469655293498</v>
      </c>
      <c r="O1374">
        <f t="shared" si="87"/>
        <v>0.259554046936267</v>
      </c>
    </row>
    <row r="1375" spans="1:15">
      <c r="A1375">
        <v>1428</v>
      </c>
      <c r="B1375" t="s">
        <v>346</v>
      </c>
      <c r="C1375" t="s">
        <v>441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478</v>
      </c>
      <c r="K1375" t="s">
        <v>502</v>
      </c>
      <c r="L1375" s="1">
        <f t="shared" si="85"/>
        <v>7436000000</v>
      </c>
      <c r="M1375" s="1">
        <f t="shared" si="86"/>
        <v>4510000000</v>
      </c>
      <c r="N1375">
        <f t="shared" si="84"/>
        <v>0.402664211837331</v>
      </c>
      <c r="O1375">
        <f t="shared" si="87"/>
        <v>0.24421941842205</v>
      </c>
    </row>
    <row r="1376" spans="1:15">
      <c r="A1376">
        <v>1429</v>
      </c>
      <c r="B1376" t="s">
        <v>346</v>
      </c>
      <c r="C1376" t="s">
        <v>442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478</v>
      </c>
      <c r="K1376" t="s">
        <v>502</v>
      </c>
      <c r="L1376" s="1">
        <f t="shared" si="85"/>
        <v>7678000000</v>
      </c>
      <c r="M1376" s="1">
        <f t="shared" si="86"/>
        <v>4647000000</v>
      </c>
      <c r="N1376">
        <f t="shared" si="84"/>
        <v>0.439018811824575</v>
      </c>
      <c r="O1376">
        <f t="shared" si="87"/>
        <v>0.265709874778432</v>
      </c>
    </row>
    <row r="1377" spans="1:15">
      <c r="A1377">
        <v>1430</v>
      </c>
      <c r="B1377" t="s">
        <v>347</v>
      </c>
      <c r="C1377" t="s">
        <v>439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476</v>
      </c>
      <c r="K1377" t="s">
        <v>505</v>
      </c>
      <c r="L1377" s="1">
        <f t="shared" si="85"/>
        <v>3455777000</v>
      </c>
      <c r="M1377" s="1">
        <f t="shared" si="86"/>
        <v>2010708000</v>
      </c>
      <c r="N1377">
        <f t="shared" si="84"/>
        <v>0.81194772655238</v>
      </c>
      <c r="O1377">
        <f t="shared" si="87"/>
        <v>0.472423362202099</v>
      </c>
    </row>
    <row r="1378" spans="1:15">
      <c r="A1378">
        <v>1431</v>
      </c>
      <c r="B1378" t="s">
        <v>347</v>
      </c>
      <c r="C1378" t="s">
        <v>440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476</v>
      </c>
      <c r="K1378" t="s">
        <v>505</v>
      </c>
      <c r="L1378" s="1">
        <f t="shared" si="85"/>
        <v>3705903000</v>
      </c>
      <c r="M1378" s="1">
        <f t="shared" si="86"/>
        <v>2195834000</v>
      </c>
      <c r="N1378">
        <f t="shared" si="84"/>
        <v>0.81558674154885</v>
      </c>
      <c r="O1378">
        <f t="shared" si="87"/>
        <v>0.483254175039708</v>
      </c>
    </row>
    <row r="1379" spans="1:15">
      <c r="A1379">
        <v>1432</v>
      </c>
      <c r="B1379" t="s">
        <v>347</v>
      </c>
      <c r="C1379" t="s">
        <v>441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476</v>
      </c>
      <c r="K1379" t="s">
        <v>505</v>
      </c>
      <c r="L1379" s="1">
        <f t="shared" si="85"/>
        <v>3988015000</v>
      </c>
      <c r="M1379" s="1">
        <f t="shared" si="86"/>
        <v>2397343000</v>
      </c>
      <c r="N1379">
        <f t="shared" si="84"/>
        <v>0.818756726282936</v>
      </c>
      <c r="O1379">
        <f t="shared" si="87"/>
        <v>0.492184885577741</v>
      </c>
    </row>
    <row r="1380" spans="1:15">
      <c r="A1380">
        <v>1433</v>
      </c>
      <c r="B1380" t="s">
        <v>347</v>
      </c>
      <c r="C1380" t="s">
        <v>442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476</v>
      </c>
      <c r="K1380" t="s">
        <v>505</v>
      </c>
      <c r="L1380" s="1">
        <f t="shared" si="85"/>
        <v>4305911000</v>
      </c>
      <c r="M1380" s="1">
        <f t="shared" si="86"/>
        <v>2675508000</v>
      </c>
      <c r="N1380">
        <f t="shared" si="84"/>
        <v>0.817665548888808</v>
      </c>
      <c r="O1380">
        <f t="shared" si="87"/>
        <v>0.508062223621528</v>
      </c>
    </row>
    <row r="1381" spans="1:15">
      <c r="A1381">
        <v>1438</v>
      </c>
      <c r="B1381" t="s">
        <v>348</v>
      </c>
      <c r="C1381" t="s">
        <v>439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468</v>
      </c>
      <c r="K1381" t="s">
        <v>516</v>
      </c>
      <c r="L1381" s="1">
        <f t="shared" si="85"/>
        <v>6491261000</v>
      </c>
      <c r="M1381" s="1">
        <f t="shared" si="86"/>
        <v>1528077000</v>
      </c>
      <c r="N1381">
        <f t="shared" si="84"/>
        <v>0.266247957897517</v>
      </c>
      <c r="O1381">
        <f t="shared" si="87"/>
        <v>0.062676170432858</v>
      </c>
    </row>
    <row r="1382" spans="1:15">
      <c r="A1382">
        <v>1439</v>
      </c>
      <c r="B1382" t="s">
        <v>348</v>
      </c>
      <c r="C1382" t="s">
        <v>440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468</v>
      </c>
      <c r="K1382" t="s">
        <v>516</v>
      </c>
      <c r="L1382" s="1">
        <f t="shared" si="85"/>
        <v>6032000000</v>
      </c>
      <c r="M1382" s="1">
        <f t="shared" si="86"/>
        <v>1242000000</v>
      </c>
      <c r="N1382">
        <f t="shared" si="84"/>
        <v>0.260967379077615</v>
      </c>
      <c r="O1382">
        <f t="shared" si="87"/>
        <v>0.0537336679068963</v>
      </c>
    </row>
    <row r="1383" spans="1:15">
      <c r="A1383">
        <v>1440</v>
      </c>
      <c r="B1383" t="s">
        <v>348</v>
      </c>
      <c r="C1383" t="s">
        <v>441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468</v>
      </c>
      <c r="K1383" t="s">
        <v>516</v>
      </c>
      <c r="L1383" s="1">
        <f t="shared" si="85"/>
        <v>5801000000</v>
      </c>
      <c r="M1383" s="1">
        <f t="shared" si="86"/>
        <v>923000000</v>
      </c>
      <c r="N1383">
        <f t="shared" si="84"/>
        <v>0.257913924951094</v>
      </c>
      <c r="O1383">
        <f t="shared" si="87"/>
        <v>0.0410368130890983</v>
      </c>
    </row>
    <row r="1384" spans="1:15">
      <c r="A1384">
        <v>1441</v>
      </c>
      <c r="B1384" t="s">
        <v>348</v>
      </c>
      <c r="C1384" t="s">
        <v>442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468</v>
      </c>
      <c r="K1384" t="s">
        <v>516</v>
      </c>
      <c r="L1384" s="1">
        <f t="shared" si="85"/>
        <v>5514000000</v>
      </c>
      <c r="M1384" s="1">
        <f t="shared" si="86"/>
        <v>847000000</v>
      </c>
      <c r="N1384">
        <f t="shared" si="84"/>
        <v>0.261835794672112</v>
      </c>
      <c r="O1384">
        <f t="shared" si="87"/>
        <v>0.0402203333491619</v>
      </c>
    </row>
    <row r="1385" spans="1:15">
      <c r="A1385">
        <v>1442</v>
      </c>
      <c r="B1385" t="s">
        <v>349</v>
      </c>
      <c r="C1385" t="s">
        <v>439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473</v>
      </c>
      <c r="K1385" t="s">
        <v>544</v>
      </c>
      <c r="L1385" s="1">
        <f t="shared" si="85"/>
        <v>857305000</v>
      </c>
      <c r="M1385" s="1">
        <f t="shared" si="86"/>
        <v>468836000</v>
      </c>
      <c r="N1385">
        <f t="shared" si="84"/>
        <v>0.448111987095621</v>
      </c>
      <c r="O1385">
        <f t="shared" si="87"/>
        <v>0.24505984635802</v>
      </c>
    </row>
    <row r="1386" spans="1:15">
      <c r="A1386">
        <v>1443</v>
      </c>
      <c r="B1386" t="s">
        <v>349</v>
      </c>
      <c r="C1386" t="s">
        <v>440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473</v>
      </c>
      <c r="K1386" t="s">
        <v>544</v>
      </c>
      <c r="L1386" s="1">
        <f t="shared" si="85"/>
        <v>964634000</v>
      </c>
      <c r="M1386" s="1">
        <f t="shared" si="86"/>
        <v>535619000</v>
      </c>
      <c r="N1386">
        <f t="shared" si="84"/>
        <v>0.45017306738311</v>
      </c>
      <c r="O1386">
        <f t="shared" si="87"/>
        <v>0.249961382429682</v>
      </c>
    </row>
    <row r="1387" spans="1:15">
      <c r="A1387">
        <v>1444</v>
      </c>
      <c r="B1387" t="s">
        <v>349</v>
      </c>
      <c r="C1387" t="s">
        <v>441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473</v>
      </c>
      <c r="K1387" t="s">
        <v>544</v>
      </c>
      <c r="L1387" s="1">
        <f t="shared" si="85"/>
        <v>1094411000</v>
      </c>
      <c r="M1387" s="1">
        <f t="shared" si="86"/>
        <v>556336000</v>
      </c>
      <c r="N1387">
        <f t="shared" si="84"/>
        <v>0.428240167381371</v>
      </c>
      <c r="O1387">
        <f t="shared" si="87"/>
        <v>0.21769282450586</v>
      </c>
    </row>
    <row r="1388" spans="1:15">
      <c r="A1388">
        <v>1445</v>
      </c>
      <c r="B1388" t="s">
        <v>349</v>
      </c>
      <c r="C1388" t="s">
        <v>442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473</v>
      </c>
      <c r="K1388" t="s">
        <v>544</v>
      </c>
      <c r="L1388" s="1">
        <f t="shared" si="85"/>
        <v>1266185000</v>
      </c>
      <c r="M1388" s="1">
        <f t="shared" si="86"/>
        <v>487612000</v>
      </c>
      <c r="N1388">
        <f t="shared" si="84"/>
        <v>0.424053587719381</v>
      </c>
      <c r="O1388">
        <f t="shared" si="87"/>
        <v>0.163304428669604</v>
      </c>
    </row>
    <row r="1389" spans="1:15">
      <c r="A1389">
        <v>1446</v>
      </c>
      <c r="B1389" t="s">
        <v>350</v>
      </c>
      <c r="C1389" t="s">
        <v>439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478</v>
      </c>
      <c r="K1389" t="s">
        <v>501</v>
      </c>
      <c r="L1389" s="1">
        <f t="shared" si="85"/>
        <v>3001000000</v>
      </c>
      <c r="M1389" s="1">
        <f t="shared" si="86"/>
        <v>1552000000</v>
      </c>
      <c r="N1389">
        <f t="shared" si="84"/>
        <v>0.311081165129056</v>
      </c>
      <c r="O1389">
        <f t="shared" si="87"/>
        <v>0.160879029750181</v>
      </c>
    </row>
    <row r="1390" spans="1:15">
      <c r="A1390">
        <v>1447</v>
      </c>
      <c r="B1390" t="s">
        <v>350</v>
      </c>
      <c r="C1390" t="s">
        <v>440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478</v>
      </c>
      <c r="K1390" t="s">
        <v>501</v>
      </c>
      <c r="L1390" s="1">
        <f t="shared" si="85"/>
        <v>3371000000</v>
      </c>
      <c r="M1390" s="1">
        <f t="shared" si="86"/>
        <v>1684000000</v>
      </c>
      <c r="N1390">
        <f t="shared" si="84"/>
        <v>0.319314199109596</v>
      </c>
      <c r="O1390">
        <f t="shared" si="87"/>
        <v>0.159515013734963</v>
      </c>
    </row>
    <row r="1391" spans="1:15">
      <c r="A1391">
        <v>1448</v>
      </c>
      <c r="B1391" t="s">
        <v>350</v>
      </c>
      <c r="C1391" t="s">
        <v>441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478</v>
      </c>
      <c r="K1391" t="s">
        <v>501</v>
      </c>
      <c r="L1391" s="1">
        <f t="shared" si="85"/>
        <v>3346000000</v>
      </c>
      <c r="M1391" s="1">
        <f t="shared" si="86"/>
        <v>1776000000</v>
      </c>
      <c r="N1391">
        <f t="shared" si="84"/>
        <v>0.303217036701405</v>
      </c>
      <c r="O1391">
        <f t="shared" si="87"/>
        <v>0.160942455822383</v>
      </c>
    </row>
    <row r="1392" spans="1:15">
      <c r="A1392">
        <v>1449</v>
      </c>
      <c r="B1392" t="s">
        <v>350</v>
      </c>
      <c r="C1392" t="s">
        <v>442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478</v>
      </c>
      <c r="K1392" t="s">
        <v>501</v>
      </c>
      <c r="L1392" s="1">
        <f t="shared" si="85"/>
        <v>3583000000</v>
      </c>
      <c r="M1392" s="1">
        <f t="shared" si="86"/>
        <v>1936000000</v>
      </c>
      <c r="N1392">
        <f t="shared" si="84"/>
        <v>0.350210145635813</v>
      </c>
      <c r="O1392">
        <f t="shared" si="87"/>
        <v>0.189228814387645</v>
      </c>
    </row>
    <row r="1393" spans="1:15">
      <c r="A1393">
        <v>1450</v>
      </c>
      <c r="B1393" t="s">
        <v>351</v>
      </c>
      <c r="C1393" t="s">
        <v>439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471</v>
      </c>
      <c r="K1393" t="s">
        <v>526</v>
      </c>
      <c r="L1393" s="1">
        <f t="shared" si="85"/>
        <v>10811000000</v>
      </c>
      <c r="M1393" s="1">
        <f t="shared" si="86"/>
        <v>3297000000</v>
      </c>
      <c r="N1393">
        <f t="shared" si="84"/>
        <v>0.961832740213523</v>
      </c>
      <c r="O1393">
        <f t="shared" si="87"/>
        <v>0.293327402135231</v>
      </c>
    </row>
    <row r="1394" spans="1:15">
      <c r="A1394">
        <v>1451</v>
      </c>
      <c r="B1394" t="s">
        <v>351</v>
      </c>
      <c r="C1394" t="s">
        <v>440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471</v>
      </c>
      <c r="K1394" t="s">
        <v>526</v>
      </c>
      <c r="L1394" s="1">
        <f t="shared" si="85"/>
        <v>8311000000</v>
      </c>
      <c r="M1394" s="1">
        <f t="shared" si="86"/>
        <v>1927000000</v>
      </c>
      <c r="N1394">
        <f t="shared" si="84"/>
        <v>0.966170657986515</v>
      </c>
      <c r="O1394">
        <f t="shared" si="87"/>
        <v>0.22401767030923</v>
      </c>
    </row>
    <row r="1395" spans="1:15">
      <c r="A1395">
        <v>1452</v>
      </c>
      <c r="B1395" t="s">
        <v>351</v>
      </c>
      <c r="C1395" t="s">
        <v>441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471</v>
      </c>
      <c r="K1395" t="s">
        <v>526</v>
      </c>
      <c r="L1395" s="1">
        <f t="shared" si="85"/>
        <v>8472000000</v>
      </c>
      <c r="M1395" s="1">
        <f t="shared" si="86"/>
        <v>2587000000</v>
      </c>
      <c r="N1395">
        <f t="shared" si="84"/>
        <v>0.973010221660733</v>
      </c>
      <c r="O1395">
        <f t="shared" si="87"/>
        <v>0.297117261973125</v>
      </c>
    </row>
    <row r="1396" spans="1:15">
      <c r="A1396">
        <v>1453</v>
      </c>
      <c r="B1396" t="s">
        <v>351</v>
      </c>
      <c r="C1396" t="s">
        <v>442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471</v>
      </c>
      <c r="K1396" t="s">
        <v>526</v>
      </c>
      <c r="L1396" s="1">
        <f t="shared" si="85"/>
        <v>8314000000</v>
      </c>
      <c r="M1396" s="1">
        <f t="shared" si="86"/>
        <v>2989000000</v>
      </c>
      <c r="N1396">
        <f t="shared" si="84"/>
        <v>0.974334934958397</v>
      </c>
      <c r="O1396">
        <f t="shared" si="87"/>
        <v>0.350287120590648</v>
      </c>
    </row>
    <row r="1397" spans="1:15">
      <c r="A1397">
        <v>1458</v>
      </c>
      <c r="B1397" t="s">
        <v>352</v>
      </c>
      <c r="C1397" t="s">
        <v>439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474</v>
      </c>
      <c r="K1397" t="s">
        <v>601</v>
      </c>
      <c r="L1397" s="1">
        <f t="shared" si="85"/>
        <v>3940000000</v>
      </c>
      <c r="M1397" s="1">
        <f t="shared" si="86"/>
        <v>2093000000</v>
      </c>
      <c r="N1397">
        <f t="shared" si="84"/>
        <v>0.274545327851718</v>
      </c>
      <c r="O1397">
        <f t="shared" si="87"/>
        <v>0.145843495226813</v>
      </c>
    </row>
    <row r="1398" spans="1:15">
      <c r="A1398">
        <v>1459</v>
      </c>
      <c r="B1398" t="s">
        <v>352</v>
      </c>
      <c r="C1398" t="s">
        <v>440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474</v>
      </c>
      <c r="K1398" t="s">
        <v>601</v>
      </c>
      <c r="L1398" s="1">
        <f t="shared" si="85"/>
        <v>3846000000</v>
      </c>
      <c r="M1398" s="1">
        <f t="shared" si="86"/>
        <v>1800000000</v>
      </c>
      <c r="N1398">
        <f t="shared" si="84"/>
        <v>0.280238997376858</v>
      </c>
      <c r="O1398">
        <f t="shared" si="87"/>
        <v>0.131157097056252</v>
      </c>
    </row>
    <row r="1399" spans="1:15">
      <c r="A1399">
        <v>1460</v>
      </c>
      <c r="B1399" t="s">
        <v>352</v>
      </c>
      <c r="C1399" t="s">
        <v>441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474</v>
      </c>
      <c r="K1399" t="s">
        <v>601</v>
      </c>
      <c r="L1399" s="1">
        <f t="shared" si="85"/>
        <v>3809000000</v>
      </c>
      <c r="M1399" s="1">
        <f t="shared" si="86"/>
        <v>2090000000</v>
      </c>
      <c r="N1399">
        <f t="shared" si="84"/>
        <v>0.27723997379722</v>
      </c>
      <c r="O1399">
        <f t="shared" si="87"/>
        <v>0.152121697357886</v>
      </c>
    </row>
    <row r="1400" spans="1:15">
      <c r="A1400">
        <v>1461</v>
      </c>
      <c r="B1400" t="s">
        <v>352</v>
      </c>
      <c r="C1400" t="s">
        <v>442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474</v>
      </c>
      <c r="K1400" t="s">
        <v>601</v>
      </c>
      <c r="L1400" s="1">
        <f t="shared" si="85"/>
        <v>2615000000</v>
      </c>
      <c r="M1400" s="1">
        <f t="shared" si="86"/>
        <v>620000000</v>
      </c>
      <c r="N1400">
        <f t="shared" si="84"/>
        <v>0.234318996415771</v>
      </c>
      <c r="O1400">
        <f t="shared" si="87"/>
        <v>0.0555555555555556</v>
      </c>
    </row>
    <row r="1401" spans="1:15">
      <c r="A1401">
        <v>1462</v>
      </c>
      <c r="B1401" t="s">
        <v>353</v>
      </c>
      <c r="C1401" t="s">
        <v>439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469</v>
      </c>
      <c r="K1401" t="s">
        <v>602</v>
      </c>
      <c r="L1401" s="1">
        <f t="shared" si="85"/>
        <v>1108300000</v>
      </c>
      <c r="M1401" s="1">
        <f t="shared" si="86"/>
        <v>522900000</v>
      </c>
      <c r="N1401">
        <f t="shared" si="84"/>
        <v>0.396373520260363</v>
      </c>
      <c r="O1401">
        <f t="shared" si="87"/>
        <v>0.187010478881299</v>
      </c>
    </row>
    <row r="1402" spans="1:15">
      <c r="A1402">
        <v>1463</v>
      </c>
      <c r="B1402" t="s">
        <v>353</v>
      </c>
      <c r="C1402" t="s">
        <v>440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469</v>
      </c>
      <c r="K1402" t="s">
        <v>602</v>
      </c>
      <c r="L1402" s="1">
        <f t="shared" si="85"/>
        <v>1991700000</v>
      </c>
      <c r="M1402" s="1">
        <f t="shared" si="86"/>
        <v>1096600000</v>
      </c>
      <c r="N1402">
        <f t="shared" si="84"/>
        <v>0.409166546829098</v>
      </c>
      <c r="O1402">
        <f t="shared" si="87"/>
        <v>0.225280933500421</v>
      </c>
    </row>
    <row r="1403" spans="1:15">
      <c r="A1403">
        <v>1464</v>
      </c>
      <c r="B1403" t="s">
        <v>353</v>
      </c>
      <c r="C1403" t="s">
        <v>441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469</v>
      </c>
      <c r="K1403" t="s">
        <v>602</v>
      </c>
      <c r="L1403" s="1">
        <f t="shared" si="85"/>
        <v>2578600000</v>
      </c>
      <c r="M1403" s="1">
        <f t="shared" si="86"/>
        <v>1500200000</v>
      </c>
      <c r="N1403">
        <f t="shared" si="84"/>
        <v>0.427770404777704</v>
      </c>
      <c r="O1403">
        <f t="shared" si="87"/>
        <v>0.248871930988719</v>
      </c>
    </row>
    <row r="1404" spans="1:15">
      <c r="A1404">
        <v>1465</v>
      </c>
      <c r="B1404" t="s">
        <v>353</v>
      </c>
      <c r="C1404" t="s">
        <v>442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469</v>
      </c>
      <c r="K1404" t="s">
        <v>602</v>
      </c>
      <c r="L1404" s="1">
        <f t="shared" si="85"/>
        <v>2942300000</v>
      </c>
      <c r="M1404" s="1">
        <f t="shared" si="86"/>
        <v>1765100000</v>
      </c>
      <c r="N1404">
        <f t="shared" si="84"/>
        <v>0.449315863417018</v>
      </c>
      <c r="O1404">
        <f t="shared" si="87"/>
        <v>0.269546759513774</v>
      </c>
    </row>
    <row r="1405" spans="1:15">
      <c r="A1405">
        <v>1466</v>
      </c>
      <c r="B1405" t="s">
        <v>354</v>
      </c>
      <c r="C1405" t="s">
        <v>439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468</v>
      </c>
      <c r="K1405" t="s">
        <v>600</v>
      </c>
      <c r="L1405" s="1">
        <f t="shared" si="85"/>
        <v>3903700000</v>
      </c>
      <c r="M1405" s="1">
        <f t="shared" si="86"/>
        <v>943400000</v>
      </c>
      <c r="N1405">
        <f t="shared" si="84"/>
        <v>0.358482942283851</v>
      </c>
      <c r="O1405">
        <f t="shared" si="87"/>
        <v>0.0866339134028192</v>
      </c>
    </row>
    <row r="1406" spans="1:15">
      <c r="A1406">
        <v>1467</v>
      </c>
      <c r="B1406" t="s">
        <v>354</v>
      </c>
      <c r="C1406" t="s">
        <v>440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468</v>
      </c>
      <c r="K1406" t="s">
        <v>600</v>
      </c>
      <c r="L1406" s="1">
        <f t="shared" si="85"/>
        <v>4102700000</v>
      </c>
      <c r="M1406" s="1">
        <f t="shared" si="86"/>
        <v>1288100000</v>
      </c>
      <c r="N1406">
        <f t="shared" si="84"/>
        <v>0.361834794419064</v>
      </c>
      <c r="O1406">
        <f t="shared" si="87"/>
        <v>0.113603090328612</v>
      </c>
    </row>
    <row r="1407" spans="1:15">
      <c r="A1407">
        <v>1468</v>
      </c>
      <c r="B1407" t="s">
        <v>354</v>
      </c>
      <c r="C1407" t="s">
        <v>441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468</v>
      </c>
      <c r="K1407" t="s">
        <v>600</v>
      </c>
      <c r="L1407" s="1">
        <f t="shared" si="85"/>
        <v>4072000000</v>
      </c>
      <c r="M1407" s="1">
        <f t="shared" si="86"/>
        <v>1390900000</v>
      </c>
      <c r="N1407">
        <f t="shared" si="84"/>
        <v>0.36448916020695</v>
      </c>
      <c r="O1407">
        <f t="shared" si="87"/>
        <v>0.124500975670886</v>
      </c>
    </row>
    <row r="1408" spans="1:15">
      <c r="A1408">
        <v>1469</v>
      </c>
      <c r="B1408" t="s">
        <v>354</v>
      </c>
      <c r="C1408" t="s">
        <v>442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468</v>
      </c>
      <c r="K1408" t="s">
        <v>600</v>
      </c>
      <c r="L1408" s="1">
        <f t="shared" si="85"/>
        <v>4267200000</v>
      </c>
      <c r="M1408" s="1">
        <f t="shared" si="86"/>
        <v>1468300000</v>
      </c>
      <c r="N1408">
        <f t="shared" si="84"/>
        <v>0.374089366962102</v>
      </c>
      <c r="O1408">
        <f t="shared" si="87"/>
        <v>0.128720335937021</v>
      </c>
    </row>
    <row r="1409" spans="1:15">
      <c r="A1409">
        <v>1470</v>
      </c>
      <c r="B1409" t="s">
        <v>355</v>
      </c>
      <c r="C1409" t="s">
        <v>439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474</v>
      </c>
      <c r="K1409" t="s">
        <v>498</v>
      </c>
      <c r="L1409" s="1">
        <f t="shared" si="85"/>
        <v>766600000</v>
      </c>
      <c r="M1409" s="1">
        <f t="shared" si="86"/>
        <v>351500000</v>
      </c>
      <c r="N1409">
        <f t="shared" si="84"/>
        <v>0.427790178571429</v>
      </c>
      <c r="O1409">
        <f t="shared" si="87"/>
        <v>0.196149553571429</v>
      </c>
    </row>
    <row r="1410" spans="1:15">
      <c r="A1410">
        <v>1471</v>
      </c>
      <c r="B1410" t="s">
        <v>355</v>
      </c>
      <c r="C1410" t="s">
        <v>440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474</v>
      </c>
      <c r="K1410" t="s">
        <v>498</v>
      </c>
      <c r="L1410" s="1">
        <f t="shared" si="85"/>
        <v>1022700000</v>
      </c>
      <c r="M1410" s="1">
        <f t="shared" si="86"/>
        <v>565500000</v>
      </c>
      <c r="N1410">
        <f t="shared" ref="N1410:N1473" si="88">1-(F1410/E1410)</f>
        <v>0.446301549203578</v>
      </c>
      <c r="O1410">
        <f t="shared" si="87"/>
        <v>0.246781584115208</v>
      </c>
    </row>
    <row r="1411" spans="1:15">
      <c r="A1411">
        <v>1472</v>
      </c>
      <c r="B1411" t="s">
        <v>355</v>
      </c>
      <c r="C1411" t="s">
        <v>441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474</v>
      </c>
      <c r="K1411" t="s">
        <v>498</v>
      </c>
      <c r="L1411" s="1">
        <f t="shared" ref="L1411:L1474" si="89">E1411-F1411</f>
        <v>1554500000</v>
      </c>
      <c r="M1411" s="1">
        <f t="shared" ref="M1411:M1474" si="90">L1411-SUM(G1411:I1411)</f>
        <v>1026500000</v>
      </c>
      <c r="N1411">
        <f t="shared" si="88"/>
        <v>0.477074637859072</v>
      </c>
      <c r="O1411">
        <f t="shared" ref="O1411:O1474" si="91">M1411/E1411</f>
        <v>0.315031917505524</v>
      </c>
    </row>
    <row r="1412" spans="1:15">
      <c r="A1412">
        <v>1473</v>
      </c>
      <c r="B1412" t="s">
        <v>355</v>
      </c>
      <c r="C1412" t="s">
        <v>442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474</v>
      </c>
      <c r="K1412" t="s">
        <v>498</v>
      </c>
      <c r="L1412" s="1">
        <f t="shared" si="89"/>
        <v>1665200000</v>
      </c>
      <c r="M1412" s="1">
        <f t="shared" si="90"/>
        <v>1123500000</v>
      </c>
      <c r="N1412">
        <f t="shared" si="88"/>
        <v>0.506293706293706</v>
      </c>
      <c r="O1412">
        <f t="shared" si="91"/>
        <v>0.341593189419276</v>
      </c>
    </row>
    <row r="1413" spans="1:15">
      <c r="A1413">
        <v>1474</v>
      </c>
      <c r="B1413" t="s">
        <v>356</v>
      </c>
      <c r="C1413" t="s">
        <v>439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470</v>
      </c>
      <c r="K1413" t="s">
        <v>518</v>
      </c>
      <c r="L1413" s="1">
        <f t="shared" si="89"/>
        <v>2485000000</v>
      </c>
      <c r="M1413" s="1">
        <f t="shared" si="90"/>
        <v>839000000</v>
      </c>
      <c r="N1413">
        <f t="shared" si="88"/>
        <v>0.91025641025641</v>
      </c>
      <c r="O1413">
        <f t="shared" si="91"/>
        <v>0.307326007326007</v>
      </c>
    </row>
    <row r="1414" spans="1:15">
      <c r="A1414">
        <v>1475</v>
      </c>
      <c r="B1414" t="s">
        <v>356</v>
      </c>
      <c r="C1414" t="s">
        <v>440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470</v>
      </c>
      <c r="K1414" t="s">
        <v>518</v>
      </c>
      <c r="L1414" s="1">
        <f t="shared" si="89"/>
        <v>3043000000</v>
      </c>
      <c r="M1414" s="1">
        <f t="shared" si="90"/>
        <v>1204000000</v>
      </c>
      <c r="N1414">
        <f t="shared" si="88"/>
        <v>0.902699495698606</v>
      </c>
      <c r="O1414">
        <f t="shared" si="91"/>
        <v>0.357164046277069</v>
      </c>
    </row>
    <row r="1415" spans="1:15">
      <c r="A1415">
        <v>1476</v>
      </c>
      <c r="B1415" t="s">
        <v>356</v>
      </c>
      <c r="C1415" t="s">
        <v>441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470</v>
      </c>
      <c r="K1415" t="s">
        <v>518</v>
      </c>
      <c r="L1415" s="1">
        <f t="shared" si="89"/>
        <v>3611000000</v>
      </c>
      <c r="M1415" s="1">
        <f t="shared" si="90"/>
        <v>1373000000</v>
      </c>
      <c r="N1415">
        <f t="shared" si="88"/>
        <v>0.894254581475978</v>
      </c>
      <c r="O1415">
        <f t="shared" si="91"/>
        <v>0.340019811788014</v>
      </c>
    </row>
    <row r="1416" spans="1:15">
      <c r="A1416">
        <v>1477</v>
      </c>
      <c r="B1416" t="s">
        <v>356</v>
      </c>
      <c r="C1416" t="s">
        <v>442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470</v>
      </c>
      <c r="K1416" t="s">
        <v>518</v>
      </c>
      <c r="L1416" s="1">
        <f t="shared" si="89"/>
        <v>2444000000</v>
      </c>
      <c r="M1416" s="1">
        <f t="shared" si="90"/>
        <v>145000000</v>
      </c>
      <c r="N1416">
        <f t="shared" si="88"/>
        <v>0.780082987551867</v>
      </c>
      <c r="O1416">
        <f t="shared" si="91"/>
        <v>0.046281519310565</v>
      </c>
    </row>
    <row r="1417" spans="1:15">
      <c r="A1417">
        <v>1478</v>
      </c>
      <c r="B1417" t="s">
        <v>357</v>
      </c>
      <c r="C1417" t="s">
        <v>439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471</v>
      </c>
      <c r="K1417" t="s">
        <v>525</v>
      </c>
      <c r="L1417" s="1">
        <f t="shared" si="89"/>
        <v>10431000000</v>
      </c>
      <c r="M1417" s="1">
        <f t="shared" si="90"/>
        <v>3759000000</v>
      </c>
      <c r="N1417">
        <f t="shared" si="88"/>
        <v>0.966459742425646</v>
      </c>
      <c r="O1417">
        <f t="shared" si="91"/>
        <v>0.348281293430927</v>
      </c>
    </row>
    <row r="1418" spans="1:15">
      <c r="A1418">
        <v>1479</v>
      </c>
      <c r="B1418" t="s">
        <v>357</v>
      </c>
      <c r="C1418" t="s">
        <v>440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471</v>
      </c>
      <c r="K1418" t="s">
        <v>525</v>
      </c>
      <c r="L1418" s="1">
        <f t="shared" si="89"/>
        <v>11439000000</v>
      </c>
      <c r="M1418" s="1">
        <f t="shared" si="90"/>
        <v>3510000000</v>
      </c>
      <c r="N1418">
        <f t="shared" si="88"/>
        <v>0.968339964445949</v>
      </c>
      <c r="O1418">
        <f t="shared" si="91"/>
        <v>0.29713028019978</v>
      </c>
    </row>
    <row r="1419" spans="1:15">
      <c r="A1419">
        <v>1480</v>
      </c>
      <c r="B1419" t="s">
        <v>357</v>
      </c>
      <c r="C1419" t="s">
        <v>441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471</v>
      </c>
      <c r="K1419" t="s">
        <v>525</v>
      </c>
      <c r="L1419" s="1">
        <f t="shared" si="89"/>
        <v>12257000000</v>
      </c>
      <c r="M1419" s="1">
        <f t="shared" si="90"/>
        <v>3838000000</v>
      </c>
      <c r="N1419">
        <f t="shared" si="88"/>
        <v>0.963070637227941</v>
      </c>
      <c r="O1419">
        <f t="shared" si="91"/>
        <v>0.301563604934391</v>
      </c>
    </row>
    <row r="1420" spans="1:15">
      <c r="A1420">
        <v>1481</v>
      </c>
      <c r="B1420" t="s">
        <v>357</v>
      </c>
      <c r="C1420" t="s">
        <v>442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471</v>
      </c>
      <c r="K1420" t="s">
        <v>525</v>
      </c>
      <c r="L1420" s="1">
        <f t="shared" si="89"/>
        <v>13013000000</v>
      </c>
      <c r="M1420" s="1">
        <f t="shared" si="90"/>
        <v>4059000000</v>
      </c>
      <c r="N1420">
        <f t="shared" si="88"/>
        <v>0.955433186490455</v>
      </c>
      <c r="O1420">
        <f t="shared" si="91"/>
        <v>0.298017621145374</v>
      </c>
    </row>
    <row r="1421" spans="1:15">
      <c r="A1421">
        <v>1482</v>
      </c>
      <c r="B1421" t="s">
        <v>358</v>
      </c>
      <c r="C1421" t="s">
        <v>439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472</v>
      </c>
      <c r="K1421" t="s">
        <v>497</v>
      </c>
      <c r="L1421" s="1">
        <f t="shared" si="89"/>
        <v>6019000000</v>
      </c>
      <c r="M1421" s="1">
        <f t="shared" si="90"/>
        <v>1256000000</v>
      </c>
      <c r="N1421">
        <f t="shared" si="88"/>
        <v>0.667220928943576</v>
      </c>
      <c r="O1421">
        <f t="shared" si="91"/>
        <v>0.13923068395965</v>
      </c>
    </row>
    <row r="1422" spans="1:15">
      <c r="A1422">
        <v>1483</v>
      </c>
      <c r="B1422" t="s">
        <v>358</v>
      </c>
      <c r="C1422" t="s">
        <v>440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472</v>
      </c>
      <c r="K1422" t="s">
        <v>497</v>
      </c>
      <c r="L1422" s="1">
        <f t="shared" si="89"/>
        <v>6356000000</v>
      </c>
      <c r="M1422" s="1">
        <f t="shared" si="90"/>
        <v>1246000000</v>
      </c>
      <c r="N1422">
        <f t="shared" si="88"/>
        <v>0.656950904392765</v>
      </c>
      <c r="O1422">
        <f t="shared" si="91"/>
        <v>0.128785529715762</v>
      </c>
    </row>
    <row r="1423" spans="1:15">
      <c r="A1423">
        <v>1484</v>
      </c>
      <c r="B1423" t="s">
        <v>358</v>
      </c>
      <c r="C1423" t="s">
        <v>441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472</v>
      </c>
      <c r="K1423" t="s">
        <v>497</v>
      </c>
      <c r="L1423" s="1">
        <f t="shared" si="89"/>
        <v>6602000000</v>
      </c>
      <c r="M1423" s="1">
        <f t="shared" si="90"/>
        <v>1861000000</v>
      </c>
      <c r="N1423">
        <f t="shared" si="88"/>
        <v>0.663784435954152</v>
      </c>
      <c r="O1423">
        <f t="shared" si="91"/>
        <v>0.187110396139151</v>
      </c>
    </row>
    <row r="1424" spans="1:15">
      <c r="A1424">
        <v>1485</v>
      </c>
      <c r="B1424" t="s">
        <v>358</v>
      </c>
      <c r="C1424" t="s">
        <v>442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472</v>
      </c>
      <c r="K1424" t="s">
        <v>497</v>
      </c>
      <c r="L1424" s="1">
        <f t="shared" si="89"/>
        <v>7495000000</v>
      </c>
      <c r="M1424" s="1">
        <f t="shared" si="90"/>
        <v>2166000000</v>
      </c>
      <c r="N1424">
        <f t="shared" si="88"/>
        <v>0.661810154525386</v>
      </c>
      <c r="O1424">
        <f t="shared" si="91"/>
        <v>0.191258278145695</v>
      </c>
    </row>
    <row r="1425" spans="1:15">
      <c r="A1425">
        <v>1486</v>
      </c>
      <c r="B1425" t="s">
        <v>359</v>
      </c>
      <c r="C1425" t="s">
        <v>439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474</v>
      </c>
      <c r="K1425" t="s">
        <v>481</v>
      </c>
      <c r="L1425" s="1">
        <f t="shared" si="89"/>
        <v>5731000000</v>
      </c>
      <c r="M1425" s="1">
        <f t="shared" si="90"/>
        <v>1183000000</v>
      </c>
      <c r="N1425">
        <f t="shared" si="88"/>
        <v>0.829858094410657</v>
      </c>
      <c r="O1425">
        <f t="shared" si="91"/>
        <v>0.171300318563568</v>
      </c>
    </row>
    <row r="1426" spans="1:15">
      <c r="A1426">
        <v>1487</v>
      </c>
      <c r="B1426" t="s">
        <v>359</v>
      </c>
      <c r="C1426" t="s">
        <v>440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474</v>
      </c>
      <c r="K1426" t="s">
        <v>481</v>
      </c>
      <c r="L1426" s="1">
        <f t="shared" si="89"/>
        <v>3392000000</v>
      </c>
      <c r="M1426" s="1">
        <f t="shared" si="90"/>
        <v>391000000</v>
      </c>
      <c r="N1426">
        <f t="shared" si="88"/>
        <v>0.81090126703323</v>
      </c>
      <c r="O1426">
        <f t="shared" si="91"/>
        <v>0.0934735835524743</v>
      </c>
    </row>
    <row r="1427" spans="1:15">
      <c r="A1427">
        <v>1488</v>
      </c>
      <c r="B1427" t="s">
        <v>359</v>
      </c>
      <c r="C1427" t="s">
        <v>441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474</v>
      </c>
      <c r="K1427" t="s">
        <v>481</v>
      </c>
      <c r="L1427" s="1">
        <f t="shared" si="89"/>
        <v>3229000000</v>
      </c>
      <c r="M1427" s="1">
        <f t="shared" si="90"/>
        <v>318000000</v>
      </c>
      <c r="N1427">
        <f t="shared" si="88"/>
        <v>0.816228513650152</v>
      </c>
      <c r="O1427">
        <f t="shared" si="91"/>
        <v>0.0803842264914055</v>
      </c>
    </row>
    <row r="1428" spans="1:15">
      <c r="A1428">
        <v>1489</v>
      </c>
      <c r="B1428" t="s">
        <v>359</v>
      </c>
      <c r="C1428" t="s">
        <v>442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474</v>
      </c>
      <c r="K1428" t="s">
        <v>481</v>
      </c>
      <c r="L1428" s="1">
        <f t="shared" si="89"/>
        <v>2985000000</v>
      </c>
      <c r="M1428" s="1">
        <f t="shared" si="90"/>
        <v>593000000</v>
      </c>
      <c r="N1428">
        <f t="shared" si="88"/>
        <v>0.829166666666667</v>
      </c>
      <c r="O1428">
        <f t="shared" si="91"/>
        <v>0.164722222222222</v>
      </c>
    </row>
    <row r="1429" spans="1:15">
      <c r="A1429">
        <v>1490</v>
      </c>
      <c r="B1429" t="s">
        <v>360</v>
      </c>
      <c r="C1429" t="s">
        <v>439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469</v>
      </c>
      <c r="K1429" t="s">
        <v>603</v>
      </c>
      <c r="L1429" s="1">
        <f t="shared" si="89"/>
        <v>7996607000</v>
      </c>
      <c r="M1429" s="1">
        <f t="shared" si="90"/>
        <v>1658478000</v>
      </c>
      <c r="N1429">
        <f t="shared" si="88"/>
        <v>0.180058207345876</v>
      </c>
      <c r="O1429">
        <f t="shared" si="91"/>
        <v>0.0373436603302592</v>
      </c>
    </row>
    <row r="1430" spans="1:15">
      <c r="A1430">
        <v>1491</v>
      </c>
      <c r="B1430" t="s">
        <v>360</v>
      </c>
      <c r="C1430" t="s">
        <v>440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469</v>
      </c>
      <c r="K1430" t="s">
        <v>603</v>
      </c>
      <c r="L1430" s="1">
        <f t="shared" si="89"/>
        <v>8181035000</v>
      </c>
      <c r="M1430" s="1">
        <f t="shared" si="90"/>
        <v>8181035000</v>
      </c>
      <c r="N1430">
        <f t="shared" si="88"/>
        <v>0.175873028171037</v>
      </c>
      <c r="O1430">
        <f t="shared" si="91"/>
        <v>0.175873028171037</v>
      </c>
    </row>
    <row r="1431" spans="1:15">
      <c r="A1431">
        <v>1492</v>
      </c>
      <c r="B1431" t="s">
        <v>360</v>
      </c>
      <c r="C1431" t="s">
        <v>441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469</v>
      </c>
      <c r="K1431" t="s">
        <v>603</v>
      </c>
      <c r="L1431" s="1">
        <f t="shared" si="89"/>
        <v>8551516000</v>
      </c>
      <c r="M1431" s="1">
        <f t="shared" si="90"/>
        <v>8551516000</v>
      </c>
      <c r="N1431">
        <f t="shared" si="88"/>
        <v>0.175665240339755</v>
      </c>
      <c r="O1431">
        <f t="shared" si="91"/>
        <v>0.175665240339755</v>
      </c>
    </row>
    <row r="1432" spans="1:15">
      <c r="A1432">
        <v>1493</v>
      </c>
      <c r="B1432" t="s">
        <v>360</v>
      </c>
      <c r="C1432" t="s">
        <v>442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469</v>
      </c>
      <c r="K1432" t="s">
        <v>603</v>
      </c>
      <c r="L1432" s="1">
        <f t="shared" si="89"/>
        <v>9040472000</v>
      </c>
      <c r="M1432" s="1">
        <f t="shared" si="90"/>
        <v>9040472000</v>
      </c>
      <c r="N1432">
        <f t="shared" si="88"/>
        <v>0.179492257606625</v>
      </c>
      <c r="O1432">
        <f t="shared" si="91"/>
        <v>0.179492257606625</v>
      </c>
    </row>
    <row r="1433" spans="1:15">
      <c r="A1433">
        <v>1494</v>
      </c>
      <c r="B1433" t="s">
        <v>361</v>
      </c>
      <c r="C1433" t="s">
        <v>439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477</v>
      </c>
      <c r="K1433" t="s">
        <v>552</v>
      </c>
      <c r="L1433" s="1">
        <f t="shared" si="89"/>
        <v>72206000000</v>
      </c>
      <c r="M1433" s="1">
        <f t="shared" si="90"/>
        <v>12997000000</v>
      </c>
      <c r="N1433">
        <f t="shared" si="88"/>
        <v>0.566614875151059</v>
      </c>
      <c r="O1433">
        <f t="shared" si="91"/>
        <v>0.101990049751244</v>
      </c>
    </row>
    <row r="1434" spans="1:15">
      <c r="A1434">
        <v>1495</v>
      </c>
      <c r="B1434" t="s">
        <v>361</v>
      </c>
      <c r="C1434" t="s">
        <v>440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477</v>
      </c>
      <c r="K1434" t="s">
        <v>552</v>
      </c>
      <c r="L1434" s="1">
        <f t="shared" si="89"/>
        <v>77561000000</v>
      </c>
      <c r="M1434" s="1">
        <f t="shared" si="90"/>
        <v>30752000000</v>
      </c>
      <c r="N1434">
        <f t="shared" si="88"/>
        <v>0.602406176214738</v>
      </c>
      <c r="O1434">
        <f t="shared" si="91"/>
        <v>0.238846775195725</v>
      </c>
    </row>
    <row r="1435" spans="1:15">
      <c r="A1435">
        <v>1496</v>
      </c>
      <c r="B1435" t="s">
        <v>361</v>
      </c>
      <c r="C1435" t="s">
        <v>441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477</v>
      </c>
      <c r="K1435" t="s">
        <v>552</v>
      </c>
      <c r="L1435" s="1">
        <f t="shared" si="89"/>
        <v>72302000000</v>
      </c>
      <c r="M1435" s="1">
        <f t="shared" si="90"/>
        <v>12212000000</v>
      </c>
      <c r="N1435">
        <f t="shared" si="88"/>
        <v>0.545893829229805</v>
      </c>
      <c r="O1435">
        <f t="shared" si="91"/>
        <v>0.0922029189034104</v>
      </c>
    </row>
    <row r="1436" spans="1:15">
      <c r="A1436">
        <v>1497</v>
      </c>
      <c r="B1436" t="s">
        <v>361</v>
      </c>
      <c r="C1436" t="s">
        <v>442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477</v>
      </c>
      <c r="K1436" t="s">
        <v>552</v>
      </c>
      <c r="L1436" s="1">
        <f t="shared" si="89"/>
        <v>79755000000</v>
      </c>
      <c r="M1436" s="1">
        <f t="shared" si="90"/>
        <v>24785000000</v>
      </c>
      <c r="N1436">
        <f t="shared" si="88"/>
        <v>0.543286489874047</v>
      </c>
      <c r="O1436">
        <f t="shared" si="91"/>
        <v>0.168833999768394</v>
      </c>
    </row>
    <row r="1437" spans="1:15">
      <c r="A1437">
        <v>1498</v>
      </c>
      <c r="B1437" t="s">
        <v>362</v>
      </c>
      <c r="C1437" t="s">
        <v>439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469</v>
      </c>
      <c r="K1437" t="s">
        <v>604</v>
      </c>
      <c r="L1437" s="1">
        <f t="shared" si="89"/>
        <v>1660500000</v>
      </c>
      <c r="M1437" s="1">
        <f t="shared" si="90"/>
        <v>466700000</v>
      </c>
      <c r="N1437">
        <f t="shared" si="88"/>
        <v>0.394783766434464</v>
      </c>
      <c r="O1437">
        <f t="shared" si="91"/>
        <v>0.110957894486579</v>
      </c>
    </row>
    <row r="1438" spans="1:15">
      <c r="A1438">
        <v>1499</v>
      </c>
      <c r="B1438" t="s">
        <v>362</v>
      </c>
      <c r="C1438" t="s">
        <v>440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469</v>
      </c>
      <c r="K1438" t="s">
        <v>604</v>
      </c>
      <c r="L1438" s="1">
        <f t="shared" si="89"/>
        <v>1653000000</v>
      </c>
      <c r="M1438" s="1">
        <f t="shared" si="90"/>
        <v>489100000</v>
      </c>
      <c r="N1438">
        <f t="shared" si="88"/>
        <v>0.398668692569279</v>
      </c>
      <c r="O1438">
        <f t="shared" si="91"/>
        <v>0.11796059137062</v>
      </c>
    </row>
    <row r="1439" spans="1:15">
      <c r="A1439">
        <v>1500</v>
      </c>
      <c r="B1439" t="s">
        <v>362</v>
      </c>
      <c r="C1439" t="s">
        <v>441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469</v>
      </c>
      <c r="K1439" t="s">
        <v>604</v>
      </c>
      <c r="L1439" s="1">
        <f t="shared" si="89"/>
        <v>1404000000</v>
      </c>
      <c r="M1439" s="1">
        <f t="shared" si="90"/>
        <v>352200000</v>
      </c>
      <c r="N1439">
        <f t="shared" si="88"/>
        <v>0.393552908199019</v>
      </c>
      <c r="O1439">
        <f t="shared" si="91"/>
        <v>0.0987245970567624</v>
      </c>
    </row>
    <row r="1440" spans="1:15">
      <c r="A1440">
        <v>1501</v>
      </c>
      <c r="B1440" t="s">
        <v>362</v>
      </c>
      <c r="C1440" t="s">
        <v>442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469</v>
      </c>
      <c r="K1440" t="s">
        <v>604</v>
      </c>
      <c r="L1440" s="1">
        <f t="shared" si="89"/>
        <v>1881900000</v>
      </c>
      <c r="M1440" s="1">
        <f t="shared" si="90"/>
        <v>284600000</v>
      </c>
      <c r="N1440">
        <f t="shared" si="88"/>
        <v>0.385240532241556</v>
      </c>
      <c r="O1440">
        <f t="shared" si="91"/>
        <v>0.0582599795291709</v>
      </c>
    </row>
    <row r="1441" spans="1:15">
      <c r="A1441">
        <v>1502</v>
      </c>
      <c r="B1441" t="s">
        <v>363</v>
      </c>
      <c r="C1441" t="s">
        <v>439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474</v>
      </c>
      <c r="K1441" t="s">
        <v>481</v>
      </c>
      <c r="L1441" s="1">
        <f t="shared" si="89"/>
        <v>1491000000</v>
      </c>
      <c r="M1441" s="1">
        <f t="shared" si="90"/>
        <v>580000000</v>
      </c>
      <c r="N1441">
        <f t="shared" si="88"/>
        <v>0.559474671669794</v>
      </c>
      <c r="O1441">
        <f t="shared" si="91"/>
        <v>0.217636022514071</v>
      </c>
    </row>
    <row r="1442" spans="1:15">
      <c r="A1442">
        <v>1503</v>
      </c>
      <c r="B1442" t="s">
        <v>363</v>
      </c>
      <c r="C1442" t="s">
        <v>440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474</v>
      </c>
      <c r="K1442" t="s">
        <v>481</v>
      </c>
      <c r="L1442" s="1">
        <f t="shared" si="89"/>
        <v>1473000000</v>
      </c>
      <c r="M1442" s="1">
        <f t="shared" si="90"/>
        <v>532000000</v>
      </c>
      <c r="N1442">
        <f t="shared" si="88"/>
        <v>0.547176820208024</v>
      </c>
      <c r="O1442">
        <f t="shared" si="91"/>
        <v>0.197622585438336</v>
      </c>
    </row>
    <row r="1443" spans="1:15">
      <c r="A1443">
        <v>1504</v>
      </c>
      <c r="B1443" t="s">
        <v>363</v>
      </c>
      <c r="C1443" t="s">
        <v>441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474</v>
      </c>
      <c r="K1443" t="s">
        <v>481</v>
      </c>
      <c r="L1443" s="1">
        <f t="shared" si="89"/>
        <v>1479000000</v>
      </c>
      <c r="M1443" s="1">
        <f t="shared" si="90"/>
        <v>503000000</v>
      </c>
      <c r="N1443">
        <f t="shared" si="88"/>
        <v>0.541361639824305</v>
      </c>
      <c r="O1443">
        <f t="shared" si="91"/>
        <v>0.18411420204978</v>
      </c>
    </row>
    <row r="1444" spans="1:15">
      <c r="A1444">
        <v>1505</v>
      </c>
      <c r="B1444" t="s">
        <v>363</v>
      </c>
      <c r="C1444" t="s">
        <v>442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474</v>
      </c>
      <c r="K1444" t="s">
        <v>481</v>
      </c>
      <c r="L1444" s="1">
        <f t="shared" si="89"/>
        <v>1276000000</v>
      </c>
      <c r="M1444" s="1">
        <f t="shared" si="90"/>
        <v>283000000</v>
      </c>
      <c r="N1444">
        <f t="shared" si="88"/>
        <v>0.504347826086956</v>
      </c>
      <c r="O1444">
        <f t="shared" si="91"/>
        <v>0.111857707509881</v>
      </c>
    </row>
    <row r="1445" spans="1:15">
      <c r="A1445">
        <v>1506</v>
      </c>
      <c r="B1445" t="s">
        <v>364</v>
      </c>
      <c r="C1445" t="s">
        <v>439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473</v>
      </c>
      <c r="K1445" t="s">
        <v>521</v>
      </c>
      <c r="L1445" s="1">
        <f t="shared" si="89"/>
        <v>1049562000</v>
      </c>
      <c r="M1445" s="1">
        <f t="shared" si="90"/>
        <v>749455000</v>
      </c>
      <c r="N1445">
        <f t="shared" si="88"/>
        <v>0.545397006859281</v>
      </c>
      <c r="O1445">
        <f t="shared" si="91"/>
        <v>0.389448659322386</v>
      </c>
    </row>
    <row r="1446" spans="1:15">
      <c r="A1446">
        <v>1507</v>
      </c>
      <c r="B1446" t="s">
        <v>364</v>
      </c>
      <c r="C1446" t="s">
        <v>440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473</v>
      </c>
      <c r="K1446" t="s">
        <v>521</v>
      </c>
      <c r="L1446" s="1">
        <f t="shared" si="89"/>
        <v>1267874000</v>
      </c>
      <c r="M1446" s="1">
        <f t="shared" si="90"/>
        <v>927820000</v>
      </c>
      <c r="N1446">
        <f t="shared" si="88"/>
        <v>0.534312779351563</v>
      </c>
      <c r="O1446">
        <f t="shared" si="91"/>
        <v>0.391005796268373</v>
      </c>
    </row>
    <row r="1447" spans="1:15">
      <c r="A1447">
        <v>1508</v>
      </c>
      <c r="B1447" t="s">
        <v>364</v>
      </c>
      <c r="C1447" t="s">
        <v>441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473</v>
      </c>
      <c r="K1447" t="s">
        <v>521</v>
      </c>
      <c r="L1447" s="1">
        <f t="shared" si="89"/>
        <v>1449845000</v>
      </c>
      <c r="M1447" s="1">
        <f t="shared" si="90"/>
        <v>1074002000</v>
      </c>
      <c r="N1447">
        <f t="shared" si="88"/>
        <v>0.535568307958842</v>
      </c>
      <c r="O1447">
        <f t="shared" si="91"/>
        <v>0.396733053453584</v>
      </c>
    </row>
    <row r="1448" spans="1:15">
      <c r="A1448">
        <v>1509</v>
      </c>
      <c r="B1448" t="s">
        <v>364</v>
      </c>
      <c r="C1448" t="s">
        <v>442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473</v>
      </c>
      <c r="K1448" t="s">
        <v>521</v>
      </c>
      <c r="L1448" s="1">
        <f t="shared" si="89"/>
        <v>1728063000</v>
      </c>
      <c r="M1448" s="1">
        <f t="shared" si="90"/>
        <v>1267760000</v>
      </c>
      <c r="N1448">
        <f t="shared" si="88"/>
        <v>0.544887748702392</v>
      </c>
      <c r="O1448">
        <f t="shared" si="91"/>
        <v>0.399746358955052</v>
      </c>
    </row>
    <row r="1449" spans="1:15">
      <c r="A1449">
        <v>1510</v>
      </c>
      <c r="B1449" t="s">
        <v>365</v>
      </c>
      <c r="C1449" t="s">
        <v>439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474</v>
      </c>
      <c r="K1449" t="s">
        <v>605</v>
      </c>
      <c r="L1449" s="1">
        <f t="shared" si="89"/>
        <v>3651000000</v>
      </c>
      <c r="M1449" s="1">
        <f t="shared" si="90"/>
        <v>1621000000</v>
      </c>
      <c r="N1449">
        <f t="shared" si="88"/>
        <v>0.32054433713784</v>
      </c>
      <c r="O1449">
        <f t="shared" si="91"/>
        <v>0.142317822651449</v>
      </c>
    </row>
    <row r="1450" spans="1:15">
      <c r="A1450">
        <v>1511</v>
      </c>
      <c r="B1450" t="s">
        <v>365</v>
      </c>
      <c r="C1450" t="s">
        <v>440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474</v>
      </c>
      <c r="K1450" t="s">
        <v>605</v>
      </c>
      <c r="L1450" s="1">
        <f t="shared" si="89"/>
        <v>3972000000</v>
      </c>
      <c r="M1450" s="1">
        <f t="shared" si="90"/>
        <v>1855000000</v>
      </c>
      <c r="N1450">
        <f t="shared" si="88"/>
        <v>0.331746429466299</v>
      </c>
      <c r="O1450">
        <f t="shared" si="91"/>
        <v>0.15493193017623</v>
      </c>
    </row>
    <row r="1451" spans="1:15">
      <c r="A1451">
        <v>1512</v>
      </c>
      <c r="B1451" t="s">
        <v>365</v>
      </c>
      <c r="C1451" t="s">
        <v>441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474</v>
      </c>
      <c r="K1451" t="s">
        <v>605</v>
      </c>
      <c r="L1451" s="1">
        <f t="shared" si="89"/>
        <v>4087000000</v>
      </c>
      <c r="M1451" s="1">
        <f t="shared" si="90"/>
        <v>1956000000</v>
      </c>
      <c r="N1451">
        <f t="shared" si="88"/>
        <v>0.334096296901823</v>
      </c>
      <c r="O1451">
        <f t="shared" si="91"/>
        <v>0.159895364996321</v>
      </c>
    </row>
    <row r="1452" spans="1:15">
      <c r="A1452">
        <v>1513</v>
      </c>
      <c r="B1452" t="s">
        <v>365</v>
      </c>
      <c r="C1452" t="s">
        <v>442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474</v>
      </c>
      <c r="K1452" t="s">
        <v>605</v>
      </c>
      <c r="L1452" s="1">
        <f t="shared" si="89"/>
        <v>4033000000</v>
      </c>
      <c r="M1452" s="1">
        <f t="shared" si="90"/>
        <v>1926000000</v>
      </c>
      <c r="N1452">
        <f t="shared" si="88"/>
        <v>0.329547311652231</v>
      </c>
      <c r="O1452">
        <f t="shared" si="91"/>
        <v>0.157378656643242</v>
      </c>
    </row>
    <row r="1453" spans="1:15">
      <c r="A1453">
        <v>1514</v>
      </c>
      <c r="B1453" t="s">
        <v>366</v>
      </c>
      <c r="C1453" t="s">
        <v>439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468</v>
      </c>
      <c r="K1453" t="s">
        <v>606</v>
      </c>
      <c r="L1453" s="1">
        <f t="shared" si="89"/>
        <v>2409350000</v>
      </c>
      <c r="M1453" s="1">
        <f t="shared" si="90"/>
        <v>911884000</v>
      </c>
      <c r="N1453">
        <f t="shared" si="88"/>
        <v>0.450076841932027</v>
      </c>
      <c r="O1453">
        <f t="shared" si="91"/>
        <v>0.170343815107122</v>
      </c>
    </row>
    <row r="1454" spans="1:15">
      <c r="A1454">
        <v>1515</v>
      </c>
      <c r="B1454" t="s">
        <v>366</v>
      </c>
      <c r="C1454" t="s">
        <v>440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468</v>
      </c>
      <c r="K1454" t="s">
        <v>606</v>
      </c>
      <c r="L1454" s="1">
        <f t="shared" si="89"/>
        <v>940354000</v>
      </c>
      <c r="M1454" s="1">
        <f t="shared" si="90"/>
        <v>333589000</v>
      </c>
      <c r="N1454">
        <f t="shared" si="88"/>
        <v>0.586576326333039</v>
      </c>
      <c r="O1454">
        <f t="shared" si="91"/>
        <v>0.208086965254694</v>
      </c>
    </row>
    <row r="1455" spans="1:15">
      <c r="A1455">
        <v>1516</v>
      </c>
      <c r="B1455" t="s">
        <v>366</v>
      </c>
      <c r="C1455" t="s">
        <v>441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468</v>
      </c>
      <c r="K1455" t="s">
        <v>606</v>
      </c>
      <c r="L1455" s="1">
        <f t="shared" si="89"/>
        <v>1671151000</v>
      </c>
      <c r="M1455" s="1">
        <f t="shared" si="90"/>
        <v>752460000</v>
      </c>
      <c r="N1455">
        <f t="shared" si="88"/>
        <v>0.63635235122562</v>
      </c>
      <c r="O1455">
        <f t="shared" si="91"/>
        <v>0.286526884885465</v>
      </c>
    </row>
    <row r="1456" spans="1:15">
      <c r="A1456">
        <v>1517</v>
      </c>
      <c r="B1456" t="s">
        <v>366</v>
      </c>
      <c r="C1456" t="s">
        <v>442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468</v>
      </c>
      <c r="K1456" t="s">
        <v>606</v>
      </c>
      <c r="L1456" s="1">
        <f t="shared" si="89"/>
        <v>2127609000</v>
      </c>
      <c r="M1456" s="1">
        <f t="shared" si="90"/>
        <v>854301000</v>
      </c>
      <c r="N1456">
        <f t="shared" si="88"/>
        <v>0.697360653830207</v>
      </c>
      <c r="O1456">
        <f t="shared" si="91"/>
        <v>0.280011930729659</v>
      </c>
    </row>
    <row r="1457" spans="1:15">
      <c r="A1457">
        <v>1518</v>
      </c>
      <c r="B1457" t="s">
        <v>367</v>
      </c>
      <c r="C1457" t="s">
        <v>439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468</v>
      </c>
      <c r="K1457" t="s">
        <v>555</v>
      </c>
      <c r="L1457" s="1">
        <f t="shared" si="89"/>
        <v>22733000000</v>
      </c>
      <c r="M1457" s="1">
        <f t="shared" si="90"/>
        <v>5579000000</v>
      </c>
      <c r="N1457">
        <f t="shared" si="88"/>
        <v>0.310132194649459</v>
      </c>
      <c r="O1457">
        <f t="shared" si="91"/>
        <v>0.0761108306844381</v>
      </c>
    </row>
    <row r="1458" spans="1:15">
      <c r="A1458">
        <v>1519</v>
      </c>
      <c r="B1458" t="s">
        <v>367</v>
      </c>
      <c r="C1458" t="s">
        <v>440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468</v>
      </c>
      <c r="K1458" t="s">
        <v>555</v>
      </c>
      <c r="L1458" s="1">
        <f t="shared" si="89"/>
        <v>21240000000</v>
      </c>
      <c r="M1458" s="1">
        <f t="shared" si="90"/>
        <v>4779000000</v>
      </c>
      <c r="N1458">
        <f t="shared" si="88"/>
        <v>0.297983978450876</v>
      </c>
      <c r="O1458">
        <f t="shared" si="91"/>
        <v>0.0670463951514471</v>
      </c>
    </row>
    <row r="1459" spans="1:15">
      <c r="A1459">
        <v>1520</v>
      </c>
      <c r="B1459" t="s">
        <v>367</v>
      </c>
      <c r="C1459" t="s">
        <v>441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468</v>
      </c>
      <c r="K1459" t="s">
        <v>555</v>
      </c>
      <c r="L1459" s="1">
        <f t="shared" si="89"/>
        <v>21340000000</v>
      </c>
      <c r="M1459" s="1">
        <f t="shared" si="90"/>
        <v>4535000000</v>
      </c>
      <c r="N1459">
        <f t="shared" si="88"/>
        <v>0.293866534468038</v>
      </c>
      <c r="O1459">
        <f t="shared" si="91"/>
        <v>0.0624500812470737</v>
      </c>
    </row>
    <row r="1460" spans="1:15">
      <c r="A1460">
        <v>1521</v>
      </c>
      <c r="B1460" t="s">
        <v>367</v>
      </c>
      <c r="C1460" t="s">
        <v>442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468</v>
      </c>
      <c r="K1460" t="s">
        <v>555</v>
      </c>
      <c r="L1460" s="1">
        <f t="shared" si="89"/>
        <v>21788000000</v>
      </c>
      <c r="M1460" s="1">
        <f t="shared" si="90"/>
        <v>4910000000</v>
      </c>
      <c r="N1460">
        <f t="shared" si="88"/>
        <v>0.295290370671546</v>
      </c>
      <c r="O1460">
        <f t="shared" si="91"/>
        <v>0.0665446906552822</v>
      </c>
    </row>
    <row r="1461" spans="1:15">
      <c r="A1461">
        <v>1522</v>
      </c>
      <c r="B1461" t="s">
        <v>368</v>
      </c>
      <c r="C1461" t="s">
        <v>439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468</v>
      </c>
      <c r="K1461" t="s">
        <v>573</v>
      </c>
      <c r="L1461" s="1">
        <f t="shared" si="89"/>
        <v>2163284000</v>
      </c>
      <c r="M1461" s="1">
        <f t="shared" si="90"/>
        <v>697217000</v>
      </c>
      <c r="N1461">
        <f t="shared" si="88"/>
        <v>0.570148137352082</v>
      </c>
      <c r="O1461">
        <f t="shared" si="91"/>
        <v>0.183756258484881</v>
      </c>
    </row>
    <row r="1462" spans="1:15">
      <c r="A1462">
        <v>1523</v>
      </c>
      <c r="B1462" t="s">
        <v>368</v>
      </c>
      <c r="C1462" t="s">
        <v>440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468</v>
      </c>
      <c r="K1462" t="s">
        <v>573</v>
      </c>
      <c r="L1462" s="1">
        <f t="shared" si="89"/>
        <v>2340400000</v>
      </c>
      <c r="M1462" s="1">
        <f t="shared" si="90"/>
        <v>304300000</v>
      </c>
      <c r="N1462">
        <f t="shared" si="88"/>
        <v>0.580585944283198</v>
      </c>
      <c r="O1462">
        <f t="shared" si="91"/>
        <v>0.0754880801766267</v>
      </c>
    </row>
    <row r="1463" spans="1:15">
      <c r="A1463">
        <v>1524</v>
      </c>
      <c r="B1463" t="s">
        <v>368</v>
      </c>
      <c r="C1463" t="s">
        <v>441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468</v>
      </c>
      <c r="K1463" t="s">
        <v>573</v>
      </c>
      <c r="L1463" s="1">
        <f t="shared" si="89"/>
        <v>2537200000</v>
      </c>
      <c r="M1463" s="1">
        <f t="shared" si="90"/>
        <v>891400000</v>
      </c>
      <c r="N1463">
        <f t="shared" si="88"/>
        <v>0.597002282406645</v>
      </c>
      <c r="O1463">
        <f t="shared" si="91"/>
        <v>0.209746111673216</v>
      </c>
    </row>
    <row r="1464" spans="1:15">
      <c r="A1464">
        <v>1525</v>
      </c>
      <c r="B1464" t="s">
        <v>368</v>
      </c>
      <c r="C1464" t="s">
        <v>442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468</v>
      </c>
      <c r="K1464" t="s">
        <v>573</v>
      </c>
      <c r="L1464" s="1">
        <f t="shared" si="89"/>
        <v>2491300000</v>
      </c>
      <c r="M1464" s="1">
        <f t="shared" si="90"/>
        <v>760100000</v>
      </c>
      <c r="N1464">
        <f t="shared" si="88"/>
        <v>0.606908816292723</v>
      </c>
      <c r="O1464">
        <f t="shared" si="91"/>
        <v>0.185168944432264</v>
      </c>
    </row>
    <row r="1465" spans="1:15">
      <c r="A1465">
        <v>1526</v>
      </c>
      <c r="B1465" t="s">
        <v>369</v>
      </c>
      <c r="C1465" t="s">
        <v>439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468</v>
      </c>
      <c r="K1465" t="s">
        <v>565</v>
      </c>
      <c r="L1465" s="1">
        <f t="shared" si="89"/>
        <v>7356972000</v>
      </c>
      <c r="M1465" s="1">
        <f t="shared" si="90"/>
        <v>3106526000</v>
      </c>
      <c r="N1465">
        <f t="shared" si="88"/>
        <v>0.284290371898201</v>
      </c>
      <c r="O1465">
        <f t="shared" si="91"/>
        <v>0.120043331937573</v>
      </c>
    </row>
    <row r="1466" spans="1:15">
      <c r="A1466">
        <v>1527</v>
      </c>
      <c r="B1466" t="s">
        <v>369</v>
      </c>
      <c r="C1466" t="s">
        <v>440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468</v>
      </c>
      <c r="K1466" t="s">
        <v>565</v>
      </c>
      <c r="L1466" s="1">
        <f t="shared" si="89"/>
        <v>7817659000</v>
      </c>
      <c r="M1466" s="1">
        <f t="shared" si="90"/>
        <v>3350570000</v>
      </c>
      <c r="N1466">
        <f t="shared" si="88"/>
        <v>0.285079884195194</v>
      </c>
      <c r="O1466">
        <f t="shared" si="91"/>
        <v>0.122182370398592</v>
      </c>
    </row>
    <row r="1467" spans="1:15">
      <c r="A1467">
        <v>1528</v>
      </c>
      <c r="B1467" t="s">
        <v>369</v>
      </c>
      <c r="C1467" t="s">
        <v>441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468</v>
      </c>
      <c r="K1467" t="s">
        <v>565</v>
      </c>
      <c r="L1467" s="1">
        <f t="shared" si="89"/>
        <v>8301885000</v>
      </c>
      <c r="M1467" s="1">
        <f t="shared" si="90"/>
        <v>3606501000</v>
      </c>
      <c r="N1467">
        <f t="shared" si="88"/>
        <v>0.285499993173629</v>
      </c>
      <c r="O1467">
        <f t="shared" si="91"/>
        <v>0.124026773543681</v>
      </c>
    </row>
    <row r="1468" spans="1:15">
      <c r="A1468">
        <v>1529</v>
      </c>
      <c r="B1468" t="s">
        <v>369</v>
      </c>
      <c r="C1468" t="s">
        <v>442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468</v>
      </c>
      <c r="K1468" t="s">
        <v>565</v>
      </c>
      <c r="L1468" s="1">
        <f t="shared" si="89"/>
        <v>8910415000</v>
      </c>
      <c r="M1468" s="1">
        <f t="shared" si="90"/>
        <v>3704700000</v>
      </c>
      <c r="N1468">
        <f t="shared" si="88"/>
        <v>0.287944186541915</v>
      </c>
      <c r="O1468">
        <f t="shared" si="91"/>
        <v>0.119719095898657</v>
      </c>
    </row>
    <row r="1469" spans="1:15">
      <c r="A1469">
        <v>1530</v>
      </c>
      <c r="B1469" t="s">
        <v>370</v>
      </c>
      <c r="C1469" t="s">
        <v>439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471</v>
      </c>
      <c r="K1469" t="s">
        <v>503</v>
      </c>
      <c r="L1469" s="1">
        <f t="shared" si="89"/>
        <v>1633834000</v>
      </c>
      <c r="M1469" s="1">
        <f t="shared" si="90"/>
        <v>846505000</v>
      </c>
      <c r="N1469">
        <f t="shared" si="88"/>
        <v>0.455168329100636</v>
      </c>
      <c r="O1469">
        <f t="shared" si="91"/>
        <v>0.235827058578371</v>
      </c>
    </row>
    <row r="1470" spans="1:15">
      <c r="A1470">
        <v>1531</v>
      </c>
      <c r="B1470" t="s">
        <v>370</v>
      </c>
      <c r="C1470" t="s">
        <v>440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471</v>
      </c>
      <c r="K1470" t="s">
        <v>503</v>
      </c>
      <c r="L1470" s="1">
        <f t="shared" si="89"/>
        <v>1655487000</v>
      </c>
      <c r="M1470" s="1">
        <f t="shared" si="90"/>
        <v>835776000</v>
      </c>
      <c r="N1470">
        <f t="shared" si="88"/>
        <v>0.473774222988433</v>
      </c>
      <c r="O1470">
        <f t="shared" si="91"/>
        <v>0.23918588608209</v>
      </c>
    </row>
    <row r="1471" spans="1:15">
      <c r="A1471">
        <v>1532</v>
      </c>
      <c r="B1471" t="s">
        <v>370</v>
      </c>
      <c r="C1471" t="s">
        <v>441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471</v>
      </c>
      <c r="K1471" t="s">
        <v>503</v>
      </c>
      <c r="L1471" s="1">
        <f t="shared" si="89"/>
        <v>1716711000</v>
      </c>
      <c r="M1471" s="1">
        <f t="shared" si="90"/>
        <v>860803000</v>
      </c>
      <c r="N1471">
        <f t="shared" si="88"/>
        <v>0.474217113086811</v>
      </c>
      <c r="O1471">
        <f t="shared" si="91"/>
        <v>0.237784643773161</v>
      </c>
    </row>
    <row r="1472" spans="1:15">
      <c r="A1472">
        <v>1533</v>
      </c>
      <c r="B1472" t="s">
        <v>370</v>
      </c>
      <c r="C1472" t="s">
        <v>442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471</v>
      </c>
      <c r="K1472" t="s">
        <v>503</v>
      </c>
      <c r="L1472" s="1">
        <f t="shared" si="89"/>
        <v>1749853000</v>
      </c>
      <c r="M1472" s="1">
        <f t="shared" si="90"/>
        <v>842829000</v>
      </c>
      <c r="N1472">
        <f t="shared" si="88"/>
        <v>0.464636961921794</v>
      </c>
      <c r="O1472">
        <f t="shared" si="91"/>
        <v>0.223795659395151</v>
      </c>
    </row>
    <row r="1473" spans="1:15">
      <c r="A1473">
        <v>1534</v>
      </c>
      <c r="B1473" t="s">
        <v>371</v>
      </c>
      <c r="C1473" t="s">
        <v>439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472</v>
      </c>
      <c r="K1473" t="s">
        <v>497</v>
      </c>
      <c r="L1473" s="1">
        <f t="shared" si="89"/>
        <v>5295500000</v>
      </c>
      <c r="M1473" s="1">
        <f t="shared" si="90"/>
        <v>1564200000</v>
      </c>
      <c r="N1473">
        <f t="shared" si="88"/>
        <v>0.423304742643826</v>
      </c>
      <c r="O1473">
        <f t="shared" si="91"/>
        <v>0.12503697071919</v>
      </c>
    </row>
    <row r="1474" spans="1:15">
      <c r="A1474">
        <v>1535</v>
      </c>
      <c r="B1474" t="s">
        <v>371</v>
      </c>
      <c r="C1474" t="s">
        <v>440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472</v>
      </c>
      <c r="K1474" t="s">
        <v>497</v>
      </c>
      <c r="L1474" s="1">
        <f t="shared" si="89"/>
        <v>5529100000</v>
      </c>
      <c r="M1474" s="1">
        <f t="shared" si="90"/>
        <v>1687300000</v>
      </c>
      <c r="N1474">
        <f t="shared" ref="N1474:N1537" si="92">1-(F1474/E1474)</f>
        <v>0.422381458026172</v>
      </c>
      <c r="O1474">
        <f t="shared" si="91"/>
        <v>0.128896969511776</v>
      </c>
    </row>
    <row r="1475" spans="1:15">
      <c r="A1475">
        <v>1536</v>
      </c>
      <c r="B1475" t="s">
        <v>371</v>
      </c>
      <c r="C1475" t="s">
        <v>441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472</v>
      </c>
      <c r="K1475" t="s">
        <v>497</v>
      </c>
      <c r="L1475" s="1">
        <f t="shared" ref="L1475:L1538" si="93">E1475-F1475</f>
        <v>7492000000</v>
      </c>
      <c r="M1475" s="1">
        <f t="shared" ref="M1475:M1538" si="94">L1475-SUM(G1475:I1475)</f>
        <v>1904800000</v>
      </c>
      <c r="N1475">
        <f t="shared" si="92"/>
        <v>0.443586585827965</v>
      </c>
      <c r="O1475">
        <f t="shared" ref="O1475:O1538" si="95">M1475/E1475</f>
        <v>0.112779461917393</v>
      </c>
    </row>
    <row r="1476" spans="1:15">
      <c r="A1476">
        <v>1537</v>
      </c>
      <c r="B1476" t="s">
        <v>371</v>
      </c>
      <c r="C1476" t="s">
        <v>442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472</v>
      </c>
      <c r="K1476" t="s">
        <v>497</v>
      </c>
      <c r="L1476" s="1">
        <f t="shared" si="93"/>
        <v>7755900000</v>
      </c>
      <c r="M1476" s="1">
        <f t="shared" si="94"/>
        <v>2451500000</v>
      </c>
      <c r="N1476">
        <f t="shared" si="92"/>
        <v>0.457159866551923</v>
      </c>
      <c r="O1476">
        <f t="shared" si="95"/>
        <v>0.144499982316951</v>
      </c>
    </row>
    <row r="1477" spans="1:15">
      <c r="A1477">
        <v>1538</v>
      </c>
      <c r="B1477" t="s">
        <v>372</v>
      </c>
      <c r="C1477" t="s">
        <v>439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468</v>
      </c>
      <c r="K1477" t="s">
        <v>515</v>
      </c>
      <c r="L1477" s="1">
        <f t="shared" si="93"/>
        <v>751000000</v>
      </c>
      <c r="M1477" s="1">
        <f t="shared" si="94"/>
        <v>296000000</v>
      </c>
      <c r="N1477">
        <f t="shared" si="92"/>
        <v>0.984272608125819</v>
      </c>
      <c r="O1477">
        <f t="shared" si="95"/>
        <v>0.387942332896461</v>
      </c>
    </row>
    <row r="1478" spans="1:15">
      <c r="A1478">
        <v>1539</v>
      </c>
      <c r="B1478" t="s">
        <v>372</v>
      </c>
      <c r="C1478" t="s">
        <v>440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468</v>
      </c>
      <c r="K1478" t="s">
        <v>515</v>
      </c>
      <c r="L1478" s="1">
        <f t="shared" si="93"/>
        <v>927000000</v>
      </c>
      <c r="M1478" s="1">
        <f t="shared" si="94"/>
        <v>294000000</v>
      </c>
      <c r="N1478">
        <f t="shared" si="92"/>
        <v>0.980952380952381</v>
      </c>
      <c r="O1478">
        <f t="shared" si="95"/>
        <v>0.311111111111111</v>
      </c>
    </row>
    <row r="1479" spans="1:15">
      <c r="A1479">
        <v>1540</v>
      </c>
      <c r="B1479" t="s">
        <v>372</v>
      </c>
      <c r="C1479" t="s">
        <v>441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468</v>
      </c>
      <c r="K1479" t="s">
        <v>515</v>
      </c>
      <c r="L1479" s="1">
        <f t="shared" si="93"/>
        <v>1206000000</v>
      </c>
      <c r="M1479" s="1">
        <f t="shared" si="94"/>
        <v>340000000</v>
      </c>
      <c r="N1479">
        <f t="shared" si="92"/>
        <v>0.967897271268058</v>
      </c>
      <c r="O1479">
        <f t="shared" si="95"/>
        <v>0.272873194221509</v>
      </c>
    </row>
    <row r="1480" spans="1:15">
      <c r="A1480">
        <v>1541</v>
      </c>
      <c r="B1480" t="s">
        <v>372</v>
      </c>
      <c r="C1480" t="s">
        <v>442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468</v>
      </c>
      <c r="K1480" t="s">
        <v>515</v>
      </c>
      <c r="L1480" s="1">
        <f t="shared" si="93"/>
        <v>1434000000</v>
      </c>
      <c r="M1480" s="1">
        <f t="shared" si="94"/>
        <v>232000000</v>
      </c>
      <c r="N1480">
        <f t="shared" si="92"/>
        <v>0.96112600536193</v>
      </c>
      <c r="O1480">
        <f t="shared" si="95"/>
        <v>0.155495978552279</v>
      </c>
    </row>
    <row r="1481" spans="1:15">
      <c r="A1481">
        <v>1542</v>
      </c>
      <c r="B1481" t="s">
        <v>373</v>
      </c>
      <c r="C1481" t="s">
        <v>439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471</v>
      </c>
      <c r="K1481" t="s">
        <v>504</v>
      </c>
      <c r="L1481" s="1">
        <f t="shared" si="93"/>
        <v>12884000000</v>
      </c>
      <c r="M1481" s="1">
        <f t="shared" si="94"/>
        <v>5306000000</v>
      </c>
      <c r="N1481">
        <f t="shared" si="92"/>
        <v>0.491924706960406</v>
      </c>
      <c r="O1481">
        <f t="shared" si="95"/>
        <v>0.202588675499217</v>
      </c>
    </row>
    <row r="1482" spans="1:15">
      <c r="A1482">
        <v>1543</v>
      </c>
      <c r="B1482" t="s">
        <v>373</v>
      </c>
      <c r="C1482" t="s">
        <v>440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471</v>
      </c>
      <c r="K1482" t="s">
        <v>504</v>
      </c>
      <c r="L1482" s="1">
        <f t="shared" si="93"/>
        <v>13304000000</v>
      </c>
      <c r="M1482" s="1">
        <f t="shared" si="94"/>
        <v>5458000000</v>
      </c>
      <c r="N1482">
        <f t="shared" si="92"/>
        <v>0.489585633325973</v>
      </c>
      <c r="O1482">
        <f t="shared" si="95"/>
        <v>0.200853757267977</v>
      </c>
    </row>
    <row r="1483" spans="1:15">
      <c r="A1483">
        <v>1544</v>
      </c>
      <c r="B1483" t="s">
        <v>373</v>
      </c>
      <c r="C1483" t="s">
        <v>441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471</v>
      </c>
      <c r="K1483" t="s">
        <v>504</v>
      </c>
      <c r="L1483" s="1">
        <f t="shared" si="93"/>
        <v>13092000000</v>
      </c>
      <c r="M1483" s="1">
        <f t="shared" si="94"/>
        <v>5113000000</v>
      </c>
      <c r="N1483">
        <f t="shared" si="92"/>
        <v>0.488234197277643</v>
      </c>
      <c r="O1483">
        <f t="shared" si="95"/>
        <v>0.190676859966437</v>
      </c>
    </row>
    <row r="1484" spans="1:15">
      <c r="A1484">
        <v>1545</v>
      </c>
      <c r="B1484" t="s">
        <v>373</v>
      </c>
      <c r="C1484" t="s">
        <v>442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471</v>
      </c>
      <c r="K1484" t="s">
        <v>504</v>
      </c>
      <c r="L1484" s="1">
        <f t="shared" si="93"/>
        <v>12555000000</v>
      </c>
      <c r="M1484" s="1">
        <f t="shared" si="94"/>
        <v>4416000000</v>
      </c>
      <c r="N1484">
        <f t="shared" si="92"/>
        <v>0.45447963800905</v>
      </c>
      <c r="O1484">
        <f t="shared" si="95"/>
        <v>0.15985520361991</v>
      </c>
    </row>
    <row r="1485" spans="1:15">
      <c r="A1485">
        <v>1546</v>
      </c>
      <c r="B1485" t="s">
        <v>374</v>
      </c>
      <c r="C1485" t="s">
        <v>439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468</v>
      </c>
      <c r="K1485" t="s">
        <v>607</v>
      </c>
      <c r="L1485" s="1">
        <f t="shared" si="93"/>
        <v>1566054000</v>
      </c>
      <c r="M1485" s="1">
        <f t="shared" si="94"/>
        <v>436792000</v>
      </c>
      <c r="N1485">
        <f t="shared" si="92"/>
        <v>0.335766232429697</v>
      </c>
      <c r="O1485">
        <f t="shared" si="95"/>
        <v>0.0936493915250894</v>
      </c>
    </row>
    <row r="1486" spans="1:15">
      <c r="A1486">
        <v>1547</v>
      </c>
      <c r="B1486" t="s">
        <v>374</v>
      </c>
      <c r="C1486" t="s">
        <v>440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468</v>
      </c>
      <c r="K1486" t="s">
        <v>607</v>
      </c>
      <c r="L1486" s="1">
        <f t="shared" si="93"/>
        <v>1753609000</v>
      </c>
      <c r="M1486" s="1">
        <f t="shared" si="94"/>
        <v>514650000</v>
      </c>
      <c r="N1486">
        <f t="shared" si="92"/>
        <v>0.339531914597009</v>
      </c>
      <c r="O1486">
        <f t="shared" si="95"/>
        <v>0.0996459871313108</v>
      </c>
    </row>
    <row r="1487" spans="1:15">
      <c r="A1487">
        <v>1548</v>
      </c>
      <c r="B1487" t="s">
        <v>374</v>
      </c>
      <c r="C1487" t="s">
        <v>441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468</v>
      </c>
      <c r="K1487" t="s">
        <v>607</v>
      </c>
      <c r="L1487" s="1">
        <f t="shared" si="93"/>
        <v>1950415000</v>
      </c>
      <c r="M1487" s="1">
        <f t="shared" si="94"/>
        <v>589472000</v>
      </c>
      <c r="N1487">
        <f t="shared" si="92"/>
        <v>0.341476246626451</v>
      </c>
      <c r="O1487">
        <f t="shared" si="95"/>
        <v>0.103204028912507</v>
      </c>
    </row>
    <row r="1488" spans="1:15">
      <c r="A1488">
        <v>1549</v>
      </c>
      <c r="B1488" t="s">
        <v>374</v>
      </c>
      <c r="C1488" t="s">
        <v>442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468</v>
      </c>
      <c r="K1488" t="s">
        <v>607</v>
      </c>
      <c r="L1488" s="1">
        <f t="shared" si="93"/>
        <v>2143174000</v>
      </c>
      <c r="M1488" s="1">
        <f t="shared" si="94"/>
        <v>650508000</v>
      </c>
      <c r="N1488">
        <f t="shared" si="92"/>
        <v>0.344201652708332</v>
      </c>
      <c r="O1488">
        <f t="shared" si="95"/>
        <v>0.104473985173389</v>
      </c>
    </row>
    <row r="1489" spans="1:15">
      <c r="A1489">
        <v>1550</v>
      </c>
      <c r="B1489" t="s">
        <v>375</v>
      </c>
      <c r="C1489" t="s">
        <v>439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469</v>
      </c>
      <c r="K1489" t="s">
        <v>531</v>
      </c>
      <c r="L1489" s="1">
        <f t="shared" si="93"/>
        <v>2358000000</v>
      </c>
      <c r="M1489" s="1">
        <f t="shared" si="94"/>
        <v>1375000000</v>
      </c>
      <c r="N1489">
        <f t="shared" si="92"/>
        <v>0.0685983592249957</v>
      </c>
      <c r="O1489">
        <f t="shared" si="95"/>
        <v>0.0400011636702159</v>
      </c>
    </row>
    <row r="1490" spans="1:15">
      <c r="A1490">
        <v>1551</v>
      </c>
      <c r="B1490" t="s">
        <v>375</v>
      </c>
      <c r="C1490" t="s">
        <v>440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469</v>
      </c>
      <c r="K1490" t="s">
        <v>531</v>
      </c>
      <c r="L1490" s="1">
        <f t="shared" si="93"/>
        <v>2685000000</v>
      </c>
      <c r="M1490" s="1">
        <f t="shared" si="94"/>
        <v>1430000000</v>
      </c>
      <c r="N1490">
        <f t="shared" si="92"/>
        <v>0.0714475784992017</v>
      </c>
      <c r="O1490">
        <f t="shared" si="95"/>
        <v>0.0380521554018095</v>
      </c>
    </row>
    <row r="1491" spans="1:15">
      <c r="A1491">
        <v>1552</v>
      </c>
      <c r="B1491" t="s">
        <v>375</v>
      </c>
      <c r="C1491" t="s">
        <v>441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469</v>
      </c>
      <c r="K1491" t="s">
        <v>531</v>
      </c>
      <c r="L1491" s="1">
        <f t="shared" si="93"/>
        <v>3917000000</v>
      </c>
      <c r="M1491" s="1">
        <f t="shared" si="94"/>
        <v>2169000000</v>
      </c>
      <c r="N1491">
        <f t="shared" si="92"/>
        <v>0.0946752713122084</v>
      </c>
      <c r="O1491">
        <f t="shared" si="95"/>
        <v>0.0524254948879704</v>
      </c>
    </row>
    <row r="1492" spans="1:15">
      <c r="A1492">
        <v>1553</v>
      </c>
      <c r="B1492" t="s">
        <v>375</v>
      </c>
      <c r="C1492" t="s">
        <v>442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469</v>
      </c>
      <c r="K1492" t="s">
        <v>531</v>
      </c>
      <c r="L1492" s="1">
        <f t="shared" si="93"/>
        <v>4697000000</v>
      </c>
      <c r="M1492" s="1">
        <f t="shared" si="94"/>
        <v>2833000000</v>
      </c>
      <c r="N1492">
        <f t="shared" si="92"/>
        <v>0.127355548927632</v>
      </c>
      <c r="O1492">
        <f t="shared" si="95"/>
        <v>0.0768146199940349</v>
      </c>
    </row>
    <row r="1493" spans="1:15">
      <c r="A1493">
        <v>1554</v>
      </c>
      <c r="B1493" t="s">
        <v>376</v>
      </c>
      <c r="C1493" t="s">
        <v>439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470</v>
      </c>
      <c r="K1493" t="s">
        <v>582</v>
      </c>
      <c r="L1493" s="1">
        <f t="shared" si="93"/>
        <v>3764000000</v>
      </c>
      <c r="M1493" s="1">
        <f t="shared" si="94"/>
        <v>1644000000</v>
      </c>
      <c r="N1493">
        <f t="shared" si="92"/>
        <v>0.126270589419303</v>
      </c>
      <c r="O1493">
        <f t="shared" si="95"/>
        <v>0.0551511288537019</v>
      </c>
    </row>
    <row r="1494" spans="1:15">
      <c r="A1494">
        <v>1555</v>
      </c>
      <c r="B1494" t="s">
        <v>376</v>
      </c>
      <c r="C1494" t="s">
        <v>440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470</v>
      </c>
      <c r="K1494" t="s">
        <v>582</v>
      </c>
      <c r="L1494" s="1">
        <f t="shared" si="93"/>
        <v>3516000000</v>
      </c>
      <c r="M1494" s="1">
        <f t="shared" si="94"/>
        <v>779000000</v>
      </c>
      <c r="N1494">
        <f t="shared" si="92"/>
        <v>0.0935081513789527</v>
      </c>
      <c r="O1494">
        <f t="shared" si="95"/>
        <v>0.0207175341081354</v>
      </c>
    </row>
    <row r="1495" spans="1:15">
      <c r="A1495">
        <v>1556</v>
      </c>
      <c r="B1495" t="s">
        <v>376</v>
      </c>
      <c r="C1495" t="s">
        <v>441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470</v>
      </c>
      <c r="K1495" t="s">
        <v>582</v>
      </c>
      <c r="L1495" s="1">
        <f t="shared" si="93"/>
        <v>4960000000</v>
      </c>
      <c r="M1495" s="1">
        <f t="shared" si="94"/>
        <v>1636000000</v>
      </c>
      <c r="N1495">
        <f t="shared" si="92"/>
        <v>0.122068269633057</v>
      </c>
      <c r="O1495">
        <f t="shared" si="95"/>
        <v>0.0402628405483228</v>
      </c>
    </row>
    <row r="1496" spans="1:15">
      <c r="A1496">
        <v>1557</v>
      </c>
      <c r="B1496" t="s">
        <v>376</v>
      </c>
      <c r="C1496" t="s">
        <v>442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470</v>
      </c>
      <c r="K1496" t="s">
        <v>582</v>
      </c>
      <c r="L1496" s="1">
        <f t="shared" si="93"/>
        <v>6245000000</v>
      </c>
      <c r="M1496" s="1">
        <f t="shared" si="94"/>
        <v>2869000000</v>
      </c>
      <c r="N1496">
        <f t="shared" si="92"/>
        <v>0.217512451673575</v>
      </c>
      <c r="O1496">
        <f t="shared" si="95"/>
        <v>0.0999268573020793</v>
      </c>
    </row>
    <row r="1497" spans="1:15">
      <c r="A1497">
        <v>1558</v>
      </c>
      <c r="B1497" t="s">
        <v>377</v>
      </c>
      <c r="C1497" t="s">
        <v>439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474</v>
      </c>
      <c r="K1497" t="s">
        <v>507</v>
      </c>
      <c r="L1497" s="1">
        <f t="shared" si="93"/>
        <v>604216000</v>
      </c>
      <c r="M1497" s="1">
        <f t="shared" si="94"/>
        <v>356619000</v>
      </c>
      <c r="N1497">
        <f t="shared" si="92"/>
        <v>0.336881403824913</v>
      </c>
      <c r="O1497">
        <f t="shared" si="95"/>
        <v>0.198833379703015</v>
      </c>
    </row>
    <row r="1498" spans="1:15">
      <c r="A1498">
        <v>1559</v>
      </c>
      <c r="B1498" t="s">
        <v>377</v>
      </c>
      <c r="C1498" t="s">
        <v>440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474</v>
      </c>
      <c r="K1498" t="s">
        <v>507</v>
      </c>
      <c r="L1498" s="1">
        <f t="shared" si="93"/>
        <v>694867000</v>
      </c>
      <c r="M1498" s="1">
        <f t="shared" si="94"/>
        <v>382500000</v>
      </c>
      <c r="N1498">
        <f t="shared" si="92"/>
        <v>0.336610626821134</v>
      </c>
      <c r="O1498">
        <f t="shared" si="95"/>
        <v>0.185292386541717</v>
      </c>
    </row>
    <row r="1499" spans="1:15">
      <c r="A1499">
        <v>1560</v>
      </c>
      <c r="B1499" t="s">
        <v>377</v>
      </c>
      <c r="C1499" t="s">
        <v>441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474</v>
      </c>
      <c r="K1499" t="s">
        <v>507</v>
      </c>
      <c r="L1499" s="1">
        <f t="shared" si="93"/>
        <v>777985000</v>
      </c>
      <c r="M1499" s="1">
        <f t="shared" si="94"/>
        <v>431640000</v>
      </c>
      <c r="N1499">
        <f t="shared" si="92"/>
        <v>0.317950187116067</v>
      </c>
      <c r="O1499">
        <f t="shared" si="95"/>
        <v>0.176404453513601</v>
      </c>
    </row>
    <row r="1500" spans="1:15">
      <c r="A1500">
        <v>1561</v>
      </c>
      <c r="B1500" t="s">
        <v>377</v>
      </c>
      <c r="C1500" t="s">
        <v>442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474</v>
      </c>
      <c r="K1500" t="s">
        <v>507</v>
      </c>
      <c r="L1500" s="1">
        <f t="shared" si="93"/>
        <v>924360000</v>
      </c>
      <c r="M1500" s="1">
        <f t="shared" si="94"/>
        <v>534107000</v>
      </c>
      <c r="N1500">
        <f t="shared" si="92"/>
        <v>0.332558505163263</v>
      </c>
      <c r="O1500">
        <f t="shared" si="95"/>
        <v>0.19215654671041</v>
      </c>
    </row>
    <row r="1501" spans="1:15">
      <c r="A1501">
        <v>1562</v>
      </c>
      <c r="B1501" t="s">
        <v>378</v>
      </c>
      <c r="C1501" t="s">
        <v>439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474</v>
      </c>
      <c r="K1501" t="s">
        <v>498</v>
      </c>
      <c r="L1501" s="1">
        <f t="shared" si="93"/>
        <v>6368000000</v>
      </c>
      <c r="M1501" s="1">
        <f t="shared" si="94"/>
        <v>2687000000</v>
      </c>
      <c r="N1501">
        <f t="shared" si="92"/>
        <v>0.496530214424951</v>
      </c>
      <c r="O1501">
        <f t="shared" si="95"/>
        <v>0.209512670565302</v>
      </c>
    </row>
    <row r="1502" spans="1:15">
      <c r="A1502">
        <v>1563</v>
      </c>
      <c r="B1502" t="s">
        <v>378</v>
      </c>
      <c r="C1502" t="s">
        <v>440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474</v>
      </c>
      <c r="K1502" t="s">
        <v>498</v>
      </c>
      <c r="L1502" s="1">
        <f t="shared" si="93"/>
        <v>6364000000</v>
      </c>
      <c r="M1502" s="1">
        <f t="shared" si="94"/>
        <v>2984000000</v>
      </c>
      <c r="N1502">
        <f t="shared" si="92"/>
        <v>0.521425645227366</v>
      </c>
      <c r="O1502">
        <f t="shared" si="95"/>
        <v>0.244489963129865</v>
      </c>
    </row>
    <row r="1503" spans="1:15">
      <c r="A1503">
        <v>1564</v>
      </c>
      <c r="B1503" t="s">
        <v>378</v>
      </c>
      <c r="C1503" t="s">
        <v>441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474</v>
      </c>
      <c r="K1503" t="s">
        <v>498</v>
      </c>
      <c r="L1503" s="1">
        <f t="shared" si="93"/>
        <v>7427000000</v>
      </c>
      <c r="M1503" s="1">
        <f t="shared" si="94"/>
        <v>4226000000</v>
      </c>
      <c r="N1503">
        <f t="shared" si="92"/>
        <v>0.569336910693752</v>
      </c>
      <c r="O1503">
        <f t="shared" si="95"/>
        <v>0.323955538520506</v>
      </c>
    </row>
    <row r="1504" spans="1:15">
      <c r="A1504">
        <v>1565</v>
      </c>
      <c r="B1504" t="s">
        <v>378</v>
      </c>
      <c r="C1504" t="s">
        <v>442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474</v>
      </c>
      <c r="K1504" t="s">
        <v>498</v>
      </c>
      <c r="L1504" s="1">
        <f t="shared" si="93"/>
        <v>7560000000</v>
      </c>
      <c r="M1504" s="1">
        <f t="shared" si="94"/>
        <v>4532000000</v>
      </c>
      <c r="N1504">
        <f t="shared" si="92"/>
        <v>0.581538461538462</v>
      </c>
      <c r="O1504">
        <f t="shared" si="95"/>
        <v>0.348615384615385</v>
      </c>
    </row>
    <row r="1505" spans="1:15">
      <c r="A1505">
        <v>1566</v>
      </c>
      <c r="B1505" t="s">
        <v>379</v>
      </c>
      <c r="C1505" t="s">
        <v>439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473</v>
      </c>
      <c r="K1505" t="s">
        <v>544</v>
      </c>
      <c r="L1505" s="1">
        <f t="shared" si="93"/>
        <v>2218000000</v>
      </c>
      <c r="M1505" s="1">
        <f t="shared" si="94"/>
        <v>1053000000</v>
      </c>
      <c r="N1505">
        <f t="shared" si="92"/>
        <v>0.181253575222685</v>
      </c>
      <c r="O1505">
        <f t="shared" si="95"/>
        <v>0.0860505025741603</v>
      </c>
    </row>
    <row r="1506" spans="1:15">
      <c r="A1506">
        <v>1567</v>
      </c>
      <c r="B1506" t="s">
        <v>379</v>
      </c>
      <c r="C1506" t="s">
        <v>440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473</v>
      </c>
      <c r="K1506" t="s">
        <v>544</v>
      </c>
      <c r="L1506" s="1">
        <f t="shared" si="93"/>
        <v>1973000000</v>
      </c>
      <c r="M1506" s="1">
        <f t="shared" si="94"/>
        <v>847000000</v>
      </c>
      <c r="N1506">
        <f t="shared" si="92"/>
        <v>0.163003965631196</v>
      </c>
      <c r="O1506">
        <f t="shared" si="95"/>
        <v>0.0699768671513549</v>
      </c>
    </row>
    <row r="1507" spans="1:15">
      <c r="A1507">
        <v>1568</v>
      </c>
      <c r="B1507" t="s">
        <v>379</v>
      </c>
      <c r="C1507" t="s">
        <v>441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473</v>
      </c>
      <c r="K1507" t="s">
        <v>544</v>
      </c>
      <c r="L1507" s="1">
        <f t="shared" si="93"/>
        <v>2457000000</v>
      </c>
      <c r="M1507" s="1">
        <f t="shared" si="94"/>
        <v>1096000000</v>
      </c>
      <c r="N1507">
        <f t="shared" si="92"/>
        <v>0.17704280155642</v>
      </c>
      <c r="O1507">
        <f t="shared" si="95"/>
        <v>0.078973915549791</v>
      </c>
    </row>
    <row r="1508" spans="1:15">
      <c r="A1508">
        <v>1569</v>
      </c>
      <c r="B1508" t="s">
        <v>379</v>
      </c>
      <c r="C1508" t="s">
        <v>442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473</v>
      </c>
      <c r="K1508" t="s">
        <v>544</v>
      </c>
      <c r="L1508" s="1">
        <f t="shared" si="93"/>
        <v>2444000000</v>
      </c>
      <c r="M1508" s="1">
        <f t="shared" si="94"/>
        <v>1140000000</v>
      </c>
      <c r="N1508">
        <f t="shared" si="92"/>
        <v>0.182075541980183</v>
      </c>
      <c r="O1508">
        <f t="shared" si="95"/>
        <v>0.0849288534604783</v>
      </c>
    </row>
    <row r="1509" spans="1:15">
      <c r="A1509">
        <v>1570</v>
      </c>
      <c r="B1509" t="s">
        <v>380</v>
      </c>
      <c r="C1509" t="s">
        <v>439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468</v>
      </c>
      <c r="K1509" t="s">
        <v>573</v>
      </c>
      <c r="L1509" s="1">
        <f t="shared" si="93"/>
        <v>879297000</v>
      </c>
      <c r="M1509" s="1">
        <f t="shared" si="94"/>
        <v>208695000</v>
      </c>
      <c r="N1509">
        <f t="shared" si="92"/>
        <v>0.479201556906265</v>
      </c>
      <c r="O1509">
        <f t="shared" si="95"/>
        <v>0.113735141730897</v>
      </c>
    </row>
    <row r="1510" spans="1:15">
      <c r="A1510">
        <v>1571</v>
      </c>
      <c r="B1510" t="s">
        <v>380</v>
      </c>
      <c r="C1510" t="s">
        <v>440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468</v>
      </c>
      <c r="K1510" t="s">
        <v>573</v>
      </c>
      <c r="L1510" s="1">
        <f t="shared" si="93"/>
        <v>1136670000</v>
      </c>
      <c r="M1510" s="1">
        <f t="shared" si="94"/>
        <v>265098000</v>
      </c>
      <c r="N1510">
        <f t="shared" si="92"/>
        <v>0.487412153507792</v>
      </c>
      <c r="O1510">
        <f t="shared" si="95"/>
        <v>0.113675901599065</v>
      </c>
    </row>
    <row r="1511" spans="1:15">
      <c r="A1511">
        <v>1572</v>
      </c>
      <c r="B1511" t="s">
        <v>380</v>
      </c>
      <c r="C1511" t="s">
        <v>441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468</v>
      </c>
      <c r="K1511" t="s">
        <v>573</v>
      </c>
      <c r="L1511" s="1">
        <f t="shared" si="93"/>
        <v>1512206000</v>
      </c>
      <c r="M1511" s="1">
        <f t="shared" si="94"/>
        <v>353955000</v>
      </c>
      <c r="N1511">
        <f t="shared" si="92"/>
        <v>0.490280348985368</v>
      </c>
      <c r="O1511">
        <f t="shared" si="95"/>
        <v>0.114757632839121</v>
      </c>
    </row>
    <row r="1512" spans="1:15">
      <c r="A1512">
        <v>1573</v>
      </c>
      <c r="B1512" t="s">
        <v>380</v>
      </c>
      <c r="C1512" t="s">
        <v>442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468</v>
      </c>
      <c r="K1512" t="s">
        <v>573</v>
      </c>
      <c r="L1512" s="1">
        <f t="shared" si="93"/>
        <v>1905547000</v>
      </c>
      <c r="M1512" s="1">
        <f t="shared" si="94"/>
        <v>408547000</v>
      </c>
      <c r="N1512">
        <f t="shared" si="92"/>
        <v>0.480796495255358</v>
      </c>
      <c r="O1512">
        <f t="shared" si="95"/>
        <v>0.103082194113864</v>
      </c>
    </row>
    <row r="1513" spans="1:15">
      <c r="A1513">
        <v>1574</v>
      </c>
      <c r="B1513" t="s">
        <v>381</v>
      </c>
      <c r="C1513" t="s">
        <v>439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468</v>
      </c>
      <c r="K1513" t="s">
        <v>573</v>
      </c>
      <c r="L1513" s="1">
        <f t="shared" si="93"/>
        <v>879297000</v>
      </c>
      <c r="M1513" s="1">
        <f t="shared" si="94"/>
        <v>208695000</v>
      </c>
      <c r="N1513">
        <f t="shared" si="92"/>
        <v>0.479201556906265</v>
      </c>
      <c r="O1513">
        <f t="shared" si="95"/>
        <v>0.113735141730897</v>
      </c>
    </row>
    <row r="1514" spans="1:15">
      <c r="A1514">
        <v>1575</v>
      </c>
      <c r="B1514" t="s">
        <v>381</v>
      </c>
      <c r="C1514" t="s">
        <v>440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468</v>
      </c>
      <c r="K1514" t="s">
        <v>573</v>
      </c>
      <c r="L1514" s="1">
        <f t="shared" si="93"/>
        <v>1136670000</v>
      </c>
      <c r="M1514" s="1">
        <f t="shared" si="94"/>
        <v>265098000</v>
      </c>
      <c r="N1514">
        <f t="shared" si="92"/>
        <v>0.487412153507792</v>
      </c>
      <c r="O1514">
        <f t="shared" si="95"/>
        <v>0.113675901599065</v>
      </c>
    </row>
    <row r="1515" spans="1:15">
      <c r="A1515">
        <v>1576</v>
      </c>
      <c r="B1515" t="s">
        <v>381</v>
      </c>
      <c r="C1515" t="s">
        <v>441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468</v>
      </c>
      <c r="K1515" t="s">
        <v>573</v>
      </c>
      <c r="L1515" s="1">
        <f t="shared" si="93"/>
        <v>1512206000</v>
      </c>
      <c r="M1515" s="1">
        <f t="shared" si="94"/>
        <v>353955000</v>
      </c>
      <c r="N1515">
        <f t="shared" si="92"/>
        <v>0.490280348985368</v>
      </c>
      <c r="O1515">
        <f t="shared" si="95"/>
        <v>0.114757632839121</v>
      </c>
    </row>
    <row r="1516" spans="1:15">
      <c r="A1516">
        <v>1577</v>
      </c>
      <c r="B1516" t="s">
        <v>381</v>
      </c>
      <c r="C1516" t="s">
        <v>442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468</v>
      </c>
      <c r="K1516" t="s">
        <v>573</v>
      </c>
      <c r="L1516" s="1">
        <f t="shared" si="93"/>
        <v>1905547000</v>
      </c>
      <c r="M1516" s="1">
        <f t="shared" si="94"/>
        <v>408547000</v>
      </c>
      <c r="N1516">
        <f t="shared" si="92"/>
        <v>0.480796495255358</v>
      </c>
      <c r="O1516">
        <f t="shared" si="95"/>
        <v>0.103082194113864</v>
      </c>
    </row>
    <row r="1517" spans="1:15">
      <c r="A1517">
        <v>1578</v>
      </c>
      <c r="B1517" t="s">
        <v>382</v>
      </c>
      <c r="C1517" t="s">
        <v>439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473</v>
      </c>
      <c r="K1517" t="s">
        <v>492</v>
      </c>
      <c r="L1517" s="1">
        <f t="shared" si="93"/>
        <v>19332000000</v>
      </c>
      <c r="M1517" s="1">
        <f t="shared" si="94"/>
        <v>1362000000</v>
      </c>
      <c r="N1517">
        <f t="shared" si="92"/>
        <v>0.520348837209302</v>
      </c>
      <c r="O1517">
        <f t="shared" si="95"/>
        <v>0.0366602067183463</v>
      </c>
    </row>
    <row r="1518" spans="1:15">
      <c r="A1518">
        <v>1579</v>
      </c>
      <c r="B1518" t="s">
        <v>382</v>
      </c>
      <c r="C1518" t="s">
        <v>440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473</v>
      </c>
      <c r="K1518" t="s">
        <v>492</v>
      </c>
      <c r="L1518" s="1">
        <f t="shared" si="93"/>
        <v>21087000000</v>
      </c>
      <c r="M1518" s="1">
        <f t="shared" si="94"/>
        <v>1769000000</v>
      </c>
      <c r="N1518">
        <f t="shared" si="92"/>
        <v>0.55087645967763</v>
      </c>
      <c r="O1518">
        <f t="shared" si="95"/>
        <v>0.0462133284568562</v>
      </c>
    </row>
    <row r="1519" spans="1:15">
      <c r="A1519">
        <v>1580</v>
      </c>
      <c r="B1519" t="s">
        <v>382</v>
      </c>
      <c r="C1519" t="s">
        <v>441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473</v>
      </c>
      <c r="K1519" t="s">
        <v>492</v>
      </c>
      <c r="L1519" s="1">
        <f t="shared" si="93"/>
        <v>22290000000</v>
      </c>
      <c r="M1519" s="1">
        <f t="shared" si="94"/>
        <v>2816000000</v>
      </c>
      <c r="N1519">
        <f t="shared" si="92"/>
        <v>0.572992982185548</v>
      </c>
      <c r="O1519">
        <f t="shared" si="95"/>
        <v>0.0723888846045089</v>
      </c>
    </row>
    <row r="1520" spans="1:15">
      <c r="A1520">
        <v>1581</v>
      </c>
      <c r="B1520" t="s">
        <v>382</v>
      </c>
      <c r="C1520" t="s">
        <v>442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473</v>
      </c>
      <c r="K1520" t="s">
        <v>492</v>
      </c>
      <c r="L1520" s="1">
        <f t="shared" si="93"/>
        <v>25734000000</v>
      </c>
      <c r="M1520" s="1">
        <f t="shared" si="94"/>
        <v>5492000000</v>
      </c>
      <c r="N1520">
        <f t="shared" si="92"/>
        <v>0.679642932600887</v>
      </c>
      <c r="O1520">
        <f t="shared" si="95"/>
        <v>0.145045425734207</v>
      </c>
    </row>
    <row r="1521" spans="1:15">
      <c r="A1521">
        <v>1582</v>
      </c>
      <c r="B1521" t="s">
        <v>383</v>
      </c>
      <c r="C1521" t="s">
        <v>439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476</v>
      </c>
      <c r="K1521" t="s">
        <v>561</v>
      </c>
      <c r="L1521" s="1">
        <f t="shared" si="93"/>
        <v>471296000</v>
      </c>
      <c r="M1521" s="1">
        <f t="shared" si="94"/>
        <v>67260000</v>
      </c>
      <c r="N1521">
        <f t="shared" si="92"/>
        <v>0.657672492227314</v>
      </c>
      <c r="O1521">
        <f t="shared" si="95"/>
        <v>0.0938583222162063</v>
      </c>
    </row>
    <row r="1522" spans="1:15">
      <c r="A1522">
        <v>1583</v>
      </c>
      <c r="B1522" t="s">
        <v>383</v>
      </c>
      <c r="C1522" t="s">
        <v>440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476</v>
      </c>
      <c r="K1522" t="s">
        <v>561</v>
      </c>
      <c r="L1522" s="1">
        <f t="shared" si="93"/>
        <v>500314000</v>
      </c>
      <c r="M1522" s="1">
        <f t="shared" si="94"/>
        <v>116920000</v>
      </c>
      <c r="N1522">
        <f t="shared" si="92"/>
        <v>0.659239504246791</v>
      </c>
      <c r="O1522">
        <f t="shared" si="95"/>
        <v>0.154059816108553</v>
      </c>
    </row>
    <row r="1523" spans="1:15">
      <c r="A1523">
        <v>1584</v>
      </c>
      <c r="B1523" t="s">
        <v>383</v>
      </c>
      <c r="C1523" t="s">
        <v>441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476</v>
      </c>
      <c r="K1523" t="s">
        <v>561</v>
      </c>
      <c r="L1523" s="1">
        <f t="shared" si="93"/>
        <v>547305000</v>
      </c>
      <c r="M1523" s="1">
        <f t="shared" si="94"/>
        <v>126764000</v>
      </c>
      <c r="N1523">
        <f t="shared" si="92"/>
        <v>0.669039393872716</v>
      </c>
      <c r="O1523">
        <f t="shared" si="95"/>
        <v>0.154959501054953</v>
      </c>
    </row>
    <row r="1524" spans="1:15">
      <c r="A1524">
        <v>1585</v>
      </c>
      <c r="B1524" t="s">
        <v>383</v>
      </c>
      <c r="C1524" t="s">
        <v>442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476</v>
      </c>
      <c r="K1524" t="s">
        <v>561</v>
      </c>
      <c r="L1524" s="1">
        <f t="shared" si="93"/>
        <v>612601000</v>
      </c>
      <c r="M1524" s="1">
        <f t="shared" si="94"/>
        <v>159591000</v>
      </c>
      <c r="N1524">
        <f t="shared" si="92"/>
        <v>0.684747350324936</v>
      </c>
      <c r="O1524">
        <f t="shared" si="95"/>
        <v>0.178386118184115</v>
      </c>
    </row>
    <row r="1525" spans="1:15">
      <c r="A1525">
        <v>1590</v>
      </c>
      <c r="B1525" t="s">
        <v>384</v>
      </c>
      <c r="C1525" t="s">
        <v>439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468</v>
      </c>
      <c r="K1525" t="s">
        <v>516</v>
      </c>
      <c r="L1525" s="1">
        <f t="shared" si="93"/>
        <v>783674000</v>
      </c>
      <c r="M1525" s="1">
        <f t="shared" si="94"/>
        <v>294794000</v>
      </c>
      <c r="N1525">
        <f t="shared" si="92"/>
        <v>0.352965603966389</v>
      </c>
      <c r="O1525">
        <f t="shared" si="95"/>
        <v>0.132774779124569</v>
      </c>
    </row>
    <row r="1526" spans="1:15">
      <c r="A1526">
        <v>1591</v>
      </c>
      <c r="B1526" t="s">
        <v>384</v>
      </c>
      <c r="C1526" t="s">
        <v>440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468</v>
      </c>
      <c r="K1526" t="s">
        <v>516</v>
      </c>
      <c r="L1526" s="1">
        <f t="shared" si="93"/>
        <v>941248000</v>
      </c>
      <c r="M1526" s="1">
        <f t="shared" si="94"/>
        <v>344858000</v>
      </c>
      <c r="N1526">
        <f t="shared" si="92"/>
        <v>0.352451702312575</v>
      </c>
      <c r="O1526">
        <f t="shared" si="95"/>
        <v>0.129132586901762</v>
      </c>
    </row>
    <row r="1527" spans="1:15">
      <c r="A1527">
        <v>1592</v>
      </c>
      <c r="B1527" t="s">
        <v>384</v>
      </c>
      <c r="C1527" t="s">
        <v>441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468</v>
      </c>
      <c r="K1527" t="s">
        <v>516</v>
      </c>
      <c r="L1527" s="1">
        <f t="shared" si="93"/>
        <v>1136787000</v>
      </c>
      <c r="M1527" s="1">
        <f t="shared" si="94"/>
        <v>424781000</v>
      </c>
      <c r="N1527">
        <f t="shared" si="92"/>
        <v>0.350711998541357</v>
      </c>
      <c r="O1527">
        <f t="shared" si="95"/>
        <v>0.131049874296941</v>
      </c>
    </row>
    <row r="1528" spans="1:15">
      <c r="A1528">
        <v>1593</v>
      </c>
      <c r="B1528" t="s">
        <v>384</v>
      </c>
      <c r="C1528" t="s">
        <v>442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468</v>
      </c>
      <c r="K1528" t="s">
        <v>516</v>
      </c>
      <c r="L1528" s="1">
        <f t="shared" si="93"/>
        <v>1384333000</v>
      </c>
      <c r="M1528" s="1">
        <f t="shared" si="94"/>
        <v>520979000</v>
      </c>
      <c r="N1528">
        <f t="shared" si="92"/>
        <v>0.352775758922519</v>
      </c>
      <c r="O1528">
        <f t="shared" si="95"/>
        <v>0.132763404547674</v>
      </c>
    </row>
    <row r="1529" spans="1:15">
      <c r="A1529">
        <v>1594</v>
      </c>
      <c r="B1529" t="s">
        <v>385</v>
      </c>
      <c r="C1529" t="s">
        <v>439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472</v>
      </c>
      <c r="K1529" t="s">
        <v>517</v>
      </c>
      <c r="L1529" s="1">
        <f t="shared" si="93"/>
        <v>32830000000</v>
      </c>
      <c r="M1529" s="1">
        <f t="shared" si="94"/>
        <v>9623000000</v>
      </c>
      <c r="N1529">
        <f t="shared" si="92"/>
        <v>0.268024067467283</v>
      </c>
      <c r="O1529">
        <f t="shared" si="95"/>
        <v>0.0785621566018173</v>
      </c>
    </row>
    <row r="1530" spans="1:15">
      <c r="A1530">
        <v>1595</v>
      </c>
      <c r="B1530" t="s">
        <v>385</v>
      </c>
      <c r="C1530" t="s">
        <v>440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472</v>
      </c>
      <c r="K1530" t="s">
        <v>517</v>
      </c>
      <c r="L1530" s="1">
        <f t="shared" si="93"/>
        <v>36841000000</v>
      </c>
      <c r="M1530" s="1">
        <f t="shared" si="94"/>
        <v>10274000000</v>
      </c>
      <c r="N1530">
        <f t="shared" si="92"/>
        <v>0.282362769593942</v>
      </c>
      <c r="O1530">
        <f t="shared" si="95"/>
        <v>0.0787436577402394</v>
      </c>
    </row>
    <row r="1531" spans="1:15">
      <c r="A1531">
        <v>1596</v>
      </c>
      <c r="B1531" t="s">
        <v>385</v>
      </c>
      <c r="C1531" t="s">
        <v>441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472</v>
      </c>
      <c r="K1531" t="s">
        <v>517</v>
      </c>
      <c r="L1531" s="1">
        <f t="shared" si="93"/>
        <v>53232000000</v>
      </c>
      <c r="M1531" s="1">
        <f t="shared" si="94"/>
        <v>11021000000</v>
      </c>
      <c r="N1531">
        <f t="shared" si="92"/>
        <v>0.338826404934217</v>
      </c>
      <c r="O1531">
        <f t="shared" si="95"/>
        <v>0.0701496432367749</v>
      </c>
    </row>
    <row r="1532" spans="1:15">
      <c r="A1532">
        <v>1597</v>
      </c>
      <c r="B1532" t="s">
        <v>385</v>
      </c>
      <c r="C1532" t="s">
        <v>442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472</v>
      </c>
      <c r="K1532" t="s">
        <v>517</v>
      </c>
      <c r="L1532" s="1">
        <f t="shared" si="93"/>
        <v>67802000000</v>
      </c>
      <c r="M1532" s="1">
        <f t="shared" si="94"/>
        <v>12930000000</v>
      </c>
      <c r="N1532">
        <f t="shared" si="92"/>
        <v>0.36681454230686</v>
      </c>
      <c r="O1532">
        <f t="shared" si="95"/>
        <v>0.0699523912573036</v>
      </c>
    </row>
    <row r="1533" spans="1:15">
      <c r="A1533">
        <v>1598</v>
      </c>
      <c r="B1533" t="s">
        <v>386</v>
      </c>
      <c r="C1533" t="s">
        <v>439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471</v>
      </c>
      <c r="K1533" t="s">
        <v>587</v>
      </c>
      <c r="L1533" s="1">
        <f t="shared" si="93"/>
        <v>3343300000</v>
      </c>
      <c r="M1533" s="1">
        <f t="shared" si="94"/>
        <v>1394900000</v>
      </c>
      <c r="N1533">
        <f t="shared" si="92"/>
        <v>0.317943207105769</v>
      </c>
      <c r="O1533">
        <f t="shared" si="95"/>
        <v>0.13265306122449</v>
      </c>
    </row>
    <row r="1534" spans="1:15">
      <c r="A1534">
        <v>1599</v>
      </c>
      <c r="B1534" t="s">
        <v>386</v>
      </c>
      <c r="C1534" t="s">
        <v>440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471</v>
      </c>
      <c r="K1534" t="s">
        <v>587</v>
      </c>
      <c r="L1534" s="1">
        <f t="shared" si="93"/>
        <v>3330200000</v>
      </c>
      <c r="M1534" s="1">
        <f t="shared" si="94"/>
        <v>1369400000</v>
      </c>
      <c r="N1534">
        <f t="shared" si="92"/>
        <v>0.32118125880061</v>
      </c>
      <c r="O1534">
        <f t="shared" si="95"/>
        <v>0.132071832262793</v>
      </c>
    </row>
    <row r="1535" spans="1:15">
      <c r="A1535">
        <v>1600</v>
      </c>
      <c r="B1535" t="s">
        <v>386</v>
      </c>
      <c r="C1535" t="s">
        <v>441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471</v>
      </c>
      <c r="K1535" t="s">
        <v>587</v>
      </c>
      <c r="L1535" s="1">
        <f t="shared" si="93"/>
        <v>2802400000</v>
      </c>
      <c r="M1535" s="1">
        <f t="shared" si="94"/>
        <v>709500000</v>
      </c>
      <c r="N1535">
        <f t="shared" si="92"/>
        <v>0.266273932253314</v>
      </c>
      <c r="O1535">
        <f t="shared" si="95"/>
        <v>0.0674141289372417</v>
      </c>
    </row>
    <row r="1536" spans="1:15">
      <c r="A1536">
        <v>1601</v>
      </c>
      <c r="B1536" t="s">
        <v>386</v>
      </c>
      <c r="C1536" t="s">
        <v>442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471</v>
      </c>
      <c r="K1536" t="s">
        <v>587</v>
      </c>
      <c r="L1536" s="1">
        <f t="shared" si="93"/>
        <v>3521900000</v>
      </c>
      <c r="M1536" s="1">
        <f t="shared" si="94"/>
        <v>1391100000</v>
      </c>
      <c r="N1536">
        <f t="shared" si="92"/>
        <v>0.328189501737907</v>
      </c>
      <c r="O1536">
        <f t="shared" si="95"/>
        <v>0.129630147326046</v>
      </c>
    </row>
    <row r="1537" spans="1:15">
      <c r="A1537">
        <v>1602</v>
      </c>
      <c r="B1537" t="s">
        <v>387</v>
      </c>
      <c r="C1537" t="s">
        <v>439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473</v>
      </c>
      <c r="K1537" t="s">
        <v>550</v>
      </c>
      <c r="L1537" s="1">
        <f t="shared" si="93"/>
        <v>16114000000</v>
      </c>
      <c r="M1537" s="1">
        <f t="shared" si="94"/>
        <v>7446000000</v>
      </c>
      <c r="N1537">
        <f t="shared" si="92"/>
        <v>0.733688476073396</v>
      </c>
      <c r="O1537">
        <f t="shared" si="95"/>
        <v>0.339024723398443</v>
      </c>
    </row>
    <row r="1538" spans="1:15">
      <c r="A1538">
        <v>1603</v>
      </c>
      <c r="B1538" t="s">
        <v>387</v>
      </c>
      <c r="C1538" t="s">
        <v>440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473</v>
      </c>
      <c r="K1538" t="s">
        <v>550</v>
      </c>
      <c r="L1538" s="1">
        <f t="shared" si="93"/>
        <v>17891000000</v>
      </c>
      <c r="M1538" s="1">
        <f t="shared" si="94"/>
        <v>8753000000</v>
      </c>
      <c r="N1538">
        <f t="shared" ref="N1538:N1601" si="96">1-(F1538/E1538)</f>
        <v>0.745831248957812</v>
      </c>
      <c r="O1538">
        <f t="shared" si="95"/>
        <v>0.364890778722695</v>
      </c>
    </row>
    <row r="1539" spans="1:15">
      <c r="A1539">
        <v>1604</v>
      </c>
      <c r="B1539" t="s">
        <v>387</v>
      </c>
      <c r="C1539" t="s">
        <v>441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473</v>
      </c>
      <c r="K1539" t="s">
        <v>550</v>
      </c>
      <c r="L1539" s="1">
        <f t="shared" ref="L1539:L1602" si="97">E1539-F1539</f>
        <v>17379000000</v>
      </c>
      <c r="M1539" s="1">
        <f t="shared" ref="M1539:M1602" si="98">L1539-SUM(G1539:I1539)</f>
        <v>8052000000</v>
      </c>
      <c r="N1539">
        <f t="shared" si="96"/>
        <v>0.796726722596617</v>
      </c>
      <c r="O1539">
        <f t="shared" ref="O1539:O1602" si="99">M1539/E1539</f>
        <v>0.369137670196672</v>
      </c>
    </row>
    <row r="1540" spans="1:15">
      <c r="A1540">
        <v>1605</v>
      </c>
      <c r="B1540" t="s">
        <v>387</v>
      </c>
      <c r="C1540" t="s">
        <v>442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473</v>
      </c>
      <c r="K1540" t="s">
        <v>550</v>
      </c>
      <c r="L1540" s="1">
        <f t="shared" si="97"/>
        <v>16194000000</v>
      </c>
      <c r="M1540" s="1">
        <f t="shared" si="98"/>
        <v>7272000000</v>
      </c>
      <c r="N1540">
        <f t="shared" si="96"/>
        <v>0.812095682262675</v>
      </c>
      <c r="O1540">
        <f t="shared" si="99"/>
        <v>0.364675793591094</v>
      </c>
    </row>
    <row r="1541" spans="1:15">
      <c r="A1541">
        <v>1606</v>
      </c>
      <c r="B1541" t="s">
        <v>388</v>
      </c>
      <c r="C1541" t="s">
        <v>439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473</v>
      </c>
      <c r="K1541" t="s">
        <v>540</v>
      </c>
      <c r="L1541" s="1">
        <f t="shared" si="97"/>
        <v>40553000000</v>
      </c>
      <c r="M1541" s="1">
        <f t="shared" si="98"/>
        <v>1343000000</v>
      </c>
      <c r="N1541">
        <f t="shared" si="96"/>
        <v>0.749219428381399</v>
      </c>
      <c r="O1541">
        <f t="shared" si="99"/>
        <v>0.0248120161841595</v>
      </c>
    </row>
    <row r="1542" spans="1:15">
      <c r="A1542">
        <v>1607</v>
      </c>
      <c r="B1542" t="s">
        <v>388</v>
      </c>
      <c r="C1542" t="s">
        <v>440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473</v>
      </c>
      <c r="K1542" t="s">
        <v>540</v>
      </c>
      <c r="L1542" s="1">
        <f t="shared" si="97"/>
        <v>41735000000</v>
      </c>
      <c r="M1542" s="1">
        <f t="shared" si="98"/>
        <v>7034000000</v>
      </c>
      <c r="N1542">
        <f t="shared" si="96"/>
        <v>0.752822973411739</v>
      </c>
      <c r="O1542">
        <f t="shared" si="99"/>
        <v>0.126880479093762</v>
      </c>
    </row>
    <row r="1543" spans="1:15">
      <c r="A1543">
        <v>1608</v>
      </c>
      <c r="B1543" t="s">
        <v>388</v>
      </c>
      <c r="C1543" t="s">
        <v>441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473</v>
      </c>
      <c r="K1543" t="s">
        <v>540</v>
      </c>
      <c r="L1543" s="1">
        <f t="shared" si="97"/>
        <v>43474000000</v>
      </c>
      <c r="M1543" s="1">
        <f t="shared" si="98"/>
        <v>4968000000</v>
      </c>
      <c r="N1543">
        <f t="shared" si="96"/>
        <v>0.746565462288776</v>
      </c>
      <c r="O1543">
        <f t="shared" si="99"/>
        <v>0.0853139167468059</v>
      </c>
    </row>
    <row r="1544" spans="1:15">
      <c r="A1544">
        <v>1609</v>
      </c>
      <c r="B1544" t="s">
        <v>388</v>
      </c>
      <c r="C1544" t="s">
        <v>442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473</v>
      </c>
      <c r="K1544" t="s">
        <v>540</v>
      </c>
      <c r="L1544" s="1">
        <f t="shared" si="97"/>
        <v>45416000000</v>
      </c>
      <c r="M1544" s="1">
        <f t="shared" si="98"/>
        <v>7668000000</v>
      </c>
      <c r="N1544">
        <f t="shared" si="96"/>
        <v>0.778164247896784</v>
      </c>
      <c r="O1544">
        <f t="shared" si="99"/>
        <v>0.131384610112571</v>
      </c>
    </row>
    <row r="1545" spans="1:15">
      <c r="A1545">
        <v>1610</v>
      </c>
      <c r="B1545" t="s">
        <v>389</v>
      </c>
      <c r="C1545" t="s">
        <v>439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468</v>
      </c>
      <c r="K1545" t="s">
        <v>565</v>
      </c>
      <c r="L1545" s="1">
        <f t="shared" si="97"/>
        <v>1031531000</v>
      </c>
      <c r="M1545" s="1">
        <f t="shared" si="98"/>
        <v>374285000</v>
      </c>
      <c r="N1545">
        <f t="shared" si="96"/>
        <v>0.36907287315402</v>
      </c>
      <c r="O1545">
        <f t="shared" si="99"/>
        <v>0.133915936921384</v>
      </c>
    </row>
    <row r="1546" spans="1:15">
      <c r="A1546">
        <v>1611</v>
      </c>
      <c r="B1546" t="s">
        <v>389</v>
      </c>
      <c r="C1546" t="s">
        <v>440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468</v>
      </c>
      <c r="K1546" t="s">
        <v>565</v>
      </c>
      <c r="L1546" s="1">
        <f t="shared" si="97"/>
        <v>1161342000</v>
      </c>
      <c r="M1546" s="1">
        <f t="shared" si="98"/>
        <v>426831000</v>
      </c>
      <c r="N1546">
        <f t="shared" si="96"/>
        <v>0.376251859646576</v>
      </c>
      <c r="O1546">
        <f t="shared" si="99"/>
        <v>0.138284809732885</v>
      </c>
    </row>
    <row r="1547" spans="1:15">
      <c r="A1547">
        <v>1612</v>
      </c>
      <c r="B1547" t="s">
        <v>389</v>
      </c>
      <c r="C1547" t="s">
        <v>441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468</v>
      </c>
      <c r="K1547" t="s">
        <v>565</v>
      </c>
      <c r="L1547" s="1">
        <f t="shared" si="97"/>
        <v>1174930000</v>
      </c>
      <c r="M1547" s="1">
        <f t="shared" si="98"/>
        <v>365385000</v>
      </c>
      <c r="N1547">
        <f t="shared" si="96"/>
        <v>0.353566889963729</v>
      </c>
      <c r="O1547">
        <f t="shared" si="99"/>
        <v>0.109953816899217</v>
      </c>
    </row>
    <row r="1548" spans="1:15">
      <c r="A1548">
        <v>1613</v>
      </c>
      <c r="B1548" t="s">
        <v>389</v>
      </c>
      <c r="C1548" t="s">
        <v>442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468</v>
      </c>
      <c r="K1548" t="s">
        <v>565</v>
      </c>
      <c r="L1548" s="1">
        <f t="shared" si="97"/>
        <v>1201902000</v>
      </c>
      <c r="M1548" s="1">
        <f t="shared" si="98"/>
        <v>353579000</v>
      </c>
      <c r="N1548">
        <f t="shared" si="96"/>
        <v>0.34886944890968</v>
      </c>
      <c r="O1548">
        <f t="shared" si="99"/>
        <v>0.102631421593471</v>
      </c>
    </row>
    <row r="1549" spans="1:15">
      <c r="A1549">
        <v>1614</v>
      </c>
      <c r="B1549" t="s">
        <v>390</v>
      </c>
      <c r="C1549" t="s">
        <v>439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471</v>
      </c>
      <c r="K1549" t="s">
        <v>526</v>
      </c>
      <c r="L1549" s="1">
        <f t="shared" si="97"/>
        <v>847127000</v>
      </c>
      <c r="M1549" s="1">
        <f t="shared" si="98"/>
        <v>343329000</v>
      </c>
      <c r="N1549">
        <f t="shared" si="96"/>
        <v>0.347618004159301</v>
      </c>
      <c r="O1549">
        <f t="shared" si="99"/>
        <v>0.140884828071834</v>
      </c>
    </row>
    <row r="1550" spans="1:15">
      <c r="A1550">
        <v>1615</v>
      </c>
      <c r="B1550" t="s">
        <v>390</v>
      </c>
      <c r="C1550" t="s">
        <v>440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471</v>
      </c>
      <c r="K1550" t="s">
        <v>526</v>
      </c>
      <c r="L1550" s="1">
        <f t="shared" si="97"/>
        <v>877800000</v>
      </c>
      <c r="M1550" s="1">
        <f t="shared" si="98"/>
        <v>355700000</v>
      </c>
      <c r="N1550">
        <f t="shared" si="96"/>
        <v>0.354881746513038</v>
      </c>
      <c r="O1550">
        <f t="shared" si="99"/>
        <v>0.143804325854053</v>
      </c>
    </row>
    <row r="1551" spans="1:15">
      <c r="A1551">
        <v>1616</v>
      </c>
      <c r="B1551" t="s">
        <v>390</v>
      </c>
      <c r="C1551" t="s">
        <v>441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471</v>
      </c>
      <c r="K1551" t="s">
        <v>526</v>
      </c>
      <c r="L1551" s="1">
        <f t="shared" si="97"/>
        <v>808600000</v>
      </c>
      <c r="M1551" s="1">
        <f t="shared" si="98"/>
        <v>288300000</v>
      </c>
      <c r="N1551">
        <f t="shared" si="96"/>
        <v>0.341008771929825</v>
      </c>
      <c r="O1551">
        <f t="shared" si="99"/>
        <v>0.121584008097166</v>
      </c>
    </row>
    <row r="1552" spans="1:15">
      <c r="A1552">
        <v>1617</v>
      </c>
      <c r="B1552" t="s">
        <v>390</v>
      </c>
      <c r="C1552" t="s">
        <v>442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471</v>
      </c>
      <c r="K1552" t="s">
        <v>526</v>
      </c>
      <c r="L1552" s="1">
        <f t="shared" si="97"/>
        <v>754800000</v>
      </c>
      <c r="M1552" s="1">
        <f t="shared" si="98"/>
        <v>274200000</v>
      </c>
      <c r="N1552">
        <f t="shared" si="96"/>
        <v>0.339954060262127</v>
      </c>
      <c r="O1552">
        <f t="shared" si="99"/>
        <v>0.123496824753412</v>
      </c>
    </row>
    <row r="1553" spans="1:15">
      <c r="A1553">
        <v>1618</v>
      </c>
      <c r="B1553" t="s">
        <v>391</v>
      </c>
      <c r="C1553" t="s">
        <v>439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473</v>
      </c>
      <c r="K1553" t="s">
        <v>544</v>
      </c>
      <c r="L1553" s="1">
        <f t="shared" si="97"/>
        <v>16132000000</v>
      </c>
      <c r="M1553" s="1">
        <f t="shared" si="98"/>
        <v>8549000000</v>
      </c>
      <c r="N1553">
        <f t="shared" si="96"/>
        <v>0.285017667844523</v>
      </c>
      <c r="O1553">
        <f t="shared" si="99"/>
        <v>0.151042402826855</v>
      </c>
    </row>
    <row r="1554" spans="1:15">
      <c r="A1554">
        <v>1619</v>
      </c>
      <c r="B1554" t="s">
        <v>391</v>
      </c>
      <c r="C1554" t="s">
        <v>440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473</v>
      </c>
      <c r="K1554" t="s">
        <v>544</v>
      </c>
      <c r="L1554" s="1">
        <f t="shared" si="97"/>
        <v>17002000000</v>
      </c>
      <c r="M1554" s="1">
        <f t="shared" si="98"/>
        <v>9593000000</v>
      </c>
      <c r="N1554">
        <f t="shared" si="96"/>
        <v>0.293644214162349</v>
      </c>
      <c r="O1554">
        <f t="shared" si="99"/>
        <v>0.165682210708117</v>
      </c>
    </row>
    <row r="1555" spans="1:15">
      <c r="A1555">
        <v>1620</v>
      </c>
      <c r="B1555" t="s">
        <v>391</v>
      </c>
      <c r="C1555" t="s">
        <v>441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473</v>
      </c>
      <c r="K1555" t="s">
        <v>544</v>
      </c>
      <c r="L1555" s="1">
        <f t="shared" si="97"/>
        <v>15667000000</v>
      </c>
      <c r="M1555" s="1">
        <f t="shared" si="98"/>
        <v>7291000000</v>
      </c>
      <c r="N1555">
        <f t="shared" si="96"/>
        <v>0.279279118685158</v>
      </c>
      <c r="O1555">
        <f t="shared" si="99"/>
        <v>0.129968982851439</v>
      </c>
    </row>
    <row r="1556" spans="1:15">
      <c r="A1556">
        <v>1621</v>
      </c>
      <c r="B1556" t="s">
        <v>391</v>
      </c>
      <c r="C1556" t="s">
        <v>442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473</v>
      </c>
      <c r="K1556" t="s">
        <v>544</v>
      </c>
      <c r="L1556" s="1">
        <f t="shared" si="97"/>
        <v>15784000000</v>
      </c>
      <c r="M1556" s="1">
        <f t="shared" si="98"/>
        <v>8172000000</v>
      </c>
      <c r="N1556">
        <f t="shared" si="96"/>
        <v>0.27573195444064</v>
      </c>
      <c r="O1556">
        <f t="shared" si="99"/>
        <v>0.142757319544406</v>
      </c>
    </row>
    <row r="1557" spans="1:15">
      <c r="A1557">
        <v>1622</v>
      </c>
      <c r="B1557" t="s">
        <v>392</v>
      </c>
      <c r="C1557" t="s">
        <v>439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474</v>
      </c>
      <c r="K1557" t="s">
        <v>507</v>
      </c>
      <c r="L1557" s="1">
        <f t="shared" si="97"/>
        <v>9846000000</v>
      </c>
      <c r="M1557" s="1">
        <f t="shared" si="98"/>
        <v>7242000000</v>
      </c>
      <c r="N1557">
        <f t="shared" si="96"/>
        <v>0.835965359144167</v>
      </c>
      <c r="O1557">
        <f t="shared" si="99"/>
        <v>0.614875191034131</v>
      </c>
    </row>
    <row r="1558" spans="1:15">
      <c r="A1558">
        <v>1623</v>
      </c>
      <c r="B1558" t="s">
        <v>392</v>
      </c>
      <c r="C1558" t="s">
        <v>440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474</v>
      </c>
      <c r="K1558" t="s">
        <v>507</v>
      </c>
      <c r="L1558" s="1">
        <f t="shared" si="97"/>
        <v>10827000000</v>
      </c>
      <c r="M1558" s="1">
        <f t="shared" si="98"/>
        <v>8150000000</v>
      </c>
      <c r="N1558">
        <f t="shared" si="96"/>
        <v>0.852385451110061</v>
      </c>
      <c r="O1558">
        <f t="shared" si="99"/>
        <v>0.641631239174933</v>
      </c>
    </row>
    <row r="1559" spans="1:15">
      <c r="A1559">
        <v>1624</v>
      </c>
      <c r="B1559" t="s">
        <v>392</v>
      </c>
      <c r="C1559" t="s">
        <v>441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474</v>
      </c>
      <c r="K1559" t="s">
        <v>507</v>
      </c>
      <c r="L1559" s="1">
        <f t="shared" si="97"/>
        <v>11801000000</v>
      </c>
      <c r="M1559" s="1">
        <f t="shared" si="98"/>
        <v>9078000000</v>
      </c>
      <c r="N1559">
        <f t="shared" si="96"/>
        <v>0.85021613832853</v>
      </c>
      <c r="O1559">
        <f t="shared" si="99"/>
        <v>0.654034582132565</v>
      </c>
    </row>
    <row r="1560" spans="1:15">
      <c r="A1560">
        <v>1625</v>
      </c>
      <c r="B1560" t="s">
        <v>392</v>
      </c>
      <c r="C1560" t="s">
        <v>442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474</v>
      </c>
      <c r="K1560" t="s">
        <v>507</v>
      </c>
      <c r="L1560" s="1">
        <f t="shared" si="97"/>
        <v>12856000000</v>
      </c>
      <c r="M1560" s="1">
        <f t="shared" si="98"/>
        <v>7885000000</v>
      </c>
      <c r="N1560">
        <f t="shared" si="96"/>
        <v>0.85240684259382</v>
      </c>
      <c r="O1560">
        <f t="shared" si="99"/>
        <v>0.522808646068161</v>
      </c>
    </row>
    <row r="1561" spans="1:15">
      <c r="A1561">
        <v>1626</v>
      </c>
      <c r="B1561" t="s">
        <v>393</v>
      </c>
      <c r="C1561" t="s">
        <v>439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472</v>
      </c>
      <c r="K1561" t="s">
        <v>497</v>
      </c>
      <c r="L1561" s="1">
        <f t="shared" si="97"/>
        <v>1249687000</v>
      </c>
      <c r="M1561" s="1">
        <f t="shared" si="98"/>
        <v>608890000</v>
      </c>
      <c r="N1561">
        <f t="shared" si="96"/>
        <v>0.424645171067829</v>
      </c>
      <c r="O1561">
        <f t="shared" si="99"/>
        <v>0.206901566721499</v>
      </c>
    </row>
    <row r="1562" spans="1:15">
      <c r="A1562">
        <v>1627</v>
      </c>
      <c r="B1562" t="s">
        <v>393</v>
      </c>
      <c r="C1562" t="s">
        <v>440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472</v>
      </c>
      <c r="K1562" t="s">
        <v>497</v>
      </c>
      <c r="L1562" s="1">
        <f t="shared" si="97"/>
        <v>1301700000</v>
      </c>
      <c r="M1562" s="1">
        <f t="shared" si="98"/>
        <v>596300000</v>
      </c>
      <c r="N1562">
        <f t="shared" si="96"/>
        <v>0.426814873106433</v>
      </c>
      <c r="O1562">
        <f t="shared" si="99"/>
        <v>0.195521017771657</v>
      </c>
    </row>
    <row r="1563" spans="1:15">
      <c r="A1563">
        <v>1628</v>
      </c>
      <c r="B1563" t="s">
        <v>393</v>
      </c>
      <c r="C1563" t="s">
        <v>441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472</v>
      </c>
      <c r="K1563" t="s">
        <v>497</v>
      </c>
      <c r="L1563" s="1">
        <f t="shared" si="97"/>
        <v>1282700000</v>
      </c>
      <c r="M1563" s="1">
        <f t="shared" si="98"/>
        <v>549000000</v>
      </c>
      <c r="N1563">
        <f t="shared" si="96"/>
        <v>0.413894356426059</v>
      </c>
      <c r="O1563">
        <f t="shared" si="99"/>
        <v>0.177148204317382</v>
      </c>
    </row>
    <row r="1564" spans="1:15">
      <c r="A1564">
        <v>1629</v>
      </c>
      <c r="B1564" t="s">
        <v>393</v>
      </c>
      <c r="C1564" t="s">
        <v>442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472</v>
      </c>
      <c r="K1564" t="s">
        <v>497</v>
      </c>
      <c r="L1564" s="1">
        <f t="shared" si="97"/>
        <v>1361300000</v>
      </c>
      <c r="M1564" s="1">
        <f t="shared" si="98"/>
        <v>550800000</v>
      </c>
      <c r="N1564">
        <f t="shared" si="96"/>
        <v>0.423053017589658</v>
      </c>
      <c r="O1564">
        <f t="shared" si="99"/>
        <v>0.171172851016222</v>
      </c>
    </row>
    <row r="1565" spans="1:15">
      <c r="A1565">
        <v>1630</v>
      </c>
      <c r="B1565" t="s">
        <v>394</v>
      </c>
      <c r="C1565" t="s">
        <v>439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468</v>
      </c>
      <c r="K1565" t="s">
        <v>573</v>
      </c>
      <c r="L1565" s="1">
        <f t="shared" si="97"/>
        <v>5061975000</v>
      </c>
      <c r="M1565" s="1">
        <f t="shared" si="98"/>
        <v>1465267000</v>
      </c>
      <c r="N1565">
        <f t="shared" si="96"/>
        <v>0.465261255779604</v>
      </c>
      <c r="O1565">
        <f t="shared" si="99"/>
        <v>0.134677070604342</v>
      </c>
    </row>
    <row r="1566" spans="1:15">
      <c r="A1566">
        <v>1631</v>
      </c>
      <c r="B1566" t="s">
        <v>394</v>
      </c>
      <c r="C1566" t="s">
        <v>440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468</v>
      </c>
      <c r="K1566" t="s">
        <v>573</v>
      </c>
      <c r="L1566" s="1">
        <f t="shared" si="97"/>
        <v>5488179000</v>
      </c>
      <c r="M1566" s="1">
        <f t="shared" si="98"/>
        <v>1647147000</v>
      </c>
      <c r="N1566">
        <f t="shared" si="96"/>
        <v>0.480590907880873</v>
      </c>
      <c r="O1566">
        <f t="shared" si="99"/>
        <v>0.14423798351753</v>
      </c>
    </row>
    <row r="1567" spans="1:15">
      <c r="A1567">
        <v>1632</v>
      </c>
      <c r="B1567" t="s">
        <v>394</v>
      </c>
      <c r="C1567" t="s">
        <v>441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468</v>
      </c>
      <c r="K1567" t="s">
        <v>573</v>
      </c>
      <c r="L1567" s="1">
        <f t="shared" si="97"/>
        <v>5993971000</v>
      </c>
      <c r="M1567" s="1">
        <f t="shared" si="98"/>
        <v>1834086000</v>
      </c>
      <c r="N1567">
        <f t="shared" si="96"/>
        <v>0.488022506788504</v>
      </c>
      <c r="O1567">
        <f t="shared" si="99"/>
        <v>0.149329258914616</v>
      </c>
    </row>
    <row r="1568" spans="1:15">
      <c r="A1568">
        <v>1633</v>
      </c>
      <c r="B1568" t="s">
        <v>394</v>
      </c>
      <c r="C1568" t="s">
        <v>442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468</v>
      </c>
      <c r="K1568" t="s">
        <v>573</v>
      </c>
      <c r="L1568" s="1">
        <f t="shared" si="97"/>
        <v>5982944000</v>
      </c>
      <c r="M1568" s="1">
        <f t="shared" si="98"/>
        <v>1804558000</v>
      </c>
      <c r="N1568">
        <f t="shared" si="96"/>
        <v>0.483402096706533</v>
      </c>
      <c r="O1568">
        <f t="shared" si="99"/>
        <v>0.145802320868881</v>
      </c>
    </row>
    <row r="1569" spans="1:15">
      <c r="A1569">
        <v>1634</v>
      </c>
      <c r="B1569" t="s">
        <v>395</v>
      </c>
      <c r="C1569" t="s">
        <v>439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468</v>
      </c>
      <c r="K1569" t="s">
        <v>558</v>
      </c>
      <c r="L1569" s="1">
        <f t="shared" si="97"/>
        <v>6995000000</v>
      </c>
      <c r="M1569" s="1">
        <f t="shared" si="98"/>
        <v>3929000000</v>
      </c>
      <c r="N1569">
        <f t="shared" si="96"/>
        <v>0.507104538205017</v>
      </c>
      <c r="O1569">
        <f t="shared" si="99"/>
        <v>0.284833985790924</v>
      </c>
    </row>
    <row r="1570" spans="1:15">
      <c r="A1570">
        <v>1635</v>
      </c>
      <c r="B1570" t="s">
        <v>395</v>
      </c>
      <c r="C1570" t="s">
        <v>440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468</v>
      </c>
      <c r="K1570" t="s">
        <v>558</v>
      </c>
      <c r="L1570" s="1">
        <f t="shared" si="97"/>
        <v>7241000000</v>
      </c>
      <c r="M1570" s="1">
        <f t="shared" si="98"/>
        <v>4125000000</v>
      </c>
      <c r="N1570">
        <f t="shared" si="96"/>
        <v>0.525357324240006</v>
      </c>
      <c r="O1570">
        <f t="shared" si="99"/>
        <v>0.299281723862729</v>
      </c>
    </row>
    <row r="1571" spans="1:15">
      <c r="A1571">
        <v>1636</v>
      </c>
      <c r="B1571" t="s">
        <v>395</v>
      </c>
      <c r="C1571" t="s">
        <v>441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468</v>
      </c>
      <c r="K1571" t="s">
        <v>558</v>
      </c>
      <c r="L1571" s="1">
        <f t="shared" si="97"/>
        <v>6400000000</v>
      </c>
      <c r="M1571" s="1">
        <f t="shared" si="98"/>
        <v>3318000000</v>
      </c>
      <c r="N1571">
        <f t="shared" si="96"/>
        <v>0.482363581549593</v>
      </c>
      <c r="O1571">
        <f t="shared" si="99"/>
        <v>0.250075369309617</v>
      </c>
    </row>
    <row r="1572" spans="1:15">
      <c r="A1572">
        <v>1637</v>
      </c>
      <c r="B1572" t="s">
        <v>395</v>
      </c>
      <c r="C1572" t="s">
        <v>442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468</v>
      </c>
      <c r="K1572" t="s">
        <v>558</v>
      </c>
      <c r="L1572" s="1">
        <f t="shared" si="97"/>
        <v>5804000000</v>
      </c>
      <c r="M1572" s="1">
        <f t="shared" si="98"/>
        <v>2732000000</v>
      </c>
      <c r="N1572">
        <f t="shared" si="96"/>
        <v>0.464766175528507</v>
      </c>
      <c r="O1572">
        <f t="shared" si="99"/>
        <v>0.21877001921845</v>
      </c>
    </row>
    <row r="1573" spans="1:15">
      <c r="A1573">
        <v>1638</v>
      </c>
      <c r="B1573" t="s">
        <v>396</v>
      </c>
      <c r="C1573" t="s">
        <v>439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470</v>
      </c>
      <c r="K1573" t="s">
        <v>582</v>
      </c>
      <c r="L1573" s="1">
        <f t="shared" si="97"/>
        <v>11908000000</v>
      </c>
      <c r="M1573" s="1">
        <f t="shared" si="98"/>
        <v>5130000000</v>
      </c>
      <c r="N1573">
        <f t="shared" si="96"/>
        <v>0.0860448144053528</v>
      </c>
      <c r="O1573">
        <f t="shared" si="99"/>
        <v>0.0370683488326722</v>
      </c>
    </row>
    <row r="1574" spans="1:15">
      <c r="A1574">
        <v>1639</v>
      </c>
      <c r="B1574" t="s">
        <v>396</v>
      </c>
      <c r="C1574" t="s">
        <v>440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470</v>
      </c>
      <c r="K1574" t="s">
        <v>582</v>
      </c>
      <c r="L1574" s="1">
        <f t="shared" si="97"/>
        <v>10758000000</v>
      </c>
      <c r="M1574" s="1">
        <f t="shared" si="98"/>
        <v>3957000000</v>
      </c>
      <c r="N1574">
        <f t="shared" si="96"/>
        <v>0.0779147413705694</v>
      </c>
      <c r="O1574">
        <f t="shared" si="99"/>
        <v>0.0286585454176746</v>
      </c>
    </row>
    <row r="1575" spans="1:15">
      <c r="A1575">
        <v>1640</v>
      </c>
      <c r="B1575" t="s">
        <v>396</v>
      </c>
      <c r="C1575" t="s">
        <v>441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470</v>
      </c>
      <c r="K1575" t="s">
        <v>582</v>
      </c>
      <c r="L1575" s="1">
        <f t="shared" si="97"/>
        <v>12703000000</v>
      </c>
      <c r="M1575" s="1">
        <f t="shared" si="98"/>
        <v>5902000000</v>
      </c>
      <c r="N1575">
        <f t="shared" si="96"/>
        <v>0.0970850784139892</v>
      </c>
      <c r="O1575">
        <f t="shared" si="99"/>
        <v>0.0451071504998319</v>
      </c>
    </row>
    <row r="1576" spans="1:15">
      <c r="A1576">
        <v>1641</v>
      </c>
      <c r="B1576" t="s">
        <v>396</v>
      </c>
      <c r="C1576" t="s">
        <v>442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470</v>
      </c>
      <c r="K1576" t="s">
        <v>582</v>
      </c>
      <c r="L1576" s="1">
        <f t="shared" si="97"/>
        <v>13153000000</v>
      </c>
      <c r="M1576" s="1">
        <f t="shared" si="98"/>
        <v>6358000000</v>
      </c>
      <c r="N1576">
        <f t="shared" si="96"/>
        <v>0.149799553551091</v>
      </c>
      <c r="O1576">
        <f t="shared" si="99"/>
        <v>0.0724112796683522</v>
      </c>
    </row>
    <row r="1577" spans="1:15">
      <c r="A1577">
        <v>1642</v>
      </c>
      <c r="B1577" t="s">
        <v>397</v>
      </c>
      <c r="C1577" t="s">
        <v>439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475</v>
      </c>
      <c r="K1577" t="s">
        <v>589</v>
      </c>
      <c r="L1577" s="1">
        <f t="shared" si="97"/>
        <v>334026000</v>
      </c>
      <c r="M1577" s="1">
        <f t="shared" si="98"/>
        <v>25883000</v>
      </c>
      <c r="N1577">
        <f t="shared" si="96"/>
        <v>0.130107388667516</v>
      </c>
      <c r="O1577">
        <f t="shared" si="99"/>
        <v>0.0100817587280071</v>
      </c>
    </row>
    <row r="1578" spans="1:15">
      <c r="A1578">
        <v>1643</v>
      </c>
      <c r="B1578" t="s">
        <v>397</v>
      </c>
      <c r="C1578" t="s">
        <v>440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475</v>
      </c>
      <c r="K1578" t="s">
        <v>589</v>
      </c>
      <c r="L1578" s="1">
        <f t="shared" si="97"/>
        <v>426880000</v>
      </c>
      <c r="M1578" s="1">
        <f t="shared" si="98"/>
        <v>152663000</v>
      </c>
      <c r="N1578">
        <f t="shared" si="96"/>
        <v>0.154068868293278</v>
      </c>
      <c r="O1578">
        <f t="shared" si="99"/>
        <v>0.0550988934601216</v>
      </c>
    </row>
    <row r="1579" spans="1:15">
      <c r="A1579">
        <v>1644</v>
      </c>
      <c r="B1579" t="s">
        <v>397</v>
      </c>
      <c r="C1579" t="s">
        <v>441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475</v>
      </c>
      <c r="K1579" t="s">
        <v>589</v>
      </c>
      <c r="L1579" s="1">
        <f t="shared" si="97"/>
        <v>587582000</v>
      </c>
      <c r="M1579" s="1">
        <f t="shared" si="98"/>
        <v>295224000</v>
      </c>
      <c r="N1579">
        <f t="shared" si="96"/>
        <v>0.196242095887039</v>
      </c>
      <c r="O1579">
        <f t="shared" si="99"/>
        <v>0.0985996448430266</v>
      </c>
    </row>
    <row r="1580" spans="1:15">
      <c r="A1580">
        <v>1645</v>
      </c>
      <c r="B1580" t="s">
        <v>397</v>
      </c>
      <c r="C1580" t="s">
        <v>442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475</v>
      </c>
      <c r="K1580" t="s">
        <v>589</v>
      </c>
      <c r="L1580" s="1">
        <f t="shared" si="97"/>
        <v>857533000</v>
      </c>
      <c r="M1580" s="1">
        <f t="shared" si="98"/>
        <v>544839000</v>
      </c>
      <c r="N1580">
        <f t="shared" si="96"/>
        <v>0.250580843035479</v>
      </c>
      <c r="O1580">
        <f t="shared" si="99"/>
        <v>0.159208119032862</v>
      </c>
    </row>
    <row r="1581" spans="1:15">
      <c r="A1581">
        <v>1646</v>
      </c>
      <c r="B1581" t="s">
        <v>398</v>
      </c>
      <c r="C1581" t="s">
        <v>439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476</v>
      </c>
      <c r="K1581" t="s">
        <v>505</v>
      </c>
      <c r="L1581" s="1">
        <f t="shared" si="97"/>
        <v>1370611000</v>
      </c>
      <c r="M1581" s="1">
        <f t="shared" si="98"/>
        <v>699408000</v>
      </c>
      <c r="N1581">
        <f t="shared" si="96"/>
        <v>0.596131396639492</v>
      </c>
      <c r="O1581">
        <f t="shared" si="99"/>
        <v>0.304199417530454</v>
      </c>
    </row>
    <row r="1582" spans="1:15">
      <c r="A1582">
        <v>1647</v>
      </c>
      <c r="B1582" t="s">
        <v>398</v>
      </c>
      <c r="C1582" t="s">
        <v>440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476</v>
      </c>
      <c r="K1582" t="s">
        <v>505</v>
      </c>
      <c r="L1582" s="1">
        <f t="shared" si="97"/>
        <v>1358901000</v>
      </c>
      <c r="M1582" s="1">
        <f t="shared" si="98"/>
        <v>708328000</v>
      </c>
      <c r="N1582">
        <f t="shared" si="96"/>
        <v>0.587629815542579</v>
      </c>
      <c r="O1582">
        <f t="shared" si="99"/>
        <v>0.306302410538843</v>
      </c>
    </row>
    <row r="1583" spans="1:15">
      <c r="A1583">
        <v>1648</v>
      </c>
      <c r="B1583" t="s">
        <v>398</v>
      </c>
      <c r="C1583" t="s">
        <v>441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476</v>
      </c>
      <c r="K1583" t="s">
        <v>505</v>
      </c>
      <c r="L1583" s="1">
        <f t="shared" si="97"/>
        <v>1491018000</v>
      </c>
      <c r="M1583" s="1">
        <f t="shared" si="98"/>
        <v>772759000</v>
      </c>
      <c r="N1583">
        <f t="shared" si="96"/>
        <v>0.595866867924166</v>
      </c>
      <c r="O1583">
        <f t="shared" si="99"/>
        <v>0.308823558796883</v>
      </c>
    </row>
    <row r="1584" spans="1:15">
      <c r="A1584">
        <v>1649</v>
      </c>
      <c r="B1584" t="s">
        <v>398</v>
      </c>
      <c r="C1584" t="s">
        <v>442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476</v>
      </c>
      <c r="K1584" t="s">
        <v>505</v>
      </c>
      <c r="L1584" s="1">
        <f t="shared" si="97"/>
        <v>1481866000</v>
      </c>
      <c r="M1584" s="1">
        <f t="shared" si="98"/>
        <v>737528000</v>
      </c>
      <c r="N1584">
        <f t="shared" si="96"/>
        <v>0.591279553683223</v>
      </c>
      <c r="O1584">
        <f t="shared" si="99"/>
        <v>0.294281147329704</v>
      </c>
    </row>
    <row r="1585" spans="1:15">
      <c r="A1585">
        <v>1650</v>
      </c>
      <c r="B1585" t="s">
        <v>399</v>
      </c>
      <c r="C1585" t="s">
        <v>439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473</v>
      </c>
      <c r="K1585" t="s">
        <v>559</v>
      </c>
      <c r="L1585" s="1">
        <f t="shared" si="97"/>
        <v>891140000</v>
      </c>
      <c r="M1585" s="1">
        <f t="shared" si="98"/>
        <v>572228000</v>
      </c>
      <c r="N1585">
        <f t="shared" si="96"/>
        <v>0.632980264914962</v>
      </c>
      <c r="O1585">
        <f t="shared" si="99"/>
        <v>0.406455810570459</v>
      </c>
    </row>
    <row r="1586" spans="1:15">
      <c r="A1586">
        <v>1651</v>
      </c>
      <c r="B1586" t="s">
        <v>399</v>
      </c>
      <c r="C1586" t="s">
        <v>440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473</v>
      </c>
      <c r="K1586" t="s">
        <v>559</v>
      </c>
      <c r="L1586" s="1">
        <f t="shared" si="97"/>
        <v>973180000</v>
      </c>
      <c r="M1586" s="1">
        <f t="shared" si="98"/>
        <v>614267000</v>
      </c>
      <c r="N1586">
        <f t="shared" si="96"/>
        <v>0.609875396612026</v>
      </c>
      <c r="O1586">
        <f t="shared" si="99"/>
        <v>0.384950708245833</v>
      </c>
    </row>
    <row r="1587" spans="1:15">
      <c r="A1587">
        <v>1652</v>
      </c>
      <c r="B1587" t="s">
        <v>399</v>
      </c>
      <c r="C1587" t="s">
        <v>441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473</v>
      </c>
      <c r="K1587" t="s">
        <v>559</v>
      </c>
      <c r="L1587" s="1">
        <f t="shared" si="97"/>
        <v>1030128000</v>
      </c>
      <c r="M1587" s="1">
        <f t="shared" si="98"/>
        <v>660446000</v>
      </c>
      <c r="N1587">
        <f t="shared" si="96"/>
        <v>0.58974790551008</v>
      </c>
      <c r="O1587">
        <f t="shared" si="99"/>
        <v>0.378105094903265</v>
      </c>
    </row>
    <row r="1588" spans="1:15">
      <c r="A1588">
        <v>1653</v>
      </c>
      <c r="B1588" t="s">
        <v>399</v>
      </c>
      <c r="C1588" t="s">
        <v>442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473</v>
      </c>
      <c r="K1588" t="s">
        <v>559</v>
      </c>
      <c r="L1588" s="1">
        <f t="shared" si="97"/>
        <v>1264736000</v>
      </c>
      <c r="M1588" s="1">
        <f t="shared" si="98"/>
        <v>736562000</v>
      </c>
      <c r="N1588">
        <f t="shared" si="96"/>
        <v>0.61157151077606</v>
      </c>
      <c r="O1588">
        <f t="shared" si="99"/>
        <v>0.356169457594499</v>
      </c>
    </row>
    <row r="1589" spans="1:15">
      <c r="A1589">
        <v>1654</v>
      </c>
      <c r="B1589" t="s">
        <v>400</v>
      </c>
      <c r="C1589" t="s">
        <v>439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474</v>
      </c>
      <c r="K1589" t="s">
        <v>507</v>
      </c>
      <c r="L1589" s="1">
        <f t="shared" si="97"/>
        <v>705992000</v>
      </c>
      <c r="M1589" s="1">
        <f t="shared" si="98"/>
        <v>457327000</v>
      </c>
      <c r="N1589">
        <f t="shared" si="96"/>
        <v>0.80814842626764</v>
      </c>
      <c r="O1589">
        <f t="shared" si="99"/>
        <v>0.523501817782214</v>
      </c>
    </row>
    <row r="1590" spans="1:15">
      <c r="A1590">
        <v>1655</v>
      </c>
      <c r="B1590" t="s">
        <v>400</v>
      </c>
      <c r="C1590" t="s">
        <v>440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474</v>
      </c>
      <c r="K1590" t="s">
        <v>507</v>
      </c>
      <c r="L1590" s="1">
        <f t="shared" si="97"/>
        <v>778074000</v>
      </c>
      <c r="M1590" s="1">
        <f t="shared" si="98"/>
        <v>528232000</v>
      </c>
      <c r="N1590">
        <f t="shared" si="96"/>
        <v>0.80622161525334</v>
      </c>
      <c r="O1590">
        <f t="shared" si="99"/>
        <v>0.547341327776667</v>
      </c>
    </row>
    <row r="1591" spans="1:15">
      <c r="A1591">
        <v>1656</v>
      </c>
      <c r="B1591" t="s">
        <v>400</v>
      </c>
      <c r="C1591" t="s">
        <v>441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474</v>
      </c>
      <c r="K1591" t="s">
        <v>507</v>
      </c>
      <c r="L1591" s="1">
        <f t="shared" si="97"/>
        <v>821692000</v>
      </c>
      <c r="M1591" s="1">
        <f t="shared" si="98"/>
        <v>564427000</v>
      </c>
      <c r="N1591">
        <f t="shared" si="96"/>
        <v>0.813462202893328</v>
      </c>
      <c r="O1591">
        <f t="shared" si="99"/>
        <v>0.558773884609407</v>
      </c>
    </row>
    <row r="1592" spans="1:15">
      <c r="A1592">
        <v>1657</v>
      </c>
      <c r="B1592" t="s">
        <v>400</v>
      </c>
      <c r="C1592" t="s">
        <v>442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474</v>
      </c>
      <c r="K1592" t="s">
        <v>507</v>
      </c>
      <c r="L1592" s="1">
        <f t="shared" si="97"/>
        <v>866578000</v>
      </c>
      <c r="M1592" s="1">
        <f t="shared" si="98"/>
        <v>605946000</v>
      </c>
      <c r="N1592">
        <f t="shared" si="96"/>
        <v>0.818015681077173</v>
      </c>
      <c r="O1592">
        <f t="shared" si="99"/>
        <v>0.57198928415675</v>
      </c>
    </row>
    <row r="1593" spans="1:15">
      <c r="A1593">
        <v>1658</v>
      </c>
      <c r="B1593" t="s">
        <v>401</v>
      </c>
      <c r="C1593" t="s">
        <v>439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472</v>
      </c>
      <c r="K1593" t="s">
        <v>510</v>
      </c>
      <c r="L1593" s="1">
        <f t="shared" si="97"/>
        <v>1247157000</v>
      </c>
      <c r="M1593" s="1">
        <f t="shared" si="98"/>
        <v>48571000</v>
      </c>
      <c r="N1593">
        <f t="shared" si="96"/>
        <v>0.816714275049409</v>
      </c>
      <c r="O1593">
        <f t="shared" si="99"/>
        <v>0.0318072456422286</v>
      </c>
    </row>
    <row r="1594" spans="1:15">
      <c r="A1594">
        <v>1659</v>
      </c>
      <c r="B1594" t="s">
        <v>401</v>
      </c>
      <c r="C1594" t="s">
        <v>440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472</v>
      </c>
      <c r="K1594" t="s">
        <v>510</v>
      </c>
      <c r="L1594" s="1">
        <f t="shared" si="97"/>
        <v>1081698000</v>
      </c>
      <c r="M1594" s="1">
        <f t="shared" si="98"/>
        <v>-156587000</v>
      </c>
      <c r="N1594">
        <f t="shared" si="96"/>
        <v>0.892508508838879</v>
      </c>
      <c r="O1594">
        <f t="shared" si="99"/>
        <v>-0.12919985973308</v>
      </c>
    </row>
    <row r="1595" spans="1:15">
      <c r="A1595">
        <v>1660</v>
      </c>
      <c r="B1595" t="s">
        <v>401</v>
      </c>
      <c r="C1595" t="s">
        <v>441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472</v>
      </c>
      <c r="K1595" t="s">
        <v>510</v>
      </c>
      <c r="L1595" s="1">
        <f t="shared" si="97"/>
        <v>519428000</v>
      </c>
      <c r="M1595" s="1">
        <f t="shared" si="98"/>
        <v>-641487000</v>
      </c>
      <c r="N1595">
        <f t="shared" si="96"/>
        <v>0.89492518284331</v>
      </c>
      <c r="O1595">
        <f t="shared" si="99"/>
        <v>-1.10522126409552</v>
      </c>
    </row>
    <row r="1596" spans="1:15">
      <c r="A1596">
        <v>1661</v>
      </c>
      <c r="B1596" t="s">
        <v>401</v>
      </c>
      <c r="C1596" t="s">
        <v>442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472</v>
      </c>
      <c r="K1596" t="s">
        <v>510</v>
      </c>
      <c r="L1596" s="1">
        <f t="shared" si="97"/>
        <v>907824000</v>
      </c>
      <c r="M1596" s="1">
        <f t="shared" si="98"/>
        <v>-464673000</v>
      </c>
      <c r="N1596">
        <f t="shared" si="96"/>
        <v>0.879388106197982</v>
      </c>
      <c r="O1596">
        <f t="shared" si="99"/>
        <v>-0.450117984842144</v>
      </c>
    </row>
    <row r="1597" spans="1:15">
      <c r="A1597">
        <v>1662</v>
      </c>
      <c r="B1597" t="s">
        <v>402</v>
      </c>
      <c r="C1597" t="s">
        <v>439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476</v>
      </c>
      <c r="K1597" t="s">
        <v>505</v>
      </c>
      <c r="L1597" s="1">
        <f t="shared" si="97"/>
        <v>1396355000</v>
      </c>
      <c r="M1597" s="1">
        <f t="shared" si="98"/>
        <v>634000000</v>
      </c>
      <c r="N1597">
        <f t="shared" si="96"/>
        <v>0.555300157679467</v>
      </c>
      <c r="O1597">
        <f t="shared" si="99"/>
        <v>0.252128076290615</v>
      </c>
    </row>
    <row r="1598" spans="1:15">
      <c r="A1598">
        <v>1663</v>
      </c>
      <c r="B1598" t="s">
        <v>402</v>
      </c>
      <c r="C1598" t="s">
        <v>440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476</v>
      </c>
      <c r="K1598" t="s">
        <v>505</v>
      </c>
      <c r="L1598" s="1">
        <f t="shared" si="97"/>
        <v>1560070000</v>
      </c>
      <c r="M1598" s="1">
        <f t="shared" si="98"/>
        <v>687373000</v>
      </c>
      <c r="N1598">
        <f t="shared" si="96"/>
        <v>0.562684171610972</v>
      </c>
      <c r="O1598">
        <f t="shared" si="99"/>
        <v>0.247920867071829</v>
      </c>
    </row>
    <row r="1599" spans="1:15">
      <c r="A1599">
        <v>1664</v>
      </c>
      <c r="B1599" t="s">
        <v>402</v>
      </c>
      <c r="C1599" t="s">
        <v>441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476</v>
      </c>
      <c r="K1599" t="s">
        <v>505</v>
      </c>
      <c r="L1599" s="1">
        <f t="shared" si="97"/>
        <v>1875141000</v>
      </c>
      <c r="M1599" s="1">
        <f t="shared" si="98"/>
        <v>835092000</v>
      </c>
      <c r="N1599">
        <f t="shared" si="96"/>
        <v>0.570759061602644</v>
      </c>
      <c r="O1599">
        <f t="shared" si="99"/>
        <v>0.254186925821512</v>
      </c>
    </row>
    <row r="1600" spans="1:15">
      <c r="A1600">
        <v>1665</v>
      </c>
      <c r="B1600" t="s">
        <v>402</v>
      </c>
      <c r="C1600" t="s">
        <v>442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476</v>
      </c>
      <c r="K1600" t="s">
        <v>505</v>
      </c>
      <c r="L1600" s="1">
        <f t="shared" si="97"/>
        <v>2000573000</v>
      </c>
      <c r="M1600" s="1">
        <f t="shared" si="98"/>
        <v>964786000</v>
      </c>
      <c r="N1600">
        <f t="shared" si="96"/>
        <v>0.581114933106686</v>
      </c>
      <c r="O1600">
        <f t="shared" si="99"/>
        <v>0.280245485594511</v>
      </c>
    </row>
    <row r="1601" spans="1:15">
      <c r="A1601">
        <v>1666</v>
      </c>
      <c r="B1601" t="s">
        <v>403</v>
      </c>
      <c r="C1601" t="s">
        <v>439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477</v>
      </c>
      <c r="K1601" t="s">
        <v>552</v>
      </c>
      <c r="L1601" s="1">
        <f t="shared" si="97"/>
        <v>69571000000</v>
      </c>
      <c r="M1601" s="1">
        <f t="shared" si="98"/>
        <v>13160000000</v>
      </c>
      <c r="N1601">
        <f t="shared" si="96"/>
        <v>0.600547278283238</v>
      </c>
      <c r="O1601">
        <f t="shared" si="99"/>
        <v>0.113599088445005</v>
      </c>
    </row>
    <row r="1602" spans="1:15">
      <c r="A1602">
        <v>1667</v>
      </c>
      <c r="B1602" t="s">
        <v>403</v>
      </c>
      <c r="C1602" t="s">
        <v>440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477</v>
      </c>
      <c r="K1602" t="s">
        <v>552</v>
      </c>
      <c r="L1602" s="1">
        <f t="shared" si="97"/>
        <v>75663000000</v>
      </c>
      <c r="M1602" s="1">
        <f t="shared" si="98"/>
        <v>31968000000</v>
      </c>
      <c r="N1602">
        <f t="shared" ref="N1602:N1665" si="100">1-(F1602/E1602)</f>
        <v>0.627648278722522</v>
      </c>
      <c r="O1602">
        <f t="shared" si="99"/>
        <v>0.265184570717545</v>
      </c>
    </row>
    <row r="1603" spans="1:15">
      <c r="A1603">
        <v>1668</v>
      </c>
      <c r="B1603" t="s">
        <v>403</v>
      </c>
      <c r="C1603" t="s">
        <v>441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477</v>
      </c>
      <c r="K1603" t="s">
        <v>552</v>
      </c>
      <c r="L1603" s="1">
        <f t="shared" ref="L1603:L1666" si="101">E1603-F1603</f>
        <v>77148000000</v>
      </c>
      <c r="M1603" s="1">
        <f t="shared" ref="M1603:M1666" si="102">L1603-SUM(G1603:I1603)</f>
        <v>19599000000</v>
      </c>
      <c r="N1603">
        <f t="shared" si="100"/>
        <v>0.607086930177291</v>
      </c>
      <c r="O1603">
        <f t="shared" ref="O1603:O1666" si="103">M1603/E1603</f>
        <v>0.154226898228661</v>
      </c>
    </row>
    <row r="1604" spans="1:15">
      <c r="A1604">
        <v>1669</v>
      </c>
      <c r="B1604" t="s">
        <v>403</v>
      </c>
      <c r="C1604" t="s">
        <v>442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477</v>
      </c>
      <c r="K1604" t="s">
        <v>552</v>
      </c>
      <c r="L1604" s="1">
        <f t="shared" si="101"/>
        <v>79063000000</v>
      </c>
      <c r="M1604" s="1">
        <f t="shared" si="102"/>
        <v>33060000000</v>
      </c>
      <c r="N1604">
        <f t="shared" si="100"/>
        <v>0.600691384288102</v>
      </c>
      <c r="O1604">
        <f t="shared" si="103"/>
        <v>0.251177632578635</v>
      </c>
    </row>
    <row r="1605" spans="1:15">
      <c r="A1605">
        <v>1670</v>
      </c>
      <c r="B1605" t="s">
        <v>404</v>
      </c>
      <c r="C1605" t="s">
        <v>439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472</v>
      </c>
      <c r="K1605" t="s">
        <v>496</v>
      </c>
      <c r="L1605" s="1">
        <f t="shared" si="101"/>
        <v>1106027000</v>
      </c>
      <c r="M1605" s="1">
        <f t="shared" si="102"/>
        <v>518924000</v>
      </c>
      <c r="N1605">
        <f t="shared" si="100"/>
        <v>0.599914516980258</v>
      </c>
      <c r="O1605">
        <f t="shared" si="103"/>
        <v>0.281466945028886</v>
      </c>
    </row>
    <row r="1606" spans="1:15">
      <c r="A1606">
        <v>1671</v>
      </c>
      <c r="B1606" t="s">
        <v>404</v>
      </c>
      <c r="C1606" t="s">
        <v>440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472</v>
      </c>
      <c r="K1606" t="s">
        <v>496</v>
      </c>
      <c r="L1606" s="1">
        <f t="shared" si="101"/>
        <v>1120762000</v>
      </c>
      <c r="M1606" s="1">
        <f t="shared" si="102"/>
        <v>517343000</v>
      </c>
      <c r="N1606">
        <f t="shared" si="100"/>
        <v>0.588568115625417</v>
      </c>
      <c r="O1606">
        <f t="shared" si="103"/>
        <v>0.271682653981844</v>
      </c>
    </row>
    <row r="1607" spans="1:15">
      <c r="A1607">
        <v>1672</v>
      </c>
      <c r="B1607" t="s">
        <v>404</v>
      </c>
      <c r="C1607" t="s">
        <v>441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472</v>
      </c>
      <c r="K1607" t="s">
        <v>496</v>
      </c>
      <c r="L1607" s="1">
        <f t="shared" si="101"/>
        <v>1164431000</v>
      </c>
      <c r="M1607" s="1">
        <f t="shared" si="102"/>
        <v>533364000</v>
      </c>
      <c r="N1607">
        <f t="shared" si="100"/>
        <v>0.585334160406647</v>
      </c>
      <c r="O1607">
        <f t="shared" si="103"/>
        <v>0.268110492705133</v>
      </c>
    </row>
    <row r="1608" spans="1:15">
      <c r="A1608">
        <v>1673</v>
      </c>
      <c r="B1608" t="s">
        <v>404</v>
      </c>
      <c r="C1608" t="s">
        <v>442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472</v>
      </c>
      <c r="K1608" t="s">
        <v>496</v>
      </c>
      <c r="L1608" s="1">
        <f t="shared" si="101"/>
        <v>1199660000</v>
      </c>
      <c r="M1608" s="1">
        <f t="shared" si="102"/>
        <v>575245000</v>
      </c>
      <c r="N1608">
        <f t="shared" si="100"/>
        <v>0.587397151883239</v>
      </c>
      <c r="O1608">
        <f t="shared" si="103"/>
        <v>0.281660866107959</v>
      </c>
    </row>
    <row r="1609" spans="1:15">
      <c r="A1609">
        <v>1674</v>
      </c>
      <c r="B1609" t="s">
        <v>405</v>
      </c>
      <c r="C1609" t="s">
        <v>439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474</v>
      </c>
      <c r="K1609" t="s">
        <v>601</v>
      </c>
      <c r="L1609" s="1">
        <f t="shared" si="101"/>
        <v>4363000000</v>
      </c>
      <c r="M1609" s="1">
        <f t="shared" si="102"/>
        <v>1266000000</v>
      </c>
      <c r="N1609">
        <f t="shared" si="100"/>
        <v>0.28421601198619</v>
      </c>
      <c r="O1609">
        <f t="shared" si="103"/>
        <v>0.0824701973812781</v>
      </c>
    </row>
    <row r="1610" spans="1:15">
      <c r="A1610">
        <v>1675</v>
      </c>
      <c r="B1610" t="s">
        <v>405</v>
      </c>
      <c r="C1610" t="s">
        <v>440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474</v>
      </c>
      <c r="K1610" t="s">
        <v>601</v>
      </c>
      <c r="L1610" s="1">
        <f t="shared" si="101"/>
        <v>4360000000</v>
      </c>
      <c r="M1610" s="1">
        <f t="shared" si="102"/>
        <v>1791000000</v>
      </c>
      <c r="N1610">
        <f t="shared" si="100"/>
        <v>0.288169200264375</v>
      </c>
      <c r="O1610">
        <f t="shared" si="103"/>
        <v>0.118374091209518</v>
      </c>
    </row>
    <row r="1611" spans="1:15">
      <c r="A1611">
        <v>1676</v>
      </c>
      <c r="B1611" t="s">
        <v>405</v>
      </c>
      <c r="C1611" t="s">
        <v>441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474</v>
      </c>
      <c r="K1611" t="s">
        <v>601</v>
      </c>
      <c r="L1611" s="1">
        <f t="shared" si="101"/>
        <v>4221000000</v>
      </c>
      <c r="M1611" s="1">
        <f t="shared" si="102"/>
        <v>1611000000</v>
      </c>
      <c r="N1611">
        <f t="shared" si="100"/>
        <v>0.289665111172111</v>
      </c>
      <c r="O1611">
        <f t="shared" si="103"/>
        <v>0.110554488059292</v>
      </c>
    </row>
    <row r="1612" spans="1:15">
      <c r="A1612">
        <v>1677</v>
      </c>
      <c r="B1612" t="s">
        <v>405</v>
      </c>
      <c r="C1612" t="s">
        <v>442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474</v>
      </c>
      <c r="K1612" t="s">
        <v>601</v>
      </c>
      <c r="L1612" s="1">
        <f t="shared" si="101"/>
        <v>3435000000</v>
      </c>
      <c r="M1612" s="1">
        <f t="shared" si="102"/>
        <v>466000000</v>
      </c>
      <c r="N1612">
        <f t="shared" si="100"/>
        <v>0.264352778205326</v>
      </c>
      <c r="O1612">
        <f t="shared" si="103"/>
        <v>0.035862705864245</v>
      </c>
    </row>
    <row r="1613" spans="1:15">
      <c r="A1613">
        <v>1678</v>
      </c>
      <c r="B1613" t="s">
        <v>406</v>
      </c>
      <c r="C1613" t="s">
        <v>439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478</v>
      </c>
      <c r="K1613" t="s">
        <v>502</v>
      </c>
      <c r="L1613" s="1">
        <f t="shared" si="101"/>
        <v>1485900000</v>
      </c>
      <c r="M1613" s="1">
        <f t="shared" si="102"/>
        <v>1000300000</v>
      </c>
      <c r="N1613">
        <f t="shared" si="100"/>
        <v>0.349919932177845</v>
      </c>
      <c r="O1613">
        <f t="shared" si="103"/>
        <v>0.2355642426526</v>
      </c>
    </row>
    <row r="1614" spans="1:15">
      <c r="A1614">
        <v>1679</v>
      </c>
      <c r="B1614" t="s">
        <v>406</v>
      </c>
      <c r="C1614" t="s">
        <v>440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478</v>
      </c>
      <c r="K1614" t="s">
        <v>502</v>
      </c>
      <c r="L1614" s="1">
        <f t="shared" si="101"/>
        <v>1536900000</v>
      </c>
      <c r="M1614" s="1">
        <f t="shared" si="102"/>
        <v>1080100000</v>
      </c>
      <c r="N1614">
        <f t="shared" si="100"/>
        <v>0.340097366674043</v>
      </c>
      <c r="O1614">
        <f t="shared" si="103"/>
        <v>0.239013055985838</v>
      </c>
    </row>
    <row r="1615" spans="1:15">
      <c r="A1615">
        <v>1680</v>
      </c>
      <c r="B1615" t="s">
        <v>406</v>
      </c>
      <c r="C1615" t="s">
        <v>441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478</v>
      </c>
      <c r="K1615" t="s">
        <v>502</v>
      </c>
      <c r="L1615" s="1">
        <f t="shared" si="101"/>
        <v>1625300000</v>
      </c>
      <c r="M1615" s="1">
        <f t="shared" si="102"/>
        <v>1112100000</v>
      </c>
      <c r="N1615">
        <f t="shared" si="100"/>
        <v>0.325248644213644</v>
      </c>
      <c r="O1615">
        <f t="shared" si="103"/>
        <v>0.22254907846551</v>
      </c>
    </row>
    <row r="1616" spans="1:15">
      <c r="A1616">
        <v>1681</v>
      </c>
      <c r="B1616" t="s">
        <v>406</v>
      </c>
      <c r="C1616" t="s">
        <v>442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478</v>
      </c>
      <c r="K1616" t="s">
        <v>502</v>
      </c>
      <c r="L1616" s="1">
        <f t="shared" si="101"/>
        <v>1976700000</v>
      </c>
      <c r="M1616" s="1">
        <f t="shared" si="102"/>
        <v>1250500000</v>
      </c>
      <c r="N1616">
        <f t="shared" si="100"/>
        <v>0.333558326724153</v>
      </c>
      <c r="O1616">
        <f t="shared" si="103"/>
        <v>0.211015676414505</v>
      </c>
    </row>
    <row r="1617" spans="1:15">
      <c r="A1617">
        <v>1682</v>
      </c>
      <c r="B1617" t="s">
        <v>407</v>
      </c>
      <c r="C1617" t="s">
        <v>439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471</v>
      </c>
      <c r="K1617" t="s">
        <v>526</v>
      </c>
      <c r="L1617" s="1">
        <f t="shared" si="101"/>
        <v>89520000000</v>
      </c>
      <c r="M1617" s="1">
        <f t="shared" si="102"/>
        <v>31905000000</v>
      </c>
      <c r="N1617">
        <f t="shared" si="100"/>
        <v>0.981073350356724</v>
      </c>
      <c r="O1617">
        <f t="shared" si="103"/>
        <v>0.349655331134174</v>
      </c>
    </row>
    <row r="1618" spans="1:15">
      <c r="A1618">
        <v>1683</v>
      </c>
      <c r="B1618" t="s">
        <v>407</v>
      </c>
      <c r="C1618" t="s">
        <v>440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471</v>
      </c>
      <c r="K1618" t="s">
        <v>526</v>
      </c>
      <c r="L1618" s="1">
        <f t="shared" si="101"/>
        <v>86732000000</v>
      </c>
      <c r="M1618" s="1">
        <f t="shared" si="102"/>
        <v>35581000000</v>
      </c>
      <c r="N1618">
        <f t="shared" si="100"/>
        <v>0.984818721684134</v>
      </c>
      <c r="O1618">
        <f t="shared" si="103"/>
        <v>0.40401276272014</v>
      </c>
    </row>
    <row r="1619" spans="1:15">
      <c r="A1619">
        <v>1684</v>
      </c>
      <c r="B1619" t="s">
        <v>407</v>
      </c>
      <c r="C1619" t="s">
        <v>441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471</v>
      </c>
      <c r="K1619" t="s">
        <v>526</v>
      </c>
      <c r="L1619" s="1">
        <f t="shared" si="101"/>
        <v>87276000000</v>
      </c>
      <c r="M1619" s="1">
        <f t="shared" si="102"/>
        <v>36844000000</v>
      </c>
      <c r="N1619">
        <f t="shared" si="100"/>
        <v>0.987597881681981</v>
      </c>
      <c r="O1619">
        <f t="shared" si="103"/>
        <v>0.416919386230933</v>
      </c>
    </row>
    <row r="1620" spans="1:15">
      <c r="A1620">
        <v>1685</v>
      </c>
      <c r="B1620" t="s">
        <v>407</v>
      </c>
      <c r="C1620" t="s">
        <v>442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471</v>
      </c>
      <c r="K1620" t="s">
        <v>526</v>
      </c>
      <c r="L1620" s="1">
        <f t="shared" si="101"/>
        <v>89070000000</v>
      </c>
      <c r="M1620" s="1">
        <f t="shared" si="102"/>
        <v>36654000000</v>
      </c>
      <c r="N1620">
        <f t="shared" si="100"/>
        <v>0.989303921895305</v>
      </c>
      <c r="O1620">
        <f t="shared" si="103"/>
        <v>0.407117390290227</v>
      </c>
    </row>
    <row r="1621" spans="1:15">
      <c r="A1621">
        <v>1686</v>
      </c>
      <c r="B1621" t="s">
        <v>408</v>
      </c>
      <c r="C1621" t="s">
        <v>439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469</v>
      </c>
      <c r="K1621" t="s">
        <v>583</v>
      </c>
      <c r="L1621" s="1">
        <f t="shared" si="101"/>
        <v>4629000000</v>
      </c>
      <c r="M1621" s="1">
        <f t="shared" si="102"/>
        <v>947000000</v>
      </c>
      <c r="N1621">
        <f t="shared" si="100"/>
        <v>0.358364945420763</v>
      </c>
      <c r="O1621">
        <f t="shared" si="103"/>
        <v>0.073314237051947</v>
      </c>
    </row>
    <row r="1622" spans="1:15">
      <c r="A1622">
        <v>1687</v>
      </c>
      <c r="B1622" t="s">
        <v>408</v>
      </c>
      <c r="C1622" t="s">
        <v>440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469</v>
      </c>
      <c r="K1622" t="s">
        <v>583</v>
      </c>
      <c r="L1622" s="1">
        <f t="shared" si="101"/>
        <v>5044000000</v>
      </c>
      <c r="M1622" s="1">
        <f t="shared" si="102"/>
        <v>1012000000</v>
      </c>
      <c r="N1622">
        <f t="shared" si="100"/>
        <v>0.355361420318444</v>
      </c>
      <c r="O1622">
        <f t="shared" si="103"/>
        <v>0.071297731435818</v>
      </c>
    </row>
    <row r="1623" spans="1:15">
      <c r="A1623">
        <v>1688</v>
      </c>
      <c r="B1623" t="s">
        <v>408</v>
      </c>
      <c r="C1623" t="s">
        <v>441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469</v>
      </c>
      <c r="K1623" t="s">
        <v>583</v>
      </c>
      <c r="L1623" s="1">
        <f t="shared" si="101"/>
        <v>5416000000</v>
      </c>
      <c r="M1623" s="1">
        <f t="shared" si="102"/>
        <v>944000000</v>
      </c>
      <c r="N1623">
        <f t="shared" si="100"/>
        <v>0.351939697186302</v>
      </c>
      <c r="O1623">
        <f t="shared" si="103"/>
        <v>0.061342517382546</v>
      </c>
    </row>
    <row r="1624" spans="1:15">
      <c r="A1624">
        <v>1689</v>
      </c>
      <c r="B1624" t="s">
        <v>408</v>
      </c>
      <c r="C1624" t="s">
        <v>442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469</v>
      </c>
      <c r="K1624" t="s">
        <v>583</v>
      </c>
      <c r="L1624" s="1">
        <f t="shared" si="101"/>
        <v>5411000000</v>
      </c>
      <c r="M1624" s="1">
        <f t="shared" si="102"/>
        <v>934000000</v>
      </c>
      <c r="N1624">
        <f t="shared" si="100"/>
        <v>0.344123632663444</v>
      </c>
      <c r="O1624">
        <f t="shared" si="103"/>
        <v>0.0593996438565251</v>
      </c>
    </row>
    <row r="1625" spans="1:15">
      <c r="A1625">
        <v>1690</v>
      </c>
      <c r="B1625" t="s">
        <v>409</v>
      </c>
      <c r="C1625" t="s">
        <v>439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468</v>
      </c>
      <c r="K1625" t="s">
        <v>600</v>
      </c>
      <c r="L1625" s="1">
        <f t="shared" si="101"/>
        <v>3298000000</v>
      </c>
      <c r="M1625" s="1">
        <f t="shared" si="102"/>
        <v>1445000000</v>
      </c>
      <c r="N1625">
        <f t="shared" si="100"/>
        <v>0.17571527518781</v>
      </c>
      <c r="O1625">
        <f t="shared" si="103"/>
        <v>0.0769886514998135</v>
      </c>
    </row>
    <row r="1626" spans="1:15">
      <c r="A1626">
        <v>1691</v>
      </c>
      <c r="B1626" t="s">
        <v>409</v>
      </c>
      <c r="C1626" t="s">
        <v>440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468</v>
      </c>
      <c r="K1626" t="s">
        <v>600</v>
      </c>
      <c r="L1626" s="1">
        <f t="shared" si="101"/>
        <v>3395000000</v>
      </c>
      <c r="M1626" s="1">
        <f t="shared" si="102"/>
        <v>1324000000</v>
      </c>
      <c r="N1626">
        <f t="shared" si="100"/>
        <v>0.170843397745572</v>
      </c>
      <c r="O1626">
        <f t="shared" si="103"/>
        <v>0.0666264090177134</v>
      </c>
    </row>
    <row r="1627" spans="1:15">
      <c r="A1627">
        <v>1692</v>
      </c>
      <c r="B1627" t="s">
        <v>409</v>
      </c>
      <c r="C1627" t="s">
        <v>441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468</v>
      </c>
      <c r="K1627" t="s">
        <v>600</v>
      </c>
      <c r="L1627" s="1">
        <f t="shared" si="101"/>
        <v>3690000000</v>
      </c>
      <c r="M1627" s="1">
        <f t="shared" si="102"/>
        <v>1486000000</v>
      </c>
      <c r="N1627">
        <f t="shared" si="100"/>
        <v>0.176631085156287</v>
      </c>
      <c r="O1627">
        <f t="shared" si="103"/>
        <v>0.0711311090900388</v>
      </c>
    </row>
    <row r="1628" spans="1:15">
      <c r="A1628">
        <v>1693</v>
      </c>
      <c r="B1628" t="s">
        <v>409</v>
      </c>
      <c r="C1628" t="s">
        <v>442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468</v>
      </c>
      <c r="K1628" t="s">
        <v>600</v>
      </c>
      <c r="L1628" s="1">
        <f t="shared" si="101"/>
        <v>3682000000</v>
      </c>
      <c r="M1628" s="1">
        <f t="shared" si="102"/>
        <v>1527000000</v>
      </c>
      <c r="N1628">
        <f t="shared" si="100"/>
        <v>0.177719857129066</v>
      </c>
      <c r="O1628">
        <f t="shared" si="103"/>
        <v>0.0737040254850854</v>
      </c>
    </row>
    <row r="1629" spans="1:15">
      <c r="A1629">
        <v>1698</v>
      </c>
      <c r="B1629" t="s">
        <v>410</v>
      </c>
      <c r="C1629" t="s">
        <v>439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473</v>
      </c>
      <c r="K1629" t="s">
        <v>608</v>
      </c>
      <c r="L1629" s="1">
        <f t="shared" si="101"/>
        <v>4871000000</v>
      </c>
      <c r="M1629" s="1">
        <f t="shared" si="102"/>
        <v>2070000000</v>
      </c>
      <c r="N1629">
        <f t="shared" si="100"/>
        <v>0.348351569763284</v>
      </c>
      <c r="O1629">
        <f t="shared" si="103"/>
        <v>0.148036901952371</v>
      </c>
    </row>
    <row r="1630" spans="1:15">
      <c r="A1630">
        <v>1699</v>
      </c>
      <c r="B1630" t="s">
        <v>410</v>
      </c>
      <c r="C1630" t="s">
        <v>440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473</v>
      </c>
      <c r="K1630" t="s">
        <v>608</v>
      </c>
      <c r="L1630" s="1">
        <f t="shared" si="101"/>
        <v>4994000000</v>
      </c>
      <c r="M1630" s="1">
        <f t="shared" si="102"/>
        <v>2221000000</v>
      </c>
      <c r="N1630">
        <f t="shared" si="100"/>
        <v>0.356816233209488</v>
      </c>
      <c r="O1630">
        <f t="shared" si="103"/>
        <v>0.158688196627608</v>
      </c>
    </row>
    <row r="1631" spans="1:15">
      <c r="A1631">
        <v>1700</v>
      </c>
      <c r="B1631" t="s">
        <v>410</v>
      </c>
      <c r="C1631" t="s">
        <v>441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473</v>
      </c>
      <c r="K1631" t="s">
        <v>608</v>
      </c>
      <c r="L1631" s="1">
        <f t="shared" si="101"/>
        <v>4730000000</v>
      </c>
      <c r="M1631" s="1">
        <f t="shared" si="102"/>
        <v>2142000000</v>
      </c>
      <c r="N1631">
        <f t="shared" si="100"/>
        <v>0.364940976776483</v>
      </c>
      <c r="O1631">
        <f t="shared" si="103"/>
        <v>0.165265025846771</v>
      </c>
    </row>
    <row r="1632" spans="1:15">
      <c r="A1632">
        <v>1701</v>
      </c>
      <c r="B1632" t="s">
        <v>410</v>
      </c>
      <c r="C1632" t="s">
        <v>442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473</v>
      </c>
      <c r="K1632" t="s">
        <v>608</v>
      </c>
      <c r="L1632" s="1">
        <f t="shared" si="101"/>
        <v>5123000000</v>
      </c>
      <c r="M1632" s="1">
        <f t="shared" si="102"/>
        <v>2412000000</v>
      </c>
      <c r="N1632">
        <f t="shared" si="100"/>
        <v>0.376442060401205</v>
      </c>
      <c r="O1632">
        <f t="shared" si="103"/>
        <v>0.177235652876773</v>
      </c>
    </row>
    <row r="1633" spans="1:15">
      <c r="A1633">
        <v>1702</v>
      </c>
      <c r="B1633" t="s">
        <v>411</v>
      </c>
      <c r="C1633" t="s">
        <v>439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470</v>
      </c>
      <c r="K1633" t="s">
        <v>518</v>
      </c>
      <c r="L1633" s="1">
        <f t="shared" si="101"/>
        <v>2963000000</v>
      </c>
      <c r="M1633" s="1">
        <f t="shared" si="102"/>
        <v>1612000000</v>
      </c>
      <c r="N1633">
        <f t="shared" si="100"/>
        <v>0.395805503606733</v>
      </c>
      <c r="O1633">
        <f t="shared" si="103"/>
        <v>0.215335292546086</v>
      </c>
    </row>
    <row r="1634" spans="1:15">
      <c r="A1634">
        <v>1703</v>
      </c>
      <c r="B1634" t="s">
        <v>411</v>
      </c>
      <c r="C1634" t="s">
        <v>440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470</v>
      </c>
      <c r="K1634" t="s">
        <v>518</v>
      </c>
      <c r="L1634" s="1">
        <f t="shared" si="101"/>
        <v>2736000000</v>
      </c>
      <c r="M1634" s="1">
        <f t="shared" si="102"/>
        <v>1375000000</v>
      </c>
      <c r="N1634">
        <f t="shared" si="100"/>
        <v>0.398833819241982</v>
      </c>
      <c r="O1634">
        <f t="shared" si="103"/>
        <v>0.200437317784257</v>
      </c>
    </row>
    <row r="1635" spans="1:15">
      <c r="A1635">
        <v>1704</v>
      </c>
      <c r="B1635" t="s">
        <v>411</v>
      </c>
      <c r="C1635" t="s">
        <v>441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470</v>
      </c>
      <c r="K1635" t="s">
        <v>518</v>
      </c>
      <c r="L1635" s="1">
        <f t="shared" si="101"/>
        <v>3129000000</v>
      </c>
      <c r="M1635" s="1">
        <f t="shared" si="102"/>
        <v>1569000000</v>
      </c>
      <c r="N1635">
        <f t="shared" si="100"/>
        <v>0.409715857011916</v>
      </c>
      <c r="O1635">
        <f t="shared" si="103"/>
        <v>0.205447165117193</v>
      </c>
    </row>
    <row r="1636" spans="1:15">
      <c r="A1636">
        <v>1705</v>
      </c>
      <c r="B1636" t="s">
        <v>411</v>
      </c>
      <c r="C1636" t="s">
        <v>442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470</v>
      </c>
      <c r="K1636" t="s">
        <v>518</v>
      </c>
      <c r="L1636" s="1">
        <f t="shared" si="101"/>
        <v>3926000000</v>
      </c>
      <c r="M1636" s="1">
        <f t="shared" si="102"/>
        <v>1324000000</v>
      </c>
      <c r="N1636">
        <f t="shared" si="100"/>
        <v>0.533423913043478</v>
      </c>
      <c r="O1636">
        <f t="shared" si="103"/>
        <v>0.179891304347826</v>
      </c>
    </row>
    <row r="1637" spans="1:15">
      <c r="A1637">
        <v>1706</v>
      </c>
      <c r="B1637" t="s">
        <v>412</v>
      </c>
      <c r="C1637" t="s">
        <v>439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469</v>
      </c>
      <c r="K1637" t="s">
        <v>546</v>
      </c>
      <c r="L1637" s="1">
        <f t="shared" si="101"/>
        <v>116354000000</v>
      </c>
      <c r="M1637" s="1">
        <f t="shared" si="102"/>
        <v>27725000000</v>
      </c>
      <c r="N1637">
        <f t="shared" si="100"/>
        <v>0.248274302199291</v>
      </c>
      <c r="O1637">
        <f t="shared" si="103"/>
        <v>0.0591591610814871</v>
      </c>
    </row>
    <row r="1638" spans="1:15">
      <c r="A1638">
        <v>1707</v>
      </c>
      <c r="B1638" t="s">
        <v>412</v>
      </c>
      <c r="C1638" t="s">
        <v>440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469</v>
      </c>
      <c r="K1638" t="s">
        <v>546</v>
      </c>
      <c r="L1638" s="1">
        <f t="shared" si="101"/>
        <v>118225000000</v>
      </c>
      <c r="M1638" s="1">
        <f t="shared" si="102"/>
        <v>26872000000</v>
      </c>
      <c r="N1638">
        <f t="shared" si="100"/>
        <v>0.248218537289993</v>
      </c>
      <c r="O1638">
        <f t="shared" si="103"/>
        <v>0.0564189345236346</v>
      </c>
    </row>
    <row r="1639" spans="1:15">
      <c r="A1639">
        <v>1708</v>
      </c>
      <c r="B1639" t="s">
        <v>412</v>
      </c>
      <c r="C1639" t="s">
        <v>441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469</v>
      </c>
      <c r="K1639" t="s">
        <v>546</v>
      </c>
      <c r="L1639" s="1">
        <f t="shared" si="101"/>
        <v>120565000000</v>
      </c>
      <c r="M1639" s="1">
        <f t="shared" si="102"/>
        <v>27147000000</v>
      </c>
      <c r="N1639">
        <f t="shared" si="100"/>
        <v>0.248254404912169</v>
      </c>
      <c r="O1639">
        <f t="shared" si="103"/>
        <v>0.0558981655551003</v>
      </c>
    </row>
    <row r="1640" spans="1:15">
      <c r="A1640">
        <v>1709</v>
      </c>
      <c r="B1640" t="s">
        <v>412</v>
      </c>
      <c r="C1640" t="s">
        <v>442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469</v>
      </c>
      <c r="K1640" t="s">
        <v>546</v>
      </c>
      <c r="L1640" s="1">
        <f t="shared" si="101"/>
        <v>121146000000</v>
      </c>
      <c r="M1640" s="1">
        <f t="shared" si="102"/>
        <v>24105000000</v>
      </c>
      <c r="N1640">
        <f t="shared" si="100"/>
        <v>0.251272478377201</v>
      </c>
      <c r="O1640">
        <f t="shared" si="103"/>
        <v>0.0499968888059237</v>
      </c>
    </row>
    <row r="1641" spans="1:15">
      <c r="A1641">
        <v>1710</v>
      </c>
      <c r="B1641" t="s">
        <v>413</v>
      </c>
      <c r="C1641" t="s">
        <v>439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475</v>
      </c>
      <c r="K1641" t="s">
        <v>523</v>
      </c>
      <c r="L1641" s="1">
        <f t="shared" si="101"/>
        <v>1933600000</v>
      </c>
      <c r="M1641" s="1">
        <f t="shared" si="102"/>
        <v>910000000</v>
      </c>
      <c r="N1641">
        <f t="shared" si="100"/>
        <v>0.19540984931936</v>
      </c>
      <c r="O1641">
        <f t="shared" si="103"/>
        <v>0.0919647098058635</v>
      </c>
    </row>
    <row r="1642" spans="1:15">
      <c r="A1642">
        <v>1711</v>
      </c>
      <c r="B1642" t="s">
        <v>413</v>
      </c>
      <c r="C1642" t="s">
        <v>440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475</v>
      </c>
      <c r="K1642" t="s">
        <v>523</v>
      </c>
      <c r="L1642" s="1">
        <f t="shared" si="101"/>
        <v>2138300000</v>
      </c>
      <c r="M1642" s="1">
        <f t="shared" si="102"/>
        <v>993300000</v>
      </c>
      <c r="N1642">
        <f t="shared" si="100"/>
        <v>0.19221019703725</v>
      </c>
      <c r="O1642">
        <f t="shared" si="103"/>
        <v>0.0892869984179491</v>
      </c>
    </row>
    <row r="1643" spans="1:15">
      <c r="A1643">
        <v>1712</v>
      </c>
      <c r="B1643" t="s">
        <v>413</v>
      </c>
      <c r="C1643" t="s">
        <v>441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475</v>
      </c>
      <c r="K1643" t="s">
        <v>523</v>
      </c>
      <c r="L1643" s="1">
        <f t="shared" si="101"/>
        <v>2758600000</v>
      </c>
      <c r="M1643" s="1">
        <f t="shared" si="102"/>
        <v>796700000</v>
      </c>
      <c r="N1643">
        <f t="shared" si="100"/>
        <v>0.194654172370482</v>
      </c>
      <c r="O1643">
        <f t="shared" si="103"/>
        <v>0.0562172765633159</v>
      </c>
    </row>
    <row r="1644" spans="1:15">
      <c r="A1644">
        <v>1713</v>
      </c>
      <c r="B1644" t="s">
        <v>414</v>
      </c>
      <c r="C1644" t="s">
        <v>439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474</v>
      </c>
      <c r="K1644" t="s">
        <v>507</v>
      </c>
      <c r="L1644" s="1">
        <f t="shared" si="101"/>
        <v>2470600000</v>
      </c>
      <c r="M1644" s="1">
        <f t="shared" si="102"/>
        <v>1330000000</v>
      </c>
      <c r="N1644">
        <f t="shared" si="100"/>
        <v>0.43613190227369</v>
      </c>
      <c r="O1644">
        <f t="shared" si="103"/>
        <v>0.234783222708657</v>
      </c>
    </row>
    <row r="1645" spans="1:15">
      <c r="A1645">
        <v>1714</v>
      </c>
      <c r="B1645" t="s">
        <v>414</v>
      </c>
      <c r="C1645" t="s">
        <v>440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474</v>
      </c>
      <c r="K1645" t="s">
        <v>507</v>
      </c>
      <c r="L1645" s="1">
        <f t="shared" si="101"/>
        <v>2307000000</v>
      </c>
      <c r="M1645" s="1">
        <f t="shared" si="102"/>
        <v>1107400000</v>
      </c>
      <c r="N1645">
        <f t="shared" si="100"/>
        <v>0.416275712739083</v>
      </c>
      <c r="O1645">
        <f t="shared" si="103"/>
        <v>0.199819559725731</v>
      </c>
    </row>
    <row r="1646" spans="1:15">
      <c r="A1646">
        <v>1715</v>
      </c>
      <c r="B1646" t="s">
        <v>414</v>
      </c>
      <c r="C1646" t="s">
        <v>441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474</v>
      </c>
      <c r="K1646" t="s">
        <v>507</v>
      </c>
      <c r="L1646" s="1">
        <f t="shared" si="101"/>
        <v>2309800000</v>
      </c>
      <c r="M1646" s="1">
        <f t="shared" si="102"/>
        <v>1140500000</v>
      </c>
      <c r="N1646">
        <f t="shared" si="100"/>
        <v>0.411934655443002</v>
      </c>
      <c r="O1646">
        <f t="shared" si="103"/>
        <v>0.203399201027251</v>
      </c>
    </row>
    <row r="1647" spans="1:15">
      <c r="A1647">
        <v>1716</v>
      </c>
      <c r="B1647" t="s">
        <v>414</v>
      </c>
      <c r="C1647" t="s">
        <v>442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474</v>
      </c>
      <c r="K1647" t="s">
        <v>507</v>
      </c>
      <c r="L1647" s="1">
        <f t="shared" si="101"/>
        <v>2284300000</v>
      </c>
      <c r="M1647" s="1">
        <f t="shared" si="102"/>
        <v>1109400000</v>
      </c>
      <c r="N1647">
        <f t="shared" si="100"/>
        <v>0.416561810456444</v>
      </c>
      <c r="O1647">
        <f t="shared" si="103"/>
        <v>0.202308660211171</v>
      </c>
    </row>
    <row r="1648" spans="1:15">
      <c r="A1648">
        <v>1717</v>
      </c>
      <c r="B1648" t="s">
        <v>415</v>
      </c>
      <c r="C1648" t="s">
        <v>439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476</v>
      </c>
      <c r="K1648" t="s">
        <v>505</v>
      </c>
      <c r="L1648" s="1">
        <f t="shared" si="101"/>
        <v>996000000</v>
      </c>
      <c r="M1648" s="1">
        <f t="shared" si="102"/>
        <v>644000000</v>
      </c>
      <c r="N1648">
        <f t="shared" si="100"/>
        <v>0.166304892302555</v>
      </c>
      <c r="O1648">
        <f t="shared" si="103"/>
        <v>0.107530472532977</v>
      </c>
    </row>
    <row r="1649" spans="1:15">
      <c r="A1649">
        <v>1718</v>
      </c>
      <c r="B1649" t="s">
        <v>415</v>
      </c>
      <c r="C1649" t="s">
        <v>440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476</v>
      </c>
      <c r="K1649" t="s">
        <v>505</v>
      </c>
      <c r="L1649" s="1">
        <f t="shared" si="101"/>
        <v>1538000000</v>
      </c>
      <c r="M1649" s="1">
        <f t="shared" si="102"/>
        <v>1011000000</v>
      </c>
      <c r="N1649">
        <f t="shared" si="100"/>
        <v>0.212020953956438</v>
      </c>
      <c r="O1649">
        <f t="shared" si="103"/>
        <v>0.139371381306865</v>
      </c>
    </row>
    <row r="1650" spans="1:15">
      <c r="A1650">
        <v>1719</v>
      </c>
      <c r="B1650" t="s">
        <v>415</v>
      </c>
      <c r="C1650" t="s">
        <v>441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476</v>
      </c>
      <c r="K1650" t="s">
        <v>505</v>
      </c>
      <c r="L1650" s="1">
        <f t="shared" si="101"/>
        <v>1640000000</v>
      </c>
      <c r="M1650" s="1">
        <f t="shared" si="102"/>
        <v>1364000000</v>
      </c>
      <c r="N1650">
        <f t="shared" si="100"/>
        <v>0.2215318114278</v>
      </c>
      <c r="O1650">
        <f t="shared" si="103"/>
        <v>0.184249628528975</v>
      </c>
    </row>
    <row r="1651" spans="1:15">
      <c r="A1651">
        <v>1720</v>
      </c>
      <c r="B1651" t="s">
        <v>415</v>
      </c>
      <c r="C1651" t="s">
        <v>442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476</v>
      </c>
      <c r="K1651" t="s">
        <v>505</v>
      </c>
      <c r="L1651" s="1">
        <f t="shared" si="101"/>
        <v>1388000000</v>
      </c>
      <c r="M1651" s="1">
        <f t="shared" si="102"/>
        <v>944000000</v>
      </c>
      <c r="N1651">
        <f t="shared" si="100"/>
        <v>0.195989833380401</v>
      </c>
      <c r="O1651">
        <f t="shared" si="103"/>
        <v>0.13329567918667</v>
      </c>
    </row>
    <row r="1652" spans="1:15">
      <c r="A1652">
        <v>1721</v>
      </c>
      <c r="B1652" t="s">
        <v>416</v>
      </c>
      <c r="C1652" t="s">
        <v>439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468</v>
      </c>
      <c r="K1652" t="s">
        <v>534</v>
      </c>
      <c r="L1652" s="1">
        <f t="shared" si="101"/>
        <v>2441000000</v>
      </c>
      <c r="M1652" s="1">
        <f t="shared" si="102"/>
        <v>867000000</v>
      </c>
      <c r="N1652">
        <f t="shared" si="100"/>
        <v>0.538376709307455</v>
      </c>
      <c r="O1652">
        <f t="shared" si="103"/>
        <v>0.191221879135421</v>
      </c>
    </row>
    <row r="1653" spans="1:15">
      <c r="A1653">
        <v>1722</v>
      </c>
      <c r="B1653" t="s">
        <v>416</v>
      </c>
      <c r="C1653" t="s">
        <v>440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468</v>
      </c>
      <c r="K1653" t="s">
        <v>534</v>
      </c>
      <c r="L1653" s="1">
        <f t="shared" si="101"/>
        <v>2615000000</v>
      </c>
      <c r="M1653" s="1">
        <f t="shared" si="102"/>
        <v>928000000</v>
      </c>
      <c r="N1653">
        <f t="shared" si="100"/>
        <v>0.522060291475344</v>
      </c>
      <c r="O1653">
        <f t="shared" si="103"/>
        <v>0.185266520263526</v>
      </c>
    </row>
    <row r="1654" spans="1:15">
      <c r="A1654">
        <v>1723</v>
      </c>
      <c r="B1654" t="s">
        <v>416</v>
      </c>
      <c r="C1654" t="s">
        <v>441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468</v>
      </c>
      <c r="K1654" t="s">
        <v>534</v>
      </c>
      <c r="L1654" s="1">
        <f t="shared" si="101"/>
        <v>2777000000</v>
      </c>
      <c r="M1654" s="1">
        <f t="shared" si="102"/>
        <v>987000000</v>
      </c>
      <c r="N1654">
        <f t="shared" si="100"/>
        <v>0.525847377390646</v>
      </c>
      <c r="O1654">
        <f t="shared" si="103"/>
        <v>0.186896421132361</v>
      </c>
    </row>
    <row r="1655" spans="1:15">
      <c r="A1655">
        <v>1724</v>
      </c>
      <c r="B1655" t="s">
        <v>416</v>
      </c>
      <c r="C1655" t="s">
        <v>442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468</v>
      </c>
      <c r="K1655" t="s">
        <v>534</v>
      </c>
      <c r="L1655" s="1">
        <f t="shared" si="101"/>
        <v>2836000000</v>
      </c>
      <c r="M1655" s="1">
        <f t="shared" si="102"/>
        <v>1028000000</v>
      </c>
      <c r="N1655">
        <f t="shared" si="100"/>
        <v>0.51228323699422</v>
      </c>
      <c r="O1655">
        <f t="shared" si="103"/>
        <v>0.185693641618497</v>
      </c>
    </row>
    <row r="1656" spans="1:15">
      <c r="A1656">
        <v>1725</v>
      </c>
      <c r="B1656" t="s">
        <v>417</v>
      </c>
      <c r="C1656" t="s">
        <v>439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468</v>
      </c>
      <c r="K1656" t="s">
        <v>609</v>
      </c>
      <c r="L1656" s="1">
        <f t="shared" si="101"/>
        <v>1902709000</v>
      </c>
      <c r="M1656" s="1">
        <f t="shared" si="102"/>
        <v>1047833000</v>
      </c>
      <c r="N1656">
        <f t="shared" si="100"/>
        <v>0.369150981979262</v>
      </c>
      <c r="O1656">
        <f t="shared" si="103"/>
        <v>0.203293609742886</v>
      </c>
    </row>
    <row r="1657" spans="1:15">
      <c r="A1657">
        <v>1726</v>
      </c>
      <c r="B1657" t="s">
        <v>417</v>
      </c>
      <c r="C1657" t="s">
        <v>440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468</v>
      </c>
      <c r="K1657" t="s">
        <v>609</v>
      </c>
      <c r="L1657" s="1">
        <f t="shared" si="101"/>
        <v>2142114000</v>
      </c>
      <c r="M1657" s="1">
        <f t="shared" si="102"/>
        <v>1305137000</v>
      </c>
      <c r="N1657">
        <f t="shared" si="100"/>
        <v>0.381095604006165</v>
      </c>
      <c r="O1657">
        <f t="shared" si="103"/>
        <v>0.232192111776402</v>
      </c>
    </row>
    <row r="1658" spans="1:15">
      <c r="A1658">
        <v>1727</v>
      </c>
      <c r="B1658" t="s">
        <v>417</v>
      </c>
      <c r="C1658" t="s">
        <v>441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468</v>
      </c>
      <c r="K1658" t="s">
        <v>609</v>
      </c>
      <c r="L1658" s="1">
        <f t="shared" si="101"/>
        <v>2117350000</v>
      </c>
      <c r="M1658" s="1">
        <f t="shared" si="102"/>
        <v>1300330000</v>
      </c>
      <c r="N1658">
        <f t="shared" si="100"/>
        <v>0.389672819117718</v>
      </c>
      <c r="O1658">
        <f t="shared" si="103"/>
        <v>0.23931010786282</v>
      </c>
    </row>
    <row r="1659" spans="1:15">
      <c r="A1659">
        <v>1728</v>
      </c>
      <c r="B1659" t="s">
        <v>417</v>
      </c>
      <c r="C1659" t="s">
        <v>442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468</v>
      </c>
      <c r="K1659" t="s">
        <v>609</v>
      </c>
      <c r="L1659" s="1">
        <f t="shared" si="101"/>
        <v>1545509000</v>
      </c>
      <c r="M1659" s="1">
        <f t="shared" si="102"/>
        <v>747552000</v>
      </c>
      <c r="N1659">
        <f t="shared" si="100"/>
        <v>0.379183848015264</v>
      </c>
      <c r="O1659">
        <f t="shared" si="103"/>
        <v>0.183408601277318</v>
      </c>
    </row>
    <row r="1660" spans="1:15">
      <c r="A1660">
        <v>1729</v>
      </c>
      <c r="B1660" t="s">
        <v>418</v>
      </c>
      <c r="C1660" t="s">
        <v>439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470</v>
      </c>
      <c r="K1660" t="s">
        <v>518</v>
      </c>
      <c r="L1660" s="1">
        <f t="shared" si="101"/>
        <v>1286035000</v>
      </c>
      <c r="M1660" s="1">
        <f t="shared" si="102"/>
        <v>583817000</v>
      </c>
      <c r="N1660">
        <f t="shared" si="100"/>
        <v>0.791923706446921</v>
      </c>
      <c r="O1660">
        <f t="shared" si="103"/>
        <v>0.359506951620074</v>
      </c>
    </row>
    <row r="1661" spans="1:15">
      <c r="A1661">
        <v>1730</v>
      </c>
      <c r="B1661" t="s">
        <v>418</v>
      </c>
      <c r="C1661" t="s">
        <v>440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470</v>
      </c>
      <c r="K1661" t="s">
        <v>518</v>
      </c>
      <c r="L1661" s="1">
        <f t="shared" si="101"/>
        <v>1591853000</v>
      </c>
      <c r="M1661" s="1">
        <f t="shared" si="102"/>
        <v>903836000</v>
      </c>
      <c r="N1661">
        <f t="shared" si="100"/>
        <v>0.796702886963346</v>
      </c>
      <c r="O1661">
        <f t="shared" si="103"/>
        <v>0.45235882367367</v>
      </c>
    </row>
    <row r="1662" spans="1:15">
      <c r="A1662">
        <v>1731</v>
      </c>
      <c r="B1662" t="s">
        <v>418</v>
      </c>
      <c r="C1662" t="s">
        <v>441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470</v>
      </c>
      <c r="K1662" t="s">
        <v>518</v>
      </c>
      <c r="L1662" s="1">
        <f t="shared" si="101"/>
        <v>1851345000</v>
      </c>
      <c r="M1662" s="1">
        <f t="shared" si="102"/>
        <v>820254000</v>
      </c>
      <c r="N1662">
        <f t="shared" si="100"/>
        <v>0.763700737900219</v>
      </c>
      <c r="O1662">
        <f t="shared" si="103"/>
        <v>0.338364046174865</v>
      </c>
    </row>
    <row r="1663" spans="1:15">
      <c r="A1663">
        <v>1732</v>
      </c>
      <c r="B1663" t="s">
        <v>418</v>
      </c>
      <c r="C1663" t="s">
        <v>442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470</v>
      </c>
      <c r="K1663" t="s">
        <v>518</v>
      </c>
      <c r="L1663" s="1">
        <f t="shared" si="101"/>
        <v>932745000</v>
      </c>
      <c r="M1663" s="1">
        <f t="shared" si="102"/>
        <v>-26045000</v>
      </c>
      <c r="N1663">
        <f t="shared" si="100"/>
        <v>0.642112625540489</v>
      </c>
      <c r="O1663">
        <f t="shared" si="103"/>
        <v>-0.0179296842461788</v>
      </c>
    </row>
    <row r="1664" spans="1:15">
      <c r="A1664">
        <v>1733</v>
      </c>
      <c r="B1664" t="s">
        <v>419</v>
      </c>
      <c r="C1664" t="s">
        <v>439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478</v>
      </c>
      <c r="K1664" t="s">
        <v>501</v>
      </c>
      <c r="L1664" s="1">
        <f t="shared" si="101"/>
        <v>3418187000</v>
      </c>
      <c r="M1664" s="1">
        <f t="shared" si="102"/>
        <v>1822683000</v>
      </c>
      <c r="N1664">
        <f t="shared" si="100"/>
        <v>0.337491285490061</v>
      </c>
      <c r="O1664">
        <f t="shared" si="103"/>
        <v>0.179960788778051</v>
      </c>
    </row>
    <row r="1665" spans="1:15">
      <c r="A1665">
        <v>1734</v>
      </c>
      <c r="B1665" t="s">
        <v>419</v>
      </c>
      <c r="C1665" t="s">
        <v>440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478</v>
      </c>
      <c r="K1665" t="s">
        <v>501</v>
      </c>
      <c r="L1665" s="1">
        <f t="shared" si="101"/>
        <v>3506644000</v>
      </c>
      <c r="M1665" s="1">
        <f t="shared" si="102"/>
        <v>1847555000</v>
      </c>
      <c r="N1665">
        <f t="shared" si="100"/>
        <v>0.321270642153925</v>
      </c>
      <c r="O1665">
        <f t="shared" si="103"/>
        <v>0.169268731375268</v>
      </c>
    </row>
    <row r="1666" spans="1:15">
      <c r="A1666">
        <v>1735</v>
      </c>
      <c r="B1666" t="s">
        <v>419</v>
      </c>
      <c r="C1666" t="s">
        <v>441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478</v>
      </c>
      <c r="K1666" t="s">
        <v>501</v>
      </c>
      <c r="L1666" s="1">
        <f t="shared" si="101"/>
        <v>3734783000</v>
      </c>
      <c r="M1666" s="1">
        <f t="shared" si="102"/>
        <v>1948130000</v>
      </c>
      <c r="N1666">
        <f t="shared" ref="N1666:N1711" si="104">1-(F1666/E1666)</f>
        <v>0.319590951157076</v>
      </c>
      <c r="O1666">
        <f t="shared" si="103"/>
        <v>0.166704389432434</v>
      </c>
    </row>
    <row r="1667" spans="1:15">
      <c r="A1667">
        <v>1736</v>
      </c>
      <c r="B1667" t="s">
        <v>419</v>
      </c>
      <c r="C1667" t="s">
        <v>442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478</v>
      </c>
      <c r="K1667" t="s">
        <v>501</v>
      </c>
      <c r="L1667" s="1">
        <f t="shared" ref="L1667:L1711" si="105">E1667-F1667</f>
        <v>3990853000</v>
      </c>
      <c r="M1667" s="1">
        <f t="shared" ref="M1667:M1711" si="106">L1667-SUM(G1667:I1667)</f>
        <v>2000512000</v>
      </c>
      <c r="N1667">
        <f t="shared" si="104"/>
        <v>0.361999008389144</v>
      </c>
      <c r="O1667">
        <f t="shared" ref="O1667:O1711" si="107">M1667/E1667</f>
        <v>0.181460795541851</v>
      </c>
    </row>
    <row r="1668" spans="1:15">
      <c r="A1668">
        <v>1737</v>
      </c>
      <c r="B1668" t="s">
        <v>420</v>
      </c>
      <c r="C1668" t="s">
        <v>439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471</v>
      </c>
      <c r="K1668" t="s">
        <v>504</v>
      </c>
      <c r="L1668" s="1">
        <f t="shared" si="105"/>
        <v>2067228000</v>
      </c>
      <c r="M1668" s="1">
        <f t="shared" si="106"/>
        <v>893273000</v>
      </c>
      <c r="N1668">
        <f t="shared" si="104"/>
        <v>0.285828889094445</v>
      </c>
      <c r="O1668">
        <f t="shared" si="107"/>
        <v>0.123509951126853</v>
      </c>
    </row>
    <row r="1669" spans="1:15">
      <c r="A1669">
        <v>1738</v>
      </c>
      <c r="B1669" t="s">
        <v>420</v>
      </c>
      <c r="C1669" t="s">
        <v>440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471</v>
      </c>
      <c r="K1669" t="s">
        <v>504</v>
      </c>
      <c r="L1669" s="1">
        <f t="shared" si="105"/>
        <v>2434745000</v>
      </c>
      <c r="M1669" s="1">
        <f t="shared" si="106"/>
        <v>1221567000</v>
      </c>
      <c r="N1669">
        <f t="shared" si="104"/>
        <v>0.322857638418328</v>
      </c>
      <c r="O1669">
        <f t="shared" si="107"/>
        <v>0.16198502791453</v>
      </c>
    </row>
    <row r="1670" spans="1:15">
      <c r="A1670">
        <v>1739</v>
      </c>
      <c r="B1670" t="s">
        <v>420</v>
      </c>
      <c r="C1670" t="s">
        <v>441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471</v>
      </c>
      <c r="K1670" t="s">
        <v>504</v>
      </c>
      <c r="L1670" s="1">
        <f t="shared" si="105"/>
        <v>2362793000</v>
      </c>
      <c r="M1670" s="1">
        <f t="shared" si="106"/>
        <v>1021478000</v>
      </c>
      <c r="N1670">
        <f t="shared" si="104"/>
        <v>0.357876014405355</v>
      </c>
      <c r="O1670">
        <f t="shared" si="107"/>
        <v>0.154716251251275</v>
      </c>
    </row>
    <row r="1671" spans="1:15">
      <c r="A1671">
        <v>1740</v>
      </c>
      <c r="B1671" t="s">
        <v>420</v>
      </c>
      <c r="C1671" t="s">
        <v>442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471</v>
      </c>
      <c r="K1671" t="s">
        <v>504</v>
      </c>
      <c r="L1671" s="1">
        <f t="shared" si="105"/>
        <v>3109281000</v>
      </c>
      <c r="M1671" s="1">
        <f t="shared" si="106"/>
        <v>1142342000</v>
      </c>
      <c r="N1671">
        <f t="shared" si="104"/>
        <v>0.334010711869447</v>
      </c>
      <c r="O1671">
        <f t="shared" si="107"/>
        <v>0.122714693402869</v>
      </c>
    </row>
    <row r="1672" spans="1:15">
      <c r="A1672">
        <v>1741</v>
      </c>
      <c r="B1672" t="s">
        <v>421</v>
      </c>
      <c r="C1672" t="s">
        <v>439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474</v>
      </c>
      <c r="K1672" t="s">
        <v>498</v>
      </c>
      <c r="L1672" s="1">
        <f t="shared" si="105"/>
        <v>1431446000</v>
      </c>
      <c r="M1672" s="1">
        <f t="shared" si="106"/>
        <v>580732000</v>
      </c>
      <c r="N1672">
        <f t="shared" si="104"/>
        <v>0.660062564210394</v>
      </c>
      <c r="O1672">
        <f t="shared" si="107"/>
        <v>0.267784780591815</v>
      </c>
    </row>
    <row r="1673" spans="1:15">
      <c r="A1673">
        <v>1742</v>
      </c>
      <c r="B1673" t="s">
        <v>421</v>
      </c>
      <c r="C1673" t="s">
        <v>440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474</v>
      </c>
      <c r="K1673" t="s">
        <v>498</v>
      </c>
      <c r="L1673" s="1">
        <f t="shared" si="105"/>
        <v>1639278000</v>
      </c>
      <c r="M1673" s="1">
        <f t="shared" si="106"/>
        <v>758337000</v>
      </c>
      <c r="N1673">
        <f t="shared" si="104"/>
        <v>0.68804057533774</v>
      </c>
      <c r="O1673">
        <f t="shared" si="107"/>
        <v>0.31829050702803</v>
      </c>
    </row>
    <row r="1674" spans="1:15">
      <c r="A1674">
        <v>1743</v>
      </c>
      <c r="B1674" t="s">
        <v>421</v>
      </c>
      <c r="C1674" t="s">
        <v>441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474</v>
      </c>
      <c r="K1674" t="s">
        <v>498</v>
      </c>
      <c r="L1674" s="1">
        <f t="shared" si="105"/>
        <v>1668521000</v>
      </c>
      <c r="M1674" s="1">
        <f t="shared" si="106"/>
        <v>779569000</v>
      </c>
      <c r="N1674">
        <f t="shared" si="104"/>
        <v>0.701842476309697</v>
      </c>
      <c r="O1674">
        <f t="shared" si="107"/>
        <v>0.327915943170193</v>
      </c>
    </row>
    <row r="1675" spans="1:15">
      <c r="A1675">
        <v>1744</v>
      </c>
      <c r="B1675" t="s">
        <v>421</v>
      </c>
      <c r="C1675" t="s">
        <v>442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474</v>
      </c>
      <c r="K1675" t="s">
        <v>498</v>
      </c>
      <c r="L1675" s="1">
        <f t="shared" si="105"/>
        <v>1541974000</v>
      </c>
      <c r="M1675" s="1">
        <f t="shared" si="106"/>
        <v>669881000</v>
      </c>
      <c r="N1675">
        <f t="shared" si="104"/>
        <v>0.696502657550248</v>
      </c>
      <c r="O1675">
        <f t="shared" si="107"/>
        <v>0.302582207444754</v>
      </c>
    </row>
    <row r="1676" spans="1:15">
      <c r="A1676">
        <v>1745</v>
      </c>
      <c r="B1676" t="s">
        <v>422</v>
      </c>
      <c r="C1676" t="s">
        <v>439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470</v>
      </c>
      <c r="K1676" t="s">
        <v>539</v>
      </c>
      <c r="L1676" s="1">
        <f t="shared" si="105"/>
        <v>149453000000</v>
      </c>
      <c r="M1676" s="1">
        <f t="shared" si="106"/>
        <v>51721000000</v>
      </c>
      <c r="N1676">
        <f t="shared" si="104"/>
        <v>0.331007798294165</v>
      </c>
      <c r="O1676">
        <f t="shared" si="107"/>
        <v>0.114551426438897</v>
      </c>
    </row>
    <row r="1677" spans="1:15">
      <c r="A1677">
        <v>1746</v>
      </c>
      <c r="B1677" t="s">
        <v>422</v>
      </c>
      <c r="C1677" t="s">
        <v>440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470</v>
      </c>
      <c r="K1677" t="s">
        <v>539</v>
      </c>
      <c r="L1677" s="1">
        <f t="shared" si="105"/>
        <v>136155000000</v>
      </c>
      <c r="M1677" s="1">
        <f t="shared" si="106"/>
        <v>42277000000</v>
      </c>
      <c r="N1677">
        <f t="shared" si="104"/>
        <v>0.323534583543233</v>
      </c>
      <c r="O1677">
        <f t="shared" si="107"/>
        <v>0.100459561444363</v>
      </c>
    </row>
    <row r="1678" spans="1:15">
      <c r="A1678">
        <v>1747</v>
      </c>
      <c r="B1678" t="s">
        <v>422</v>
      </c>
      <c r="C1678" t="s">
        <v>441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470</v>
      </c>
      <c r="K1678" t="s">
        <v>539</v>
      </c>
      <c r="L1678" s="1">
        <f t="shared" si="105"/>
        <v>127274000000</v>
      </c>
      <c r="M1678" s="1">
        <f t="shared" si="106"/>
        <v>35751000000</v>
      </c>
      <c r="N1678">
        <f t="shared" si="104"/>
        <v>0.322944392991715</v>
      </c>
      <c r="O1678">
        <f t="shared" si="107"/>
        <v>0.0907144035219041</v>
      </c>
    </row>
    <row r="1679" spans="1:15">
      <c r="A1679">
        <v>1748</v>
      </c>
      <c r="B1679" t="s">
        <v>422</v>
      </c>
      <c r="C1679" t="s">
        <v>442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470</v>
      </c>
      <c r="K1679" t="s">
        <v>539</v>
      </c>
      <c r="L1679" s="1">
        <f t="shared" si="105"/>
        <v>93898000000</v>
      </c>
      <c r="M1679" s="1">
        <f t="shared" si="106"/>
        <v>14406000000</v>
      </c>
      <c r="N1679">
        <f t="shared" si="104"/>
        <v>0.361858737205574</v>
      </c>
      <c r="O1679">
        <f t="shared" si="107"/>
        <v>0.0555170181280059</v>
      </c>
    </row>
    <row r="1680" spans="1:15">
      <c r="A1680">
        <v>1749</v>
      </c>
      <c r="B1680" t="s">
        <v>423</v>
      </c>
      <c r="C1680" t="s">
        <v>439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472</v>
      </c>
      <c r="K1680" t="s">
        <v>545</v>
      </c>
      <c r="L1680" s="1">
        <f t="shared" si="105"/>
        <v>1556387000</v>
      </c>
      <c r="M1680" s="1">
        <f t="shared" si="106"/>
        <v>407656000</v>
      </c>
      <c r="N1680">
        <f t="shared" si="104"/>
        <v>0.531475067348397</v>
      </c>
      <c r="O1680">
        <f t="shared" si="107"/>
        <v>0.139206379939551</v>
      </c>
    </row>
    <row r="1681" spans="1:15">
      <c r="A1681">
        <v>1750</v>
      </c>
      <c r="B1681" t="s">
        <v>423</v>
      </c>
      <c r="C1681" t="s">
        <v>440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472</v>
      </c>
      <c r="K1681" t="s">
        <v>545</v>
      </c>
      <c r="L1681" s="1">
        <f t="shared" si="105"/>
        <v>1577400000</v>
      </c>
      <c r="M1681" s="1">
        <f t="shared" si="106"/>
        <v>432600000</v>
      </c>
      <c r="N1681">
        <f t="shared" si="104"/>
        <v>0.534566897112647</v>
      </c>
      <c r="O1681">
        <f t="shared" si="107"/>
        <v>0.146604310695405</v>
      </c>
    </row>
    <row r="1682" spans="1:15">
      <c r="A1682">
        <v>1751</v>
      </c>
      <c r="B1682" t="s">
        <v>423</v>
      </c>
      <c r="C1682" t="s">
        <v>441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472</v>
      </c>
      <c r="K1682" t="s">
        <v>545</v>
      </c>
      <c r="L1682" s="1">
        <f t="shared" si="105"/>
        <v>1599800000</v>
      </c>
      <c r="M1682" s="1">
        <f t="shared" si="106"/>
        <v>456700000</v>
      </c>
      <c r="N1682">
        <f t="shared" si="104"/>
        <v>0.547389310887566</v>
      </c>
      <c r="O1682">
        <f t="shared" si="107"/>
        <v>0.156264969547663</v>
      </c>
    </row>
    <row r="1683" spans="1:15">
      <c r="A1683">
        <v>1752</v>
      </c>
      <c r="B1683" t="s">
        <v>423</v>
      </c>
      <c r="C1683" t="s">
        <v>442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472</v>
      </c>
      <c r="K1683" t="s">
        <v>545</v>
      </c>
      <c r="L1683" s="1">
        <f t="shared" si="105"/>
        <v>1517200000</v>
      </c>
      <c r="M1683" s="1">
        <f t="shared" si="106"/>
        <v>439900000</v>
      </c>
      <c r="N1683">
        <f t="shared" si="104"/>
        <v>0.567326029241297</v>
      </c>
      <c r="O1683">
        <f t="shared" si="107"/>
        <v>0.164491642672849</v>
      </c>
    </row>
    <row r="1684" spans="1:15">
      <c r="A1684">
        <v>1753</v>
      </c>
      <c r="B1684" t="s">
        <v>424</v>
      </c>
      <c r="C1684" t="s">
        <v>439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474</v>
      </c>
      <c r="K1684" t="s">
        <v>549</v>
      </c>
      <c r="L1684" s="1">
        <f t="shared" si="105"/>
        <v>6787000000</v>
      </c>
      <c r="M1684" s="1">
        <f t="shared" si="106"/>
        <v>1433000000</v>
      </c>
      <c r="N1684">
        <f t="shared" si="104"/>
        <v>0.332353949365849</v>
      </c>
      <c r="O1684">
        <f t="shared" si="107"/>
        <v>0.070172861270261</v>
      </c>
    </row>
    <row r="1685" spans="1:15">
      <c r="A1685">
        <v>1754</v>
      </c>
      <c r="B1685" t="s">
        <v>424</v>
      </c>
      <c r="C1685" t="s">
        <v>440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474</v>
      </c>
      <c r="K1685" t="s">
        <v>549</v>
      </c>
      <c r="L1685" s="1">
        <f t="shared" si="105"/>
        <v>6485000000</v>
      </c>
      <c r="M1685" s="1">
        <f t="shared" si="106"/>
        <v>1358000000</v>
      </c>
      <c r="N1685">
        <f t="shared" si="104"/>
        <v>0.324152754173748</v>
      </c>
      <c r="O1685">
        <f t="shared" si="107"/>
        <v>0.0678796361091673</v>
      </c>
    </row>
    <row r="1686" spans="1:15">
      <c r="A1686">
        <v>1755</v>
      </c>
      <c r="B1686" t="s">
        <v>424</v>
      </c>
      <c r="C1686" t="s">
        <v>441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474</v>
      </c>
      <c r="K1686" t="s">
        <v>549</v>
      </c>
      <c r="L1686" s="1">
        <f t="shared" si="105"/>
        <v>6246000000</v>
      </c>
      <c r="M1686" s="1">
        <f t="shared" si="106"/>
        <v>1334000000</v>
      </c>
      <c r="N1686">
        <f t="shared" si="104"/>
        <v>0.319651995905834</v>
      </c>
      <c r="O1686">
        <f t="shared" si="107"/>
        <v>0.0682702149437052</v>
      </c>
    </row>
    <row r="1687" spans="1:15">
      <c r="A1687">
        <v>1756</v>
      </c>
      <c r="B1687" t="s">
        <v>424</v>
      </c>
      <c r="C1687" t="s">
        <v>442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474</v>
      </c>
      <c r="K1687" t="s">
        <v>549</v>
      </c>
      <c r="L1687" s="1">
        <f t="shared" si="105"/>
        <v>5263000000</v>
      </c>
      <c r="M1687" s="1">
        <f t="shared" si="106"/>
        <v>598000000</v>
      </c>
      <c r="N1687">
        <f t="shared" si="104"/>
        <v>0.291659739540039</v>
      </c>
      <c r="O1687">
        <f t="shared" si="107"/>
        <v>0.0331393737877528</v>
      </c>
    </row>
    <row r="1688" spans="1:15">
      <c r="A1688">
        <v>1757</v>
      </c>
      <c r="B1688" t="s">
        <v>425</v>
      </c>
      <c r="C1688" t="s">
        <v>439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473</v>
      </c>
      <c r="K1688" t="s">
        <v>544</v>
      </c>
      <c r="L1688" s="1">
        <f t="shared" si="105"/>
        <v>1502000000</v>
      </c>
      <c r="M1688" s="1">
        <f t="shared" si="106"/>
        <v>460000000</v>
      </c>
      <c r="N1688">
        <f t="shared" si="104"/>
        <v>0.39620152993933</v>
      </c>
      <c r="O1688">
        <f t="shared" si="107"/>
        <v>0.121340015826959</v>
      </c>
    </row>
    <row r="1689" spans="1:15">
      <c r="A1689">
        <v>1758</v>
      </c>
      <c r="B1689" t="s">
        <v>425</v>
      </c>
      <c r="C1689" t="s">
        <v>440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473</v>
      </c>
      <c r="K1689" t="s">
        <v>544</v>
      </c>
      <c r="L1689" s="1">
        <f t="shared" si="105"/>
        <v>1499000000</v>
      </c>
      <c r="M1689" s="1">
        <f t="shared" si="106"/>
        <v>405000000</v>
      </c>
      <c r="N1689">
        <f t="shared" si="104"/>
        <v>0.390669794109982</v>
      </c>
      <c r="O1689">
        <f t="shared" si="107"/>
        <v>0.105551211884285</v>
      </c>
    </row>
    <row r="1690" spans="1:15">
      <c r="A1690">
        <v>1759</v>
      </c>
      <c r="B1690" t="s">
        <v>425</v>
      </c>
      <c r="C1690" t="s">
        <v>441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473</v>
      </c>
      <c r="K1690" t="s">
        <v>544</v>
      </c>
      <c r="L1690" s="1">
        <f t="shared" si="105"/>
        <v>1513000000</v>
      </c>
      <c r="M1690" s="1">
        <f t="shared" si="106"/>
        <v>489000000</v>
      </c>
      <c r="N1690">
        <f t="shared" si="104"/>
        <v>0.386363636363636</v>
      </c>
      <c r="O1690">
        <f t="shared" si="107"/>
        <v>0.124872318692543</v>
      </c>
    </row>
    <row r="1691" spans="1:15">
      <c r="A1691">
        <v>1760</v>
      </c>
      <c r="B1691" t="s">
        <v>425</v>
      </c>
      <c r="C1691" t="s">
        <v>442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473</v>
      </c>
      <c r="K1691" t="s">
        <v>544</v>
      </c>
      <c r="L1691" s="1">
        <f t="shared" si="105"/>
        <v>1404000000</v>
      </c>
      <c r="M1691" s="1">
        <f t="shared" si="106"/>
        <v>455000000</v>
      </c>
      <c r="N1691">
        <f t="shared" si="104"/>
        <v>0.384341637010676</v>
      </c>
      <c r="O1691">
        <f t="shared" si="107"/>
        <v>0.124555160142349</v>
      </c>
    </row>
    <row r="1692" spans="1:15">
      <c r="A1692">
        <v>1761</v>
      </c>
      <c r="B1692" t="s">
        <v>426</v>
      </c>
      <c r="C1692" t="s">
        <v>439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474</v>
      </c>
      <c r="K1692" t="s">
        <v>507</v>
      </c>
      <c r="L1692" s="1">
        <f t="shared" si="105"/>
        <v>3366000000</v>
      </c>
      <c r="M1692" s="1">
        <f t="shared" si="106"/>
        <v>802538000</v>
      </c>
      <c r="N1692">
        <f t="shared" si="104"/>
        <v>0.675013626611981</v>
      </c>
      <c r="O1692">
        <f t="shared" si="107"/>
        <v>0.160940013628617</v>
      </c>
    </row>
    <row r="1693" spans="1:15">
      <c r="A1693">
        <v>1762</v>
      </c>
      <c r="B1693" t="s">
        <v>426</v>
      </c>
      <c r="C1693" t="s">
        <v>440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474</v>
      </c>
      <c r="K1693" t="s">
        <v>507</v>
      </c>
      <c r="L1693" s="1">
        <f t="shared" si="105"/>
        <v>3331000000</v>
      </c>
      <c r="M1693" s="1">
        <f t="shared" si="106"/>
        <v>577297000</v>
      </c>
      <c r="N1693">
        <f t="shared" si="104"/>
        <v>0.711694349604092</v>
      </c>
      <c r="O1693">
        <f t="shared" si="107"/>
        <v>0.123344044714318</v>
      </c>
    </row>
    <row r="1694" spans="1:15">
      <c r="A1694">
        <v>1763</v>
      </c>
      <c r="B1694" t="s">
        <v>426</v>
      </c>
      <c r="C1694" t="s">
        <v>441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474</v>
      </c>
      <c r="K1694" t="s">
        <v>507</v>
      </c>
      <c r="L1694" s="1">
        <f t="shared" si="105"/>
        <v>3230758000</v>
      </c>
      <c r="M1694" s="1">
        <f t="shared" si="106"/>
        <v>236912000</v>
      </c>
      <c r="N1694">
        <f t="shared" si="104"/>
        <v>0.699580977854038</v>
      </c>
      <c r="O1694">
        <f t="shared" si="107"/>
        <v>0.0513003848091859</v>
      </c>
    </row>
    <row r="1695" spans="1:15">
      <c r="A1695">
        <v>1764</v>
      </c>
      <c r="B1695" t="s">
        <v>426</v>
      </c>
      <c r="C1695" t="s">
        <v>442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474</v>
      </c>
      <c r="K1695" t="s">
        <v>507</v>
      </c>
      <c r="L1695" s="1">
        <f t="shared" si="105"/>
        <v>2890553000</v>
      </c>
      <c r="M1695" s="1">
        <f t="shared" si="106"/>
        <v>-134934000</v>
      </c>
      <c r="N1695">
        <f t="shared" si="104"/>
        <v>0.581799089869958</v>
      </c>
      <c r="O1695">
        <f t="shared" si="107"/>
        <v>-0.0271589825173636</v>
      </c>
    </row>
    <row r="1696" spans="1:15">
      <c r="A1696">
        <v>1765</v>
      </c>
      <c r="B1696" t="s">
        <v>427</v>
      </c>
      <c r="C1696" t="s">
        <v>439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468</v>
      </c>
      <c r="K1696" t="s">
        <v>542</v>
      </c>
      <c r="L1696" s="1">
        <f t="shared" si="105"/>
        <v>3781000000</v>
      </c>
      <c r="M1696" s="1">
        <f t="shared" si="106"/>
        <v>2331000000</v>
      </c>
      <c r="N1696">
        <f t="shared" si="104"/>
        <v>0.277341744296927</v>
      </c>
      <c r="O1696">
        <f t="shared" si="107"/>
        <v>0.170982175603315</v>
      </c>
    </row>
    <row r="1697" spans="1:15">
      <c r="A1697">
        <v>1766</v>
      </c>
      <c r="B1697" t="s">
        <v>427</v>
      </c>
      <c r="C1697" t="s">
        <v>440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468</v>
      </c>
      <c r="K1697" t="s">
        <v>542</v>
      </c>
      <c r="L1697" s="1">
        <f t="shared" si="105"/>
        <v>3583000000</v>
      </c>
      <c r="M1697" s="1">
        <f t="shared" si="106"/>
        <v>2129000000</v>
      </c>
      <c r="N1697">
        <f t="shared" si="104"/>
        <v>0.273845918679303</v>
      </c>
      <c r="O1697">
        <f t="shared" si="107"/>
        <v>0.162717823295628</v>
      </c>
    </row>
    <row r="1698" spans="1:15">
      <c r="A1698">
        <v>1767</v>
      </c>
      <c r="B1698" t="s">
        <v>427</v>
      </c>
      <c r="C1698" t="s">
        <v>441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468</v>
      </c>
      <c r="K1698" t="s">
        <v>542</v>
      </c>
      <c r="L1698" s="1">
        <f t="shared" si="105"/>
        <v>3597000000</v>
      </c>
      <c r="M1698" s="1">
        <f t="shared" si="106"/>
        <v>2092000000</v>
      </c>
      <c r="N1698">
        <f t="shared" si="104"/>
        <v>0.270878831237292</v>
      </c>
      <c r="O1698">
        <f t="shared" si="107"/>
        <v>0.157541983583101</v>
      </c>
    </row>
    <row r="1699" spans="1:15">
      <c r="A1699">
        <v>1768</v>
      </c>
      <c r="B1699" t="s">
        <v>427</v>
      </c>
      <c r="C1699" t="s">
        <v>442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468</v>
      </c>
      <c r="K1699" t="s">
        <v>542</v>
      </c>
      <c r="L1699" s="1">
        <f t="shared" si="105"/>
        <v>3746000000</v>
      </c>
      <c r="M1699" s="1">
        <f t="shared" si="106"/>
        <v>2000000000</v>
      </c>
      <c r="N1699">
        <f t="shared" si="104"/>
        <v>0.28584509729111</v>
      </c>
      <c r="O1699">
        <f t="shared" si="107"/>
        <v>0.152613506295307</v>
      </c>
    </row>
    <row r="1700" spans="1:15">
      <c r="A1700">
        <v>1769</v>
      </c>
      <c r="B1700" t="s">
        <v>428</v>
      </c>
      <c r="C1700" t="s">
        <v>439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472</v>
      </c>
      <c r="K1700" t="s">
        <v>497</v>
      </c>
      <c r="L1700" s="1">
        <f t="shared" si="105"/>
        <v>3346500000</v>
      </c>
      <c r="M1700" s="1">
        <f t="shared" si="106"/>
        <v>1298800000</v>
      </c>
      <c r="N1700">
        <f t="shared" si="104"/>
        <v>0.748373101952278</v>
      </c>
      <c r="O1700">
        <f t="shared" si="107"/>
        <v>0.290448822595434</v>
      </c>
    </row>
    <row r="1701" spans="1:15">
      <c r="A1701">
        <v>1770</v>
      </c>
      <c r="B1701" t="s">
        <v>428</v>
      </c>
      <c r="C1701" t="s">
        <v>440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472</v>
      </c>
      <c r="K1701" t="s">
        <v>497</v>
      </c>
      <c r="L1701" s="1">
        <f t="shared" si="105"/>
        <v>3356700000</v>
      </c>
      <c r="M1701" s="1">
        <f t="shared" si="106"/>
        <v>1278900000</v>
      </c>
      <c r="N1701">
        <f t="shared" si="104"/>
        <v>0.726024138080201</v>
      </c>
      <c r="O1701">
        <f t="shared" si="107"/>
        <v>0.276614612622745</v>
      </c>
    </row>
    <row r="1702" spans="1:15">
      <c r="A1702">
        <v>1771</v>
      </c>
      <c r="B1702" t="s">
        <v>428</v>
      </c>
      <c r="C1702" t="s">
        <v>441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472</v>
      </c>
      <c r="K1702" t="s">
        <v>497</v>
      </c>
      <c r="L1702" s="1">
        <f t="shared" si="105"/>
        <v>3430500000</v>
      </c>
      <c r="M1702" s="1">
        <f t="shared" si="106"/>
        <v>1378400000</v>
      </c>
      <c r="N1702">
        <f t="shared" si="104"/>
        <v>0.734063723707016</v>
      </c>
      <c r="O1702">
        <f t="shared" si="107"/>
        <v>0.294952175122504</v>
      </c>
    </row>
    <row r="1703" spans="1:15">
      <c r="A1703">
        <v>1772</v>
      </c>
      <c r="B1703" t="s">
        <v>428</v>
      </c>
      <c r="C1703" t="s">
        <v>442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472</v>
      </c>
      <c r="K1703" t="s">
        <v>497</v>
      </c>
      <c r="L1703" s="1">
        <f t="shared" si="105"/>
        <v>4197200000</v>
      </c>
      <c r="M1703" s="1">
        <f t="shared" si="106"/>
        <v>1299100000</v>
      </c>
      <c r="N1703">
        <f t="shared" si="104"/>
        <v>0.699789922971756</v>
      </c>
      <c r="O1703">
        <f t="shared" si="107"/>
        <v>0.216596085231251</v>
      </c>
    </row>
    <row r="1704" spans="1:15">
      <c r="A1704">
        <v>1773</v>
      </c>
      <c r="B1704" t="s">
        <v>429</v>
      </c>
      <c r="C1704" t="s">
        <v>439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471</v>
      </c>
      <c r="K1704" t="s">
        <v>537</v>
      </c>
      <c r="L1704" s="1">
        <f t="shared" si="105"/>
        <v>2378446000</v>
      </c>
      <c r="M1704" s="1">
        <f t="shared" si="106"/>
        <v>768202000</v>
      </c>
      <c r="N1704">
        <f t="shared" si="104"/>
        <v>0.967401667295753</v>
      </c>
      <c r="O1704">
        <f t="shared" si="107"/>
        <v>0.312456072418685</v>
      </c>
    </row>
    <row r="1705" spans="1:15">
      <c r="A1705">
        <v>1774</v>
      </c>
      <c r="B1705" t="s">
        <v>429</v>
      </c>
      <c r="C1705" t="s">
        <v>440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471</v>
      </c>
      <c r="K1705" t="s">
        <v>537</v>
      </c>
      <c r="L1705" s="1">
        <f t="shared" si="105"/>
        <v>2219899000</v>
      </c>
      <c r="M1705" s="1">
        <f t="shared" si="106"/>
        <v>592596000</v>
      </c>
      <c r="N1705">
        <f t="shared" si="104"/>
        <v>0.974147494396203</v>
      </c>
      <c r="O1705">
        <f t="shared" si="107"/>
        <v>0.260046023980916</v>
      </c>
    </row>
    <row r="1706" spans="1:15">
      <c r="A1706">
        <v>1775</v>
      </c>
      <c r="B1706" t="s">
        <v>429</v>
      </c>
      <c r="C1706" t="s">
        <v>441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471</v>
      </c>
      <c r="K1706" t="s">
        <v>537</v>
      </c>
      <c r="L1706" s="1">
        <f t="shared" si="105"/>
        <v>2311895000</v>
      </c>
      <c r="M1706" s="1">
        <f t="shared" si="106"/>
        <v>744685000</v>
      </c>
      <c r="N1706">
        <f t="shared" si="104"/>
        <v>0.978939978345474</v>
      </c>
      <c r="O1706">
        <f t="shared" si="107"/>
        <v>0.315326568799275</v>
      </c>
    </row>
    <row r="1707" spans="1:15">
      <c r="A1707">
        <v>1776</v>
      </c>
      <c r="B1707" t="s">
        <v>429</v>
      </c>
      <c r="C1707" t="s">
        <v>442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471</v>
      </c>
      <c r="K1707" t="s">
        <v>537</v>
      </c>
      <c r="L1707" s="1">
        <f t="shared" si="105"/>
        <v>2161247000</v>
      </c>
      <c r="M1707" s="1">
        <f t="shared" si="106"/>
        <v>520726000</v>
      </c>
      <c r="N1707">
        <f t="shared" si="104"/>
        <v>0.9776783674592</v>
      </c>
      <c r="O1707">
        <f t="shared" si="107"/>
        <v>0.235559630886039</v>
      </c>
    </row>
    <row r="1708" spans="1:15">
      <c r="A1708">
        <v>1777</v>
      </c>
      <c r="B1708" t="s">
        <v>430</v>
      </c>
      <c r="C1708" t="s">
        <v>439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472</v>
      </c>
      <c r="K1708" t="s">
        <v>495</v>
      </c>
      <c r="L1708" s="1">
        <f t="shared" si="105"/>
        <v>2892000000</v>
      </c>
      <c r="M1708" s="1">
        <f t="shared" si="106"/>
        <v>820000000</v>
      </c>
      <c r="N1708">
        <f t="shared" si="104"/>
        <v>0.634071475553607</v>
      </c>
      <c r="O1708">
        <f t="shared" si="107"/>
        <v>0.179785134838851</v>
      </c>
    </row>
    <row r="1709" spans="1:15">
      <c r="A1709">
        <v>1778</v>
      </c>
      <c r="B1709" t="s">
        <v>430</v>
      </c>
      <c r="C1709" t="s">
        <v>440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472</v>
      </c>
      <c r="K1709" t="s">
        <v>495</v>
      </c>
      <c r="L1709" s="1">
        <f t="shared" si="105"/>
        <v>3068000000</v>
      </c>
      <c r="M1709" s="1">
        <f t="shared" si="106"/>
        <v>969000000</v>
      </c>
      <c r="N1709">
        <f t="shared" si="104"/>
        <v>0.641170323928945</v>
      </c>
      <c r="O1709">
        <f t="shared" si="107"/>
        <v>0.202507836990596</v>
      </c>
    </row>
    <row r="1710" spans="1:15">
      <c r="A1710">
        <v>1779</v>
      </c>
      <c r="B1710" t="s">
        <v>430</v>
      </c>
      <c r="C1710" t="s">
        <v>441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472</v>
      </c>
      <c r="K1710" t="s">
        <v>495</v>
      </c>
      <c r="L1710" s="1">
        <f t="shared" si="105"/>
        <v>3027000000</v>
      </c>
      <c r="M1710" s="1">
        <f t="shared" si="106"/>
        <v>1070000000</v>
      </c>
      <c r="N1710">
        <f t="shared" si="104"/>
        <v>0.635257082896117</v>
      </c>
      <c r="O1710">
        <f t="shared" si="107"/>
        <v>0.224554039874082</v>
      </c>
    </row>
    <row r="1711" spans="1:15">
      <c r="A1711">
        <v>1780</v>
      </c>
      <c r="B1711" t="s">
        <v>430</v>
      </c>
      <c r="C1711" t="s">
        <v>442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472</v>
      </c>
      <c r="K1711" t="s">
        <v>495</v>
      </c>
      <c r="L1711" s="1">
        <f t="shared" si="105"/>
        <v>3222000000</v>
      </c>
      <c r="M1711" s="1">
        <f t="shared" si="106"/>
        <v>1397000000</v>
      </c>
      <c r="N1711">
        <f t="shared" si="104"/>
        <v>0.659165302782324</v>
      </c>
      <c r="O1711">
        <f t="shared" si="107"/>
        <v>0.285801963993453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Ticker Symbol</vt:lpstr>
      <vt:lpstr>Sheet6</vt:lpstr>
      <vt:lpstr>Forecasting Mode</vt:lpstr>
      <vt:lpstr>Dynamic P&amp;L statement</vt:lpstr>
      <vt:lpstr>Summary Statistics</vt:lpstr>
      <vt:lpstr>projectdata-nyse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Muhammad Kamil</dc:creator>
  <cp:lastModifiedBy>Hanif Kamil</cp:lastModifiedBy>
  <dcterms:created xsi:type="dcterms:W3CDTF">2022-05-28T02:28:00Z</dcterms:created>
  <dcterms:modified xsi:type="dcterms:W3CDTF">2022-11-20T03:10:06Z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42A125A558374A90AFA5D0797E9620E3</vt:lpwstr>
  </property>
  <property fmtid="{D5CDD505-2E9C-101B-9397-08002B2CF9AE}" pid="3" name="KSOProductBuildVer">
    <vt:lpwstr>1033-11.2.0.11380</vt:lpwstr>
  </property>
</Properties>
</file>