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F:\"/>
    </mc:Choice>
  </mc:AlternateContent>
  <xr:revisionPtr revIDLastSave="0" documentId="13_ncr:1_{A6080701-6185-4813-885B-CD6C51056D36}" xr6:coauthVersionLast="47" xr6:coauthVersionMax="47" xr10:uidLastSave="{00000000-0000-0000-0000-000000000000}"/>
  <bookViews>
    <workbookView showSheetTabs="0" xWindow="-120" yWindow="-120" windowWidth="20730" windowHeight="11160" firstSheet="1" activeTab="3" xr2:uid="{65C14963-D7D9-489F-85DF-B390E3AF6B64}"/>
  </bookViews>
  <sheets>
    <sheet name="Salary Category" sheetId="2" r:id="rId1"/>
    <sheet name="Region" sheetId="4" r:id="rId2"/>
    <sheet name="Gender" sheetId="5" r:id="rId3"/>
    <sheet name="Dashboard" sheetId="6" r:id="rId4"/>
    <sheet name="Salary" sheetId="7" r:id="rId5"/>
    <sheet name="Employee Resign" sheetId="8" r:id="rId6"/>
    <sheet name="Data" sheetId="1" r:id="rId7"/>
  </sheets>
  <definedNames>
    <definedName name="_xlchart.v1.4" hidden="1">'Salary Category'!$J$21:$J$27</definedName>
    <definedName name="_xlchart.v1.5" hidden="1">'Salary Category'!$K$21:$K$27</definedName>
    <definedName name="_xlchart.v5.0" hidden="1">Region!$C$3</definedName>
    <definedName name="_xlchart.v5.1" hidden="1">Region!$C$4:$C$6</definedName>
    <definedName name="_xlchart.v5.2" hidden="1">Region!$D$3</definedName>
    <definedName name="_xlchart.v5.3" hidden="1">Region!$D$4:$D$6</definedName>
    <definedName name="Slicer_Month_Name">#N/A</definedName>
    <definedName name="Slicer_Year">#N/A</definedName>
  </definedNames>
  <calcPr calcId="191029"/>
  <pivotCaches>
    <pivotCache cacheId="16"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4" l="1"/>
  <c r="C6" i="4"/>
  <c r="D5" i="4"/>
  <c r="C5" i="4"/>
  <c r="D4" i="4"/>
  <c r="C4" i="4"/>
  <c r="J22" i="2"/>
  <c r="K22" i="2"/>
  <c r="J23" i="2"/>
  <c r="K23" i="2"/>
  <c r="J24" i="2"/>
  <c r="K24" i="2"/>
  <c r="J25" i="2"/>
  <c r="K25" i="2"/>
  <c r="J26" i="2"/>
  <c r="K26" i="2"/>
  <c r="J27" i="2"/>
  <c r="K27" i="2"/>
  <c r="K21" i="2"/>
  <c r="J21"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K2" i="1"/>
  <c r="L2" i="1" s="1"/>
  <c r="K3" i="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L162" i="1" s="1"/>
  <c r="K163" i="1"/>
  <c r="L163" i="1" s="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L176" i="1" s="1"/>
  <c r="K177" i="1"/>
  <c r="L177" i="1" s="1"/>
  <c r="K178" i="1"/>
  <c r="L178" i="1" s="1"/>
  <c r="K179" i="1"/>
  <c r="L179" i="1" s="1"/>
  <c r="K180" i="1"/>
  <c r="L180" i="1" s="1"/>
  <c r="K181" i="1"/>
  <c r="L181" i="1" s="1"/>
  <c r="K182" i="1"/>
  <c r="L182" i="1" s="1"/>
  <c r="K183" i="1"/>
  <c r="L183" i="1" s="1"/>
  <c r="K184" i="1"/>
  <c r="L184" i="1" s="1"/>
  <c r="K185" i="1"/>
  <c r="L185" i="1" s="1"/>
  <c r="K186" i="1"/>
  <c r="L186" i="1" s="1"/>
  <c r="K187" i="1"/>
  <c r="L187" i="1" s="1"/>
  <c r="K188" i="1"/>
  <c r="L188" i="1" s="1"/>
  <c r="K189" i="1"/>
  <c r="L189" i="1" s="1"/>
  <c r="K190" i="1"/>
  <c r="L190" i="1" s="1"/>
  <c r="K191" i="1"/>
  <c r="L191" i="1" s="1"/>
  <c r="K192" i="1"/>
  <c r="L192" i="1" s="1"/>
  <c r="K193" i="1"/>
  <c r="L193" i="1" s="1"/>
  <c r="K194" i="1"/>
  <c r="L194" i="1" s="1"/>
  <c r="K195" i="1"/>
  <c r="L195" i="1" s="1"/>
  <c r="K196" i="1"/>
  <c r="L196" i="1" s="1"/>
  <c r="K197" i="1"/>
  <c r="L197" i="1" s="1"/>
  <c r="K198" i="1"/>
  <c r="L198" i="1" s="1"/>
  <c r="K199" i="1"/>
  <c r="L199" i="1" s="1"/>
  <c r="K200" i="1"/>
  <c r="L200" i="1" s="1"/>
  <c r="K201" i="1"/>
  <c r="L201" i="1" s="1"/>
  <c r="K202" i="1"/>
  <c r="L202" i="1" s="1"/>
  <c r="K203" i="1"/>
  <c r="L203" i="1" s="1"/>
  <c r="K204" i="1"/>
  <c r="L204" i="1" s="1"/>
  <c r="K205" i="1"/>
  <c r="L205" i="1" s="1"/>
  <c r="K206" i="1"/>
  <c r="L206" i="1" s="1"/>
  <c r="K207" i="1"/>
  <c r="L207" i="1" s="1"/>
  <c r="K208" i="1"/>
  <c r="L208" i="1" s="1"/>
  <c r="K209" i="1"/>
  <c r="L209" i="1" s="1"/>
  <c r="K210" i="1"/>
  <c r="L210" i="1" s="1"/>
  <c r="K211" i="1"/>
  <c r="L211" i="1" s="1"/>
  <c r="K212" i="1"/>
  <c r="L212" i="1" s="1"/>
  <c r="K213" i="1"/>
  <c r="L213" i="1" s="1"/>
  <c r="K214" i="1"/>
  <c r="L214" i="1" s="1"/>
  <c r="K215" i="1"/>
  <c r="L215" i="1" s="1"/>
  <c r="K216" i="1"/>
  <c r="L216" i="1" s="1"/>
  <c r="K217" i="1"/>
  <c r="L217" i="1" s="1"/>
  <c r="K218" i="1"/>
  <c r="L218" i="1" s="1"/>
  <c r="K219" i="1"/>
  <c r="L219" i="1" s="1"/>
  <c r="K220" i="1"/>
  <c r="L220" i="1" s="1"/>
  <c r="K221" i="1"/>
  <c r="L221" i="1" s="1"/>
  <c r="K222" i="1"/>
  <c r="L222" i="1" s="1"/>
  <c r="K223" i="1"/>
  <c r="L223" i="1" s="1"/>
  <c r="K224" i="1"/>
  <c r="L224" i="1" s="1"/>
  <c r="K225" i="1"/>
  <c r="L225" i="1" s="1"/>
  <c r="K226" i="1"/>
  <c r="L226" i="1" s="1"/>
  <c r="K227" i="1"/>
  <c r="L227" i="1" s="1"/>
  <c r="K228" i="1"/>
  <c r="L228" i="1" s="1"/>
  <c r="K229" i="1"/>
  <c r="L229" i="1" s="1"/>
  <c r="K230" i="1"/>
  <c r="L230" i="1" s="1"/>
  <c r="K231" i="1"/>
  <c r="L231" i="1" s="1"/>
  <c r="K232" i="1"/>
  <c r="L232" i="1" s="1"/>
  <c r="K233" i="1"/>
  <c r="L233" i="1" s="1"/>
  <c r="K234" i="1"/>
  <c r="L234" i="1" s="1"/>
  <c r="K235" i="1"/>
  <c r="L235" i="1" s="1"/>
  <c r="K236" i="1"/>
  <c r="L236" i="1" s="1"/>
  <c r="K237" i="1"/>
  <c r="L237" i="1" s="1"/>
  <c r="K238" i="1"/>
  <c r="L238" i="1" s="1"/>
  <c r="K239" i="1"/>
  <c r="L239" i="1" s="1"/>
  <c r="K240" i="1"/>
  <c r="L240" i="1" s="1"/>
  <c r="K241" i="1"/>
  <c r="L241" i="1" s="1"/>
  <c r="K242" i="1"/>
  <c r="L242" i="1" s="1"/>
  <c r="K243" i="1"/>
  <c r="L243" i="1" s="1"/>
  <c r="K244" i="1"/>
  <c r="L244" i="1" s="1"/>
  <c r="K245" i="1"/>
  <c r="L245" i="1" s="1"/>
  <c r="K246" i="1"/>
  <c r="L246" i="1" s="1"/>
  <c r="K247" i="1"/>
  <c r="L247" i="1" s="1"/>
  <c r="K248" i="1"/>
  <c r="L248" i="1" s="1"/>
  <c r="K249" i="1"/>
  <c r="L249" i="1" s="1"/>
  <c r="K250" i="1"/>
  <c r="L250" i="1" s="1"/>
  <c r="K251" i="1"/>
  <c r="L251" i="1" s="1"/>
  <c r="K252" i="1"/>
  <c r="L252" i="1" s="1"/>
  <c r="K253" i="1"/>
  <c r="L253" i="1" s="1"/>
  <c r="K254" i="1"/>
  <c r="L254" i="1" s="1"/>
  <c r="K255" i="1"/>
  <c r="L255" i="1" s="1"/>
  <c r="K256" i="1"/>
  <c r="L256" i="1" s="1"/>
  <c r="K257" i="1"/>
  <c r="L257" i="1" s="1"/>
  <c r="K258" i="1"/>
  <c r="L258" i="1" s="1"/>
  <c r="K259" i="1"/>
  <c r="L259" i="1" s="1"/>
  <c r="K260" i="1"/>
  <c r="L260" i="1" s="1"/>
  <c r="K261" i="1"/>
  <c r="L261" i="1" s="1"/>
  <c r="K262" i="1"/>
  <c r="L262" i="1" s="1"/>
  <c r="K263" i="1"/>
  <c r="L263" i="1" s="1"/>
  <c r="K264" i="1"/>
  <c r="L264" i="1" s="1"/>
  <c r="K265" i="1"/>
  <c r="L265" i="1" s="1"/>
  <c r="K266" i="1"/>
  <c r="L266" i="1" s="1"/>
  <c r="K267" i="1"/>
  <c r="L267" i="1" s="1"/>
  <c r="K268" i="1"/>
  <c r="L268" i="1" s="1"/>
  <c r="K269" i="1"/>
  <c r="L269" i="1" s="1"/>
  <c r="K270" i="1"/>
  <c r="L270" i="1" s="1"/>
  <c r="K271" i="1"/>
  <c r="L271" i="1" s="1"/>
  <c r="K272" i="1"/>
  <c r="L272" i="1" s="1"/>
  <c r="K273" i="1"/>
  <c r="L273" i="1" s="1"/>
  <c r="K274" i="1"/>
  <c r="L274" i="1" s="1"/>
  <c r="K275" i="1"/>
  <c r="L275" i="1" s="1"/>
  <c r="K276" i="1"/>
  <c r="L276" i="1" s="1"/>
  <c r="K277" i="1"/>
  <c r="L277" i="1" s="1"/>
  <c r="K278" i="1"/>
  <c r="L278" i="1" s="1"/>
  <c r="K279" i="1"/>
  <c r="L279" i="1" s="1"/>
  <c r="K280" i="1"/>
  <c r="L280" i="1" s="1"/>
  <c r="K281" i="1"/>
  <c r="L281" i="1" s="1"/>
  <c r="K282" i="1"/>
  <c r="L282" i="1" s="1"/>
  <c r="K283" i="1"/>
  <c r="L283" i="1" s="1"/>
  <c r="K284" i="1"/>
  <c r="L284" i="1" s="1"/>
  <c r="K285" i="1"/>
  <c r="L285" i="1" s="1"/>
  <c r="K286" i="1"/>
  <c r="L286" i="1" s="1"/>
  <c r="K287" i="1"/>
  <c r="L287" i="1" s="1"/>
  <c r="K288" i="1"/>
  <c r="L288" i="1" s="1"/>
  <c r="K289" i="1"/>
  <c r="L289" i="1" s="1"/>
  <c r="K290" i="1"/>
  <c r="L290" i="1" s="1"/>
  <c r="K291" i="1"/>
  <c r="L291" i="1" s="1"/>
  <c r="K292" i="1"/>
  <c r="L292" i="1" s="1"/>
  <c r="K293" i="1"/>
  <c r="L293" i="1" s="1"/>
  <c r="K294" i="1"/>
  <c r="L294" i="1" s="1"/>
  <c r="K295" i="1"/>
  <c r="L295" i="1" s="1"/>
  <c r="K296" i="1"/>
  <c r="L296" i="1" s="1"/>
  <c r="K297" i="1"/>
  <c r="L297" i="1" s="1"/>
  <c r="K298" i="1"/>
  <c r="L298" i="1" s="1"/>
  <c r="K299" i="1"/>
  <c r="L299" i="1" s="1"/>
  <c r="K300" i="1"/>
  <c r="L300" i="1" s="1"/>
  <c r="K301" i="1"/>
  <c r="L301" i="1" s="1"/>
  <c r="K302" i="1"/>
  <c r="L302" i="1" s="1"/>
  <c r="K303" i="1"/>
  <c r="L303" i="1" s="1"/>
  <c r="K304" i="1"/>
  <c r="L304" i="1" s="1"/>
  <c r="K305" i="1"/>
  <c r="L305" i="1" s="1"/>
  <c r="K306" i="1"/>
  <c r="L306" i="1" s="1"/>
  <c r="K307" i="1"/>
  <c r="L307" i="1" s="1"/>
  <c r="K308" i="1"/>
  <c r="L308" i="1" s="1"/>
  <c r="K309" i="1"/>
  <c r="L309" i="1" s="1"/>
  <c r="K310" i="1"/>
  <c r="L310" i="1" s="1"/>
  <c r="K311" i="1"/>
  <c r="L311" i="1" s="1"/>
  <c r="K312" i="1"/>
  <c r="L312" i="1" s="1"/>
  <c r="K313" i="1"/>
  <c r="L313" i="1" s="1"/>
  <c r="K314" i="1"/>
  <c r="L314" i="1" s="1"/>
  <c r="K315" i="1"/>
  <c r="L315" i="1" s="1"/>
  <c r="K316" i="1"/>
  <c r="L316" i="1" s="1"/>
  <c r="K317" i="1"/>
  <c r="L317" i="1" s="1"/>
  <c r="K318" i="1"/>
  <c r="L318" i="1" s="1"/>
  <c r="K319" i="1"/>
  <c r="L319" i="1" s="1"/>
  <c r="K320" i="1"/>
  <c r="L320" i="1" s="1"/>
  <c r="K321" i="1"/>
  <c r="L321" i="1" s="1"/>
  <c r="K322" i="1"/>
  <c r="L322" i="1" s="1"/>
  <c r="K323" i="1"/>
  <c r="L323" i="1" s="1"/>
  <c r="K324" i="1"/>
  <c r="L324" i="1" s="1"/>
  <c r="K325" i="1"/>
  <c r="L325" i="1" s="1"/>
  <c r="K326" i="1"/>
  <c r="L326" i="1" s="1"/>
  <c r="K327" i="1"/>
  <c r="L327" i="1" s="1"/>
  <c r="K328" i="1"/>
  <c r="L328" i="1" s="1"/>
  <c r="K329" i="1"/>
  <c r="L329" i="1" s="1"/>
  <c r="K330" i="1"/>
  <c r="L330" i="1" s="1"/>
  <c r="K331" i="1"/>
  <c r="L331" i="1" s="1"/>
  <c r="K332" i="1"/>
  <c r="L332" i="1" s="1"/>
  <c r="K333" i="1"/>
  <c r="L333" i="1" s="1"/>
  <c r="K334" i="1"/>
  <c r="L334" i="1" s="1"/>
  <c r="K335" i="1"/>
  <c r="L335" i="1" s="1"/>
  <c r="K336" i="1"/>
  <c r="L336" i="1" s="1"/>
  <c r="K337" i="1"/>
  <c r="L337" i="1" s="1"/>
  <c r="K338" i="1"/>
  <c r="L338" i="1" s="1"/>
  <c r="K339" i="1"/>
  <c r="L339" i="1" s="1"/>
  <c r="K340" i="1"/>
  <c r="L340" i="1" s="1"/>
  <c r="K341" i="1"/>
  <c r="L341" i="1" s="1"/>
  <c r="K342" i="1"/>
  <c r="L342" i="1" s="1"/>
  <c r="K343" i="1"/>
  <c r="L343" i="1" s="1"/>
  <c r="K344" i="1"/>
  <c r="L344" i="1" s="1"/>
  <c r="K345" i="1"/>
  <c r="L345" i="1" s="1"/>
  <c r="K346" i="1"/>
  <c r="L346" i="1" s="1"/>
  <c r="K347" i="1"/>
  <c r="L347" i="1" s="1"/>
  <c r="K348" i="1"/>
  <c r="L348" i="1" s="1"/>
  <c r="K349" i="1"/>
  <c r="L349" i="1" s="1"/>
  <c r="K350" i="1"/>
  <c r="L350" i="1" s="1"/>
  <c r="K351" i="1"/>
  <c r="L351" i="1" s="1"/>
  <c r="K352" i="1"/>
  <c r="L352" i="1" s="1"/>
  <c r="K353" i="1"/>
  <c r="L353" i="1" s="1"/>
  <c r="K354" i="1"/>
  <c r="L354" i="1" s="1"/>
  <c r="K355" i="1"/>
  <c r="L355" i="1" s="1"/>
  <c r="K356" i="1"/>
  <c r="L356" i="1" s="1"/>
  <c r="K357" i="1"/>
  <c r="L357" i="1" s="1"/>
  <c r="K358" i="1"/>
  <c r="L358" i="1" s="1"/>
  <c r="K359" i="1"/>
  <c r="L359" i="1" s="1"/>
  <c r="K360" i="1"/>
  <c r="L360" i="1" s="1"/>
  <c r="K361" i="1"/>
  <c r="L361" i="1" s="1"/>
  <c r="K362" i="1"/>
  <c r="L362" i="1" s="1"/>
  <c r="K363" i="1"/>
  <c r="L363" i="1" s="1"/>
  <c r="K364" i="1"/>
  <c r="L364" i="1" s="1"/>
  <c r="K365" i="1"/>
  <c r="L365" i="1" s="1"/>
  <c r="K366" i="1"/>
  <c r="L366" i="1" s="1"/>
  <c r="K367" i="1"/>
  <c r="L367" i="1" s="1"/>
  <c r="K368" i="1"/>
  <c r="L368" i="1" s="1"/>
  <c r="K369" i="1"/>
  <c r="L369" i="1" s="1"/>
  <c r="K370" i="1"/>
  <c r="L370" i="1" s="1"/>
  <c r="K371" i="1"/>
  <c r="L371" i="1" s="1"/>
  <c r="K372" i="1"/>
  <c r="L372" i="1" s="1"/>
  <c r="K373" i="1"/>
  <c r="L373" i="1" s="1"/>
  <c r="K374" i="1"/>
  <c r="L374" i="1" s="1"/>
  <c r="K375" i="1"/>
  <c r="L375" i="1" s="1"/>
  <c r="K376" i="1"/>
  <c r="L376" i="1" s="1"/>
  <c r="K377" i="1"/>
  <c r="L377" i="1" s="1"/>
  <c r="K378" i="1"/>
  <c r="L378" i="1" s="1"/>
  <c r="K379" i="1"/>
  <c r="L379" i="1" s="1"/>
  <c r="K380" i="1"/>
  <c r="L380" i="1" s="1"/>
  <c r="K381" i="1"/>
  <c r="L381" i="1" s="1"/>
  <c r="K382" i="1"/>
  <c r="L382" i="1" s="1"/>
  <c r="K383" i="1"/>
  <c r="L383" i="1" s="1"/>
  <c r="K384" i="1"/>
  <c r="L384" i="1" s="1"/>
  <c r="K385" i="1"/>
  <c r="L385" i="1" s="1"/>
  <c r="K386" i="1"/>
  <c r="L386" i="1" s="1"/>
  <c r="K387" i="1"/>
  <c r="L387" i="1" s="1"/>
  <c r="K388" i="1"/>
  <c r="L388" i="1" s="1"/>
  <c r="K389" i="1"/>
  <c r="L389" i="1" s="1"/>
  <c r="K390" i="1"/>
  <c r="L390" i="1" s="1"/>
  <c r="K391" i="1"/>
  <c r="L391" i="1" s="1"/>
  <c r="K392" i="1"/>
  <c r="L392" i="1" s="1"/>
  <c r="K393" i="1"/>
  <c r="L393" i="1" s="1"/>
  <c r="K394" i="1"/>
  <c r="L394" i="1" s="1"/>
  <c r="K395" i="1"/>
  <c r="L395" i="1" s="1"/>
  <c r="K396" i="1"/>
  <c r="L396" i="1" s="1"/>
  <c r="K397" i="1"/>
  <c r="L397" i="1" s="1"/>
  <c r="K398" i="1"/>
  <c r="L398" i="1" s="1"/>
  <c r="K399" i="1"/>
  <c r="L399" i="1" s="1"/>
  <c r="K400" i="1"/>
  <c r="L400" i="1" s="1"/>
  <c r="K401" i="1"/>
  <c r="L401" i="1" s="1"/>
  <c r="K402" i="1"/>
  <c r="L402" i="1" s="1"/>
  <c r="K403" i="1"/>
  <c r="L403" i="1" s="1"/>
  <c r="K404" i="1"/>
  <c r="L404" i="1" s="1"/>
  <c r="K405" i="1"/>
  <c r="L405" i="1" s="1"/>
  <c r="K406" i="1"/>
  <c r="L406" i="1" s="1"/>
  <c r="K407" i="1"/>
  <c r="L407" i="1" s="1"/>
  <c r="K408" i="1"/>
  <c r="L408" i="1" s="1"/>
  <c r="K409" i="1"/>
  <c r="L409" i="1" s="1"/>
  <c r="K410" i="1"/>
  <c r="L410" i="1" s="1"/>
  <c r="K411" i="1"/>
  <c r="L411" i="1" s="1"/>
  <c r="K412" i="1"/>
  <c r="L412" i="1" s="1"/>
  <c r="K413" i="1"/>
  <c r="L413" i="1" s="1"/>
  <c r="K414" i="1"/>
  <c r="L414" i="1" s="1"/>
  <c r="K415" i="1"/>
  <c r="L415" i="1" s="1"/>
  <c r="K416" i="1"/>
  <c r="L416" i="1" s="1"/>
  <c r="K417" i="1"/>
  <c r="L417" i="1" s="1"/>
  <c r="K418" i="1"/>
  <c r="L418" i="1" s="1"/>
  <c r="K419" i="1"/>
  <c r="L419" i="1" s="1"/>
  <c r="K420" i="1"/>
  <c r="L420" i="1" s="1"/>
  <c r="K421" i="1"/>
  <c r="L421" i="1" s="1"/>
  <c r="K422" i="1"/>
  <c r="L422" i="1" s="1"/>
  <c r="K423" i="1"/>
  <c r="L423" i="1" s="1"/>
  <c r="K424" i="1"/>
  <c r="L424" i="1" s="1"/>
  <c r="K425" i="1"/>
  <c r="L425" i="1" s="1"/>
  <c r="K426" i="1"/>
  <c r="L426" i="1" s="1"/>
  <c r="K427" i="1"/>
  <c r="L427" i="1" s="1"/>
  <c r="K428" i="1"/>
  <c r="L428" i="1" s="1"/>
  <c r="K429" i="1"/>
  <c r="L429" i="1" s="1"/>
  <c r="K430" i="1"/>
  <c r="L430" i="1" s="1"/>
  <c r="K431" i="1"/>
  <c r="L431" i="1" s="1"/>
  <c r="K432" i="1"/>
  <c r="L432" i="1" s="1"/>
  <c r="K433" i="1"/>
  <c r="L433" i="1" s="1"/>
  <c r="K434" i="1"/>
  <c r="L434" i="1" s="1"/>
  <c r="K435" i="1"/>
  <c r="L435" i="1" s="1"/>
  <c r="K436" i="1"/>
  <c r="L436" i="1" s="1"/>
  <c r="K437" i="1"/>
  <c r="L437" i="1" s="1"/>
  <c r="K438" i="1"/>
  <c r="L438" i="1" s="1"/>
  <c r="K439" i="1"/>
  <c r="L439" i="1" s="1"/>
  <c r="K440" i="1"/>
  <c r="L440" i="1" s="1"/>
  <c r="K441" i="1"/>
  <c r="L441" i="1" s="1"/>
  <c r="K442" i="1"/>
  <c r="L442" i="1" s="1"/>
  <c r="K443" i="1"/>
  <c r="L443" i="1" s="1"/>
  <c r="K444" i="1"/>
  <c r="L444" i="1" s="1"/>
  <c r="K445" i="1"/>
  <c r="L445" i="1" s="1"/>
  <c r="K446" i="1"/>
  <c r="L446" i="1" s="1"/>
  <c r="K447" i="1"/>
  <c r="L447" i="1" s="1"/>
  <c r="K448" i="1"/>
  <c r="L448" i="1" s="1"/>
  <c r="K449" i="1"/>
  <c r="L449" i="1" s="1"/>
  <c r="K450" i="1"/>
  <c r="L450" i="1" s="1"/>
  <c r="K451" i="1"/>
  <c r="L451" i="1" s="1"/>
  <c r="K452" i="1"/>
  <c r="L452" i="1" s="1"/>
  <c r="K453" i="1"/>
  <c r="L453" i="1" s="1"/>
  <c r="K454" i="1"/>
  <c r="L454" i="1" s="1"/>
  <c r="K455" i="1"/>
  <c r="L455" i="1" s="1"/>
  <c r="K456" i="1"/>
  <c r="L456" i="1" s="1"/>
  <c r="K457" i="1"/>
  <c r="L457" i="1" s="1"/>
  <c r="K458" i="1"/>
  <c r="L458" i="1" s="1"/>
  <c r="K459" i="1"/>
  <c r="L459" i="1" s="1"/>
  <c r="K460" i="1"/>
  <c r="L460" i="1" s="1"/>
  <c r="K461" i="1"/>
  <c r="L461" i="1" s="1"/>
  <c r="K462" i="1"/>
  <c r="L462" i="1" s="1"/>
  <c r="K463" i="1"/>
  <c r="L463" i="1" s="1"/>
  <c r="K464" i="1"/>
  <c r="L464" i="1" s="1"/>
  <c r="K465" i="1"/>
  <c r="L465" i="1" s="1"/>
  <c r="K466" i="1"/>
  <c r="L466" i="1" s="1"/>
  <c r="K467" i="1"/>
  <c r="L467" i="1" s="1"/>
  <c r="K468" i="1"/>
  <c r="L468" i="1" s="1"/>
  <c r="K469" i="1"/>
  <c r="L469" i="1" s="1"/>
  <c r="K470" i="1"/>
  <c r="L470" i="1" s="1"/>
  <c r="K471" i="1"/>
  <c r="L471" i="1" s="1"/>
  <c r="K472" i="1"/>
  <c r="L472" i="1" s="1"/>
  <c r="K473" i="1"/>
  <c r="L473" i="1" s="1"/>
  <c r="K474" i="1"/>
  <c r="L474" i="1" s="1"/>
  <c r="K475" i="1"/>
  <c r="L475" i="1" s="1"/>
  <c r="K476" i="1"/>
  <c r="L476" i="1" s="1"/>
  <c r="K477" i="1"/>
  <c r="L477" i="1" s="1"/>
  <c r="K478" i="1"/>
  <c r="L478" i="1" s="1"/>
  <c r="K479" i="1"/>
  <c r="L479" i="1" s="1"/>
  <c r="K480" i="1"/>
  <c r="L480" i="1" s="1"/>
  <c r="K481" i="1"/>
  <c r="L481" i="1" s="1"/>
  <c r="K482" i="1"/>
  <c r="L482" i="1" s="1"/>
  <c r="K483" i="1"/>
  <c r="L483" i="1" s="1"/>
  <c r="K484" i="1"/>
  <c r="L484" i="1" s="1"/>
  <c r="K485" i="1"/>
  <c r="L485" i="1" s="1"/>
  <c r="K486" i="1"/>
  <c r="L486" i="1" s="1"/>
  <c r="K487" i="1"/>
  <c r="L487" i="1" s="1"/>
  <c r="K488" i="1"/>
  <c r="L488" i="1" s="1"/>
  <c r="K489" i="1"/>
  <c r="L489" i="1" s="1"/>
  <c r="K490" i="1"/>
  <c r="L490" i="1" s="1"/>
  <c r="K491" i="1"/>
  <c r="L491" i="1" s="1"/>
  <c r="K492" i="1"/>
  <c r="L492" i="1" s="1"/>
  <c r="K493" i="1"/>
  <c r="L493" i="1" s="1"/>
  <c r="K494" i="1"/>
  <c r="L494" i="1" s="1"/>
  <c r="K495" i="1"/>
  <c r="L495" i="1" s="1"/>
  <c r="K496" i="1"/>
  <c r="L496" i="1" s="1"/>
  <c r="K497" i="1"/>
  <c r="L497" i="1" s="1"/>
  <c r="K498" i="1"/>
  <c r="L498" i="1" s="1"/>
  <c r="K499" i="1"/>
  <c r="L499" i="1" s="1"/>
  <c r="K500" i="1"/>
  <c r="L500" i="1" s="1"/>
  <c r="K501" i="1"/>
  <c r="L501" i="1" s="1"/>
  <c r="K502" i="1"/>
  <c r="L502" i="1" s="1"/>
  <c r="K503" i="1"/>
  <c r="L503" i="1" s="1"/>
  <c r="K504" i="1"/>
  <c r="L504" i="1" s="1"/>
  <c r="K505" i="1"/>
  <c r="L505" i="1" s="1"/>
  <c r="K506" i="1"/>
  <c r="L506" i="1" s="1"/>
  <c r="K507" i="1"/>
  <c r="L507" i="1" s="1"/>
  <c r="K508" i="1"/>
  <c r="L508" i="1" s="1"/>
  <c r="K509" i="1"/>
  <c r="L509" i="1" s="1"/>
  <c r="K510" i="1"/>
  <c r="L510" i="1" s="1"/>
  <c r="K511" i="1"/>
  <c r="L511" i="1" s="1"/>
  <c r="K512" i="1"/>
  <c r="L512" i="1" s="1"/>
  <c r="K513" i="1"/>
  <c r="L513" i="1" s="1"/>
  <c r="K514" i="1"/>
  <c r="L514" i="1" s="1"/>
  <c r="K515" i="1"/>
  <c r="L515" i="1" s="1"/>
  <c r="K516" i="1"/>
  <c r="L516" i="1" s="1"/>
  <c r="K517" i="1"/>
  <c r="L517" i="1" s="1"/>
  <c r="K518" i="1"/>
  <c r="L518" i="1" s="1"/>
  <c r="K519" i="1"/>
  <c r="L519" i="1" s="1"/>
  <c r="K520" i="1"/>
  <c r="L520" i="1" s="1"/>
  <c r="K521" i="1"/>
  <c r="L521" i="1" s="1"/>
  <c r="K522" i="1"/>
  <c r="L522" i="1" s="1"/>
  <c r="K523" i="1"/>
  <c r="L523" i="1" s="1"/>
  <c r="K524" i="1"/>
  <c r="L524" i="1" s="1"/>
  <c r="K525" i="1"/>
  <c r="L525" i="1" s="1"/>
  <c r="K526" i="1"/>
  <c r="L526" i="1" s="1"/>
  <c r="K527" i="1"/>
  <c r="L527" i="1" s="1"/>
  <c r="K528" i="1"/>
  <c r="L528" i="1" s="1"/>
  <c r="K529" i="1"/>
  <c r="L529" i="1" s="1"/>
  <c r="K530" i="1"/>
  <c r="L530" i="1" s="1"/>
  <c r="K531" i="1"/>
  <c r="L531" i="1" s="1"/>
  <c r="K532" i="1"/>
  <c r="L532" i="1" s="1"/>
  <c r="K533" i="1"/>
  <c r="L533" i="1" s="1"/>
  <c r="K534" i="1"/>
  <c r="L534" i="1" s="1"/>
  <c r="K535" i="1"/>
  <c r="L535" i="1" s="1"/>
  <c r="K536" i="1"/>
  <c r="L536" i="1" s="1"/>
  <c r="K537" i="1"/>
  <c r="L537" i="1" s="1"/>
  <c r="K538" i="1"/>
  <c r="L538" i="1" s="1"/>
  <c r="K539" i="1"/>
  <c r="L539" i="1" s="1"/>
  <c r="K540" i="1"/>
  <c r="L540" i="1" s="1"/>
  <c r="K541" i="1"/>
  <c r="L541" i="1" s="1"/>
  <c r="K542" i="1"/>
  <c r="L542" i="1" s="1"/>
  <c r="K543" i="1"/>
  <c r="L543" i="1" s="1"/>
  <c r="K544" i="1"/>
  <c r="L544" i="1" s="1"/>
  <c r="K545" i="1"/>
  <c r="L545" i="1" s="1"/>
  <c r="K546" i="1"/>
  <c r="L546" i="1" s="1"/>
  <c r="K547" i="1"/>
  <c r="L547" i="1" s="1"/>
  <c r="K548" i="1"/>
  <c r="L548" i="1" s="1"/>
  <c r="K549" i="1"/>
  <c r="L549" i="1" s="1"/>
  <c r="K550" i="1"/>
  <c r="L550" i="1" s="1"/>
  <c r="K551" i="1"/>
  <c r="L551" i="1" s="1"/>
  <c r="K552" i="1"/>
  <c r="L552" i="1" s="1"/>
  <c r="K553" i="1"/>
  <c r="L553" i="1" s="1"/>
  <c r="K554" i="1"/>
  <c r="L554" i="1" s="1"/>
  <c r="K555" i="1"/>
  <c r="L555" i="1" s="1"/>
  <c r="K556" i="1"/>
  <c r="L556" i="1" s="1"/>
  <c r="K557" i="1"/>
  <c r="L557" i="1" s="1"/>
  <c r="K558" i="1"/>
  <c r="L558" i="1" s="1"/>
  <c r="K559" i="1"/>
  <c r="L559" i="1" s="1"/>
  <c r="K560" i="1"/>
  <c r="L560" i="1" s="1"/>
  <c r="K561" i="1"/>
  <c r="L561" i="1" s="1"/>
  <c r="K562" i="1"/>
  <c r="L562" i="1" s="1"/>
  <c r="K563" i="1"/>
  <c r="L563" i="1" s="1"/>
  <c r="K564" i="1"/>
  <c r="L564" i="1" s="1"/>
  <c r="K565" i="1"/>
  <c r="L565" i="1" s="1"/>
  <c r="K566" i="1"/>
  <c r="L566" i="1" s="1"/>
  <c r="K567" i="1"/>
  <c r="L567" i="1" s="1"/>
  <c r="K568" i="1"/>
  <c r="L568" i="1" s="1"/>
  <c r="K569" i="1"/>
  <c r="L569" i="1" s="1"/>
  <c r="K570" i="1"/>
  <c r="L570" i="1" s="1"/>
  <c r="K571" i="1"/>
  <c r="L571" i="1" s="1"/>
  <c r="K572" i="1"/>
  <c r="L572" i="1" s="1"/>
  <c r="K573" i="1"/>
  <c r="L573" i="1" s="1"/>
  <c r="K574" i="1"/>
  <c r="L574" i="1" s="1"/>
  <c r="K575" i="1"/>
  <c r="L575" i="1" s="1"/>
  <c r="K576" i="1"/>
  <c r="L576" i="1" s="1"/>
  <c r="K577" i="1"/>
  <c r="L577" i="1" s="1"/>
  <c r="K578" i="1"/>
  <c r="L578" i="1" s="1"/>
  <c r="K579" i="1"/>
  <c r="L579" i="1" s="1"/>
  <c r="K580" i="1"/>
  <c r="L580" i="1" s="1"/>
  <c r="K581" i="1"/>
  <c r="L581" i="1" s="1"/>
  <c r="K582" i="1"/>
  <c r="L582" i="1" s="1"/>
  <c r="K583" i="1"/>
  <c r="L583" i="1" s="1"/>
  <c r="K584" i="1"/>
  <c r="L584" i="1" s="1"/>
  <c r="K585" i="1"/>
  <c r="L585" i="1" s="1"/>
  <c r="K586" i="1"/>
  <c r="L586" i="1" s="1"/>
  <c r="K587" i="1"/>
  <c r="L587" i="1" s="1"/>
  <c r="K588" i="1"/>
  <c r="L588" i="1" s="1"/>
  <c r="K589" i="1"/>
  <c r="L589" i="1" s="1"/>
  <c r="K590" i="1"/>
  <c r="L590" i="1" s="1"/>
  <c r="K591" i="1"/>
  <c r="L591" i="1" s="1"/>
  <c r="K592" i="1"/>
  <c r="L592" i="1" s="1"/>
  <c r="K593" i="1"/>
  <c r="L593" i="1" s="1"/>
  <c r="K594" i="1"/>
  <c r="L594" i="1" s="1"/>
  <c r="K595" i="1"/>
  <c r="L595" i="1" s="1"/>
  <c r="K596" i="1"/>
  <c r="L596" i="1" s="1"/>
  <c r="K597" i="1"/>
  <c r="L597" i="1" s="1"/>
  <c r="K598" i="1"/>
  <c r="L598" i="1" s="1"/>
  <c r="K599" i="1"/>
  <c r="L599" i="1" s="1"/>
  <c r="K600" i="1"/>
  <c r="L600" i="1" s="1"/>
  <c r="K601" i="1"/>
  <c r="L601" i="1" s="1"/>
  <c r="K602" i="1"/>
  <c r="L602" i="1" s="1"/>
  <c r="K603" i="1"/>
  <c r="L603" i="1" s="1"/>
  <c r="K604" i="1"/>
  <c r="L604" i="1" s="1"/>
  <c r="K605" i="1"/>
  <c r="L605" i="1" s="1"/>
  <c r="K606" i="1"/>
  <c r="L606" i="1" s="1"/>
  <c r="K607" i="1"/>
  <c r="L607" i="1" s="1"/>
  <c r="K608" i="1"/>
  <c r="L608" i="1" s="1"/>
  <c r="K609" i="1"/>
  <c r="L609" i="1" s="1"/>
  <c r="K610" i="1"/>
  <c r="L610" i="1" s="1"/>
  <c r="K611" i="1"/>
  <c r="L611" i="1" s="1"/>
  <c r="K612" i="1"/>
  <c r="L612" i="1" s="1"/>
  <c r="K613" i="1"/>
  <c r="L613" i="1" s="1"/>
  <c r="K614" i="1"/>
  <c r="L614" i="1" s="1"/>
  <c r="K615" i="1"/>
  <c r="L615" i="1" s="1"/>
  <c r="K616" i="1"/>
  <c r="L616" i="1" s="1"/>
  <c r="K617" i="1"/>
  <c r="L617" i="1" s="1"/>
  <c r="K618" i="1"/>
  <c r="L618" i="1" s="1"/>
  <c r="K619" i="1"/>
  <c r="L619" i="1" s="1"/>
  <c r="K620" i="1"/>
  <c r="L620" i="1" s="1"/>
  <c r="K621" i="1"/>
  <c r="L621" i="1" s="1"/>
  <c r="K622" i="1"/>
  <c r="L622" i="1" s="1"/>
  <c r="K623" i="1"/>
  <c r="L623" i="1" s="1"/>
  <c r="K624" i="1"/>
  <c r="L624" i="1" s="1"/>
  <c r="K625" i="1"/>
  <c r="L625" i="1" s="1"/>
  <c r="K626" i="1"/>
  <c r="L626" i="1" s="1"/>
  <c r="K627" i="1"/>
  <c r="L627" i="1" s="1"/>
  <c r="K628" i="1"/>
  <c r="L628" i="1" s="1"/>
  <c r="K629" i="1"/>
  <c r="L629" i="1" s="1"/>
  <c r="K630" i="1"/>
  <c r="L630" i="1" s="1"/>
  <c r="K631" i="1"/>
  <c r="L631" i="1" s="1"/>
  <c r="K632" i="1"/>
  <c r="L632" i="1" s="1"/>
  <c r="K633" i="1"/>
  <c r="L633" i="1" s="1"/>
  <c r="K634" i="1"/>
  <c r="L634" i="1" s="1"/>
  <c r="K635" i="1"/>
  <c r="L635" i="1" s="1"/>
  <c r="K636" i="1"/>
  <c r="L636" i="1" s="1"/>
  <c r="K637" i="1"/>
  <c r="L637" i="1" s="1"/>
  <c r="K638" i="1"/>
  <c r="L638" i="1" s="1"/>
  <c r="K639" i="1"/>
  <c r="L639" i="1" s="1"/>
  <c r="K640" i="1"/>
  <c r="L640" i="1" s="1"/>
  <c r="K641" i="1"/>
  <c r="L641" i="1" s="1"/>
  <c r="K642" i="1"/>
  <c r="L642" i="1" s="1"/>
  <c r="K643" i="1"/>
  <c r="L643" i="1" s="1"/>
  <c r="K644" i="1"/>
  <c r="L644" i="1" s="1"/>
  <c r="K645" i="1"/>
  <c r="L645" i="1" s="1"/>
  <c r="K646" i="1"/>
  <c r="L646" i="1" s="1"/>
  <c r="K647" i="1"/>
  <c r="L647" i="1" s="1"/>
  <c r="K648" i="1"/>
  <c r="L648" i="1" s="1"/>
  <c r="K649" i="1"/>
  <c r="L649" i="1" s="1"/>
  <c r="K650" i="1"/>
  <c r="L650" i="1" s="1"/>
  <c r="K651" i="1"/>
  <c r="L651" i="1" s="1"/>
  <c r="K652" i="1"/>
  <c r="L652" i="1" s="1"/>
  <c r="K653" i="1"/>
  <c r="L653" i="1" s="1"/>
  <c r="K654" i="1"/>
  <c r="L654" i="1" s="1"/>
  <c r="K655" i="1"/>
  <c r="L655" i="1" s="1"/>
  <c r="K656" i="1"/>
  <c r="L656" i="1" s="1"/>
  <c r="K657" i="1"/>
  <c r="L657" i="1" s="1"/>
  <c r="K658" i="1"/>
  <c r="L658" i="1" s="1"/>
  <c r="K659" i="1"/>
  <c r="L659" i="1" s="1"/>
  <c r="K660" i="1"/>
  <c r="L660" i="1" s="1"/>
  <c r="K661" i="1"/>
  <c r="L661" i="1" s="1"/>
  <c r="K662" i="1"/>
  <c r="L662" i="1" s="1"/>
  <c r="K663" i="1"/>
  <c r="L663" i="1" s="1"/>
  <c r="K664" i="1"/>
  <c r="L664" i="1" s="1"/>
  <c r="K665" i="1"/>
  <c r="L665" i="1" s="1"/>
  <c r="K666" i="1"/>
  <c r="L666" i="1" s="1"/>
  <c r="K667" i="1"/>
  <c r="L667" i="1" s="1"/>
  <c r="K668" i="1"/>
  <c r="L668" i="1" s="1"/>
  <c r="K669" i="1"/>
  <c r="L669" i="1" s="1"/>
  <c r="K670" i="1"/>
  <c r="L670" i="1" s="1"/>
  <c r="K671" i="1"/>
  <c r="L671" i="1" s="1"/>
  <c r="K672" i="1"/>
  <c r="L672" i="1" s="1"/>
  <c r="K673" i="1"/>
  <c r="L673" i="1" s="1"/>
  <c r="K674" i="1"/>
  <c r="L674" i="1" s="1"/>
  <c r="K675" i="1"/>
  <c r="L675" i="1" s="1"/>
  <c r="K676" i="1"/>
  <c r="L676" i="1" s="1"/>
  <c r="K677" i="1"/>
  <c r="L677" i="1" s="1"/>
  <c r="K678" i="1"/>
  <c r="L678" i="1" s="1"/>
  <c r="K679" i="1"/>
  <c r="L679" i="1" s="1"/>
  <c r="K680" i="1"/>
  <c r="L680" i="1" s="1"/>
  <c r="K681" i="1"/>
  <c r="L681" i="1" s="1"/>
  <c r="K682" i="1"/>
  <c r="L682" i="1" s="1"/>
  <c r="K683" i="1"/>
  <c r="L683" i="1" s="1"/>
  <c r="K684" i="1"/>
  <c r="L684" i="1" s="1"/>
  <c r="K685" i="1"/>
  <c r="L685" i="1" s="1"/>
  <c r="K686" i="1"/>
  <c r="L686" i="1" s="1"/>
  <c r="K687" i="1"/>
  <c r="L687" i="1" s="1"/>
  <c r="K688" i="1"/>
  <c r="L688" i="1" s="1"/>
  <c r="K689" i="1"/>
  <c r="L689" i="1" s="1"/>
  <c r="K690" i="1"/>
  <c r="L690" i="1" s="1"/>
  <c r="K691" i="1"/>
  <c r="L691" i="1" s="1"/>
  <c r="K692" i="1"/>
  <c r="L692" i="1" s="1"/>
  <c r="K693" i="1"/>
  <c r="L693" i="1" s="1"/>
  <c r="K694" i="1"/>
  <c r="L694" i="1" s="1"/>
  <c r="K695" i="1"/>
  <c r="L695" i="1" s="1"/>
  <c r="K696" i="1"/>
  <c r="L696" i="1" s="1"/>
  <c r="K697" i="1"/>
  <c r="L697" i="1" s="1"/>
  <c r="K698" i="1"/>
  <c r="L698" i="1" s="1"/>
  <c r="K699" i="1"/>
  <c r="L699" i="1" s="1"/>
  <c r="K700" i="1"/>
  <c r="L700" i="1" s="1"/>
  <c r="K701" i="1"/>
  <c r="L701" i="1" s="1"/>
  <c r="K702" i="1"/>
  <c r="L702" i="1" s="1"/>
  <c r="K703" i="1"/>
  <c r="L703" i="1" s="1"/>
  <c r="K704" i="1"/>
  <c r="L704" i="1" s="1"/>
  <c r="K705" i="1"/>
  <c r="L705" i="1" s="1"/>
  <c r="K706" i="1"/>
  <c r="L706" i="1" s="1"/>
  <c r="K707" i="1"/>
  <c r="L707" i="1" s="1"/>
  <c r="K708" i="1"/>
  <c r="L708" i="1" s="1"/>
  <c r="K709" i="1"/>
  <c r="L709" i="1" s="1"/>
  <c r="K710" i="1"/>
  <c r="L710" i="1" s="1"/>
  <c r="K711" i="1"/>
  <c r="L711" i="1" s="1"/>
  <c r="K712" i="1"/>
  <c r="L712" i="1" s="1"/>
  <c r="K713" i="1"/>
  <c r="L713" i="1" s="1"/>
  <c r="K714" i="1"/>
  <c r="L714" i="1" s="1"/>
  <c r="K715" i="1"/>
  <c r="L715" i="1" s="1"/>
  <c r="K716" i="1"/>
  <c r="L716" i="1" s="1"/>
  <c r="K717" i="1"/>
  <c r="L717" i="1" s="1"/>
  <c r="K718" i="1"/>
  <c r="L718" i="1" s="1"/>
  <c r="K719" i="1"/>
  <c r="L719" i="1" s="1"/>
  <c r="K720" i="1"/>
  <c r="L720" i="1" s="1"/>
  <c r="K721" i="1"/>
  <c r="L721" i="1" s="1"/>
  <c r="K722" i="1"/>
  <c r="L722" i="1" s="1"/>
  <c r="K723" i="1"/>
  <c r="L723" i="1" s="1"/>
  <c r="K724" i="1"/>
  <c r="L724" i="1" s="1"/>
  <c r="K725" i="1"/>
  <c r="L725" i="1" s="1"/>
  <c r="K726" i="1"/>
  <c r="L726" i="1" s="1"/>
  <c r="K727" i="1"/>
  <c r="L727" i="1" s="1"/>
  <c r="K728" i="1"/>
  <c r="L728" i="1" s="1"/>
  <c r="K729" i="1"/>
  <c r="L729" i="1" s="1"/>
  <c r="K730" i="1"/>
  <c r="L730" i="1" s="1"/>
  <c r="K731" i="1"/>
  <c r="L731" i="1" s="1"/>
  <c r="K732" i="1"/>
  <c r="L732" i="1" s="1"/>
  <c r="K733" i="1"/>
  <c r="L733" i="1" s="1"/>
  <c r="K734" i="1"/>
  <c r="L734" i="1" s="1"/>
  <c r="K735" i="1"/>
  <c r="L735" i="1" s="1"/>
  <c r="K736" i="1"/>
  <c r="L736" i="1" s="1"/>
  <c r="K737" i="1"/>
  <c r="L737" i="1" s="1"/>
  <c r="K738" i="1"/>
  <c r="L738" i="1" s="1"/>
  <c r="K739" i="1"/>
  <c r="L739" i="1" s="1"/>
  <c r="K740" i="1"/>
  <c r="L740" i="1" s="1"/>
  <c r="K741" i="1"/>
  <c r="L741" i="1" s="1"/>
  <c r="K742" i="1"/>
  <c r="L742" i="1" s="1"/>
  <c r="K743" i="1"/>
  <c r="L743" i="1" s="1"/>
  <c r="K744" i="1"/>
  <c r="L744" i="1" s="1"/>
  <c r="K745" i="1"/>
  <c r="L745" i="1" s="1"/>
  <c r="K746" i="1"/>
  <c r="L746" i="1" s="1"/>
  <c r="K747" i="1"/>
  <c r="L747" i="1" s="1"/>
  <c r="K748" i="1"/>
  <c r="L748" i="1" s="1"/>
  <c r="K749" i="1"/>
  <c r="L749" i="1" s="1"/>
  <c r="K750" i="1"/>
  <c r="L750" i="1" s="1"/>
  <c r="K751" i="1"/>
  <c r="L751" i="1" s="1"/>
  <c r="K752" i="1"/>
  <c r="L752" i="1" s="1"/>
  <c r="K753" i="1"/>
  <c r="L753" i="1" s="1"/>
  <c r="K754" i="1"/>
  <c r="L754" i="1" s="1"/>
  <c r="K755" i="1"/>
  <c r="L755" i="1" s="1"/>
  <c r="K756" i="1"/>
  <c r="L756" i="1" s="1"/>
  <c r="K757" i="1"/>
  <c r="L757" i="1" s="1"/>
  <c r="K758" i="1"/>
  <c r="L758" i="1" s="1"/>
  <c r="K759" i="1"/>
  <c r="L759" i="1" s="1"/>
  <c r="K760" i="1"/>
  <c r="L760" i="1" s="1"/>
  <c r="K761" i="1"/>
  <c r="L761" i="1" s="1"/>
  <c r="K762" i="1"/>
  <c r="L762" i="1" s="1"/>
  <c r="K763" i="1"/>
  <c r="L763" i="1" s="1"/>
  <c r="K764" i="1"/>
  <c r="L764" i="1" s="1"/>
  <c r="K765" i="1"/>
  <c r="L765" i="1" s="1"/>
  <c r="K766" i="1"/>
  <c r="L766" i="1" s="1"/>
  <c r="K767" i="1"/>
  <c r="L767" i="1" s="1"/>
  <c r="K768" i="1"/>
  <c r="L768" i="1" s="1"/>
  <c r="K769" i="1"/>
  <c r="L769" i="1" s="1"/>
  <c r="K770" i="1"/>
  <c r="L770" i="1" s="1"/>
  <c r="K771" i="1"/>
  <c r="L771" i="1" s="1"/>
  <c r="K772" i="1"/>
  <c r="L772" i="1" s="1"/>
  <c r="K773" i="1"/>
  <c r="L773" i="1" s="1"/>
  <c r="K774" i="1"/>
  <c r="L774" i="1" s="1"/>
  <c r="K775" i="1"/>
  <c r="L775" i="1" s="1"/>
  <c r="K776" i="1"/>
  <c r="L776" i="1" s="1"/>
  <c r="K777" i="1"/>
  <c r="L777" i="1" s="1"/>
  <c r="K778" i="1"/>
  <c r="L778" i="1" s="1"/>
  <c r="K779" i="1"/>
  <c r="L779" i="1" s="1"/>
  <c r="K780" i="1"/>
  <c r="L780" i="1" s="1"/>
  <c r="K781" i="1"/>
  <c r="L781" i="1" s="1"/>
  <c r="K782" i="1"/>
  <c r="L782" i="1" s="1"/>
  <c r="K783" i="1"/>
  <c r="L783" i="1" s="1"/>
  <c r="K784" i="1"/>
  <c r="L784" i="1" s="1"/>
  <c r="K785" i="1"/>
  <c r="L785" i="1" s="1"/>
  <c r="K786" i="1"/>
  <c r="L786" i="1" s="1"/>
  <c r="K787" i="1"/>
  <c r="L787" i="1" s="1"/>
  <c r="K788" i="1"/>
  <c r="L788" i="1" s="1"/>
  <c r="K789" i="1"/>
  <c r="L789" i="1" s="1"/>
  <c r="K790" i="1"/>
  <c r="L790" i="1" s="1"/>
  <c r="K791" i="1"/>
  <c r="L791" i="1" s="1"/>
  <c r="K792" i="1"/>
  <c r="L792" i="1" s="1"/>
  <c r="K793" i="1"/>
  <c r="L793" i="1" s="1"/>
  <c r="K794" i="1"/>
  <c r="L794" i="1" s="1"/>
  <c r="K795" i="1"/>
  <c r="L795" i="1" s="1"/>
  <c r="K796" i="1"/>
  <c r="L796" i="1" s="1"/>
  <c r="K797" i="1"/>
  <c r="L797" i="1" s="1"/>
  <c r="K798" i="1"/>
  <c r="L798" i="1" s="1"/>
  <c r="K799" i="1"/>
  <c r="L799" i="1" s="1"/>
  <c r="K800" i="1"/>
  <c r="L800" i="1" s="1"/>
  <c r="K801" i="1"/>
  <c r="L801" i="1" s="1"/>
  <c r="K802" i="1"/>
  <c r="L802" i="1" s="1"/>
  <c r="K803" i="1"/>
  <c r="L803" i="1" s="1"/>
  <c r="K804" i="1"/>
  <c r="L804" i="1" s="1"/>
  <c r="K805" i="1"/>
  <c r="L805" i="1" s="1"/>
  <c r="K806" i="1"/>
  <c r="L806" i="1" s="1"/>
  <c r="K807" i="1"/>
  <c r="L807" i="1" s="1"/>
  <c r="K808" i="1"/>
  <c r="L808" i="1" s="1"/>
  <c r="K809" i="1"/>
  <c r="L809" i="1" s="1"/>
  <c r="K810" i="1"/>
  <c r="L810" i="1" s="1"/>
  <c r="K811" i="1"/>
  <c r="L811" i="1" s="1"/>
  <c r="K812" i="1"/>
  <c r="L812" i="1" s="1"/>
  <c r="K813" i="1"/>
  <c r="L813" i="1" s="1"/>
  <c r="K814" i="1"/>
  <c r="L814" i="1" s="1"/>
  <c r="K815" i="1"/>
  <c r="L815" i="1" s="1"/>
  <c r="K816" i="1"/>
  <c r="L816" i="1" s="1"/>
  <c r="K817" i="1"/>
  <c r="L817" i="1" s="1"/>
  <c r="K818" i="1"/>
  <c r="L818" i="1" s="1"/>
  <c r="K819" i="1"/>
  <c r="L819" i="1" s="1"/>
  <c r="K820" i="1"/>
  <c r="L820" i="1" s="1"/>
  <c r="K821" i="1"/>
  <c r="L821" i="1" s="1"/>
  <c r="K822" i="1"/>
  <c r="L822" i="1" s="1"/>
  <c r="K823" i="1"/>
  <c r="L823" i="1" s="1"/>
  <c r="K824" i="1"/>
  <c r="L824" i="1" s="1"/>
  <c r="K825" i="1"/>
  <c r="L825" i="1" s="1"/>
  <c r="K826" i="1"/>
  <c r="L826" i="1" s="1"/>
  <c r="K827" i="1"/>
  <c r="L827" i="1" s="1"/>
  <c r="K828" i="1"/>
  <c r="L828" i="1" s="1"/>
  <c r="K829" i="1"/>
  <c r="L829" i="1" s="1"/>
  <c r="K830" i="1"/>
  <c r="L830" i="1" s="1"/>
  <c r="K831" i="1"/>
  <c r="L831" i="1" s="1"/>
  <c r="K832" i="1"/>
  <c r="L832" i="1" s="1"/>
  <c r="K833" i="1"/>
  <c r="L833" i="1" s="1"/>
  <c r="K834" i="1"/>
  <c r="L834" i="1" s="1"/>
  <c r="K835" i="1"/>
  <c r="L835" i="1" s="1"/>
  <c r="K836" i="1"/>
  <c r="L836" i="1" s="1"/>
  <c r="K837" i="1"/>
  <c r="L837" i="1" s="1"/>
  <c r="K838" i="1"/>
  <c r="L838" i="1" s="1"/>
  <c r="K839" i="1"/>
  <c r="L839" i="1" s="1"/>
  <c r="K840" i="1"/>
  <c r="L840" i="1" s="1"/>
  <c r="K841" i="1"/>
  <c r="L841" i="1" s="1"/>
  <c r="K842" i="1"/>
  <c r="L842" i="1" s="1"/>
  <c r="K843" i="1"/>
  <c r="L843" i="1" s="1"/>
  <c r="K844" i="1"/>
  <c r="L844" i="1" s="1"/>
  <c r="K845" i="1"/>
  <c r="L845" i="1" s="1"/>
  <c r="K846" i="1"/>
  <c r="L846" i="1" s="1"/>
  <c r="K847" i="1"/>
  <c r="L847" i="1" s="1"/>
  <c r="K848" i="1"/>
  <c r="L848" i="1" s="1"/>
  <c r="K849" i="1"/>
  <c r="L849" i="1" s="1"/>
  <c r="K850" i="1"/>
  <c r="L850" i="1" s="1"/>
  <c r="K851" i="1"/>
  <c r="L851" i="1" s="1"/>
  <c r="K852" i="1"/>
  <c r="L852" i="1" s="1"/>
  <c r="K853" i="1"/>
  <c r="L853" i="1" s="1"/>
  <c r="K854" i="1"/>
  <c r="L854" i="1" s="1"/>
  <c r="K855" i="1"/>
  <c r="L855" i="1" s="1"/>
  <c r="K856" i="1"/>
  <c r="L856" i="1" s="1"/>
  <c r="K857" i="1"/>
  <c r="L857" i="1" s="1"/>
  <c r="K858" i="1"/>
  <c r="L858" i="1" s="1"/>
  <c r="K859" i="1"/>
  <c r="L859" i="1" s="1"/>
  <c r="K860" i="1"/>
  <c r="L860" i="1" s="1"/>
  <c r="K861" i="1"/>
  <c r="L861" i="1" s="1"/>
  <c r="K862" i="1"/>
  <c r="L862" i="1" s="1"/>
  <c r="K863" i="1"/>
  <c r="L863" i="1" s="1"/>
  <c r="K864" i="1"/>
  <c r="L864" i="1" s="1"/>
  <c r="K865" i="1"/>
  <c r="L865" i="1" s="1"/>
  <c r="K866" i="1"/>
  <c r="L866" i="1" s="1"/>
  <c r="K867" i="1"/>
  <c r="L867" i="1" s="1"/>
  <c r="K868" i="1"/>
  <c r="L868" i="1" s="1"/>
  <c r="K869" i="1"/>
  <c r="L869" i="1" s="1"/>
  <c r="K870" i="1"/>
  <c r="L870" i="1" s="1"/>
  <c r="K871" i="1"/>
  <c r="L871" i="1" s="1"/>
  <c r="K872" i="1"/>
  <c r="L872" i="1" s="1"/>
  <c r="K873" i="1"/>
  <c r="L873" i="1" s="1"/>
  <c r="K874" i="1"/>
  <c r="L874" i="1" s="1"/>
  <c r="K875" i="1"/>
  <c r="L875" i="1" s="1"/>
  <c r="K876" i="1"/>
  <c r="L876" i="1" s="1"/>
  <c r="K877" i="1"/>
  <c r="L877" i="1" s="1"/>
  <c r="K878" i="1"/>
  <c r="L878" i="1" s="1"/>
  <c r="K879" i="1"/>
  <c r="L879" i="1" s="1"/>
  <c r="K880" i="1"/>
  <c r="L880" i="1" s="1"/>
  <c r="K881" i="1"/>
  <c r="L881" i="1" s="1"/>
  <c r="K882" i="1"/>
  <c r="L882" i="1" s="1"/>
  <c r="K883" i="1"/>
  <c r="L883" i="1" s="1"/>
  <c r="K884" i="1"/>
  <c r="L884" i="1" s="1"/>
  <c r="K885" i="1"/>
  <c r="L885" i="1" s="1"/>
  <c r="K886" i="1"/>
  <c r="L886" i="1" s="1"/>
  <c r="K887" i="1"/>
  <c r="L887" i="1" s="1"/>
  <c r="K888" i="1"/>
  <c r="L888" i="1" s="1"/>
  <c r="K889" i="1"/>
  <c r="L889" i="1" s="1"/>
  <c r="K890" i="1"/>
  <c r="L890" i="1" s="1"/>
  <c r="K891" i="1"/>
  <c r="L891" i="1" s="1"/>
  <c r="K892" i="1"/>
  <c r="L892" i="1" s="1"/>
  <c r="K893" i="1"/>
  <c r="L893" i="1" s="1"/>
  <c r="K894" i="1"/>
  <c r="L894" i="1" s="1"/>
  <c r="K895" i="1"/>
  <c r="L895" i="1" s="1"/>
  <c r="K896" i="1"/>
  <c r="L896" i="1" s="1"/>
  <c r="K897" i="1"/>
  <c r="L897" i="1" s="1"/>
  <c r="K898" i="1"/>
  <c r="L898" i="1" s="1"/>
  <c r="K899" i="1"/>
  <c r="L899" i="1" s="1"/>
  <c r="K900" i="1"/>
  <c r="L900" i="1" s="1"/>
  <c r="K901" i="1"/>
  <c r="L901" i="1" s="1"/>
  <c r="K902" i="1"/>
  <c r="L902" i="1" s="1"/>
  <c r="K903" i="1"/>
  <c r="L903" i="1" s="1"/>
  <c r="K904" i="1"/>
  <c r="L904" i="1" s="1"/>
  <c r="K905" i="1"/>
  <c r="L905" i="1" s="1"/>
  <c r="K906" i="1"/>
  <c r="L906" i="1" s="1"/>
  <c r="K907" i="1"/>
  <c r="L907" i="1" s="1"/>
  <c r="K908" i="1"/>
  <c r="L908" i="1" s="1"/>
  <c r="K909" i="1"/>
  <c r="L909" i="1" s="1"/>
  <c r="K910" i="1"/>
  <c r="L910" i="1" s="1"/>
  <c r="K911" i="1"/>
  <c r="L911" i="1" s="1"/>
  <c r="K912" i="1"/>
  <c r="L912" i="1" s="1"/>
  <c r="K913" i="1"/>
  <c r="L913" i="1" s="1"/>
  <c r="K914" i="1"/>
  <c r="L914" i="1" s="1"/>
  <c r="K915" i="1"/>
  <c r="L915" i="1" s="1"/>
  <c r="K916" i="1"/>
  <c r="L916" i="1" s="1"/>
  <c r="K917" i="1"/>
  <c r="L917" i="1" s="1"/>
  <c r="K918" i="1"/>
  <c r="L918" i="1" s="1"/>
  <c r="K919" i="1"/>
  <c r="L919" i="1" s="1"/>
  <c r="K920" i="1"/>
  <c r="L920" i="1" s="1"/>
  <c r="K921" i="1"/>
  <c r="L921" i="1" s="1"/>
  <c r="K922" i="1"/>
  <c r="L922" i="1" s="1"/>
  <c r="K923" i="1"/>
  <c r="L923" i="1" s="1"/>
  <c r="K924" i="1"/>
  <c r="L924" i="1" s="1"/>
  <c r="K925" i="1"/>
  <c r="L925" i="1" s="1"/>
  <c r="K926" i="1"/>
  <c r="L926" i="1" s="1"/>
  <c r="K927" i="1"/>
  <c r="L927" i="1" s="1"/>
  <c r="K928" i="1"/>
  <c r="L928" i="1" s="1"/>
  <c r="K929" i="1"/>
  <c r="L929" i="1" s="1"/>
  <c r="K930" i="1"/>
  <c r="L930" i="1" s="1"/>
  <c r="K931" i="1"/>
  <c r="L931" i="1" s="1"/>
  <c r="K932" i="1"/>
  <c r="L932" i="1" s="1"/>
  <c r="K933" i="1"/>
  <c r="L933" i="1" s="1"/>
  <c r="K934" i="1"/>
  <c r="L934" i="1" s="1"/>
  <c r="K935" i="1"/>
  <c r="L935" i="1" s="1"/>
  <c r="K936" i="1"/>
  <c r="L936" i="1" s="1"/>
  <c r="K937" i="1"/>
  <c r="L937" i="1" s="1"/>
  <c r="K938" i="1"/>
  <c r="L938" i="1" s="1"/>
  <c r="K939" i="1"/>
  <c r="L939" i="1" s="1"/>
  <c r="K940" i="1"/>
  <c r="L940" i="1" s="1"/>
  <c r="K941" i="1"/>
  <c r="L941" i="1" s="1"/>
  <c r="K942" i="1"/>
  <c r="L942" i="1" s="1"/>
  <c r="K943" i="1"/>
  <c r="L943" i="1" s="1"/>
  <c r="K944" i="1"/>
  <c r="L944" i="1" s="1"/>
  <c r="K945" i="1"/>
  <c r="L945" i="1" s="1"/>
  <c r="K946" i="1"/>
  <c r="L946" i="1" s="1"/>
  <c r="K947" i="1"/>
  <c r="L947" i="1" s="1"/>
  <c r="K948" i="1"/>
  <c r="L948" i="1" s="1"/>
  <c r="K949" i="1"/>
  <c r="L949" i="1" s="1"/>
  <c r="K950" i="1"/>
  <c r="L950" i="1" s="1"/>
  <c r="K951" i="1"/>
  <c r="L951" i="1" s="1"/>
  <c r="K952" i="1"/>
  <c r="L952" i="1" s="1"/>
  <c r="K953" i="1"/>
  <c r="L953" i="1" s="1"/>
  <c r="K954" i="1"/>
  <c r="L954" i="1" s="1"/>
  <c r="K955" i="1"/>
  <c r="L955" i="1" s="1"/>
  <c r="K956" i="1"/>
  <c r="L956" i="1" s="1"/>
  <c r="K957" i="1"/>
  <c r="L957" i="1" s="1"/>
  <c r="K958" i="1"/>
  <c r="L958" i="1" s="1"/>
  <c r="K959" i="1"/>
  <c r="L959" i="1" s="1"/>
  <c r="K960" i="1"/>
  <c r="L960" i="1" s="1"/>
  <c r="K961" i="1"/>
  <c r="L961" i="1" s="1"/>
  <c r="K962" i="1"/>
  <c r="L962" i="1" s="1"/>
  <c r="K963" i="1"/>
  <c r="L963" i="1" s="1"/>
  <c r="K964" i="1"/>
  <c r="L964" i="1" s="1"/>
  <c r="K965" i="1"/>
  <c r="L965" i="1" s="1"/>
  <c r="K966" i="1"/>
  <c r="L966" i="1" s="1"/>
  <c r="K967" i="1"/>
  <c r="L967" i="1" s="1"/>
  <c r="K968" i="1"/>
  <c r="L968" i="1" s="1"/>
  <c r="K969" i="1"/>
  <c r="L969" i="1" s="1"/>
  <c r="K970" i="1"/>
  <c r="L970" i="1" s="1"/>
  <c r="K971" i="1"/>
  <c r="L971" i="1" s="1"/>
  <c r="K972" i="1"/>
  <c r="L972" i="1" s="1"/>
  <c r="K973" i="1"/>
  <c r="L973" i="1" s="1"/>
  <c r="K974" i="1"/>
  <c r="L974" i="1" s="1"/>
  <c r="K975" i="1"/>
  <c r="L975" i="1" s="1"/>
  <c r="K976" i="1"/>
  <c r="L976" i="1" s="1"/>
  <c r="K977" i="1"/>
  <c r="L977" i="1" s="1"/>
  <c r="K978" i="1"/>
  <c r="L978" i="1" s="1"/>
  <c r="K979" i="1"/>
  <c r="L979" i="1" s="1"/>
  <c r="K980" i="1"/>
  <c r="L980" i="1" s="1"/>
  <c r="K981" i="1"/>
  <c r="L981" i="1" s="1"/>
  <c r="K982" i="1"/>
  <c r="L982" i="1" s="1"/>
  <c r="K983" i="1"/>
  <c r="L983" i="1" s="1"/>
  <c r="K984" i="1"/>
  <c r="L984" i="1" s="1"/>
  <c r="K985" i="1"/>
  <c r="L985" i="1" s="1"/>
  <c r="K986" i="1"/>
  <c r="L986" i="1" s="1"/>
  <c r="K987" i="1"/>
  <c r="L987" i="1" s="1"/>
  <c r="K988" i="1"/>
  <c r="L988" i="1" s="1"/>
  <c r="K989" i="1"/>
  <c r="L989" i="1" s="1"/>
  <c r="K990" i="1"/>
  <c r="L990" i="1" s="1"/>
  <c r="K991" i="1"/>
  <c r="L991" i="1" s="1"/>
  <c r="K992" i="1"/>
  <c r="L992" i="1" s="1"/>
  <c r="K993" i="1"/>
  <c r="L993" i="1" s="1"/>
  <c r="K994" i="1"/>
  <c r="L994" i="1" s="1"/>
  <c r="K995" i="1"/>
  <c r="L995" i="1" s="1"/>
  <c r="K996" i="1"/>
  <c r="L996" i="1" s="1"/>
  <c r="K997" i="1"/>
  <c r="L997" i="1" s="1"/>
  <c r="K998" i="1"/>
  <c r="L998" i="1" s="1"/>
  <c r="K999" i="1"/>
  <c r="L999" i="1" s="1"/>
  <c r="K1000" i="1"/>
  <c r="L1000" i="1" s="1"/>
  <c r="K1001" i="1"/>
  <c r="L1001" i="1" s="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alcChain>
</file>

<file path=xl/sharedStrings.xml><?xml version="1.0" encoding="utf-8"?>
<sst xmlns="http://schemas.openxmlformats.org/spreadsheetml/2006/main" count="14155" uniqueCount="2004">
  <si>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</si>
  <si>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</si>
  <si>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</si>
  <si>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</si>
  <si>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</si>
  <si>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</si>
  <si>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</si>
  <si>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</si>
  <si>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</si>
  <si>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</si>
  <si>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</si>
  <si>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</si>
  <si>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</si>
  <si>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</si>
  <si>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</si>
  <si>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</si>
  <si>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</si>
  <si>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</si>
  <si>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</si>
  <si>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</si>
  <si>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</si>
  <si>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</si>
  <si>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</si>
  <si>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</si>
  <si>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</si>
  <si>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</si>
  <si>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</si>
  <si>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</si>
  <si>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</si>
  <si>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</si>
  <si>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</si>
  <si>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</si>
  <si>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</si>
  <si>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</si>
  <si>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</si>
  <si>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</si>
  <si>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</si>
  <si>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</si>
  <si>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</si>
  <si>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</si>
  <si>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</si>
  <si>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</si>
  <si>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</si>
  <si>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</si>
  <si>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</si>
  <si>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</si>
  <si>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</si>
  <si>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</si>
  <si>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</si>
  <si>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</si>
  <si>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</si>
  <si>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</si>
  <si>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</si>
  <si>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</si>
  <si>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</si>
  <si>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</si>
  <si>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</si>
  <si>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</si>
  <si>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</si>
  <si>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</si>
  <si>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</si>
  <si>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</si>
  <si>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</si>
  <si>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</si>
  <si>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</si>
  <si>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</si>
  <si>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</si>
  <si>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</si>
  <si>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</si>
  <si>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</si>
  <si>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</si>
  <si>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</si>
  <si>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</si>
  <si>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</si>
  <si>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</si>
  <si>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</si>
  <si>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</si>
  <si>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</si>
  <si>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</si>
  <si>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</si>
  <si>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</si>
  <si>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</si>
  <si>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</si>
  <si>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</si>
  <si>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</si>
  <si>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</si>
  <si>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</si>
  <si>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</si>
  <si>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</si>
  <si>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</si>
  <si>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</si>
  <si>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</si>
  <si>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</si>
  <si>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</si>
  <si>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</si>
  <si>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</si>
  <si>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</si>
  <si>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</si>
  <si>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</si>
  <si>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</si>
  <si>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</si>
  <si>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</si>
  <si>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</si>
  <si>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</si>
  <si>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</si>
  <si>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</si>
  <si>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</si>
  <si>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</si>
  <si>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</si>
  <si>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</si>
  <si>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</si>
  <si>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</si>
  <si>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</si>
  <si>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</si>
  <si>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</si>
  <si>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</si>
  <si>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</si>
  <si>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</si>
  <si>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</si>
  <si>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</si>
  <si>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</si>
  <si>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</si>
  <si>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</si>
  <si>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</si>
  <si>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</si>
  <si>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</si>
  <si>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</si>
  <si>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</si>
  <si>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</si>
  <si>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</si>
  <si>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</si>
  <si>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</si>
  <si>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</si>
  <si>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</si>
  <si>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</si>
  <si>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</si>
  <si>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</si>
  <si>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</si>
  <si>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</si>
  <si>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</si>
  <si>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</si>
  <si>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</si>
  <si>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</si>
  <si>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</si>
  <si>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</si>
  <si>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</si>
  <si>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</si>
  <si>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</si>
  <si>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</si>
  <si>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</si>
  <si>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</si>
  <si>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</si>
  <si>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</si>
  <si>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</si>
  <si>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</si>
  <si>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</si>
  <si>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</si>
  <si>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</si>
  <si>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</si>
  <si>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</si>
  <si>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</si>
  <si>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</si>
  <si>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</si>
  <si>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</si>
  <si>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</si>
  <si>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</si>
  <si>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</si>
  <si>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</si>
  <si>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</si>
  <si>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</si>
  <si>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</si>
  <si>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</si>
  <si>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</si>
  <si>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</si>
  <si>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</si>
  <si>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</si>
  <si>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</si>
  <si>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</si>
  <si>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</si>
  <si>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</si>
  <si>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</si>
  <si>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</si>
  <si>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</si>
  <si>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</si>
  <si>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</si>
  <si>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</si>
  <si>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</si>
  <si>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</si>
  <si>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</si>
  <si>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</si>
  <si>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</si>
  <si>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</si>
  <si>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</si>
  <si>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</si>
  <si>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</si>
  <si>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</si>
  <si>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</si>
  <si>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</si>
  <si>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</si>
  <si>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</si>
  <si>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</si>
  <si>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</si>
  <si>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</si>
  <si>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</si>
  <si>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</si>
  <si>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</si>
  <si>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</si>
  <si>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</si>
  <si>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</si>
  <si>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</si>
  <si>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</si>
  <si>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</si>
  <si>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</si>
  <si>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</si>
  <si>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</si>
  <si>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</si>
  <si>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</si>
  <si>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</si>
  <si>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</si>
  <si>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</si>
  <si>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</si>
  <si>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</si>
  <si>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</si>
  <si>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</si>
  <si>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</si>
  <si>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</si>
  <si>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</si>
  <si>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</si>
  <si>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</si>
  <si>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</si>
  <si>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</si>
  <si>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</si>
  <si>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</si>
  <si>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</si>
  <si>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</si>
  <si>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</si>
  <si>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</si>
  <si>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</si>
  <si>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</si>
  <si>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</si>
  <si>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</si>
  <si>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</si>
  <si>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</si>
  <si>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</si>
  <si>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</si>
  <si>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</si>
  <si>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</si>
  <si>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</si>
  <si>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</si>
  <si>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</si>
  <si>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</si>
  <si>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</si>
  <si>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</si>
  <si>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</si>
  <si>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</si>
  <si>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</si>
  <si>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</si>
  <si>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</si>
  <si>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</si>
  <si>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</si>
  <si>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</si>
  <si>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</si>
  <si>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</si>
  <si>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</si>
  <si>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</si>
  <si>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</si>
  <si>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</si>
  <si>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</si>
  <si>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</si>
  <si>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</si>
  <si>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</si>
  <si>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</si>
  <si>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</si>
  <si>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</si>
  <si>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</si>
  <si>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</si>
  <si>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</si>
  <si>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</si>
  <si>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</si>
  <si>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</si>
  <si>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</si>
  <si>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</si>
  <si>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</si>
  <si>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</si>
  <si>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</si>
  <si>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</si>
  <si>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</si>
  <si>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</si>
  <si>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</si>
  <si>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</si>
  <si>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</si>
  <si>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</si>
  <si>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</si>
  <si>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</si>
  <si>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</si>
  <si>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</si>
  <si>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</si>
  <si>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</si>
  <si>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</si>
  <si>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</si>
  <si>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</si>
  <si>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</si>
  <si>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</si>
  <si>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</si>
  <si>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</si>
  <si>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</si>
  <si>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</si>
  <si>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</si>
  <si>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</si>
  <si>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</si>
  <si>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</si>
  <si>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</si>
  <si>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</si>
  <si>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</si>
  <si>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</si>
  <si>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</si>
  <si>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</si>
  <si>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</si>
  <si>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</si>
  <si>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</si>
  <si>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</si>
  <si>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</si>
  <si>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</si>
  <si>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</si>
  <si>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</si>
  <si>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</si>
  <si>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</si>
  <si>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</si>
  <si>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</si>
  <si>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</si>
  <si>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</si>
  <si>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</si>
  <si>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</si>
  <si>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</si>
  <si>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</si>
  <si>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</si>
  <si>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</si>
  <si>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</si>
  <si>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</si>
  <si>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</si>
  <si>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</si>
  <si>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</si>
  <si>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</si>
  <si>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</si>
  <si>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</si>
  <si>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</si>
  <si>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</si>
  <si>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</si>
  <si>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</si>
  <si>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</si>
  <si>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</si>
  <si>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</si>
  <si>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</si>
  <si>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</si>
  <si>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</si>
  <si>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</si>
  <si>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</si>
  <si>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</si>
  <si>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</si>
  <si>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</si>
  <si>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</si>
  <si>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</si>
  <si>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</si>
  <si>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</si>
  <si>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</si>
  <si>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</si>
  <si>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</si>
  <si>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</si>
  <si>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</si>
  <si>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</si>
  <si>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</si>
  <si>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</si>
  <si>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</si>
  <si>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</si>
  <si>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</si>
  <si>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</si>
  <si>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</si>
  <si>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</si>
  <si>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</si>
  <si>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</si>
  <si>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</si>
  <si>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</si>
  <si>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</si>
  <si>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</si>
  <si>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</si>
  <si>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</si>
  <si>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</si>
  <si>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</si>
  <si>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</si>
  <si>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</si>
  <si>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</si>
  <si>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</si>
  <si>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</si>
  <si>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</si>
  <si>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</si>
  <si>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</si>
  <si>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</si>
  <si>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</si>
  <si>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</si>
  <si>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</si>
  <si>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</si>
  <si>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</si>
  <si>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</si>
  <si>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</si>
  <si>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</si>
  <si>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</si>
  <si>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</si>
  <si>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</si>
  <si>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</si>
  <si>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</si>
  <si>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</si>
  <si>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</si>
  <si>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</si>
  <si>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</si>
  <si>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</si>
  <si>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</si>
  <si>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</si>
  <si>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</si>
  <si>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</si>
  <si>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</si>
  <si>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</si>
  <si>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</si>
  <si>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</si>
  <si>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</si>
  <si>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</si>
  <si>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</si>
  <si>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</si>
  <si>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</si>
  <si>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</si>
  <si>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</si>
  <si>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</si>
  <si>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</si>
  <si>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</si>
  <si>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</si>
  <si>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</si>
  <si>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</si>
  <si>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</si>
  <si>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</si>
  <si>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</si>
  <si>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</si>
  <si>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</si>
  <si>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</si>
  <si>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</si>
  <si>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</si>
  <si>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</si>
  <si>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</si>
  <si>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</si>
  <si>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</si>
  <si>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</si>
  <si>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</si>
  <si>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</si>
  <si>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</si>
  <si>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</si>
  <si>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</si>
  <si>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</si>
  <si>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</si>
  <si>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</si>
  <si>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</si>
  <si>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</si>
  <si>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</si>
  <si>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</si>
  <si>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</si>
  <si>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</si>
  <si>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</si>
  <si>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</si>
  <si>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</si>
  <si>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</si>
  <si>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</si>
  <si>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</si>
  <si>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</si>
  <si>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</si>
  <si>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</si>
  <si>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</si>
  <si>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</si>
  <si>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</si>
  <si>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</si>
  <si>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</si>
  <si>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</si>
  <si>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</si>
  <si>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</si>
  <si>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</si>
  <si>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</si>
  <si>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</si>
  <si>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</si>
  <si>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</si>
  <si>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</si>
  <si>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</si>
  <si>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</si>
  <si>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</si>
  <si>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</si>
  <si>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</si>
  <si>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</si>
  <si>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</si>
  <si>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</si>
  <si>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</si>
  <si>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</si>
  <si>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</si>
  <si>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</si>
  <si>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</si>
  <si>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</si>
  <si>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</si>
  <si>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</si>
  <si>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</si>
  <si>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</si>
  <si>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</si>
  <si>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</si>
  <si>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</si>
  <si>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</si>
  <si>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</si>
  <si>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</si>
  <si>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</si>
  <si>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</si>
  <si>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</si>
  <si>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</si>
  <si>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</si>
  <si>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</si>
  <si>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</si>
  <si>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</si>
  <si>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</si>
  <si>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</si>
  <si>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</si>
  <si>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</si>
  <si>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</si>
  <si>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</si>
  <si>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</si>
  <si>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</si>
  <si>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</si>
  <si>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</si>
  <si>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</si>
  <si>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</si>
  <si>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</si>
  <si>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</si>
  <si>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</si>
  <si>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</si>
  <si>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</si>
  <si>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</si>
  <si>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</si>
  <si>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</si>
  <si>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</si>
  <si>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</si>
  <si>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</si>
  <si>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</si>
  <si>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</si>
  <si>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</si>
  <si>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</si>
  <si>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</si>
  <si>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</si>
  <si>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</si>
  <si>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</si>
  <si>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</si>
  <si>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</si>
  <si>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</si>
  <si>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</si>
  <si>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</si>
  <si>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</si>
  <si>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</si>
  <si>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</si>
  <si>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</si>
  <si>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</si>
  <si>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</si>
  <si>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</si>
  <si>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</si>
  <si>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</si>
  <si>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</si>
  <si>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</si>
  <si>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</si>
  <si>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</si>
  <si>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</si>
  <si>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</si>
  <si>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</si>
  <si>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</si>
  <si>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</si>
  <si>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</si>
  <si>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</si>
  <si>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</si>
  <si>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</si>
  <si>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</si>
  <si>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</si>
  <si>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</si>
  <si>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</si>
  <si>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</si>
  <si>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</si>
  <si>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</si>
  <si>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</si>
  <si>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</si>
  <si>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</si>
  <si>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</si>
  <si>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</si>
  <si>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</si>
  <si>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</si>
  <si>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</si>
  <si>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</si>
  <si>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</si>
  <si>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</si>
  <si>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</si>
  <si>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</si>
  <si>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</si>
  <si>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</si>
  <si>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</si>
  <si>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</si>
  <si>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</si>
  <si>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</si>
  <si>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</si>
  <si>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</si>
  <si>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</si>
  <si>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</si>
  <si>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</si>
  <si>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</si>
  <si>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</si>
  <si>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</si>
  <si>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</si>
  <si>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</si>
  <si>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</si>
  <si>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</si>
  <si>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</si>
  <si>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</si>
  <si>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</si>
  <si>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</si>
  <si>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</si>
  <si>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</si>
  <si>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</si>
  <si>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</si>
  <si>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</si>
  <si>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</si>
  <si>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</si>
  <si>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</si>
  <si>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</si>
  <si>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</si>
  <si>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</si>
  <si>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</si>
  <si>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</si>
  <si>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</si>
  <si>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</si>
  <si>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</si>
  <si>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</si>
  <si>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</si>
  <si>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</si>
  <si>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</si>
  <si>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</si>
  <si>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</si>
  <si>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</si>
  <si>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</si>
  <si>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</si>
  <si>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</si>
  <si>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</si>
  <si>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</si>
  <si>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</si>
  <si>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</si>
  <si>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</si>
  <si>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</si>
  <si>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</si>
  <si>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</si>
  <si>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</si>
  <si>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</si>
  <si>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</si>
  <si>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</si>
  <si>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</si>
  <si>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</si>
  <si>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</si>
  <si>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</si>
  <si>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</si>
  <si>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</si>
  <si>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</si>
  <si>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</si>
  <si>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</si>
  <si>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</si>
  <si>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</si>
  <si>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</si>
  <si>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</si>
  <si>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</si>
  <si>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</si>
  <si>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</si>
  <si>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</si>
  <si>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</si>
  <si>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</si>
  <si>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</si>
  <si>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</si>
  <si>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</si>
  <si>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</si>
  <si>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</si>
  <si>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</si>
  <si>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</si>
  <si>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</si>
  <si>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</si>
  <si>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</si>
  <si>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</si>
  <si>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</si>
  <si>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</si>
  <si>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</si>
  <si>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</si>
  <si>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</si>
  <si>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</si>
  <si>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</si>
  <si>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</si>
  <si>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</si>
  <si>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</si>
  <si>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</si>
  <si>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</si>
  <si>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</si>
  <si>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</si>
  <si>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</si>
  <si>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</si>
  <si>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</si>
  <si>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</si>
  <si>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</si>
  <si>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</si>
  <si>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</si>
  <si>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</si>
  <si>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</si>
  <si>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</si>
  <si>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</si>
  <si>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</si>
  <si>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</si>
  <si>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</si>
  <si>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</si>
  <si>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</si>
  <si>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</si>
  <si>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</si>
  <si>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</si>
  <si>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</si>
  <si>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</si>
  <si>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</si>
  <si>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</si>
  <si>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</si>
  <si>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</si>
  <si>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</si>
  <si>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</si>
  <si>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</si>
  <si>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</si>
  <si>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</si>
  <si>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</si>
  <si>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</si>
  <si>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</si>
  <si>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</si>
  <si>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</si>
  <si>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</si>
  <si>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</si>
  <si>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</si>
  <si>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</si>
  <si>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</si>
  <si>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</si>
  <si>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</si>
  <si>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</si>
  <si>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</si>
  <si>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</si>
  <si>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</si>
  <si>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</si>
  <si>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</si>
  <si>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</si>
  <si>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</si>
  <si>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</si>
  <si>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</si>
  <si>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</si>
  <si>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</si>
  <si>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</si>
  <si>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</si>
  <si>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</si>
  <si>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</si>
  <si>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</si>
  <si>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</si>
  <si>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</si>
  <si>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</si>
  <si>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</si>
  <si>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</si>
  <si>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</si>
  <si>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</si>
  <si>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</si>
  <si>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</si>
  <si>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</si>
  <si>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</si>
  <si>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</si>
  <si>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</si>
  <si>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</si>
  <si>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</si>
  <si>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</si>
  <si>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</si>
  <si>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</si>
  <si>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</si>
  <si>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</si>
  <si>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</si>
  <si>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</si>
  <si>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</si>
  <si>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</si>
  <si>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</si>
  <si>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</si>
  <si>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</si>
  <si>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</si>
  <si>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</si>
  <si>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</si>
  <si>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</si>
  <si>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</si>
  <si>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</si>
  <si>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</si>
  <si>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</si>
  <si>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</si>
  <si>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</si>
  <si>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</si>
  <si>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</si>
  <si>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</si>
  <si>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</si>
  <si>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</si>
  <si>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</si>
  <si>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</si>
  <si>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</si>
  <si>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</si>
  <si>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</si>
  <si>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</si>
  <si>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</si>
  <si>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</si>
  <si>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</si>
  <si>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</si>
  <si>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</si>
  <si>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</si>
  <si>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</si>
  <si>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</si>
  <si>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</si>
  <si>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</si>
  <si>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</si>
  <si>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</si>
  <si>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</si>
  <si>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</si>
  <si>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</si>
  <si>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</si>
  <si>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</si>
  <si>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</si>
  <si>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</si>
  <si>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</si>
  <si>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</si>
  <si>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</si>
  <si>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</si>
  <si>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</si>
  <si>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</si>
  <si>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</si>
  <si>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</si>
  <si>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</si>
  <si>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</si>
  <si>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</si>
  <si>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</si>
  <si>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</si>
  <si>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</si>
  <si>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</si>
  <si>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</si>
  <si>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</si>
  <si>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</si>
  <si>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</si>
  <si>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</si>
  <si>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</si>
  <si>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</si>
  <si>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</si>
  <si>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</si>
  <si>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</si>
  <si>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</si>
  <si>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</si>
  <si>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</si>
  <si>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</si>
  <si>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</si>
  <si>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</si>
  <si>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</si>
  <si>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</si>
  <si>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</si>
  <si>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</si>
  <si>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</si>
  <si>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</si>
  <si>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</si>
  <si>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</si>
  <si>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</si>
  <si>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</si>
  <si>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</si>
  <si>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</si>
  <si>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</si>
  <si>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</si>
  <si>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</si>
  <si>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</si>
  <si>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</si>
  <si>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</si>
  <si>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</si>
  <si>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</si>
  <si>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</si>
  <si>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</si>
  <si>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</si>
  <si>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</si>
  <si>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</si>
  <si>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</si>
  <si>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</si>
  <si>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</si>
  <si>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</si>
  <si>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</si>
  <si>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</si>
  <si>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</si>
  <si>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</si>
  <si>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</si>
  <si>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</si>
  <si>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</si>
  <si>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</si>
  <si>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</si>
  <si>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</si>
  <si>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</si>
  <si>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</si>
  <si>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</si>
  <si>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</si>
  <si>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</si>
  <si>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</si>
  <si>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</si>
  <si>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</si>
  <si>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</si>
  <si>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</si>
  <si>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</si>
  <si>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</si>
  <si>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</si>
  <si>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</si>
  <si>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</si>
  <si>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</si>
  <si>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</si>
  <si>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</si>
  <si>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</si>
  <si>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</si>
  <si>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</si>
  <si>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</si>
  <si>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</si>
  <si>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</si>
  <si>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</si>
  <si>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</si>
  <si>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</si>
  <si>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</si>
  <si>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</si>
  <si>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</si>
  <si>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</si>
  <si>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</si>
  <si>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</si>
  <si>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</si>
  <si>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</si>
  <si>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</si>
  <si>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</si>
  <si>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</si>
  <si>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</si>
  <si>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</si>
  <si>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</si>
  <si>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</si>
  <si>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</si>
  <si>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</si>
  <si>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</si>
  <si>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</si>
  <si>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</si>
  <si>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</si>
  <si>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</si>
  <si>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</si>
  <si>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</si>
  <si>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</si>
  <si>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</si>
  <si>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</si>
  <si>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</si>
  <si>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</si>
  <si>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</si>
  <si>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</si>
  <si>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</si>
  <si>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</si>
  <si>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</si>
  <si>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</si>
  <si>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</si>
  <si>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</si>
  <si>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</si>
  <si>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</si>
  <si>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</si>
  <si>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</si>
  <si>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</si>
  <si>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</si>
  <si>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</si>
  <si>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</si>
  <si>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</si>
  <si>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</si>
  <si>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</si>
  <si>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</si>
  <si>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</si>
  <si>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</si>
  <si>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</si>
  <si>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</si>
  <si>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</si>
  <si>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</si>
  <si>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</si>
  <si>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</si>
  <si>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</si>
  <si>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</si>
  <si>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</si>
  <si>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</si>
  <si>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</si>
  <si>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</si>
  <si>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</si>
  <si>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</si>
  <si>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</si>
  <si>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</si>
  <si>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</si>
  <si>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</si>
  <si>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</si>
  <si>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</si>
  <si>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</si>
  <si>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</si>
  <si>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</si>
  <si>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</si>
  <si>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</si>
  <si>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</si>
  <si>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</si>
  <si>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</si>
  <si>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</si>
  <si>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</si>
  <si>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</si>
  <si>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</si>
  <si>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</si>
  <si>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</si>
  <si>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</si>
  <si>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</si>
  <si>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</si>
  <si>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</si>
  <si>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</si>
  <si>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</si>
  <si>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</si>
  <si>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</si>
  <si>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</si>
  <si>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</si>
  <si>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</si>
  <si>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</si>
  <si>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</si>
  <si>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</si>
  <si>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</si>
  <si>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</si>
  <si>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</si>
  <si>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</si>
  <si>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</si>
  <si>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</si>
  <si>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</si>
  <si>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</si>
  <si>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</si>
  <si>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</si>
  <si>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</si>
  <si>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</si>
  <si>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</si>
  <si>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</si>
  <si>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</si>
  <si>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</si>
  <si>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</si>
  <si>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</si>
  <si>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</si>
  <si>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</si>
  <si>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</si>
  <si>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</si>
  <si>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</si>
  <si>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</si>
  <si>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</si>
  <si>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</si>
  <si>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</si>
  <si>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</si>
  <si>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</si>
  <si>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</si>
  <si>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</si>
  <si>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</si>
  <si>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</si>
  <si>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</si>
  <si>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</si>
  <si>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</si>
  <si>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</si>
  <si>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</si>
  <si>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</si>
  <si>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</si>
  <si>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</si>
  <si>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</si>
  <si>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</si>
  <si>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</si>
  <si>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</si>
  <si>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</si>
  <si>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</si>
  <si>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</si>
  <si>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</si>
  <si>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</si>
  <si>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</si>
  <si>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</si>
  <si>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</si>
  <si>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</si>
  <si>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</si>
  <si>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</si>
  <si>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</si>
  <si>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</si>
  <si>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</si>
  <si>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</si>
  <si>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</si>
  <si>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</si>
  <si>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</si>
  <si>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</si>
  <si>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</si>
  <si>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</si>
  <si>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</si>
  <si>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</si>
  <si>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</si>
  <si>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</si>
  <si>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</si>
  <si>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</si>
  <si>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</si>
  <si>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</si>
  <si>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</si>
  <si>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</si>
  <si>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</si>
  <si>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</si>
  <si>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</si>
  <si>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</si>
  <si>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</si>
  <si>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</si>
  <si>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</si>
  <si>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</si>
  <si>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</si>
  <si>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</si>
  <si>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</si>
  <si>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</si>
  <si>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</si>
  <si>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</si>
  <si>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</si>
  <si>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</si>
  <si>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</si>
  <si>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</si>
  <si>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</si>
  <si>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</si>
  <si>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</si>
  <si>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</si>
  <si>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</si>
  <si>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</si>
  <si>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</si>
  <si>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</si>
  <si>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</si>
  <si>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</si>
  <si>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</si>
  <si>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</si>
  <si>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</si>
  <si>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</si>
  <si>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</si>
  <si>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</si>
  <si>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</si>
  <si>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</si>
  <si>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</si>
  <si>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</si>
  <si>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</si>
  <si>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</si>
  <si>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</si>
  <si>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</si>
  <si>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</si>
  <si>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</si>
  <si>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</si>
  <si>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</si>
  <si>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</si>
  <si>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</si>
  <si>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</si>
  <si>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</si>
  <si>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</si>
  <si>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</si>
  <si>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</si>
  <si>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</si>
  <si>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</si>
  <si>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</si>
  <si>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</si>
  <si>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</si>
  <si>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</si>
  <si>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</si>
  <si>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</si>
  <si>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</si>
  <si>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</si>
  <si>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</si>
  <si>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</si>
  <si>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</si>
  <si>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</si>
  <si>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</si>
  <si>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</si>
  <si>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</si>
  <si>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</si>
  <si>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</si>
  <si>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</si>
  <si>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</si>
  <si>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</si>
  <si>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</si>
  <si>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</si>
  <si>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</si>
  <si>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</si>
  <si>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</si>
  <si>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</si>
  <si>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</si>
  <si>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</si>
  <si>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</si>
  <si>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</si>
  <si>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</si>
  <si>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</si>
  <si>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</si>
  <si>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</si>
  <si>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</si>
  <si>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</si>
  <si>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</si>
  <si>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</si>
  <si>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</si>
  <si>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</si>
  <si>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</si>
  <si>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</si>
  <si>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</si>
  <si>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</si>
  <si>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</si>
  <si>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</si>
  <si>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</si>
  <si>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</si>
  <si>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</si>
  <si>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</si>
  <si>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</si>
  <si>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</si>
  <si>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</si>
  <si>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</si>
  <si>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</si>
  <si>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</si>
  <si>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</si>
  <si>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</si>
  <si>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</si>
  <si>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</si>
  <si>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</si>
  <si>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</si>
  <si>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</si>
  <si>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</si>
  <si>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</si>
  <si>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</si>
  <si>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</si>
  <si>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</si>
  <si>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</si>
  <si>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</si>
  <si>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</si>
  <si>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</si>
  <si>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</si>
  <si>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</si>
  <si>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</si>
  <si>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</si>
  <si>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</si>
  <si>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</si>
  <si>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</si>
  <si>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</si>
  <si>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</si>
  <si>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</si>
  <si>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</si>
  <si>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</si>
  <si>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</si>
  <si>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</si>
  <si>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</si>
  <si>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</si>
  <si>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</si>
  <si>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</si>
  <si>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</si>
  <si>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</si>
  <si>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</si>
  <si>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</si>
  <si>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</si>
  <si>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</si>
  <si>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</si>
  <si>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</si>
  <si>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</si>
  <si>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</si>
  <si>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</si>
  <si>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</si>
  <si>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</si>
  <si>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</si>
  <si>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</si>
  <si>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</si>
  <si>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</si>
  <si>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</si>
  <si>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</si>
  <si>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</si>
  <si>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</si>
  <si>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</si>
  <si>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</si>
  <si>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</si>
  <si>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</si>
  <si>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</si>
  <si>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</si>
  <si>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</si>
  <si>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</si>
  <si>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</si>
  <si>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</si>
  <si>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</si>
  <si>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</si>
  <si>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</si>
  <si>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</si>
  <si>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</si>
  <si>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</si>
  <si>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</si>
  <si>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</si>
  <si>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</si>
  <si>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</si>
  <si>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</si>
  <si>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</si>
  <si>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</si>
  <si>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</si>
  <si>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</si>
  <si>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</si>
  <si>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</si>
  <si>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</si>
  <si>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</si>
  <si>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</si>
  <si>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</si>
  <si>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</si>
  <si>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</si>
  <si>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</si>
  <si>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</si>
  <si>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</si>
  <si>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</si>
  <si>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</si>
  <si>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</si>
  <si>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</si>
  <si>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</si>
  <si>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</si>
  <si>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</si>
  <si>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</si>
  <si>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</si>
  <si>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</si>
  <si>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</si>
  <si>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</si>
  <si>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</si>
  <si>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</si>
  <si>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</si>
  <si>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</si>
  <si>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</si>
  <si>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</si>
  <si>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</si>
  <si>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</si>
  <si>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</si>
  <si>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</si>
  <si>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</si>
  <si>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</si>
  <si>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</si>
  <si>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</si>
  <si>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</si>
  <si>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</si>
  <si>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</si>
  <si>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</si>
  <si>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</si>
  <si>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</si>
  <si>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</si>
  <si>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</si>
  <si>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</si>
  <si>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</si>
  <si>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</si>
  <si>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</si>
  <si>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</si>
  <si>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</si>
  <si>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</si>
  <si>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</si>
  <si>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</si>
  <si>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</si>
  <si>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</si>
  <si>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</si>
  <si>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</si>
  <si>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</si>
  <si>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</si>
  <si>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</si>
  <si>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</si>
  <si>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</si>
  <si>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</si>
  <si>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</si>
  <si>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</si>
  <si>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</si>
  <si>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</si>
  <si>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</si>
  <si>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</si>
  <si>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</si>
  <si>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</si>
  <si>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</si>
  <si>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</si>
  <si>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</si>
  <si>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</si>
  <si>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</si>
  <si>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</si>
  <si>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</si>
  <si>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</si>
  <si>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</si>
  <si>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</si>
  <si>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</si>
  <si>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</si>
  <si>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</si>
  <si>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</si>
  <si>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</si>
  <si>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</si>
  <si>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</si>
  <si>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</si>
  <si>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</si>
  <si>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</si>
  <si>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</si>
  <si>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</si>
  <si>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</si>
  <si>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</si>
  <si>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</si>
  <si>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</si>
  <si>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</si>
  <si>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</si>
  <si>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</si>
  <si>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</si>
  <si>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</si>
  <si>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</si>
  <si>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</si>
  <si>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</si>
  <si>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</si>
  <si>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</si>
  <si>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</si>
  <si>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</si>
  <si>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</si>
  <si>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</si>
  <si>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</si>
  <si>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</si>
  <si>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</si>
  <si>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</si>
  <si>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</si>
  <si>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</si>
  <si>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</si>
  <si>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</si>
  <si>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</si>
  <si>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</si>
  <si>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</si>
  <si>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</si>
  <si>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</si>
  <si>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</si>
  <si>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</si>
  <si>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</si>
  <si>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</si>
  <si>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</si>
  <si>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</si>
  <si>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</si>
  <si>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</si>
  <si>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</si>
  <si>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</si>
  <si>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</si>
  <si>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</si>
  <si>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</si>
  <si>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</si>
  <si>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</si>
  <si>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</si>
  <si>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</si>
  <si>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</si>
  <si>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</si>
  <si>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</si>
  <si>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</si>
  <si>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</si>
  <si>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</si>
  <si>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</si>
  <si>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</si>
  <si>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</si>
  <si>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</si>
  <si>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</si>
  <si>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</si>
  <si>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</si>
  <si>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</si>
  <si>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</si>
  <si>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</si>
  <si>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</si>
  <si>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</si>
  <si>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</si>
  <si>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</si>
  <si>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</si>
  <si>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</si>
  <si>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</si>
  <si>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</si>
  <si>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</si>
  <si>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</si>
  <si>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</si>
  <si>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</si>
  <si>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</si>
  <si>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</si>
  <si>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</si>
  <si>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</si>
  <si>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</si>
  <si>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</si>
  <si>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</si>
  <si>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</si>
  <si>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</si>
  <si>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</si>
  <si>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</si>
  <si>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</si>
  <si>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</si>
  <si>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</si>
  <si>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</si>
  <si>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</si>
  <si>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</si>
  <si>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</si>
  <si>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</si>
  <si>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</si>
  <si>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</si>
  <si>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</si>
  <si>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</si>
  <si>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</si>
  <si>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</si>
  <si>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</si>
  <si>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</si>
  <si>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</si>
  <si>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</si>
  <si>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</si>
  <si>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</si>
  <si>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</si>
  <si>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</si>
  <si>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</si>
  <si>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</si>
  <si>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</si>
  <si>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</si>
  <si>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</si>
  <si>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</si>
  <si>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</si>
  <si>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</si>
  <si>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</si>
  <si>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</si>
  <si>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</si>
  <si>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</si>
  <si>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</si>
  <si>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</si>
  <si>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</si>
  <si>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</si>
  <si>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</si>
  <si>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</si>
  <si>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</si>
  <si>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</si>
  <si>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</si>
  <si>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</si>
  <si>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</si>
  <si>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</si>
  <si>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</si>
  <si>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</si>
  <si>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</si>
  <si>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</si>
  <si>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</si>
  <si>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</si>
  <si>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</si>
  <si>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</si>
  <si>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</si>
  <si>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</si>
  <si>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</si>
  <si>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</si>
  <si>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</si>
  <si>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</si>
  <si>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</si>
  <si>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</si>
  <si>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</si>
  <si>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</si>
  <si>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</si>
  <si>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</si>
  <si>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</si>
  <si>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</si>
  <si>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</si>
  <si>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</si>
  <si>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</si>
  <si>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</si>
  <si>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</si>
  <si>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</si>
  <si>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</si>
  <si>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</si>
  <si>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</si>
  <si>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</si>
  <si>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</si>
  <si>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</si>
  <si>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</si>
  <si>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</si>
  <si>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</si>
  <si>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</si>
  <si>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</si>
  <si>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</si>
  <si>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</si>
  <si>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</si>
  <si>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</si>
  <si>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</si>
  <si>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</si>
  <si>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</si>
  <si>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</si>
  <si>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</si>
  <si>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</si>
  <si>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</si>
  <si>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</si>
  <si>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</si>
  <si>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</si>
  <si>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</si>
  <si>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</si>
  <si>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</si>
  <si>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</si>
  <si>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</si>
  <si>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</si>
  <si>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</si>
  <si>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</si>
  <si>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</si>
  <si>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</si>
  <si>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</si>
  <si>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</si>
  <si>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</si>
  <si>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</si>
  <si>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</si>
  <si>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</si>
  <si>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</si>
  <si>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</si>
  <si>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</si>
  <si>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</si>
  <si>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</si>
  <si>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</si>
  <si>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</si>
  <si>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</si>
  <si>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</si>
  <si>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</si>
  <si>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</si>
  <si>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</si>
  <si>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</si>
  <si>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</si>
  <si>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</si>
  <si>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</si>
  <si>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</si>
  <si>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</si>
  <si>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</si>
  <si>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</si>
  <si>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</si>
  <si>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</si>
  <si>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</si>
  <si>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</si>
  <si>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</si>
  <si>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</si>
  <si>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</si>
  <si>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</si>
  <si>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</si>
  <si>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</si>
  <si>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</si>
  <si>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</si>
  <si>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</si>
  <si>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</si>
  <si>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</si>
  <si>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</si>
  <si>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</si>
  <si>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</si>
  <si>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</si>
  <si>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</si>
  <si>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</si>
  <si>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</si>
  <si>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</si>
  <si>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</si>
  <si>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</si>
  <si>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</si>
  <si>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</si>
  <si>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</si>
  <si>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</si>
  <si>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</si>
  <si>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</si>
  <si>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</si>
  <si>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</si>
  <si>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</si>
  <si>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</si>
  <si>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</si>
  <si>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</si>
  <si>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</si>
  <si>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</si>
  <si>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</si>
  <si>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</si>
  <si>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</si>
  <si>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</si>
  <si>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</si>
  <si>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</si>
  <si>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</si>
  <si>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</si>
  <si>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</si>
  <si>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</si>
  <si>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</si>
  <si>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</si>
  <si>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</si>
  <si>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</si>
  <si>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</si>
  <si>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</si>
  <si>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</si>
  <si>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</si>
  <si>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</si>
  <si>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</si>
  <si>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</si>
  <si>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</si>
  <si>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</si>
  <si>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</si>
  <si>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</si>
  <si>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</si>
  <si>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</si>
  <si>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</si>
  <si>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</si>
  <si>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</si>
  <si>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</si>
  <si>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</si>
  <si>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</si>
  <si>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</si>
  <si>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</si>
  <si>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</si>
  <si>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</si>
  <si>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</si>
  <si>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</si>
  <si>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</si>
  <si>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</si>
  <si>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</si>
  <si>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</si>
  <si>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</si>
  <si>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</si>
  <si>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</si>
  <si>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</si>
  <si>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</si>
  <si>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</si>
  <si>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</si>
  <si>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</si>
  <si>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</si>
  <si>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</si>
  <si>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</si>
  <si>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</si>
  <si>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</si>
  <si>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</si>
  <si>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</si>
  <si>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</si>
  <si>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</si>
  <si>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</si>
  <si>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</si>
  <si>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</si>
  <si>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</si>
  <si>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</si>
  <si>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</si>
  <si>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</si>
  <si>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</si>
  <si>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</si>
  <si>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</si>
  <si>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</si>
  <si>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</si>
  <si>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</si>
  <si>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</si>
  <si>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</si>
  <si>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</si>
  <si>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</si>
  <si>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</si>
  <si>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</si>
  <si>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</si>
  <si>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</si>
  <si>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</si>
  <si>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</si>
  <si>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</si>
  <si>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</si>
  <si>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</si>
  <si>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</si>
  <si>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</si>
  <si>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</si>
  <si>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</si>
  <si>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</si>
  <si>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</si>
  <si>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</si>
  <si>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</si>
  <si>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</si>
  <si>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</si>
  <si>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</si>
  <si>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</si>
  <si>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</si>
  <si>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</si>
  <si>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</si>
  <si>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</si>
  <si>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</si>
  <si>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</si>
  <si>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</si>
  <si>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</si>
  <si>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</si>
  <si>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</si>
  <si>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</si>
  <si>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</si>
  <si>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</si>
  <si>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</si>
  <si>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</si>
  <si>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</si>
  <si>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</si>
  <si>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</si>
  <si>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</si>
  <si>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</si>
  <si>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</si>
  <si>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</si>
  <si>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</si>
  <si>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</si>
  <si>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</si>
  <si>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</si>
  <si>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</si>
  <si>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</si>
  <si>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</si>
  <si>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</si>
  <si>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</si>
  <si>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</si>
  <si>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</si>
  <si>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</si>
  <si>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</si>
  <si>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</si>
  <si>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</si>
  <si>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</si>
  <si>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</si>
  <si>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</si>
  <si>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</si>
  <si>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</si>
  <si>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</si>
  <si>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</si>
  <si>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</si>
  <si>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</si>
  <si>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</si>
  <si>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</si>
  <si>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</si>
  <si>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</si>
  <si>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</si>
  <si>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</si>
  <si>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</si>
  <si>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</si>
  <si>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</si>
  <si>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</si>
  <si>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</si>
  <si>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</si>
  <si>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</si>
  <si>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</si>
  <si>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</si>
  <si>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</si>
  <si>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</si>
  <si>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</si>
  <si>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</si>
  <si>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</si>
  <si>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</si>
  <si>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</si>
  <si>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</si>
  <si>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</si>
  <si>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</si>
  <si>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</si>
  <si>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</si>
  <si>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</si>
  <si>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</si>
  <si>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</si>
  <si>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</si>
  <si>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</si>
  <si>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</si>
  <si>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</si>
  <si>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</si>
  <si>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</si>
  <si>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</si>
  <si>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</si>
  <si>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</si>
  <si>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</si>
  <si>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</si>
  <si>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</si>
  <si>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</si>
  <si>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</si>
  <si>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</si>
  <si>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</si>
  <si>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</si>
  <si>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</si>
  <si>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</si>
  <si>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</si>
  <si>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</si>
  <si>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</si>
  <si>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</si>
  <si>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</si>
  <si>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</si>
  <si>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</si>
  <si>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</si>
  <si>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</si>
  <si>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</si>
  <si>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</si>
  <si>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</si>
  <si>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</si>
  <si>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</si>
  <si>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</si>
  <si>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</si>
  <si>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</si>
  <si>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</si>
  <si>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</si>
  <si>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</si>
  <si>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</si>
  <si>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</si>
  <si>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</si>
  <si>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</si>
  <si>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</si>
  <si>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</si>
  <si>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</si>
  <si>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</si>
  <si>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</si>
  <si>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</si>
  <si>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</si>
  <si>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</si>
  <si>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</si>
  <si>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</si>
  <si>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</si>
  <si>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</si>
  <si>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</si>
  <si>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</si>
  <si>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</si>
  <si>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</si>
  <si>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</si>
  <si>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</si>
  <si>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</si>
  <si>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</si>
  <si>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</si>
  <si>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</si>
  <si>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</si>
  <si>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</si>
  <si>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</si>
  <si>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</si>
  <si>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</si>
  <si>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</si>
  <si>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</si>
  <si>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</si>
  <si>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</si>
  <si>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</si>
  <si>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</si>
  <si>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</si>
  <si>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</si>
  <si>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</si>
  <si>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</si>
  <si>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</si>
  <si>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</si>
  <si>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</si>
  <si>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</si>
  <si>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</si>
  <si>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</si>
  <si>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</si>
  <si>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</si>
  <si>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</si>
  <si>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</si>
  <si>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</si>
  <si>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</si>
  <si>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</si>
  <si>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</si>
  <si>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</si>
  <si>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</si>
  <si>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</si>
  <si>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</si>
  <si>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</si>
  <si>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</si>
  <si>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</si>
  <si>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</si>
  <si>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</si>
  <si>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</si>
  <si>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</si>
  <si>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</si>
  <si>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</si>
  <si>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</si>
  <si>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</si>
  <si>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</si>
  <si>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</si>
  <si>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</si>
  <si>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</si>
  <si>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</si>
  <si>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</si>
  <si>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</si>
  <si>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</si>
  <si>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</si>
  <si>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</si>
  <si>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</si>
  <si>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</si>
  <si>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</si>
  <si>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</si>
  <si>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</si>
  <si>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</si>
  <si>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</si>
  <si>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</si>
  <si>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</si>
  <si>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</si>
  <si>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</si>
  <si>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</si>
  <si>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</si>
  <si>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</si>
  <si>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</si>
  <si>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</si>
  <si>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</si>
  <si>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</si>
  <si>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</si>
  <si>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</si>
  <si>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</si>
  <si>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</si>
  <si>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</si>
  <si>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</si>
  <si>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</si>
  <si>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</si>
  <si>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</si>
  <si>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</si>
  <si>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</si>
  <si>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</si>
  <si>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</si>
  <si>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</si>
  <si>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</si>
  <si>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</si>
  <si>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</si>
  <si>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</si>
  <si>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</si>
  <si>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</si>
  <si>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</si>
  <si>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</si>
  <si>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</si>
  <si>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</si>
  <si>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</si>
  <si>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</si>
  <si>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</si>
  <si>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</si>
  <si>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Day</t>
  </si>
  <si>
    <t>Month</t>
  </si>
  <si>
    <t>Year</t>
  </si>
  <si>
    <t>Month Name</t>
  </si>
  <si>
    <t>Range Salary</t>
  </si>
  <si>
    <t>Bonus ($)</t>
  </si>
  <si>
    <t>Employed</t>
  </si>
  <si>
    <t>Row Labels</t>
  </si>
  <si>
    <t>HIGH INCOME</t>
  </si>
  <si>
    <t>LOW INCOME</t>
  </si>
  <si>
    <t>MIDDLE INCOME</t>
  </si>
  <si>
    <t>Grand Total</t>
  </si>
  <si>
    <t>Average of Annual Salary</t>
  </si>
  <si>
    <t>Min Salary</t>
  </si>
  <si>
    <t>Max Salary</t>
  </si>
  <si>
    <t>Total Employee</t>
  </si>
  <si>
    <t>Avg Salary</t>
  </si>
  <si>
    <t>(All)</t>
  </si>
  <si>
    <t>DASHBOARD HR ANALYTICS</t>
  </si>
  <si>
    <t>COMPANY, LLC</t>
  </si>
  <si>
    <t>Resign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</si>
</sst>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quot;$&quot;#,##0\);&quot;$&quot;0_)"/>
    <numFmt numFmtId="165" formatCode="#,##0%_);\(#,##0%\);0%_)"/>
    <numFmt numFmtId="166" formatCode="_-[$$-409]* #,##0_ ;_-[$$-409]* \-#,##0\ ;_-[$$-409]* &quot;-&quot;_ ;_-@_ "/>
    <numFmt numFmtId="167" formatCode="[$$-409]#,##0"/>
  </numFmts>
  <fonts count="3" x14ac:knownFonts="1">
    <font>
      <sz val="11"/>
      <color theme="1"/>
      <name val="Calibri"/>
      <family val="2"/>
      <scheme val="minor"/>
    </font>
    <font>
      <b/>
      <sz val="11"/>
      <color rgb="FFFFFFFF"/>
      <name val="Calibri"/>
      <family val="2"/>
      <scheme val="minor"/>
    </font>
    <font>
      <sz val="14"/>
      <color theme="1"/>
      <name val="Algerian"/>
      <family val="5"/>
    </font>
  </fonts>
  <fills count="4">
    <fill>
      <patternFill patternType="none"/>
    </fill>
    <fill>
      <patternFill patternType="gray125"/>
    </fill>
    <fill>
      <patternFill patternType="solid">
        <fgColor rgb="FF3DB182"/>
        <bgColor indexed="64"/>
      </patternFill>
    </fill>
    <fill>
      <patternFill patternType="solid">
        <fgColor theme="4"/>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19">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3" fontId="1" fillId="2" borderId="2" xfId="0" applyNumberFormat="1" applyFont="1" applyFill="1" applyBorder="1" applyAlignment="1">
      <alignment horizontal="left"/>
    </xf>
    <xf numFmtId="3" fontId="0" fillId="0" borderId="0" xfId="0" applyNumberFormat="1"/>
    <xf numFmtId="1" fontId="1" fillId="2" borderId="2" xfId="0" applyNumberFormat="1" applyFont="1" applyFill="1" applyBorder="1" applyAlignment="1">
      <alignment horizontal="left"/>
    </xf>
    <xf numFmtId="1" fontId="0" fillId="0" borderId="0" xfId="0" applyNumberFormat="1"/>
    <xf numFmtId="166" fontId="1" fillId="2" borderId="2" xfId="0" applyNumberFormat="1" applyFont="1" applyFill="1" applyBorder="1" applyAlignment="1">
      <alignment horizontal="left"/>
    </xf>
    <xf numFmtId="166" fontId="0" fillId="0" borderId="0" xfId="0" applyNumberFormat="1"/>
    <xf numFmtId="14" fontId="1" fillId="2" borderId="2" xfId="0" applyNumberFormat="1" applyFont="1" applyFill="1" applyBorder="1" applyAlignment="1">
      <alignment horizontal="left"/>
    </xf>
    <xf numFmtId="0" fontId="0" fillId="0" borderId="0" xfId="0" pivotButton="1"/>
    <xf numFmtId="167" fontId="0" fillId="0" borderId="0" xfId="0" applyNumberFormat="1"/>
    <xf numFmtId="0" fontId="2" fillId="3" borderId="0" xfId="0" applyFont="1" applyFill="1" applyAlignment="1">
      <alignment horizontal="center"/>
    </xf>
    <xf numFmtId="0" fontId="0" fillId="0" borderId="0" xfId="0" applyNumberFormat="1"/>
  </cellXfs>
  <cellStyles count="1">
    <cellStyle name="Normal" xfId="0" builtinId="0"/>
  </cellStyles>
  <dxfs count="16">
    <dxf>
      <numFmt numFmtId="19" formatCode="dd/mm/yyyy"/>
    </dxf>
    <dxf>
      <numFmt numFmtId="168" formatCode="m/d/yyyy"/>
    </dxf>
    <dxf>
      <numFmt numFmtId="166" formatCode="_-[$$-409]* #,##0_ ;_-[$$-409]* \-#,##0\ ;_-[$$-409]* &quot;-&quot;_ ;_-@_ "/>
    </dxf>
    <dxf>
      <numFmt numFmtId="165" formatCode="#,##0%_);\(#,##0%\);0%_)"/>
    </dxf>
    <dxf>
      <numFmt numFmtId="164" formatCode="&quot;$&quot;#,##0_);\(&quot;$&quot;#,##0\);&quot;$&quot;0_)"/>
    </dxf>
    <dxf>
      <numFmt numFmtId="164" formatCode="&quot;$&quot;#,##0_);\(&quot;$&quot;#,##0\);&quot;$&quot;0_)"/>
    </dxf>
    <dxf>
      <numFmt numFmtId="1" formatCode="0"/>
    </dxf>
    <dxf>
      <numFmt numFmtId="3" formatCode="#,##0"/>
    </dxf>
    <dxf>
      <numFmt numFmtId="3" formatCode="#,##0"/>
    </dxf>
    <dxf>
      <numFmt numFmtId="3" formatCode="#,##0"/>
    </dxf>
    <dxf>
      <numFmt numFmtId="168"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numFmt numFmtId="167" formatCode="[$$-409]#,##0"/>
    </dxf>
    <dxf>
      <numFmt numFmtId="167" formatCode="[$$-409]#,##0"/>
    </dxf>
    <dxf>
      <numFmt numFmtId="167" formatCode="[$$-409]#,##0"/>
    </dxf>
    <dxf>
      <numFmt numFmtId="167"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[HR_Analytics.xlsx]Salary Category!Range Income</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4126982564679413"/>
              <c:y val="0.1111109288422279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785296837895263"/>
                  <c:h val="0.11388888888888887"/>
                </c:manualLayout>
              </c15:layout>
            </c:ext>
          </c:extLst>
        </c:dLbl>
      </c:pivotFmt>
      <c:pivotFmt>
        <c:idx val="2"/>
        <c:spPr>
          <a:solidFill>
            <a:schemeClr val="accent1">
              <a:tint val="65000"/>
            </a:schemeClr>
          </a:solidFill>
          <a:ln w="19050">
            <a:solidFill>
              <a:schemeClr val="lt1"/>
            </a:solidFill>
          </a:ln>
          <a:effectLst/>
        </c:spPr>
        <c:dLbl>
          <c:idx val="0"/>
          <c:layout>
            <c:manualLayout>
              <c:x val="-0.15642349842437875"/>
              <c:y val="-1.157389180519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3743572187255856"/>
                  <c:h val="0.1425925925925926"/>
                </c:manualLayout>
              </c15:layout>
            </c:ext>
          </c:extLst>
        </c:dLbl>
      </c:pivotFmt>
      <c:pivotFmt>
        <c:idx val="3"/>
        <c:spPr>
          <a:solidFill>
            <a:schemeClr val="accent1">
              <a:shade val="65000"/>
            </a:schemeClr>
          </a:solidFill>
          <a:ln w="19050">
            <a:solidFill>
              <a:schemeClr val="lt1"/>
            </a:solidFill>
          </a:ln>
          <a:effectLst/>
        </c:spPr>
        <c:dLbl>
          <c:idx val="0"/>
          <c:layout>
            <c:manualLayout>
              <c:x val="0.11046838674549332"/>
              <c:y val="0.185185185185185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723162949112967"/>
                  <c:h val="0.18425925925925923"/>
                </c:manualLayout>
              </c15:layout>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hade val="65000"/>
            </a:schemeClr>
          </a:solidFill>
          <a:ln w="19050">
            <a:solidFill>
              <a:schemeClr val="lt1"/>
            </a:solidFill>
          </a:ln>
          <a:effectLst/>
        </c:spPr>
        <c:dLbl>
          <c:idx val="0"/>
          <c:layout>
            <c:manualLayout>
              <c:x val="0.11046838674549332"/>
              <c:y val="0.185185185185185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723162949112967"/>
                  <c:h val="0.18425925925925923"/>
                </c:manualLayout>
              </c15:layout>
            </c:ext>
          </c:extLst>
        </c:dLbl>
      </c:pivotFmt>
      <c:pivotFmt>
        <c:idx val="6"/>
        <c:spPr>
          <a:solidFill>
            <a:schemeClr val="accent1"/>
          </a:solidFill>
          <a:ln w="19050">
            <a:solidFill>
              <a:schemeClr val="lt1"/>
            </a:solidFill>
          </a:ln>
          <a:effectLst/>
        </c:spPr>
        <c:dLbl>
          <c:idx val="0"/>
          <c:layout>
            <c:manualLayout>
              <c:x val="-0.14126982564679413"/>
              <c:y val="0.1111109288422279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785296837895263"/>
                  <c:h val="0.11388888888888887"/>
                </c:manualLayout>
              </c15:layout>
            </c:ext>
          </c:extLst>
        </c:dLbl>
      </c:pivotFmt>
      <c:pivotFmt>
        <c:idx val="7"/>
        <c:spPr>
          <a:solidFill>
            <a:schemeClr val="accent1">
              <a:tint val="65000"/>
            </a:schemeClr>
          </a:solidFill>
          <a:ln w="19050">
            <a:solidFill>
              <a:schemeClr val="lt1"/>
            </a:solidFill>
          </a:ln>
          <a:effectLst/>
        </c:spPr>
        <c:dLbl>
          <c:idx val="0"/>
          <c:layout>
            <c:manualLayout>
              <c:x val="-0.15642349842437875"/>
              <c:y val="-1.1573891805191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3743572187255856"/>
                  <c:h val="0.1425925925925926"/>
                </c:manualLayout>
              </c15:layout>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hade val="65000"/>
            </a:schemeClr>
          </a:solidFill>
          <a:ln w="19050">
            <a:solidFill>
              <a:schemeClr val="lt1"/>
            </a:solidFill>
          </a:ln>
          <a:effectLst/>
        </c:spPr>
        <c:dLbl>
          <c:idx val="0"/>
          <c:layout>
            <c:manualLayout>
              <c:x val="0.13482148635530147"/>
              <c:y val="0.23813326581833261"/>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4723162949112967"/>
                  <c:h val="0.18425925925925923"/>
                </c:manualLayout>
              </c15:layout>
            </c:ext>
          </c:extLst>
        </c:dLbl>
      </c:pivotFmt>
      <c:pivotFmt>
        <c:idx val="10"/>
        <c:spPr>
          <a:solidFill>
            <a:schemeClr val="accent1"/>
          </a:solidFill>
          <a:ln w="19050">
            <a:solidFill>
              <a:schemeClr val="lt1"/>
            </a:solidFill>
          </a:ln>
          <a:effectLst/>
        </c:spPr>
        <c:dLbl>
          <c:idx val="0"/>
          <c:layout>
            <c:manualLayout>
              <c:x val="-0.14126981537410563"/>
              <c:y val="0.15924561111954871"/>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7852970433490331"/>
                  <c:h val="0.21015825344353034"/>
                </c:manualLayout>
              </c15:layout>
            </c:ext>
          </c:extLst>
        </c:dLbl>
      </c:pivotFmt>
      <c:pivotFmt>
        <c:idx val="11"/>
        <c:spPr>
          <a:solidFill>
            <a:schemeClr val="accent1">
              <a:tint val="65000"/>
            </a:schemeClr>
          </a:solidFill>
          <a:ln w="19050">
            <a:solidFill>
              <a:schemeClr val="lt1"/>
            </a:solidFill>
          </a:ln>
          <a:effectLst/>
        </c:spPr>
        <c:dLbl>
          <c:idx val="0"/>
          <c:layout>
            <c:manualLayout>
              <c:x val="-0.18443244686225005"/>
              <c:y val="-7.6555491797003217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19831841578454365"/>
                  <c:h val="0.18591387440845414"/>
                </c:manualLayout>
              </c15:layout>
            </c:ext>
          </c:extLst>
        </c:dLbl>
      </c:pivotFmt>
    </c:pivotFmts>
    <c:plotArea>
      <c:layout>
        <c:manualLayout>
          <c:layoutTarget val="inner"/>
          <c:xMode val="edge"/>
          <c:yMode val="edge"/>
          <c:x val="0.1986111111111111"/>
          <c:y val="6.9444444444444441E-3"/>
          <c:w val="0.59722222222222221"/>
          <c:h val="0.99305555555555558"/>
        </c:manualLayout>
      </c:layout>
      <c:doughnutChart>
        <c:varyColors val="1"/>
        <c:ser>
          <c:idx val="0"/>
          <c:order val="0"/>
          <c:tx>
            <c:strRef>
              <c:f>'Salary Category'!$B$3</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B87F-46F2-A888-987A1A4917B9}"/>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B87F-46F2-A888-987A1A4917B9}"/>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B87F-46F2-A888-987A1A4917B9}"/>
              </c:ext>
            </c:extLst>
          </c:dPt>
          <c:dLbls>
            <c:dLbl>
              <c:idx val="0"/>
              <c:layout>
                <c:manualLayout>
                  <c:x val="0.13482148635530147"/>
                  <c:y val="0.23813326581833261"/>
                </c:manualLayout>
              </c:layout>
              <c:showLegendKey val="0"/>
              <c:showVal val="1"/>
              <c:showCatName val="1"/>
              <c:showSerName val="0"/>
              <c:showPercent val="0"/>
              <c:showBubbleSize val="0"/>
              <c:extLst>
                <c:ext xmlns:c15="http://schemas.microsoft.com/office/drawing/2012/chart" uri="{CE6537A1-D6FC-4f65-9D91-7224C49458BB}">
                  <c15:layout>
                    <c:manualLayout>
                      <c:w val="0.14723162949112967"/>
                      <c:h val="0.18425925925925923"/>
                    </c:manualLayout>
                  </c15:layout>
                </c:ext>
                <c:ext xmlns:c16="http://schemas.microsoft.com/office/drawing/2014/chart" uri="{C3380CC4-5D6E-409C-BE32-E72D297353CC}">
                  <c16:uniqueId val="{00000001-B87F-46F2-A888-987A1A4917B9}"/>
                </c:ext>
              </c:extLst>
            </c:dLbl>
            <c:dLbl>
              <c:idx val="1"/>
              <c:layout>
                <c:manualLayout>
                  <c:x val="-0.14126981537410563"/>
                  <c:y val="0.15924561111954871"/>
                </c:manualLayout>
              </c:layout>
              <c:showLegendKey val="0"/>
              <c:showVal val="1"/>
              <c:showCatName val="1"/>
              <c:showSerName val="0"/>
              <c:showPercent val="0"/>
              <c:showBubbleSize val="0"/>
              <c:extLst>
                <c:ext xmlns:c15="http://schemas.microsoft.com/office/drawing/2012/chart" uri="{CE6537A1-D6FC-4f65-9D91-7224C49458BB}">
                  <c15:layout>
                    <c:manualLayout>
                      <c:w val="0.17852970433490331"/>
                      <c:h val="0.21015825344353034"/>
                    </c:manualLayout>
                  </c15:layout>
                </c:ext>
                <c:ext xmlns:c16="http://schemas.microsoft.com/office/drawing/2014/chart" uri="{C3380CC4-5D6E-409C-BE32-E72D297353CC}">
                  <c16:uniqueId val="{00000003-B87F-46F2-A888-987A1A4917B9}"/>
                </c:ext>
              </c:extLst>
            </c:dLbl>
            <c:dLbl>
              <c:idx val="2"/>
              <c:layout>
                <c:manualLayout>
                  <c:x val="-0.18443244686225005"/>
                  <c:y val="-7.6555491797003217E-2"/>
                </c:manualLayout>
              </c:layout>
              <c:showLegendKey val="0"/>
              <c:showVal val="1"/>
              <c:showCatName val="1"/>
              <c:showSerName val="0"/>
              <c:showPercent val="0"/>
              <c:showBubbleSize val="0"/>
              <c:extLst>
                <c:ext xmlns:c15="http://schemas.microsoft.com/office/drawing/2012/chart" uri="{CE6537A1-D6FC-4f65-9D91-7224C49458BB}">
                  <c15:layout>
                    <c:manualLayout>
                      <c:w val="0.19831841578454365"/>
                      <c:h val="0.18591387440845414"/>
                    </c:manualLayout>
                  </c15:layout>
                </c:ext>
                <c:ext xmlns:c16="http://schemas.microsoft.com/office/drawing/2014/chart" uri="{C3380CC4-5D6E-409C-BE32-E72D297353CC}">
                  <c16:uniqueId val="{00000005-B87F-46F2-A888-987A1A4917B9}"/>
                </c:ext>
              </c:extLst>
            </c:dLbl>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Bahnschrift" panose="020B0502040204020203" pitchFamily="34" charset="0"/>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'Salary Category'!$A$4:$A$7</c:f>
              <c:strCache>
                <c:ptCount val="3"/>
                <c:pt idx="0">
                  <c:v>HIGH INCOME</c:v>
                </c:pt>
                <c:pt idx="1">
                  <c:v>MIDDLE INCOME</c:v>
                </c:pt>
                <c:pt idx="2">
                  <c:v>LOW INCOME</c:v>
                </c:pt>
              </c:strCache>
            </c:strRef>
          </c:cat>
          <c:val>
            <c:numRef>
              <c:f>'Salary Category'!$B$4:$B$7</c:f>
              <c:numCache>
                <c:formatCode>[$$-409]#,##0</c:formatCode>
                <c:ptCount val="3"/>
                <c:pt idx="0">
                  <c:v>185777.53146853147</c:v>
                </c:pt>
                <c:pt idx="1">
                  <c:v>97160.680497925307</c:v>
                </c:pt>
                <c:pt idx="2">
                  <c:v>57127.340517241377</c:v>
                </c:pt>
              </c:numCache>
            </c:numRef>
          </c:val>
          <c:extLst>
            <c:ext xmlns:c16="http://schemas.microsoft.com/office/drawing/2014/chart" uri="{C3380CC4-5D6E-409C-BE32-E72D297353CC}">
              <c16:uniqueId val="{00000006-B87F-46F2-A888-987A1A4917B9}"/>
            </c:ext>
          </c:extLst>
        </c:ser>
        <c:dLbls>
          <c:showLegendKey val="0"/>
          <c:showVal val="1"/>
          <c:showCatName val="0"/>
          <c:showSerName val="0"/>
          <c:showPercent val="0"/>
          <c:showBubbleSize val="0"/>
          <c:showLeaderLines val="1"/>
        </c:dLbls>
        <c:firstSliceAng val="0"/>
        <c:holeSize val="7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A2A6A9F1-15B4-4F2F-B540-531290080C83}">
          <cx:tx>
            <cx:txData>
              <cx:f/>
              <cx:v>Total Employee</cx:v>
            </cx:txData>
          </cx:tx>
          <cx:dataLabels>
            <cx:visibility seriesName="0" categoryName="0" value="1"/>
          </cx:dataLabels>
          <cx:dataId val="0"/>
          <cx:layoutPr>
            <cx:regionLabelLayout val="none"/>
            <cx:geography cultureLanguage="en-US" cultureRegion="ID" attribution="Powered by Bing">
              <cx:geoCache provider="{E9337A44-BEBE-4D9F-B70C-5C5E7DAFC167}">
                <cx:binary>xHrZkhy3kuWvyPg8kLAv1676IbbMrI1VxUWkXsJKZCk2RCAigFi/fjzFq9usIofVPdNmk5IZyYzM
hMPhfvz4cfzz0/qPT/bxYfxpbW3n//Fp/fVVGUL/j19+8Z/Kx/bB/9xWn0bn3Z/h50+u/cX9+Wf1
6fGXz+PDUnXFLxQT/sun8mEMj+ur//gn/Frx6K7cp4dQue5uehy3+0c/2eB/8Oy7j3765KYunL9e
wC/9+ioaH/bKvvrpsQtV2N5u/eOvr5585NVPvzz/oW8W/cmCXWH6DN9FBP/M/nph+uon67ri7weC
/Uzx+aXkX3+cn39Z9eahhW++bMlfdjx8/jw+ev/Tv/78z+89sfo/3668i79sOXZnA6P7v3b0y1OX
/sc/n70Be3z2zldef+6Qlx49d3pcVt3D37v/f/c5kz8LYZgihpsvryeeJ5j9rARj3LC/1/zi8RfN
+L7D//W1Z/7+17vP3R3f/P9397uuCo+ff3oTHsKj/9sF/wNuNz8LzITiTH0JaHDv1wFvzM+YaCbZ
38fC/177i/v/y2Z9/xieff3ZcTx7+vxY3r35nziW/3OG/BsikofwkP6FLV8lyY+f/p1dz776I4j6
giOnz7++ohR/hVjnn3gCMm/mB/vHw/j575P491ceH3z49RVjPwtCONWaMQAqTQCjlsfzE4A1LgxW
mGIhteZKvfqpc2Mof32lMaQXRIGWwkipjDSvfvJuOj9SHMBQU0KwMEJhBr/39+5und0K1/3bFf/6
90/d1N66qgv+11fwO/2XT53NlIZKLhSkOTWSyrOF8PzTwz3UC/gw+V8IrdPeeEzSTfnlNXF62yOF
KGGRW1ujr8gwFDqbfIG2yFXYhis0t0T99pXDvmMFgZ1+Y4Y2RHHNueFagY++NqOTgniztWDGWJVN
nK8rNyenzZ5Hc7Xkv1f7ToeoVr39MA2SrtE0mmpLa9mI7Tj1Q/6ag+/5KS+YYjEvC38hmxH1Ed6G
uYYv8q64fcFmSLUnNjPKBSOEUA12n7Hyqc11vRvSScdSXc57hFm3HapchRsncX85F1SkocnLex9C
naKplqcW6yaqB04ui1n6aKzzQUWqzPUYvWAa+Y5pYBtmWGCo+vps+lenOmFwHUGEpWIh7aXa5BqZ
rajTtWRz5sN+V+8VO3We+mRHhByrXYyJJdNgX7BEf88QKZjBlGlBhHxqSLMMw0aGkqd8N6iJeJt3
j9uI7K0Y0JLlg65slO/7Hm37lsc/9sLzmDqfj1BCGk2AHVANUPq1E8a82onOFZyPZDuO1nkteFRN
Nc6aWa91pHvR2MgN05T8eGHyHfdLAbslXEFeafwsqfw05njRPUu7omBpi1YzREhTffS6VnUUlnY8
4U4v0bhM/H6ZNhJt09reqSY37gUvkPNiX2c4o0JRqrAWnGNI8mdhKnc9ip1imtIeBZxVCtVjUhM2
FJHDTtGkCJ2rL8aablO8y9U+9GQnLJb9UADh+DeT+6+kOQO4gaUgZxg18I9nab5w2e15402qB76V
EZ/9kClu8utiaoo2WqTNP1ZcmrhYentT8Xx7N6NqeDsLnFnZ4SGi89Z/HPmKrta6EslmUHkc9pD/
9mNLv43bv3CRGAXlWBr+7ARDVYuiwotJ0VZOLFqxEvEg1/4qjMU1tbm94RPnb7atL44/Xvnb4GFQ
D5iQ4CcuOZHPwtYNez6Pg68yvWOcEdpvJZBRg+poQT3+WLWe/kYmu//ZmHI9rk6Xlytfq6zRKrz+
sS30vNaT2AELNNNwVEIT+P8c6F/jSF3UeN2KNRuqys5RM6wSUtUBrF0FZvf7rjXddkEBoV/vG9f0
ZObBT1GoVm2SoMl+5+3AqstuQGT+jeRFAuReoMyPe93Hu5vGOWN4I1dIsGJLHW3XcPCdUzbiyloT
N9s6dC9g0rcZwRWHGgPZSQigpHoGSrVlUlSkmTMuQjjO0zIdSdfZeCmXKpkHxzLWsM1FHa0/rfOM
jpqs80sYfV7kqWsVV4Io+A8qE/zlqWsBkotKunXKqOzXPfJhcDaacU2uTVDvutbyw3/7MKG4MqWo
YlwC33i2IpvGtSebmbKVb8tHzJzLmmD5W4ptp5Oh2qe49/16NeyuvzK9wBeb2MsLQYO661z72dPV
vp93OUTbRuv3vZNFqmZxWZLN2bhsfXsU2BZzVIrW8bhCIY8kQ+rTj/dBnlMWdiYJEpgR1F4C3OxZ
cWOI8U03+ZwFzzFPRo5DKt3kP3BUDJeOzOKYm6mMKlT0x34vtsS3Tr1ZfH+38bHPTFlMkc2pvOdQ
9lJRiSUaGqZf5w2bkx4Q9IV6QM+efXrWWgLFYmfsk1LQ52lkQoO2MC6ZHsbqT0ZtXUZumV6LzW53
ZV7SI4WEOU2CtvcKLZ9M58wVdb5OfDHIKt3rDV3pfG/fOi3Da+rYlATEWhSt+b79truVR3zv1tf1
Gt6pAjWnecyvEatrFS0KSixG83yzkr15gQN9G8TnNIKGREOdpXAgT4OYBj3ouiNzlk94u/INmtKZ
ze41MLntlDNevxDD365nzs0+FDLDJOHsWf0QE2OizsWa0XXtPrCAPgPpqHwyjMsfGFSD5oXi+Z31
uNbGCKgD+nx+T/c39nMbRDMtWeUFf6dL0TyifVWXQgxVpJdBvAC45By7TyPFCMmEkBJrrEGxebqg
aupOF7jYsn50Ip6YKnA0uPbNUjUDjrdZ3aAS6s4woTnliyJAhKdONJFxmNxOKhRvWeA4DmGVL9Sl
b7MOLBOSaGKAykFiPbVsCb1BvsrXzFjWHPLNkPdFXnaRsXK6WYM2aSsleQxhbiNGO5/+OOu/t7zm
ApgcZD/k/jPwckPLS+rdlu24Wd9h1JPfhSEHxFsd0uADS1YUPmsv+ouyRuqFzRPxnXMxDHoToTGX
wF6e7l7r0DGhxZJ5B5wl0pMRb0feD7Edtn1K6t2/NXOnbkOhTlVp+GnEan7NNqGbuNbM+mjqcxTJ
2oZDNXXFu/+mdwR0kARkAU6A6MLrqXnSTtXS4oFlEqjAceQ1fe0KV15ZOgwfFsE+6aUd7kvIqqyz
Hr/58erfUhYBTayCkwHRAlrV53y38oPbmfEsq6uRonvkJvduwcwsN7WHrErs6CSJi1X2IfWN7+u4
Ktx4JKRsqmitffhvU38wSBnocaDSMdjVM/pW5PuE26bjgBMLr6M5oDbKsQvXK2qWj4qEqwl1/PRj
N3wTorAo5AgQfgqduRbnGPqKLLU7z1fDCM+awjNo9MxM/gxC7IetlerA56X9pExHjkHX8J5DtH+J
2Jyj8Al6CNgraAPUKA7U1TwLg7VcJC1nKbOQs62ImrDvddxUoA6fNoqHi9Hhuj1t1TSUSQMfuSrR
7JZbFsjsk64eunPw5q17IXfPcsk3dkng8dATnY9FPDuOSm40EDqpLG+GvIp2O8wiNmrqljjgeS9T
rYVb4w0c0yWdky07VLP3Ip6rIE9rh2cSh5nq7WiI203WNRt0D2xGWCX9Xoo3VbXUVYSqac8PfqFt
E3UlWpeX/PsNCghiQHmBTtYQjQV/5t/RtZb0JIAe0vg6P57VEhvpegDJoZzLjUV5V3AZl8yHOs6N
XhPnOoVj1XDRpNsWtnBYqsK/Jh18M+6xYn3Ctm2oX7D021CkUB0NdJ8QiQSkpaehqJwMtmrB4QjE
n6SxmziFCf82UGuuabXZox7I9ofo3WGTtMp+nAffFE0gOEDQJCYCVC+QKp8uzseyzJuqUplZGLpv
umK+laXBVw2B5gGP+fBF3v0ipt9+ie+vJay/6NPTsKfQnGAoDYJSbtSz8AKBwUtSMpWVqpv+6BFb
DxZ63gTVHF/lDHGX5lwsR6ipOtaFwWmzNu5ELQCRQqG9cbtqElGU/pK1oj+0WzWgtLOghrTFrj+U
qufRsnngV1sVXqAYhH2THBRKPQeFBHiGgE08dVdZ4hrhqcJZBxF+w0Zj3pKO+UtXkOJ9u0LPa1dU
tnFebeHKbCKPSbGFpF97BeoRq+dskE3RJT8+RHKO5adOPav78FIK6p3k51P+Cs1GkExcv7M9y8fC
+mSBurdFA837d5Xkuftt5SV2p2UjfRlzOkuXttMor8LO1EUQuZgjhFBRRX6qx2uz0SLPlhZty+Uy
mBlHbKxmcdXTpfy/MdwA2SZQpykY/8xwiATayRltGdGrKqPBtEuXNpM0t52S+ccuDGGLc2I7kA/Z
pElaE7L8PvmuKs6lmk2RQDMp48p3pI2QKtRxylcHXBufGbcnk7grFUf4JcO/RW+oVlSCxwFcNFXP
6sfSB1VuhOxZNWDeRQUj4UE0+jWxrLjryBqyttDodz56dFfQ0r/Vztbxgtfupg6Q2C8EwHfMObem
2mjGGQNXPg2AwGboOoDzZ1ItW1bkbI4mulYXTgp/nXvZt4kv1YV2i7lwKKw3luztNfzlpOhWXL5g
zbfQywBxJTYGg4fE84q+WVfT1q/AcCp3sCzfmhi3/XKPeJmfZQh6yYpmzEIY8FUhx+nd2qw2mbif
033afOzrcb91nNnY+Nm+QNu/g0DQAWkCzhJQ5f6aF3ydLLTrCjXiYc/GfEb82oF8HRmZV/0tWsfS
xZZVpfoNbSgcBEULzjTa2Pp7ZQogQLZtkcvKVTlyDfoZaMm5kL1MdK7xFqNmL9uLnXbMJb0aQp8M
Ii9dZvcKaGYFXctLrv7OwcNg4cwmQRwBAHgGp7pfGlY3M8m6ztRRVdIR2lCps7UuUB6Nwu/XjAKP
WObiLYxu9S0ba3lkJveHxkJh//HJ0++cPEA6ARInmILtPItDCadXTtAZZKVs91ONu+6mC3AaCRF4
j3hgJA0b83FnKE/zdQugKHl8q9u1y8phxscQlqGNCGAFdCaF4akr2YijZhQ23qt2KSLLJvRWiZlG
vi3r3wc6ZK6owx+VW+uPtlXy/Y/39B3MhxaWwm6IgPQiz9uJsW421IzSZBQS7HVJGnYtx2LMTGeb
h1n5OiqaoU8prjYYbOTmsSqWP+Ag+mT3W3kfcENfYAzfNQkaLAEId1bGnmsUNQyfaAPzlqwAoehq
lL6/qiBeI5CV94TOZDtIa6cPBqrSDeDClqxA4iI0EpnusJXXO+74CzadT/ZpCQKZTktQHjHo+HBA
TxFo9mxYMVF55jYhf9vqtkpgUOSugdPPaYkcese9ao8/PpvvxBtIvhBrMBeDyQFQiqerNqKep1ZD
71AOBT+A8EmPobPqUPt2PZCybS8NGPGhGuv6svdY/rmw5qEU815HshPu0OgwXiNrmi6irLsU1Msb
ZJYmanbCy6gzxh9cO5MU1cie9q7P37qZ1m+h0Fx5tI/qBS+Sv0SDr/3I4VjPiaxgssagQ3m+IzvS
c0nEqa+G0cRs3eWeBBgbvK0N3dYEzf24RwEmEkUCINw3CZuoOa1t8CziG7SckW3CsEd7y5b+fUdd
USS0q7c9Xf2M6c2GGVoijOd1/H0ldk1nGEcc9m4bfTzXlBdJ08m3oim3DzkjEkYvXfPerdhFxVTO
8dCLrkvQQEKfTsYCe6/Z0PVRDmnSRAH48QTcjS+3zUQa0J9LtVSxLPn6u+i076O9qQiomk1uL5j3
xZLObiZDLNumjbUc0J5wsiKTdKNwQAgkt/aUc7zcKGrRGG+C5XfguorFdT02j+NUsTpDzTpB5zoX
xXw5A8vJj3T2y5i0NHgPG0RTcwKG0NyBkDP+WVG6mGiDzSXtsu02gfHAouOB2D2tnB9ueDnXOLK9
dyx2K/JrPC2mmqNBiYHE9Yos9ApsQ5dTHoYPec57GWOY3kK3hBZXRy7HpounyUGxb7fRQKshp/Ho
xTCfvN3DmDFdN9GeF4qneB7Za+M3hC+Igxlb2uy2lElZ6AEn5dDi/LDAxSJyYI239+A8gMOxOTsq
bwocQzY2ISFOqs/t0LX1S93JNwI8BCTAORXAKji0rOKZytUPcuxKgPS0JRW5qHHTZUiNkC9kqK7Z
3loXbavtMwJF/II71pygfyQvtOvfaG2wAD2LbefBN7TN/BnfwnzcvYaOMd3qPpxskxcXXS1wanV1
U0xLd2KFfKM9qkBNLcbLdh3FcVMGHWAoYtIibBJ0oMo//hh/nndPX6wCjqOlhNkEftY99QOg/7AX
eTpu7fJom7WP10mNt/NU2A+isC778XrfcBdAOOjUoMBSQzGs+qz/6Ju57OQ4q1Sb1VzVS95cjLi0
H/U807gSA+RGwbubfWqLk9/bqotwOZ/bLFKtkWyIgLFFXe7v5Ta298LQ+o1oe7/EvZLXuJ0AI4Zm
V5GZFxjqYE/wS/jGxdnEJwAHxJBIClyDQqmAmvkUsg1fRU8nm6c9mXaZOq5GfRrsIG2sxzDxSG5l
eZFbALQDtmx/M0D8FZGadmyyRZDlei20Xw7Nsu4uITM0tbG0lftY+XpREVHtKZRdw2LSefxQNA3w
7rmrmj4a9Ni5pMJ9eD92/BLlomgPuVpEeTF4P3Zx1bhyvStb7arI0Um6aO9V96GU+wLAF3zfHUC8
0yQqelzVR78UwaeuXnObztPs9lOhbRduTZ5vY1y3Wlyc+2uTUDwSkXZj4eZTs8/tH31fV31WW9rs
aQ6dxB9qGjp7XH3NmkSaEYij5ePkI1mRnV/Ue07HiOhxu9obkMaSpoDzAtFu/AwAYcNbEGHGP8qx
k3CSU1FCO1W2pL3o9q7bYJYOY71Et0zcWM16SARcwaWMet6XB463lmZ8resWIE2S5TDJ84AJbrp0
xYlxVayxhLEtTy1cAPRxMxg7RT3c86si8L/oo9lWejmSvrLdhbKGb9f12E4s6Za9Pyx4ya8pBWjf
cL+ffU3vc2eAEG2ejU0055Z/AgDSt3C/berjUFdtwtYOGZg31jRrccuOoIsNbzgLHTrmbodegtWi
EZEAofb1gtp+jZlofBlNBvM6KRtMP+oKmVtfF6qOS+IanEIpMiPAsN/fdmgZl3S3wt4iF+YRSPs8
X6/dEsa4YrBHt8jOH+1aizrKnUJjmk9IrqlHuKMZPDUmEiUIw9FU892+UWNb3QDPV+XFqov5oMhY
dG8qRIc23Vfrh7dUkcnfKuW6+TBwKEzp5kr0uamhdz0VAmpmuu2ey1Tm3fAOFcHMmRm6DsWupaPP
QC23a1TOHFSyUFXjpev7zaV241JBP9+UcEHCeVPhqJJmGW7ZXFkSs2rr3pka1KWrVYMTEpU3eIwF
rqdDC41+iKqR63Do63qZr+a5IfCwaaYRVL3C5VmNKl1nbu/tfQdldk5YV22JaOemu/UkSKj8ekI2
xiuhXQLR2CR0mVRx3XFO6zTf1+oeLjtVPKonna9X1LO9f4P2Xi4RXJnFy6kaFSMR3ZcNHdZO6Dni
elIwHlubtr7aN5WHFBK8hV2zfrWHnTa2PBA5z8kCgn772IjeVhFecMkv2n6WMEyBzw9HM1uzxqRC
E4tpNZApoqB08hTpvpniBQTZ/TWEXl9H7cK3KuKlHbMCDZvKpB7hIpUnuj+2KB8A1KFrgSZvMb8v
lHsZtyRfk7JS4xUcpIc5ezOtp6lBSES5rsybsYMx8i0AyrwlXSBrkcz7eRSzwBT0rV3oCNVLe58U
xaSaeCZQN697Ipo24gVQ2YzwMd+TfStZE28FX3iUD763saWWiLjim3nT+omTi67dxJvgq+WzGCcH
8Obm1sSGaeYzuti2PLY5hykbAvXRR8O4jx857a2I+9l2Qzr7nnQRIta1EZRTNAKpNGQ5YVpPU7os
Y/W+WSb9uMC1tve8GbshFkiENsICrgVcDrZreTS1ixZpsXUdUOZp9l3MK2amiKm2/iN3eAnpzpx/
L2HcOx7g8sayg56H9j2ZC8T1wTrVlimxRWhuS4iYEE+868OdKmGjGVx2Aca40qbyaa3W9XIwjf1U
E43aNBgnarjqIHZ+h0MfLhaeA+OzfCcLTNtGL69LXpe/o7aBWzx0qgAnnCiBrcBgfQzpIKQ9jr5Q
PirsBKkOSvZikmIOOMTC6nCHhym82/2Yh9jPTaivzVD7Pg2gF9B3hnn+J3hXdJctNFg09UCS3qON
oyGGu0771bJ4/8jY6EFu3mdtU6ZCwCeEdgskuCpHeV8Ig/JECLHQw7pC6h9WYMRzWtu1eDeNfSsi
DVM7dpJFvp5QXdvp1EyDe+NBByARk6HdrtcK+QmCUsgms4gsc1SYvW2SQQUgaRp7aqNhgzojQEsL
8TiXcoxAQwoqake9lgkTTiRNg4biWAVMyygvJo0T3mkI4NIX/IKNtO0uELDTWJh2BN93ex8OG235
Eske07eNcr56k6MKSvlkFzNeuHLaw7EDbgqMLUxve2P7Sxg/F3dbAzmabrImt03Zyg9zUG49NBhv
0/Xm/PpGMV+WqW8p21+HZl9kTHZF66jxHCC25LtEMexlrWGeVy0qCc1YAver3QhXogYMNzNqEvKL
Uqp2gRpd0d/KacrHiO2mYpcQBz5PnbDhfplVvsdSqUVHcAvPjgD6K1EpWVmv72B2sLpsJb15LGsN
ftF0AIkS9OHeR2jhexXXJYFfEcH1p3UW6+U+z8uU6DN6ReNeQBUMwAgo3GscWRktbQXim5lA+94W
uFKXNMuwFVnd6NxlAd5iRzvz2URmrMnFSLvBpd1S2vdbz2x9uYDuvZ1GrewWN7Rd2mSByfRFFSxw
HW15J0653OH2B5rsGJup4yFS4NabBi4X6li1jAL5AYp1uSkHrdpcq6lMdrsLHI+tJJdOoh1Gn4Vf
16u+1zCb3e04ZX2lNxDIVhCYL/JmhULYwSQEWEEFghfzu7yHa0dhjqWw2LxtbbngmxbGZuXlVEzy
D7i7ZnoYedNQRuU4djVoEcXYxh0dwkMZeFNGYmKwGnT5+0eFWtWn82zGOdZu9yLh++JDzNhut2he
h+2+3uQeUruj9fO0KvygiL0rIFvArmEiWwzoAgLTxOx8kL1rpgg7zO7ybadTfFa54UofTKDINaqx
qCJZNOiadgj0cmXWGcEaBrfHZm7aOVu5Q0NUaauSdpi3PMo3rS+CmhA61p0F32DSFu8qUF8j0Deb
6bhwXxbXvujgygEFVauNSe9MFdUBbrWcQJNZT84VNNzva9ejSO0Df1RduZIMOB/CdzsalYsh32We
tawMd9zAICqdGw+RCpQC2FG3l0CHvc9rA536Xri4HIK5gLrKQwLXVNsuWeEm7HzscKfmDFBD+nS0
s9xiZUxFYzWDJHfMl00XcT4xfjcMbBkjsB8dg1iGKR4AyKNVLgvI67bnfZKLXvOT6nJSgBUjgoGg
Dug4jXoPDyB84msnPULRBkNLGxV69+62aOWUH3AvSxhrEtbgyAvSzhHrqw7a6hKZrHJo3Q/aVgEE
CO9Lcch7LtsUwVi0PsEGZX7vppqe4AJavl8Py7aUr7mexQjX+gjCh2aj5E8QndhysfYWo5jjHqWz
5S1NVVhhQNl6073nFQ7q2FVEtpCjFXtooOuYYo/gDkESVruPNwvagFm6nhfDkftm1Ek+EOUSSHan
UmeKuC2mmG0tq6JSlvahIK16Z43uloTKSeKIcjvQW9N5wHSYo/kikmhVH5uaF/q277t6zPq8ARzS
fV3Ox2qYZPEBw6isOIqlK1+HqaXDJSA46DCqpOvNolvTXLCF93C7DUaEe6zWYamzZi+IiEyxT8tV
zSFRr9gOMsfrpeeVPVVtUeUphUnDbTkMwDDKftQ0mtbRwVy70uVyVZqJl5dDVS41XIeG+00H5ycJ
BMNXKBncBphaMdbeQ8jDjZYKrsTCnStuFTRh1cBdRtxmLwmFRjOZxSZVylW/XFGSQxMBNZiQ62LB
cw7qC9MPoXROpPmG3ec6t4UD0vi/KTuTHktxaFv/IiR6mylw2ugju8icWNm6wYDBgI1//Vvnjm5F
XVXqDUoqpTLicMDYe6/1rZ29ubAhmXirFST0cxx3xeuUTel4FjmAsQMaFpacxSD6oYa9wkM9ap/x
Jl8crsSTsnPN3qvwI5ZdhD5ECn4Fb1otjTcKtzCacGS7fqVLE4NwmuqQDVF0kLCADy7ZJeqdhU+/
eb7B+PI6ctmjisrszNLQ/8i8Q1fqnaEApZZRiWaI+um3n1G/XUap1/FUiIGg0Z/8xms3jtIcoojx
/lhF2wDNMN/X8UgJKercTjZvto7Z6LUflrBeu3DjYos+nz/e3gbXTH2xLo1y3HyGXzl9SLCiZVsE
o3RtlHcZ9mbq40ZztGJ1TKWydZfksmiUzZbTMnopD4sAGeiShP9x3Sy7u2mdOgu7McuuiyZ9eYhz
Y+Q1UpVzx4noIm9zCgKkxM6VtpqgtbrH+7w+czdQelz6ePieKNvJk5F5rO6w9y4vDq1EeVhUX/ya
BpdEvI1DFn+otry/kwsfztC5hwb1STLCgMxi8r0qQvwoPSrvutezP/JROfqxWsD6tTQY+BU2Rqtw
gKKPmFzpdzscrE3YfJKR4fqw0jx83PhqtgscJXbfm3IuG5Umc94KYLD2mCQT+tmZS00PpVrJVssq
EHWUHOuhZXQQ31dipqKhyTxXrU/xM1mX4kv3hApgJjTNf8k1kp/XvN9KOMjGf4BuJ17naYx/YlV0
3UGgQhpqVzATLijlF/HIzTTIdi42/csmwp7zneis3ssI9QHZxbi3OXHWvzDUFnGbpuMCSLoX/dgU
yZSkJ0Qe1rHuUMCRexGGlN6TYcLljLvdqkamFTSDmcATacrU8RudgjL1KevLyjQ4DtSGymNPitZD
tnvNwXT5NmyBYp+QE5uiurIp659RBXX3Q06j9V6QqDxXqOPSh2xfyYrqua/kc+TSJW3HLdp8ncrU
vU6xhGCQ5dzupxFHC/kEl2eYDxVoRAQzeFQth4z7KXsy3V6cvFpNBl6RVfKMN6b6moEDPTDg5DgE
ULSES5V2BRT0NKrKZmJi5p8En1AOpJoblJg9uYpqn/c2nkaeN/NuY3ZAeZ2M11zMkrQzCBJsTzDy
zpT4QCELQwXKdLzlj3YM49goCTKpGVUW3DG3lbiLdxF/dwuhUbOi0rmCPIrddfejzhuIDvL+Jkvx
OnEy2Q8TTXX5Wu1Q+HVSOtAqJsWuXxBjl7siZtt4Cv3M4EgFno9tLhJ3x0gZ5kM+rok+ikHfZF9g
lCVB+GVzpMFfpHEN3k/OOA87ujZKQ3u2da/2qbuYvav0XWGqGDp5NaxQnCVjL7NlET0y4YrL7Mi8
tIqx7ZsIEBiOExz/vV1hBUxPYqz0+LGa1qh6zDSpJGAWRSC2A8DGMUnd17kacFqhyELZMMD0bQex
cjQ2XG9LvRrChmcaoWK+zGpg6YXsubZNtA84U6bEiunsw23PjPSEIGpeoWG+0G4tZlGXvY0/e/Sy
+2FxKH0OW2JMOBrVJa62pmPflaLYB32PfgqeA8j7NqJMfcAhU5ZneM/pesayilfEVyCb3UWFzOIn
3GXyQ0RDyZqSMbU382S8eko8Eh9tH0Lys0+gyjc63sP2wgyT4jAUgx/OSsviRLoxU5fg3a1JtIu+
qnzokjqBcWKbOST+TbrKzY0fvcU5qDnQgUpgtTYmEVXjBqgH7UrBv7SS5POXUAq531zGYq69nbA3
jIVB87qCrBXHGZAczqbCr8vjsgZQ7wBrltalYyQfPNlcgnpR0OlCZrTDT4OOu89+7NT3bOuKvk4n
Jfg5VSXdGk3icrpsVqa8FtaJN3hTS7Nk5YaPr+j+MQyaw1hA1+2v6HRWOHjjyg6DH7OshVIlrrIy
W9TKVWRJM0yTYTXhiRA1j5V6QFSH3SkyE3Mf9zMadzZtJr8WODi+LnBMZW2Ey39UUPz4oVdsMA95
BlXkmBrJ90bEaPHrOHQBah3kSX9XVT4PL6argKWTATmVxkKRf3M9UfMdFqbDhhyVG/ma2bl/S3YB
R3LAO5o/yUiFomHLvrpLwsfxoRNRTz/PS6pAepRivuqhMwmqwmnpm2qz0ALLkm8rngAknpPdDLIv
3o7690ZKgmxUTtUfNPbjcDKmC+yx8Ds82GF02Y9t8PEMrj2hj6LCr61xaSk9JXLG9UguOlanuohe
gADm8wnSkTzAoWao2rx28UMSYrq3eCgoxDMSZS8DxJ4E5TGvfgOGW9MDd72Kz8oomIPbRvSzMMVu
oVPgTqIzdCsK3rBW6J+G7W7uQwq9iwiBA22v2HKskn1ydYRvtDfr2El03BPwsBrWtx1rLUn/G6RN
uFC9Jj8gDoJj0YwigxaHpI3QcO21Gu3wtoeuS9E27ZI9B2HSr2r2pWhLAI2m9auNumZl/eLR4SPc
gWIrsvYqYpvL1pT2D7RuR16qTPr5WFAXza8ZTqfyMIMPGY5zINRjk2SZbiFKVPk1XkOqb7Uu9U0V
0V48ZIPzc+v0zKM2kmhxajxrdykYDrCWjNQAMF8CyjePbv2D3SFoXOky+f5qxBQ/LNkoP7jMoCOz
dFfod8Zqb5YQpac5nWnXEklRYu6FjiAems2zNucd2ki0NeKZG9KntbE0zDV0DPKQ00pOV/jTpT2K
LB7co6lmMj/GZC+KWq/7hp4mmbrl+xp1As4kdfNpFEDFtYmjb32ZdzWIS8dPKBGHBZKIMQ+AU/fq
wsClKpQM0V4cq03psbVazxNe/WXLb6IFoQ3UvVCcJvDW5CkeOsRwljDuAj/l9/ILREzTH6Zs7KG1
yH6azvjGytQ7EEZ7YAhabddJR0X0QbEsDtclTVZ5lrorqwtRm9paTmMGDUJaGt1Lu83dsXDO7TXD
jhbutgE1amaKDaU2oqoTSol+TU/RPqYMakXV6/TJTCK+oLBcIKeGdH5yKJuSs+tTAoI9qVCEV9A+
7bfJAp15dDpz+uqL0bzlnSI/gAOnohHDIuJTqafkI8tm/rIxBDKaeI4teoa5U/sdUp7LcLI8K5p5
xqFeT7EBvbVPo4ibpB/W/b5AufclxCXOJsczlba2GCns5TLgG2Jby7s2h3D2tQoT/UIGf2PkGSSo
tkdHuEOytPuhQzn8Y+x68SMeV/6NbcruZxo5Bgin7OUvaHzrJXdrQo5zzHYszWoKXS0qtX5AXogn
NSq+UjYOTwaar0gp4AnezzcpNLZNPhXzJVUJ+TJ1cfjVyXmZL9YUowPs0cfqiPfZlCcuIZG3ybZk
/jx1nSN3Y3WTP6EMO/GQ+HQbDwLfip6GbY5/Q2XN2RuZ1Fh+g3m7s3u0j3lfVypZk2M3dAN9NYCS
MnR6xG+/y3SvtjaVvMraxOUgVxVWYvYcJhQlTZdJCOGo5mx+VCXRD7bbYADCH+6+j5UAb1TsYmi1
z8lJS0cHCJHZnNW3bMgJNwMfMyUMPX5azNASZlMhoaDYbud6wMPRj4KUbjwGmNLfNo9oxTOiQlI0
Edk6codacm1LnDmHOR9kdJwgtLmizibGynMhtv6XSW0h2ig3w/JrH5cVhI/rd1WHmW9xA14Kjf0+
9LaroQN01YOAcvXChq40MMkAfDQVfJAv+TTJ/Z45pOrOHrVWiyMKJ4KD1Jb/6LFgP1uWrOYQZ0qf
K5VX6VWuC/z9TPI0g7abr2nbqTnWf3wRVNc48JnmWBRDGe6UrIQIDQTynIFWmt1ZjnDLWgfu/Rfa
abW3e5JGf3Aao6Ey0Wp1K4Erxh+GgNXzGJDyU3iJK3OWMifl/TBjGABMVCj2DdHdWDW57qK0FcM+
vdphwAvbDxJCqhSG0sO4qLRqlWSpalbhDa/93GEJM5r16ymSuAF1wjaHWCxwaXKI+ym7Rj2v8Avi
cohqbNhzW+wqy06qjwGexsAmSatG+N8NQ6BVvbk5iBQtJ8/YJxhw4xNwkaWoxTov3d26mSxuegDd
8qSXrnpCbqxkdeBlGjVu4fN6wB/YWiE2/JMiy1TVIvj83CVT9MVN2Lhq04fOtdijGUPflWJTg7gc
I6AHpOOVC5jONcSA7BJpV4wNkqNZ2aw2449y6Wd13Ha7uBPuEo6bnSVDhcMAYTu8YBTyXFZyYy9s
89va6HyH0mnLDqCLW+UK9jffy7KFeBgp+ERg4tsRRvDahnKGOLclfuqbuZASrcbcjy+IOyb9MYvC
Rr77pLQfJ2x9b3PSrfKACOGUwjFasgeRFqNtNPXh8y4mmlwBBIsOnsKWKaCwWRwdMkOEvdDViL5d
TEeTcyHD+BM6A+6VEcvtdVq6rW91Ko079b2mJytgzTWxnnV1WgAyo58aJSc1t8x/tj0ZfzJbOBiq
cC1JkzHCzg6A8dwM6PI4zGsyqzZzNL/bJhNgxUYQzGqOaDYKOWJFecLbvuZ3qFYRtLNbUf5GKzT5
ZqH7WKDj0I5ekcACQ8JGBcONbPMIUVpxsDA+WdUBthK96aJp8qQNlnwDfBMbpSwFKAOozPNDDHg7
PhiXcIES1exHodkmao+/8tL3yaYbMupOXNyoxX1M5CbuC1nNv32X91O9bTrSV1RuGroF8vjHDjvx
ehx6QdW53yDgQFqDj9qK4NzwJEgMUGnE9yxPBAxrfqQaJiBMBDnfwz+EUDjsLP2jeJfheoj2xQc9
Z0weWbmAX8jyPpwTucJOr6MMAnYzRzuL2xJNa1bLnUKJSUqdoafC2ILDtHrc8d4X7Gq9ifnBTmX8
TQ6bKcCTO7/9jV27gTPvQAjQEbf4BwXtiPER/wQheBejZ0vW6jAyiEoWokq7bMV6jSO5IUA48l88
Zh5WdULsEcpHcvRjiXZ7Ddl1LymrhQvpdQ2hPHfjrJthW8Qng3cWBTznX5NYF4fcjlVf90zbT/9N
orwnznHYIGWHCy/SDExK+Y7i0P2uyw12yXFE/rPWaSovgpAKvs6WXbTVcFEG4iGcwr37C0NC3kP4
SATfUMsiT2AP4//ffTZcqkDzbgzHrUjt01qAUWNLnqT1oKtYH0ucWB54OOxvdbKMOtbOZbmXp564
LDsi3YAZDjLtS3uezRAXQN0ptH102WDknO1ybDsosuUdDjr+Yl3vPiqSuvCYSEVVjXrVdSjiDQhm
n7CVwdAoe45CDxrdIddmm49iY5TWKdwfOCxwaYrDzHxvHrnexRdZ5LeQ9hTkxUcb+PB9WtwniXR2
1gxh+ZWBZ2qg6A5fQMGuz3A65kNMlefgWrYC8IldSDnUYEsXgy4NtxoPqZQvKFHC9F0oVtI2XmDD
1YgxqO/Bh3TcaxTb0fAG1RnRcJsXEWlEMXa/+jAAUE/2LH5eNwbuBf6t2l4Fn7dwSnJwV9ih2fit
8BSRYzu66BvQFeDlMRf5Ci07dyNUVh1B0c46lhz7bZq+qhJDLf6G3P8LHLo99hLjRm4TIm65xn++
LznEXsjvBPlOHS1H7LG07pBHuqS4/Yds0UnrSNh+zFX3dSsn+TtnPTkOPDyUOYHf3Ofbk5O45v9+
Ef7F4t5WY5HDBEfE6H/y4f+8LAHNJIV26I+gUMwjDrP4cyXUcsoxneXDCO/+NGE11FAYZl5vK8s+
F6VjTQZqt0lTsXV16vrsL7zcexoXF4VXA/coJWBxMFvknxe1pGZaY6T0j5E2/DpX43rrFCZ1EdgU
a4em81IAuflbDOH25v1jS8MEBqQ4gKchDkvz9xHjkiwonHK4WdZA1ZazReXZ5fMjYHrwJAg8w0JD
9/whmrS8Tvn2Bb9meNJ0CGdekvg4R0n1XHSxPYS5Q63034/q/7o6zPfAXlsiWR+/X0AJaOgONmhy
xA775LrB2lp2/fRgUr1ufyHh/xWzRLWXl+DcEDLAygDy8c8nIOAyi2zl2LSjJf+x2inniN/u9rBs
sfyV7qjVJjmmB5mb/WEYY0ji2hDY0ywc/n+/NsHcIuQ9gU3GBHMq/nkli1qMy2Phj0y65bVD6w65
SVZVQ6egfv33Z/37WKApSMgkBqeJ9PH7rRni5Aq8QoRjRgwacwI+tB62DKbgWKDFsrB731aKjn9F
MfCXz/4XjAlEv7rdcZCRiO6Td/uD9ZTBdsKaX2UuXl0PB4CmW5/V1Gp7SAoSib8sqDR9v94Rpoek
nSJzhdhD/P41M2hcIipTdkBCD+wKxYQjgU0pHg9L1qOmz+S6XVZexhvov24am2VIxhMELLT4aIni
y0BzVCQuDMn6I466zjZJFCBQdigEsF5gAmQHhiqxZVqj2ZP5MttrEbYJUxTCCGPlvx9f8v4eFhWG
mBBCi9sMGiyad0Dr0nmsokmggQfr/AP9ThjqAbHFj9j+h7uJF+7rRCdglv2OPa0nYgAyVkHNmG8J
WRy/Rb1mG9TgiccP6xpl3zzh6v6/r/L/ushb4YHAIv4D7P1uQQMQ73v43Kd1HEly3LVc90/xGBHZ
xItP7BXpt3X5/t8f+q8XGrcGSzRNUPOUKUWw/Z+fCn4pnnOM/DmZcZ0uUH4MKrO8eEWNxg4BjvlD
VrLtPO9wT2o33BpGRzJ+hhv9t7zf/6ST//c+W94miVHsL7fcKPI/7yogHqVyjOE/nVgSg68bgQfe
jdamD0XHA7k3ZdrLu4Cer3vEG8GSEyJ4ilxm9E4IExO4GHWFWHzWIspYbfcgXmFiACKbk7vNJJBu
dm3xJ/FssY1HnS0eYbDocCwzaqeLS7Gd1SMXsTin1rD7SoLgqMtgIRsbn8r5oQflQK5djn3uqpIu
ZfdFgMDWWgd9pw65w4AECWUuhc+QRbxGAxpGFLTose5B39u3ArNk9q88qFg9jfMAQdfbPdyZTVbl
XZbPefaYLiCZZKHi8p5jqekmXwUCeWO0ojEGj1t+Igh5s9ZVfeGewbYJ30C+RDRiRhL29Jfl8X4r
KHHcxrfEBjL9KInf77K7XgbojT4+IXkQMwwZqIysoXsiZ8ZjgpFW2YTwXzMVMd2QfBJZBCJQU9dU
TK76LvbUAfqZ4nn7Synw/tTDPpxmBHOYbrMgwM+/S4gh5xlj+hrfT0Evol0WbpBM7fC28ltU9S95
NByk77ZETN9AGAUTRtDaoP4g7869cVdRb8uFn4CukelGgCXjExun7k+fRWY/ZEhFgOVSwMNe1sq6
z9VKJb2uEAj5074hkXLqVl7E3zhd0W/7ArTRC/Q38Vj14OoaXvEtv+sAJSVfx2jQ/uMk5KQPE8pk
fzDGzvGhoPA42sLFKPftjmFID2yE3o4ky//c8BFTwB5DzPjWrLj76kC84/rEOhelHD9WdMnnVXK/
n63NdfhEEvDftZvyDL4eJpok56qrhlMeIdPW3vzRtyph9PcyMqgoPCGYZMehyqGwG5Y9OmBQW/8t
7XlyipOSlVed7MBwkdJicTN1CC4haY+RJqj9M/sEhnsu4J+jtjrBEetFa8W+lvCj+GoPaxZt7JOF
a38qobvrptj78afP4m04AkKaKcBkM32s5hSJlGmK1j9m7EltQuX0T5wdUHz6Klv7N9g06dQsQiYf
dy8Va1AOZfMX0xX8wtE+9Zd8LbbXbDQlChPGRnbJCPO/Muys2OJHZOSbrFvXjzQbKndxcA+zFja1
fbsdWVU9ATEVTaFcMtdjLqiuS6qzP4lOY0ixctl/D8AoP2S6m8mvrqPg0SMxlcNUr4x1CtFux3kt
baJgQmCx3O8QJLtmsM6XNaEIlx7A2+gJBBZbjznpB/irs4euCPMHXQzYnzVqUipjjE/r+s4h7jNO
I66iiDMcprjjCLBQxU8lGtbQxMk6fKUeOnBN+i2FnlUa9g0HZBhvZZuI1Gn0pDikCuzNmXu1p5+R
nkXkOA3Lds2TWV7IFgV6ANhHEaSGXYf9bFWGnjXGHfVtIaj97dUG37FPOPrICeMcohoEHHwHkGuL
u5twAImjx9BIXkfof8czdAky3InV8DuH4YnTFRo7QSJLEuHrMRPyx6IGZZA1dhgClySy75tuTka4
F1sgocGejccghiIHS7ztQ9rCvuTPqQT9Dl2n0F0bZU7ZQ9QXu2my0vYfYrDORZ0MXt7RrcuRH5jK
4ndQKYR+RFOoadzI9qceP67aEdsqfYJGDhKGh+jZj2T+ju6/rG7K1I4V0NsfeReK9IgyCr0OQeS8
MXnudbPnvSEwiMWGmUdbUjXp0KN8coKl/KDmTF7LpEs6DBfdwNtF/fCxKtV+GcAR/AJUMl3KjkrY
wmnX5UeTYWDKZcjwBDHBRAO6RFCGmjZCHxsalY87reEUZvcyLSqc0tsAEngprAGqg4Asim8MV7hu
0SQ+Q45d5we+GP8aJ5pgqGVvknswndHc7guZhnsIlxgYSQIh7NWlQVR3arOqaIG2YJHSOaRfhySG
omYlEoQ1BDXc7gHcIkJlCY99O6OM9Yey8x7mFUbVzfC8WfccaS328+4hbYFkU+kCygtKBzI8CCrU
umAL7kYRJEijimMXqm48D2G5vR+M3N0BYy9lBiU6Gl6A7U9vOUQyUo+hKF7l5su5ySgf78ItPl/H
KBGylnSAR+rJd+6LAw4wXind8nZAFuCtX8cwNPseDaEdjOL+simq3zCKL/YN1JecNwGmTN8gt6Uw
1KkSB7wVkAScSTFcJhnkV90h8XKu+kl+RYoRGRpWcTedUh3MZ64ABmJqG/HY+eAmDlgVGmsbv55+
clJKDkOIqS/jjDlDGHhWeH0IQH+OQfl+OpC+mxCxS6uYHQehZABumar9Zcn7uTowXebPg+GwOIZc
jK+WlUXazvFw40MCYOnm5uUsdY+pNBL6fZr/NB3q9sPWB2IuSb6EN1cKlCGZxUqVGOdVftEg8sGb
gFlSLSR8xBLTJcJLvjkY+ONudt6MXZYedwYptEl8VRwi/MHYEENA5Iq4mH6WokCN5EeJSR+g5smL
6zy2n0Es7Fvfw6tvVswowvZDK5COiysQMtlV+BQw2quvfT6nH1C3DaopN4wDuGBU2A1orxBYakIx
j60XcBEhX6VRWvs4j4ZapDHRd/Ca/Gfl4ZZiH/devBbcdr9mF5IXHY+TOJcDRnBiw4rWvuaeJcWX
BL6KqemMMUFXDGCIEKwsOY4juGtfkm5ATH8D0DceYHWWbbzD6uE68ebLbES6tTMdgKVjm4LbnGMo
IQZ87FUenqch5seoArnUhBBLed4XlEo1SO4kPkYm69GcwgVIT3pDzs9lnpZHkS+iPKoxoVMjbDr+
RuTNAojRBvdZTGAigNvokoJJJAdkmK77jAEMiFeuiIaFVPqbhj1OPylM2BiSb5q5ptx9Qc5bmbH8
o7E08wCu1y159mmg5SdWYuk1CP/iUMMsJ2hb1cammhQAMFqlGH9NFdI8iIBv/jSjerDYyJHVqitQ
bbgjC6RPYtbAnzV8v8fKAgBqcWvXb9neRUzXHY82cpTYJfAzLqkwBI9H+jATj3Bo7NPY4jSdZnbZ
ZKTlnejz5FPi9qq/QLZHAAxy/fKzA6g1IHwxsfiFxn1+IGuFeXiAkcQMBixRQ52Y6ctSyC4/iAE0
2zEhAnGPnWISFgDX7hbxqHqYZ5rz1w678k/A30riJmZ5eXIWIQ7wu4M87tKvn4mI2c8iCZU/MzzS
g+h6871DoxiOk+zH34RTUH4z3sy+MRwAFjILY7+2E8LFAzanDlqYc5LEoD1wdiGIUSyh2ZDsXGvn
Jn9H0PLADU7C5s5RNGMuz4IWGD0xJno9phrzej5hXi+Ddxv5iRyXdSw/LJ3q+bHMFfYxXWYWPx9X
+hMJu7M4fqpwv40dBnRiGtBw0SlaArx4K57aMnBgrWNR3huGYZJNTJF4OLKQIzTpJUXWj/oU7HOk
FoXZvGbZwwvSfAZTB+2c63aTPu/buet3+OxlpRTc7TH/5Wc+0XqXJs1Pyndkxjq3EPVDTAB3LhTr
oOLmQ9KrlINHW+2nzew6oGIs8qZPbwqRwHsmG74b2OG9Wnx0yCGdDXWoJj8dsVLwBvEMLV/fhX27
h50zfceEK0QPEh9vxVMEU9k1VO7JYwBRh60nJMa3w5BIcT8swzrXpQ7sW7Hx4veE7aSoN6eK8W7Y
t/QZaTgYPEg/L115Fw3Z4FtlJq+uVGLWZ9v12KzvMRjDmNuMU2UOOA9kfkhdkrNHvPSBApzb/KFa
sGk9RPDgH3y2LTkmGMui/JCPPELiR2Ca55UOeEjtrZUGRiLo1jdZDLLsmKq5uEeVHPa26uIcHI4a
6VvEvYixOQGBqAdMhqFnwTuBCPAuQ4RyA9OADnsEvHeoCeya6lEw9BFtkiaBNt51U3jqitKPNc3Y
Sg+oqpdwRoHO7NqKcUXwH7MfklaloBsOACZN1G5eo1DkMdIqbwYISXHU2zglOLaiKGttmi8PmCkd
9dcegub3EK8pZOB1kj9ZiWfdIF6zLvdjAk72buozXT5h5lG5/bEF27ZDB45/uwwq5C+RknlxQkVl
seuDcPNrvYP96A8obaqviciHsxcypjV+S46Qk8XUm2dpBYUFsaVDfCAQLfqDiiLE2/JCLfxe5rxS
r7p0Ij6W2L22i6Oai48EacxbHtJk/CA7FfdPMoAneegnX+oj4iHcvSUbN2jH7U7FAAgas3+IFmw7
wcQb+avGfGzkA6YtS1aYPqXdj2XZMwXE0GsKa1YkyF2CxUxQ9U+gVEDyR+4ZA1pnCFtajS98seDY
CQbeuSZz8K7uuYNe+iUX+fgC+hFh9yCABqC8lP1bvHNZ2b8oXf/WkFDpg2NJKCmzCmM0/qnm4F+t
KIAH8PUEVG18xBSIbwYJPlfDM45bI/3fpvPehLP/rdhgdAh8AgwSoZjYgZFb71L0FZpv7fZ9Pam9
2z7bTMoGJ4F6dWJZj3Ar2NpUg3vDoJn1AfXu34Lj/9fHQwDAdDFIR1Aq333dlZZQmGe4ErF0wJfW
McKMC5vn8yeXC/u5Siz/o5cR5NQo7X2URX/+Wx55//k3xwb6CGhu3Ajoszf15H8NqIJ8us8z0lIn
yDX/j70zWbJTybr0u9QcGY3TTcqs4HTRhxSNmgmmJkQPTuM48PT/h3QzUxG6pfhvjarMKkepq4Y4
HHDfvvda32qDCAsXXRjqsTPkT+MejEe3X4N22tR4iOqpLbvdn3+Al22JrQvCfIZix6IrbYsXN0BS
TZhQ3hd4YcjJ0Vyn50YuzfchH/0y8NT00WUvfqXz/hs7YbsqrSB4YR7jSsr85x87xZtn90kGa94o
H5nY5OeTbsbYRqua78wCl0NaBMFFYUHXqNB9v4MtUb/S//nt1oPBc3/QE2AY2064/f4vtz4ING5h
vpljRhnanrseVLcLU6tJxxAQu/WiAx3VvMs60X+rw9S8gakyDoc/3/4fjeNfn3+KKqgmsAuYw3o0
yV7cCTohDjavqjjJpfc4b/dSr996t9PTOwQrth/3NFLczR43frepwfNDBadpvBqLwaquKqFt47Zs
wnb4rkdZ4f/NPT+9SIVfric2/2WKpnAE/jLJtdonifRnlu0MJZLIPJZao1/UvuwQxMTGaFXmxToH
SGnnLmv1QQrTS04FHKv6AeeFaD8gEQ/s66BQeC7cLFHpie6vhHnhQaY6Vb7SIi49+h8H1Yaiwj2O
2TCaDdGYGq+w275n5L5Ye6Xs+huuUXOMdI9wMJYww+5pvFscdACmVBd2HVbjoZ/zdTn++Zb/Npj0
LQbLEGRcIkroETsvbrmJiHbxS421DK7zbkYZc0jaYN25nZ0/FghBLt2qnc9VW7dRS3V9A07ePZZy
m52rJY9bU7anV36m354DBmEM4ALQlz5dNtBvz5/GcZVNagCiO4RDAOhJYzUzzsemsIzHcakBAwTJ
hDUSHWUXp064NnvlUxld9/TLeEcaYKGPM0kZ/RmytsU8ot6xukhMND2+Ya4eHgN88+lpSWgY7XVj
dB99ch5Qe86z+0EqN/CoXf3uvTH0VXE+FyiAK0i53SGtzTU5CRtvQaQ6GxTsbDeIMwBloHipk4Xa
MKXtt6/yRKIbVOXkX+DX0M053Q9XvNVOMctDJcDL3gWjl3ZnlJ2jyRCnzcQBp7s2otEogssSAKLY
MUl139vd2lcIfbu5p1mukuajtHzyMZZRKE66EDz6Q1vQPolCvHAckSdaT7E1ji6aC8sei9uFQtU/
5/jDwBvy9Frsl7no1Y1n9w0dxKbr34kCrT42BmtazjxIQN6jsgBnpUbhIJ5Cn+E9pHxRj3pqnc+D
4Sp5Mcy0X/ZZBrANCaydZIdmZbyCQnpAl5vZ7boeKuRl+bUee80BeViDezGJxY1Lma7vBl6vJm6h
iHi7gtogO9SJQVfNd2udc55TISbiAp8CYgaGYcwJw+nanYqw3cFpoGMOILLf8y2syQ6T4VIeBjdQ
n2WVCoI6YK6cz1aKKFZlxXBQ81J4MVUcHyFTmYeCSQPsRCAghihMasvYD3Dl85upcGz7vDVrHnMX
QdEU+6ls9VeAp6j3Ix4A4MzgVkfYPAzCDOcy7cPt/GoNBtdKveqIfjVYbmU5mDLKDX/4wJGMQhjp
C0q4obSz+SYdws57Z6m2OkfMZKEcD7wqw7eTqyOip9Y6JFaZZsfGmC33AisgHzqHEpdfQzRIPuB1
B4IeloHoYTKAo6p7K3kS2Yghqlo0gjENtvF8qGZ/OF+MHimT4TX6sS4H5Ud0gk31yi72slSCcEjd
627pN1t6ivNCSwDyXJpZvqbgtaDjpXPYv117Yl4oZ9azhgftH85xt+tRJ2xUL74Py3+xYVGMKjXZ
XM+pDecOgPFXQD7oTlGcfMncXn/585r02xCX68HKDkKSI9AtAGF9viT5RigrKDHY4XwX44zfzzdZ
Gh56jJAfixq0DFSrqbpQ4dRGYa6FFY2hPR+ZtQcfbS/9XPpmwwHZE8xxfRizwKOLIG4SnSe7EKVc
TD3UXpZyai4zfNEYTnPx/s+f4eXYffsIfALbDhi9WMGWrPbrHs/5LMlUCXYvneG+4DawDj7GqJ3n
r/RcUxsimkkb8FJhS3hlm7G3ueevOzt6HJIZiD1i8h8CY3sxjW1bhS5SJd6hybHcIF8sIeQOusFC
lpiuCq85c9l3uTfY62HwUqQehi7WD/PYuWpnj1DAY2pGyE4DR2yMeo6yT5wxsTaA31q/epWXfGKf
98Y71KzYr3H3hNkhcBVS5rSzjCuZ+yHUHLpPU/Tn2/rbk88IgDuLZoQFyHJeFi1GMyVp004Sc/JS
7Dy6Pd/TApyrZeEzRYduFK9Uqc42jHt+MwENwrBHg0a9SMX8/ItMQQ1CH0q7o15Met5JStpMoGog
dRgv2QZEr/MLn2ZEfbTT3rOjomktZ4f/x1F7c8zLJRatib0EOEfIVMfr68dmqMSI/iDHMsBpDBuy
nzlYjFZG1Y9GreaH1O7y9AwhEa36vM3iijOxecLMV3NiFcV4VqLg+Co5G+71Njtm7R0ef9zqvwLC
bn9+xp9ZV19bajx8Nn9lF/77l//zRj41d2P/9DRefZY/0vf+83vPf8k/9Ne/vAV8PfvFb1lj/8rb
2v7kf/c3/5tRY9tS8e9Ine3ffx419rluERk8/Qg/+5Eztv35nzljBkqxN+gX+aZRqri/Bo3xW/ab
wGT5AO0YkAFC3fZX0BgNiDccIc0tZmxbtGyHl3H4mTQGxeWNiTqOVWzDmnomooF/ffRnt58cyb9+
/SunWTwXWfITuYRvWdDj0FcgsngplkpxGNZ1sFr3NtSfMuqbnvIVXga6+DzJ9tmIqcZAUTXjSZBV
y4u7UqAsuV36Z83EI4i7X0Iwqv1wwDGlkZ0NuABvhZutPppmZyhjHncbsbq9tHfFanzqmZxvIwHd
fjGdtVyipnUGDUgIMnXoBytGKbQBmOgqcoX2ynSzb7UnEcHopmHAUmT9GhzqsZK3OdrfA6rKqYu1
Pc1qL3OmoR+NzA1v8jkd+6ge6YhAQPW9KG3KFkTKvN7+8m3/3S189i5vd1BsigAL8ZfYLFYv3uWe
bzZfu8q6r8w8iQdb9XGNCPGVJeP5GvXzKiTWmT6iJ863L+mkzLpG1UnmuHUjhn2TtbSEnEEdDBuI
ijPVxuGVT/X7g8FHIfGC3ZmQIMd/sddwomFQ3bvLvWfK5WJbHz/OTmA4B51Q+ERSlX3FbLUIj2iA
Mh4Gy9d1hCeti6e5FWjnxwTtu2jEVyRa4xM8M5zgbli2fjz6GhdZurTiTuCsqWJbiuVB4eBK4tlB
o7/PZYOibNE9w/A69LZul1tSNa4WhL9S6XUEeOA3XiRqUdwMFsUYZiKJ0MRMEtCeq2JXFFJe2Inf
vfOyZP6UpRWYBCg6zmc39/rvoi6LjpGh5EgnpoSByJ/v4G/fGNXGltHESVggydve4V83azpd1qhm
b77HNP89WduL1ODerHZ4MkrE6z8u9o/W1at/Bc0+X0R/rA7/WWH/X1t9ua3/+7X3fxHy2OTPVl/+
/M+117besKyxtlkmq6tpbdJM/fQj4zF8A3DCIhUihO8O/5Ov5q+lV9hvPIQylFYIKLfTK6vyXyuv
E77xAIVgI7cckoNI1/knC+92Kv9PBUAxRYcuZA0P6RYiNPtRrf7SrgHdkHfNmIBm4WjwtgT8wdxp
Kox9W8n5tXQtXteXl0MaikTVJKaFW+H8qO5+vZxbFyJdyiwe+1Z8WJlgfzH9LoNjP6j2KjCEGg9Y
x/Cyg6LTXwanDkAwp/Z0vQDicU41Lu+VoD63uJkZClV7wPwq3IVKFm/BqnrWbhuMYfdywvpiEGBw
4rqR+mxSsKHjPERrE82sNh/w3bXM8RYCg6KJQ8USo1uDpQr5qX50s76WkdUXSIG8vr0NdT3xs3Tk
SADl9qdYkI014TUL8g99ItMz7Ve0a7I1qIN4EIUG051LjBxm39hhTNSj/SmkK9Ix3/azx4H91EID
UsEtmJt6RkbjGoYZrwYyzh2CSdTyAQX8ddpX7fthTuqLVsviXdrgyTkVziJwc1uNJEwNfE6CHl7Y
RmSorrvFH4yawRoXa3oq/BJ/7Wit46e0Dd0bTlarc1iwan0IBkVm59RDE0BuYsO8MtamezS1Necn
Y6inCXBuuhA6ONIWbxZbsuNKuhtELCTv83CmqQtLpvIjtzEHTIrm2kFnMrX+JExkNJGdWcF7G30V
nIp5rL/U5CboQys4lnLkxeEb4/rElD7TCnirjRTuokAe4e781VJvC+14RtRpKtHYgYBJJ8MXk3nU
s6dU3Og+uOCpZbgKojK8D6BlSZ6XwGWs1chmiiBjeJ+y2RM2G68tPiMRM+y4WguGEF65ZP2h6Zfu
dtHj9KXoNRBQFa6jQimkkAfUYgBIQGvdfhCm26+4q+fggM9gzY6MKxYzbrVeHpA5Nw2fn35HhDZ7
upmSjMHaMNVYdaGwuzvXCHEEeK01H0le6p9oALfNXtij3pU2j8xl0GcaHUofeN/SwihIeqwW875J
IePsTOhV657uMaWxhTJyn1nVpD4I5GJehM4RQpkDIxOcSenrT2k2z12UzEwko77tYcqlnY+mQajF
BhQoGLue1QvysjMIx4QGVgS1fi9tDxGBN8KPp7DP7Uc3yeuHyly9j0UHMAEwY4iMzcySAoVPAEMT
R3MF9gNbbHeX5sFmbEkRbhwUVyj3NgLMOeaUHdzaTEbBwekQJVCHCbqMpGv35X5aHWRRYW5lToRK
aJWRMY5DHQWr63wf2fxgMENTdaEaaP8SNR98JS/PBkwn2/YWtcZCpoQ2yXZEbZQW+dlI33DcTQ0w
sj35N+WVj4fYAUdd9uc5o5F6X0tGTkB5JoX1EvMmRNIubBem3/n4WVLj0l4zgY/ss0BXtBnGsQXg
J5N+l5BUkhJPmjpP2nHr8aqgxQkfU/YDoI7Myt3z0FjT+6zSUu/tuembg5t349cqWz3YglNtOlfj
MpQdXOcpwJffA8eIoJghVhccNT8xmQC+4RS9fTN6/vLo54N5T8O5eZeGGfJsE5LWrRtWcE7WDiLc
zi0dv/5Z0/3/Tft/IIj+07Z9mT99zcanZhif8ubXo9OPv/dz+2a3pR0VoIhEvES8z5aR+nP7Dt8I
pOtWyJQJ5Tohtr9s3/4bmw44+9yW+LRpdf+9fQufcoAEqMBjOsSxidHQPzg3ccp6tn8j4dzsSUTE
sMpRFrgvumXK1CETlq0Qtut+p7xluFhHcQMCpNzphGFf6lbONX0sNgvRzXuoLkg2kIvvTFN5937p
jLuuEepqbQdxhBYcYyP7Yoj8Q1CnyEZhR8W1596EULDIhZJRAeUHGxSBSmX/voRhE/UV4Z6l9FHv
8H6MPOSF3ksH3HPEoLEDeFm33zO3whZLUMxurqsEqptaH4y6RRlW2v4Z+Kk64uDqRU0KkzSAL3iz
dEQdMKRHmmJmt4bRTuAlNVpeS0N1c4r8ODZNhjOuyY5JV/jvRAeU/Z+Xs/ct0Yn1H2vZ/17Fe3xq
tyD24eU/tb2n/66L/+9oNeCo+dN7c/b1qfrcfHv2xmx/41/NBtoGgNsxqNiUqPaPRtbPV8awxRvI
7rwW9CJ+dhz+XfJ6/hv0nMLxxF+FLZ29v0pez3lDVrJN+wJDkc155h/Fmj+vQZkIsu/zP6bC1NCU
vi9OlPCfIC2pdtr7bXbT4xzYL0U3H7tgHnYhfH7IP/Kfzf+3axKgji1ya+xR1b+0ZymPsR6NbciI
/pB/njT5I5a23oI/m24nbb5mrHm+Kvy8HA5fjh225xEs+mL8P5pjghSw44BOv+U4cADFhEDygFmQ
HfPLN/83bYe/vRRnEcsOuBo+t+fHS3gg0lRWSdPFMsw58kNc4lQdSRiZrSj3f77Y1hv/z2nlr88V
srASW8Zk/eVtHOq+tTY6074F532dOb065rTSP3WIru9GQ3s7SlqpGZwiqd0OPa9c/8VZ+sfXSE4d
K66HjIPP+/zDTqaZMLXEIEvmTX0h8StFQdn3JFupYqc7w/lnZ/ef1yPQ0qQlRqvt5ecNE8StNrD1
/Zok3btg7borD3UT83TG+CHSyz/f3r/9eFxmy59BQf+yCdfVKtRuKvq95AiyC2Fy7UbZwl3iUTvp
MKhemc/+3fU8Fwl8yBbJm7/9/i+nQRA9eZPrBT55MBNMmHrWralJq6rttLvRtvNaCOLLZ3VrW23N
THNbgRx25ufXqxjqraKc+/2mgrrFnFQc4BVnOw5v+cc/38oX/i2Xvunza73YmEMOVUXjdP1eNc1w
hu65iclK62OzRPBnQOO+TlP7drba+W2QGOpa6llcosVi1/zzT/J3H5oHFv8pJQqFzIu1QCNWqOqK
H4TZIXgjMoQpwLP8YlLda7OtHz3GX99PPrQtLI74rPropH90eX/5QlESrlqqvNuTluAdkaRzQASJ
djeSAg2T0NGfMmbpkekOoMMs6Ajx7Bn2K5l/LxcJQWoIuw+eOQf5CUOi59+ytHAILl1K4f+Y741r
Ycfqg3FUy269+/OdfT4G4ytm0WOfA2KB5oHFhPrv18fX6Y0e9SVCdF8QXmrnuXsjLSDgkc8wd4+4
xQdllzloFZFBvfKt/s21+QFolCN3xwH1W/5R7jm50facTqopv3AyzzytrpovA0SKcZda33QmxrN0
bfxXlsDf7q5FxUt/AjmbGbAnb4/bL1+xwl5odQN0MSw3PQRVmtvM6orzpVvMXR6AZMdnQu7A1DDt
T5PulSXj98vb1AfoA9jZ2EtfTmshsodWkQwAu1d0wHbqrJGTdCKmzetZe+iKVhwQrYv1ZoQ6jIYb
0tM//daZ/uE5ZhfyealeOs6GqsnNbARENA/0UYeg+JYTQxN3CJePVj+1uy5sSA7hzH74P7nwNh0k
VdtE1fT8zssce7eHuAr0KFyZMGxDhEZVc1xNp7lOCyUe5mV6F2Rm/soW/7JgEswUuODWvHTojf0A
ZPzylZtwciz4Je3eL4JhZ8yLPJh4ogjZg9A2NyVWl3Z9DXTw+wOOfo6QSap+4moJ+nr+abWHEHrq
acE30DUudRa6jHPt6UzWoR+DVrTe6WAI7prQzV95wn+/MmVoQJGIhJBw2ZcDekdrfyYuAsgDLiVS
j4z2YwpWUS7COS3OFJyN03iqUtN9Zd16uRsyn2P+y/eK8sunFbt9Db/cZm13RtWyM+DpwpgBu9ba
IxFxLoLFeWuloXH258fphfl6W77YcxE8bPuCQLr14nqYye0tYsCg/WCtn6ecAb5vA/kAu6zNUzAn
/WVCxCW4HzJ8LlNw9lc+OuQvowoQy+QVTHexiDOp5XBviB7Xgh3qV74Lqsjfvg6bsIyQ8SNV0I/A
9ee3BVRihxgFU07i0yyNTRcF/yfLaZ3quyjHurv2w7aZL2uSCcyLdMxRzxdJsXrHyc2c6ihXbRfH
Wc9zdTfk7dq74KY4uO9Mldj5J5UomPWhw926Q9RAogUZmlvGC1J957ycG3i7iega99PE3BDqcFqu
5W4Zlo3uWKByNfeQWJL1PMicujop5gDQom14rgejqKr62tFQqQcIat77BDNyeiXFRFZfQqBXDp4q
x41W0AODSLrMw600+g2/zaOGuRy51rsUhS5QbXjUKIY269l+dir6msnQJredk1WQwltqtEMD59G8
V4EWT6Vs5xPI0uUDtommj4OlbwiMn8L0gXOKmcd+PQZweCUpZH0SGg08R0erMyyRIWrkqkbCOKzS
uOx4CRH/j/XwORSTIw+bHuZYwwtezrq0AD/c4ERHZ0Q46QdVC/Nt3/mg6PvVTT4teCym87Q3sC0S
/uZfz8EMiVlzJNksITDej2WYIMU35ozeQQaLG+ItpO4Qu0pLmM3McBc040L2GtDS4XPTo03aC98Y
HwPVD3bck3a2CSx7zGLFUMyfUYFN16r1PX3QBhPXmwmEfxnnSmbqkOdIs+LFkop+tYdbhIghZP9r
BwaKf6/Dvln41+Du2++OawIVpC8bumdglkcV87lzGa9wMtMTsStwbJN+bS59y8xwBmWm7M6zFFIX
yeKEgPWuO6YHazXAzzV2TgvFJRFM7Pok9a5JLeI/eP3YbWBMyyr2YTD10y7Tto9hO8sC+6C92S/P
c4H9M+bBGA5suk6yL1bsu+iU6lnv4J225d4cSM2dBVF5e6Mr0vEMS2WDz9jqwApVVJfqDA2Ylx9s
7B1PYWjoa28waQ8XYUksUYAZPoxLZDv3juyhEjG1oB6utc1IphyNBMK6N7XvoarY+V70o9Ugx3NE
cxDEmN876Nr5GvptfrQMsEYdeNXtO1uRXrizRjst3praGQAGlXN9AU83r49wKsbgBiBXMJ05HOWu
NdDP9KJDEXZH+xqqP/xUmrFQ/pPgTo5NfylXEND7MPNbrtDrJdiN5DDieauXFF5Eljv9sV8sfTQb
VbRH5YrkVlT9UJ/YwQtknLKYeJ26oesB00lzImgRAS1vVTGywFdm8cDgNnlkPylQg2cmsCsiS8Nb
EF0N5pXRg39UV5VD8hdZYiZk6qX9AviUPYLq0BAYQMIlPzRm0U23GWB6862dVdgG6TVUb4WdesbR
oU99QPPS1Eg6+3bkdpgqvF2k14W3nD9g7Mkhd+SV9v35rpW2VZ6Htaku897K+r29lM3Xucxh0Y8z
6KSdG2CSRgNlrShHcW/GNNV9/nNpYw+cKhPJb+miqoiTxJnbXRPWatnXbYXpgMJ/MuCkeOm3YrTN
dZ+ugU0spWjDXQ4A+zQtNE6gdgbmzdiTVl4M+W2W9Z0T5wnGO1YTzjCYxHyI9xW8jljVhdW/Tw3A
bNEoh2Y6TKUEnRp0/pjdKGlBjbf6TGbnZa0x2rWtbrDMtj4DkqWZ4N8hGsNciivYMndVHbrXCqn8
8kAwBnmeDYtNeyxGWEDvhNu5005UJnatZXGDpxrcn8Jxx0l1n3tdAnESLkI0F0xi4tGRK54tIygj
j5jkw1oOmBRn7Sv70PUai0uJ1RG6VUO8KVw7tIdwOIvipllkU+0gpqXOjTIFbjSz981Tair9Ngwx
tiTB4n3AjxoyRwPtg9GPx+ZUYjlXkTclwF+yuZTgBSnMclBRjuj2no8viIFYs3oAogxrjpMpl/im
OwQreATz5qFME3fZ50lT3HoQs8MIt+SCy7UeUajKLqjvZpLlWUAXz7rz0R5/HcJJSlCCbB87r1/k
U7lQz52RkNEuZyXveQqVKlzK46rGaTgTaD0Pus18vfOGXLEHBXn6BLqj6+OWqDZ0l6PlP4Rzno07
WxM/y8K4JJzXapCzce2uikS2ajnOw9ick7mBEtVsk/FOzi3z0SEz9MU6CIAPC37NgWVgTtcj4LyK
EBbizT70TD++N7UzA1EkkME6AXVmaoqelripJgNKSYblbET0cer8wCPFspTaa3GFVFcPka0T42nz
c70FcbvIs2VK8IRBpNhyeCR2f9i5SLczw7TPxeowps1JM6l2jpMEuNkwQRSRHhx3jqmO2IlU0y5T
rGesijsQve4EFNBpGA3Xk6GiNKfS4P1Y7C9E4wyXOEHDL27mlh2hzA1IsAR+52GR/UzQTFsLGZVh
vn5JrcmQcSvNct6lniY4sGQkedPZuG0Jp/Hg5vpmCa0t9RYJhDvRaxLXGbzktv2WCmqJveO3/jVG
ouEe33/5mYTH7BzAKZShFVxDGlOSNF/cCVNqbEwivWIXHCZ8+Iv/pRUd6PGwsyRGNAXPFV8jQVXR
UoJnjsDal+Zljh4SgDkprFfCytf71J+7j+QumIox9hD0d4uPwOYINdTr0C1b6TdDpWBMDJiN2UPd
r+UNPPwKnoiwifExXHzx0WRU5VfUNOQGeany9sTKOPVxatPwnkH7QmRqwWwE5u7WAwEn3UPKm8qv
UNjR5ktLbUEzQI30ecvgmDrTofQBNdKVkaZuI0hIqeqsFvNQHfRKWIk5WvNHjdrmJIOSnMRCzBQL
FV94vZOEhJHNYgXpQ4qJ9WALFhf0hIn1lIymXmK401Lv6HGFt4RauNlp9SeLXlBlggYdjMwEHNAg
sN1RMQXnbWOMTOh7M32LcZxvawisnmfIWnvrihnNMBwqJQM+FkjWdI90tkAsxJQevrNngB6eEefI
C2DCRDnk62R/buHNd3FNEpfCSUpC5KnDyIVxlReaeJd1WrKDrVK5nHdpFT5iq0FdHnyhhBTOlWO5
OXGRdFOYAuMNzFcT/gV2aCik+WMj0E9HKTzkkgbeFhmNIXJ+MEzV7sWUB/cNGYf9LuySRZ+Xna+/
9Z4qapygmU1gIdndC4La9mTMVf1+RbMuv5n0Y48hRnUHK8U811cMXMkMmUKwzvFa2XNJSZt24+Ww
ZsWlGgdX3kxu350XSTDJAxop5AoBjmt9tgaavlBYL/VpNRA8w9ykXxNVk4OLenEnrznvwbhnRGVJ
TvaG7pALlHNOZl6WjEZ93U/mhCQXIOkaa2+YSDbAzksi3QAM9LQATGRQ3QlRn1UyWGuyMDT5hPTB
9McqBfgZzVmDhICSd8xPRR+uEwIMN1gRRQXj53CpgTCIZEL5lYN2uCCr1iS+nBQpKpsgSU8oJB2f
tG0JtV7PmYPCGNL2vgLmqBhPWcMXw1HWV9iYE3UR4UpEibu9s9OqWcN4gomXxnR1rHuzyGH/eys5
UTG0HF5RPOpkHvE+VzPScFUffDxL10YX2uhWeuLXd37YMXMjeJsfL7MzuGqTuQ6sPiVVLsO7Et7P
DC2L0ANiP98W3ciaaHdWAzuJjfEkZzzFcERCromwI/g2QhImsVss81cjEwoXcw/JJfKFHvNdJheQ
KHWhWypOwDf5aUxbTPPdZJgEJ1YI6HYgvU2y3/3C+URkY/F5KmnGHIcFO0pUYfe9yqsk7PezhBYR
tZNTvS/ocDRbkBpvaE4EI6HSqbbPeumMlJ2CUpdy0gIrTmMAccbYQzWPRNB14cEYAt3EdkGWG1Xc
3DUUwmhFz5COIjofwgISsyjd8WYJ1gBbqBxzeRJiMKhCwD3tMjR3IGaIEFr2wCZMd9eNbfl+Yu8i
ZrG3fEDds9eSYoj7A9RBkYPXLqkzz+ctBWRvU+ppCDeER044zG+zWvn36WwO5/4498ah1AmnO8+c
N7WLa5h7xavdM5DIlUlxBpxvR75Cs3fCvjqRA2ZPuMuVeizpSfg0DqWy40Ia3nRsGVLzhXJbeTB9
EjwjEkmkt5eoob4Vmu7fOcCFwYQq3Q3OtyAYl5PA3aEI9MubLwEZtwJhxlx/LXhKeVOEUuwVW5oa
UXBIyyJBClFDApNFmiJhd5UgI2Zcj344IivxuE/GkShcq47nZi4ODSm6xk7qsT0zFgzdp8mvja/c
02mNXJ+8qaiXHHihok4htLl5eccpFmFoDlQrsoTHW2YZNkkbxhpOZz1ONHgBHTD5zg3IxFQdOeEn
MAWr3lfF3L4rJ0lEaqDdMCOyje8jqvOByEW/FiuMrlKQW8Vh+2EqqBP460tY8CNN6tai8Hg0vMrt
44mJjRm1lg2nXJgJQmBIQXKPTtaBMpKulL4Z8qpLRcfAiQHA+Q/YlckeZZFl+aO/qiLOMbmNCLji
dDbz2vansCINI1o1A/V9Jhun5hVsqFisYEL/Ms5ecBhGthzUPUDL8R1XeQwXOiP8uKNkCPLcfKgY
r++mLiUjSmHrWo8iGQT/tzOGc4zrYXiGob4+tUFt4kxz5xzAv0S4hEWQIDcS8CDCWOAqkLLmDi1f
BmLMxnF9ITIDH72esJIMHe+VqALSixrrC+SVjDimzPYJrsYckgsccG9NaMhJnGWkCkfk9IUk84A/
sHegXdj1wOLL9IaxkHcvFIiD2OhT50oMyhcsbPYYkt8X1FAwDBoXF0ZdLS3hpiohxqsyMr1vl7Gf
6B+NkmwMXy1nUpIwdNg6Pd0+H7yGR548ovTC7jJfHVn0ESA0JI6IYw2wBVBHGiJhgxGe3AVuQZRG
Lls3j9msxHBw5Sr7G+UZQ/5U5UWKnQrTJywLxadi3GI7HLZUvXQ8aOVQhmeoBNIl6ruiWE7uOvY5
ri1hdvsKP9J6pOkQ1PS9ZHCP6E+t94BULXyJgVoeA7PUG1MowV3eNkSeGDMFHTb/fP602tI4zeSg
IGFISbuOzVyqJ1EO62WKzIFlRLi5vsxJerFi6K2oxkC1D9YO6ow7X7ZolEiSbHw17k1rYP4M41gN
uwGBonEmwcyovQNq/21izjBOWnYPgl4MdnAyiZWTX4+Gn4WHgI3MIMPL9tNTo1Imk11phN2hojae
dl4b4qeDWYZ6LRnKmtJMpM5hgjHQwWSa6++iMvwrGdqrfXDS7Ssxe5Gy40+dtwMoCRvCSukQx05K
k5AMLGf46NMDC/ZBabER8mpO1s4JR22fL8nafQpWbDLns8gM72Feiejh6G1b5zOUkiAuGBW/9Rc4
2ndzJhBfYtwhfgkf+wi5KGjp+IbYeL62NQxEqCJVAUzIAu6xCdAw1fJ3+vkS0khhQbdhM4dqYoT2
gd2q5vSL4psTxSjTB5MKjJg+4hAy0nEH6Pluifue/GMdZEfTBbpD4hy8D7w9BDXHa22CXVoXYHL7
kkzmgaNFb6cnDTQMXSWlJ+YU/ipUFq2u6CVAvWIF0fmuQRk+7yzZgP9GyF7bsalyIiAYuOWfZ3tQ
1xlFLS9q63gNVfPkpBHdjbzgIN2jG7SWNX206pyzemIRidlXaenFWOH8y1UY5OoWIMK+56y8X+rR
Cx56Y5iR5nRJzicQExOPNZD9HZd0l3PQHe2jA5dlBmmfJd8ykhLXkwwXwz5lnCTZUYBCwPCWnX9D
hbguJ2/K6/l2IEcUNhrFptwVAlA1QSMNlBV6Ab3PujwO18WQgi9B9dd/8a0c8VxNZfZkLJX/xRy7
9kbAH6FrMQcod4eG0FhKarouSFjhO+ydzHUvi5RR72n0bJjURDqYjz1bznsx1TqLllGXD4Ofm986
35rta9k1tMimDFT+zhT8xbO1IjSllV0KqqfqipMArcD0mF7Zf7H3HstxY+nW9r2cOTrgzRRAIpGe
nhQnCEqU4L3H1X8PqO6/Rap+Ms78VEWVSDGZOwFsu95lOqyIVCxjtG3FciM7Q6joqIuTOt72rcIZ
tmzY2COclpYrfUzUHaTi9BUDUtzAilog/oYjR33DHhopd4twF5dJgw2EC86Q0t85juElAtt7IuAw
IMCRM3L9GhLBODmcmtPCASHDD7BVQGxaY+FBr/Gxzy1HQw7Mlsn/jblRy0NMtA/ufuJAaCuuWp1b
AZi0Lgv5QtpAS1SkP4uYjVR9XCWuiPsKcKLSzNALScUCYC2GFpmwDBd5hLTVOUZsdE+5kgqDIyis
xt4gDeL3HrUNgRE63m8rc7C+TXDFNA8BHkL4hatdRcx7ko30WPJy84NOPKSHFAf3IKMjiwbXbaPD
XEl5G7OgaHs5X9oU2w6D2lpZkRIeFEp6yZRlYh9TQuoGGyMNbiubWLl4UWL1AqcynVMUsWHRM1Nd
SkRIpoXnNLXCn4YQRhKb3hZfF3DohEdWG/24raj3iMTjMRycXiWc2iEsWygpo+cMmIEdBpHRCcUh
CGiJU6Idqn2pVjhPKYhacWccOkuy06aXMo7YdT0A32GNM9dD+Y3oIBVrUWIubgrM92Y4MgvOnm1o
SsXqIDXtJAzXwBxqPSeZtQXHo4WWeYjElOohFKk97ayBSf8WwAb3r3whRNQugDFVb1h6jRiwsItA
qq0yLb1UiuZ4CxLCyZ2ZAoNCRcVHFpe2LuwcHZdsDi54h0HBFTAp3tLpugseWWTAaRnZLlks1Z5l
LIvJmQQ2sDsvESol01xI+yDaMO9sAN78HFV9BBQVacsDWA7FK1Mkmpg0GHAN0UjGp1atQRpkPXrs
rX5ABZnoAzx8ziG1HSoC7k24sM48bVDjAOLdjJqpCivlFd12AahkqCgsoVCXNk79KAbTpr7n7kj4
+AlZdKgoFVlIB5buQMCyjvmyXGhbJgROMsO4TL1TEUtRusTsChhS1fB4N8Q+MByFSm8Ciiwk4fns
LES2FktNQM0kVSDvcGobTjRmYk5OFC5U8yW05YZDBXLoj10azxeBRDvLmzNJaz0m+qE84smYm1tz
0S1SXAYxZ1cTdkjJJ41kHU+WqvobeG7KCWhZndrCoaj92aC7OCN8pGEr1HJ21yW4ZvuaFhp+BAtH
QhvQm99S0FzVCQSxvdbRJZWHJBPDE/ee5KsEJscl0EoFJz0WhcCpMAxi/xLCrnbENlCP8RyEsq1r
MacvWa3jdAPKRTpUh4CkxikIzatdywSpe/ikKZETh2F6YxHmyCkEM9GXKCbSyY6LwCCla1QG8vFM
gfh2tPusslSD3KozG7yLSo7bM7hDsAmpAxYuMpKidaNW44Ql6Riy+6Cu6XODdxnHIeyECySfEJ0J
LlrkH/JQob2e5cL8oae1fKcu8D/tFevt7UCeSFhOQjn1QlLjfxpYGwzOXPT1o94o5lbHsZlA6EAQ
qG8YJPCwQOoIjeJIUcQNtWRlglA0PsEtGL5P4whOEuApRdTYWKN4r5eZ6giaZpUcFt7fjuiWIc6p
WaZvyqIkGqUTqHBtSyGP96lupKQDh5Cj/bydtRuLkxH2gG2vtwTSjpYEHNSG121F0veciVgtVTj0
xdsZ5q58YvfHiSUDkAsOqlIOwU1MfaJ1cRMVx181MUEZ1mZI3417yi2W5sLPxwa5rBmvBwp2SXQt
5ziQnvtpGuaLScaWdVNCdDeOaqrH3TNu1QrqfikBXaY02V5JWopFONXGSv+K3fRX/VjB7xpugqRg
XKYaH3mNal7NaA1UAthwXt9NnaJfsHazNkxyiicvdMrPC8h/0QLgXyA5hOgj0TKszveF2XTGJRd7
WnDkKmKCppzgqtZY+igMEqCjaHDgiXTbt0b/j6v+P9QzVET1fzyDvyS+mGqXQ/kn7fb/+6Xf1Fu0
ZgZybgU2OL5LEuzW/5DVZfFfIk+Lv5bAin7T2P+jNYNdy9ZFQc4L7vHGrv0P8VaV/gWJdHWskuC4
wwOR/jdkdfiZK0flvwQx5GYG5CERKj20Wx2qw0rv+YPjkHHOzhedjZIsYhWiJYS84/oe7mqSxO2A
vQWRSqRX9ZDG51L0BrnNHtCfv4Zl9jzMyl7GaD3BV3ODE/GyqQDPObUOzFoagiGo7cr1RMnXpng0
EIbUvoQxQAwzOxjAPLvmhAWIUI8X4ijJDCiCh5GzUaiLVBHb/Bo9dOxH5kwUFeFMc0VpVAyli9xP
V7lItX4YyGNTBOlkNrF82wBTk9aE/QmJF0J0P8XdT+KoEOpjxnsuZJD+VdHvBn1r2PCpUn4AC5/t
+HfJGv1Ir8/FpB0p9D7Bxtyz+10NhmrF7fJ+J1V5uBms9BjIWu/0enUDyzffFkkGoNBPmT8u2Xlp
a3kXCNnBMMojGMrBgNdw4lB53c8qkWFY5mMlxzxulaVXp8klYZe+GRSciJqyvcLuQtirLKt9M/vJ
IGhbkLdiawEEs9vdUn+QHLluOb+zLEyy/tCx81way2kQ/NoJmdSJtQZkK8otVmznuho41pQ3okXO
bU9CGWqDZml28TRxzlB2JI8fB/EtWuw4UrWY8C0Mcqb2PMnZjFR3Wco2uqipPVHDptKoPGDEUTrQ
ihH46qDPeXMvT5zC54Dk+EUuTrOqZpuEsrvQNjFBwHyYMfyRgstHxrJFi4B/YBHJu6iuTKyIsQ+J
gltIBNgVoBVDfqQ45HO6Bb6IIKrNJokw52Y+d+ae2p+Z7qh5+DJ7g1rTQTFNDwe7bWHUpRviXOCG
aXvgGHIYqwAaQoIPtdAgYOJpPGHZYDioKYmCYhuF/64nt8ZPjF1bW61W/36Q4rJWKD/FxjZI+h+D
Kh3XWp0t4f2waiLYLqVbtTZ5HR7lIsAuZsaRT4U5cURlfiGe9hnwfTubdevNfXFcsvxBaNOrXO8v
NXSZtB3uglxF/JVhpFNs8O/BtbbrNm0ibTlVIKNMsGkcVfM7juHbycTWWMdpEGEiUkmW0dhO+nI/
UvUMpO5mGuSdqOhHpZx2uoDD9TBLAhJoUbErVeG8IWgPQWGcRU42rtljSWOuxutjeRTiOsQPovbx
nq2cQCw4faehE8vF27nfzTvNwe85Z2UOb6uCbQWVXGMOHkeOxNyK7nsNSl4t0Q9kjg+Udeo9sJY7
D+oPLJFfGqKTQzn6YYgtq9Ck3cmNkf3o9fhWw9B0MqSjos1HBYwwnWtfDnuDujGZe1q8TXQJB/SK
TN/p2hK0zjZn68iG9T6qk+uwJi2lVG5rmZKPJNzE5CWFFlBuzcHP0os7OVEkO0glcsLmrS4uoM2Z
9YjvN4QQ5ay2wcuyVi5QvF03bHyroDt1VeUvSamS/Gk5oMO+lCC1hMPmB1X5anTZLjFfZWJ4bbEt
b0dJ2LdBKtpdqIZu0/SDZxZMEikpCVqnQ0IbGzK7c/UHYW3DzsCX3KumB0UMD6hb3RbRJWA+fUou
5Du+SZ20NzYzIBJJXt/oooGTpfI5N1S8HOsaF24mnFoQ9pLee8RqZ5caX+Wd3mieXvZ39dLey2N+
GaSwcpqJkkgpYeoucsInF0LbjhaQxlJF9+RiujqOg3VqPULHcgnyOw0oqdhnxn6Otbhr6Q9WcR+Z
94TNLw5e6SSCQqShjnI9xGCr4TKcyGm280l+gF+/7azAJbT1Rzk3TrcGXlgz4HYM3O+33SRvpEx3
ulCwwUnPYoLLdaAWPXEo+gGcm3SIwi57MuwVhq6NOtfFvPkezPrK0Bhs/ZIwSuQK7CHo0Fa2yk7r
+2+xod1Q6XMKOffhRV7Jav/I4a53AwVkOQgby84bprVcPUezkjjVMrxiIVNtFdSstlIm1/00POdl
uDrbWuvzA7QZi2urGknqDkrNwfDkZYwoimAifV3WopcvePnLGlOuMQ+PY893rRqWtliUFF4E6zsG
zRj+TMp+FIsrpoKJktr4qKfScjtMCIvVAlqKfrSK+sesyldhnj0xne+aQNxxZl4ox5DuLvUPYtP7
pGqABfbNDmdhRnPM7U5m2csq6AasHaOt6YVo19j7OuI87TGN/C5QyWQBGziyQx+osu5EAelHNkyF
O+DDubEa5aHQcxL19KzbBEl1mUaVlQk7agiMv0bE6N4sg3YWtQSUV8QYrxv6cCzr8HkaxScsGPaL
mm+bMoY4UVNRDi3jB9jCoeyrS6xQciI/jGriQLWPUAkW/7B4BB+qPT2MseGYH8DvflLGpfw9djt1
lm4gXkFI0w0sjw3MPtOTWnZX8OFfsCy/kaka2Whwzioe3R3xOW7XTgc8DGN0HYZfjpK+LuftJp8s
vzP0Dd74nTPGFCMw93o1EvmKx3nPxNUcCfD1U0WIHOK3Kqeq+htjpNJmCiI4CkGg1qyPAAnTzymU
bkEoSecRhkNnVWeWjnQ1wMXHNxA3Dda+edfqnANLLxbma/R0E5gQ7AW1TK8kU93nlXkdlynJCPhL
2NaQZXhY1rETj+H3diL9YLCEC2WwH61s7iMrCO2Ziu+JHQ3e/wST2MQLPY4YtxJ/jPi2HucNWCFE
z7i8iSuytBWggsTK/IGUS0ewUrJn9GZjSsM5X7ddXX+kHnKfYY8oWAoZ6zVIQ6H8ystpI1BZHUzy
pKFnMLZGcauqRAkpIaSMXu6lU1x904lg6RdOt3rt4k+66zTxnHbWNkLPjqv9goxIWpgeWm/MZy+b
DdLjrG6nheCnUro8x7r5fZYQhxthT9SZJl5mI9la1fKtDHhOupTw1uVkV2PCI0lfWlmNDso8HaKE
NUK2SJqQKw7dSb5VKhNXo7mlOxe49bdQ81Sq1LbVkwkObDdsCwI/HCvXXhQFBVUXj6esWLBu16GK
pEq7JcyGAN9hJDNzSe41M99RcPhRDzDRGyizdTitTLWxAxuMfQpuoydR6sXoO70TYvEoawGxgeQE
b4JBNVe/4XpDZHmMgTukwCrMEq8BnbPNjEz6TlOPdQ4Mvmqx1UTaz0ND9SYIH8ep7r1lrpWtolG+
qeUhsXM8SKFsIhPSKK/apJ07mG4rXDfoeFGeC0N+AbBGG8ZaQHJJd2aeOwzKcGQmJ8BNhvBrFi9G
xuOKBVW0YVwLTkzGiNAlFFnCYFVvC16+0jnSZNI2VOAv+qyoG6Q295083+h9/G1c5hPu/8e2TV6M
3ugoFXd8Gi0dNtAMqdl0+J7PpGk7el2xFQiy2RELUtel0PhZKfBImBdjcjXmy8iKqwL59mp9In5e
RG0/XgTChhBfKdfdxMQsFeJ5BPfuVKU7mFNnbHpBuM3HaYsRwSGXlX1YUqUKeuW1MlTpACXrdqnM
+1Y1N41g/hoX1XL0SdOcrPLIWPEivUpJVcxLT7IUhpYADo7ztq2YsP7HIgXeKg1Sy8WSSQcPt7kD
rVChEBDAepxJg8YZnhm/w8k7hsu0SzJSHOYBkBJfY6bM5CWd+iOsAdBryRzdRYajieDYaZMEXUPU
LuRtFD7G1KzfdX9N7wPCDuRXsLX7ICh2yYxJPMFd1aB0jjovd6YJgTHJ6ruiDatNOiuHVp6fBANA
XlDSxG6m+U6G3T0lyl0e6BczXQgL7g/04ZzHOt5JKM2dRNK+Q0U5dWIyOqEw7dfE41kbD2qk7MDA
ZOosyRrPrKGfZEOllv3VQPC83eTCT7msT5DjyF6CKmbjtHgJtS63u2w4jEWZOjKsbDoxisR+0SDh
aJ2TpoGPY8KVXFm7Dn/gQIn6rWYoG0JWHxIBkh6cZ21f5+MjtZhkm4X5M9HqG62xdjihmkfRxKYs
79J+n0b6WbWSjGpDazMXeWGanKpa89l2YQgUPZXGxKwjVv0O/KfzCbMbPB16jF9Xlh7ieKDtIo3p
2sIRwp/7jt040+p+jjpx0wXZSGG02C/adI/05DArLbHjsfUy9GxcW5KZkFq1Lj6i+wpkmoJ4K3gx
iVFsU8SZei2RmJ1FV207a0+YDng6phkunKSnNqtkjsbaFUQMkhjaZIOKlVNo2j4qXX6Uy3g1HD3E
BDZvYJAbm0pPX2BbJNx9QuENaqtTAwlftBq2gYNmN0rReDjxr77ykAbrJrsa8N+mcIF7ljTWMR7z
yXdJjpaD2mv7XFNgn2A0wKlO2OKd3mxFzPacQOc4aoTiWYlymKDaS6dhhxcbCcVHiHd1U3qCVkPu
oMVRuzYMaByLeVbZxSIY501UuoVQb0QTs1uoSxz8Qur5EYlLiUa2kc5hhmAcJ8/je4brDwrxF8KC
OF80OR6tc/NKvFWFSUl0qxc/ZigkYK+51yi5p7K35gRLzNZMrAjYYJYT9LtIz5FUFo4J53SjS/JM
RySdY06r7Eiq34sUVezhJH6LYBkR3CW67Ra8E5sOMHahZK6nGdG9s8ABwiJujzpjDo2z0o+zKTwB
+xFe7HaZdNCIIiJ+p7hbOohGMjEDeoMvJr6Z0mq4Hw+v6GYWQNBgYAui7AK1u6LWw9yMwUwQqj6J
nDe6ciFko3Zq8BtbNhoXqw5K5fNeLes9XJLSFkzNi4N2IZ5JP1hrULEkN09FGIGayBqTIsp/qvAy
FW383TvxaSIte4edFU6qhFIQ+KkX/VqYrB+ngQJ6UC8PtaGzi5lPAbN3MM7nslUaLzCUi5xrDvXi
rVWQ/1CO10UaaDCLyB8vqVy14knUlFPHFizSi/u2bO7ySrvFUOsBSbPfRlFna1ILrZMUiGi+A0ZQ
7cpqr3BZltiZyOyC5BF3UflbUHaEK7RLw2G3f0qSc97W902Oiz62PqmPPclrs6j7mpBcT2UHFozr
MZ46e1pBQsWQTXJISpEdDcFGBkOfg3GxH4CA7aWFXYIfGAnxQbzv5NEWgh+K/DgyIQ5LfR0DLW+H
MHs65Lp1Kqv8NAwkb08Zh+shuETNkO00M9gXtNOsKgMqxT9boz5WounoYr4VKk7TolYfIWk5aBIo
ssVPS/5S91da9aKuGqWOUpchDPA22JOIiej0LY4ssRTs8u7cNtinakF5M/X9YhckKbnaFN3OiiEc
RIhpbqdhQ1sPA3t9QzxTfbkrU/P+zVYl5wU2BueSny7rlnKTKeWrtsD7xhb23MQGRDaKaH1T+aIu
navWwvdk8PWmvYtXw7ZiftES7cWoDWOXTr+SDPkESAL2aJeaFJGztsCCKoVXiU/0CLXcRgn4VNRL
6fdd+loSEPlWHjpDv4bboOoORSWIafB4VowbRxpLjHjipPMaaU78RQRal5i2oFM4GSnWbSVwPmUq
+OzE9tkW1jO/4Mpghtqx0VHljvqhWianQTOFvYZj70HvFGkzwXG2RzQwqESExWl77bee8/+w5f9B
p/oprvyTR/4nrPz2+t+QMhAwdvLsN1CZKpSKVpnYbzMHReEnFhmEuiK+uawjcf43pKwBNpsgyrjw
Y3eAmI4ftf82jlT/BQyJRz2xACiEwYOt/xWmLL9HlBVoFZQ9sI9k2mZj81HFFkQCPCnoTZDqAkl+
mohw48CHyK4QHmEsNfWNFXSjsIvakkQqNYV+c10GmmwCLLIIvfamkjfiHg6/Mn374yZe/Ya1/zS1
/AB2v300dGto1wxD1EXA83dgtxwaZRWk/StsAqncKEKgAnTmGfocaeor43dlBHOQ/x8LzXc3wgRs
x+pBR7SPkZyF+cOqo/sDWh+WqWnUnu1dDFvbVSESPVQoEK4/v6ZV0/xfAP93K4poAuGbiI8lbS0K
/dEKE3qqQGFKwOdrWLl50u6ywhi+kEK+1/z9uxXUn4ggDZ0oi/Wh/9EKpWvE0zLGvhXBNd5QjUj0
CDfxC10LD2kkWBsxqn6qWFd/cXnvH9m/G0bMTYEELQ4a8vcNwzAd2pG5x8b6mlq8NI87KCOpJ80I
xD6/k+/Ldf9uSsWXkehKiUz7D3dyKcgjqpcGRhLJSU7fLejQCFQfheWXqFBt/ry1vy4MMS2jGiEj
NSbMhT/0DguSjpSIHP3hsj52ai1uTLX9iYhk+eKy1o/9roOYoDimBR2csU9Vaf0gfzy6RITWr3Jk
thENC+4CN9gmuQ8GWqI2+yFLh73VkOf3+dX91SuxYcKnVjMlDdMBOub7RgNI7QmJA0C8Y2Pkm9WE
4JfUJ1H6xV38x3ZWr1v2LPwnfih5snmRCAWknYUi8pMWQIYIgdK/f3410l9dg8uRdOXtX5Ge8qEZ
DX6i3MlmxBG/Q49BYLidWIO6jcP0rmrUUwa6myUYu3D4r+vGp7v4qU7OiFieZgsHUakpz4q+XH3+
uf7p6oGXcBug6kup8EMfGmKN8vvK2EgWrdhJWjLb6RB81YH+oaeuybEG0/laWH7LmfijA4Gj54QC
co/zsYGlJOKQodpaS3SikykzdZPPL+qf7vVqfYm8fV1IlA9dBz9D1GEJ9EakrmTkquazNJiH1tT2
oVaGX8zR/9yYjuMm3jFrGtD7fqqxFzZUzNPtUc0LP1/E7lqKSxUrWUGRN4Fc1191pb+HI9VeRTJw
BMapgkbft4i9JQaHEsMRpUZ9TiLzqZXMvYWDoZMqlBmWrdA9xYjYJqLMlqBaXAVTbwO3QxQJAtWq
kE87F8lDBBv6i1v/d3+SFZ60/BYZomIr8f6z6eu6yWeOIBH3AELjKDqyks+7zx/w3/2JVgjDwV+a
VQuiwvtWpCCOEDGBS9StqM+HqYrCCTZaFozbkDRe64uL+mD8Qp/FpZjutDqtMBtw49+3p4yBiDZr
lc2LSFD3w6DrBOfqc3MM1ag66FXXfU+0EJRXaCCdbWrcjB/FKFFN9MFjefr86v/pHiPyX3daooK3
1toj/xhNXY+hWt5w9QiT+9YfIahN/gTz9iubma8a+rCclUkfaWNEQ0UNToT7FExJCaLp55ezdtf3
q4vMDgejO1Kd8Jj5aLmCdaaM1SY3tyiGSHKDpQtecHSG/TpOSR/7cPXHead2CQhgUJfQpj5v/586
05rfJRMttM5NHx4upVhjjjumwLwOqQRRM/QrvW1cmYLwF/1WeYtReHex6yLAM5NwtoTT8bZM/PHs
xFaBEqmssaXh2NY+gQNIxdSG8jhzYxGKLtao1p2sTrluB2ULF1SeZmnNs8JS4xWrS/M+zoNCMG1l
LAaO2hE+HTNJvsJglt/Z2INTN1HYG2erqXryOLUoUrDDrTglO2my1MG3jmqQtCfvGHNS6jVUh9sR
rde1MEroOfsGPtRNNMWsOwUyrQYz7Q5f9q3YVLiV26E5pgICHbj2qMPEBZLiFKqw9/lMgDkDXDxL
7utuM0w6PFNgWwU4fVUmVX0Sv4aI0zuq80JIHQ9eGkQ1QP+Ij9ClKZg5ciG7y4uSmp0yKwO8+xLT
zg5xBCUky0R8xjDXnlfCTH7EJryRt7luIOhRCO8zZltV1sQYewK07J1oIDcGoDtC0j4GJ4QPRphd
R8IwN9ZBLHHFSr4lVQEmbY9ZlA4WXMt8sODpWhLB5g52rSbKdFMIm56SWtC9wOUA68mz+NowK6TS
bZuXg5s0nJqcOlar2U0zCneplSLqx5kNwWFP+ft56PL8tWkEikdKCrnebaluoDFBj3mVLkbwLUZt
zeLflxR2ekZbvMcAVzd3UtaY6cacmlh344nISxff1yHao8KMvw2CLjaHpWAPtabDzArqGLaBzZM4
qng0JmEmfGuVDNo+Zdokg9E6WBoeF9Qq6n0whsUqcw8E9Sq0YiKA6hySKwFJ7LLcvpoSgnfMINsu
c4ZOMSGIvALNVsKXOoWWRzk2yFednyBRJAyzuDpEQzU/qFpuUmmu0dq6EKpVP6zjlXmLmg6kXSrH
WloTLyXRrpRKgnRNrhyAYtRPN1EDZoJKazYvCXau17jCTBrybnFJCb9SQ8TQzSiTFGBThYunE/mp
gmbZCxIIbK0TywxbGs6KjB5njGjXe8lCoNx11bUAAxSjCEVvKFmoVuyyHZKMuwKSs3gz5klD9rfS
R4hjVWnJLNtC51c8TIgz3EoKO/E2xc2MaplcCJBWpozksL2qEh5vHtDct0K8S1ip4h0HmkL3c2FN
OiBJaOVgJKZ4ZQhi8n2Uki46lVNsNcQjZzGMWSEzz5HUZiNXhOmsTW43uYdM/XXmtBg9VbY2o422
47mNfmpzFgCTRe1kbbKCI5ZNIFUrEn6QEJOoIR9EWW4NCvBhIegBuuEKixBL7sTei2qyvJHLE8mN
oAVKK5iVCoKWYAlMPnAtdQEDboJoCHd1Sn3d7GTVlQn7PSbCBOJbWxYuAQMekY1bLVZ74SiHWVFl
1AtsfKRbkg23nw7RimF21DH4hxxJ2iquKFVGsaUtlJHM5zyWZoyUESlSj1lNoPO4W14ka9EeCTtT
xw0Uw2wXh6T64P9bYXgqiUL1LRrH0fqWLtAVHtUgwc6ik4P0R52ZEqNgaXTC7EO1sA5ls1q8wGWv
jI1kGGRfNXq7lkeyXHkeAtBdr64W1hoFnaGAEYaY/IhMC3pwPkeiL3PoKDYV9C/C1Y1Uhz6B/TF1
6wYuhccmAH1QBKJCgDwDeoZZ3M84IiRtrjiVHtfnVirVJyjeya+y05HAj4SZ9vg21wakV3J1nlJL
XMgsy6EmOLmCCcJWiRSsr3o0d1BrgmAiR6Ar824LK1a7CfsCGgShtDBi9aVCDG2PCTWqYQ6j7FBk
XT3fUhtNZSyy8q5Wt7IcFVgHCB26R69NGxGzuoHATHscpxiZnoEUNWScLenDqBMNnvrs+dnDYv4D
tshTbAyl77qfBizQ5lseVdpKLiYbDSK6NqNH93q28v3VNITyTmiX8nkME6l1pkArEsK56jRF8K6p
sJOHbIKIHxPACbWE6rQwwTLLR11bpZpjqG4teRbT+vcS+3+A3/8o8h/7mr94pHbzssTZn4Df+vrf
eJ8gm/9aaaCAdmyxIBTr1n8AP8EA8TPZp+CcaWBDj7feH4gf1HQObSb2YL+TCf6L+AEUYuLFMRZb
K+vNyvJ/g/i934JpukQ4DOcnaU2X5DT60c8Qxxp0ImEz27XWZdQ2oo4CU98XarkPF7JovT/uzJcg
3tocJXFToim2mxI02PcbaGQNQZ+inl8lhLP2SkIvk75dBBTEb0OV9Lgfn7f3fh/91t4q9QXIlMCG
0JO+b0+MixTTmHqya0EsbtAF6Hd1rCfbL1oRP7RjyDxeDicqzF7MTDmtvG+Hv5JYjaXrw+7iXXzX
82zbO5w8z3W9k8P3J5f/u65j+3zlng7ezt7xmtOJb/euy898d8/PNnu+5NXebndxfX564pd3vNRx
drybt7V5S95+fYlX8vu7O++y2/FuNm9nb9YfezvPeeYlfATbWf+Gr/lmY9uO7/i0y2t5x6vthbc/
uC5v9czf7Db2ZsM7Prkne7e7s3cbh9/ZbDbOxnGc9WUbfp/3W9/MOfLFiSvhE92szW99Z/+w2a8v
3ex39sY5Oy5fc9X+tuTiHT6dt/GPjuPtTt76QflsW37zxnnhXX1euj/f+v7tepu4Uetvu6dTbq/N
3jr89eeP7EPymfbxiVkfUKF140ExRro+eZfnnXfHRW2cF8ffO7dftPQBf/q7pQ/AdYeiQ0bBdO25
10/fL6F9sTffzo5of9GOsn7i/x5w/m6HSejPw2lbtxUnRtrhET3tbm54zg73m0fiH07uwXEOn9/C
D2fzvxv8gAXAY63x0OIWus939Bae0xcNKO8Rnr9bWIfdH2e2Vq4MPH1o4frgHdYO7Z3e/uXPy7PH
2LjQV0/PJ+/5dKltBs7p+ZlnaR+3dKzdzXa33W432+3RPtPD9s7Bpzt/Ox7fuuPRds4+z5uRx7Bw
neuDYzM+N/tr53Cg9+19/4vL+epqPhx3VXEYyIWRrt0n945xwx37qld/MLD/+4Z9ACgWZvKCQi63
6/kSbhiWDPfLOuC5bTf8s7O3fLWO6tDmCve//MoZ7V+u7/u/Rvv69qsu8lbB+KxTfpiAscZTknzt
lJfd3cVzfvm72Pa23nrTTx5znHt7WqdJHgwPYmMzBzrrt+7Fu3Pvdjcn96lkbtvaT4fvHm/ApVy2
9vbuauD2ucwiN7st/W6zp59X9ub8ktj7Wx6168q2e02HeLbs+82ZmcRzbd/dXDMP7U/rBPP5s9XW
vv7ZdX5ABtNSmEiI5tme/JP9xJw72Hzub1vPvvk9M3N5TKIHxz14fIgN8+7nnwDlyRcf4cMahKvF
OJPwd+09Mb2fuAundV473boX1znsdszW/jOjhcmaGZ9VYrvZ1Eyvnsc9Z+nx11XAfeLheM/u7nJh
wqbfXG5C236kF3k8E1aJzZ5R+MSsvbff5rLddnfZ3fzchfbPm/VNv99dnmP7brG/h/aOyY556HLD
tz9/0huZ833nfMscy5/X/u3m1v/lMOX7t/Ydq8hk26G9Zag+Hs/nx/Pe39zv9v7r7TUrhXPNcuBs
Nreu/XJkIfKvD+4tQ9Te7PdH5uy9z613uatvt5kr/8XtZnGlRdYW/8S6fDo4/ubMUH974cMtf71O
Crfu4frpiY7ovH7xRD4f71TA3s9eZhiUgsESwyp54D/67vbksuQx9G3H3f9e5Jwv+gHB3J/2A07T
75sl2tjAgIU5gOvkWi+Mf4ba2uq6etc2o8j+vq71TJeMi53NC5kdvJt1VeZB8+D56oZf2NlnNgQe
X62/u9ttz/zp33LT3L1z/bax4bZ666rJiDozcndv2wV/v2dArl3dW/vgxVun08j26ULcfmZrz2U+
PqyP0fWfTux0XP/i8jufP4B1dfjvmNQp2hLkgUhqreRSMzbWn/+xegzLQiJ6X0Bak4kAnuEMOoZC
mubnrbx/yv9uBQgTeqNJifVjTaAM2goCWd5y9ocPF/QCrK1iyp7DaalxS7OEL6q5f1+VJq5pEOQe
EO7IAeH9VQFyUXqZCAvqyTf2SPaZEO5DIv/8qv6pFcpGayQLRxfq0+9bkXozBlsLGvTmkfwoxnW+
66ppcT9v5e97t9rVUwDkEML2/OO2uakzzJ8NZCBTqkYrLXkq8XxqNISxpTWXLZY2Y3T3eZvvTzzr
88LOXIOSgPeyxnb9wzbJwka+QqiOiK0u5L0o1Jo7AFScRPCwLy7vH5ri5Mc5x8IWhCPCh5soV7mI
y0ZKU9lQgQAWi4fvdAUXNc/2n1/VP9xJWCCqirBQw0V7PUv+2de1Si8wCcgbpAdtsuvjRPcpFHdH
tfx/nJ1Zb9u49/dfkQBql25t2c7SJUnTtOmN0E5bUbuoXXr1z0f9PxexbNjI76LAADMdmhR5eHjO
dzH9z0NduleSmTP74+147iq2TUiOwvNlPJzK5+om10O8pZLeia+Mc24JbTo/9PSZHqW143mFuJhO
cQka0s8UHNgkmZMJ2Hg3/zCj/poc+rlFhKCJkQnv8sVU6HgwX9WO14C+BY5hpEHX18Yn6TjhFgeN
KXBGz7oSoM5OzjORp+ac2TRNj8frMY332tigzJN1dGV90F54kLl0walIXt4f54YCNAOZ2QESCnX0
eChdw2lTG4UC6SbA3SPt/qlJZjDW+BJdOWBLSnccdpnKm6FWB6yf3apudGZlz+VnKd3o4MEVewHf
YH0YrFS91F73/fLszu3Gt0OeLGSsoQWqs5BSACCsQ/CdTRtdOc5nR1loxWBMqCmv9yItEkxqNVnD
7PC7h7SsaDp6hfku9MW/+MSFhVY7WD9gEd7qZIU2AtnIO6lN2cCyM8fS2cd96VwpWZzb6pjogB1D
/3+xAjreDzUCRnWsHPi1Nd4eWwqx6R1tivBvXjXymbJs1f4PJ5mlIxzSIaLnuBox0WRGK8VUcAlc
54D73qttWb8MZVzzVDj3mVyB68pyc3nGP9b0m2vfsYWMBpuQIRFc3w554yFwi5rN5S23ev0u34mi
DoovIPac5SJZRVypeXGX2ajRKRP09lJl39qoNe6qqooOxVDC5HTsQxjSXINEMuDA2Bcd6iyWvBJF
TueLSIHlCANo8r905PhT+jGavX3PLaPjN+o8Fo0lm1tpdnlz5Qv+A4scn2xGwsANiXsPU5B16jHS
YJf6CHJBxhK90Mzo90pV5nPZ1x9RZR7v6POVuxom48Zk/O24eJPyDVq99W+7SVNXUqHTSONzuXIi
8YvDPHKNNkECyfK0haEOjnhA6Sfy6d3S1Y5QhxQRorlx3TtPTdciWXL565+uOSMbtM7BSGIask6P
Jjo2eadzU4xmiex7CSNtNjGluTzK2fm9GWW1xaa+ok2rCNo86+jpRZkBlz7UDrkFB81/LRMIXpdH
PDsvPvCCMl0UD1ax23OHwiSjVBtz8mq4aohi9RZ6XpdHOQ0+rB44VyxPgFeiC3a8Y4uSFlLj0t5I
EaR7QoFZocnWJAfRZcmvNq7n/eXxzq0jW3bx7cFb/SQihGlJAd/mRnKSgb4YlAwNC2kRbT2MNz4a
CHS3wRiRBV6Z57VxV/N0kBdUCv3gTZYX9T2yn+Ut2vnzx6RD36/zbAsuSqLvLk/23OIu2aYwERNB
dXnJBN6EPwT3cpXVBYsb6/b3VutwUIeklxyGwhewDJDe/XZ5xNPcAt8e0GUmTyCuxXUu2CE3WthN
pDZ92BSBA4YuMPMEWdRifH/aSSpNBuNgGiAwu1qdiNSa53RwLOSwhy7biXTu9mNrvz+ZxlVZJyEh
EYQftIb5FFNTlhYa/xvNrYaDmVo0fxP3UShIolktruzOM2fuaLRlF735YENkOM3oEK0E0q46PGva
n9vQqOfpys5YcuXj8O1DkwK5xO7AYnONl+Mcx5mUuMRmPQqr0tPyQ1nk4g4RJI9+stM/j4Omwaah
jHTNYenMUQBTauHw5Do8yM3VJNEE8MAScPvPWut/yZRtfNaFgYyVYavbsnZm0MkytK/M+MzO9Km7
cEMY6K4AcTpeWt4kC9dhIBXVAftUJoSISsdSKhZgEi4fgnMT/PdWBjTLM+VfZfbNV/QqJHqtaBEs
kWV/73Squ83N1sZ2wjdu2hDl/k2mmmsIqjOflBIHdQcSEQ8k6bK33oxaS2XMoCyI151j4O2NzGgw
xGVzh2xW92lcsNeF5zcgZPr4SnA72bbLpbvgg2nE69yBqy9qhwN6h4qIEiUePHuBQh21mP4K4u7k
CzIK1+ti0A4Y8CS21OGIFOvMnsULA85z0yVzwBM3uzERwf5w+ROemxHRhfQTlwIAh6sMNbViK7ar
dlGdB06+we5h/tFrRuZe2Spn54RAOZ+MygCUhuOPhoRv5Q2iA2Kip1PQYIV0L7Iuv1Vj11yJLeeG
ctn/aIksF+3a4KsdwqJEYZqhFDoPlD3QHJ6nV1mK6UpyeG7xyIU4ApiZYSW27NQ3O1HlnoxHo4L+
DP0S7i+5rhyk2r37Ey3XDFcji7dYnh6P0kSIs6o4JoTZ8NqF0wBExav8ygc6MxcS6qWexxgwM1aj
cIoQus9CoBvphKO442u/eqS33/0mBz5LhdIGukOAIn89noxr5AqMXFpBwu7CfZu2DShiBGkoh1zp
w5yd0JuRln//5uNgyqBCaJPIPDj9i+cW5q4wwurKXjtJPJgOpckl9hFzae8fD4I1hcpLXStRxCvF
B5WM6ktuDuWtHwGQApA8jofLm0FfstGjC20ZUTdgKKCmxairg4RQAnKbihGtyGcBFYYDY1Gk2xBB
STQU7FDeFMBldhMS0IdCKOOvNiECYxd4L5lD+nT555xbZD4k+GsM5XTgFMfzj4osR9CeXeP6/Ryg
4ZzsKA/8ef8gLpa9KNLx8qQOcTyIowYIxxUI3TGu4adOQ+K0sOX9yrlyBs59Tehk1HEwC1581I4H
Cq20QBiJzVkkxbhN5AJvH7S9bvc3RatNV0Y7t3YeKAnYSRa2vuv0oBsbZ8x7wI5ua4f3aT+p24oI
Grx/8TyKHRAUuLMw3zuek4tqqTlFRENgY/WHspPYYtlmfKUUe2YuLBsPKKLhUshZrVxalCgdxnLJ
UV35KRt8Cz8ZW763TAT2B2M96lAm7xrvX+v8zZH25l5rtWXvp7GZf8yn0UATqfCuxNvTKscyDNgg
+DkUldGsO16y3JlLW+QuOFEgzR+0yTP3QCTvygH4pyP6TyjKP1WaCHdIjof31LrvHB9Zpsvf7SS3
4kfoNjQr6mHwLtYPjFmJDlhoRhLg9IaOgrlsigdrtEX/we6GwUQ53M/i2xpG0bUS7ZljwEsAHJZh
otd7ktZppbQFPnblZsrRlUFGxJkCILAfTGuBXjdwzt9/Erh4sPmG8QlqaX1jd4Y7wmQhilhSxpth
YZG7+XztJCx78DhygrZ3qY6xg2w8ilcngXpzNNZIq6E/hKFN5rnlLaI27q0VYsB6+eOdriBDQaPE
zpoRxfoxRawEKm2zgkjsxFqAdy1SdQLcCMp0pv1bDvkQXjnnS9xfz46Tt1QZCV+QY483rUyVPUYK
OllV5Boymsp+Ud0w/1Id0iK6Xhi/KIGM95U0y5u8Npofl2d8ul2hx/B64ZVDFklUOx4+L5SIUHBC
aSqrowDE8u+sdn/YBcUp3ExRqbOuZZSnIWcZkQcrnTQqrObqlDaotMaGjhxXoRk8WFXX3XBUiitf
ctkUq2W1FqdnDoKx3D2rTYPVHAi4si03daLBRfGKOP6OwGyOFV8VWg8qRQwDBzBJvcjNUD++cjLO
7NlF6pLnq0Xvjhfd8bLWc+WmkGORb8hCtbejdGoRxtXlc9nUKIZd/oZnAh9tEp7JrqNTQ+E9cDya
aWgpni2Cg4/2LXExfdZDPwWHXWc6fGBpf0nNnGcyysS4UxphiBOO1qC4IGsL9PjlX3Nm5enFgs/0
SK0XwOjxjzGypq1nhdV0qiTHte/aXwNyGkEhgEhnU5h+bLwX7D/ku68yFoEWOlUzsJqwQY/HFbmf
2YgYlACQrQyJrSg054Pf62ieXJ7guW/Lowv8KWwgGzro8UB5USQhqFMIoE0Xfu2nBDWWSffDe/x0
umvc7nODAZqnPUCBhz+r1WwtoNp4AKDxT1X9rsLW8RM+mlrQO+XwfHleZ4KfswwBp560hhrE8bz0
0LInfOXICRM3/J20mPB5mJkc0iLLbmhmym+XxzszNerzII4hKBreCaU2s7QYZ8KSuF66XqBJmpe4
atNN5++8/5PBXqVvuUyNSvFqb8ROXkVNC77dn6wa5QqkN0JafoV5qxsFdcDLEzsTU5FhZmJEObEU
G48XEq6Ek0UdboN6niP/UkpsuDRF028beg3qTVPdi4Pirrnycjo37mLOzYj/gCSrvdK1ULMMLAA2
Oh5eqOx1sfUJ8Hy+Bckvvw6lhVZsL7Uryd2Zzwg4gRQAcQdKdmJ1HDDesfIW2XEUwagQhAWnvEpV
uXXdxrkSWs7sUI84B1GJevEiQHG8sLM5dG4/5Gh44SS4zbrZOExO7910dYgOWBFpV4os56bGk3pp
nVAr5rF4PJ4a3EiNHnoyZWM5t4Y2G0EON/hp9uLsyg5dduDqvvLIougzuEDpuSCPh7IcZbTRFBYY
L8TZJyhnMy4cttxf3plnR+HetQ2bTqD/7yJ5k4iLvEpzxyaawB1TOxUK717i1vPuOhh6HA7VCBSk
hW2sNRwaSdsNd0NGyezR3YJCzzCoSuipBdhpCHW4PKlzu4Lq1PKOIanAO/x46YSYnbqLiVtI0n3p
2/kxL9WwccinNq5CW+n9o1HfW+BTlIh51x2PVhVN4pgVh7tGBuOuiGsTAk3k3opxrO7nYe6uzO7M
JyMiU4X2hcuY9rrQ5xrVMEII2AyYfdKTlcJAuLrEavbKxM5sdoZYimLUZ61/AuJv6y4jnDbZxpzj
scffK8jBDQRuWnrxJo7D+su7V5FFpC1Jlx1RijUBPBz1sWgjTBMdX9pFwM9R/xW1ZcNK0yjiUvVH
t/HykGeiIzc2lVJyEjrD62t7xlBrlKMBBRDF022KIbVlwHxFTEjbWfiiwJPThys3wbk1JalGXgAe
OnWmZeu+OW+yTbQqR6Ju4zbZnUEncQfDDGVjC6vYy7O7NtIy+zcjORWQMBBBxabC2rC/JVS32a5A
YrPaxmnFp7w83LnFhFVPsZvchDtlNbG8rb1MNijztePcwv20tYfZCf1A2Y3aaaM/3eEGHn77HwZ1
lrDCceC1tBq0zv1Bjz0Tz96BRYyBgXzNJ+crWmT1XjjK3A+NtK6MeeZ5RuAnq1543wuX/nhdoTaW
TYLm34aXkr6JZHHnV2P2DZuoBI8qM/9h56IOEHSub41hzK+cydNceukIEULJqOFcrQ+/QNsP03dU
2jp31B87dLM3mayjn1qouo+zp4W7JlTNR61qrtx8p1Fn2a6cFPJoCgrr66hoYb+21CfRmAM0RDsD
vV4zMR4vf9DTyM2r06UOCaSMOtr6fu3dootjQ1KwCTv5I5plD2UTJwRMxsOx/NF2dvTz8oinC7q8
cymp4XZg0JJd5v3mmMg2x961JoPI2zgf0G4s7Ae/Q5R8g61gvLfNwkZKLRL9JsSI5Bpi4dzo/7J4
3Ub+ijz7ePReg+WoW6ShoqpkhkQcB3Mz2CWuWv6A3c9i7zKjRzuKKr2hWKz/uTz70yBhcoeI5Zak
1kCl9Hh8hJxj0mSCBER+85Y/P9PKGg4GMhn7d49EiZTKEG2cfwX245F4Oxj+nHFLFogvF0Exe8OE
bjP9/D0WyJO8Eo5OT6nJPgIsu0DdCAyrhW0SDRHatuE6MTL1mwsEn8uFFZyGVODaojxEeAG+VoNb
HRJEal8uT/b0sDA6pXSP5NtdVEBWk+0cJ+0aRgc1ltzj7yI2dlIY7z6SyygeTX46PcBLV4kAJ8QD
oT2QIWJ4d5dM1qfeG7Xb/2EqnrGcepCe/hpT04Dz00CksZDDXD0ASA8nGtACu6jL45w5+RS3EfM0
kJUjuTaPl4zeqY2QRbcoNVo2dsTQHH09j27B+o13GJpq705JwcDhgEKPDBbpCRqsiYypVMsn0pDc
3mW9l32yqXvt8mi0Hi5P7dxeBHUp/q9gCSb9eGp5EgveWxN3vjs0tyLByJhiQh4Y05DdVg2Kc6hD
2I92ncBYx3b+ylE4E2NI41hSqk6A4de4YBudLWAfJN/hGGnGRlFRfLC8DEM7Mbr1s2FoqFfbVqye
rTia6iuTP80LyLCgr9LsoQKOo8zx5Ettrgyb8stGn0vxyseInU1hcBi3WHxnDTDHNH1CUtj+HwIO
A4Mt4CMTdta1/zaOG4UYAyUwXTVbjV9423uz/K67XXold10dd06eD5pHd3kAEMPJ7I7nGPayyH1r
WnR7GzvQkec+6GWfXImg66Le/x/GI54huUXQXu2jggtKxKaJ/DU9CuQxu6CPZm1XikTbKqcRn+gn
Fnfozj+EYzjuFd3Ox7Br37mdT37GKrhZlRgQeTCwLq8ReRlttz6QGA6HEvOrIPXnXekgxsJppvAG
kHF3+TCtbqx/owPu88FTUEmlgnO81tgBlHHidnHgRVF3Zyu0bkWEG0YZ99faDOc+69uhlnP9JjVw
ZtOd7LyPAyyE4l2LIEpgoGlx5bOuAt+/CflLYdgjm+PhszogWo9eg4wTGYRx7Q53AgQsjvJTlda3
5pT44otbteE7s7llUFD0dPngly9c/NUqmpOl8KvDiWIIZYR+r4a2Djv4fTH93yjU8xCJQzPDxXPk
eAFx5s1CjQJT4I+Tl9/jwGimN62Zu8YNVP0G/o9bEfEvb5BVwPm/QUk16F8sumr26pSUoRvKeEKg
OR8FRlJFgm/mvHXnZsBvMR3d0d+2nuxR/OoU3fbLg59sGfr57H1wEQDtibWrK7nuW9fSwsLa2qqN
bgTqhlsH0OuVUVYR3UKkGoA4aRQf0KQXvBqly2LIK6Whb6N4ivDbM7Pyc6KQd9GcUds1E7d1XlTF
3jTm6Eo4Pzl+DO3RfAYLZ9BOWYtu+UkpwhSF+a0uSqk/GHbVq5e4bQ0kgcC3NO2VbtS58TgX3Pnk
ckDVV2dQzlZmhBpK6FNq9dgczl6A5AMiat1cB5e/3ZmhqN0vgl6AmziHqyheweaqU+A06Mz0cheq
Yg5G7mVCGh6Gl4daZQTLBwQFQYudP67N5XR8MJLUUci+DswKq4B79NergxbO+dbAOPOp7enxh0OX
bJN8ND8Mpj1c+YgnIWcZntYISR3IHXbq8fCG5uOxixnWlk3qHbS5NTaWU1OYFppJflCKx8vTPT0V
i+wgy8rmIV/8x/19E0iraEzDBN2nrZGl1k2K6i2yMbK9sqinszoa5cSDENk0TaUmTpsa8lkR+lDb
DP9SWDX+I9rZ9pU4c244qrMLMHuRPdZXwc0uqJ3GHkaHBDGByW5l1VOM9pedmVm38QoLy8zd1Gax
tX//agIcogxA6k/he30kKDWC30d+DdcJ51WmtDGx73x67yAonXA1UNGhA8SJP94iWTll0vEW/1Wm
8+qLsgjoYlRXKnCnGwPyA7rjCyUDV1NvtYYJkgLRkPgJslp0fWwvLnca8LXb986FUZYaES1RClPr
0hRGTIOsPC0JpmEWWLt77T4WzbX9cBo+HEIiT1zomXRcneXfv9nklOrDyVReEiATV26kFFxvSHfd
jHi1X1m2kytuQTSRU+Hb60IUWl9xdbkwbOM4DRQ0sf/mtMufsaZVe5VgO954pXYXUUS9st/PzQ8k
BErWlGcZfzW/emaBMUZPgiSWipYxMHZsfd3FQXu4cpLPDcWJ4n7hvUJdZLUt7Ez2MbQvOjg4lX7G
fjbflr2nv1oADN99mBbmHhgkKupLWW+1z8WMn1zVYQdcDXN58Jvsb43F8e7yBjz9XuwH2hFg/pdr
cx1vG1NHNQhWa1BZ7vS1K2dcejVLfoDz2nxEvTr7WKBFd603dnq4jkddxYnQwTXTkmEcmHo/3wwW
sDdZ5d6VvXiai9DUpILGtQn9nP7m8ba3xylOlcajRPO6+CFPcTCY3LHAIqMy7nVMYfNNjB32jSWR
57y8rOcmyCXGy9YgBwJkfTz0ODeVpo0j7yHHGQOnM9IPaSuuVZLOjkJRm+4+1V4oZMej2EkH4im0
48A1+n5vViUK4Eq/Vtc93fK8aQiEi10r6vrrMkvpCoTrW4m/ezeH3aEcqsbYzwmKhzcqx6nxSkhc
tvWb5iLTYDjIKIhn8YriNXk8qT4qLKVmK0E1FfE3TMLnxwIzGhQpl1oVnuD+zeVvdeYIUPXD1nap
m5Mer76VbC1L690hwXyabKNtdXpWrlZ6NzxU2n0PpvxD76KKeeXknVlW4jGgG0Z1uDNXH6/VluQL
m8wg4vLZIzU334ZxR0m35DF/jTB/ZlFJ/h1achw8dJ1Xi+oXApPSSCVB07ZRCfWM1G8L+sBzsCDz
G3mTWniRvzssLza9lLG44JAIW0v9o4g3NE3X5UFBM3RLbSl8dobWvJmxsP7v8jc8cxJoXHHMKRTT
zl0jqNrOpQuANmoAht7d9jrG8dns//5fBqESTZ0DGtj6OSz0KgLPh48kAOhhJwshgmLw5ytR62Rf
UD7hGqPvR81mAboe7/+RxxvNxaQM4JWrx4yyeyCaejjISXe+XZ7QSYBkv9tLQ4wsESrPGt22eNYv
4GoVJEhMPocgs8LbeJ4guAZI1Ao/4OYePLm1hkqlP5Kh880rW4QW6sl8eT8BlSRBXpAgEOmP58tz
LoXwmardZIsUDrg2m5mB/1M2N1G62IY2OTKfcb5omMKdbJJsI7xcOHjs0boL1c6PhZ7rX3APmuTP
OAWLYd0OmVdpL9ItqFB8C6c0KZIbTG4a7XeRJxoqlnjahRomFGlfpNhXDZHAHFdORa9E0Pa0e5ND
6ye1+YyHo6+VW0fKYfnv8T4wX5Ur8/avjjPX8G02Zsf8VOdunf9WqdV2W6ObYn2XaGWMM0SiY993
11VJfCfcxMFq0E366fsoi5YGOe86kbp77r+w20562g/+hg6bV38U2aKUgKxy5r1Q3jGsewcepfjt
N/CevuL6tJhSlVCi9GLLymBm2Wda0hUBhja5fy/hgWVbOrfF8EWfNAeqZNkmYRjkNMnTbTK1fv11
tMw6+Yy8qGbeZL4fUiBkLqX9qrKpM5FYV8Po2jeYVkWzuWv7hFrMNhMZrgo3tWy04dDmQK02Tub1
hhvATIkx9cl95ePhNeF7F5QyNKenspv14ndWFY4RH1pUAr+phucs1td1WWmfwMuW4ac29mfAzp3e
4Clo9w0/1QFZ8l3vIgGh1ZyLYv5SORWYVj9CNmI3NgL7x861s+QRU8CKw49TdOd/s8PJbX5UqD6j
l0yRqei+NGVC0XWDTWRW46yohb5+I02jHZ+cGAMkXhHR3Cn6lbg0W8kmM+pu/uaMbhZ9jW2vV9oe
9YABGdes6zv5iBBz1eN+KsnaHofBLVG7bbNowD9r6cqSY8eTM5bfaszKBe+uovLbl3lCc33cxL09
a49eY0bZfxY3NvZbuaah8xvMQ50YHh1/YXdfSkcK+48xz9Zihmk0SoqtjHoXK7vY62vkSadOlXUb
RIjkRwzPQfafk3DKwax3yCzPhymyi+LVs1NsPTfgJeTE3ZJ17vCDWNkb+PV2eEs/qM4DBnnQGn9x
azSSorZxTIlas6s3sTcb4Z+mLgybrRw6DbQFbZp08d3Dwa+Br26Nc91vo0RT02sl/Vm/Q87Ymr9a
Rd1FX0xMbYpnmK1jFth+qA1baBHYNnmiDTFjLeNJfMyRc4LsTzF+fsk00CNtUHYOg9eDcj9MU+JY
L1hBdvPeC0si0BbYXSNF0ISlHmk3asrovCLnbk3Ta2HlHNQ9NuhINGxcZJaBiBSJVtTi3qyNvPLx
bUSPczgUUrPdbCskwsHeZjZSegH3nQaLExeqPu/m37bU6GIFoWxAAaHyPInS2gMRKjzYcro2T/om
EXMxvIKwxJRhA6M8LD4YRqSBUkXjB1jyZiq9KP1pq3qsYlxAxSyeHBLdxoO1M4V+splbIDKopQ+V
3f2XJ1MicXgw8G/GfBY8RNPcuXqmrPZTWgo7q2/rNpNVd6hRSY6abc+jwHWCynRC+0NhJk7eoVsU
y0LetkTrBIy07rdIXKNfgzWapWlVuo27wauM29nMCV9fw8yeuu6pSE1skHdN4buD/rXG9pczDvXM
NpOlJ6m5H0f8TvGcBTTUGLsqmq1hM/ioru+aBnddEfjakNQPeaJwr1ZoecQJiMK2RKjYt43B/+3l
Bj2PfZtMzt+2igf3XscvUPxwY6Mpn3MXNj6oP8BKAA8hkZa/DZOYvDF6soUtQr99fy8cVAufJx7I
3Ytoyzo7ZHhQG/eNhxbVlvAlfqFhjLhR3E0VbsJzdhjsEHs+NahIRyR6iD46oSE/+zAP9kbmp5/p
q+G+us1dv7GfvdjO0x3lpno0NjS9S/nZqfoB4m5lKkv7bpjUvv9jTrH5vXUSJKRtXAD9Az+LloMu
027agkNAqxu4tcjum6kI7cAZSNPRqfcN9d3sDIx2N1qeq+qDZqd+9mSkcaY+6NzA4YOy4nH6QLyr
vs+WPsmXqPBV+J87x17+mGAA4j62Ssz+d7BAqtw3pRZjYqxX/XQgV53aDRbHgEZ3SsvDP6Xf6PUD
sNU4349RPPq/2LIley7Ugbs81g4WU7/90EocSIU167Ar5742/8RWT3V6g4+Gwa5mj4jx0TZz2lNa
MbXOl2JCs/pOaokFrd8awyx9CSOvFcWNNTRO4+6FXUejfoMlXxWO23nwkvpv702D+NOnlsLEWba6
1SHRjymj8cuox7EzYc8XozMHMDT6JkP4vYyiceP7MsaFcSjlgkqtpanGZutMhSr+4GcnBFrt2MrD
lJWR0fo/lZWI6sWNrTzmUsITc8AAgWsF6720nEwbZIre5W1BIEV9/oChcgb/nL6H+hhr9mDiayyR
C/LKkXgO9KDpXnNwofUGDhVy/GiSp/o2BQcCxlIvEZ23xzIGViTS2PJe8Eu28pdw0PLfETLfHtXK
rE+pBlf6i65RMdua7EVz66qozv9DRNt7AuDFje3nQo6PTjGMNxHnK/yQSlMWW6KP+u7pNH43jdmn
rw2gnqdsKpPfToxJ6U1VjuZjNQzOI6TTqP13LbxGnl6P8Bwb5w6nA9l9IVPwKElL288PWOMlwwEx
k7DdCTe0xi12BbV9MzcCWAtw3/yl1F0+1jRrt3U9CZwrsJwRGDKgdrAFiIcUga0yvH4Txw4/8LqZ
8g3WAfPPWOP+vq1aQ1m7SjYDEOy2zXe10tO94yGDvrdEER14fKAYUk1pJQC1hUoGFcYIYtsDGg9q
uhfdYeB6ezXBYmZbFXLHbDHg5aPEU4YqUA+qtd1O9dClt5hWLuYIvQd2DKU4P0I9aBxwr520ZryL
kLyYNklSuDdpXrcjcjUD1u4Cdf1woy9DbbvSSMF86F1obWu9dLTAHI1RB2QXySfCnfGtMcui3xjY
pH61Ejf6akdj+FfS2XnUa6RPWBFNE3sZl/SRhFsLzkOZ+MPG9xqSVURjMOKsQsTnH8tyLpqDYTVJ
hVclHJ19Z7bG+DWFZY4nrXK1GIvRZqANVLI1ncbPrV044TC2Tfg7n5fvQCV8Sst+24ahYWzJUUo3
sGZyEXCJE2bL/MS8RxC/M376g53f408wj/i7slAbWDmteYi1WcEon+PkR8mniXHizrS9Cevb5tcW
QIpsuyqA/eWpseWxk+8TK+MfKcOSg0epV8iNmejRS50mSXiD6c5gbFwyFSAYieeXW1/Pqs9p5nhy
7xpI6G/8pnPavVk2gpa+P6fI+c9NSbWnB9m70WxdWhz9XNi7ucurp8FtcvtLnqK/vh0cLWk3+ehW
DQ4Bahw/2m5UQbOOTD/a4jXi6kHJ96w+qVkYN2WU5PZtaWZjyF/SLLJLt9NnTDR8vmHrtgSzZo6t
bF/kvfbZAFpV/tLLdMK0lJi5Uc7YRYGMFP9bM3X9dNf7PRkfThx2BFK8cO/9LHGtg5cRw0nd/SL9
k87mOPxxEF35nmcV90ki49jEC8T36z1OrYK56A3+rhY0j00xAPe4C8fafjHsqfHuihAeAOr7ffQ0
YxGPfwTI+/uxD0ku+2EgyevnyjcCp8QpYovolL/4BI/xw6QM40dj+fJDnJW5tWmFGbUEQz+Jt0XY
ExiHWbe+1gaGtVqZhv5Gw6tKfzK6FrkCG4gDsv216qmNpQ3mO584ltOM0OLIzeeEsdAe8Cdwn+dO
Q9YFy+j4vtTtzt+WqH7PmyYt0yiIIumZN3wqu9/PnRwatmrhP/XQTZJdOMb4L0T0qOVNPGjK2adA
ddJND43J3YdtSDl41kKsl2U56t+tQVsAUbA5kz1FSAynzR40aDjK8DAbvUCDyI4i/EzJp6tvMjGH
TeW5aYylREfsorOBh+dmgCKZ39TwXR+ovRlZQP+o12+V22JvoDTeLJwvJ9b6g2WLMbkpLK/G46OO
ebWlfJbkhiID/x/MhO0maEYLKjwEFvmNtn7+x9Dn6DfeNMNvpF/kzyFKsw+FDTZvb/JKf5iTLn0u
Qi0bA8GG+t6ZhWgOIjWL5zrFLGOf5Pps7t3RyUgKROhrgU1CYR4cfdTTWzPLm2f67HY0b3nv4xo/
t4X5VMOxm3YwkKpAhonDXaBxa22B8aKNFWaWF5MMFjxQ+8x0HujKI0wxQ2by92D0Rb3X3NodvyaF
76W3rZWSDre9cHdz1nMPLY7AZrur0KrDQ0PT5GsSwZzfAFoT+XPSTUMT9LkKzQOhuPwIiCKE4mvO
DrSbznc21ozN7QYghf9X1Mb4V7Sa/7exbF62fRKqaduJzqZp6TXcZwDssph3SI6DmM3zHNzLIhY5
6jlugsMA0yWSZp5uGn82/6NZwhuo9fWUFFmrv3qhW/7Ki0kz70zY6QddOF68pZxdK3Q4qALvYa6k
1TaxQ7AnUir9pS/DnuNSztEPp6gwK5+t8KffTtpjZxrdo6/5Q3qoyHiAT7Y2rGI3p+m0i5NE4a+W
N/HO10ccymUXTx8HlY1in1nD+MtFjhQ3eG1q/0tMNBJQeSlMJwhHwz1kou4FhZto/tkIq4cqX3nF
eNOnjflrGCy8dP1pKn9WBI9553Ze8tFIDPHX6PLhU6/1FVtJNc5PHH+TZ2mjkAGlMWvuOiciRbJp
pvSbCYxPf5MBwp0CNcT531EJ7VfRjIlBfJumL3HZIsnSlHMmPyexsmib5n3xR8+aGnePyU/T3YQb
dgZyM+vutXysah4Ik/obOVb4YzKr6LHjCn9wMtm+ytb2sNhh1f5zVVvfj7nSyfULvvkG/ZVR32ap
Rh6YZXKh7VoNsAVhTRk+BFJ2/wybUDod05ZX1SSXZ4Jnxw+6kY/FvhKxTUVeR81o3zdT320SFdvu
gc6l/uq0qe2gTdJon63a5rgb0C5dClW84YMRWnu9sdzR5VUKksCj26RN/m4wRygc6TiWdzM9X2s/
GDzsd4ZqaXu2Vtse3IS1xgonbx0ciY0OZ6LGZZOFvWV9DpUnX0BeZM+D0VEH4uHXNRuz8pXACbwk
huSONz6lWWT/6Us/+3+cnVlznMjWtX9RRpCQTLdQVZqtwbJk+YaQZJsZkmRK+PXfU+fqtE9Hd7zf
dbcDFeSw91prr3W3juWYX9tCeOoYRxQxJ2PbiIz4+cyoOJnMr+QQNtPJ2jh+5k7vywOx1t1NxYT3
dGX6JvjRL564s5XY/ZOMiuI1p2Cdr8PcxE9FnBGDxetlxmD0rJ+lWzEMx0jasL4cpOqqlDQa9TMa
PIsIqMuaG7Wb/UWts55S449Bh93RRgr3xpchVCp21tOyFPv3LLebveW08FuirWr32KpoWtMByQTl
rM5p7jJ+PG9ni7fvNN3es197+dfaMOiblBPoUpILaoCDW2/O76as2hvG/c5HOOhVcDJLqcOUKZrp
IZy2c9w63g68gH0N0p2xrHs83TwL57MHXbJEIhiOOWW7n4pGOVf+svIzY4Yg8IFs1zBM2M/qE4Yv
++ZoNb4q5PQ/oAm2m7yZK5tORRO/RuvS/wQJbB7MrFuy63bvqudnmhSWnPbXwhLhloHmHx3cGmdX
Xjc2Ec+dN1aUIH33mDne4iZSZQNvljMDHMT1x6cGcw+afRdVBKdnODwsdKlrgolvJW/0Jvwfyzb6
d2FQmfemrNUr6dgkyY+qmT7qEdcpsrvAP9Ox7QPCoPyqcRMzj9E7DDNFMhlN+e3uD9YkGy/xjiAP
p2S0ys63es4pUhw5y8OWhU3PWNcgAiLk+/JNIM16i8qAhKHM1YyEINzoL5SusjrZFmNpgRgrpfnf
y364yFqx3mXRORQkgIqdkqFwQ5Lfiz6aj1RNW5eSxVt9R6afPbhzsC4JoTjNnrb5uWob1NITa4sf
YbLoIOzT3GNgn1Sizby7y6aegz1WnN1iJ7a4m6JXP/fkdhXX5yjQqeo/JyTWd9hH9NupDMqYdDdc
ML47FiA1cbmBGf4vB/nULB1XQHbOL+KIDcJH2znh6+xpWjlUxOqlWBaujrXfmPoJTG2bazLLvZtm
pEmm9vX6+eB1Unwvox5bOnqGjIY0Uhg5jVQtt+3eTWOiVTMsCVs8+BBibfJjMawYH1V0xGmT1/V9
59FPgAPBKV80Q1bdmh2jhItMxPIqGuvwV96q7hr9OlVMs1BiyCmyzyDL4XBAhpytqY1EVBwiXyOg
bwDEsMpkbv6uhGz6XJspDk7T1LsnP1io6Lup2svUNWZ8c4Y1fggQ96G177AkSWqimE0a4/14A5XZ
+wnEW/k1b+tJp3rq3AZD1oXaK8I0yksmL2+/zrEI17Rdtbenk5L2VkX5FnMVTuVThAtvmLR6KsOT
F83yxDfWO5Ubo86tO4o3xEWMuzP07o4Hv/HH24bpuJXc1nh8DsVqimtcI7kcC8pqcqIIlbuMC8cu
F06uw/Bg/IgpdT/nkFGAZdeZbPb7cWqG+Ljbor7Zus0QQWX8zUtisY335Rpwq3VhDo3ZzKa7LEOI
ouOO8vC7T9Dn+xBbZzjwDevb2U6uPMTryOJu6qx9nUStP+K2UXkaUKF8QjJsZKitU3GgZ+6+THYT
zYODFcOUP8UaEPhge28ilSebS/Mmva2l7ChnNX9RmZsHh6iLhu2j3oUzJl09sQtENPEVHEp1OsPR
q72LswCAEefSxJ+BX5ruOJhxX9/WbJZfI4jDy21xCjbOvszf+3aNP9u5b4pTJLvuBeN09UpofWXS
1RPtm1Ny6yYOHfe3XVQxpktB3J+kCVilcTCvzVGMcxwd7Zzp8tKAdY+J2xHodps3MTULQXb6a6BG
4EVpXZwBPADs5lBqwt0SrEp7e4yiqq+BObz2a20xTsA6fe9EYk1h3yZVUYa6oezCY9vwxxz6ZeDR
NhrC8eCQwnhH8TzQy27NNqSkfU3lken8tgVT08O72JYgyj8b8i2n4+YMw2NUiSg6utj1UGysw7am
O3m8IFPhPDmp2Ozec6loo9MeTvu3u4UOtr98h9K99ONV/xiyGZfTLJwHLwVjpq3ZiO8C6RFBr69H
5YoGi06PAEgcBjiOjNEFiXj77j/M1VrfLo5Yu4OdVlqhfEe2lxbWYCJfmEmvJ9elxkABkyMDbnVr
agga2z1VZnYd/vel/yK9irptq3anPe2gvioNujJ4bBtUA4ndZg3iVrfhFyzpvDCZdDD/ZCDezglg
iKMPAZ9ZH1ojyMM0Os4flg1jnASgpHYuFlS768G3uHOSsE70I0vHJSc5y8YnSJWW3n7rO3k+vpv3
0qqZYxr/Nv55STWdiEwuz+6u4nvd2skSxjhUD2OXS/dASNnyOMWYN+LnPeH43gWrC10li5lKwBld
KU5zDGT00hZVjsajyheZ9j2paXe1qmnVfK7BNomm2bdHvQuMO0Wzr81NaSJ5abSelkTD/z+Tvcmf
ZYn5I6SbKe2cw7hkQ5VoZfLEIveiEQ38/GLOvWg/YEysoTKzasqTCNPxLA3mzL4rct6ci4Iu9QpM
1bvvwzX4XXixmjm38mlLRxZQmPhNszunes/rndRZd3lefdGKRErSA/HGUE0ICVOGbapbjeB7wxvL
RoguvH0F5kUPW39Z8U/zU3jadaDaX6M7SCLzLUMi50D4A4XgZbvuoH5ygggo12EnVDEb0Y/Kkrup
kar5EEW5A0qquH7OYOj1sQ1FvBHraKOH2FZUTkwXmSJxnHEHZ96a+irzXOZ6Jwstk/g4M3SHkMrV
pDMcX8uX3HsaAKt8k/qVVl9jI+mrJUOXT1A+EghjkDOF0DzXyVRHcFJbOOmHuaTkPeDHXV+1dUGN
seRiGQ7LWiwfbrY5DfXeqm+rum3klTtl4tnsyntE+0tCnz9lMQir0xlzbGH77vbeBwArcn/69h+S
IYmXWP9yZ2PvRZdNLyLrh+YYm6H65Xs116le7P6xbsLce1tX/Bp6LDxoDrzsXm9dwBGU9e7L0ij8
ehfQp8vQ7d3PbObI46eyxuBF95kIzc78CEmdFORcLjhuzVHRMJKMlQt+bZV/5J5T9zBo4xOt6q5T
L/e374ikxY8OZoKLLC7smDSzFNUdbqXwSfk0LF/1FhUbev+d2APthuaXcfBsoVoPfglMHJ2UZjT6
4rprBdJr7PhN2JbKuphm566pzieNLYrsseP6nNJ1kssN5AjTtwiZQ5Fk5SiDO+vvKoCaaZtHKzfq
XR7Z3btWBNgaLtx3UbhwWJkwcJ6GqKuGmzELXQvB1C7+IQ8bYEostCP3ciZO1Nz6OKz4h0l222/e
0PmwotSsUw2c+iLXArC0xh9vTXwymV9zrEn8Sy5BCa7dkhkJlNf2j/XZaeAUd+52y7HndbQflPdJ
EIn+dyZapdLOFmSnRovXP1U2HtcUvrwcT7HqMH1xbSkfDSWIkwaofB5Gyn/DcRAVkE+Mj8xMxlvH
UGTnRJeWWUvga81Zx3jSUoakGDMR+CsiDF4lrZwVCbB2374vcyWec1mZEirYmPeuzkBrF4Lk6mS2
i34IsCb9NNw89yDN8gG/3t59GNDCZ+fc25rojTNDbKtOmtcM5M+5qLxtfmgdObY3WTDtezKwvYIT
w4jwf5U4Gx6fvYaP7ThSy3tRGZeoeQgyTZHYFh9dDTbLEKWhoRWmrqGJdF08uEzDzkczLeaYZyMU
v0XKx/vdXIoK0zjBYy3reuBV59QKPWrQD6eGmD52I0dxulWWFRv1Tvh78pztSW3zMt7oKODK2Zi5
kWm4+PYdHDxU6YgI+SLA9ra4KhXy+PM1hx+m1r1H+dfn4HbY0LhZCqy7f6/sIt+2mkDQZHFrQSS4
6n8F4QrwjMkzZqsVFPDr3IRLiJCghcP383C4agkipng3y0BJq8LGT4c68n/De/iwHagIzmRxy8xV
p0baLEzjnU+wE2DxjkNtSWvoQ/d2M63zrRFqcI+CvMIyXUtYfnDkDDI+LMB/D3jJ9U/16m0fFiXX
Gz+IhBaajaY7hkyHBKkalnG6WPFOvwbwcdakZwl9pVrqmkPuZcJJ+2gX3sUmJ+/N8bvyBZVq8WMG
m33DylMWF/DU7ctQlf4vs/eFTSh6HDB/uLkP3Q/qzsbRsJqjv8TyE+G43hM3qzABIImCoGunbtbX
jugun+Th7py5jBqEhcxg52/2ox1ADwd44nJpNko8lDfDMahFoY+jKdXNiNsEdJPt1K/Ma0ECZB9l
h8KswXoKyx01YTn7jqBj6MWY3+V+1fKbYQZEalmv26mfZ69JW77ddSd7By6ZgcxftV6nR93tFLUi
GzM/3YCrvaPf+bZKtdN4zs2eNeQLY0zkvwnXwgiRju5Op4oG9ikknVinsS/EdlWawn1GDoszgCML
aoOwx8OlnyToTH6uA5I8y/R903m64XBfu6/CQI9xS5P2kexSh4/OSE75aRVT+yPUVEdp2QFWJ43I
fe4zt9HP02D9n8xcgM909dyHiZmYx1HfFU6G8s7bNncntVqVghjoDLRpyf3wHq0uCbkR9/B+KKZo
4FAS/sx43YI7xCknvKW5yJohrG5cjg+Q52KY5JGcyvK5qvMNuMdfRXns0SUp4DwXWFlPwZ66G/nt
iazJemWui/TnFj+LnH9u9kPQufuUcEXCcczcNL9GDHTVAcZHXgdrm9V4WMbBdVBHwgLor/Zrwat8
0fvOkLGt4rJPRc3Zly6FW2A33PWDPgEJ5Q9jcfbnaNZAvginmF+Z92D7dXOGAGVrNSHOhYpGleZC
I8VQWeRejRX77x2dAAekCjuILtfjsK0ps9icnWt0IksgBsxNEEfimzjSxJbBMJEL1ErvopnwfeM2
CLMjwenIghSOqSfi0UV1ew5QDpLIOrZM8gVnopSA6EhfRlvg/9L+ULySl9sXvIRwvuolJdEhQgOl
nva6mW835fTlLdVZcLtqJ+wu/KVbytQn5Ho7UjmA1ki5SHNoF1cAwOw5i6fw/f5t2WZ+yOCV+WNL
0/Vq6QkY8RE9Bgd7pLNvdZTrjWnKPUQGxNVRHaF6zY3WlCmnFky9Thu9mZnxWc98kfPaf4pG+OWN
dQP/kunr+TNYGv/ouMU8fAG6h/OaGIrcOJSG4He8tOXPDW71VwP6+qJ0gHQi0zj6pF6dU71NA6X5
oVy0up+Qe6AQg4PFR2nZLJTDoup0c7Egx3RzNe9h1XMIzgVoOTfJFJq0qktCwKs1ZOlPke5U0hWj
eomRHr0XjbQvzhBGc9K6nX3vMIiWh6pYxCP1xI5CZeCPD6P2m1Kzealt78QJZ7WsmIFCd4JyTJHI
3Wy5LrE8Crqd3m0fp6TEAAaoAfd4YC4dmiiRs1XvvpzUN88J50claFCTMVrGT9fJO+oRmiAyqKE1
r1p+ICVdNns3JSUpscrlMvZoVvCsxuzTw5h20Ygs2PqtvuAuLD5CtfoT1tLb7uHzNJDBrlDClIeM
FyhTZLkhezVjHaSl65XIlvEMgz/XCLaS85nM0AofWCWGSKnbLgLuhJGr9QsGU83P2i6mR4W/N/dd
Q+V53JZcQ2tB77aHuFqUPdkKWnuwQTukW1grflnGlOhxz7hg4MYj+0PXTv1OQ8Acd9mK/dmVm8PU
ihjWZ5Vv1ZO7LRLQSK6wcFwfPVHM1oWZbqKpv1+mbPjSKtf7Zjo6/UdgJ0+lA8qrHxuTdW95v7Vf
x6CmxEYBXqEJKzPvpfC3ngn8rfS+CGju4rLv8uG9WPqzApEepE5WbNymi9npapEsc8x9Iba5gk6C
THwOAkQtVYHNZbIO3fRrYeDiR0ALmlNveOxPjyIhB4GU+5YUkVVor+J6DlK3GP3HMtx9+qcWu+lk
nl35aL3VPraEkWngSlW9o6Kj8dim5adFTdwmxXheueOoyv5y13X3vYcEZhHHjS1TARjgJPAFRZwA
NAE/7UFd3BWT7sLUKNdw9678o9NQqLkgzqMAEG8csTWXqs0QC425nR7zMUNWUZ3F9YlSK0nZnTuL
7/Tjzb3nA2/ztitxr82UPzBCg2FuJjt15coJ3NecZUlsMt/HFLLu5+gQAqS9ACTqNydfXf8YOg1Y
7GJK+QWdZBekzJIAVtGjkU/eVTIkUX2YEGxQbnWP20wkzEEMHh+5mKCPDyx7JjtyVHrfReFpe/CK
zblcBZQ753Zu3yPtZ88+lQvvKRDzh/R2mH1cO0tiZaS/0ZyLtXiRWeln19iwrvfdgEvMieXPYYYc
j/ux98k+hnVdhpxq3TNgTK0OuB623twKxXmShFM+1YepUcOeiGDL7pmxWJ4WN5o+FjUpcynxCSHT
HPqdaq3PoCKV/w52t3LkhSa/7D2m6sFfy/7CWQfUPFYJfcNPHZEzhG5RpBtjVr/KYEXSIvBsP41O
G/zWqmiCozBL934+EujM4Dnw7qZ6uAoz22JlCEf6NkSrZMah8PKOW0lEQDLgEl8aw0ABkpgg+7KH
DQl+O+Ab+oNi75dDnPW5pgxS5fXud6DW+j8x6L5F8XEaxFZ/qeOeC7Md2tVl+RjvuvbhmfC5cfqG
vimon5zJVp9rv4c/CjTgiDALz3kd94FGyG9w2lG2QGGTu+TGp/nsZJTiweK9sgqrW+T3nzYbmyH1
Ok2FF5bU5OEeubhAdo1zWbkaDZPdITY5pKuhOFYRZXqyCLrPpIKiQ2AUr+4VQpwiOuJuRxZT0Anv
vUMAxwnlcfVW3eJcFuPAlgDsjx9GV3sPGtS5O2Srt74NLjcli0+tH25HvFBS1VVws4zovZIu7suX
dYMiA4da/TvmrldWOIJKIu8R8xn8oLSigw9rmIvASOeaD2fQZ9RWPNexzRGvnUWHvU/C0MUyLCWH
bNa9GQZHv6/e2H/pnNJ6l1WjnVMn7KQuOFCHOg2nfioUSglgQOJ/wBCa5bru4DzlmT1ERxclIVOk
y6WN/RaOoS2DMTXCBeAlGIXhBrzxobQXr2Y/8REyg3Zp8gPIjiW6q9eSBLPRAxK/Y5AMxKCzdRCS
JWPQ5AJFgFBwVxTTcdFh451IBgLGrmbPfO8rd/21dtw7uHDBMh+qaRu+hrEUzS3i3vKm4rRo03A9
d1LwyvwRSGTKPAmpt77jPSpumFSEug73tXpXhVp/wevxVFOPdXwAq2qie6NaQGASDXd6ADxvYVq7
yDevzL5p/6bw+/IbQoNposha9IxMphToRCzjK3VqNKqryxwYbbxlhHa8WxCXz2kExLVfkoioy+Ie
ftW6z6gq9g+KrQUNvA1VNr5Mec34x9FguxVeCej7d5y91+829+x8AQ8f9YeYThhdxSxwhKSnBtDO
w128xdigYdUVBfGXYq7jAgVYEVFQ9/3XEeoeMZVTOh8CSUR32Mvaz44IQmLkULSj7UGN6IJgt88b
QM0bBoVuFy1DGhkxBlTVIeoy2L34eeqH6HGfvdWBoNz5mUwlDxeoa9e7fRl3ILedk+EAGTI/5Qil
ZzghWQ/gmFH9UmKJ4B3mvjc4/aD8o7Cs2w18ePQ5coysafQjxCASmdg0TWhRRFFDKwiWDZwt1o21
3sPscgBPLjEmoqhNe8eFJoR264ITVmMaPybs06ITaH3N3eS50HEK6Tg+cWanRe7M4kJUeSL/SsG4
LscC19RrDGQkqIrTCUFDPLJ8V+vgpDBU7ZYl9cbxDncIyHOFEzgNNCKTED3XXsl3v3ZrZoY7rDNx
WF1qe2i9Rf0s9o4zUJSkzyTCa8Fl4wrdbzJzWD+ZZmi+IUb09JFO3r4sedEWV4JiGz6j1N5jmLu4
almpWZFT0E0SplDKu5WC5n2olugrFsExgiPSibJjE++Mce6eO30xUen+KHo39A9VZZ2r3c97fW/i
3jyuW+c76DUiVOv9uZxvM682qXJmlGBU4YJp6y4YX7uiobetsALlkEe4mR1Aw9UjxwG8EXNlyHC9
rhECwZuYHzim9iX1qhpdo65wMVqH/9wDaoqXpHf66Y6jEW4Y7VD2nemL5nLDTdUeEDlACSLtGd42
ZuLGw4DIbbgmJ8X5ndsu8i4cAa6XAg1IrhInIDGSw0VER7l6tJyYjU8/29wdV4roOn/BV3d53Aqz
cMPoIH8vhnL/LTPYklNt4voj5pI2x4CNBfswVNGA7UwVogXdKDNTVjwEtyoE+4bJBYo92u36E1y+
e+91WK6JxA7+BeYWXGYdp+2u79f4Hb8XFDywxP4A8r9XyJQ9Ef1sqnb/KOmn+FWyQcc2t+Gi0qqs
/OlM4flL6pRh86PEz5WgHrkzYq9A52A6y/Mcx7jECES7fm8RnDgOHz+Hqrse182dEid0V599oESB
sqjKzTHSMVJr7hYilKJc7XkKCTt8IWnM2Q6hEzi3ft4RMFDKtekvqBnr16HnVKaIQ240u5qjH5Fj
+4nEtHpglnVCW1i6rTiiAs8eJs6nIqW0l7RmZT9/ddGHf9PwNc9+AHeguB1v277xnqrGU93jUK0z
9jpxuWyXbrTYr2Mxjlif7sbD+kc3U3ax9V71NGtvBG1aNwZVNmcHYaR2wSh1d6M6OtIZieBYqp4W
0Y5DYA7uxK455lNpOR/j1XRXnbLuzAjuqqIYPNXnfPC9if9cMMLzqctdixR/tR4Xg0pu1UfUI5a4
wBZjye4W+hpEXCTTP1m0cr8U7QCfWp4NXLocfD1TBRKyDdULkobJaT5WY7PnjOr+J0ZQZ2h1s6vi
IKAGPDJ+470xA4K6o2Uk6G0oLRe5mWR8MTRrDbPKVFB7adF0PtGfaIKMK3dEMu8zELTKfZDp2DB9
mNSu2zSoSgBGDlnGaAx1ZBg+gEdTbfpMAtxUBsndoSRSMoIwmLmeENR4L+42lB82Qs2bNk1IlcvE
nxnSwYmyh65SaIv6tabIhWot6lPvtcFX0bqId2aMQh5GIac9HaJsXhNG3lAw6dDpn90yND+Qmu3i
ZMPNXBRM5+6HKB+ya5aUao61aalMG+F1jzKaoifCGvu3yBt8cVoQEvyaZWk/lgK6CZClUl/GXdRP
GHPwnlbWw7uGXLf0m+twZRi6Wo4Sz/cp5e9yntUe60srqgxBDODpz7Eu87dN59WPdtq8by1N7895
sG0JHcuaS1yvFVuSo8sGTPLxsEhGdPCvTQM7I+s2A8Ntlx1CPoz0BVr7wU3pkfKe2xAejpIZcX4y
ezimHXMzhV+myheWA7yRPihgVX03ui6f46yOHyAQwV7WLNvFGeqyfRIFgiEXWyqagI3z7p1SggbE
RW+ZTD1jDwkjVtlHUABanMZ4qNRhQxURo/iatmu1By2uF8753qmcoSmPaikAaBu0Hd5RtlF4f+5A
fY6aeb8a+zE3aTYvoHw4Obm347Krb3nN2ZZgdVmSQ0SzcoqMpsjBxtn8Xhn9uy2HdnIPi3FgzsuI
+YIE8yK7pP405E2y7Jv4zigiX95umKNH5S6fPRti2jKgwHT5fhRuZOn0LiM4dRc/TnW2+wlte0Ep
kUnJNnFc8W0tvf1bVi6zRBp+RpyxhZvfVTV6Q7qvIDLpThZFdnYY3KDeQI8eWr6qQEhLg51sXijv
GBwzX6I4R3ocypZ6P1fhRGRUrFfL+Q9R744bpO9u6zU7IRlV+WUjx/hRdAV+GnEMd3/jLSu8BsT4
eMimbRsZtqACuHIrFYtknEhUnjoj6FAnCPgjLWxXMZBY9f2ju0kEAqjHRsZpMpYTNMkyHwdbbPpg
HCtVGu0MQ6fWmef3xVvFelxnI6tTXMQ1O62IA+ovpKg7Qro8rw4ScLD8aXMgmuO8C7mkbc8oPOXa
ViO+iAe3vMaJLG7v1qWMHvyyboaDt+wNA1s9art7hn+gt2cmFngZg9f+lHUnx9NW7Jk9bBbw6pQX
lMsHyVs0h52jnYqjgq/ixTZaSPAhN3sqh5AKYyAEQyD5XChNNrbwr6azxKqXTIA89dOG18tAIMAd
0QjTd9SzCjqyH4O7wYeBTr1904iMI13hyqgyiQaX8ywRUCpfZCYRv1gwVTR5KwLtQ8Mk0c8+09u3
vpHVvUKf7pylg6DI4LIh7Wmvf0fZQksIwgtqCI5IHVb5UDdT2Dg/qAPXKaVx6ShMFxPdS+0N8iJT
0f4jF6tzx7Dp4twwVub9XH3pnWGaBqEmqUL5FRBxscOUOt09YwaeRM3vzQWEO1EHKXIgdlRoK+ex
IP6gTnvl8MEWx/Gf59FAMA9zANFbO2N8tYl8Wi9WvvfXnXvdXiowjqvKFDDh3gKahNvZfIs0gruz
R4fyhZqBS6Rxxn5J9hFo4yIqBwOU5TJX8BV0sqEw6RcX5VRXR49B2yOL5RLK74cGTXGy8JZf0aov
9+f2D1GO0zAZJkQ/PjAxmX3WGiw5XTxL36Fs1CAYIVzlLS42NnOuiy1EqdUAYrQVFrtHfPHUZwPs
hkesq4vnQnUT/bATD284DgUNcFvXfOZyMOghshpwibnuRqNO7/Sz7NECcNKixFA+7sdJORJNfmAX
bz/iLdgXqnsPVcgKaOujx6GYRDGtmidVMtWQwkcFH35kwkduptE79VkO483SNUdnyg2Fv9GeTs+n
83ZyKyCfY2UnAG0/2pFIFlF7f1ajbofCDvaOeqYbg8scbns7FngSDJjMDeJuXLhLL+u+964ikBI3
ibCap7HvrZb3I2OBP03m7PdBGTVTsiKxmC9Vv0flTaTLTgLP51N4u09Bo1/oEMSLiIFFIYG0gzo/
qKh3p1XLt6bbQdQkdX31GefVIhIaMRSKmWRk6kIPaMZfQ/JCYwiXuPM5GDxAMlS2ORA88p9y+4a2
dCFtI2Zw6eRpJnmSft5Iof3neeuzk8B/WxsQHYDxJ2YNTGO5YJB/jHY3cvPjAdkPdLByf4i5z5K5
HuaLsF7tgxANVq8iy/lc03xo6lle/PPj/xz3Pj+elFaG8SNMbOHA/jppzQSrmRCttAmDVzRGDULm
+dJBI+gx26nvYSjiZPdVfmNsgyj4nx/+Z6YY0XI83XUcOEcvOLun/PXppIQFPsRdl9QZ1+zRyIzN
0xIIeKzpL0pETeBpOXPZsOclvRUTose6Q2tCPQPcPQTT93/5i/40DfjzL/rDYAW5czaYls+R94qz
FwLzUOWxm1I1vQwUxRw2MOGGWbRjM60+7l7RdtF1YAHumiMM3wAfUJPE//Km/hyI/8+fRXzh2fNW
ev/jKzZYTuVZ0Rx3bQ7wyuRcjqyjAZesxz7oD//8Fv50hjg/7ezvEZ69TVHE/GGSolfVEfCODgQx
cPShytBDHMewVJiU1rcfRPy6/2Kh83fLEMM9GfjnNSj9P4wvkEeOfT3CwjMM6D4EiEwoeCVK3Mmx
V2jn4gvdMbnde8H/LfzhHG4YoDMOziuQ58s/VmDUM3+I+gWyDxs8Bq4GSgr9rVWc/1dgQhDb//xq
//eH/vV5f6yvLRCMpWjN2GHnrGdL1e1u47k3qDE8lOLDdBiiYXiK/SY//fOT/3dl82SsZ3wsjUPS
qM5/2X8ZPo2b38tSsbLJR3Kuc5StXLa6/z86tfznfRIRyLJhHgM4569P4dGlFw/saG+V07V/Fr5F
rbyGkl+/hqit/2Xd/O++wHub4wPuGDqQr/nXx0UqzuJWsFLNxA02ARKnYI+vjNbIy39+ff+7JxQu
GyE55JA9uPueX+9/vT4GuYyxJXdDNrjDFVULk1gMD5cp8k5mkg3A7r8Erv/tEz1smJh/ZzDhT+9C
Sa89tDN7Xhdi/cw2IK94qs6YoinqB7wa/80b6e9WCMEJEWMQEeZPf3qLr+RBKHhbeAFcLta0Wrcp
SnU4Lt3/x1IkgAhHeKkUX+2Pd1kiJaeK4F3uQzigdJ5iFEd2+Jen/N37w6xcIp0iAwVF/F+/2Bqi
0q0LnjKhDwgYLIz3y6pwzdGCtsLfg4r98xL5u8UYOzHaAUoxTrM/dljQGz/fovMSkUv8uHbYgqQ2
z0NxnBsKmX85Sf60KDrvtNgLHd6iwjPiz5CSPp4b6l7mjo3M2/cSag91aI1wZde30didw4jFtLz8
80/8m+OLiwELMslZScaz+9d3umfR7vlIRBMcBZjnlGF2MW4gr15bnYYmi8AjvP/H2Zkt120kW/tV
OnyPPpiHE6f7Yk8cJBKkRI03CEmmMc8znv7/QHfb3MXNjZ8IOxwhU6xCTVlZmSvX0i90DbjjwnBP
rCYUsOSaYWTCuOiCo9KpYR7YJSe99lr7m0rZdcRdrHSXSJW1B5/q6P35oZ44DbNDhjCLpnAliaal
7p0GhF1CVgtw6M6A1/LQStqSHvmJVbRU+NxMBY4iiJ+FYUFW40fZfOY8NVYGMO9xHV1oda3IB6WZ
3w9KTUFUoLSRszC+kz1zEVDAhlQgbOnHS+mB+h8atMBIm3TyV2qtYlI5sRe6I7oYPzHtIF176ji9
BUN64pTQnYxzAdM14Lb5u54Z0op6d4vyUuY1LobrOpO7PTSw0r1D0GSBNunEEOH+01Av4aTMOuHH
XZWJrE69kTJECv92UgWubDAqqm5DMkn3BRjlr7HiLJEVnxigMxPDIx5kEDSRhSWlWhoC5o4zErJ2
O7kCi0Rdi3fhy5QovHmPOgA+HCQ20LyBAfN4gBEV54SQGKAHG9DOaQAx9aWxRPb28iTMcgsyCqsG
dG+myAcodzYSHiUiMBLsAW7cx4D5gqhb8MRO9DIT4/EPxhP+fMF6thSrpJnhcPtYAEQLJTOA6gTm
wq4/0QtihhDLQ6CoylCfHc/YIAfdgPeOWiWIkdStYNbJd3klNcHCNj/VEQ4lVPYydxw74bgjUku6
nxkISEw9tKRhqlZb0IoLdMMvjeKTnihkWWjD4/0Io1HxV/ohI67JcONrbGc47sMaIEgxUPK/p7y6
GL+9dcvBxItSI/h0Y9ZVEcxGCKabkAEOs6YVvNgCuzgU4zDszvdyYmCWjVnUZe42k2fe8ez1kLf6
VVzyEndKcodJYL1HSaY+2FYbbIvBX1LmOd0fLwBUTHHvREr8TpVbyyKUAxZBqkkEoiVKmtXzKbOJ
5Ci/b4dK+3V+iCc2CENEw4xLBsL/Fy9vyPEpWWEixyALKdvNSTPkzfT2/Q4hD7EwQ5utriNwbzu1
SYE7FQebNpG9O3ug2qmO4nFBuvKlW0D0yeAmQTYTbQFHOLueGcA1NXNnaujaAdOGkoWSmf4jXnL5
nnLTbqtX4VxNE3X+gqrIiZXD24Is0ECoUCGUcrxTulAOyxK1kk1u6v5X6n+Mr1Pr6PUhyeHs2Jgx
2KLD+ZV7ea2gSsFUzikdLk/xzg56NXN6JLQ3npZNFwbwrO+JRGryvaTyOr/zKN9VNnkZEMI93/GJ
LWPD6WlzAG3On0g0i+gl/itkg5suaKTbyNDTTV0U/ZvdWIbnQHqpUm0F37dwf+XFQCG/DQLMSezs
gqJGD4Y3KbM4CkmSGgsb9NTW4WomADjPKIi54/VrNfSwAKnyLLWH8AJiL4B1SShBSe9Z0Q1khOON
QczuQsO3fnj7dFpMI1IjNtvHmLfWM0/ECglX+6YB9B9U050C4dM+h1Bx4Yl6aoNaKk9iXEiDl6rg
MkP4VGjQzQNLNmNrU4Nc+K4NUHoCvi3Jm5n15YpR8ZKG5ZZXD6b6eFQTXCo59YHsTj0vwh0l7oUJ
3guGrIXdeHJgPPJn54P/2sJTH1oqMKHQM0Df4lFAgCwwOZI6d4bkMk4Nuf4wUfazFAg70emskMKz
h8nkChcuhkkFo1xMFNmMyLWRlqJ+awQEn0Nq46fp7vxUvvTk2Bw8UA2eqdwKmmBb0j6mxBZOHeqh
GiqLtuE0lMlXCr+scqA8fOzVpUfdkyjKcTh41kvhYWUzr3gPwuoNqRP4JtmIjcOxS/dh18g3/QB9
mBM22aVnky1SwrImxUv6G5guGamNP1rkAFMI8ha27gl748B6gknXTGy76F4GPRBNpKFyQDaVv0dF
FyyfD038+Vk+PeZn3czL8OwcRmaTdLKH9I03TYO5qdqZWQudSN3YpprTuEYaSFdyT0rNTqCrLRKI
h2Att5HkieS3XycMmXiSSkgJyyCc1hwmOc/SGTLlY5CcAlt91KoyBhsm+9ddzRPt/OBPTTGxb+4S
bs5Z0e147Lo5IUwBJ+PGMrQS0jXKh6wx7RdGdWojW6iIKzDja6ylYOmACOvJ0PJOgD+v/OZFPqnD
UvV/oLq95AqcHBBvrpmeHJCvLEwg1MggBBQcjgoF8Z1XAQ0kTxMsOBwne6GiBMND6AP7fTxtFDV5
hYpmKhrBfmgf4CjS2x0vLcqfz6/PqZlDu4erlbg7sQfBja9w7m0qWulIauSDBCx9Z+WddV9QLvxx
TVewPjuzY40A+PGY0nqoG0dikYqhKVzbawKSmjZ4XmBFffRpRWdIXRGBw8VWxFc4XDYB1NA4vB35
l0PbNqheAhXfdU2SHs53dWqtcNG4AOFi5oYXxgWYSTfrlMiNphnpPTwW9q1pd/aCrZpbEQ0nDMnW
HB3ihhCJmLOkM8dwYt9lNQDKTQto9Arj2H8OCFAdipZSn/PDOrUziPWBVQS2RApLuP60horx1CRz
BplWto0mauOqCIUw/PpgYbFejo1oic6m4OIjkiGOrUf+JakBV8+l1KB7vPI+t6tr6OjMS7kKu4WB
nejNhnQZ7QQEX2bc2fE+7FtNQmqcjLrRS+a1nzrSA7pO1O0o7XQHP5+34G++3B8E1hVUc/AjVMpc
hbMcyibIfSmnop20+rdirodINbX/cH65TvaCxCHHmFAGKc/jUUlSZw4T1ExA26Bf1Tu/ugXLuSSo
dGLuZl+IPAuPA2LO88+fXWVE6ymNsgHYZ93Y3SmKN6MkKPm91tPe/KKWXvLHm4fFFiTIpEJVT4JH
GJZmJlXoBzwJoBfDWU/V38PMeqNANYEF3gM6ZgmDzuUhupSqBNNENnU873INCt0a4hiCy3q2BX1B
dZrMmi2c5perhV030N7kTYmLKeYDy66g/KZzAPYlZfvemiLvRm57rX+zdae2QraQLbew7qotWHc7
BeID5iOGFqPJ92mcPk4zuqwyoyUNrBcDMjWFF7gl80RWkS4XDhU0v5XUylQhKuUYfktzqdjHTfDm
8Dy98DTFnZiVEhjQ8fYDEQrs24JruKIGt9zEmQ0PTj/2sXbTtQW4vah2wM1RJM/hh+ayXEyTnRrn
bDZ4kWNBSDgef0HCS2eu9gWwVCXAY8JKC97roZG+9f7nOpkFtriYuZkxjcfdyHDDt/ocxqMmzN45
Wv+YgTa+PH+2Zl/76Eoh4jlrhcypcGf+97iTKszqqqnN7y0FwkUu3ZvhZSpbh1xRN8jd4OBQ8YVY
w8KefBFdmHul6oiwrj6zBQlrCHwQqt7B/D60105gv0+7vZp728SMdtP09fwAxa6IHcskH1DIIeJK
+bNgPEJIJSbHGSkJNgf/FqoTb9v2afdOgmx9b6ce+DFu0935TsUd8tQpKX5Smiouhhjai6AcMvp8
CDaQd8T3FAok+8ke7YVexNv5z15sfF5Nm1X1hPNGDtqHC5ihBdQ79WBKpDkUC4XSlqLyJbzEic5m
pRAK0kh4o48hWP0qz9EoM2YAYuDRV1/YH7jQuDGHxnvjxmdcR10JG98wPc+aSrqiMLGnmiH1LmBW
eavLNvdC5AdhDOJqWBLBLratEgDBh5oRI2Nc9CSNybVN1uGtO4HkLOUQ2CmiTcRHjs8XpQdTZJhU
KXphUfCKrQPoFZO3Wl4yP0e9CKeYBwmEAAOPR9hAvQ2kWd/kWPl2fiQvNwDhCHhZUeaYs02WsCpD
IjWqP8Gjlted+bsyQOaQUJ07k0pYSzpJT1v3uVnCwaAzQgRkS8gvifJ0PQQJ+tiRxSKJDoUMPqNE
pbZVv6+ktLwFb5sfGrNtL2F+VbdDGKlXUOQmC7bxxSnmjYzgiQJ4y56LOYURpyX06mlgfXVCSgFK
OBa3gxkveVMnOwHgwZySsTFlsRM4X+AQ9r/FY5k6e63UjOsMoTrn4k2rNwNidB5CpFDoCPETwVa0
STI4gTn0G5TwAsDKhf0J0hRqSfUoWHjjCSP6syu8XHRaSWGjZXi85TXPCuMM53ZjplR+1wxw1yaS
8jYj8dQLqZ+nwaB/KQIRpjyHQyoLKLkJ0OCoKId+r8nTUsJORO/92Q3ZhVl5j+eqIcwbpDkd+TMJ
5HxnVJfRUI7voZBrb43WNy4CHsyUeA0GFZkUcvUxCipUSbf+lQFpy5YlXTrowiF8+hyTVMB8BHGI
X8Qj7UyFPw+eCGoVkk2tx8m7AS6DQ0iR24Ia9xMs7NkZfOoLlJzKxiF3j298vI66nsL7PLKOQVQ9
tFT5wJulXUxefAlf8aWRV9/bsP/eKmjn6N7HzGi/DmSgR7y+somvIKVfilPMtlL4IC5ymwvdUUHR
iWAhSisoz7Xhx5eVytEeU8hf4+usJst5B3FmFh/icErVDxDChb+mECrqBbDSicmfNWxl4mbgJWDe
O54Qr5rUFu7PbgMyDAJfM893QIaLXRlEye78cT1xho66mj/l2RurVEY1GOdtFzSmdBWzId7jjLZv
P6n04nBGAbLNd+FxLxX1rV6WcIbayQ8OqjNIh0KFaGrFWHhWKaQASUKYwj5ykFhI4F1jH+VR9J3y
6PpW6iTzw/leTm0OkB4cCeIj5G4FqwPgwi+6lPLqOFSiC/RaA4siEMXf+7rfvJcLKB3UtiiutS7q
Pr29a+4oQGVgPV4eFGqsM6VPqTHUCM7dDIrR/0AUQbqi5tu4S6GUgzfNNO+w/UvQwJfbBKw87y3Q
SjjTmITjBZR6UjtSFUHeYevlTRRn+WXg1EvZlpdTa5MBZOlkW+aBJ8brA7nsTLlIxw31eR9k0/jR
6faDN5nXHfQtELY2l5ZevQ3WgvEhIqlCG0CYVQWhK1yLlBz1PLuzkRJUWAu+OgWs4JeFooXmFn7Z
IoCwsfZJwsDPGX0+v5zzTjk2M7Yyh8XxQLD7ZAePJxXwTOA4MV3bJnhsbfCifV4E5R6hI+obmmop
8jC397I/nVQIkGSwq8LOHZXJ030VMpy6h/dAHdLoS+L73gGYdUSVo1VcQkS8JP730pbN6UAgSqQA
2DlitDxAaJAKacgVYTOStrGcS7tYr51DAbnWgi072RVvdqpBITLkxj6eT1jaJsQaYZiBNrBXuUDk
WN57TpilByWaFPNtXhsSMzZ3NYAKtuycqxdubGmgiNo2KLowBkg8pApyqyJGNe2Nm2QGqtMF1hOQ
Ii/L40E5HnizCQIqWPJSu96PfRBlu8QMjN8pB7MhQiuiJZHhF/ModCnOY0LNn42cwZaaz2Kn6PFj
ZCnNLi2TbmFwL8zKEwofiAPeFXlrU7gXgmkMZPiQIBIdy/YK0pJ0SzlQtrAvXvZCXIMsPIlOrlSI
24+nEErRLrJKypWduDb2ZdBRzumZ08X5hRJPF74Lp4pzxS5XbWhIj3uhGEtB8AmkS+t58ofB6VBM
8turUbO6DepDw4cuX0oPveiSGePhMqO2Z9C2+OZLFEsbtJo6irCulN0AebmxdfJGulOgVXIdu5nJ
6sZmf36g8/I/NyMExVTctBl2SKdgLY8Hmgx928kxKlBIKW/abb/PL7QbdRcsdCNmMjEax/0Idw7e
YmuWCf0Uu++fsx3CG5vfr+9+nB/M03vk3Gi049EMZh1Q7Ecv6gWAgg1CHnvlFr6XHeInW2NP6m3z
rtpcw52/Gb+c71t8fL4Y4bxxnzlfPJ8TvZr1tKRLfdtvwcBvflk31vVb71VxJucD/6yfIckghsjo
R7/3Lkrq6z+DZ772FhZMvL3FXoTrhbr8KJHm0UwHhEG2sAZus22xcJZfvJPEXuYz8WwsWlgpejSv
1025/xlvHx6Nix+fPy7JZj4p+57bFoLZBcecjEpIN+Ue2OkWIoLNZ5g23WlrfYK882phJ8x7+Vx3
gsl1kKvEfNBdv/0J4+vmV7a5/mP7ccHhUE4YjOdHV3ycp3VWW/CAzqOCCmtLsGiLYNDW3pm7Hxff
6t0nSIOWFmzBXIj1T42tFU4w99nteNhxwML9l2nz69NtsLmrdz94E2xg2ly4WJbWT8TWa7B1qMm8
fuP253SQL5DD2teH4Da88jbJRbtZWL/5rj+zfqpgRWKdEkqqC+dBBtuUf/QNdJ9bmNkWpnM+quc6
EkyGLqFDFJC53CgZvN6dRyVEXrXXXWwtjWlprwhGw7ai2s7mg2YbX1vvMoQouUDy1MhiOEmWEs5P
cbZz4xKMR2RLqgHz2J8TmLiINOysAwJw20/hLtz9QZ09hlje/LE0yif/81zHgj3p/RQhgZKOtY/q
df05vy2vtZ/eHeFGOLeLH+NDdh262p3xsLBjlqZXMDB+M4RmPu8YjT0D2QL7s7vEy9t6G2tb7LO9
v7O39nYJsv0i2CLYT1WwNKOaxUk9HwwSkIfwUtk9pNtp8+htCqY3P6ibxXv8lAEgIQiIfy6Wo77m
2GLXsZ1m8rxlUSDeK5wPbefgOehb5126Rb/vvr6DzvqiutDfO1cLs3zKrj7vW5hliGXGhAQJvsqu
35ufk0Nw6A/jLj7UV+rlUszs1JKSTyBpAaiOpLjwIIhgqY7Gqqg3FdTvskLxLTxV+vjYZtUumu7P
D000BLj9xD0JdmgaIH9AC8ezajah6gWJPm0lrdEOECVBqaxUIQJr47Rgc2ab8vyI0BXIThL9lCDZ
FgRZx10ltmoOaodslkdh+rvcyTLwwFqyYEPF2Zt70clg8RqYi2XFuIqORDVikPAeNRTlujBOWtdV
l9RbeVRTNyrS9BOVTMrdm2eRCA7PKpx2kqDmvH+eeRM53AhVXSDUiNpksYeUFZuqN+k9XPXJ0l6c
TZgwjbzhCNwAxDeovhLOAVI81eRY0ri1si5zttBd1J9ggYNMqTJyLX5IlK6B7TW1IK0lsl1LG0gS
07skGr3PRpM1OZwBXdddlamp3oMmKREYqsLC3hQyoknn5+WF803OldyYqRBqAhdG7up4YnQUNLLG
slCwVLoOwREp8UesIYS1wW6oEXmFA9rohuiAvGn3oyLz+MuvHd/eKWQHp0NUaOZSgbvoX86fpLE/
SG/B84qI0fEnSbA1hUjED1v0FWJYhjV1gxJF+o3AP1wEfdHZ12Ohcu2G3bDg2r48bBqLBjyNeDAR
ek24naBxlfqR6pBt1djfS8AbnxpYiFyoN5dQoid6mitpTNLwRBXA8hwP0q9nvTtHneDVi0ygFNQ6
7fIxgjaUPNXj+UV+ea4JYRLzgjWAWg1ZTMn7ljykOZxWWwv2m31TDag7lf5C+uTFI4dlo6hSA5JJ
ApkrYB7xsyPmk5zQoqnttp4UeJsBOdFNlPrahg2VXoftlO+txEv2qhzpN2Tzk0cjHZUFC/by6PEN
4G7maiVgZmKkbZy63s9LTpcNkbO593NP+qjHMphAp4H+5gruYthb3jy7sx2jwAeoj0Kk/njcqRGk
Wp4gO5/XOaQ3ox4f0tTSLt/eC+DmOVkA5oBC2eNe/L4jNzVGHcwuiHlCfgTFMErab54/XdYYiEJk
jVzl0xo/W8N41GKrARiyDfsiu0n0WtmFEoQzPTSiu7QdvMNbRzVjNkBUzsjh+U44HpU6ynWCEC3k
8FPoX0e5NF15CLIsPBJeGhRbNSjZZFCk3F6ADin6JaU32vUWcdhsJ8tQ3iQwtF/KtiGB2DB6KGKH
urvypPo/kKz/+TX8r/+Y3/1p9ut//x9//pXD7zTDxoQ//vsm/FWx9n80/zf/2l9/7fiX/u12j1XT
Vo//uPlR1P84tNnvP5owz8TfOWqCnv7zJbsfzY+jP+yzJmzG+/axGj881m3SPHXHN89/8//3h/94
fGrlYSwe//Xbr7zNmrk1n8/67T8/uvr9X7/Nq/Y/z5v/z89uf6T82pZicWI1f7b037/++KNu/vUb
FdH/BJo54/YJqVHlwcL1j/NPLO2fIBvJLFNDQC4JGNFv/8jyqgn+9ZvBj4giEoUD+c1xm5N2HKz5
R4r9T4LBc4U8t8Zv//2io0X6e9H+kbXpXR6iUsYI2HZ/3+ASzVKITgRx3kjPtn+DwSfgh9aQnPX9
Qcti6zLvm/FNBuPv1gW/gK0J8Wkj+XeeM6LErvvhoYqq5E1H6u/WhasrRhwj9TrFduNqguEWNT8C
lHrxJjP0d+vCQfUtNYZ0xtHdwlMcaG/Cm7Kt3pZ8+rtxwbZBVVXDyDcYrlE7nzTD/jQTj6ycdOHB
jmS6SRWuqrtpEFwMWv4OjpYFo/nabhEMPxR/kA5Gmu5KsvxgeF4EhzkKBs8Oy3+25vOtKFyrf0+K
EH3tc/JQ0Pnq7ljk8RdkRdrrSm6y7448gKazNWOfkD0/kLNWL8MS5UUrN5cy9q+NTPDAqtg3lRL8
h4td46EaoWzeqb/OD+yVtsXkbeo5RY3Eq+4aQ+/6jgPyQLaCdav9oug6lqTCNHrNbeCX34Fshz0f
DP26LxfOryVxhwxKorrGaP4qyumTmWiP65oWDi/aDjyUvEx1J3j5d5PR3xS9qq6zDKZwdnNy8WOI
6rnbRIUOEFOSoS6F93rdp8/r/Mxmymab+HoDLw5U4ZdK798HKC+sa1o4uwX08IBi7fQuTSGTGDxf
P6hDuwRkem0jCsfX0BJTbjQpuRv7BJFM1YB9rh2Nzl/59cIBpjKp66yuCu4QbyULG6LCptXFp/NT
I8Q//zIPIjQacHlmWFXi32VG9KDGpbML+9SAqzpSyYtKWYcUTa08mk7bIyGNOhpZInOPMt3wEbJ3
IlFSoRrrRirmY0GJUyglNaXrAZSoAt2+VKElWHhWv7JMIrK37UaZ0sGgdJvE+4i6cI6v6K28NMWn
ug/+MOfNZbtG6cgboyx+DoGyADx47cOFM40vBWMOaVs3BOD+SUdiPRxib2H9X2tcONMttK4I+A2F
i6QiDLz65Dm7yNSyt0Ft/tpeInFTqfVUNqRp4VpxG15HKRA/swu0h/O797WvFw62g1hKwWMidzNH
1Tato/c3xqCNX8+3Ps/BCS/uRXVHP3ST7dSWC2l8v8t9Ldz0iA1eG1Ua7M538doAhLOteSWg5XGw
XbM3oJoPgo2jrV1a4fLVetQEilI33dZ0ggvNQYy9VjNpnbkWMXj5qKmlBqDNLS31xvSS96Uff181
KbrgPWfA5dUJ3gcXaVBThjqqHb9UHgT665oXrl+7T5KyKhUksQAI2tLD0Fj78y2/smFEfKmnh1kJ
7N1yQwQT9nAgm5/VLgm2Ttgqn8538VS3d2JTii9dU0LWiRCk7aaWjeauo9TXpd98LBoLzSU7RD0I
stMMEYF+203lH8DbtAv0wqZPo1YjN4Ge9UXjF5D7Rl1mXithUHMhUtwWBEOMyEz9UzZkZPCK/EOb
h1d2OKATX+jNVVWmqnM9hOrn8wN5ZeeLMWId4QEtbGTF7REkOaDAbR7CHBG/Va2LgEzZosIMcfLM
bVTCVWmsNrsMxeCFwt5Xvl0XzA7yql1RqpPqhm30q+t71ELU+3UfLjgTXa8lgS+Vjouy8xfNHO6m
Kft9XdOCrUmyLM3GKXdcNFFgGpcL17OclW9SXTA26ZjpQTTQuG9Y78x3qBss3H7zoT+x30W6D+jG
0O6hUdeC6PjWKJJ678vKtGF91X3T5+UPOygQBZIUfYES6ZVTLPIOaI3TpuhnWS5xrfE9RYPxtTM1
xpYMnLFbtRSaaIJ0pTNKOXLcnGO1KZzkxuqSBZT0K5tTDD0rWW3EQVI5rqk40cOAyAHZ2Kpb9wbQ
5kl75qVDho+LrnEn2nF5Xar590INFlb6tXmfB/SsaQ2BSz0hu+pWShLeGvC+baRAUt95NrHg8/Mu
JDX/ckfEsuE4KGC6mjTb7eLEorLBUDaFqUqAGcP6AT3O/N6i5vsyTVvPpuS2mC7i0JP2PRrQl7MA
JizsDQHM3DL3QxFlv85/1mtLJhx6Io1Siiqb4Q5aIKPuFV8oZvFlXdvCqY9D06wMLcLDcOJLW878
bREhubWuceHUZ7BiUVRR42LElXrQqc8/BJ2z4H69MitiOeWE2u7Yy53Cc7OONkUlO1862/fWGVqx
hEbrlEJSvVB1W4Iv+3jWfoVf4G0UcX/tM7HqPgvIRnaKZ7p+nDRXaVB9ShxKaVfNusjbHPmtHlcG
jWvocpip6lPoaazbLiLDC8yrUZ9ExCaGYngXOQUUy+Xl+c9+qjE8YcpFzEvXkanL/dJ0Ix0Z88ru
/Z96awUfTQ+Jz6idhWbA6Dcf9MRDmjwPrY8IlsEfnqUPWag3W8Uc7C9BOZZLRV2v7TDh3NnISw1a
aiQuGbaC+kFNte/DTjdXrpNw9GR/dBwkX1K3NEyECtWfk9kq606eCB1Ab9xWSO8krp9Z0aGvodHX
5eRtKam/tq+IFfAcL5Ak20pchJnMG9uuNrmv1+suKBGEqkRKbfq89N000z+SbL+AyWF3fou9sqBP
cLZnVwia34blNTSNI/xeqTfUJi5kJ19rWXiEwxZl+pOpJC4SAz+ncDrUSrxumzzdVc8+Op3StG6s
cXIlSf6ZVSpU/w3E5+tmZB7Ps8ZhMInkalQTd9AzbdOjp0NBaamv24VPQaVnrdeJHSekvz3XGwoo
PqO83IKCHFd+u3A8rdZUgFSGE2oWlnM5JLGOSiqquudnZva1TlijJ0DDs2+XAwA56JbYrqfLj1OW
Nnu4UrIPpaXnlxpsB9s6nKZ1sScxHdoXCkKrFLu76PX673LVT/eDltTrWherYBw7l5LESGM3U/Hn
Ja95kKMlRPAr+/4FL6gPRItqNttto8K6Uh0duprB6taZArHENOjaOJ56L3YlL6kvUrU7yL4iL0zL
KwsssoFMda+YEdQzLuU01OKGY9LeGG2foCTR9DJotiK0Z0crWOIQeG2uBN9YNibYW5B1diWTRyE1
SdRAIIajNgve62vtz///2Y51KNosdF2N3KaVwl2hlwcE3pX9+ePwWuPCm1ZS7LjXtTZ20UNGBrEJ
xm3XGMPCYXstCyUSwMiBXkdaLhF0KcN2H1pZuJ2QPLxIa9k7pFD9X5edg1SJgvxZXjn6Y5MreH3r
xiZcxJUH14Gno6wDVGZjt/GltliB+dq0CR5wXJZyKQ9N7Pp2smsD/RES/FWumCKibVIpKP1eqSdX
T0oEVEJ127bpOsutiFVCwSQNupLWkUtZpLcxMj/botC6ZrqhMjjepypLp/aa591C3vS7lPB6y0tj
3ZMDbpDjxgdr6ArussFFjhqoce/fwgW6hC4+vZqwIh03jsHPBkRPI3LfQVptSO4b35rR6FcdYPyz
4+ZtX6UkmDwynk9wUTjtdrLyi3VzLhxfeDzi0kc+y5UtBMagcAL/A1ehtLJ58SqGTDIZEZJ0wwF+
46lxPrZDvi7BBcH98bQoVQRV8iQPbhEbn9EWireZMqwLTMHpeNw46g0TL3h/cNGXQiZm7GHeAc6w
WzXtIo1wULA5Jphx3cSK9N8HK0bMOunsVTFS8HDH3+4gdaqXNXpMSVA9KmrpOuPbKsf/6+GD2jxu
WtUzpZOLrnGDsQ7vvKpvN4URIrdq9fXDurkRTqqTmC20nmXjWmYc3Uulb26DNNW/rGtdOKrVkKvp
CO+GG/BSvKzSwr7hVWkvmLD5G186h/C4Hk9P4He1ZMll7VpBpv+gRD3ZRX1UXIy+116UrR8vKdPM
832qI+HcoiJueE2VV27ZIPQbF5X1wwJj+RnNO/9Do5eFj+4Vwn3rJk04xo6DklY51vatWhqH0JEQ
blz30IDq8njGNKhKIQ0dSlduIWaiZnvYlkanrrrBX5TORnFvR+gC2rdQbL3PlY9wZ6162IH5Ov5u
RHvBGpS6fTtFYHPrfriY9DdSR/91ykQcWJjZTjcFGZ+t6f52jOErRJauWmeURd4bqKETo0Cj+RYJ
cECj9ZYo5Tq7JmLrMw3GhR6hytvIyi/VSbrr5beRzP09J8LBDVvPH3IinrdmOmxyRdkgELdyQoRT
K9mq1bfVRNNt9lHOQWB0abvKP6ZQ9nifyKDWgzyQpdtAMrRtECAZ2aQIZa06mKKcTKJCH1DFhnQb
5nBHRzFSlGE7rAowoB1z/OlGO2vY1K10qxRwpiB7jDBktES0Pc/tCQNmCfdr1zmhnyOidZtL/SdJ
pjI79hcSAq80LSK8VB9GEwQQpdvSzvfwEV9FafZt1XyL+C6zrRUT9WDptoacRWk+13KyzsczZ0P/
7JGGoK9jdPYo3cpy+r6bqkNRrwOlwb8nNG0b1Th5nBy10e+7ytzZVrPSBxOxXYrcxm1X89mDX94M
7bBPCvOPdXMtnEpf1ZoxRx2F5J2NUqvRfjPqt3Eu/WVMTOFUIt44pl1G27lu2Ih9DHe62n5a993C
ZZkMo5T0aDHfAqn70KYmOcfOatYdeJHIAFU8PzblgQ1YQgBgyJfhqK3cgcKJNL2qitXIcW6HblQ3
48hbo9W76bBqVkSMVpxqZQm7EhslHy7heNkR01734SJCq44rDekB2bttrGxfgVQB1bNAlPSKKRHx
Wdxgam04fHXQZbf4D9JQLHiKr7UsHMo+7v228jrpdoxyAwa6ektlx5L81muNC3dl2tWY7dpybvVy
/KRUOhpRU1usnG7hXCI31zt5GpUu5FHSRmm1T4pkLgGb5i88cS2IFLIOiiSBr0yVG0/55zAyksNo
TR/gf5PW3cciOGvmBnWKIaWDIhw2oWqUm2Dmg163y8Urs0DNl2o3MHfwTG+iTNlkBHlWNi4cUCNE
y76DPceN7FbbIrWTQLTbr7s0RVxWbM8AOG3iy4022QdOZV/ptryUYJl39YllFaFZSHpp/ZQColSi
of1uOIm6zVGAu1Tj2NgkOXwqC5vzlf0j1gAX6A0R6yzBDWoxpdURkdx9I2nOA7RhnLHzq/xaJ8LZ
9bpkGmU0pN26tuM7fbKsd3YY/czCyVjwSOeX+qn5mnt+5g2kRSyRNjKA2ug61AKqZtq7CWbD26iY
lA9llUi7EhLaw5DJU7hue4nYp9AeOwu1tflO1B5I5cGDIlW/zs/YKwZJRD6FVlT2tldmLoxq6mUL
7d2hiXVt3VtMZMS1IkPSpsnj1eEPzjsdHXrKsdel2ahvPl6KguAST21/RvIHwU2hw7kzwfK0KpMB
rf9x66rpe0hZw/JomdGD3vXf+vaNSnB/OTkiBMoHWw4le1QD+Yvvysi/60yKeFctqAh26rMmkjPY
MF1DLtVNERcHOZpW4TjhZzuek6ZSe72M0tqV/faXJ6t3SpKsbFo4uW1LHKNTk9qt29x/r6tluQMB
1i6ESV6xCyLICRpZxwgku3Mzu8v8TZ3y/gjlrtnYCMKsvGI04frNCyUZqzmQXdhSgb69/k6p2w/r
VlU7nnlFkdRGHcvRlRXrWvKsb6jT/L6uafW4aYkbxeib1L4dasnc1K3y3qy1pfLRV8yLJpxRo0Ry
UOnCgCz7GG30LP5Aic/KLSOc0Ab4atf1Xg/6pL2LJ++71cCMumpSRDDrULaWHw2Sc1uVqOkqan1v
2GtjMSIOinrjNmyL1LkNQjbK2EAOETrJEoHRK1Mu4qBwFqK6qbLGnUz7vWyP7z04VdfNinBIM79T
h0yTctfKsS36qG00Ip0Ld/dr3y3crGXnQWhQOpUbGM43X9f8bU4c77Duy+dOn13bED/goplTBsKq
vAuJlUbB0tGcB3/CIxBBUDmriXguN6jcm49Fpvjb1jO/tTDdX+bW2nipyGZkOANc5aNELxaZj6gx
D1ar9+uuaZGgKVPMnpoUL3LNrGsuHSXcdmmaLXhMr62rcEyjBPbM0SlIwVmmdhFKtrFJA2MdnAHy
8+OFTWstiPouiFw1sKh+JNe9fYoTrto2IrIpzXM7yPImJEHvPEi+GmxseR2ERBGhTQV6oLPcbegO
U3gBv+OvSSr7deZLpNykPCepps4OXagB7kMj+sMY85WJZhHdhK4ySTGrC12Uo62bWUftmx5o0sJN
/cpuEeUMnDRMJYg4QteMpA9y2v/eZF23claES9Sqw1jSwjx087KQuOnkZlMnob5unz/R1j0zMbWG
UlegyYGb2PIXiDw/t0mdr7ONIrSpNRuL6vPSd2fq9k3vh5d66fkrGxcOqFxT9N7Vc0WsFHpbe5hl
PnPn86oTJEKZwO6pUWbw5XI4QDNnwIcUQW2/7tNFMFMyNUHd2Z1367RduK3gFdoP8bgyniKCmaxU
ykcprYm7Rc531W6vSyW9Wzctwk0q+fWU5FFOHCg0L0qterAg/1u3zWXhIu1Q7uqKGlkwKTLkfTQ0
PorM2RK/3v/j7Mt25La5bp9IAEUNJG+lqp7cLU9tx19uBDuJNZHUSFHS0/+rAxwgTXe5cHibGCw2
xb25h7XXumCgxHlJ47hRXbj3DOUx8QdqcKdhTb/4HYpjn4OZ67GkFSs6ZfsXdpggazrfE6evHwpg
BkTcb0FZ9DqY74QIb4NderZhiRPmDrEGeGvu0iJmG/9za/f05/bCcOX5RR0L7QeQHoH1Ny72YeQ3
k4nDs+nET59T/4UDqKznNrDLFhXoyX6BaPO7Y1i9InRoCLw+c3pg6C+1KS2qSQxgmaRt6hegg5js
9dJmJm0AEJgtAhlr0HZtWWrq/z/dlv+Xn0Pe7PXix9GVpOeVLWLL3wXxy0MUeVXzwFTyeulRtBpi
aaEtkp2I99MRkfFGVgvzQ/0RF5G0j5z3gMYtRXNAP0ShNJnLZfZy5lCwf715TFEReYzRUkDS7kV/
8PhH7MTzGjr2OXblAuwxXYqgp+etrggEZrifSwSH/euNj+0arWAWWwqrlrvDBJ9MeS38f9sfQnT5
9dIJYDBQh9+WYuARZISOCJRBdfDsZZu/oJEgFbJNQi5FBca9VIlvog78mo/ExSI187psmBeci7SN
VU5TeYMxbr9QC3IFr08FtE7m6Co2F0sUf+lM94Gtys+pcMc4OztNg+rLuUjaWFRZyE14vy9J4hWA
gujp9c7bxqRADPKX5eu/FUGxNbXC7/H8RdbjAPrTrk0yF2NUb3nCJcvHY/7sd1kc6wz52rUoKPbF
Bq2DnJs6yelUeZqQS2YWJ/MB+2/7ooT6xG4kWOGJV+QMASTnyHm9TAmoloGVoKfBfKfIbv2OxDFO
yHarZAGZVjFDke1GVdtwqljkt7gLNAIJVTwu7aaLTZTqUXWWtrnpZK3OXpt3sUZGmNqsB9UFTfdy
PLU0nvdbjHsffsAd4sIPRlmtUGI9lkIf8iE5THSqhfU8HRd/sJNgsZKGQ0GOMsmPtvsYVOLv35/M
iy3+WnIhqRODBhYkq0idsTaEGR7KJYr+egnB+iyyvedD6mKxDj6THRJZuljm+t1q5kJzcmUe+cKT
4WKx0MuZV+g/6UJG7dyAx7kEqRVYO3o/RwDGs1fFLrpVkQySURXrgGZtHk2b/gk98ujT70//0vad
0w8PU2JCyPZFAknKr8FQptkaKOoXILmwrEiNs6jDShVCzc9dMv5t4vEPv407IcYxSjbsQ2uKcf8T
Qox/QQrb701yAVnHnJSB7LDyYsG+eByZ3olX7E9cOBb6iCaebGOKlYBuUccE5KeTX2JBXEBWm7LK
Ul0uRWkS/RcKRscXZEnPXsftQrJ4hSl/sIHqouGgJ6ii/XN6XKPNv3AHXVBWunDolJexLoZ9FGc1
y+0OTYtrg0aXVnde0iE6eNfEdirCKR2arFyhJPUejNnJNSKaSz/g3MRSYTJ1no6p4FWQDGBVJ8l5
D+Lob7+Tdx7UHdqas63sUBxp9V6ugz5B6ccPD/eLnnVv6h3M8FDWapvxCYTX75uy9cI1QmTqteMC
4aYyUP5G7LW2z2KdbpPkmtjThRN3oUiJ7A90Fzu48TZgORLHZ5UGP7yO28UigXZ1HTVtxmKNA2BL
juh+m0e/dg5xJZsOUx01KP/HooMs5Edeghh4b4fqSuj1Eo+/8ZK61LwsORawcQRDsWgi+pPoV/5n
39SQk1ULM3kyGZm3KpWeIYfLHnXM21g2I3Q1gy2M81KiWXXmAMZOp99/igtsOnj/X18hCChCxqyc
p2KAHgL7foQjWZ/4Uupv6F1z80Wl48o7zM1WTN+C/w6EL2AeIcNXC02p6SFmfaTyJgzm4QFV7lZn
KM6ZPVuGrkV0EUZHvgjI0t/ybg2ey7GrZGEm8rzNk7D3ttyZetcES2RuV5DyZlVTbTQboRjX+z0H
LkrKUNbvw0aHombDLTDd36btWnZ/YaQPSl2vz46XfI3qYBgLDXXa9GETPeH/S4IG6Q9UhqcXHrF9
/tL3e2fvB6NHeTOVM1jkwK4f+cW8kROwz1UHOSPgsouunG5QtPyBMVK/N9pt6VZ9zdcZ7JXF0c0n
LvqbsLZXcsYL8ajLS95ybcuJH2PBmsmI88LNRk7L0bQj0pmA++GAiIsEI30fDnMXjQUUa08i1OzU
paD3+73lXHCQLhBsDKgyvKNQvCWD+RRKNp5rU81+39VFf0H5FmyE3TIWIFwen7VSUJ4AnbtfYOfS
dKXMHhJ0aHMR7WUPlcD5nGJ0Pfc7GCeatpCAaxaDezOiCZtFJX+QLPC7ky6y61iDHSTXOw5dlhiv
EauEaO7sx2EIgbDX9gz5RFOPehtR4UmgblUl9yzorxz5hSvvIrtMuai1XMuxKA+Z5ARlqXvWMLDS
qa28ciP/7bK+8Ti5AC8qZUzAG4fHQgn1vdPzzxUi6ndw8Rj6Partf6BcLd8FQdmfto1A1LBTBgKG
ZL4JR1N/VNFanxY5oPO5tWy+r0vKH2pM1E9ZiP915SAu2I2LcNFiiMJ5gN1UdfdzkhDIa8ptu/W7
e447TNmiOtCyd8UaNR+PaKxPyQp4udfiLgpNMRG0lsEm2Sb/gWjI/TD6Mf2AmP71zYuiVR31LqcC
Wh9nk3bvQMTwt9+u2eulWQA+5WTux4L2fHzExRN3ZlbLlTt36Ws6xcX0CKHIU8KTz619IuxDmQR+
Sb8LQeug4Vv2RoyFGMNnZur0fcDa/bPfobz8Of/pPWPYcwOOt0IFLdqQr+xc52DXePZb3HEjpakx
Qd2hiCZ03+W85jIzHEb0+9VfvtsbRh7R11uvk22ZgqqaCmJQyA1Usj61O9EPc5LIBxVH/VdEVubK
1MAFr+Uir6oKPEt9MiExkkGZ90Z12R5AG2gHVNjvuXDhVyPjIZu2YSjiMHhAXno7TYdfeuRyUEW1
0oMgCI4atiZfO9QcPm7psPj5GpeEKk76uu4gmFaAqzfI+waV77X3rGW6LFRy6prNBrDaZg36G2lB
ecwq/uP3V+iC0boILJRJ46YuVY90nf0dV7bNtkE1fpGLC7yyfVXupEP+lU7BdgIZSJONa+KZD7nI
K0z1BCPtTF+QoHl3YLIdY59I1/3OxXk9DqKksTMaAv1RfxsQTM/ymmj9hSN3YVclYiLRbass0jFY
HuZe5GivT3733EVdVUO5Wczv9QUEuE+g+f6j0/Kr15G4oKuj7tE14lg6BVzs1Mjqr/4Qnh01F3U1
2mUsIV6P5IWAnnRLqz/ng3rG5y7sKgIXfmAbuK5+mbs7GgcfeNlbv1aGi7qaJ1sKFRFdrIb15x34
q1PTcM/P6bwfVRsOQ9K91AGD5Qerq3d6ZFcSr0vX0Hk8VNKuctv2oRB1Hd1aU0UZ5QN78LssTj7c
BBbkdRsaMOGL1m1TBfd6HK68RJd27tjmPnY2glC9LoLhJOM4wYB9VF55Ui+s7WKu4p7zmad4J8iq
/5L1fN/soMnxOhMXcTXXE2h3BEqLbQQ9xrLMp8ozHnXhVnWzHmmQwI2bmX2Fntcxl9/8Nu1EdR0Q
kGuoV1yTlIpszBmkqD3Pw8kOy8FWemgaWXDIT2fDUkrot1zJDi9EKy7Uii+0o5VOcUcqgUiFtWb7
OZkWokvLYZ/9jsYxTrEx8IFNTAKItshzwNv3W2JHv7fT5YhCHV1YIWJZaFTMgri8N6X9w2/fjm1O
9aF3Cg3qgvHuIdrjm5KNf/9+6UvH7pjmtFQYdoTERDEg27xfYj3mLco69zE7fDZPhUsE1fbEbKMt
EbDYmZ7DhMdP7TB40bRgdSf5gqIhUagT98XEzU2sphrIEdn4eFws/hLG/yfTCPcgRB2tGgpdJbdd
etK119wtVnaM1ExBVwVdUxeAAZFM6vnz0jU+3hZrO1ZqNJQKMTEzFMG4m4yP7P0cBj7PG9Z+8cL/
OZFmWds4nOARUcP5BmKip2aafKIVLO0Y59xRqMvtcii4NF/Nzj8lU/Pj95f8zTcCS9PXu45WHi39
1L+0iJY1E2JApTu5ciIvF+2XlA5rO7YZDZ3t1KCGYgzJkKdRHX1iIWlvebqIE09KC4J6EuRjNV5r
Y/xbxH3rJx2bTdZDNTPjfSHHZf+2zxazvbUq27MRrHmnGsiPcGh7ZkOwHDKblOg+iYMgfO3Z8Ec7
QT0z1YvJUU0w77uwVLcdRDefiYqXU9WwTxHUuPIeEpf5LET3uGCePeu6wZwgHcpvm2GCuom1/AZC
nX/2swpuyb6RyueJoYI7t2AlZRLuy64KaEZ+lEL8FZahz5AjlnYbbomp4oDooYjIAiVEGZls0pNX
rIDVHUckhqaaIHGM5tKMZJIc7MjayYsrB4s7jmgVgE8TsLoXaVWBShRqVHvSdScv63AxZrLVFS1Z
p4t9D89sp21WCuaFt8fOHWfU9yvkMJpNFqECU2WQ8A8iav7x27jjjFgbWsxPJqqowvFbmoi7nQ5e
5MrYt+My+DipjnMYDWurv6pA/aCWn/227XiMHfOeojQ4kjZMlpuOnTeUHnxyG2zbcQ0NW8JynVkF
pina31PSy8dwFfMV47zg61wQWMqCFfIjvSpaGsrb3e7y7gBYYIAwUd6xODgFsU4yuyZexH2QbnWM
Kuh1V6/odxTTStf6bAwG5RIVwhd5fQoX92RqpgYyaA2XQG8jhhmZYOi9YKHYvPPG7ztLl1IhFVyb
5ksQ2/k01oeXbBcWd+xqLwdNwYzcFjGZIKnekjprEq/pHizuGNZxoNVAaN0VI0rOWdlRCXpu9tHv
zB0PD+3caZEKVYk+GL81W0whSqu9qhLYuWO2ID0OIuCp+6Ju1xJp/eMRD9uVy/LibN94dl3c0wyw
BqV1pQGOK/f4RGbT5JgmGPNxSul9DPnGd32lPcMhFwrVQHFqjzEnA1h+87lW93FK/AJyFwfVod0N
+Oaiit3qLot0aiGsoz79/uu+XO43DsnFQUGWQEPSmwLRtoubWohT0vJbIuT/wuMaKuDfKtBbv+G8
hrpJmmg5YvwBCyfb2abN3zrRzYdAYvAyWOvw+bBV+q4K+RJn3Uq6xwgsDyZTJho/xCXDTobQNnse
lvX21zqH8hpu+OLWHJsHdQKEsoEyK5rwmMdsHfCayqocHhsNzpFcRaonN1NMm7sBecptzaboMYak
4je9N9EDG7v9LrCyfuqhYn0C8GvMf/9ZXiz3rSNz3IWgVaPWMVDFwfbkJInEsNHsVXqFSq3jLhZy
pHEb4x02kRA3iaUy3wWwmH5bd/wFWD7TYIGwMHjU1hpzTFafStC2ea7uOIxxomlk9ICyQ4gp7+Wo
oF09e+YdLk0WlH6jBch6pL7EsiyFeAT4VaMr7ujSJ3Weel3WZk8ZUUV02LyX5GdJAy8BkBcJcVyj
/6R5oWhRFFCoCsiZ4arouM3A2nYlY3q5c2/cRRedRtZhCtJeo/dSQX7zqOmW6z3i7zapvOAv2L/j
IaQG9V7cp12hFs5P06Ie1r25dmUu7d+xcXBxQWxwWxUm97i952AOzbsxjGDMI/NLVVykWtNECMH7
VhVjmsxfpG0+RMGiv3oZlAtL60DZpAiIigt0I0NA38TXagGSxG9xx1otOuGb1hY7f5mcYP2j5MEH
v6UdU623eJ14qYInVMHTrCVtmTE+//j94hced5fPhB7a0jnUXSGXTcd5NXTkJg2j9ms/giTEsHR/
3Ewkz7//tQu263bCSjWzmq60K8rdqHwk0/Msmd8xudoqe1+3vMVUX2H2us/x8Il8SRZPz+D2woAY
0OneWlgWBO0/W4GKAujSr6l/XfgKLihPKtSA9ATTgtLbuZTTOz7ruz7i5wazcjSt/UJQF8K2D5NI
SAkL6Krym6jEo9CLF2IYihKO64SwM7WQ6HpZe/0nJvVdJZLn39+aC7GVi1pbV7SsEyARUdgbUdqv
o0HfE0CAbnVnxB9VzLvPv/+hl72+4aFdAJsGdzSEyIUsRJVAPUemUEaBWru+XQ5i7/U+bsDmb/2U
8ZJ0wADN67VBlH8JBN74abcdKhKtazz3ClX0YX3a7E4+sSUGgdFa6ZtlCUwG+IfIG92ABzapgpzq
tnlONWse1RF4tQjxEV0XT+BdbIqPqEP6rZHdn93gRROJpZ1IbNMGXJkd2gQxUzedwiyvnuLvv/9u
F9yKi7ATOx37/sDaR7B/bKMlygbbe8lQYOOOZx/DY2sgNAe/wvp3ZZW0J96ky43fzh3fjpJ1v6Jv
hxDSKJJ3ZvmO9q9nLceF1nGw5E1q4m3R1BSIyXRdsqgZrkQzl87cCcNM2NZdX1UdGr77Xzaclvyw
nefOXdQa0Ns0CBf4w3ahN+sS/Fia1UvHnQoXtpbU9WjTDd9TYHQTDF79t7lK/FoQLnfauvZ2kOPe
FdVGopuyTJMcbK7NrddlcTUiA0HB1tbCR+zzFHyGYsFDH67HFd934Xu60LVhC/ddxXjg4v2o73rB
5T1K/Ne61RdiR1fBUYq+HpECtEVN4uacpGBYDtOkOu9d71krdjFmEWPVsTLTFdEIjstNfsJ8iZ9/
ceGfQ6LNzLe1Qa9jeN6m7sdu+ju/b+qYkWyVpaOdumLeWH1e597kmOKpPOMt51G2uumhaoQbYzeT
Zk0sHiTBLITX1l2cHbRjBdRFkP7SuH8nGKlx1xMvAiKMMjuZDEE1lw7QeyqSBigBQdqMGLz9fjt3
njlI/PXruKGQAhBC8sipFBnpg2swuAvhiouxG8NuREaUdGByDrNgTf5YyvlEJvWlFa31/AterPg/
iepexxJF/7grDkzFTg0o87vmf36H47x3GKihyzgI2FGrv4C3WOerJNdGdy54GRdolyTAwotqQRg9
tkMGXPKWleXiWdZ2gV+hjINtNkBSqzA+QT/1y05jv1MJnSuzxj2lM4d7TI/12zzeKMv8nIuL+bIh
Cs4KRIRFu4330rbPnbTX5kovBLQu5Gva+LysdGrBPa8m9W4cGPtSRbo+9VqDmJS0Nbig0mhOMqZr
+mMzpvTL5F2NQR4FG53bTYEpPQaUeAbRM3Q0f3pdUZeFa4wj0JKJCFc0pewW9Y74dulX42dbLg+X
GoWERs3WFUFA79ap1NkqfCMbV1MwXYAJiQ1B2NSt0XNH+/hE53W9EiFceGZdUFhaTUmSpDWSsHET
d2m9Vx8E0NY/ZwmnlHsdvgsO4/G8EdOv+AsmOWfaSFT49OZ39i48DCrY8RRPiIeHpP5HlbywIF70
3LhrwhaN6maaO/R70d7chtu2S73Iwan4hY6r50c6NUYVUxUMZ5rSm5DFnq+4CxGz6zHQRiFGmPiL
ujatPoz68Is/yC/efpXWVjAlm0xgtQEZQvt9NIA6+F0W+vqd6uO9meIWqTvFpGY+p0b0WUtZ5Xtf
wtfrJ+kezioeVNGk8WfSWImkXSjPC+PEZgyvbDM2qI1VQ9jlMQ10llTjtaby27bKf8GHSW5G8xL5
UfBm3NfHctwFnaJ50tHgxuf0uQsSixaatLtcZEHieswWSA2R8JoUxqXtOwFaRQHyRSewQ41/kjqD
fP10HrtNf2zqYb2CzX1Z69eiCHfRYjUpJWD4E0r95BjO/OhsbnRoEKzhAlnGvplq9NIkodxFjyW7
hZZ1BLC7qAh7v9dc3fMm9ktOuIsfm8BKK6VCKr7K4bZvv6fT5hXicxc+th5dUKc2aUHClJjzGofJ
bTCWX/wukGO+0WQTqKkgbSsX1ucprfhpCzcfEhCcuGO7GCWwo9rgG0pKVU7Yok9BZL757dyxXa12
KXh5tMUWp3+pYbdg7RJeumaUu4gqMi5Lp9IFhRUMkt/JuFweYqm9CivcBVRNgEfHGnLuxTCXNlsX
8aOOZr/v6eKpAHTiljLSFoYv4n6DxsFpJ/Xm525cQFUrJ8amBDBjmmyfRmrbM5Sr/Nqh3AVUsYkc
EydIS0C+VD3U6aQ+zLWYPbfu5lNQrBpmgsaZnfu/Od3e9fyaPMJLePGGE3ORfcb2KWmjFtd8pMeC
VqtAJ/wIocwGaen5TvdheiXm/reT+NZPOebaHNtBghQIq11KmaVNVWYdI/xunRdzn0wgOV+q7Z9o
ELPKYxnEmSJszjCtPd8pyAM9ToymN5CSorfl1PI8TEj9IUpNfNoNMR8FSJJAS1GGd6DxT2/6hbQ3
pUFelCczqMhPdD/suSrL6MaKQZ61WEuSNeMS3zFjMf68gEX7HB/7lzrQ6mZqtz6+Cbd+2HK0z8sx
M5sFK2AlB/rcNRTqsNsSqPUEhGfwRMsDnH4QVDgT8jI71YDs71YtLUSPbX0wnvE6kfdNOoQa2klj
Wn6LTag+Q3cHDY4Q9c+vnM77B0zD0nvGEegQwoYPoHzVV56qtxNb7tKb1Ufa76rDUwvyhoLS46Qn
fSVEu/DSutg2C56XNAgntD/WZr5JMbQHqTnJzkmwVvde3tIFuNFonrauwR2l/MDEx0j+6IflGn7o
wtH8AmZjccvwpRB3MybyY4v6c2fV4DNyS7kLZVMjCC1GpJqFAhtu9oXE1GtUBSu/GPR/aiwrP8CZ
sqOgOHd7dKf6HVJiuJ1ewSV3gWxQGOc9NFBRwVlnnXMQQJ4tn3u/qMBFslXT2g7RMAAmR3udRyZ5
P2PC3CtJ4y57VxIw1qLIitAvqO5Soesc9Ra/iJ67SLaQStTmVI9p+H2+idr1EQAeP5A1d5FsZAVm
PQGAuNirHcKeAam+iLWKn39vRP/WNt5wvy50DejqBK1JdLebuGLvIsTF/6ANHZ02YPGyYy/J107N
e74MpL+N4AxvtCVRnY/hnt632m4N/iX+ld8Fc/tWiQxaknLVAP7et49xSX/MU7decRgXHjUXS5eG
ZbTGmB4uVBBAhJzynYIbFR2n07i8tE7pCAE0v+vmQut4pGyK9KIteF0+9kn9gW8k9FzbyWJEJC19
EUUobHV0CLYU0tNeJ35W6HIvatR5CBKwFnM085ZhYC8Gpmjz6jVxl3uxHjaTVIw1IPKJCOjiK7x8
KvaLh1xoW1Nbu0gG79SLPsxLzfCKbvZarnXJUlwBSAa9KCGnESXyeJ8/N+2W3O6AEp2BRJ55NqGY
97hDm+lJbQoSBErKD5pPc4ZZ5HLKh0Sa99tkoyt3+cL7mjpRk40Vrw7zkpsJ/udcg560GnSAEuk2
X3mjLlmLk+msaPIEok4aEE6oPSeYwQWIodIYyeHJ2uV1P/iB43jqpD3VFpbbkQgUfNPjccWfljUy
uvJXXHjHHXDc733kpTX46zeVDX06QdoStpxalLJsi8itM17FJu6i3xKDJrEwwIZDMCg9izHZz6wL
vvx+528TZ1HucrS1R2o3QDLbIpxDmyP+BE9Gva6gIYJODhDjcr6bxCjb7GDxnkGncXoKOjCX/v7n
Lx3cy+X9TzBCIX2gzNDAlST0e1t1t3BcV9KGS0u//Pf/LK2jnS9piiRfxuYj2yFuCPE+L4lknJpT
X5TjiFh1xDfR8wZytWX5svVXi+n/oq/eeHFdorTarvteBghz+p1IiDKOZfp53jANlrX80EdmddL/
JVk3l3lpUU4+NVFbDnl3kOUuHI74NlnK4Gu1drCTSZYnWkb0YQeMCbj/hWcQyht/TCUlfhUPl08J
ZGyWgdCjKcCGd8OXXoIfo/rgdUFcsAc7IBw07EcFFqGIZSLeeRYcfsUUVyYvAo7hqKO0xjGbXO79
l9gEfku7SI8B4NdFNmFdgATpOC3L2D6i4uRFHUC5i/Xgsx0DJpE/1kJHH5YtWX7IjnWe/sZx65YO
dArM3hbpap55q8HCu8nYL3xzsXqqipIakS8wB03ebJhqTBJ6rfR8weJdrB7bRWxbZM+FsXQ/b5Su
IIGsrjjKS4s7Lp6H09CNMaZ6E6X+3tHzKzHO6BeuuQA9RJ2b4SArLOJgCLOUV+8XQj76GZCT7hkb
A+jVI6TdW3Vf4pFCo8LXOB3vnVAxHe0mm6JkQ5WLJczZaK3fTXHRbwyyB1tlRFOs1fx9pu2aRVW0
nr1OxUU0AR6czPicAB8n6eeKqw+9GD/5Le0ceNdpqtN4w9JSD7mIen6aI+7pV5wT55jlR7k6DZ5E
q4Z8U7fDNi9+B+5ipqMhoS0YQ4OnFZPmeRiUTRYPw+53x12oVM1ItyFGws7lEj4msKLn1qyL32Pv
oqTA9RqVybrVKHR253o4idmLQwm+1vGG3RHhtaynuoj5eDv29m6P7Q+/m+JEtbEao2qltgaH/c5O
cbrsmDDnm19c63KG9mo8FAmx8e5AjhGHyHWmJvaiCqPcRUnFx4SCpsTnNLUljzZuSc5pWvqFhS5M
qp0wfd+ubfA0qaa8hRDsfjKADnsdu0tFVjHOFqjWlE9dNXwItHm3jqnnLXdBUvWBaUXw+cCGOo23
TWJKJRgmv0vuEpFt5qAphovrIkjpXRL21d2wifrO71SciJYPFV76ZmgKth/y3JKG54ner/FhXng9
XYCUiBRU5SxWn+37XXxfyp9+u3asEyq7TT2FCCeiartLU/M0NtfmfS9lRu7kxbAyFaZhgPCwm+OP
CViys46K6jT2HX9n1/Rn1Wn9NJb1WgTGrLlZR8++qjuWseClq4FyqYutTw9wIh7rudp0e/I6NBeU
v6c63PY5rYoEhzbXe5d1pvLzOi5WLQjxlceYgwmFNEMeBcfDFpHKc+PO05rqStoqiKuCT81piE0e
++mUU+7C1YSxDIWgEEuXaZu1+vhfVI9+rU8XrkZGcGcGHdbupvRRNOPPXoPywe9bOmZrbFp34Aav
CjpWTabJ1t5ZRGV+qYCLSGutCrYunrD6YtcsFOlZl2b33Lpju12XyooaXRWqnUlWt0GamwUypX4H
4zyuEJ2GpuWGgzkm9RWiYl/EUnsxH1K0Z1+XFqpeKMD/JEI8INXv4lJ/qWMm/RzxL0C0UE9WkRW3
hUZoMQYPFrgxrzNxYWg9AiQ6EI5ndUPzoSQHzSw3nq0f4lhnUukxhW5GVbBgT/LBRggi6ym5Yvsv
Ee4bNREXigZFjg78HSJ4aoOwzNAynLKRy+10gL7I8+RfHq//VIxAYiBsF9LgaYFMF6DHFTjirWeO
5yLSeNCLdJGyKvo10fkRNZ/ncPQLJF2uMmpC9K8lFU81Apm9Xe94KPyM1FWH7KJqaHu0358YKP8w
PyXM3cJs7Fc5Io6Rqoavtqt38RRsg8zVFLLTWO5ffG47c5FobGniEY1OdNn5fC6b7d3E9JVTebnS
v15G5iLQFO1AVDbY4AmoAn0Tz729b8touV/TJfmGSlV74/UnuO13EMGrslonAQKB6hRs+w42Fk9w
J3Pp0PbGMn4gzXuCtph5aCFLd4fxMq8Em7kYN14JroIBQXa5K3JeRpDorTqIrpz/v2nGWx/AyYPN
wapGGpgqCrztiRDSP3R7m+a2W79vdoL7IXR7Andnk9nSfGDx9F5qUp528aLNLqpPtU3T221Xa462
LPAc/fG5jxKZj2NCbo2s/5BGVp+TZrwLl+n93IJGBpovfZawtX4MQ9UC2cW/en1lF0Vnt71CH+Uo
n2r8QXQbIe2cjs9+a0evfVpKKYBeYcCf9oaOp7qsPwBIc43/+sUxvvUV6OvFj1bqZjM7MqlYPfIN
HFka1/PKN760uBMe9HqEWgmJxFM5sMcl5i/oYE/P4LidRQd1oNJWPMkpsnMmNxIM+RDPym+GiLlI
OiFsO9U0FE+geF1ya8SfaPd7OXvmAumi0EyhYSt/iitSpadlbWyThzpgVyL4FxN646O6YLpwitEs
tPDJXVdNeQlyljubmPYcLtXh5xxcRB2tN9pMSyqeppQ8yVEDZ8uVX5LAXETdnjTHvkpMfIAwJlUZ
BuhBz7KJoYq9ihOMO2FCKwbwXZSbeDqWdATxnNQ3OtD8Stv2wrV3cXWMlkbG4PJ7qsz2aQrItz1O
PDfumKs9VvjIY4BF0f2k9JkMtec75RjUcYCyMxp6GFQc3yRAlmLQIbzWoL3QVgea6rWbAZhBd2vb
4ouupj1tjeE3Mz3mXJXb8ED7ujvhjZTf0SoiNJNTWt5bNgTnkQl520q8lyu0hK9c3beFPcBfwF9v
pkxDZtIhKp/YQOaHgXf6QVgU27LmINVZcRmPyGWq6etkp1LlgJFHa5ZYoKFONEybB/TrmlMXsdFk
GDbeH1R1LDcvLdgmI3XT3YYdOOB/7/svWLKLZkGSHJp6GvmTXiJ9/j/OzmRZbpTbwi90FSEQIGmq
zNP5SG7KdlXZE8K/G3VIIKH+6e/KGtn4pDOCiQcecEhEs9l8ey1Jpyg/+k18gFFS/OHPf+LKbHUh
lo5BdV+sUVLUJftaUvNlGISXnwWNXZ882XRQuRw7HF2VZqdQjzxbNuEV68cuw2K3AzyBbZOi1PQj
R1HmaQ7NJ79BuXyPn+4RIgVSCmooLgB3iLtKHQ8o/7Fnr8ZdMHCDKlZUzklahCx4Tu38QLj6y6/p
S7T7U78RsgUxixFtDgf92I8TXGmW0a8+HdqvvzZedVgJh7JpEc3sr9asTx0Wq1+/L5Pzp34vIqIj
0xO2TJm8lR39sqTUbzd2mUDRUBtZgqYt3V81MvkRNLFn085uvE0Vh44Ulk7E+/bE4wlqhZDF8hsS
J3iq6sHqRSVJkYq1PcsZnPQ2tDf2wCuL3gUCWSS7TSONXmwJ6Kyw7Q4I7MR+k9BFtFJ4P0YhKNKC
HHJ+kBC3Q8kre//nYbnM5BdiGxfQYgvdNjxBJ7hviuVh7ZowY7E8zmo9sMM0JL1xr71wdi/9Hefb
QoUSZbVsThDNz0glrLDaq6CST8xZiLB9DNMF9GoF54k//6wrH8QVJtuCdDj21sTFYMLPad+8EYR4
ZQBjl7xKoN9Dq2CMix4PjhkX85uDt2+9uu2QV/8noHc6dbCcKUa+vTe2/ALbXL9QxxUlE3E1ibKh
OJeslp9mUdUfYXTr5WtJY5fIEpSlx9ai48kulzNE5/4ZeOzHbsYukHU0CzVSovF2OJIsTxlgsj+P
9yVEeWFWujJka8QqWsE3txiaiD1HDWte1U2zPESw/MxUNNT3LZmD+z4szY31dmUduMI7rZyqLVmH
uKh7jjzmUGd1V/6It6iI8XJzpmr58OefdmUFuCJoqk4T3EPnuNhNy1+bwJKTCmI/Si12aa8ogdZ0
JZa4OOIY3PNwUVHdAr9zwIW9jnaYgXA1Ahk2pc7lrOydXW7pd14bF+ccaHQ1jiI2ogBIkautfehH
+c1vyJ2Yn9fV0kJwVxRRUqfno0nf6ot7tFfjLsrTznY42Cw4MgvYrXFDrN6DvylvPMhcedqLXekt
DtENOrUa0yVloc76itt/qpRHr9PNftJk2O90e0x3WCxzNmzL9Ixgy09RDAHVr9HKnIR2g6QYL1Cq
VJ6nPmrvGVXM72x29ajmRdNyP2JekF1GOPRD9uYIdXTrSnHlAHWhHEWrERa1sSjSsYLEyC6aMzSq
cWORY7i9O/BU5Bkvupw/imQPypOQF4Iw+xcXdjttXJkbB/SVdeEii3VJwq5pmCh4lSZ3I3QTt9Dz
MvwbsjiVZF+OiRdLP74qTfStnG/VYlzrtrPmVFijMhjlz0Vo9/mO0z16snw1Z69F50KLLab8DLD/
MuTbfNKsY2cOZ2C/xp178xJEYmg7hlFZ1zZDZi94irr48GzdWVTl2JtxIZgtMdGw9m038oAE9Fe/
rjv3onqpUSTfpNiMAvgma1rg1c+vdid29anm9FBlW2Gjs6INM3PM92NXee6iLtE1DhOK1vXBi9IG
4VkqiRoAOEh7Tpfo142MD5vea7FhzNf6R7yI9WRKVMr4jbkTQWuJEhMlOsxF1Tf2FE6gRIVk3K/6
JnaxLoXkLDZHhXFf9r9C5O+yiTHP+NB1gt77ZdSk7XlRh4F8mkbz7YDusd8O73Jd5cHx8gRcvkin
3T7JJdH3kP+4VZV5ZYdxua6YtvVEUbmOuzT5HDKSb4P99OdPernpvxB+/gZ12Ql1rMlBC9a29F2/
hf2TGeX4WG5t47etu2gXQoR1CGFzg3c5E0BxLM5gPy/8blku28VQ9UR4F7AiIpD9Kbm+5010S2r8
2rhf/v+nHEY0HkkXrgMar9cpg/TjK9Effvcs12MyoMi7BLy6zPUQrgUr8u3w+vVMkbhoF/grSaCK
zYsqgWhRp04gUj077kSvM+eYMkLzApY738em+dRSfuNmcm28nZNUViWJRoVeR23y5tiah4Xc8qK/
0vRv8NYhq95UNS0ipfl5WweTDTrw4whiF95SslrjhhlawK/tE6mDsw3Zjz8v0Gsddw5RuvWcDzUM
euYU7hzwz+ozXbLj7Ne6c4ouCz1AAGtWTKT/J+UKsxyQm999wcW3zIwC2AXX2wLPAVvWNmWZ1Qnz
XPkuwMWTyUAxZGEFFLBNBvvd/x1b96/fsDin6DHE5WjTlRW6i3/QMfyRDPyjX9POGTrWOknrRZDC
jHAkzaBRqf7uWbJ45RjFb/xAOOqlDAda2FLzjOnwuU0nv+XpipWNNBEj4iKKEzQ8i74NT6qq/Jg5
2Hf9utfqaa1DWfZRwaX6xvDkopTfCvoNDIPQJWEwVS/Cg72FeOxzSlLPSNHlwuiyNrIcVlJMDIIU
8aKQ1y0T6fce4qJh/ZDW6c5GUrRKndgOVcfGT8ogdrkwDeCgjciAphn/npbVXx0UMrxmuAuF9RQP
fYDzaSFgCABBjOC7mT0zn648WTKOSx2tOy1IM4V3nU7ul7TybdxZ9UGXls3QllFR9f3H6OigdNlM
//gNirPsTQStnWVCHaW2m8q2Ubw1SEOf/Bp3juRdb9B0SBQtYi36/0VtWL0vSfXdr3FnYR6DivdG
z7QYg317jNb2nZ42v1cLPML9uuqlDFlYLoQU+xDs95EdgnOy+tWfIHP9a+Ms2qOhgYx7MZn+wxIP
sPmZ/DzXhItSVabukGOZSLGU7Xgq4TSZHQRohs+YC1cgrDxk10wGl1rV6h9buWIFaT+1W+GCTRB5
6sTR0LCom44/xEE3naIEFW5+PXfWUGnLuqyICYvu6M+TonnAmv/5Ne0soQraNIb2KsRueBQVT/5e
utWriEO48mDrSIdh4/Io2g2euCdUyrKP07zJD3/u+cuXLJE6S6ibGPzN1zAs5nWqunPcjBopTBkF
n8tq6G9kW67I+guXbwIou6j+KMMi6mouTywy6i8VdjCWPLQ6JZDXzTbWQ50s5gmh8BWAF+UWYBs9
gnL/yk1V3f35574csgpXViXsWpMOrDsKKNHsD0kgPg1z4ic7KlzSCtL7VTSnci9MM2zDyY7Q4M1I
TxJYcMik99MXEy5wZbZIxDZMj6Lf+w2CEas4db5ht3BZq97IyViL+dbt648UBMqJtdWNk+YSuv9+
oxcuatUvabrHGzmKOAXGzxqqPlVzSe/2sOOv5lE33G+pu8hViPEoaxofyJLx/VNc8/FEIBt/6zng
cni99DucncQcy1AnTX0UaZQudyhgab7XQyK+BqD4nkS8Vvjs4TDe6eUgZ8FhwcJiEsAP7Ggir0hG
uAaVJR0rCxHFsDjYtxhbcTaGtV9uQbgUcUm2SePxJCwgS8ZPHXzgo7odb3T8v3KolwbP2XHWgMQG
xbpHsduwhJgZBDA2qJvnU7Xrs2yS+oEbFAauW9efJDtIptKmP7VEw6SrTttMWKnxxE9tlSVjEN1B
xhZvqdUCHyZW7ftDY8KoO8t+7LwuosKVS1qXTlOr2q3YIjvf2RTv2ke4+4XpcOz6NRIwtRGXKnS0
3pdVhpf55R7vT6tf312kKwzGToab2i4UDeo5d5VVSel5XLswl6LAkO2RrMXa4mWqVxCXhKGEX89d
iA/EbdraHftQQGBCLJtHjX/8tgeXyUv3Y6rqVB/FwvbPg6oVeFL+1u+EcZIiPRPJWpL+KOCq9WV5
e7TNV7+GL5vqTxm/CcUmY3JYbMx9N8ALQCAdnc3wu/Qc8EuE8FP7KjwUKrqro2AQHXxOVmNObJxv
uVazl7dMV4ltlktvjDRHIdhEMzjX9Xc71bdIhWutOxtyOw1UDwNaDymXmaiGMFt46xeBuVxhgDqA
vVJiL4ap5B8aS/a3wtrAby66YKHmCetokOxFX2l1p3bUo6Zs8quZE646VtAopnsyLMXIyP8oGZuz
romfFqlw0auybYDRDRvqJrqlOdlVyQdwi+WNg+JyFXrhnHDZK0Q0Ee2raSuIaOP7TapIndM6jHPV
8uYLj+n4aotLkATpNPn+IieOl0m0Ggi6zcVWYbMZRtR6h7tXxkS40BWSGfXAbDkXYBXmJxkRcs9R
KOwX2LrcVcRWJSRURgs6EthM1nH8QPBG7de6S16thuzAN4Qt2p49quk98Hgv8Eq44JWNUjodmtnC
tvJbWP+oYYvnt7Jc6op1W7xI3MyKnh/38E4bs2kNf3htxi50FSwHqk3oZEHVPsftZjLAV/WNfl9O
ihcmvotd7f3YcJTo2SI143jPzT7dAfiIHiOYe7/qF0m/xOVyq2r9ys75Gwi1EFyKK/yQ6EhIxrt0
ebdZ23z2GyZnX1bpZLZjikbU5MzHE/j2JYOdlR+sJFwSahe6RB1WNxZwCf++yrDgqJf267iTtor6
llgds6FAtczfPNg+12ngeVi5kkZTu6QL6THle2t10VBhzpdtx2+puiSU5kEkg2AZi1SjVo2HYZZu
tZ9chXA5qL6p5nFD4VOBvax5jg+gJCowfqbmwiWdItsGWzmtEIxrjgaK3DMKIbbpndcXddFCwHL6
SOGbXph2ug/CTmUwr/SrPRMuRRXjqi/sIoZia+Lg0TZp97Ar67lGXYgqCkgpBa2Hou/pexQhnLpt
+/LnUbmWmXGxqQ1lTviUw1BE1IpHucWPw7rg6NAnGem3AeF3Yxp/EuVavVJT2TyzHvDTvnW33hGu
nPIuWLVXG1I+6zYUCVG7QUmLYg92SOjXvqq2HK6sJclWFa1f6qFqPKeCs7hhTg1ztyQ1RU+szbUe
zV3fs/HDn4f0yo7qqsTNGLc2QahbhKC4z0sw/WOU5x3AJa7CdW6IVZMpbP/3hgRHpm2/3jh2rvTb
FYmLNadD2jNdwPzzPJIJlRG38j7XmnbuRPu27dCzaDEka/L+nuAfr6F2nQBHEyd7o1a0i4IfOMy3
GQuYX7GqcEkrE9kg5WIzBba54T6GWuldRJg8+XX9MlQ/3bZaruV/wXkxx5JkpuyyETWmno07x24L
jbVZBUQX66ntwzize+95eLnCWWAVJsQnkS7GKuxzMYxLTrVfna1wIauODrZKat4VtiZPxzJ97LZb
Ss3XpqCTZoGcdtfI+OiLRiSfUYZWZsNa/+X1LV3CqhWdBA2y64Il9MMSbHnDEYP7te08FGlQrWGN
d7kiYKJRWWeaMoeQQO23FbqMVbrNLFRUqCLZ5uFUq2Y/beHueSy6eFWV6F32NO0LlsovQS2PbJ6s
39p36Sra0Kqukkhhrlhyd0SBPbek9kviuMpZWk4MRY+XUR/DR1xR/h6r6OHPH/SSTnkhunfhqjpi
dUP4rgpUOoh/dRLwMz/wTmBhk3qjIvvKXHcJK+j77JGUGjs5Cz7AzAKCs2ngd19zrcuDOKLNJg5V
sG1JzkE8lkBEez9JQeFKaIWdmElJyr5I+mU/xd3w6oAp+42ldGXkXc6KT5XY+kCbAlIO9t3E6HqO
ZTI8Kwlq3+vjurDVxXkdNYW1LuiB5XTYqTmJQVd39RYeXsgiqod/PThMuRxrMjVYU0IXME1+nA9x
I+NyZd645o6VDg/ckNuu2GhXFzAHlXfNFm03xuZa65fP8tOJ17TTZuRmTdFBjLg1Ms0Cvv7tN+6X
v/lT20kdQUMo0F1Rhd3xVK48yY3Z5Bm+z7ceRa7cyv8rNv/pT6wQAQkXLruCBCZ8H6yrqrOoXe1z
3STgjYNG3O0VFTd2iZcHi7sv4bYxdhwgKFfs/f5G1P+zhx9+yV2jLKgyiLLcTFeMB/87DfS7qL2l
IP9yp4Wr/hWOJQWblujCxlbdTWN+DNRP0R31iL9+4UDBZBd5acQdWsdZ1yyvCJGeFywX8JrqcBnS
NeqKSVdQgAiWNiuHwC+V4DJeCZyHSA8pmIKTH3sC2nCphWfy2GW82nExlq61KdpdIr2V0vbJzgu/
0XOBsX3hqHIZr4nGka2DQRUTEJjkFaO8ak6gJldYLMS8/K648dPIEC7zNQJUW3bTK4jghg/xtLw3
i595m3CZr9UmtI302hdt135BNu1fE0ACyGvfcZkvvQKQNhpBSJVWajgp0ewfWluiPLKBKqZfNO8q
gXWzaiUhiNE2uy6nRB3wuJO3lJGurFlXCgyRCMpgdqoKErH0RMTc3ZlkFDfG58qm6aqBsTrgaTdZ
nOfpMDyvq+xhsavhaYXX+GY5ERqbh71T5AZncuWEd+XBuNXhegxLj7c3omF6sFJgcihiJKr+/ucP
/vJwcRcKYyUnCjWqOCKDNksovCsoL/10CbgLhWkrLZyH0fiqGcs7Mj8MormlE/Py2HCXvu1Xm25T
aLAMoOZyl1bDt45N9auWUnXjY18bm8s28tMJ2aUxLGos6QpF15OVcB9gW/fBb9yd4GFK170OOquK
RZTfq8B8tMFwI6B6eY7ylP7a7RkWPUe5r10x8HX6SwCz/GdAtWeZtS0fM10PPXxDEz+WmLs419It
csTDOT4Dr8mD2Ib6nEpWeW0V3KW5lqQ/BBLu2Coa+72m9pFAJdorfuMuw7WIrTHHbhQy1lV/3qro
jWin/s7r+7ro1NYrVM3BN65QMU3OqTDxXQu1lRsH2ZWZ6RJTcw1DEprOquBb8zrCnSVLx+mLX8+d
WT9XjFSAWFShN/GkraiyEs7uft/TBabq/ghjLU1brCx53sL1VTfNXjd/vDI7036fG4QmpCn6oYKk
2aC3jNjp3m9Qol8bD2jK5jZemwKWPt0JtE9wKsnhdQXlLvqEdNw2zQepi7GXf7e4Jx5qutH0lb3A
JZ+CSdbGojyxgEF5iGx0beQTM+P0ag01eVsGAYEbt2pvFLhdm5ZOTiqFCmIv97kudDKnj/CNLE/I
Z8ob6/XKhu8CNJUtleDtURfzJPXndZ/G+5KS/dUE38kbW+eVH+ByNFw2e1lvU130tUR5jm2OkxoI
O3tNIle5aJIqgbJtidb5/rTorbrbBmH9Lliuq+Fu183YTpSo6VjeGD4/Snv4mf1wV7qIiG2STEVl
0YB4PKlSRFkAD2W/PcElaVpUzvZLvJfFms7/thUsROPqvd+IO8s2ntUcU5B/YLv5R2nH113U/+vX
tHPKSlaaKakVml6Tx1npf6gKvvo17VwNYSotF1sOZVHP0IVm7MAVTvjhefw3PC/aBiN1EOSxsue1
s08LMf949dtl82iwhsihoWlJ6Ed6CJM1ASzR/Bp38sYDzupFNHVZBEjZ3W0AkiG5UPthRfw3JCpY
Zl3TNMh52L+t2VbIOfGLBFwequxRHVZuNMiT2sRvpl3Hb8pZ+h16Lg5F57XsJlOVxayj5U1SsfVu
SBPmlXflLg+1B/FKds1L8FDkUn1eQyc2JDfijCtHk4tDVTXWTxeh6/VcB1WWBmx4w6Hj3EPun04P
M160zyQNbt1sX36X5a4bINDLJSHzGuTtENT8tAW6PutSTD8SNYl7JNv6+90MwelgvPLbkl1AigSw
ravjOsj3Y9Y/giSYzrhQSK/qQ+4CUmRbSLnZGT+ImC+2Kt/GEDnzWmsuHVVJzTtIB+MsET8gr6/P
NeX0xiF45Tu4fBSLLEKRPiiLPoEQUyeMuT/I1L5SCq9BKkrnrENZ/yu81folmLmLTQk5p/002SDv
N8zipIFlZ2v8inq5y01VLF0we5FbI5u5g0TnWzOWN2K3K8GIi03JdIoacIhpPi/7x25tXh/N7hfn
uJBUtax10KNkoWByjzOz7v9MkntOHufMDdcd0nI9zlwW7q+iWPzo0tEPZ4Qz2q9hOKWbrQXUp/K5
t09ql11GCQn9ThjuHLszgxYyL1eZt233pCz7tKN+1W9BOYGxreJoWsooyMFMfiNmNQ+UTH5KIdwF
pGAn1w3jsaX5FHY/KgJeeEQ+7eTVcxeQYgpzm8oRR4CBLEOils9xOPu9BfPf+KjUDPW49mm+N/sn
GM28W8zqF565dBSbplpuIZd5fUAm9IiWL/vIyxtb73/z7fdEMnfxKDVwJkocJDnEdvpiJ/F0v0zJ
/Lps5nB+VeMS8TCgZD6Dwa58iEsevMUW1z/tsKaEN+Q4r/+SdCrfUgITowyCRuw0bVOaZGZpp28M
ZTAfYh21XxtxsDKjVSvezU0fl1nfCeRxyjSaf9TgA/+NQga2KRhaBdJxpXeqTNRpSsL5S5WY4x4P
DCgKXrvuTVWRYM62ZlphzIpAODNBOs1ZhSlTaMEOmGZTehJl0kNPSYVrxqoKj/PrGD8DvGg+bUlQ
QZ4zWfg9XY82L7tAPQQQ030S62rQpTX1g+a4C4cZVsEXIopgCd3aOjsai6d8P2dH7sJhO7fg9MdU
5hwmLnoVOpspNpE/L5WXXxe4S36ZuK/a+dJxg5r3HyMue0+wJf1ex135uqR6evzzn7lyLLjqWnYz
Ix+YkDkZwgeZqPcrQvobP+Fa284+VQsF+ZtlTHIZ4l0nUPsdZ4OfaQyKxH7dvFWXiAPIhMzFHOW1
5B+hT+gXqLqol1yQn1GpTXJFEplFwfuAkFuld1fSDq5TYqJjHWLxpLlsUQI/RXv50NmZnHp7+Bkc
cxf7Et1i526AC/okbJ8JthcN/G/9vqmLfa0H4Nw2EEmOpMwTORpy0gtp/I4HV2CLLuCg4/ZI8okv
+/lifXUaWj34XZ0iJ5QodT0FFfTa88HKb7UmX+H0+tefV9GV24eLffFjgkBVOMm8Wlh3rku63MUR
/LWbBNY9aR8cTwfE82/8sSvLysXAFNIyG9TSZb6ZhiIJ17/lXeyXCnaltlBczsaqxq6zT6k9Del2
V66xHzIIO9Nfl+zCmU16btFxGap7E5rXpZV+anvcVdpCaQqFETO+7tInDFIESXPHRZec//yBr4y5
C4LxbhNQDUBUZK2Qp4AMTZYe1PgtKhcEsyaG7WPM05wZPPvBA2TJDtZ89Ov6ZSf66d2pbEh9sb9O
c9HPsGEJv9VM+m2ULgc2V9vY7h1GBWrGj8nwqOPB77biYmCmhHtccJA0h9FTgRJbCHrw0S/L4fJf
cTD2M1svvRYosA5le4qTwK8EgLsAWNKSox+aI801fGcqE2wZg6eB5zxxDlRMuzKSPUvzTaev+24e
z1XY1H5T3OW/6j2y0BQo43yr+4e+iZZTk1SeS98lv2zSVKqtS5HXW/0cdfIp2TzDfpf42qpaaMEr
kUdrOWY9WR/omH72Wjsu8mVIReBs0Ii8tX9PrH/T6sVvE3cVtjroaIdxU4tc1VjtKRVPIevf+vX6
son9tOI77Ewk2Q3MEacgD5bPUXu892vZOUI3Sbo+JJexDkSYk6AJHrcR6Ta/1umv/VYdvMvGvRM5
cnkcwgDrdmoTciPQ/W8ev3DLchGpuVMbrB6AvkGsGMt97+fwtDWifIKNC8J3nn5Lg7jK9mTjzyHv
xBes5e5xt9h7KjlEdVa24XonoonjmTGgcVbiQHuzGVoRvFEredqbgfhtrC4YEsVJJNZU8Xwj2WVS
W7+HR5cAEeWseaPQbijECh0THWZ9c+Mae+WIdCkxSS0ueDSKsQ7bZ9RaRhnsXvzcy7lLia2mT3lF
dpEj3fFVhN2nGavRa9a5kFgPq3KweinP9z5cz3U4rvcRP24lKK+MiguJtVWjLSlLng8Le89b02SA
fvzyQC4VtqUEZj2C8rzu0hPiy6/pdvglPFwqLJhhoc0DxvMUl2fI0CzI1rSJ5yHpcmFpWiIysxC1
gJze9yWBphuL/Lx+uYuDHaqF3vgCyK9mJoBgzqChGnGT8rhSEMZdIEzRaNRqwWy5QEjZcjGiiAVs
izKC8+3Ul0n0tpR0/BBKGKae5JSOdQZfq/Sh36f1RKZh95q2zEWtpB2WMEglvRjFvQ4Ok6Oyyqui
n7mgVV0jvTDuM8ttFeWd0TmRpWfTlwvUT0dTUu+z6E0S5eEC1i2A4XM0NbdwupfXGnOVvbCn1eHc
RzQ39XyOhHogx+J1M2WurNdkuLGAI2mOh9S7mlfP1cZvNP1yRoD9xjKzGg8KKUZaaNPDJnX/EVk+
nI+WKq+LL3OZ5oHWvZpYQHME0k8Hsa98Vxtz6TDdrE0IkSyaTx3GRITvjEo9p4qTQCcIBNJt2Uke
JXLO4qB+Jkfptb0xFwQLeW2MIWTH9jY057Sa4wwKNr3XSx1zUbAgMhTlSFWYm41+28cB7yL1jY5f
mSwuCEbnmO3xfBx5XaX7s+kuk3xammxJmV8UxlwajKvtqGZDj1yLoctSKT+ZJr11j345q8lc+axx
HPu6TIYDr2dm+dCzsnmn1qH6xLe6fGRDM/rdCpiLhh1IPmIV7xseA9L3qK8EKzp5BTrMRcMk7cBD
rnzNk0Xtj0Gp9SmeY786EOYaFoYpHjGIRutpFJ+nxA73qg6Z58x0Iuwp3o+2XCxGZe7WLJjSNwPS
eTfC92tz01mwh5rb8cAlMq+x2Zw60qtHWyflw1K19MZeeWWHT9wLcITX16RH5XOpwbJA2Os0anrr
dn2l/y4RFoSBomYP1zzeY7huE9PlUFWp3yySGa/4m7lEmKzaASYcds2jahgebQAZ6waZ7LNPJMtc
IgziMhoS2RidCDhCpij9FMWzV6zJXCBsULqB1ZfaULTSQNQgjbMRtk03Zs6Vz+oSYQ2dhxG2PVse
cr3cR3DAeQg71C37Dcvlr/4Uc3RhShLTJksukv481uObtbc3tuNrHXfuw8sQpdJ085L3wf42UVVy
ouVs/Sa7K8aIdJ2dmAnHXE3Bee6/whfG61Ed4nq/jghlXCzq2GzOUgK3z17frUvr94DMXCRsGdi0
0T0Ycxbo8sTK5F3QVH5Wt8yFwoaYdUkTaptX6cc27GZce1rP8Xb12oJ0CVHAgLZnpj/Vpf0L1a1+
K9MFwlRr2kFVjQXXEdQZ5DyHaFJ+i8clwqouQvqLlxY3TNARFQ1PgRgSvwPDJcL2re/Kcbl0vFqO
k9HylZgi6heXukDY1mrogsDVJ4fJWNGG8Zc9bd57rXkXBzsGyKVuKLfLJeRdsiaa3tap5/nvsl/z
MOMYTboxn7vwu1zEh1Ctn/y67SxMZI7Hdp3QtLTqtdwfwsn6XRddvmvmsjIpbKLziszlWZmanODZ
cOux+so+6CJeCqbKg4GVam7xClZEPRH3lxS+30boQl5I0mnFy8Dke7p9oD0pKtN+8Bpwl+ZiYQOL
DV2aXOziuFdd+C04Yr9iFmyqv26zx2GGtkEVYD6V2/8owJR5uhlsXRvxSxDz06EWyzTtj73W+Rav
hRjNaV83r6Q3c3GuhlctdPe3Pp9hcficinR5CknHvZLTzDX/M+A9ZgZmKUdoW59QfXhmG4z6/D6n
E99Gqq4JRaI+76GMfGeYnu/iZCCeXXdWp1wVHBo2OuT7nj5xnkeLuBGiXNIfv+emmat51S+MNnjD
6PNUtsF0NywaZI8NZ/01hrHtO7JUyWO8qsP4rSgX8orbFJaeZMI4MRHeyXhOT60dv3h9BBfyoryD
jq+IVR6Pwdehj7ssGWTnd2a4kJdE3Sg5grTLy1F/JDAorlPiF8y5kJcow2OoJ93lQTxHj7PlZyWP
1C/ydxkvvtcpldPU5ZaDSZ4CFAknITKGfkN+2SV+2g2wPyZGz02X8y40Z72MqL6EPL9n69GvrS+b
qTpoavf5UcZfOr3ncoZa4J97/t+L7gtT3+WcwB8lKYpQ+xyjMz8Kaao+G/pxP8+s615D2au+5wM5
3o5rPBdTY/e7jmjyxPugwd4XT/ADq1V3vmyGabYyJe0JUozDs2zmhdzxEdQXHbodow016pNiCAd0
Uy4FHGf9cH/mMlThDMOmocbqjfb428LIwzDvfrkGVy2ronGzE7i35XaQmTYw1+Qz80vDMxeh6tix
DaRBHklRCQeu4Y1sPf3J4Sr665ypo2SJsJftz4vuHhV8cH9Uq66+/XnSXDn8XIgqPdp1mUlzPAf1
8q2z6XmlqR+LwVx6amZyQJa6PZ6rMILsFLHQtEJ1kp/lJHNFIPTWJltSS/EMCOE1OMo1a3Tzt9+w
ODFBqDcA2Pv/c3YmzZXqSBT+RUQICZDYwp18cZXtcs0bokaQQGIWw6/v47d6T12uG8GmF91dmCs0
pDK/PEdvGQTqu3RB1+V54ME+WbjAhbOiOfdEnI9rxqeFZnmgVQJFj2kX8BG4cBaSyEK0OgyzZTLb
nc+UTGu5rfviApfPUnGOonVR8cwL7XuOpE5Sxrm3b3t0eSwOc6K2DIsIUicsTGZEkokqwn26c4FL
ZI0aFckumtYMPHl3moeyOs35Pt/WwCWy+hAiawP3WTaH/Eth5CkY2n0N0YELZCkyYSsPK5Y1kGld
4w8mb/adpS6MhTKAiCIjaMZirH1e9ixFWnnfRcllsSwbEGDAMDDz1JTlEzy2CSyvbpx2r2xcriqX
MlFucF2nGTpn18MQ8+Cg2M4UnUtjCcHjpuwGmm2d36dLgwxDDlHcna/uBAHCoI/bt/mSNUFZf9ZU
zMOl3EhJ9mUaXDzDQz8YNDZqlvESvW1CJppU+0DkwEUTSt54uAtsGPao7RN/hhLii5Dmrl3XRRNg
AFdHq2mXjMx2SZpy4IceB9S+zcWF1RZL4fQAS66s8guZQDLzWotb1Oprs9G5zxQzLEW22sNm3sg2
mdvh0hH7YdeouFJlsV1xtApGs46Vwcl4aAKwMZIOu57usmpiZhW088YlU+NK04qOd7k37KOQA5dV
M3KLtqngNIvSemVtEhX93on4cv/7V5yuJ8bDLY9pVizBBXpZsMvUt8ovr3xNl1WL146LqouirJ7i
9/OYn9DSd0u47bVnO5GF1S2vCjPzzC/ZIzqKn8OV7zv4XTPIlpm6VyZest4r6iLtFX2R+A9X+HHs
myvOxhX5q+/3PMAKgiwnCvmf1FR/2vVoFx0itSkimeMgQjoG5iRjE8HNMpL7rrouOgQlTiBrcIjL
QopLUIGy0aNclumy792d5JRqKWOmQSTXeP2Q8FacIM78bt+znelS1FBL94aJZtNiM3+cL+u27dxt
X2bov1ZQt4XRGq+WZhAUXU5eMKGEKWayM5Hp0kPxuACC9THm7QrAo8mZei8483aOOXVfPoaId2SW
rB45OwmEvMdKL/W+leRCg/4gNeSFujUbSz9IUGefE0PQy7XvmzqlV0gqKpjByiXT0ayAetD+YlAc
2JUzYi7NNAZ8rOeyYRkh5dtpttfV8n1vzlycKe5JQ9fIm7PQkvgal6u9RP4S7ErZM1c4Sls4FMFv
bs7UBpeusSrrDzzow8OeUWcu0uTHQQvOSTEcGOIQ5eQIV7BdrR7MRZqGmctADnrNVBt1iYe8Tgrz
o3226sylmnBribphxYvHfUfvYrHqYw6liF0LiblEE+vCWBUBBp2Elbzz5dRnud5uSRK+bFP/n5KC
fu1/lym3c8lq3OCwCRTjySec/azjSD+zdepv/ICXXfZPf8IJvcjY1x4kxf2s50Y8FEL2hzrqo+Oi
hYczhO2DW5kLOsUdzMq7mfsZb8ovAe8e85x92DU1Xcqp9qw3dCbwgcJV5IEJZpJijKJdiS/mgk6W
BrjWyZenz/yJxJ5Opp583/fmThTWy7CFwNW8ZHAtrT7oupwfZs6gM/73x4s/f1uXceLrRDhY6DnT
Xrs+tz5MbRIYO7fHuqLeYWO6f5R9gf4HXZb6Rurn5dX/MJ/ceme54KiCcNeUNbUfnlcPV1fpeScC
yO0THH3Xx9HvkAn9+w/8czTIXLZqHVmzVn2ADTW079AD8I3HctcZxly2qovKOWwNThkzi3Rqhu9F
u+08B1yySsEVvINrkkXaoC5T21rUDsQ+XxHmqm6FvCaQ8e9sRqtouoP1mz3irtntimGZK7zlB0E7
QUPGZmMP0YmXQhQs2fYuZOdkZzVHmgC8TVaHDUuEj/8olhvz8pWp4jJVIc3bxet8vLg/e4flhWTp
ud6n9YSuiP9u1Ipw0GAEs14X0MGZPZtMZF6eds1yl6bqF9hu1LBPznCBVRfJvTyZ1k7cqPi9cgC4
PNUy1Ghyaes5s9BUez9SqM0ltUId1x9LaNmNaqfUES6Y/x0kb/TWHJ2QcyY3+mUMxyS3yGvvGyMn
Gh9Ay1XGRDazcggTqKJU4Gi7z/se7lzc2iasQf3OFkdAYWCAG79ZpmVXlo+5bJXFWtLV3E1ZzJf6
CHeTBilK/nPfizuHu54agAR2mrO+CIbz0C4CGhqwitn3dGe5wpBgjjjr5qwriiglm9UJEWG/7+ku
YNXkME5HIc5mm+ympBqg/a7j5paE+suc+9Mx5SzYaZjipoZCfoYEbnAi2JHvi6ARlzXKq30niIta
gY0uZ1sUQzZ77C2aAX7PfrTP0ZO5qJXxCxV1FaY7bdV4DCeyJtDw2VdmZS5rNep4zMc8HzMvWJu3
tDX2Uo0hv+yaNi5sFcclwSG1zdnat02y0PhZyfB537Ppf7eYlwM7ykdlszkgd0p/tcW+Lhfmil6J
oKIRmnDmrJnXJl3HjSYbm5p925cLRUG0kml/xpgwUtsjWUd5ALCyT6SeuVCUX1nqdTE2XkJXlZmp
hBg+jIP2vbsLRc0T8/lgKzwd6uMnuQ192olh33XcxaLiKq4Wj0ibdcL/AJHJt3wj++ahC0Vhik+m
UhjzhmpzVCZ/NMRbT7smoityFRgJZSvCxkyiiT4tSG/Sztx49it7l4tF6XCqQG3EUwZrwyXVbV+f
l3GoDnJW+3JyzGWjoF5TymKUY6aYIKcBWdezrMOdYbsrd2UKQ5ZuE2MmwLXce972ybemuYEUvzY6
zpm3WYYrLSdLhoxoVV0g81c/VaRTd0NBo1t/5JVo0sWk+NQY2EH7Y0bVeDF+8Gnl5b5ozyWiplUH
9YvBR9b4PUvG3uuTiqw3Hv5yvP3h2HOJKAnxZgLvYOyPMkR/fW/j47xMcG0Fzfzsj9SktC1I2uVo
9921EFxMCh1ZFGrU1mZ929N0ikh9JMW2TyqAuaQUncPVh1RInyk53C+heGTK3EinvTKPXE5KBnVL
yYi0cWRocOfNHdD3ibaHDkJCNyKE1/6EE7QSAdig5ijYiZIuvxoSq+M8YdUlvYlvhVGv3MddaSgB
OayGjrjHxp2afkyqJMdpYM1BydW/K6KBXcKV1J93fWy3vOlN+Mb1VlTZujU/jerUMSK4aO16uMtn
xQQarKJvbaaZ+FS0s0z6Aj2t+x7u7BolKFaPLOGAKmH4C33jVzQN/d73aCdMblSANN74coSB52kS
Zmz9vRtaf58pCnPhqSqSpd/GfM5oTeuHIi/h+mmbXd02aHj5b0BlVCvDKR+GTCzJvBn5s69z8mPX
wLjwFIcXh9VT3CM91XzSVD71jdj2fU/2ctv9V3WGwSoAZMDaZJNch2Qowruuojcygq9soq7yVDm+
NJt2YZMVuT+mrMwoMTKxbeUnVTg/SJ5vp7DeV/FkLu2UGzilVBCPy0DJyZT5ZZhEopaXfd/AudrG
JNbQkF6nbGJF8xUJEXKxPhSx9z2dOl9hjW3jG3yFAS7gD/la5WffLuWNDeHlW/7hMHNxp4UEk/Vi
f8rGYGVN0syCpRwOMgXACpxkmlNv52xylnAQDgJqg2TI7IvQYANnqYTmq0n/PkqvHAMu+xRF2rNV
s/UZidb8WRpYCNSt8U+jgATIjb8R/3msXAbKazwzbaKYs3ip/XTlaIhaqfHezHRShyoui1ODzHMi
Zp9C3hG31n0j5xJSMH4nYxUN/jVc8va4wTP76C37+AjmElK9tbRbNutfvaJkSb6F4Jl3dpIwl5Ca
6wClxRAPr8vaJJD3a0Kx70Rw+aioZ1HLfDw6jqB7IkajkxF4199n0yuhqStYZdbN2oZTm8XbjFCC
Qag56yq+3CjWvTZZnSW9ShkVPADWXNtyypNuaMr7wnCW6UWwG1Hqaz/BOYwrj7Zk0ciPL5H8jVpR
KkeoW/x9eP7BuP6wa7g8UKl7eHoXQ58BeS1jDDwo5vWldlDCbfSILsH2khdVfzevSqdj0eoTsTo/
skbrX39/hVd+nssM8arW04yvlIUaKqlCfIvy7tu+RzvHdUWXZTTrYDPPX+Dl9E7xfarNuNL/dytX
3QbTxGBEFKOrRwh9MLuPFmQuLjSHQCZNjIJFGHpPyH1+C4p9ZnTs/7StTJmjp6rHWiDyd8TRizyI
6vu+oX75uv+KMIzN4em8bt2Lu/q3YXmi3rhzCbsWhnU9m2kUpX/VsUZAtxyZjm/cjl+be87yzX22
1GYtsPVoYA28ndNgNp/2jYi7bONhK4Mczy4mCf5wMGiAiPYxJcyFG9HwoZjfyCqbjPnCdJhJRvYB
a8ylp9hEvDbnMbmW0/ocB94HPlU3YsVXYhQXnZJNNBszeuRasG66eBsih6BtxVs9kfAARaPt/a6x
dxWYUDYzzcZzcoVqZpJX+VuoW3/Y9+iXk+BfE31A6l3BjdK/5rH5pQZ5mGAte2M3fmU6uvpLylvW
MJoFuaIH5hfh/PPa57dUFF57thPaenkbFabAkBSmfdtpGh7giRsd9w2Ks46wPDEPKV680+2jFB1s
NONhn3wQc/mpHp7AqstDco3n/qFg02Va96lQM1d3DfJwsRYVHi0WmQoWfisicquD6s8DTl10qukD
2wZDgNdmKA3HzQ8P16RdE4W66FTFWlFIwcg1EtV7U7cfRWNuRDSvvbZzssmZQgGqx2uzzb+zMj73
Q7jr/kNdaKqHnxaX3cuIlN+afr0KE91IHb320s6iJNpQW/sYD9pURzGmi5anPTMbAtP/Xe4sV16H
yPdlJ6k+kmpL1nZfDxl1YSm6QjG0lxiOXhUPpq4Syepd91jqklLFOpUhDMB0NhDbJkIv22Erh1sm
K6+NtnOybVAhmadKUbgwFu9Lb4V+2rbuu1xSl4wqSzoz0kt6jaf8i7LxF1Etu05k6pJRk+jmhdmX
VdPlb80s08iQfVPbxaJ0U8aDnTFN8gn3ubGQUAzL+WHXHHSVn+q4qNYCTcdZL1t5gXo/O0yK3boL
v/I1XSyqBvJOPO1jwcfTF1v3x6Wd9okmUZdIEmKTqqm2CrQhEwnTwfd2XnbFbtRFkpSkUe4V2geS
6iWjnc7brHc+2jkrjVpyKaynMgo/pEAly/Bl35d0zklOGx3nCx6Mpg5ssE2qJ7ErLqEuihRCZxKu
8NN2taFliYr6BZ2SUB/Z9+JOymfxaJWHfqwyO6k3vqp/dFG3D6KiLos0BlvFZa5MhgUEgIoApWUJ
5MHGfV/TpZHgc2Hnigx1Zqtyu0QF04fI7kzpQDr1vwfEUlRDHA5VkynVfu1Z+6Pn8z5Rf+rCSLWX
61ovZrvCiiRKVmpJQmWwK2ajLn+0dY2liuvtqll7CHT+gbHyVlrhlT3FNfvrhCY90G6Teaz6km9o
ex90uO8aCzfv/444GYRommai12lcljoNe8Uht6/sPm9p6jJIuZXYrPy+znIv/OpBb0MRtS/Cp67C
01J7pPcLblBJzqH52A7Licn4VjvtS7jz/8kc6ko8zQMZIGQWN9nats23uQrIu76Z5HNhY3betRG4
HJKARmggNmaybV6/1kq/oZLsYr+oq/PU047kPtqMs7jR8k3QcnJXhd10Y7r/05n3h8FxASQ+hmpZ
5tpkUPbWB77o7sSaYD0V9eqnNAxsWnQNyRNfjuOHLRLbecYc/jZ78/gZZYHiM8X5nh/ga56fK1tG
35YeKY7I70tzhkblmMJBx8+PlIT9oZBDdNqG0OyLAFzAiZUTNAEx7lcUnw4w7KuSfqnovsuEyzet
TK5hMEM7VUxbonR7rsZb/YD/NHL/adBfNoh/3ZbVFsCwwm+aTHrYglMJGvoAZcaJXxQwmTYd4Q4T
pkR1UH+D69cFyKvXpp6XL6mNi+A4VAGyguGovAOtha8StHQM71ntkywvrDyXhSWHCrImZ45O8s9T
J/hbNKmjkVzGcX/I/RUfxn+JagwL/I/zlJenkIb9m56ivKzlsNxBrbDJ8q67Vb94Ze9zZajyQVaq
GzCckf7Zz3FGpn0GMtSFyTk8UibTDg3CkoA8dXZcEjrGfFdtk7pIlxytHeMC7w3zmLfR/LnaCTJT
F+eK4VuC+wG6k/KoOKD58Yvwwn3wOHVhrqaCmWQeelXWLf1zXObw1cpv7BivfEiX5Kq4R2s0EZZZ
q+YqGUWvznDv2dcsT12US9OFm7Zu62zzOvZm4c0CAZWdrivUpbmAKYVxXsYyixR/GxEC1KTeF8O6
LFdOFqZriHFl4CK/517/YfODfVPQRblaC/tXT0qZYegfuYeMJtfLPktc6kJcWskmgI+RzArcSZJV
ozzWFmpfAsJluECi+9zTs3cNlPe1GpHxQZ/Mzg3atSwsRu2txTZ6V7bKT7RosqDeR7ZRl9ySdRlU
RYOr/NgP6s1i5F2nWfS4K1Zw2a3BW+uoFLYE8ju8JUbbRA3tvlIqddmtKV/CgAdtkRlaLoepNbBM
KLZ91x0X02KmCAr4l6Ha6cv8iB7INdXa7MsVuJSWYXCk85CNzXTtLceG5iJBN9jzvjF/CQ3/deBu
Yyu2BavoiqzVeBeKbTvonu4rMVPXtW9txFxPpS+u4xZ0bzQKMxei4334GnXhLF2uUJqGzdi1Dxab
NipkyVRab18mzwWmTNP71QyByOvgx1U6+Nth6cp9XB91pabWgg8+j1Zx9ZpGJCrgX8N2HNN939S5
fA899HzgAiyu0mPl29xjX71o7PbNRpeXEqNfd4JANiAq1XPesPlYh9ut7qtXLiQuLyXKuof0dB5d
0VQZnHjAyisIqu7QtMzu+6wuNtW1vlctJYmu4zL5B7+j6/t46eOPfx/6fyCEPwSw/0dObVvHSFnz
a88Hyr8GPufPcx2TpNykfx1hI5JGDKJxtsurx8D0sGca/PV5LQP7NMJo9ucIQ4j6FIRQ98zrmp1C
NczvOM3JQ4Bg9QTTL/LB13F1ttEWpxMUou/QEgB77A3etH//Ea8EMq5UUVhaP7BdFV5Dptu3ECtj
b4YmgpTLvsc7Ww70uYHO5FF4Deb8c+c1zz5C1H2Pdq4Pvocp8xLLXL3aX6+b6Ja0iOJbkfprs9NJ
JBgRQ6iuW8Ir1Dk02j67aEtp1PvvfGnNvsDAVbgaaQhnrWUKkawo1i9iEuuR1+WttNxLkulPs9PJ
xDcE3oYGvlJXiZr4u6orljuFzbNIuykeWEraHmJDUUBv6VNGf/57LpuF4udkm60Lr3Ms4gN6Wtdz
ybzqAEkTeTIIU37c+O4vW9sffpgLaBF/q0Y1oz5E68m3z00gVJ+2vfEPou512kCFPFlZ2DwXOiTB
AY6RFC1ufjPhCw493AriF+6W9mFwF1Uq+CTDpXhfVWv8BPRraJKgswzrUROQG9uM8h8c6F+C2idB
6vJBjV5xhgLX/L6GoMrdZPpySEhhogxpgw+bCopjUzbVWaOhpq8Twax/jleznjvmmQ81a7z7po7G
OQk5U0lTy+FTQWHJeWNwXhkbJ+No4DFcyy7frmYyUFL0zXLkkt1Ilr72hV/++3/FD6y3PXIXVXRV
WNVnCBGoU6iD5qirvn03yFXdqFD9Q2/86Qs7u0a5DqozcYujAfrE5K7VcwfDD/ASyQwLoiMYJ/MJ
UgXdDzRHhMeKlr98WgWJr9c6kSiEnIdyFTewhFc2yP+jeYLOrwpww9eh2X4OUKVJco2h3fW5XKDH
6xpo/wU9vQZT9HXRST2MN/b1V76Vy/Mwr6hUVCN4J55ZEmtknxIyhwnfApH2JN72TThXCghG6ZH0
847iU1Us9fLxbPhOXpv+H/03FB2kh7l/xVriv1su8lMPtervfx/8F9LrT7PM2eKnaYU81+QH17CO
44+cjMuVqUjfB4o3x6EomtPcivXKAzHvS5C6wmA9sWtkqy64KqRfrwGm6gGeivm+K5VrY+mX3Vpu
ow6uXRz0V2mMn/TSj5//PlqvrAMXBlybiJE1ZOxqtsWYpG8QkRSzoB/+/nhIu7xy5LqwHxLebS2R
Mr42JCqLIC0V9GH7tCHMC2gSQ+iEvNtmGw0/JfLYsUnUphYoDVA1exATkoKGeZ9sFc6DNoG1nVHR
Y4Hioq3TfvAnW8IXPRIo223NsPpV6nFWBx/Hf5ZgMi4oo/4upi4ulgRlhGl7q6IqLH5AzKBCamop
YBzhJ+2mlXlL5Vwf+zWm5wIq6t5xIA0Oi8VO8qLR6CuOJYPC8Zh3/Rll/HtarQpWhAaGzrY1IUkD
XYYHyDdCGM4vcQDHI1rgLp0nwvsa2oJPviR5cCCbLOdkyqvyBMHk34X0tp/5i8ROPY0q6Ug8fsr5
kr9tijr6ouNleuhKQ04lhyr6vOVa/V6HtW+Seonq/KGHfMZnLQTxziW6tOsHPg2YHsmA6E9jkkvl
JRXzu4dYVv1h0EQlUGfBN14rKw79FGrcdVl3L31Zwom5a5Mqqp/bagvuY/wGCEaX45LWg58fIq9S
aaUm/cT7BfaMtO/4qcXnfCSQmLFv4zpfmjQPTfgAjfj8wcu5vNST9r1kghZ4Wm1QBL5s1ULbZ+DY
8GgvdfzZU5B0E7yI6IFp+iEoJPmRB/R3tFbNtVWy/xjGomgStCMRmYIfqw4guMODbofh0AfjdFKi
GICASC9HMplDULC3Q/uxHWoKD5C6hMtpX8Z0uszlRslD7C2A8Es7d/NF9fnCPnRN2/Gj1xj8+2kN
l5c8dGCq1PJIXzoZ+Xf4AA3e0ijA9XftXEAYpp2R/RkTCWs+9TEvxAzlsaGK1/KIbbNRY+qZWph7
X+CfJkw2Nt36gjxKXZAgrdFRdcqLRsNLd5qDyTuMw9wUd2NVy/LBLFN/kpjv9/UKB8SJtQMs7njL
D2aQLAlxKTEHU+u+feKVqMkpHDpOTiamLDqpcIn7/NDqDTmBBEn0pn0w3JvEm7DLu/Kj6bqIPDTC
38YoyRE5ktSUpuoqvElXe2ckD+lmUmlQSrpGgZnqE12HuT+hgbZg3+xo5fbo5Qa+MBLYfvuZ2rWa
4QzWMDp3CZI2m02q1lpzTymp2f2CwpT8IbfCl/e+HPB/1RiT8AkuNsRLVnyM8FTK0EQnNvSxuMwm
70VqSA7ALGkJXHRSO6yxeJMbHhdfONjY/gTSHbo8osE/OGy68SBKMC/BmD/BAwJyXoC9o/lUdm0g
f0Hka0AtD5czWzy0DBPxLCZro2vTtAoub62WyDe0xYQq9wiDWftYiak4qt7LUdTtis7yZIjnOfpU
M8baL90K68gnEegQEQsRWJ7B5LfsspmAL78VLT2LbstZdhB0X7zijmlIMRz8UqnybozKdvzF4l6x
N4KoavxS9fEiLoyF0vtQ6KBFANkMfBEgMhQLUsHnNv+If2Wmx7YLN8KTmXnCvJWcDNMZkovRdAz0
QMz7mgfL9Ib7mNeQBdYeP3Y0WttP0NeaQtw06xLzGDYZ8bmtprh7s7FiLC+xUrr7TDZB9Zs1aIfC
T23fkalIYNLFojsOCQLzs8/VSz9Jg66Ss/KhTXKpF70WWQvk0r9EZYzIHRz3Um93S6ztXKRVGDby
MJIleNldJ9+zn8wWNeOpnbqW3VPsRmt4bGSTq2sl0VL1yQZRBAWgyMQRTYyZ86BI0EoHbKfGXqHv
Fvwm9dSj96g55nE+hHdoWA7rLyZfB34tYTN5kn0Z1ud6xv8fIuRbkx+hBiq6p5zCoqpOlF/R5oIw
Zp31ITSW1Bc0HMrFnLZYQFJ9rfFh3npRgGogHGYnHZ1xEKFvwI+lHO/mZprNLw6Xz+hCG7RGJhLC
FUUy9FHfH9qhqv2fW2+96ax9iNeppO+5XZOoDL1DMfjS0ynRTTd9ayhfyKOpTWVgXY5G6QI6Uz7p
CqSpIqSRhjpWZEs2v8EBFYda5t/RyTt773jn+9PVQJlnOQe65uLer3wrfqiG+v6HEZJG5qQiNuaf
md/P9I3mQTe+CxQm6W9LPcvvSpRvO5K0HvWD7wGhY39hW+CRbDB2MUkI4r/7xa21a5kwC4PNT5zK
wT81Etj0m2ok0XI/dwyXo6S2hai+TeOUx2+FXw/llwULwZZJwOch/yBWmXsnlc80OlG+LsW9RAOB
l3Zs9cPyoJEKhPSeN3vnqp+6MJtRxZbfkDuidYfuJeur4ZBLGiPPQnCYkB9wwiPygD+kq+rwsjiG
Nc0DlILmhBraE35EfSus7iWF7bdMNyhy2J+b7obqmzKhGr+Nm/Q4rmerWj+IRlTle9aAEvk11ZKt
zaEXXjSFp0gy5JOO49j64h4Kcrp/osojQ3nR0MMTc4pe0rG7TGW3sOLSxrlcf2ng6jgeZMiC/IjG
z1jLRNRRGy5JtGkZRhBGRtdxkIy09ew9FZ3MExPnAcdpm+cDhHCjfuxD/wguIBLDoWQmbIIzn+w4
fRkkhHTC8wxHBMhxrgFIua9qCrtxTaPJoliu1xyNYIlYTWGjJDK+JyzagORyzmvRDNU5h3xG4R9k
FAvPXJGen9gTtRAPnFO2xFH3TWkztW3CKr+U16Z8EZVKA+nXektqMfMKvUu23aKDsKPhZRqjJknO
ynjwUoJaHVPhHUQm1+rCPePb3yFpI36eqfTac4nUkziEW9TP6cC1QsC0yKEM5clveF7UKMrYyBwj
Zbf1XEdzRb94eWmG4zKJ4LfauPF/cW1ZdWkXGLaMNKBpPUrzSL0lJElU+So4w0W5EFlcULLAyC0U
y3oJN59dBVSvV5zXs65Oee9Z8sGwqtiOUezloToXdKm8+3XwrP9DaEousBMI1FnAp1YdocA9hDaN
LVz63siS+PRNs6zQCkqRpaOgibo5fyx0YdA1rq3t0ADB1jtv6s2xmCfI1bYTFA4tNATOMcKo/ivK
uADX8JPZIO76Kp67OCnNEvOjYALkU7LBFsHczYgssWtIJackhgLmkwCDZboEUdUcmPNajZS+87do
KbwT46RbrjpqpHry/AESdkFIKcI1LF0fGh2cmbj8Xnis6y9C8qsvguaupBCYwg4bN1/mNoY6WTds
lTwovlJxF/pDL/C/DcYbEg9ZOPm9WnP0X2y29MorIuuIfR57nFwPgPw0fZe3G6nu7CgwASPwCShs
jCoc9Rle5B3eRFTBNl3w/ZbqaYtC+J0OWv5E0QmHocq3SwF7xd+cD+U0JLM1tn1k0OWe7nlbruqB
oS0pfFgXJHefVwYM9wJOUcsysXUZQp66Zut6giXD0PyKfd8LT3UxEvElmPg0P4cTQO/nvNB9/kPh
XRHvVJxv5dd85LBMBzC8ldHDpmPVoHWyrkeCX0Yik5SklmiuGIIV67cf7OKnyNjKNWlIwIs7gfz2
SS0NiCfoN7XyTCvLB+wVS6Ue8mgqPESUNYHLJbAGGWsgI0crBIyIw4jA4zElUvfe89R0sp2PKEzk
YXupa1WfYy5wVI88F3GZ9rHxGIKzLeT/4+i6tivVleAXsZYAifBK2MH2dj6e8MLyJImogEBIX3/L
923O8RqPvRGt7qrqqj8dLNhSXWe7cuQx2x3rr8kRmKwS+Fyfw0yHt3yYOUKWxxxz3EkOkvZF5chG
5hstzKJENQ7FrB+TbpxkXG0Zwn9xP0cmWfHgIj6EGxxLxSbrQXlf4f9HEFdNTGwvKy4IlD8IaTtz
VHztlyb15lB/WOejlyxQTO8zbPbuF7TpNqCiJSYAr6MRf8ephf9pDltLd10LNNEVVsk8eYytLkDG
diUr+UOGMECKlmGXxdbiG0+XEUYGx7vIVemOmy5jpZ+d7HzeTNs0kRc0Cj3BKuXoLT9FM8ny161E
t3JaTLYVL6ZUwp3XLe8eaGGxNlwyfkbLxUesnpCxnM+QYKfxU0AbOLcqwbmSrcGO8aqvO5NMaXTU
X/ieiPfo1m+D3v+tbrD5LwerhQ+XJcVfDKcoZqfSzzAa3pPu2BoFq9E/HhFNdQ8q8WRXeM10tSk6
TpcaxSfdfTs4LPDoM92AZOgrR6CzbjHgl2PR0C2d3btQgjvbgJG1mjcRDUWKJIDNJNszK1eXPCPM
NvrRa1dALsMxGRR16pd+LD4wGcNPZBsVMgSRQIVs2rweIpNFcI0CtEpZI+hiYd5lS3sTR0o+1zTT
QtXHEA1J1yS7iuK8mgdsAnzXMY1cE6XHso2IHHfdftOHGxDYYjt0shvoLjIl7XrwTv0selW4dsQb
wV4L/BLbXalzx6YalI9tBq38VtG1kFM1R9lXdN0CV9wE466a9k+Zsjg+++IrkafOj8hEHyiyc2Yw
u0ajb4NALIqrSpMclFVawVjxnI2CiZs/TJpeHFJINwSXw1JFVJbPoFvWAGaCvSHdZzQPM2wxkxIu
gBtu0o6kVW5GiesRGMFdNn2lllI4M7aF21izpDxNGjOS40fviuicA7p6WjYfRU104L+Bvad/Nbaq
1ckOerjhrGT3tBhLkFDWR7XdVXqdU7+/D0cm37acjUcFP7MS4xqATFvFYIt8RbBbKMv3jNIDNMSi
/qbDmjpA65CcaHOE6uBl9lLsGLHQksCGLsZYeO5RaSFFCxQrfG58XlODCn90Ib3r5Wzu8XatcS0R
pQOguwzXEdYadWaDRfft9gsjFg3KYRD07Yu5horanAe18yZmYb2sKevOOe/c3dCjQBXxLms1S3aL
YwA2sVADGjYI4wraGbjfB9Lmq4krePKNdZGkrkbmoTzvO1U/1n1F0YKzWDN0edzCiypDi7DkVVq4
b8aWI8YyisbJYuQO00paMaBmbEke6tFmriokokx9CsADYeQfqdgtjhyE7ygUXRsBP0nwGUTdyY7E
YGKS9uqj4zfCOTN0jRwD25zj5+nleNTxsXb4/HkSr/U8Wn2PdPsEUwDd/mmdxf+pCeWD9tH+Y5Kr
qzU12TPi24b/hnTorghb7O6GQi+oJ3qt0khn9TzEvPV9CveWOJt5C9U42iZR6uiCTeOt8XpAS4dA
DPtz80NRqQ7y6QE6kXdsjYFtylJ+KhBafBkVmkAI745AaxbNHUz7MDZ7aI/O0Hhl91BMS1UxlIYz
l3uGfN00taI9OlrMsK9ixy+qDRpgDLf0WY+yx/ifH+ovxJPkstLIv1Isfp4lz/cRKw8BHxrvWcMH
Tdop1er3srvifsuy9Y0fKsHJT3qQKRmQZIHDcNKMw3d7UPTCBj63oUxx0M28XKbe+FD70rrTHOlR
VER34i+f5v5pKFP+Xboxq5I9muc2FbH8mJbu8KdxHtbsridyPPWzzbYmptPyxjhXL4pO7LOLVf8P
eW4RoqUyNGZlUfwXZBSlNwQXiKfdLN3VJaKMqgPOEw0W09ED+HGT5x4k0KdFHdSXLADmagbBu/PA
OiQeUjURUYe+85eujLloJYkiV+VkHOJGSckAbq27N4COhm1pRlxfbRc6H/9Y5wP3ctVPntzHNA/2
I2EWlvsl26O+nTDHrC2mdUqrNZTiMQ05v6VxNm4Ib80ngEiz/02In39k0Bvcsghmb3h2GBExVu7A
E3BPRq3NC/MGFzV4fJoNUSf/un4YVU3QQz3yITkySEotosTzMazPPEaLacOw3fktQeLXEheaP4IN
U+NjQPvL29FS/oRYmaVsAkeGL3569Bd1gav+M8uO/AqdnzwlWWT+dZaYAMzTdXfQ9oq8WtCrshqn
Y+D1RJBeVicQnT+lucNr5PavILM8ZjABmEzk2Ck5WG4qk5cljGHXXM3Y4xxSfZ1y3H7tPKf6y5Rc
9eggZ/YiEr1mt8jY4g/J+0XUGaKtMOMhxPgHUTTHKQYDQFoIYtCm5Hiqsp0Kb3+ix1u/Ifat+yu1
SVkVFxFP6sxRtMZiW3aowQ9MmbXfy33Dy7KS77102yOKQvxptHB/DWi5Z1dgebAiZMSZjFywN+fK
7M4JLn5nk2W/0LLl3xYy55jJ+LJH9x7u5/9Eh/6tShT1Q8PRJz3uYRWhpkda3sd8TVDM7Zq8jhbd
W0Vw/kUV9onfJ+hARK2HJVlP3bGG5cRXustrFsv5TsdfEEiOf6ys8C0Wi75zBqgxaTHVKTYh8m9I
6aZTw9kGoXGCJQNWbw4ZhI+WkRFeobnCQtrzeuSobAVF/XsOYeui7we6ujtmDtuOMLfLmkAOIK7w
PhrLFgIP+wabRLjoE3oUDFE0HS9fArjWCxAPzGYoiqQDMFRM8kFbQnSdLz6CMlejXgips+Sb4Kp8
Cskh32UMV7Em5LYzNUXij2ms7taw4To4Vv02ZTT8thZGbAcpVtpGfl5eU8SQ/4zknJ+lKWx/v+kU
7R/TdFwv3vX9Rxb6dG8I5tkXBzPNv0MYp/ECiV3YanMA2jtlM9Y2sRAxzT8myKGfsHy1PKocWztt
x6QwLTCLbK8XzCD8jgOV3y74G+VdAonRck7zOBsamhmJ50R6zeujIEa1WQaNcS1ILjBzQPNhG2to
+lI6jweK7y10lYslPJEZ2uVK4rJAmEd64MqSMMtc7h0f3GfP1tVU2k/gMzJNizOhxgJA8R5NOF0d
VMh7P7oc4CwXjUAic2j79ODyrg8T3tQRUo3kis+NZy1L7XDtSzB8brExuSb46D6jzQF6n9CY3MoU
mwmnjqjVX/NxlPS6lDT/bja5j8951iOCfRvDghcCN1umrwAPxNiaHADZJUTHntV0m4v7ThwemyXI
KQGsne17/ITey1tMCbsVdbEfpMcIN+yu6XT6df8mnSzLC7d8/EZ7ItRLaWMRveQ+TnyNBl0e52hV
8GgffR4/b/syfI42YJBmvQecCUuXEdxKTOPfk8jRgcDKeuVtbBVE2MSYdLtRQpnFTLuTo+l1nz+p
Idp/Gbv1cOgaZdliwgOwgtUeNSEISkyfbB/SJg/bkOCo+100S4bOwGAwk6eidOJssG6ZV2PPot9h
z/MbEIkiO/tU++tXcOXwO1WGvO6Gz5iFTDc/KLLN+jkXKbkCgnwWk0ufYoRR3sEZDp+s9BK7lSbp
coCNyyzS87IekKwu/cZ/qHLyQ0XidL/OmR1onfQHP4cEDvbfLQIJWqJXgwZfugdFB4op3R2LbtjB
ODlHeay+abUmZYOu10ho1+WmztrvI67kDYNZpcakaCWAyrKaZYyAkJ0KdUviYrDVis5yrmg621ex
wPAB1cXNZxlP4Y9IN7DCk4DB66NKdmPbssS67x3TKP1AeQt0F6xf1i/PoAjNGkk0DEcqy3oqmiML
cm+RLl8OlzEjRVYDHU3nE+yYZtcsJOvL2nEs8mery8B5+MzLKuuB2FQxcaioKV3KR1ZERx3Rov99
pOO4Y8boyX4aiJE5UiEP9DzE81OWLOVQRSWyUDA5wISv4kLO9hoW5XWzSC+KapqQYdjMGhI2WLir
8ZpvafYE3Jo1w5Tyx6KjOCdJn39kNgFeVWDMrWB90c0fPLIrq8ajnNDqDeX/Y7noMDYMdOPXrwIR
SOXKjevKxak9p8sSSDWv6dQejM0/uk3YU+I2DP1incGz7KV53Yz0PxnZGDbrZxAItTNoudut71EJ
sBpZkGcBd/n3KYQRHlydGl+jEXFMj7pAnAyGdQejDwlqwresiw6go5Aoq7NEzHJa48XLl2pVcI+v
QKX5V8m13xpg+rgHkg34X2UVUfZK+JR/8lKMy7+QKjdUGC+BFhAl8SEtyMm970w6JPWy0AV63E5E
4VlnvBvPRka7Rodsywdo9e1zt8E8rc2WviiaHqI12xx5OYbadJq/Htjs2GsPj4V3MGvmr4pzj9CU
IR4ubIqHM+553Excz3czcDEsOWFq/GIWdvHUO5wpmNX5id0L7cR65/s8UyDUgDNcNl7ORzsNfvrU
ALtbLrv+u6PZ/gOWsP6Px2BzBwAepy71xzvcm7ArOGFZpziNnaZPG0abK16t3jU+pXqqF4OFJUw3
U57CuiiN1vdYUpuds1lO6volkfc1yAH3uFDoAu5BYC3lT3+EGGycQfeNgmHmv0oZ/9sEkfCTI3v8
PnCwY7zX8RXKhex+c3GHgFHF1vMRuh4dOsiYvzYzOAW8OGLIZ1KVgxjONObeDkmtLAPwt2NX5L1w
7inpGG1mRsf9ggZBVkPiBXoKbf+U8lj3G9JWl6RdMh7uR5ol10Kn5sG6mZ0FKRA+DFhOMGC+SFNq
EOl7XCUeNABS+Ohe53zFBYdurl+r+aAGsAPgUoQ4YlHiDHl98kdokCrVHoGcsf2w/9ux/9Oj1O9j
JXnfffhJHzmO15rLhkdmR+Fx2t5YdPT/ZlqiCWZwfGfIUqBgWXLeu5uyi5YXaYvx7YgESE4sjf13
4GrDZbyGHgDmQUEE62K56+YyfvVRCodEEZF2V4lsYwKubECNQaFL0RmmhcjbNCH8LqhtObkU/3xM
rDitvQTmV464ZGaQPNWSF+IEWFjxyuV7r5sNyNrrOJaYxGCzCerdkO6meomWdx8P+7kPo246wxhu
lWiaK1Uk4dT1cPgDZ8W7Wu5lcnH5sn/kx7ZNtTWoIdg4yW9uztUl9d1Cwe302RMmMPDdIM3qZWIG
IEDH0x/r1O8nO3P+AuVA0dgsd82hmPu2RatvElDOrzqPpqcZcSk1YE55EXkXfeBth1yUwEO/AhoW
n7fOkNatABBwF/LzlG4j3qC+w1hSIBCtnuce7+UcFrRwHvsemROfcayxfskKidGt3x7NDL1n0aHv
rWNQW5dkBQZADO9vW7okFSDRAyOnhVniYaipkHAFz+WSpo2f9esOVUiTpFilYkfOLrPsjguNQcYu
i/cPGDb86cAb8byzqL9AksSu0ySLk43mcIbryPRgJ1a2ix5+L1hlq/FXsZSlTNdXmxwRtepl7xtZ
HuXzODDy4XqZNCAmyRNA3elR9XP8G4c9bQIVsk7TveuaQxKwHDzhlUwFqboldG037sNnyoEZpjPh
l7WPRZPzsKKKR9En5GYdAM3+M/bZfEZsanHaC+ixcC7onxyrh5toA+J4eDMgJPtF5L09AZEGLdod
R5OafDvn1udR1Xf7L1jtAZoZtnDVkv5Bw/1Xc5e9Yk0XAcmwFXg8BnBWDjj9O+EkP4P2TZo+Ospr
UZrocXX6M1NStaMWYFd4VyLhE9QeRpABt+WQ03cgC+sZoNV4RxiW1iA61LjI/fA3oVZegENmL5Ox
72s+9R8TyRDLtqEHwIbS2sGebRzv4ZxavMZTnzfBAI84RVk5V6MwZVJJ6efK25w03RL/xl7Zis9z
Z00ozQz9ivBZ3i7Y2jU1lCxLVTq2u1pAPSFw2WN1odEjZE36sPz5iPofyQAXsU/hlvSAU2hOloy2
HNmO9SaCmNOzsxsuwjGLwMc8az8Q/jBva5JGJ59htQqolLU8MLwAM9u/7aE8lgvaNn+8AUodJMgq
b2j5n1h3+puNXoonIo5ctzIuvPnX+zTYsTrcyFQjVqGTWyhhp/xZ9JrIO3zcWFdnCZQEoLmNEk8J
rOLTh2DmsaF8n5NvPo2DvkvGeAbdmFon9GuJlTKDa2+PcUuSScfuv3IzQv8tIpdpXy2qjw3kvPgC
ug0YXroK7tObqDc6cGC6Pi5/bnZCD03zgj+C/hzj1uxL9/9txKFNcmvfhdv6uXJrYaK22/Xga4C6
OVpLaiEdx42IkFloSJVMxKfXIwXn1UU0mx573ukPDJQKPdKEcjPX/RT8B4E3uHkp+8KJE4ytYlKX
k1Y3gCoJ5AxjN6p/O9R7y7samF9eYxj+m7rscfEfSP9wZqh6vKzDg1yVnusyhsMm5k7QWLTCtbws
T4u1AZ80D0Brq9EDsK4nFxtQDSmFZOauLFPqH7Dv2fHvNpK+eEK3RfoP71hQVdioch/9onGYkgTU
U9ym3iU/QLwW8fMIkIX/E7D/+7flUGLDYg5C9b7ZGSkwzUogDFdptjitgTSF6Bmtj+XtWojovXQ4
JfC/paPQBMKEPh87xGYzhvDsaOsXJLrZHrixZTucnetCFNvxZgXImaZfoXqKqlxC6AstrbTHDNqX
dGT7FzsFBV8LPk9S9nBMAnFBa9ZB+oB735oW2cXR9n1k0eL+loCUigTGeeZAUneywcv1qDWudWDK
uJ56kH/rofi3dIjAiMMfJC2i66zEWszNoCA3u5sSSI5GkPEIG7iVns3xBXof46+ridZZNvk6F9Pj
epijPOdiKJS+Ij6Koy1C6G74Sfdt5rUjKbZl+bKBaWrmGS64/wlAW+nLgUgEpZtjzbesg1kG4tfh
mxoH9oggj3IDaZ1AoUEoPqG9Yh0EA6qKIn48rHGap/M9ZlJMu9WSwCztD/OMsfWU7lkfIP8REpDF
PRZ7uTSno9+BgW2EZ9NNgw+bfoPAWsK3FQWL/RtiS0BMZv3kenIhWAOlM3qFHFo5cFsjfvfGJnNf
xG2Is2XB7CRsZOFgGuIIaMN5xsPk0xX1BAMcYu5kEr4TvueqSVdb9OMryALv5GNBknwmDdxHdPiV
xTw7Pqd8EyMYbp9Nvw4gAps+9WnKxUkV/aFVvSYs6BsPILDhN51hq/gAPDCfw9fu/KsKyBoEAb9b
XYMP5ZiMYCdJsBQ6YD+hgnNi8g94/5i3ePumYm8K680NqvRpucUMo5k84S7NCyT/bgzziU9RJ/BJ
z5P6hZd5oDdik15X2qWOnuLBCrz9IyJa6z1eC/iP2PIfF6T/3NH/HBY8l2DFWiM5s5z5WVEeptcu
W3FdB4IYKxSTbLiC3JrZ21j0W/fkyLTbW6SgTr2DUQXS07rVzA0066xF0jxDb7Lr4o8oh7GsjnTQ
eEU52gq0jNpGHzNqtmzx+09b20MaPWF/vkjbOCNhe+woAJ1PxkOmfkLxlfzR6REKQAsgUAFru4I+
MJDUmDlAbaTnLjMQXMWynF4L1ZdIEDsykmXNPpHEwE6ATt8FRDbbU4nxwtcgRnN9ExLRwyef4v1t
VQkSuEq3I6ik1gLOFh9OWpe2ZUyOtcL8EJ68lC7IaseCR6iHAfjrcwTVCzuBYkYwy5B65tGQHPpe
J3o76q6bOnGBZ5wAKyk88nLw8mCbUybHq+aRo9+Iy8jxSRBvHTd+w0AOcHT3H0cS7wbNMWwbf+xx
Kc/WQbGW8iy/lqkF7MegLa2TcULAT5EQvEoAMga86H0OBLtEikZd4h4LjZRQAVQsiBwW+jgAyXs3
MqBEaoomONAP0/NKC509reh20bQIux1gC4f5bhz7PFwz7LhfIV/PfrPyIKKFYIN8T7J8f+N4srAe
dNrDs3XOoAbNiXk10AjkfzJg87+6Dm/L5RgXtzTwQQAymBO0gtcc7Du9gyhhf6E99QD556VA2BIj
+6Mbo2G8H0Yh0W2k8/ZJVZkej+Qo1U9wecefucvnsS5VJ2glN0rB6nHsiURQr9au7PaiHvZBzLg4
kKQCmBF/3NAJg2rCw+JVH6LppqYiaxc+72dW5McAr3kHGIJ8vcgyKcGGeGV+CmcDdq5Ap+Ou2BXP
AYUm40ey7vLvBKLwDxyQZXgLlOmfPsLawcuAKKTu3pgxgsewj/by1IEhNy2Ek0E15bLOaExcKpZH
5mGHVi89QJQTdr6G6DWDvgPLXmE0v0DJfemMv+D6tToOuQHRP4QCZTdyYjowMXxIa9dvUMAxn5YS
EV5FOuJCZaR7AoCLXa8Ketdx/YdsKR63AlIWNFuk3MqxWZif43OkTJR8J7KT+gNvVe6+9h8AcDmN
ANGnEjC2qfDg5vzvWqrxVx9LHeMMhU2c4MOpsntoyHBV9yv2vrJy1Hkdoji5QKA0rNitBLBgV6le
9izRADcNpAr9M08k5a8AqrJXQLAj/5OtmCnINuzfJbwbX7Bieix1nKE+YGVqW1H7o22KXjlq1wvt
Dp7Xeb6zos0OMUJ2muuI9vduUun0baRqQbnkImIXhwEsv5QFIKNTngEeOUHh1W8NJw4SldkX2N1h
XEPjk08D8W8aXz1MhbwZirqU06Xwa4v0AdhtpJzr5H0+AO4e5ymZQ9qMWNx75hYpAi2FKgnnKsxu
rgVCagHPuqSEcKWCMXwun4QfRfdzYtPAHgAI7V1RZ6oraAUQKeg21VnObgVHa/yEbCpznWWfUpDQ
RqMubUO53tnCu3e1Bo2wYZasoir1DNZBguI8z37j13xGpb/sflsdwhgh4APBgTp0r/yK9HPIR8n4
JnErQdS+UI9fjysAld9Z2CRtXakofozd7aZxocdvkfVwQM22bnkrD5e/kzIrvyUaJ7lGnBuJ/vlD
CfyZLd3fxKbmZ0H2XJ4OMFh7JTp18HYKgI7rCG1Z9jtB7YtEtZVwGXktXMZCu89i1R8Um/3RaYK3
SfdnQZuRfwuK7S+GJ9N9hFbndVWFhgZlNHheU8c8OIZtyysS0WEFcJz7Fad+mxYtnqleJvK0x9Ch
PkydjR7UDEULbs7FPyqEzCdQZw/j+KitAKcC5ScWrmYxTS3LIwEfgMkGBrY85un7At3cVcY248/L
bETtMCVUCsP0XjmWlRezQN+5L5H+jvigtawmnognFcN655mhKoomDFb+wGTCIQDQFF2XBIiz3MZ5
MsgcQ6LRBN3SOIiaFPRAEVuSErYw6ZGgRhUi/Mh8LGvIltftSy6fPE/rSvjLvA9GvhUI9ByuRkz6
q/fHq1IFnwJe8nvKXo/M9tBeJxD4nQW6/9lWeecDtC/AKt8wkZSy1SbZH2mysBtXnb6W6BcgtCij
JH2FouWgDYatdf0IUwJ5Ze6yeXrvVUeWtucHFDsxOBgggq5b+SNB7ujTGJOFgWEY1/HEXTcXl0Xt
rH+AiG8AQLxr2/0DpTDYH7qclHzvkBHNKjRSFk8gzOutAyBLT9DA2wLQ477hi6uV+mwglBe4iMAx
XUppd3edoOx9HbZkTE4qUd3UgBr2/DkOHahuEUGM+TiDDIPBzBxjNq9SmRD3GqINx16N3FpsSeDm
YzcQ3Pgllj6BUHHAW4VNebZm1dIFq28pLPPnCx2DCCBYLLScwMjDeZXRfJqg8blqh1JRDdi32Gs0
qvZxReb1nSlgybNIyV/KfJV3dk+QrltGGdRAkYd6yoBrYS1DuumNg/+q5RYhSVObLk2/o6PwWZ1H
VKZXGlj4Nyi8Re8uTP1tOhL9c8XKCa8GiYSzGuO68zdrywz6ClwdtgYRC+Wf8iQe7jewQ66ddbRe
HVwO8WNqmT+z7ssKN9rS7dFPqv9lykyd88MS7CfZ9CAXSPiZOZUu5HAXDGiS6+UL5bkDltkBx+lE
OFMEmu5/i5KxvKa7i5d66+1yhQzBvGoZUYF+01NfNkzi6qohA3Pied8CVAh4Ey1GtZz8g3Rirmcr
k7HFP64p6AadpfepjlR5XWdtpgbrYMi360bM4L9xqrefPHjbQueFdQSaddK0Kp4x29NpTvZTwleF
hjA6npjei9PAh9HX+7bBEszGKFaN1MSedVjlH3RYY7uz0T0wGs8nbExuzYH27mHjwDUldg5+ulIO
OJBqhBFSULKhq52f46FT83nq/fgEamS+iPiYn3TUpy1qWQLO8fD7yaAXqoYylBemBv+MT9luLVrC
SUFNkhFbY8KFujRV/LRx8AUvCpeNwQNE1PMbOZARREu1NZBUwMz14BvEqtSUUHTLMTeABYPDfbGu
FJyINDfKAv/BFD2S/wYT25ieHbaIku/GDD1CBwY3PSQrYW+JyIpvHZRvvMaOUbdXRQSSOMfy6lqZ
eUj+HlBHhYqUu7sJJt1lSkeIYOYAgnYxX7AB3NPvYaBecHz2Jv2dyjGTJ5Cr2B0AvT3N9b7Amv7K
A/QTc5xwdSEdK1O0BAkcqwinD3hiaAMO00FYNcYavsaEPnZIPsbrpWhkTwzbOU+H8PaGb/Idsi0Y
m8CIILxh9xBLrWNhxrjuxEYugUFt1PJpjGRtoJcLcGXCXVGElV+5i45KYfy6QD6+vsnRpB0wpWz3
r3mxAGgIcOaT1WjyyD9CMAtdOJq+6L9sT0GHO7N/3fVBnuOEFfYMossf7YIrkfwlZPtKaYDSaawB
TEBj6NJ0Co3FnOufgAtDrIbCoplqoxDPDm7TMe6KgMUeeT7IQqNGgx0VryCXkJu0RSUGiwrknkZj
OZAyKu+6QXQGYp8J01EJxRG7z+0GhtTjgr6gDEKYZRfVYcB0cn/GPE8/S7VmWDmiuzgQHE35RwZx
2x3JI/3M4OZFWxqMjB/Rbm5dE0tI5L+RfowAC5KoaHN3oFvGoS0uGmcCfRsabFEzjI+gxWLkhTVY
6tp8NeeZNM9hcaIDmHfEGsj3yjsoOqCtfUOnsm/4uz3HSsYkl3fYlObRnVOY+Nq1jPV/lMqjQUHh
78iPQGsLY70e7XcfygwRbaCkRAWdNgoB4ERUcQIS4BHueGi6wMrvLZ5x/EkwmLRio4ydcFVCq8Ah
GwLnNf6PszNbbhzLruivOOodNi5mOLr7gSDBQSQ1jy8IpVKJeboYL77ei+UOR5fa7XIool4ySkkx
SdzhnL32PtykV3LKIU8mBWF7GrmwOgGn6dwdCaNvs1AAgagbMbSdQDRh/E142YeZe4MsqXsru4Bi
CPCSiGQTL5nj3Ewz3vBV4zSzc+2XtrtcA/Il0x4u4jK5QGdVnTKWankYXbuzdipuUmo/fZ6srV9H
Ivk0sByQF6iltDoSBNdppeeR9+rXnuXcMGW3s1jUWmLgNKqLeO0kOiPrhjnKnaBnU6gC2fTYTFYt
7Ft7q3rOXrb+uADCCkhr1Kug4wBBjBiiHpozUCaw7dEfWmkD0dLM1h752dHaz9iOGYxresdS1nV0
EtIsos1UzfGTOVTJO/Yw2t1WYk/uWkpl0771LcsbnlBjreqqnFxEH9qUYJvgrC1cttl2YaNTQa9G
LFMGfVUYgHUOHU+zqOseDUw7TVh2bqpvK88dP+Ok8cPEWbpm15vUCysGo6rQhfqMUWeG4dzW/VCG
y6g8eVctQ64BvaQxgyKipJHJZvSr/ENDxO/OVRJ73cayfLV1XG1Sq6kuEm2VXVwG3JfLOFRRmmIe
wawcOLPj/YQzs+7aqEmPSe2igHqJQWXrTSmwybL0KpRcJeYAl4zePKDb8tFrsavThSfuOVvFxWhG
u6Fuyuhsaot+cXv2lQlQrkOLnSwCCqvXeurS66qqXMWQYMd+sBvGj1Kj6152NGxck6epQ5z4jHMX
n9dSJe69vGBcCHRoyAeLjnYZGpm9IEdp83LiQRLcpPNp2XWdHd0UC2jlfUnBfmNx6MIQ4KtbR3Y3
L0cjS3M39JC537hskalnVOyi6QrOeXnWe9uXeAEl5LWnzJFW/5Baq9xYbB6cun3t/LZaS5SfTyfW
FVcV8ux22jglz8nUVQ+sZoRLOzJ2AyrvR5vay/08287RqLrlh0qzIiQTKTu6uuswUQOmAfUBwDCV
2QdBF00VFIatMF3b81EDzOuCQbYzql8sX0oMDZSmzeCeS5yhnBCcnUKrSpyJOS1y1+ibVz91NOS0
YnkCYpyvF9THfaG5eAfLyE83GVH2V9pcp2dRjFTGS6TR/XJbonEoxQwXwjwewlYY4xZ0pH+DK9Ou
pyRFYYfEvMJY2vobDG3VT9AoPcAxQ7e+m7QHL5nkXa2a+Z1U7vkoMKvczO58yHmQttyV2nt9bDm7
dFcOW+Dz+OCNUu5rzYCu1nLumMR/6Rthjx/0JXDjdEl2hArDBWbMguEtvv0KONyQ4jP7l4OxBMph
+mu9X2Jb3xlTpU4uuzDASVk/1zFQrcY38pGMaf2rKhzMLHOvPcxQQ3fkGUzHfJyHvQUEcjTNTP7M
lantafZNe16KyoZrdXLynNw/xuOF6OsiUUASCmyekntxMTZyzU7m0XgUVYwYpqsNmikqJEC2TXts
hrnxM7RJXPS4YOLBae7IZJpHEDBPa1eUnuWtYQA42pNWbYw+nV7KsaTlSnMr8ddqlMmuS+aespjM
+kBmFH2jaaXrxi0NjlQd6JTBtB2ZNzYd7iAumNNOy0sOMIBuG586rQVFkFFdBHou3rvc1fYMqIgO
kTe7r7NmmTTlPPuEBtL/UJk2AG3o2dMkXFSXYTKOCCzTXhuX4QojTLWOfOltYgIaD82gpWstY+w5
sihBrJ4+r3puvhf3odiaFK9kkc4hBql3F7521y/+uKOYNd+9tumvusWub2ka0n01O+7aJNcFWuOO
BXKLbrHlpdoWNjbHmqD74YwJk0DPaPlYBE6zDDP4s9NX8keMg+YWaRzD84RQ2WjFuGVIW88JyWME
fSyHNQ0sowtU5S5PPL9AK23tPUboW/naGPX4l8orbYMQQM2KZn0WrDnE2yHSe26lenXqVG6LwDYt
cR9rdjsjzevlQcV5QyGdzcaJKkw/NAieHDbEMQMxo9owdIG58/TZ7adEyT7I2yFOV4wYwyLtTdwg
jKVb58YABERXRd332tB4oZWr4tlzLLqwtOA21EOwcu7YZTcwYXR1aBRoe9X45a420QAZ04dxiD26
WnHzz9d47oYPp3LSF/wZHaKHOxE0ZuWnJk7KO79TTn1bWrgIkqQpX7qKObUrX5HWskp6y6PAwReN
o66AKDL6/NzkJggXYNm2sLPsMJQRbW8m389ogLM6pI2lX+HQllsN7aXccPfNH2YuhfB/uNwwY2gF
CiODyGyjMZ/LOn+rPKfFd9wPHISDkzEVgJAUhEnHNAIxAVfvMiWBdJPBQIHGtb3mVjGuHXoK4END
ubUyZb8bQHnnDi/J2vAqTlq+VodTZKIEStAmAm7FecBTNj/pQGbDCmkM/53DVKC9rc/A5G1HhZ5o
VRpO0BD42tEb3AN+SPO2nhx5Gy+L2rWizEfU5WSAamrFL0bwlgcs6jo8f6nBHfoWBRhQVut/tnRW
45W6WP8CYTKO1rCG/EQCTu9eIe5mNtZ8SsMdiLqCboItylZcdqpoNWFK23EV9E5tIqMNzWBwEtmY
QcmQgB/42hCSIcH6jd61/WOEB1M8E2Xg385CAWrEbToU2coxJzyAmFGG0C17sS8lqA6WzyFUY4zn
K2nLaAhGvXcPbRGTylf7dTUfBNkEXM16UW37bhak4+rNcmM7XNpzvxnHtesUy3PkJFFQJuSybnPi
eN7i2uk+uVTYO0VJFS52oW+wz9QPxuKJh8UcxWdT416xBy/iXFqQ/CaziN8SORoJeI9hHZOy6jek
wYIZ08+x8xWzRfil8UQcrJ9q4gBxMdGH7LW33seMR4PZzR/bqbT2ZZ9q77QYrGqncEBfYS4jJDYv
0/2kt/Jkx1oF5OnX7THXRp4NZgidE8W/zbe527KiaEmRUpvgYeomf0X3a/5lOWm3wXFg8550+2Ei
eT9dIXmjy0Hv3pMBFp104JVzbDbVlnZbgx+pVWFP+8BaafHYJBvi9+r7sW4p1rKCVkySmfVZpVX9
o0q16kbzHW1nu+3y0EJ/4f+kGbUEvT80GV6XjE6l4/ihMeTF7bJMZsiQbZvmQ+1/OviTCDBY9AuM
zaDgnhQjRqP2/o0pvfSYR2p6uiAxZwNl/9F1rfGlSLh94KdafkrRAYv3I7XDigK2ONBCU4Eph+6g
wf/fXkyG2F40Hoqg9fXxNHclZpreWD4S3TTvXFDrfWR65U1mLMMPU5qTiXnDyWt2e6QGSF+6rMSs
5YgAFHUdFgjBRmi5QxRaczSeIfkIOSRWrcoCq8toZgNHOJBRsVc/eiOe2Q0njbqO+yGrNh3zBO8d
nWMix9/6Yx4s0KLZR4g+63ixsvc0EuhMQkGJ+/ROfumQhhtLDsXymRJFFna9NXjX3ijginqtGI4y
xndxYHKS/tR1tKk2ia23IIB942b7JIYxqWkKx32+jroMBifNiMbb4rz2ynuiVnyx6VRSnyCFtUej
oQkd+pXVJmHtomAHObxjHGImsn82SeTUW9XilFklHuc3YUhGqT/lwnHEVjKbzQhUwZdAoMY4LtKB
+qtwZc+DFh06Nc5+GzQcA+TWKVtEKqDgm9ojlJ1iXKAvsVPRTspGG89PMihqUEzSoTVoZkY/AMxm
DmXf23vNVa3xViLIB30RifGOQ9DtH6bJi5P9UhuTdUu02jKv8lZj5VLMmVeu+h0v7yJ1DfrlFccy
0grS3LhIZ93Z7tpsZtgvMEZIUgdI+CxTy1trTTtqdWjaTrsGQjcYoiNdvWn40bhWg75WiatPr8D5
F7mQSlfDctTUHrEmhMQcC/L3zKcKPcl/QJvNa3bGIlfPTUIHNj01TmfCNFTtJDZ6SZSg2naLot5F
ls3tE2kpxhTQ3WlhI32g/PFu7nPKoNwBfikj3WrmILOtTp6Q0TwPt0lpyxiOzIW+W9lxJZerZvDN
6m6RkHfXuqMDfwfYDRd5Y3rU7VDOtu0/6JUu+9U8WsN8pNum3u3aBwZZ4ZMZwjpB5/RXMgJn40Lt
2s64GsCE6p3liGltdBqCfbl04t7HNX9yZg9/Bg3C2cQiUbuPNCO9Z1UuzhaxsD2YFA+3cjZvE2PO
dm5F52yQrhW0rm39aBG/32IcLIehtayNslzaAg1UFVK7Eq/c8zTODlJrUqyXN6IUXCRtaEPbk+Ao
U++UG7vMuT8bWTSAEfnFSSWN98AR4W+tpueUSnMOYsPrtilWgRfSZ9g9Wptrz6q06Si5hHEcLGOe
f4E2iCCTF0ymiyoD+dspbqrRS26WRnMZ6FBXoVPAt3ddVtg0U6PCWoMlGTdq0dSJTmAOonvxG64Y
B9+9ysgFFUoaO3k3uwY7eJXO4TL3ah2XTvM0tzr8vzXOzxAy8tExNLScwq7Em9+a0843J3gcLj7D
A4mHHR75VM4BcsrMs1FP0/kyYvelNnEWBhSUfmjmnrpK26F4sopmesuJK5JBwqow0dj5VQtZBsfF
lSCIoiyfelbc2mZIHGO188G9xaUqPrSU4T24La2HxUjLU667Wbwqm3l4LhXcN2ademtTZR896tZd
1wJLrxQen5eGuWR37aQk9D91c2ixHVDVYRBnLm+SPOhaHb9VySS4tXeDtc4Fo2gL3xT3jd6N2mb2
yK2UsYYBpzLb6zzN2WwU6Qav1pzhvUmdJb5vva49AIYv67GanZ+GptM5oHXmBZwf4NptZx4mhLVT
JwzjxbSK+aZyIZR1bENHadiGgF/vI6AV/Bm3scSgih8y2wyOzIhdMeIbn7d47tyl+4X3EselSQ6G
VBhasZ16cAx9HF85DZFxKzPR5hdaDfLc0+qiDVwNa/Iusqcew8RjPApnTXqhCp04LjGYQ9rqK+nZ
Um4KzXDKNVbQ7pySf+Oc8SMwX4ZGG235O2Pqjbds0u0a2gBsaI11Xuqh0uolEPksHsocPXDiOZlD
3TWb8RUF1RE7AyCpCQmX6F9o771gvIP5NLEdtivG4GHVst3EW+dV7YwbndIwO+t9Y8en5FKiBFHW
tutOZdUSjFFDC6hKyiasTAjz7bDIaUsgNF3ogXzECyTh+2+OF2tJqPkTpo3aUONF97XqZSf0sQP3
I/3k3BBXuLOqxAtrHVTxEGk91mcwqztieLDwKLPhAuC76bgc+royQ7+jyBtTTSKP0eOiwOgHtuiB
e9XgkXxU9mW+k9OFo7zEb4SyLBw6X76VDwH72rAe0R92TTeNP1KF32S2ezgpFDlT8FD7tNpaojUY
yzAy+1OrW3hTM5t+QLQQW2XQD+JCAW10idTN2kBwNwMyd3OFkTVKJJEnMhN0YSvox5I7kTZKYlgJ
Clp2bTNCE1MqHXhfcKCjupgsdCzMdEmbTeRGxd4BJz4QnTRdmQm+2DmBtuz0mfPAoEDgCWtqBsTD
AcE4R/5sfwAETh0e1L59HGlv/iw4jn4kTPDYlIZZXsvFb58l5e9mVpMKaDNX20p3cXPmWaNVa1XE
2n1m+82nKo1yA2qPAjlqsg4Mlya8u3iXMRI0hiycsFGL3KhVP0tyUR6XyEUNt3un5VqyAD5HNih5
ngi5SbwR2CsyNHgn56VjECdirCfOZBrm4OiZve0QSELOo+imc5V69GurQq/Jskfasd7DUOIsAx1J
yzIcOz4/ABGktRQy4K4hW42Vjmvrc6J4CbXOguDDqfux2PkCoebVTeACTFIZCvrIQOUoU5WMs2DM
Ru2gIzyv5aRzBYbFEIwINxi1zKB6ufYMmNutbgJx7ZElMb8Ys6ml9NFr1C3UBqmvRxeUbT8KWe5I
gi1uzZTuEdleWUAlgC/Fb0APZy3mdjsQYvU+LAb0lA86kjKDd5f1Btk0C2rINYezembOhbzTWiIc
8BtSvFWiwVbmm9m8JbfTFyFl0RLv86yyE55sKU50ZC90CKrN0ebceyK7opdhM3RJj+bplC/65C2X
u+ZC4uISS6O+BXjxjraf9tlT3PQmOTlmFsiiNnfStBr31aq7pWTfwUgXpGnd7BYH1zplKIkGk83g
inyph/kuA2Z210mpG8vaXHTZ7ewKLBIqT3i0aRO9t1Atiu6hUENWhv0lxGfbtwtZeaTYufHW0atx
oQZxivKRCQNjFnRpLC+gm5/FH8UUpTzJVSvRJ12SsKL7URGdogdKNSmFgVmV1NDKn0uLZCZarh9j
mrXlr750QWVQyPJiry6vfmg9pWs72hdaucYmMdMZ9TyJNaonFEYeHd8RxhsRAK7L0nMru7nzKz2x
ksCiDzEeCmua3C1zhv2S4at8IkHCMesESS/cy3CcyZU7MjyqO+RJ/042Ynzop2Y2NtJVEGxccufy
pPXlMF3RiMxuK6ZEPi+jo4qAwfBTGppOOUVhQfrTrm6s5iqtckQNemmomOS6iMPM0gySvPWe0l5i
47KoAj9SJppHB7Pmyv6akbLlYDciyxf4Val3hRjSMnho6t5xUJBLOA7UbVe29CN3i4pjR5sW/vsU
5yJ9n3H43Zuasp57CgqoExgynAl2klqHgaQStZLEw5ArRvno3SPJTe19FtUBhBU93JLNqPH8q4jA
jo2XDVhGPbxO84bgQiwyMFv9XY0mEhr9op8VSR8n1HkbvAp0qN/iSPTjVUH/8hEqKOMYyOOIe0ky
/WoQnbf0POw0KAd72GeRsIfVNBGUR2JD+nNw6HeiknnTO9JOdk9Mw3Tt0/bP161N941/rNWslVHb
u0iYebVCK2+eBtL9tqObOFdlRB5LwVDNX0ODirONxTSxTWto2iWvd/Z7zzW2xdJ3ZwEtP29mB/Qs
840u2yQRJRq6eYYx3MdHUfmlGXqw5PYBxIufZTeq9TVpoW4DZwL8sfIWLYN6o0G9NfvKXg8txghC
nri8srRNInWaki3Kb2fMLj2C249kwYC2Ip5g3srW1VGdF7WfcyQ9tIKY7iWl+4rc7vG9dZuJqIq8
96f94Cs3lJRvoS2z6hqekCArMLHiUGfMikIhn85FmbcHJ4qSc1VnEUBabz66pSbyQ1aUZCMMaHxn
r2/9rZn5BIJp9oPQa7W3IstG3o5y/5BzMyGKSU07N5s756ZqI787IfZzkSEnJHONet2qmWw2X0tc
5hctGJbaJrrBabecVMfC7AevDrtOlETtAf4QZVQe8H1b1HcVDo2ElKZTipqKAt474o3gfe7GUZqU
n1Fy8b8ls3yLrb4I/EsiVFC1hftKHSA2yEDLmiSO7ppukoJAE5EeB0LrB7GJzYyWJqPE8uMEirut
DeIY9dbuXmYSIvR9xmHKXXJo1kMj7J01DbLBnlH03rp2c400o8LZYH96Lmzc3I5on0ujEWdBchrZ
P8u0rfzFfhhSvftgxLq8kQ45SayN+t5aFvM+SYjW49jUadUx18lNVy3N0q1r5BnvswBrQaj0pA2A
Xn6QCaKuzG6eNrag1FmxmAS7qjIN+mt6ROSeIuXmDA07ugEQtncox3ZGxSBblKufN8sH35jLkOsQ
rYYmn7ofNdleR+Vcgpz6Sd3bghzooGs40Ua3H7ddvjT7brb8+0WrnGtSY+x7CnrtiKZoXQlsPzTS
+aKrg97T3m1pBOVbIkdcnYTPvLiqcKGIYK5cNz1aRdG8t1KKnQU4RskZz6hI5HltMa5y8iuJ85uR
ysNqSftpl8R9dOVV0bT22PQ+bAYKPHhONdMSqYj/MNEL1wyV7YOkHDmRJ4V9Ocv8ncH0M+yDUYFj
irT7185usbi0uO1WNuD9FpGB1RfpbqM2Fr2deOfVefvgSiN/1EkyWOH61EJDa/C8doQ1rCVQWbMa
uzHd1x22+qXSuzsyRe2jJ34niiajxeeusVMCNhjUtb1enTPP7CE0bVpm0YLnIslGQqkYRAOEbUX9
1ZyBn1SN6R8KsoseJV12uTKQr6/jxhHHeXCnl67Vf6rFTF+EI5I7t0/ya8dJ2nVsUPvp+VDswHic
E7BBFzJjziFX3IuaXYMgskVC495KYOFl30LXhBSO36KE1LxNT11NvGuGCwkM9aKbsijhNF51oezn
qRu0UJut7ER7gVQBMRQb14RTjmtvJNWQOLGfHLzuh6PhulE8qdc0NQR+KHuYzokm1fugzfHVsPTZ
hlQVgVGspqnR7sg2zrlllinxwta+MMhrU6HPPJGMRJKUQQI/sqw2mmPGYZVg3ZvstmOwE36UYkXC
XjkZK6m5dnTWk7ymf1AwS2q4g0hOrSwgO6hEJKDsYTtkOfteCRhNtB6rC3yuvKGKWmxCj6Kkx2VK
9bx0ZzSivGAnMKgKrjlfiQJY1U4BkHyCRWGUbriQxxNz+yWdPfQW0NA7DR6z/vy/A4b/RX6xuKRA
/0N4eR9PEGsus7mNyDj78Mct4Q/fe+kvQdKEnpTupBrjwIfz2nbzoZL6n0Su/6t3/WUoKEWacIui
Egf8xPgnt13Rf3OElfgyH0AToFx5Lu0DLY7bzlqcVadPzTeDzb+MJYm1iEahzI1D3A3X1LrPnHN/
kg7/Lz4S3f/jF6kiKEIYVuNA7UOyQXyv5bgjvvVNfh1v70w6YJWBp6guox9Wr95cHvVvvvaXaH4k
OaAw0x1oiZBwZdZin2rfHNTyTzPtTTzMBhLRIcGAsjZTwySvyZPf+zL1S2D3PywdvCZeZuvkhnBV
xBGYh5CC3xuBoV++5H946bJtSDFJ7YbSmmy9FzNTf/JpX97b/xLurn9Zk1LUeqJnbnNwAJU0Ok4M
vOYa2IcpacvfHEqkf1mdlktfEqSPXyLyX2ZTXmOcX3/vSfyyOud88LJOVM2h8L23XNY3AJG/vvfS
X9dma/Z5SZ/kwJl6rVPC1eO3RmOJr2Pt53aQqK+pOuhMbfDmG1vl35rCIL4OtR9ISiVWIFaHmAGg
a0tcRhH58fStB1z4X5am2wi9pU8+s+w98xq0qN2DJw/f+irF19H2SQeI33nDdHCm8aoT8Vavs9vv
fJXC/7Iy+SaXVkKAHiruGsw6e+3c/puf+JeV6ZmkZfaiGw9Rl7cbqDR747bK+OYn/mV5pqMgGgLS
7SBUFp3lTOnKjIf0W6em+DriPifppLVNwO7uEqrQDM5nFNnffOdfFmZG10NOknhlOwGT8bWa2qC0
8j/Zti6f7j9vW8L/sjalVjZcJpeeCFa3x71AuzZKxPe+0q8z7j2/S3IifkuGJbk4W+KjtOr3bz2I
X2fca3Hn5WMs2wPMEX6UIndXrSD97nuv/mV9WvFsk9dOzD8bOIkqWvyYzdn0rSOIDtkfjyDGzi6G
nQ/NIRLi4t10uczm5I59761/WaGegLta3Lo+xNXikSoznhGs6uB7L/5ljVYEhmWCevmAcypfEaMT
Chzh33zxL0t0KLq0HEYOt1QvHohCooqshj+bdW3/PmDsf3nSvS9nJ35H3VSZzQeDofzB0LJtbQ1P
SO7ECzYMJRVCqy90v7tv3OUw1wgQXbUcbc8vl5DwlfgJ92++z2xkMzfqfGqdS6+cQgemoftpz+Bg
8I7DZTyDDOBCbiM5JQGBJqBXGkZsqQB4B5BcWxn2oVXMQpjGD3eml4DVd0Xt791MlZ9fFzqoL5jn
fMa6lB5cktdWSaLti8G6T6V/nTHObZjG51klNKqWHAiVUm+p+LWNW2nTg1dVedg7eryBQfPDXPqX
tnBzm+PF2hTxIIDnk3EvoGlteB4GDaireXbjcKHO6x6ZlrEzCznVKzyQ2k/ysl1GmNgjuBDR1SMJ
QhBv5rYBSDli267pOGWkLifptd9G0TXhsRs97sbXTBnYgXtnrZikvMH8ciU8+bLANuytobjWqrEL
addr1Of1/D773Awc/aqky9DqUePuhEZ6FQZk+kNeeonFdsVICso8Qitr3Qx0WEFrYWyvcLNZqzKJ
jmk8QDfXV6Ip9hSu1f3sRdHW1kiKd/B8nMn5wweq4GFH4jMt42a0zZvRs6eQIrDEYe3OWB97fw4q
5KgN8s8QOJlfPGcpDGLaa1sBT3WTkwZHYOG58ckcLuvscSlKL+B2VqkQMXhHuM9Do6mJ7gh+Y+6b
a7/wcrUmjPzGwrIWQFCTDCZntSNkg7kPeeIdiTCdQHLUUcOYjFHUDkQcRYHHt99qpu2iwzrzNiKG
d+eYAkdO5YbAit0TLUXYnRFFlAEZg8DgR5/7geDmFLMvSXUBKUB66EwIiwE2dIybjiGvPLNzZ5Rs
qyWOHE27N5lc0LSqP0Z+f655GC9JzhvPJ9Ny60luWYROTXZQjmpHj+k4xdXj1KutyL2h2tRoLY7l
O8VdB9ZyVLZ+yoht3XREaweJ6+PvE+TMjoQyX2EF7IO+1R8F+FSoExnPg5bRcre9Mj8gPHlbFxOK
42GLt+It0yW2aLcXCMLjA22GXz5S9rp0CS9w6UHtB/yD6xaVcxU7Xsn4l4UQ7UH/XKzltu+Z0Xbj
x25H5n8nCeIS8xG9VxF+XrGEkVcNkLOVUPNJMTmQ4CDVLpiJkcoQG/vRPMRzYb9Yw4BlWHr6PRku
ztGeavROgp7L54loJD4EawpQP311T9LTyaavYTxG9cBUkHqfm45+TMk/punT6eFg+DetliG2TNmR
/Ls1mV97xwSC8ecx7C5gBl5QsWltuRqsPOMrUGrrpTFhUoR7EC7CMx1cfHAYxubbnNissJzSQ5+b
V7TYf7jx6J1FZhB11ktWtlqa5WVJi4IMkTS1t8zJMIJ6Yrr82CaHUjedX4wCUeSxkAfNSBYft4Vj
u+kStmNqHm0DkX9tDLMeEm5+slPf8NYE9UNxLqO7AUGKtHWlmsvN6i1JmABDJFAR2Ij7nyKqtIxw
o/YpTfV8J7oKiRBz9HFcoqcidS5mymUsry1aP6FR1geAFdYGSdX+cOlj1RaILQ6TFSFTbDORtcOS
846bWDz5GkUc/g7GJyOSt2uNdD+AWVhz/jzq1zapMJt5UhrQSnMhAV2paRsP69hjgrVw43XSXXu5
JFjKjSXfRYITVaV6dexUcQ2FFp2YcXKtsYU3FU1A09RwMgCcMXhnIo+P7UCQt/8qnGZX5XLHA6Zd
x/jbwshNSAiP0AJmoMZalqA0dkvkHK5YlnPULj+bCoow78z8HtrRAL2d4hf6U8SHOXOqBbIatJNe
wwkH09Cjphd+PXxooCOSDKqqfYjk8AnmqV2RFAlZrPgu0UeGQ6wR4Kj4Stdt7y533CqWEJCjWdYA
8xCOSGEfoyUpqEeH6YUadi29xC+nrOJNqF4xAHjMsZo2xsZfIEESX1bMN5A3/YRtNe8ZTGlafQyV
JWe+Gqt2fIL0/Tf6ivFO79v0udDNvj6MmjWqoIdXPWbT6LuB6fevsoOaNondP4zlBHyad55Cp3H6
94G4nqDy+wWIybIfMO/DU/XYdRGWyzVhQPgvSfTGK0VgkxAe2TSEoO180I7tktfxcSym/WgLecA1
n5BE0Fo3uauXa9Ohfaz5+r5jYtTGtIleD1QZ39B4ZJzXYg0TvFJmJqHDhJyx9h33SiNjv31zmeMT
5LOMt3bjEn7ny4cxKcSzzncKBVviTSS8pbYau3kk6WwZ1h7qpbn2MsN9KUYfCa3Vde/clsuO9HK1
s2xIuZlhKds2QxsgQD1/j/ME0oNU1App1PxFCI13V0tk0b5If5o6GhwMqqhfBlXpV83oxy+j7MtN
ixt+XbAjk8pSJ2624lJTBEk69JikUlJiskKM19oAMzBEJVlubu+ZaEnGA35GsY9ha38pxmQ9um2j
rrWsRKut7BJ+3prFxjewbJplj6ZENOZ11o/LjaUvVB7oXexoMQGjBdBJ2HSFmzHzBdoJ0daY26DU
C8mZVZs4F3yBo6Rsqu4qTmbC3RhjNtxOWIQfaprlR/w+1SPWwmHT22b8BMTdcEMYmqkPmaGldtBF
c33IBTOzdGEmNrPZOvS4IanYhLKiXk0N1bO2WNidrEQDOfA3adQyecJR5nqqrdNErDRyOyaefCoe
rS6aGOwR3SKoaAKrnyy2BkcpFzuSncyB3wCHBOCWto8RN7EA8rK6UXHGN1e62n9PkP2Pj/k/48/6
5r9vm93f/sKfP2owFkxI/Zc//m37WZ/fy8/uL5e/9T8/9ce/87eHuuS/rz/yh7/B6/79967f+/c/
/GFTIf2q2+FTqrvPbij631+dd3j5yf/v//y3z99f5UE1n3/9DRdK1V9eLU7r6re//6/9z7/+Zlym
b//HP77+3//n5d/4198eq7T//Plv9/ifP7t/+nuf713/1980x/l3HzM1R4tnOgQ6XZqK/0XZmSzX
rWPb9lduZJ8ZIMCycTubu1BtWbJ0bXUYluXDmgTBml//BiVn5JHyhR2ZjXQcVZsEQWBhrTXHnH5u
37J9+U/XlqEImGSu422nPSwZ+vR//+Hb/1R4qyva5QPUlv/4n64Ztq/bwT9DRSs9sCPpk2CR/j/+
dXXvns+/n9f/1EN122R13/3vP9R29vj3oWH7RFtCLrCVhBStgo8WsFAkTW0D9foZ2DHL2kFSvAeF
IjR4dFqRB118dywDiKhul26hVkOIAXXJamLxTNslVadN4FL4FyGylWFfhFbdnk1hVXbXELMIFXcN
1hL62cWvam72jBW+fFFCazM64JnO0juAZ375PQhcHf9QgKy9G8gNOFbtkK93XApLkak+pZAIIack
UP/wlGgmt6LgSncsl0xTm71cykrV+V8WQBJ+52+P9Neg/X2QtkPx38cIGIh0QneL8nh88mNq1ac/
CopHGvyMp6bO2zOcIUvnrHTo4/HPUN2i9YF5juXiX6XAQCk+/v7j7e0A9+7zfV/5SjoqUDwpLub9
uXrNFap6wK8v2GkpEIY9Dg40V4QhYu38aOYpMf3epH0CutxyrFXXt5Ojlo72T4oRk6IfHX8fAAx0
fhnEsG7Q8r3fX+T7NIvrBCHLlcOFMsMdjJU+FIWmZZ3RMrsYEtGOAkLbr3AFePIMKLz/LpG7fZSD
XNNHletI3/e9D2d1mrA22oeXnDFfrZ7tsWhgXMwSBw/xh1zDlrH428j7tMXDzOTF8GyHhd3/MPJz
mlkyNcp68SwzCrlPVp+OKPot6DUQu5rmd++pADTT/yHd9mHGbZ8L9hGzC1fIMFAfP1cPC8gUSwUv
ycKbhN2J0GX3NXXQ5qA8hjSJ3JKSIKZpadpI6f3htrfCz/vbxorVdjggOG4gWRneT7jEpRcRNb56
AaPvtypyJ+G539+Gu+GcBRvPshv7WhXgce+LTrCN7jpkhX98AFtS592VgOlwAloPPddjNNSHB4Cy
VuSIuuIfcbjWrjk1LULU5WDFVYcEFr3szFP5/Uz+z5sP/E2W5WL+JBRz7f3Npz42DvkizItDU3cx
Hxeb9uiCPpRpgK2ewRDxnmB/SxpMO4/p+dQIxH3hAWWi0NMfJsIH42bHFy4gAN59lh/FJhF8uJok
pLUwRErwnGaG5pYzUAXba04QkXYNBfzc2eSmnHIo4c+hVFyVCyx8uK+0B+qwtuiOvA+rtOI1bOH7
ybtqzOru+fdjtr3df39MNloax4EWThLO5m358EoOYD6NaNf5eTa9YRLQGiEYLDFPCu7fjHOsda8l
5S9emn7aXtc6w//xvx0s0oq+g3surmoOSKuPlxFQeuhpykGmU5KxsOjOKrN12o2L6NHJKihhxXcE
sab4jowLoQwic5ia7llggQvDCYbWp9f9DPdfOtAhxcOjmAvdVH9YLF8NeN+PF4PECuZv/Zcubkvv
59iMyEaH9aqeu5hsS3XIexx7h9t27TM6sqZ2oekQV91q5HvN0kLp5ES3Ltb9pHV83oWmpJcfv1Gx
XFZpCzmI7iuB8UsENswq77wqJPEWSYWdGcgfK19Q5gk0AvzVIoun9k852dcS999vSHp2AP/IYxNw
PZfJ+v6GmJkAJ/ESe/Jx6EEip0XgMhXjeEBQHdmrD8pih53U6+pJuo/vDa+rt7bjDYo+A2Dx2uMw
gWH50wvtfFzFJTFUyItkg6neFpIPsxMjtK6K00Y/IabPDEn1rggcMO6p2hqThoXhgJWGxroC0b9w
uEjN1AIFFBLYbNIiqj4zGH6tjzTOd+RVMkxarWimC7dERje42+NpOhUyhRZ4COOdxq5tBR7kFfgL
ibLctuKM0ecBNfjD8UXsvIivkF7OPDvl5gAOkCOLhAYt7Xaq49w2bM+umJOMsKl9/fiQ1vNl8+sh
Zc9uTkjElSNI2yIeetqr4js9bHWrj+EIF+TeUc3aX0Fgiw1tlRUCJpT9cKvPEoeQ4VtNm5LzOIoR
xv+BtA7R09ii6VF/2Ew+LuGMPvJ3H+qa43suipb3U0PFS53YoS6foIKQp2KjposJZQCOaeW5GtqJ
heK/W42kz1qEqGuLtdm7P35iZ/COnCo1faMta5uM0+Bsy5/s/ILN2xvhBz/FOcUKkMVy6LvkGjKV
zzz9/WVsQfq7VVH5ngcX0UNggaKQ2P/9naOeHFq0gtVjhVVAryCFQ0H92QCBYzVK0akAq439Jrsd
uyBhxdHAZ5JDEvSSPv2ALGBJoksm7SUmRd79rAweLTvsfL3xrg8srJlJIM7NJZOIfqFcOHGG21rs
2dvLngrmYUPqlBNynBfI56JidFz1SbLf6wXjSQMs+/T7O/64rgVgOAXhBnfN3SpOOu/vuPAwkpza
zn8YsaskNEf2IQnNR2RCE+gc23EQjEwz03YuQsU/YBO32Wt5epvSaiBHGMMj9rYvyjZbK3OWaam2
JRJ6EQ24LVL9LjutFMR56+KJvgdFjjOoeDt9EpbxH2bvq9f731a2gAgIPy3JqsYTtO2PjSw4r1Z4
atTyIehTxbvV05zJBfQW/Yi8uq/vMRUYsFNHHD62V5y1cltSIHex0VgpvceXNnlZvtSAISy+4zXr
O2cYn2/j0NK+6d3EtMujYUrVdosLKqnuWFi+UUdNYotk2cJ+we3+/mlxUnw3P7k1WnIdafOqELET
771/Wv1c0BI1NMuDSsZtpeoNqrS7tURG+aMXQQEjeYFBtj5CS972R9T4Ng9khoaWYBMH5RI3r1DB
NXsgSjUMx+TnitmnxpXVBK0sed+TA5RwW90Gls2zTOqJZa0nIuEDM7Au/BcnR5uhqBLSbjd970Oq
iNxyyHklQL7m/Nfb+GxLYfGHMuuHdxTajCK68mnA5TAt/iPURZrreItHqWas/IbV4S28lYg+sfHi
vJxCGfjDsH/YjraPdBAQScG2JDyipvfDLvKGEFLP/pcO6QpWWkvfM6HY+xkfJ9dO4x7iycKSYOch
iGbAyzGuCVlY9BilyYDuuPVxNogxpUHqz2LACzneoX7gp5Cz8+L3c81G9euxJe1UM5Qz7Tq8K7xF
2+NIClopZGTlNHPLKFzycLwTTdVwJS6s0/UR6eV2+v79vSPr+DjnvG0TYJGwbcf+zxMV4WBnJWJe
vqTwz0soyUOhdBSTtM9vPLk6ZiENaDyEjaFEQ5GC/W+z9kKUg5pdCnpU1S4xj7Gc67hKfTDVUzMn
P0RWirMpHiCNYMfZlC9OXq7mDqfIynyfVrucPjkj3NqVPCboER21xI/dcJwmNxhvMK6KZ0xUYEHg
qi6MHYJ8MCGayLkfTLyjZNSu+JnXo8FDJpkxFMO7HXUYCMPZchFNHUNpU8PE3GrBVhN6zUDPLlaa
qR0Tv8VJf96nPpEZ4qNyQsZnUqaiJnW5xJg4dTr3jiSTcSZxK/gxXyavkdkjYIUk3pOWlna0cD5t
4KAlfRfuw0xORZS4ZXLmS/we20ZM62WM4EOcIHak8phYILvFQRdN5TwsLjYVFoIkMePl0c8KRHHX
19YdO4Y/vLjG88zD6o+4WO7waLPT7nM4ryUmxshrEG42OOChq+aULVPqUpD+g2e7yoP6hdxzM857
psrS/gyHfppEVJRTZ+dnfVy38I45B7ild4rR/Ho3oe1bqKVGT8uuTH+mQa16Rnm2VWAcsPHNyJRe
bdPp9DOVJeq8BwxUtPaRA9AxX17V7ly0GMWPST+NV5MbJ7COYgf/S/cO4Sp+aIAhICTBZec4haRj
XAXbetkF8LehlDuQDPcwxtZ8OUeZaFH/m8jHeshA8OphgYXxMbhfG2uguEd3NiiXOJqoIZE1GTRR
V7jrFxUAxSrJTPAP5Mnti1aWlfwjQk71VMiBW7XP69CGcrzIPQNO5MyeaS8nRZ/TH+Gf5jq3q3Ln
OuO2Lwr8HLidRLlsKt9ncCYiRO2cwqv7tEx60v5tHlvQ7I5+oSypzwvc1YLxk5fjYR/u2pAiYHv0
Te+mxSOWkrG1XjoOzcsJVL6WJfuaVbtNAQWp2PglOoUWbvFtnk95AAkrZyFIUB/ZimtnydouaRmR
k0uK3ZCU2r3Q9PUH+7oXllt/lYlEI3Ws8jIMH4YkaNvIcA5mZGUwZOwgETKC7Y9w/YQsu7alM1nu
nRSZJQcDBKPYxubptI2YKvuCfxqUXtY9gN1tyXfGPgn8CIElRXNgUcQbJyTzFT+n32417d2V4Wtz
skM+ewlS92lXpjaHzNrOtsdjayeV7v/Z5byNM5ZUORkya7CoUJ9ZdRGkzs+25UDTHk2WEWlFsPEX
v41wH3MHiyfo0F/+iLQKFDrjZaUg8dJhdez5OkAYyaVkPGkNnI+ZxScovtU+4ye0TTDPWNuTh+LD
18qw2oZmRBcLOn3XB+3ENYx1x8dGv+7HGKXaZ9KIKV9zZ91494XrxHCRnAm7W/qu/NRmLH7NHtyw
Q/6kn1MDAHXeL6+DMTBrTPQrxgUXgb6RA2DnFtdKZMa6/zXU1tuP/2uQ336OTIEsrjFZrbgAu6aF
4rnIPJ2ZU1arhZtGsTfzWQhKk0zccwBPmnDnvj2oZh0xzj1w8h5Mcl5TKY4xDizScdnYcZDD1vtR
4vmQkFveiifga1U8hrsCByoed1K5ki+WfiLa5/BtBBvNG8S69nZPqcw4o0W6qb2JytAGh+WleXu0
b9PDA9DI+GCUxW8cXH8Td0azB7KgPSa22T4GKZzHFxdAmBSIVitzhv6CO1Xb8L5NpHVYBq6Sm9z+
ip2BKJs4m/nYJ+w6CJH8+tuAWuu08h8N4mvHP1jChZhxTusTdqCnRJDRwkYmG8CUXiEC3DIf3cTz
zUZfts82Ti1Mn46OgO3mzUiw+6nb2ML8QTlu/zhjgn1JVNZiex1Akm7XXyMUS6eHoUzKJDvCCebv
pi18DnVWdFSI+0v1NlcwkQp7//RryMN8NFzODJmWP8IO0PDh2LMU7PNggukneCByQ8+y1y1ctywS
YA35cDfHcKDe96Umt1mSMCBlw2NKh3O/SbbXGUjHlugpcPvKcYUiWIQipMKunJuz3mkE9I0ydEpK
9TByydLaoT3w82mPVl0g3LDcEkztwP8vIPa8J1dMNqmilgpFeYM3UkxSADQXn26nSTM+eriacgqA
47vN/SlkKc+Ps2olK0wACHgIDmXFFlsdZgsSR3fuhmxV8zfhzTnrTVI2tOif/UqS532Zmvw4pHh1
6R+LA9JfIUBJGY6Ten1n4EqVDBjFtSJe8cQNmql/gE6QTh7Qltdbn8OkY4gULPKCOyqSqXMPHoQ8
VrmefkC+Z896mzXkq7Yp/pY/DbpiYgTsQW7322dow8A3MsH5+TYjFYr1TbmSVw4BrGM8R8pi8apr
pW3DTwBF3s6wI91MzKu3JMuKT6iJjwMy01ieY1qy8jfAcW6pt5hjOVnD1nUK8qWxXXD0rcDNNTW1
WBIT7mVVeNv71KMKpbSQFEHPUgmTfmHP60BLM8yc9bbBGzK1pQrkgDSyvs3LOuHXzVJyl98mwrMY
5CV+Bya7Qey7JSlxNWX5wSZEef1nhzTWEuPJmlsLZelJu2UHjMmCnb7zSQJ5Tw44DI7km1cGD3/F
iZu78moADPTmuPE23Yw0NpPvbSQRyJCJVpnIFB1cqwsM/zO6wsm6NwTTZBVW3YbeE+st8wt0x8oI
5I7Y7iHWNSzSI8fLLUtVZsSrRNZhhUDnyQuXtLWfnRnZLSZPlJKh38im662/pgxJM6rTNlRwMDow
sa0VBaXtm0cyknjsYEOEoWsSQelW6Xw3+cQ27Us4ZmMrv3UxrRniZIphrMLIkmtXPFKpl1iRDewO
M4d9226IKX3fDQd7YJZXCDWjkS+isNz5E/W2ef/rTt6eZavx0nMBMKtlu63X5QbHvm39C5dkW02I
/reXFzj99hP1a/Y+zuX2NdcWFj+xJEjpDDAwshPVgZP7VtvIStjLzVlCtBjfgIlEzI/JhL+9lSFc
jObs15QlpmQlCtEd8623fPi2nFroz9HGKYiGqJmC2yH1E9ruJjiwPOgFsi7qN6yi+KWEYjej31H9
4h+HsKw/b1fB/HYE9Ycb8pbblRcZ9dOnXx+EBpgtrWWqWPdvJ7Y6y1e/2MG9HpzPxduCVbwlGtvA
3pLRVkmzGddoPOPQO5CgZoyBaXmDdT+gm+CeexgaTCWA2FsYlzoznwHGbrus4fWFs5qCfYTmjWF7
ybXciqf7epq3OUljhQRs59L0UCF/zEvexuPbgJAH3ha9IvC2EMvpbCu/TKUq/eAPia8PB3pyOawP
zGDJ4uaBIvpwoE97agjkq+U9fjSYDdD/k8y8DVPDMttazvYGlSOJlxTYBA09/11hztk+3tsKJzgX
u4j7PuZZzYDod+p8UlVvS2NODpir4BzAm/T7g+SHIg1vk/CF4LNIWfH/3nas/5vaZQoQktPOXf9r
johibgCH6NhxPvkhNStWZC/dHuqA0zSTxDEOj+zX4vj7a3mfQnDpdiErZLvcPNVP5vmHGlU8Kkn6
Nk/uQ6pq3lOG6JMluusCXx3WhtD5T+P8nx8oaVWjjSAIJcnFjzIISqrCLiuBq90MpfEpKdjxz/2l
YJn79Wb//gbtLW337xzYdofkboULRjqQNuWoD4nMucwRv/ald/drxZjSdUvaLx6sLPc4076Ft6iO
V/N5mGhF3lcDcMAnRxmWBqtbgW7/IStnv5/pXBFHqSBk8/JD1yFF9yHRuITCmnxaqe8wL9leqom4
jnd8HoqYdT0LxoxHkDrDwpsJUGjbEVsr3S4kx6hzgPaCwiY+unhWIL+fWVqWiKW+5cd5P2L7JkOf
jKPn9FbP0m/L7O+H9eNj5MFRyBYuFROb3q6PVVb23baXszXepF2xrUxYZ/AEdefWw+fFCgbnD1qi
/9/nuYIHuf3P87wPY+bPRCMyEMPNr21vTtIWTkLDygqYH27Ff5VacwUpfzsgs8jCzav6H8sBZqRk
ouFZ3LxtSwTJ29PwC0xCD3XXbhvG7wf0QxWKwx4dGiFlaz6PiJk16P2qUGNWGeezDn+InITurwko
YTjw3I2qtoPXFIx1FYnKMdLf+aakJrBD3mx3Ua/q2X/YpLjW/R+u661F5G9vENk+GhYwZpNCsQgE
H1dmIais+FnancwqRdodpDtv/QSDcMCG/oVnOSXpqOkSsqN4Dccr5z2M1JLeri7Zb2kNSqKm0ORu
rqRD9kDQT4gDfQM2caKqexPPGWCpJYIRTOcmsuWKg4zJpVO3h6oE2NJHohFeV+1R5ZMsu1IAlpV3
C2VhW6sKj+OE+hTXld3O10WSjiGtPAPWYzZZjZwWkjOOCn5W7Uvae1nPfoUYvsWvpdhaTtvDJMYO
WO6914Xo7bBQvI7mBLWVxZfD3baRT6O0CEkbOG7lTS0HhpsgyRv8G3TsWzhmvUUnmvImz01omDPw
WvAgAEledyZEdOhp3GoGzMHfkhYtGx+tm2+hyGsMRG1sYnzXNti2Yb8dyQ1xOig8edABphP3VcG5
YLwQ1BuyJCrnquNEREaeHrwHReAaqhtv6UNHn+eeAK944XajIVOKYeR2kgqnpVO0kRZDReKUHIpP
nWCXp33QxJEFCRb96w61JzvgbdiG2p8OSes5bvvFpQl4bb5QMdhqUkRxQno3Td9RBsBihHxxsmee
0xBwTE1r23lU2YSNfyFZb7vgwvXmST7Z7rz0wQ2Jr1iDYsFOTB7yuqPDc6d59YG502JGNRyblYVn
u58g1Bp8XSxyC2NEcIWkNVqcZeMmhx1Yzx0FZRqtaysMDJVN1PLdyRFlPz17oioAO8UOITNkWh8v
mK81uRMQYsFb0ezXatJS0U68q6Bi5c2PNZ4DciAOfo2USF1vkd5S069JF/vrORLtAPEcmDIMaE8w
7RDf4AUsvMpmLUoan8uQRSHR0OO484VluAnudQ116FhlbgKTM0mme6yj3Hy/ZFN8AoqkzjKh1vMK
6eQZuYjmzjf4oc2hm974WV8Ksr6j+RIzqYE5uA3OK45Mn3MDdC8RWbOfQzvmNAl79cRxlaQQ/jCX
gRZP2KfiiwK5/cqbMr33nRQjrVZY5pj7s3PAFnH4tOZlLw7E1f0BVA/yjaLzqh+pHu5hBulLAx3u
shq7HrkISWRaSZIzSJ4hnchT8BlEaktlXmcvWdfG+zLd8HJOXe/dOETFsMoKrjvoMNgLLrhdVAJw
W3JkEhN/8hzESPqM8g8S95LGLzg0lCeIabAkljB3j2kumnuNozFYWZIsAB0A7jxMuMd9L63a5TA+
VF+mQGYHIXtx4YgwzXbA3dWVQ6INEGVX/+xyP/5M+i+j46hX4YtNsYYTia3tu1HmaXbUaAwOdocb
ejfC5t2Wgn0HOeVCdWYBW4hBXRT7cAyCr9kow+WcHoLhR7epOA7NoHsOKlmVLrtRucHPoHf9am/F
lrmAfNq4e8fu888IYgtOOlVzieLGbqM4SJvvIu/01exDL+48e5uhsbtVQZNxupgJSK+FX4yQSxrr
IgNIBHyD1e8FRo6iSxopE4Rt+h2/TbqdfrYWjs0yg3BF528j6QnQtDWua8fMpbO+BFSHNeZer1Mx
X3hDgo5L2Dq7AYDCQsyhKBph46oLJxClvjBza45SDwCL8CvAC899dKflhxji+MaxeX3GbuhpYW4F
Tg5zBYbKXRp1cPy+vkGAZL4BXyeqEhSosSkZCroYisjPEhxLrUE536ktg4yQZY13ORxXSbs7HOG6
+NxB9SqiArPXB2xv2w0fDVSjnTf/PVxE6arm+qiZBmTNePHmdI2cOZhuQQKlOHmvuPvmlV5B4Yrq
sW4gAmg92p+RLATnWmK7h+NgfOFkuG90gTdf5WTsRwoHDgRVmG14L1otZ8ohufIC8Bi70i7C7yAw
BFaRRFj4geVdS6O6VxxZ6KGMh9nqn8EKSm/ptKE7Y0oNHgoYGI3DbGMqPnrfcTF5mDjpPqz0nQen
FgzpDk4WjAsG5JT2/jAcCORAb5vQjXfGaam54nUETGMcz/Fk06eWSBIdjd+FD2Hdh88KDcMXrKGb
53Ed158DExwSWiOvHVoDToKdYo9xYX9PhGjt3KkeryzTFU+raOoTzGGYrjUJYXDEIM7pgGVFEnkW
kNFxC+/Mp7QSaUCUp8IdzAPdWYrrH+WFLcD95Z7qvpFZa2/BLpozeynD+6oCYZp0eXuY6e/fDrJV
hlu66C/M4Ey3dRebLyYInB8gT1gcZLvgX4V53YGezumTrfrhcjYgwjNopOj/h6DGApIeeQ64dH6S
uAjPV8vEV+CSzOdVBulDQPLjWwuO6AsbfgLP3fjXq231dCGB1y/D2L2iRo0TbF+FJdS7pVbMd1Mj
KLOa24Ik+m0yNxpivi7F0Ux5+w23H8CUMdZ4VyZ0hktajQrO91XzJVFrCCM0AWWt/CI4s6naRaNe
HfC+iSK3bqwXyON0kaGwwhEXQ49qJlrd+wNJ6eCqcBVon4NoTIHdb4nj4dVkabiVg13eWM5Sw4M3
3/mdhFRtZj92FRFMPvg5zOKcBkpX29lF2Gj5BKF3QNGUTuKaZp3hIZPj2J5SWQIiClPbv3Qg0QXH
UFR1eFGlgd5TiXXA8lCx3gch5JNdvvbhuKtUXN80FhX7y8VqfcbaE1NvrlpshMqjPRt7OocuXH1S
s2N99usw0zhymLQ5pKE2d3mSjdWBou2C8VYG13hvGewIT0uM4+0JTny33i1BbYb0tIUe4pWpVcLT
GzUSuuKi4FRtysj2iVwitxri8Zp8R95FarCTL5O/4lzRiNK7ouEuBgNpEyJe9hyl+0c34/xmWEfQ
2LgegVNS0xh0hhTUv8CeQdQ55O8llpDpYLWGw4VksQNDgLnVcmrLpTYA4Tp3uA+tpABGK/EqMDtj
AffGHcQJ5/tM0feykyk0wWaxcSiaOCoCOPJbKa6mEIRXJA2Z+Gu/ZDnd0+KGNSe5qYsc44TIs/3i
osdRqss/Acn3wlUx/LWYqz2ZFkju9FlprBY+9T3k0X4P/98rJSnyDnFZE1CgBAq5gH50wAClV0VK
fXVX1SRqo7WfW0Qp1ULpxh/y4gxdidscEkp910VGonOfzxki0cSxg70XiBRinJcb+7xIjKagOMBp
3smJ+rXXy/7GwgbUj6o8doBlO4UimUbW7dHWlnkZQ0ITZTRaUXxnbHVIxlQOMiKES3FuorpOM9m0
A+J2t+B5Boy0HfAnKiNWUmydeXhAabMfLEItBp2pLjWg49aewwPMCdtPwZbPjeteYwfnDQ+UY6v4
LG8D53syjk/rmiYP+M48JaHGy4hjQnUPATA/4IFnToLNQ7BIeIYClr9elossbxBCDscxNWGkW42R
tE+jJVioyq3uDY4be2M2MH+QOayvI6TCHv+jI5AkCnHJHF9TIwzQGs/d1O5XNhvnFpG8uvdpAUKe
N5KtYT4wYWD7ZdOL3ejis27rDoMk30+uuqZu7oe2w2x6mJMxPifvi8zHqubwHBkq2ErAaEccRd37
uhCIefq0uSxi17rGvMa5lJqyY5N0lJ9DjkV7KePxez34w2mdpcT4wGcT3oN3aLuDtr3mhg7AqT/X
Zop3YTcJbKTxEY0cr4OoGNoQs6OGlsbhHOxBMh8W0tT3a2yyl5jKdXvKqZDtDS/ltCklzQ27PJt/
5hUlZubEF1xCfMeukx0HH83hgAvcY54l9hO5sxlfGzs8NSKsjr72cYPIhYnGyku/irp6gN7GSYqD
29EHMYWzjuybnaua5psSsbkYpIrnHby0PMCNfHAuYi256USQo8aMJKJlXn3KOZZcjJOd/ShS5T8V
cWJ/LQB9XOGzTouBbptzRdL3kfS5LLY1DekXQLn2GpieIm5lcdwmofPDKbaW+gVIJbv2LAGvjQGQ
VuxXKGWSDm6889qFARZ1JptxlS5XDBjAGqLMVSXryM6zsty9LnUnnwGBA76TJdcAVN9PgwhH1XYz
2GNOpIt2zytvkP6eI/xYYgnH9n1R6ab/P82pLY0KrZR4YuOdDCy+AI6s1Rfevte5dZa1rnzYKv9H
ex2LYZctlv7kunP+PIyBZnvg5Hlshph+piZ21RXFN3OJVhoLGJMQ0lzN3aCfC9nPWdSRKBx32VjO
P/oeMN2Jl5Jz2qDJQ76M1J3GHTW18VDnCGhJMyc0PWXzSjBP4+dPhybQ+Fj5aX/pLJzfdhbhSL8v
EXC5B6ut6NpFW+o+9l1ZfvP1OEdoJbt9KaxW3AyTb99THwuAodIUVOy8fko31424v2D1q6fD3ELe
I5SDcb+jD8PCJAyytBUN8dZLhzwS8zWjRzQC9JQwibC1qtLcKcZjMnoUQ2B14TrQv5qsEUdEMS4X
eM+4Cs/Hryj86+LTZl7V7TlVAC3ZMXmbVUfGHpJyOVkCUqTzyRtUDH/BbjP1vaTxE6znaAVzHh8p
eRWzuMau2GvCiNP27OjdgAVoN0Q+G6677FMqUDgUDfRjO8u+Hpe4Ki4XkKJKRN3AAUzfYjil0O7P
NGrjeWEG3WZfk6RwmgSWsTAUQlAJKYwhxrltvP6YEKvV5wgoreovZMjz6B5SOpiq+gBDzy7uYyGp
npw0rU49Xk+LY4n8Nh90wXNwLBqeQDEMA1n8kUZ1bv9nZYU+PGLd5fWyD3U6YxFrXJnev6VbLb2V
DPoy3JKb0o5nfYlr1FZ8p+K/VTJ4D1f/JXFiMXsnOqNX3rfW7sLsGzLAFA/YOkAuY3GyjfPJY4tg
Oe4fUUuqNrjqCSjnG5GHyKCjIelgAJ5W6lM8Lba8vMmfFap0WMRu2SOfvFQDtwdHuKFPokPd3Kkq
vle9qzPv4NFqmqkLMQzt0tBJhLccf1M5SXvUOshZj62+2UM4Ta4l7ViE7jpkxVzCjCAqcE5Z71eA
asmjjuRCMbMkGikn55DUs4OFlJ7omQnJHdRNcLUS+gWH2Co9/BX7McbGcWc7LegD/AiUc6JyVz3q
YCgfLPpj+p1sEMXtnIF350C/SPUiagS0m+01eGhwCV2Y7kdDpwnWrrKlfLh6w/LaJ38RZsl469Lf
ekYmN7tqYEhGhfSG69xeFgwlVEW7FUrVk9JWeQ9mZvLPW0I4f6dqDU5hxuyiPple0Ic4BxoTIpqg
ixe9CqjMsXGqGF524Az7Xq3LXZdZ00yAYJUHIlBOiHGuXfdkPKev9hi9zs/WGs+L3tnJ1Np3AQR3
nG7wmP5hBCXoXZfjXCJwRsBRUsDRTgGu0+J0hjKzGF8SC7ymFRFRI9pfC3Sb6MfGGN37YAe010ic
miL8D5rm4CyiQ2je+N/KsXRIWPqxTHCABFgPSHnBBvimCjwx7KVwh/4rzQs0PuwMFJw0oisDzjAI
BWyQHZJbNwknb2DiLXH49UzJbMbWpfAPfgHRFARNQzP6gGBd0x2nK5ovJKbK+6B24W34Vp+eUB7w
YPw5sXaK7jg44Bh6REi6neeVlgPmBrY2G4WW+1z10bP1fLvwsPdOGAfhAcLu9NOi/YjkYa6TK+DS
snvicDmlnzEoNFvUpWR2RgTjXRjoYNkzS6RaTmp08rtmUvE1jY7JS2JsRj6Y1pmGsxhwAYbUGQaY
mZgegtkdbvERSrkF5HXUd32osBNzGrlB4YZ3NulDfx/mzXQOnQnZO7jb7P8m5aBvdAtcDWsHM6p2
Mu59iyUODjG1+OqZzgbdTidhiisbPfbduuxQMGE2hZwrAyfQjciyypoW9zAbw/E88aCp0Oy9bjTK
eELyP23OXpPhNIwC31/kkRoPlVKhEDzuk1GNLL0WigUcibVPg6BKOjyvk3rprtWgh6tE2mOwF26i
ca6nRePLNPs9fcM9DgI76vn+k2NS4BoVAfin1toi3i5wApxHrAVnPK+IQxpKijZLkaAHOb1TpEtu
14oMwG71tPYOxUiL3F6JKjus7czvJC4NcTR+VHo/Kv3X1KV4nMXIiafeXb75rBbj5QziVO/Ldgzu
OtdAsO+ByrccCDKyQJVsrjFelJdBCtKIRp8YLoOx4xCP61Q+L7hVXMyW7m7ptssjurjkd3Qt8Dfq
zg8xHMEqADrN5OAMNkxL3oF9CQA4DiluI6y/RpWXuS0XFzrM5D5aMRbxN2SuCkUyoKnA1MIl/paF
9Cwg3rbNTUOPiDj4kwtjdg0luoQ2Fi7GV5h1fSnc2UwR+yZRHfH5PlWmDbZx8z5NaiINrWQT3wRl
pb629EnABB7Kbwp27VfTYwqW4hR059MTSatTMjLlS/MtsSaREFvNVmQReVybAYFOR97lqf5/1J1Z
c9tKlq3/0EUHEkBieAUBUtQsWbZlvyAsW8Y8z/j1/UEnblyRUpNx6qEjblVFR1W4j0GQQObOvdf6
Vtgr+ybhpfaaOLXuuh7OQAcfYMOJPCW1ku4IEEj7Gx1jeDVhEZovlbbo/mSo7ePQzNo+bctO2yRA
pNdqTc0RvxS0eKy2tS9aPSpA1DoKhVMeO9OukNqQPeLijb2G5pbX8KgTSqLL3qd8EVfkmkWo+0bx
HAXz9OwEnXCrlgSYcJGpn9tZ8BdhsOoZ0ui+2pT7O2EE4qVEQ/6s8o/APJn44hDtP+OasW8mxvS7
auh46+z+FxLj7r7qVXKQbHLjBe/BAsVESalohJHv2A+agmNGC3LAQl7CP3091lrzPaHZ4dkTB5Ua
r/PiTgAEvpF2aHxJIh1kgUFXf19VhWCYhVYy1fXfc0/3v/HTin5Q88IGleaDxxQbH9IzJ9oyrx4b
oy0NedeRZcQqD1J9VRc1Nb5sxvzTnOQ1swZGhuWdMSOGmXcjgSkMFvRSnbpor/ZRnix7pNgzgV7x
NMrfEgJGepGUdt4Zm4AIi47IgEEaY8PilaJHwRmLwgE0SmzC3u+Ae1E22uocb5rUbNRp388TXUxQ
NpPcEkE62j/NouhYVEhkzgAjj5aMVOlR56E08JQZRiySFAOVFIJiynh0UTMebV4ahOiGRMwZVeWr
WgMSaT1Gkkjt/LYa5zRi5hiHKXqfKgxWGTjPYM0YJEzCRa0fBh1UdbyN9clsmm+lPQZD4jFKtTn3
YfoBI3gL+rbtS68dTdsk2afS+7Z+6dNlgLfO30IoLJNZg5IMLjhh7aQGYnRMQGso83onBqGbTraL
YCpb9fdeCRdNunFgp/wZanbLnK6UruXAfJWQ2AjjeVIdAAvb0+O5w7koU0OLiTYuU4dJJXrpY+Ja
DLUKKk9s/UnLanUB5f9IJPLUyfjBlXLFK5++4uH0er0iNm6GlavLluHoihh4r16gOWd3Ks6C1/yf
Kw7/6E90WTQMsQmGMHrkYoO6JhBGccJQ8J9b/t/iNByAHW7i303Zln+7/w9oDsLip/ifaQ63ZTP+
mt9jHN7+gX8wDrr4LyFVpB6IPLCX8er8X4qD8V8mbyhGbRzK/Ak6pfcUB4EqRBV4I/nZ3/4hprUr
yEFaKxUCwZJKP8u0gEP8G5DDOtr+fwNm06HeBU2gOxqmZcwGx6Nv2ygoxSt4OEYk6gdT4SBllpL6
E8E4TVEtEePju6/m/p+/+z0VYX1ID6+IwMiSeP5pO2NWX1+rdxKcRbcY5zeL6RlMkb5WTOPpohbt
GU+vdWgYWW/MNB2+JbgCyCQNY1UCvbuMAzGoXgMKPY6K/XfRGgpTP6W5K2l/ZJRYUnvSu9Ei2krt
7JWr3hlfsq5qayBQLfJTsmW6eJcjQtI9vaWX6IqxLFu/6TV8I29fDn3UmUP6NLGJtnFD5mVexAFo
HvwgN/FMeIIXzk25+Azi6d9Y40CJ0NRz4hpZRy408bqC+byalgttEraZjeVkMVAlkqWC2ylp+z9q
HBMOrAHXaj0Zl+IXYtPkyekjDullm6ThFXHD45eoiYYaA0ysfusIBO1QBNIYoxVXrrIAfWQempgy
ByU6WimSbnZpVwRjkrhdTkPpviQsBNYb1DXAFIZQGa5EqbhsUDmwxdNQzXxWNx2sfpyF+7mu4tIX
1djcKnOIKoF0L4A7eQhJYvN/igxLqRPAt4fFZtwXKMI1N8dvc5UuEwHECSQdLFxMPRJP1WNq+9PP
18cnGjiJpvNmqHL14R+J2QaVcRjSe4hPOnOxPlCEa0rQTbVRpBtEn9aZJ8043AfenjTeHRR02vq4
IVg5fNLQ+Aaplfaal0HQQH1eBfptX+qA+LVxbTuFoWMxhh0o26VeJXc1gohsVyV9h2STtZ42wlKY
+xCFQut3PVGb62GbcFFInqHhFemcPEvZRy/6EgI3Uk0gTReWLokjne0u3ir1TBSYYlcDoodBexyg
Yq0/IH3QIm1brFvT2OzDIW8wpTCpDjdKkJQ6OlSlpmWUVNE+s2JHuLR02UB1p65odYtS+dYObQVV
MHcYitR111ymdPTANVpzj7sJQflPkgyT4swu98kP6MAXBtPL/zXJ5Dr8Pp2Z+I8cUZmXj8PiRxnE
uzibSClgVImr0xE3px+YI6vmPz8g4Qea1Ned1dCOlgqU0ejJ1VB4YaBbL8x8Ey+idboh3ITgsnbs
k8csTFIfm0r4VBo6uK8hWwNfYqf6FhKugjhJYoUC9UCPVVD1uCjRxmyXiax+1gPSCDZohNXtuMbE
wM44J+zT2CiO1lRLxYgoBbpGjov60VcWIgOCbhroXk5PJfFaPjfYSMzbbj8NDplRtCTvszgfTB/K
w1KQ0rAUth+nOW9vbrQ5YcXRxCGNmBkgLMigownsC/BPN0RigN2uwzrnJsS2EBLvFMF+wOOz2lJo
/uFOon3jn/5RPr5UFrZ75L+W1PCByyPIr9kapH00GeUq90uyilr4jESLiwUO4ZkF40imuP7+1G+S
DjdfoUrLbd2x3m0VKR+Dkf+ieATkEX8dpdMSuOR1l8lGthyhNzHL+L3sneK1XuL4CgoIbohUL1Kx
OX3XhwXe2yehrqODtSIeQOMcLSUz5S2nqDDy57FfgG2K70utrKunreVM+xPDbYUTbU9fVB7KNNer
OjZfAR8bR68Ux+7rrgjTGiZa5MOoYzQIpmguaRBU1a3OdLdiQD2mKRZD296QAmO3G5B4DO46zEbX
yJWreNNrvZJ6id0uwl2ijFlXQ16rtQmCuLzXw6awidZA60f2S5EG14hztWaDsLKsaHwo9iMAAVY2
zI3JlR6HHEFt0ny5Wg+3rWYYEHoRfabGLUOnGD24cvF3GbEAIR9YksW3VLxvnmbFPc5wR1FQZqJM
/YbQsFhHFl0TbsI1mfUmoZd0wZjGAGqqAhtsHLX+Qs5LfpdXkuxLltJl1zqF0RMU0lo67vgmGc48
2h/WN6EKiCcmPzKqSlADh49bFxEsiZQp8wFSOq/EfySo5ERMSEoUbFUa1v/R9SRSUWpF05Tr4vHu
8Z7YD/DC5Zkf09zH72fPZMXWjrIZZEeU3ZzRbDnzRB0vR4xTVYQgAtcNZ5YPARGTFppg7zJfN6ac
VzYSuxl5yRWMv/Hp9KWOtJs8vOu1aOrZkloSVNq6kLy7u1xkLTIr2spinMbrqYv1XU9CeOmmfc8Q
yBnobMaKRG9SBNWXJTJtIgIj+ukMa3rt75lPsy4VB8UtnwY/OEWAw5BDO5ZYd5HJYA1hmM8LK5Az
Odp8O0KTcSUc9EvdypjPwvj4Q0ujY91sicSMOiovgEUejrnwumzielcE9TkH9ZHy+Z/vSRMWn82y
2OqMowVVERJ+CzHbvj7FCHjatBQPmBcpAdezdO/X+ItXhEwckKWFTPwnso84cMGDwh0lbY0sQxxH
Fo3NYYjviTVcciZvC9aFGjxMxyzYUprd6a/zwyYgVH5Y+Gm0BXC+vy3c737bYMI+Tdyc46V0Ky4q
K66veHnVR3q65b/eBLiWydfCgF5HXn3MfZcj6zljZAVRQSFeunruLlCv57/mMBa3NozPn5G5mPsq
74Fft5r9IqN6OVNKfrIyrGdEHh9+KIrJo0JksWh5hKYZeIkZGvF2on//1Jt5sgPcS1aizNtiOlNs
HaE33p4LbprevsoCgTL+aHUQdSxhU2MYX/IpXhtuCPa9rs3VhPEiyehMneL8a8Fw5C4Msqz3QCT1
G6et8O/2tEcc0DT5hN7SGSzTC1GX6TTC8nmbIISnUa3HiKMXJE8b0omsi9MPiFgLm6P3jZ7aOiaT
KNP1tz9/94SU4B7XtcbyiKllwB0vJQZCExosXuQ5CQFbOp0gC76wDBqqXUyWrarqA7m2RW7+Rkyp
ME1XRx2MrDNq5zpEb7y1o49HPcbCxF9Kv+aN9PLu4xkViQoMVi2P7XEJLsemmRUvrYLxbgxGImxN
nsZ7aRC76A3qqFzZJGejxk7pEG8Z1SeaG42MwtEROu31BCeUefpQ540nWzvJPEVEyriJu6a6hRUU
A8dNi+ZVmeBruBVqzcnLiQsLXDA25UVVtHO4VbFaZm7rVEUPvqOZJq/viRsmbr1iWM5lhh+AQqfo
Jl7Iog+Qyaa3gZmNT33bab8N2rh/nQpKDOECjtmDD9KM2EVrpWvbjHVkcVvm7oj3QmnfzcJZviAH
ml4LnU93I9GLGYjlFAi/45DQ185DjN9u1ejk6PKkNPcGU+YfS2INj0jaIiIgF8Z1bWJymCWaKv8R
V4r5JyWg61UAzVZ9FVE8evylz35FLRRjF0Q9OxtIhI4osibP5A7g9QylVyEnckfmXtV5aE3CM2eI
T95ckx1PXa0lOuieo10Id5OjV8wNvQzZ5A24tNWjGAIYxtbF/IPq5MyD/6Fm4xDOHBAUhoY5gLXr
cNvrqiEpSH5VvCGQDVYtEJu5VQXbGOXSpR0gPHHD2dK3ZWa1vyVCxy39HXlmn//srlkwqSrWlYN6
5vBDyHQuNPCh0GYTY76A07TspeGgPu76F6Y/0ePpm/7scuueyp7PPqaLoy/ZLhg1pZodeM2Yx5tE
2KUXFGL5nXfFwzKaaEtOX0/on2xAJq1WDFr8m/9ytDhKCNnMGPiWo9Dpho1mDFYKPa+oo4khSNa3
LkennhEPVILhQiS5mbu5ajRPQwLH0rWnwDJ3TFaUKxJRosztVuiil2PaBHK3xMaTEvVp4nXLpL6U
KRoetyBxjTTZBbEhOOaGF15Hhx1tGtrK8KWVyLxooyjWkMg78WOKazTaaIkDV6zO7dZwHfjVLTvF
UmML1tJFQqcT7RPTDZU0zWyy7whjar+WDKpfO/jVD13WJPctdDfVDW1sowTDTpnYVQ1s4Iys8Ghn
KcvyR7JUwjBnm7w1eiV66UHMJL5IoT16aPUpmMcODzeBKYkGUbBfshsxqmxi0AvqfkP5hrDbYJqd
0PNYFgedUTT+bCypMAnODfVnMNqJ6iEr6WjVROX4otZBD9udFONH0rGnHmVHQn5uZ1b949KKtN6g
WK0fsSF1cP6ZP/ysTKMEeULfm0mQbsY3FmR4laDElPmmVcXyjqkD42YT7mTjhZMmdILBi54W2dxP
FtoChYhjTCECpt8QGMoGzUp2bZdNg0ZZWspzDE7kT43IPN0wEDFveQGqZzmMI6AAtexeVeJuDbc3
p+qiYSz4lyiAqNg4hpHfz7gsv1Z96dw3QCK+tIo1fpvJrUN03gVjuEF8xebewhOxUUYqIwaOSgm/
zwI3t0tas5NuWtmhecpocNGkJEHxe6Q0EJ/iTphYx51FQcQZF/ZTUphT6i5JpdwYsid/RyyUWF5c
luquwhqcXprmrKoMm/LkLrVA94OMLsTesEumkBI4J0XhOIb9GWPXx/dXaIYJoXflJjETPFou4N/1
o3AKyxtIZyY6QFPcGYzUrUQoAgRlPBcm9fHtRenLciE4btEKPLYf5lFpxK2Ss/vmlbnhRwqe6kbJ
v7VCnGO2fbw1dT1b4cShIe/QDDxcCfMhS2UZpyxNRMN+Y7ac3tojXG1ADTVaQtoFp5emj7fGPIFj
Oy5FBgjU84fXE4PeW6WE6VNWCAWRZBeXRCZnlDWmsj19qY/tkbfZBQUiiDcJPeloEdRipqzAGR0P
ARiqgilz5E0x2cp+TGbh45Axvi7Yr9NdMcbjFSVs+zCmEDHO3PKH3sj6MdYvV2UqwtHyaMfTmbcu
RjI4ng0ywrmArTMuvpYqLcRFpM/RpWONarZZ5rl/Pf0NfHZlgzKTBiEKMj7B4ZdtN5nIMYsGHpER
2oPTD7SVB8tikhoEWydU55tImdIzZ5+1TX1UOqKtoEuAIRLnx/HZB9PAKMsp44maNH3cRQwOIDhj
B9HcxS5VqrDGvMuH3tkIQh/OWD4/eZx5mrlVrs9neNsX39WtWmmKpkxLwo8Zgv6Om27kTNj1G7vE
1Lfpq7b6cfor5qjx8X5XRjbtAo3f2T6uoLRVpZAumJjK0GR6LJpFJQ+gJ+S5bzChXQzOPCGtRnRW
eA4hNmIrIiHNh6HRo85zjHL8Qz1SwkrCGflr4XRFzAoWPGdrq+vyXSgEbsAdWUIII6Omw6wIl+je
Cprkpejh7LgNDdAb5Pw0AmO7C59jCvvSH40QkUeJVKah81mbz6qlLQQbISkgGhkbkU4l4pg3OQX5
5IYYt7+XTjf2HusfJB4l6khUHCu8yC6ygPBqsGi7gJyxbdyAMRJNgT4J9wFSSdZllIoX8H9KRFL5
SEcupqfzm8I9IF0WetfPsTBtZmZBRjQZt99xQ0RFrEjv8pdlDRMAUK0XTPexRDZurPdsblOYpgEi
ALstvV5XzFvRSjS2SzegYHcAEyNg1pe0x3GhKU8ZpheEtcWUkF8AF5E5QR8pv9hAEBRX0YwKqp0W
zXCxZy2dW6mNSdpJGnWv5TjIx0YXyV+K1hhoQx2G4Zc4UTvG/1FQ/UWlHlhQtbJ+9rJSH7+YXZwq
Pv5iJC/QvwxUSEiQJzKFo4jeW5UT/ZG06NGuq1FVH8g0qHrsXX17MbY4EjYBjGuOfsDCs90yWO2r
E3OedVUi178XTEToVBpQ8lDvjvZlUEN7RYGjo8cnbUVjUFfrVf19yurxNwsPzVU8xkhOoblWe72i
ZOEQNTcM/ig0GhfVvPGHRafnYTKKaSREsMyzO32OhspncGiGXoCsmNilGDEgYittEXsR4iLZdEEY
aFukTDhA4bGR5qd2+AK4TxRg4Hti7hmN/vATJlRe7ForhlUfkYr8TPiJiaYBIiJbfkg0kcvGmhGE
BBADoUWDgI0Yo+klDptgIr9ETL9VhKe/Q/hPRCAZivOX2kxal3aKFnwX270VX2SzKuvLmJaO4pql
Xf7VF0RmNB3yhHAbLRo2sN0axWsKJNVusRjzj0Frp6uKxya+QRqKQ7OMjOR7ZxfGb7Eg/9wktcJS
FJsTsz2nxu9GYkUtu+1sz8biWQpxyK5ekYPuT0DC/Fo2xFIQ8KRyXxzHoF8yXV02tSkUsCTo3RAY
IcEjJyotiic+SYY6H5YbzhVlmfQ9WH8jvmoSBInbak1gOXPA+rjmE68AlVrj+G6rqEsO13y4hk2W
2YrpxU1BEyQfgrXgHBGOuro6J3usptEuLQlROr0QfrYM6mgB6JzSrTP0I7N9mFlysmfaUBkFFMO4
yJKuNRjTruxKBndS1L5Vm9ODmg+oN42SnvzpD/BJZQEuHJ/q2sikwDj6AFanJp0CWMArYllcrrlL
Nxg2DDd2op+nr/TJV6xyssIcQw3DrG/983ebTFdB0MUGa3tAPddzx4DpXMRj+EeRS7OTKOe3w4w/
7vRVP94fRSiscZCs/L7COrq/uUVCo87s3nlWEkWDSQulliSDa7DOpQB83MK5FH0fzrw2ao3jqdw8
6ZlaDzSnNNx/NynZVFAmFXWvK1p6bSGq4weMzP65TbIz2+nH/VvolEgGSG0GqOZb0/zdV5vETQhj
RiWWCm3ERTyvWtMJBwMMutld+FbPvC1vM+7DakVwQNbRkTCrW6Ukh7+lLIZQ7Y3O8ZQOUeiPao5V
r4fzNjOHzrpXq0mMGCicZS5wj2btNitNguQ4WQpPyRsk/TYpcSuGTsf5WWqRFXuLsIfGS6OiOXMM
+eQJoN8JuZV5qa7yrB9+VqIgWVdsbJtjmow3DhZBNNJkBBhOfY7Z+tmldI0cVVQ21I/Hj3iUyC4Z
FiPwrCamGZTDyARkrw0+/xuw8+kn++PSIQxa14xDjFWWdszpmHUzA/VuOJ4+ZmG4y22tuEiyVf4Y
a8oKIMVWu2eoK7D56wSCtQP2yX+9ejDPopbRODszADkuHJkP5GC91MBTsdn+TSYl+ll2U46ElNHg
w+n7/WT9YNxNAI10OOXxPh/+jg1NPoNIUtuL8AG22wh7y0w9wifY0Yhs97EWqd9kF9RniuNPrktH
mSVr7erxX4zD61ahNNA24zGFPlD60EaTvyUHIMTSeVhiahs7HBDx8u+PfGxHKifZdR6Ovmx959+9
05MZgB4LjJi9UwoCAWeeVkquovQtarMz/cxPli7uEAkVpauuUUsdXoysPwWpJ1F7Cb103y5UG4WJ
AXiKjODszzx3xl6Xo2W4EMBwdp3+YT95azBVQ0diheZLPp6C47xHo2vokR/OdviFUMx+T0NfvVGy
1jlzqU9+Sw7rbHeGAaabBfPwPlPbBgeuD0SkLXMprnVM/X6Q2UPg57SNCz9XcTcQOhr86/dE4/bg
D9HCZTZwHOheyyKzJQxJ0Ae69ddS65IkNTvZi2CQZ2Yk6+N4uDQfXuroFvWx7hISSxn/hpzwN1me
KKszMP73Z0aAFPBF+D5phFM9HH6VNCt7bQ1dgSgSFde2bbd3IEbktVIsCNsQmG1PPyWfTDQ1YSLs
U1VSOyTRVocX7DlxJRq+bh975oBcJcmxSrs1W03lW4tR3QZxM36pnciZtrBbuoeU3uF35mnNLmDW
E7pSgai2LegcRYjFEpAWgFFKr5qzZC9FgJf29Cd+64cf/xRrcgcnesnGK49WjgVffO00DvIObaZp
MDQxTvAmzL5GYxV1dyBe8ZTFQT/EIBcMp/NHqsy/vZV3Fi7vvCA50slIgw3ZIJ9VtDp4J8uEQEat
Lq2fTVYx4tDTNvgy5Hr0Ez8atN5FyOYSJdDwFQKCQdmDtj52NUMCd5A9QqszpcDHl5cOEQpPwVNn
8Sysf/5umcJXrnMWimK/neIf4STy+8lOfwWBoT2d/jbFJw82fQJ2AAekJWAv/fBKST9bJNGloa/T
LoZoQqRtqg/2fWcn+i2d7OW+VOvxsefEdIvhrHFTGQctxztGbFYqCmB7mIXdLrCY25z+bB+XFRqd
K0+KChNZ4Jtk8N2XsFQDqIE4jvwI8MGuiQhMdqoFWtaQLHeiC5Z9LEkQPH3RT4owXj+x6iAcqj8E
kIdfiB0PcwLFihF23pGj2GaqgGyTLbVntYZqbTWqgb1uYOndZini9SdQUO0fTe1r5yYY2olcG2ek
gwIWGVgMWjXr2RZ6nO9yILLO7synXV/Po5cB6RbpAZT/xEAdtxXRYoVhX9LjaC26G0a3AoubelqT
nofEUfwqaA0Q4VF+JfVkcEXR661vFE5yyyHReT39aT55lvgw9BcRYfOft2ft3Q/GJm+ntkB4xc+S
bxtiC15R/S/fT19lXWqPb5mK00HBz8FS149WLJLwEBIsQeSX4ZLBD8WD6y/pHHuWhXWf0oFj/+kr
fnxJVlWbbdBZs5HiqM564+9uLAd4UNZNLH2VbDBSa4mbe5KLVd+gjw62CmEw9xFioJ2cq2YPiAmR
lR1KgFBtajVfxihUr7slTnexYJ51+rN9qFc1XlvBcQGRByWrdvT+1kmvDqSdSt+YAK1785CVOaHd
cxP6Kp5WAaCmtqNNm5rmU1cMmKy03ESvcvpTfHhV+RQohQHYUVkRjnhURc5hp+Q5dja/xN+J9o0Z
Jmrqjqk62cdEO6eXIc+jf/qi+if3rjNO5CXVOWMzQz38WUhnGWHcJBjRWgNOUGsYS72l3YBBScPu
Q1+uANMOfjjQHzUCjV9RWLa/eRnGl7ENKvpuul0TWrrgsG+AZgRubNu0vpY5C35pBIqpaNkWk7yU
Lhv/WiMKedZ8vG/bMAmGh3EwmgfqWLBMtCfHyCtyhM0bU8ttcpWnJHezSZ9epJmUqo8qRuCuxv+z
WdQxXPZ4KS1tY4DxhddtymKj8zmje4rlQV5mRJubZ0qYT34jRzdQAvEarlXp8W9kKIindSxZsZVU
RCvnzR3kthCXk3qVYSsFRBc65x6MD0sCiyltaA7SSOfWjebwJ5rbiewViOJ+zantoqSBTNLORLrO
mQfw43xlLZq0NXtM5d9sZ4cX6kezqiqxcHcEydz0bK8bZZLhzkgaw6/toiYPu50vnAjDVSjBMdHh
E99OP5CffcPUwLT6eQNYBY9uFkkYJnLLaPxGqDGtn3j2WRCIawdX56emUV+gHQZedvqqH04ZvHlQ
Z20aB+wCjBIO71ygC0KjObU+sSP6vljKxcuhl+xNovT8CPfCbm7aX03RqpenL/zxdlc1GTINxpEg
UY93ykiptaJPReuj83Z+ABMbNikobX0Fn+WLR/B0smlEohhntugPGwA3vD5QrMj8yznuBxAgkVsy
ACaSk+ACYshxdsDJ1D1cFHE1kgj8cvo+P6oj1wuuaa0mVjXImkclQWMQLJQvcevHDtx8r0mo9wK4
M/WqnLD/WiEmDDg1OXEIwBRbcPrdfIulkTF9rDVqf+YHf/tFD3bA9fOQOUqL00RuYa4/zLvtqFSs
aGJTaX0cxSVAxgY8NwS7Ou9DT08UssojfJwmkYQLIGstUQfDlUVukM+e10G9IcGrvVKbcsguSUDX
Ux+LSgsMxxgDWDeDmSkuK6eodk02MtYGcRC9LhkCoksE3sndSNH4k9jwZi2wNcV3zKyBDh5imvFq
XMqaC1DJWK7bfkl+gGNMcU3G1jB4dtC2X1NtJOUtMVSE4RmxRHdRnwVPPDb6s65PKaHmxL99W/kV
lZu1mBkZFIhSbqZQrfdtmWntrgrr6BlrhbxdRhgJnmCSdeEsaJGR5KLP9PFe6IEn66yc/gRwMRp/
RLq705hSkHSPTngCxJbWTvzUOFguLbK5xaaIx6i8CGJ9rvcUyuEWQ/iU7wkeT74WIzG0qwdo0S/0
QM1mH76NvC/Noml26dBbF4x3VSB7Mp//zk5Dzp1Rwz4+8+SvD9rxD/9mXqS8WvV6R5t9FTJcgoFY
+o0yDxfolayNSjTehaR5f2ZzpUfw8WI0+OjbcwxlQKYe7a41ULlEhoCcUs6O3fOgGMUPUoyEYNaw
yuSUUbFeOKoGDHLBNv2gRtK1L4Aws3lLgaT+TiQ8EESOWaluyKlo/gqtC/DjqsoyX/Xk8nxN6a9a
e6hxpnmZEXqqXY/YalGQN0lV4gSyhicH9qTwGmKiDC9RgZK6okuLL0mm6tGmWiHk7jRxPPUGdHhf
HaBOHEbQ3tv3TYVZy1+zaEBFIP9pvFrVMeX08B73Q99W/WZQMWFtnDLK8Py3GVIogzQbeS0b8DEX
HHyduwmr/p8MzzO0GI1AHTdD6fgA60KFXpBp4ObHzkB5CDQe0DXLAb72MCqvmXuGaPpqp60vrXrJ
O6A8tJk2Ew8fKGyZlz9TpePF7DuzxDWUR725kaNpXTiQaIctKfHmHQuPDCluIzFsCrSFyD+Zv47e
nHFy8sycY+I26Gn9+stSW7SJi7G4iHMz1DbYfMSf2Irq/Bkeoy69iQAZfK1AKPcmzCokPpNMKpAD
zIbcVImUP9Q0lebLOQxvhqyzv48dHSv+ThEbtwYQfhJR0OT0rmLIOXiYw7rCQN6lltigeOh+ILo3
BkY6evzakjZqf5nSoJt2EQJtE2HPCJ0w6xsDJxVjMXlZgSh2NlnIJ9o2EcQbtydYKHvi0W7TOyBX
40MWWiLzV9MXYRgJse4kMlbGtk1I7PFm0So0nkWYfptAR5A2D+lJeqZizp41NoVBrl3Rjhs1gDu6
0ah/cetlpJTsHKkk0DnVuU12bZAP0SYgZoD6kX/BFgH+kuycKl3w14m8T708Npq/jCCJ2sCKWa/Z
I1L+itPJmcixFEw8g0hfbsPAWh7bWlWfGyQd7ZokksSokJz4WSplEnpyatsnSMFYiQR832bTBoye
EKpa8y1il/DFxDIRuk5PTKRbtgOEDYtDHJMrxFhuiXHKwbQtuvKhDUmafyApZaH9AHngBfVqqntJ
Ns7PfdzLp9Mb4CcrwWptwdiCSIZCWzvcb/QaU52ptb1Pp3F8HOGI7gGi/rGx1z3QUzinOPqkoFlb
euvMkMkPO+7h5UJZF3MW6b1fBBpkAuYdnOgmpU7pR6S9j8SGDA4RZsTdpPXd6Vv9pKaha+Ogj7TW
hqa+frZ3W+sMhkrlucmJPioiGl7wOVedwEVRa+iQukl7JqVgObOhf/L9clqmG81Hp6Y5joGXNYeR
oZ5KX7FzVHhlJf0UPeXWNibtW1SPcvevb5LrUYzjr2A7OY407yHO9EXINlIU4bKrTJ2Djzn3WKVa
UPbBYNLky89JcT6ronRQKohhGOihBDqq0BWhNqre0TFSOqWzfAq88W+dA/tCy1hUBkFqobgsw47V
EHF5l321rYg4e1Rg5nObgnD4D751jgtvQaXgYY6zJVs1N4vZjBvfUpzoW720KECiGYFW3C5+U07n
3qJPNu+1pYRNnFkmE7Ojxzpth0JJLKP3yW1LHusafQRiHOcaBU585gf+2NVlMLdO3Rk6UHtj3z58
jOMqssY1zxMqhAqYORDZvuL/1wuo5X2aAJ2f1bGy7ToAwHYRZh5sN+SUrQS8wnhTd4l7mre1qQG3
rS0wnObc5FsIxaTKnX4WPzm4yVX0jMqI1DYex6PHgrQn2p+9MfhR22bfcNCFd1VWzE9GBZnWVcZw
/FFjI/cjRZdfkI11F2kfdOe+sI+tBGnzPb0JopmFHT8M5LY6ZmHFA0qljJQ8ozPD/ClTZSP8WIWX
49XpXH+JRNubHlR9QURVleZfe30R30O2zdUonVe3sCnj3yQ8qZdsfowpUWdWEt1TOXxHHx18gdWy
nFmcP1mxUK9zHEDFThvouB1WxmFcmO3S+SU0zKseXavfEXlzpVYFqTEo+S+XJc3PVIfrmfKoEKVV
zJGIw7ZkuHS0TCohYkm7Y6hl2UnraaAzvpVVqJ9tvK3vxIfr0OznVK/D7z/mDyCjSCA7rFKvstdx
w0x28aNptfAW9I2B6taamwtCaLttFhnEw65V+nUgguI/+I6ZCiNrYs20Gasdvk5OzjlX2hX+LqeZ
d8YIdbZZosazdDW5Ltrlj2DnPlPrf9wUOOExXae/RQuFHt/hNdFskLeXcc24SLJ91kfzS4w5GXR8
WUR+FgX61Zk3cf0bD79sDrcsu2tckEZNf7RoJJlp9rm69D5DACP3oDBqq/qJeCv82LSmRGQjgVtS
Dc1e2UnY1BO8i1ssnsFPJe3F65nP8/HHx5zBwZstcfUvH68M9BLyANLy6NthFGEhY43Qxy6/UEYb
wVYLK6Ao1OEmSdXVVws3L2aA/OP0h/hoa8dfSi0Co9RmzgZ78PBncEjzbmdFjn4v9Fb41YLef6OB
J76aHRLGNwux5IDNcTgrHKCb5qFGO5u75WwbD1YoNYC1HUhVV22a5kdgknHgJxBqJ2+ie/FjBtsb
ueaQNvsU08l4MTQg7DjxRto5lsfHwQaLLPO9FbTDpAA31eGdDLQjYPfVo4/PKGfcv7QXuc2UjgJL
57sjaZA1tkn2Kb1Lv1RId0DLiDTfxStFxxN0u1t1cbm32iq/JKSg8tVBry5Of98f12ET0cM6ilzX
FeN4nkHIBlCPvJ98SfHOzAdWW0dOmV+jo33EODDdD0Wv7nP0kL42JM2ZF/3Ty9MgJACWLp4wj146
umWkzpbkK5vR0E3ukOjN5M5WbwXXJBQrNqxVZtyIXjMJxA01ULPqUQPlTBX60UyumZShTP5U6gWC
144qbjBPjJ00JC5sQ5V9A78uia5j0ffiDnkqFqSQcdl9QEv3R6VEkXIrtXEoKV3y/+bsPHbb5sI0
fEUE2MuWlCi5O4mdtiFiJz87D3u7+nnomUVECSIyyNJAjnjqV97i3CKwXqRHM9I0FBjE0E1uik/x
vM8UfIN21VSNsYsObFoh5VqguDTSa1VvtAAkwm4g7q5udCmWfhUakp2osFSEpGOho+JGW5fytjJI
UK3z1NbdrI9YhbED9jvVRnQXDllnuGkMtXyXoNB/VGerAdytIbTWtV30rc6KhAptJAfYjqbR3NwW
Wt/jVjb08p/QRDn0dQj09KYiNVi8TAiJbTXTy8NkO/q91ZsFyqYQTzYwdOeRGRgbmEkyaQdAiXW0
1GM1Yma9zhk3p/ge4UGod6JhfyOE71/f3x+50uqSJQqmU7IAe3hQlpf1rwRjcGZH7uVg2FPNrrAz
K8oKDWFTrZGHRi0QfWc49VH+qEhhRfIdorMD13GcrXelqdEBL8yuiV7YhfQsrv+0Cw8O/UMoWoSM
1K7XdWSQirD1G7Xdd3Ms/TCioNjBT6jehr75hlDMvLs+3IUYddH70hegG1VrpFZOZ6JH8q9ri6W+
FGpQkV0Yk+zVYJCtBPh6n3W+lclCuw3atsx3Dk9BvetzkSk+nrmot4M5w08l73tAsWLA9dYtZw3S
WFo3/TPOnsFzD/pb3/jZ53vFgjPHO0kzkIK7virBWU48mACjUvoMAQ2jpO16v6uH4a5sEEf498EY
ivtIBZkBxHO1WRqelXBSZ2SClGpxw5jqvY2O5l1IX21jqPObj+eN+He5+qj4rT2Sigw5bxWr8v28
aB2rdil+SVShfT0zw9JFt1McByJMtOfk0EOip9lqY5zHsYtQL8oKC9HX0O3l738dDAtTQjrkzrw3
CKrfwZBYL6Mj0O2ooxKfVzC6PRBwQ2yxnz9O98mJxLCKQicecioEbogTpwNHCB31QYUABp6JUXvb
hbL8iPtsmj4Y+SgjwFtjEX5QYaINbjwQ/rhFj0i/oaSwdeRssP/Q38U+IyWG842UvjBvO2ZYCL2U
1YhUZtzgN2JNGNnqARe4BJl7EYWHLo76x9SWLh7CRuB1Qgelbgad8a5Lrf1d1Ph47LCLr+bbOJfH
z5ZKgcizsVCHWcdv+2NSt0c3Oeg73GBoKqY3DfJ1r9fP6dm6MD3MDM1vuNeWs97wIB8jXQ3jeb+U
4VL0bPLypm4bRezToVMsfBul0MfBapOde2lg4Nmqhp6AsbyGp+syFUZApqzjn6sOUXE7BmrdehbM
FTD1nZG+lpGJondBpb7ZX//kszPOJ4MqAwxJv9Qgkz4dOUUXWIlSFEqVLONps40RNmCi+LNN0en6
UGfHjh4OsEsV5bqFYHfGjdVDYEhFzeziXOlPSTd8jWr6z26I19Q+qgfzftJJAiYHDokTBeHh+vgf
skyr3Q/aFdE6BI8ozaxbCnEskz+FpbI3KEElSNNgw+kFxdLKD5TC3o20bIudZAfGMcMzQ/L0oaBW
itJMEh2529mLJA3yeNMHIbw1GZT0jnq6muwjHrPeRd5N/yLx8+3dhOoaPuUWYuV4KAh518pCnfY2
MvulN7eifJrRkP0ZFxFseGjoyqcqtEPgFnXebGzqj5bd+rN1QB3yAnpVqfSdLrExKKXWBQZeBnY3
lLeypCi/G5xMxF2GoOoXhKZE6AeGNb/1hTOjnRRq1EYcGZfpfV1N1gFbej1cqFzzcSQMDDxsGqgg
XV+dC0dggapip0cOgkTmKhztyrgIJm0pyuPRDmcihi6NAI1tY62kVuZwsBQJQrFTAQzZGPo8UOG4
m9iYICBF6deUVyHoMFoF12KrIglTSDPWGrH9CqNavJqhrAREedSabZ0iOYAc67E2MqWEuRKFP3TI
Rx4k23jjqJxXivhFACMpDKNGyFZdXQi2ForEltmqGp27zwL9+puZqxlXwyJxjuRnKPfyOu/mAnsL
fN5woGsSfXNiLtwOUOc5NOTKXE5rVK+aBcNUpz2yCZZSAyns8eTeWU6b0fhFCqLc0bwO3ksLoQ9P
N9IZv/naSI9RC+7TlaH9CReF5PaZCw3VBa2Ct+3BGa+fr++ds3AOHQ8bhUsNKQXbOquiq50Z47xl
6XsFXcxHAR3G49Aqn7tqLl4zHLXe/nk8NA0tYgjCIiK61YmC+96BooTVaVd6UHih3gR3iSSlP6yw
x1rMKiglbezRs0aBBlaW6tCyGBoYh/UWFXjphGOq7+tOCbwGkf/Uxb4J5ThtgiORoFq8CxIEc234
A/NGfebCduRZQm+LAjIsRHPdhYeTPMIft/V9H1HFrUNHXQQZy1q5a/BkC/b43BRHvGtrUia9vMVj
T47udECq3/954smUmQJ06yDIrLsHVdqVhh0b+r7sIEy2EOF/NSTOGWFFJvf4CSJXvXEUz48AZHgq
CfRJkN46D91nZ9D0KjT2I62uW4hJXbETWS3d1Waspxsp04WNTGHTWDQhF8TDB+f1r8AwFZhEamPO
YHZHNbrBEazPcE2Y4vw3WJByA7S/Hs5iMpeqG++xrRqAPk5fBscCbtvFVegnhiZ9dtB6vIUPMjU7
ZQiM2whA29Y2Xt/yHyOiVAcjYYk2kKI9iXyROOEuN2RpL6mBeIiCOEWNoBKfZNRdoKarOLzY3SZy
9OOe+vsJXIY1LfRWuOAJc5TVsL1aBNaYhPYehUz1kRDWKX08OMfvSgf+zS2dVvuty4GEWFUpqMgg
6KfcOjR/W7cJAmehwijyM5ofMRLsZoNXDdrp6U2BI+EnVHhHEvhCM0pvQjHncxVpxRcTVADSm3La
/R6QPBz8QIQLj7SIml9tLHff8rFFLlc2sDsl1MblD2+GBjr61MbQQQSx9yO07erPnGdW4Yb4mvsD
8BL5tkkwO8SlCPaZ2cfRT0Tgc+ruqHlivIlrQ4kh+0BlXkj4Peh2EyauLZVzDxbEgH9hS03/KwTO
Xy9tclTjl6CH/wrQ+x92SRd4+Uxk7cWChvskWqwQI70VfzCDBrCScJtXbo1ee7JPo4QPr7Hj0ndA
lKRnh3ZvtEf0PMFbrQ9nD3eK9saRCRb2Sao7CC1JWvJOdoBeRsFGC4DtmPVrQAAq9kGlIkiqGJPS
uTS1KdYNnZY+SHIMsQPybwSTN1Nh5C4O84bbKHWoot6D7fMjSj/J7HVq1ZMi6JqEhCr1yfuav30K
8hANWUftcYofi4IkIsrjaiK/qjREYIAk+L0o+z9mYxMTopjYfBd0Yf+0vSB1Id21gbK1ofiu5vWE
zOkwVXdQK4NsB0JlQMkFp43/uDmVAkcvs1S9DneZCWB5gG7clOtziTpJgPJRAnzgm9XJSnhMCjk5
Bqo1IIWpAGBziXlKwKMIXqEyp6Pf6hlCtFhvzuk4uXRlo1v6IaHGaDQKsV5wJOMrLzPmkt3SkYHw
OxaIFIcOmPFExcnxRusUM0RkC21/EE497mGo7E6/8R6BnY4tTKi7OP9lDx2IbTTDuvm/JAiM3zbQ
kMyDQEGdDVr9uONm7KN7Srfpz8RIOblKPuBh3aVRjPEaOhnvYkIiFIZCb91XwknemDjIx4aE+MHG
I7i+iznG6OUunZileUUj8/T20BvILyryYr6sifJgN5QtbSQwARzL44/rL82loajE04ZZ+hKIa54O
hUWm0DAfiPwAiG1CFJM7xzFo4hejTjdu4Qt3Io0PBDyh9XwY+JwOZVONns2sDX2NPqmyx+oueKKn
alWeafXtoU/ShCKYudWkvnD5wxkmcCLcBlW8DrjRy5AoDseR3/ZhsZfDWTmiaqM9kno2j2oQGVur
d6awzfIh4G3Z2JBTTcK24fRDLRSOi1DXAlB0qtW8dfPY/ojlsawRFZAS586uwuiYawU6X5jwiu+4
+2ApKSu1pnhtFQTZVwurW8PLqQ4/pgUktqOBwkKFnAd87J0aNlLpNa2ivCpOjhN1Q8PiPaalK3w8
+QBWTKGGFxCoMkNzgxhlUUwsUu2OxZV7/C7m6YkilI7vFzZRhW9PhnwfpWW/CDFkeutKsEMkkFV5
4RNnsCvyPOgFKCkwMosplmJ6WpJpr52kkitAY+2+mek0onxcSZa0o1lR0pGQ+7alzxBipZwh11x5
yVSWXzpjmrvDiDTR7MPzVVDpmErlrRQWOn5jpnIjJ1NiAWIKNMxbENpTBqK+wuLaCVGJwNJBQdyh
icwCjVO1eAwUzA52ckH3ahHcm5M9BdZhOnA4nd+1E6A7MBvUWr05dNL3Sc4K7NMcuTteP0fq+e4m
coSXzg1IEkp8vlr0yhgDBdsjf8YV1/CmYkCO3DYl1L8NdBAyI1O9GtFtv4uEcoMbkOQ5XRrgnCls
DAXNepBnJjBu/xQFvjzWVA6IW5Nx5W08fdEC3brDS3oi+5axthyn2XadOtQ81G0KD/Ok8RFpOfy1
ELP+b5REtxGxnbWaLJqI7GtuIwhaBOirTd0tndQE63QfFZERxN5kIgE9Rz1lnLhXS2zNEVoAnGCY
5X/yGI5YXBOrv8NAC62d3gz5c1zFqBFMpbCPZbkA5SPbnk3cNAr0jq6vxoXFMIF/KEuViQrkGg2D
2VAea0GJTxLBuicqGAMxAPVfXRZ/6yP9Ox8pv2wMeX7PEFmiOYdUCwVwyj+nG0Bg5EcmWJe+bHZI
VWkiEMcxrWSxL5OGomEdKSYundTA8NGUCtyrDNwY8WxT28bwmkmtavxcrewF0FuBAuLQmsGTWfXm
YQhGIjaON7aNgZXZWKzquC+ao1KVVGBMGScpgLHPMYSV9kGbnJl+6ijqXYMm0/y5E5EWP6mRNkE5
1C2w61EM5y+Xxg7eQpCiyqSHf/AXNr7hgQbgN1adcbpN1az8NQ8ycOMobOkUWriXVK7cRxm+MUlY
PMbS2L7lcx+yqaGloi+SKO0LFFg9OxRM8WdMRKmfOkqaNzcUw6xv5B8Dzu8gLRHLAQfyoxt6yvkW
XukPjg7GmgghL/6rowgT5543EuHtcCp2TcX5pl0bSAc07WQsf4Y5oqVgZZ3wsgqUoUdg0X8vR2Uc
cBdKu/pGqU2sXmMlQ2smrJzstZ2R7jkMoFkrt1W4C3cbO4AFPg2+IWyh9mdq6O3Sc1m92pjmxObc
25mvm711GFoNxRMM8srKoI1h1fldi43hxrE8f74dSM2LtLmy/Ftv9KC005yZqH1ww3XiIrZlvGIB
D4KhJFO9/n0fsJPTD2SH07wAvUNvjbT0dIfX+YyBTe8kvpZgb7dLQ1UjoZH1xg1MRP0t/AMt5Hn6
7GhMXBfIw5jG6+ItVBzUyBw1hK0r9Web4SZx32u1mj+Oy3IDDSOrIAHshfEAATVFAVvOCa20aUI/
VU3zfPC5snuidzkoxJPTh+0DPgzTsMtoNDkYrpuStJNDyfrT1pn0nDu1+VszcbvcuFcunHGLUIlw
An6GZa8LaCP0UavQp9Q3RlHcTjNqcmipArqTTedATTPcSMqXO2M141TGAKjAjYCOsS5p4ntc931Z
pb6aR5GClJJSNA9Ols2H60t7vo0waCD1h9FO25Ty5OnKGko4IHtvJH6PZNNDYtUC0dK6eZpqddo4
JReGogOuLbAUelIwVE+HAj9LbdIYM78BKXqg+gisvjHtZ+pP0gaZ5YPoupo+juNSwKLRQdN9Vb/C
zg8mrB3Hfos1d+5LZP69K4ECPYbgDJzHoR/tPxg1BTed0U2/x47goOtaMP520pnkkBmyql4iG5OM
EZ6ZHJ0SterHILHncCcbrfbsYBFNXNYBv9uxcerotm2rGgUESQlvuAeM/3rV6aAOKh0yRJSzuq+V
oS/k2nymqTTRCG892Wjq10k0mgm7jCLwfdCYm24c51vX5Bx9NINBiNJ4PJ33ShJgfMuWWZAl3KL7
wemcL4ElSXdSVpP/S3Y/bFGeP+oNpwuw4FO4l2hBAlBZg6yw81DkZhgKP5FSx3Gb1lAPTdIYdzlW
hrcwso1jjtMm8vVm90eXwmnyajuuPUcrjKODS4RroCv6UBez2iHwu0iUO3kGGluRu8JFFCXcuOPO
Awdub1QHAJGC0SBhOJ0l7i0CN2B/C+xM9hFuBRbVgK80Wmxda2Q7D9mo1xunfAkNT2cJeiUUJCBh
NhfrWrNQh0GInFAj/HkunT3J394RmQ+L39j3U+48CpT0PDgZ8r/mfnSFeTIwVTAUUqC1xsOEg21a
It3k15P9SskhiVxbT3V/6rXq8/UL5mxeGYr+r2GZKJZzGa5OIna2kMZGBThfpkz3RW2JfaYFlk+R
KX8DDUDVxgrnLfTb0uY9mVhGtZY2mIqGhUN0drqaOnenXTei9FuUQb9EQd4YOJLAESybajjkhrKo
8EQtf+dmv6UhWvgoq9kb19BZVRmomUEQipEGqDOi6FXLJ8/6EqmCqPajJJbeE7wmPVAY5n4xlRuo
nQ36nS4SSYNUaGPlK4ONwqi+3Lh4zy4AyroGUQlAQJtEZY0Vm2hJybMxd77MEjx0tTPvmDz7RsnC
QeZX4Gu18Vqe7Wv2NAn8oufA08UOP51+pYcjE8Rx4wcYOR0zlYIn1JnkkIfj/GA4Od4qHfrWdBCz
DSWas0eGkRV6vYB/CMTBIp+O3HeaXs/IaPmx2aWK2zL2rTCIcIlUkmDjM8/3NoPB2OYAsdKUe08H
4+BKE5TixsdjUfsF6kA5No0s8FVSh50DSfNmhC29MejFLwTWiQ4ekBtCstNB616jgY9blm+TRe1k
FYZ+VSJplZVpu3E9XRqKd8OhmUPZEdTu6VBFijJkqDqNr8mR6XZd/wtdvv6b3ljhP/a3LBo+aPks
QtaY+RHTno4EKSXLy0El2osk63YaxvYTXPi3KInsFsge2cf1W+l8g4JWWp4nrl0NCdPVrQRlWILW
ieupJg3ZuxWkkWfNgW26tkF/2lXHXKvhqdUIyk+G/eX64OfnEW4vNDiZ6GQRtVsFQlHSOC3wQ2JJ
JbMPEcf+K8L0+a3ETfEMS/L/MRynXoFdu0DB1pAYihb12Ct55s/NrD/oczO5Y0VzzQit9MeA3sD+
+uednwpKdywjsLiP2HK1a5bQC5tMk89rYN2YnTneykUH6L7rsHZuFOmuGLUtcNWyYKcXPm6Tix4v
iT+4v3WQkxMXjIAQeTy7yfTDfMzdaZDg0dZ4jJESG9RcaOE2usjuzbIPN775/KQwPJuJ9uUiMbd2
WCutybFLvcmADKnpk1TaSIawwXYOzZWN2/zS9CJpQjZmUk8DbHd6VMLaUgeS58wfRqW/xyZedYMs
R201yu03NJQGoJWb4spnAAIgfUAWSG5pCNO1XwO6gAhZszQbmW+Gg/gULnraB+wxqILPlnpjzNq4
a1E0pbGhj9lDnCWdW+aO8WaroeHN6Jj/ur7Jzg8w8DYqLouSHIyCxSfyb4AZKK+w6NAG9Z1cFs/F
BBW10wjWwbojUWU30d5qNGnniNr+56Vm4hHCVGAwsMWd1faOyCLsCTcQXy7T9GvfUFYxVNHdxLG9
ZRp0xrKyHHg8UDNIYqgns69Ov9Joce0j81u8qS3nSKZiPdJTmp8XEe9j1hta7Sais/0h0aCMGAGk
p1TJvmaFvIWxObuz+CXsAWeRTSGoWb/oiANZZW70FtBxoEJCHV9ow8efpibExyrXjY1n/Gx5Hehs
C0sRoAxB4xodkiWFNoSaOeIPN1afwZHcCwf0gdRU5R1CBcEzHsX1W2ep0vH6vjr/ThDH1DpUMiW6
t8byw/7qTzPZWCUls+xXnTDo/ZOi6Ig9P1lp+Cst1C3c7KXhFCAWhCxcXxyx0+FitGBVkZSK36It
5wo4yAcsOmhXDVRa+66U3q9/3nlESucBOjEvAVLpQMSWH/TX92HbLU8mGpO+TKXkWXeG5KkLzfgg
IuJhd8r6yg0ckww2SfPvU5SPXiPjh7zx/J4RMRYnKB2MAwCTJQtZX9dhKRk5noyy3+AzWLw26EOb
j3KZKLiAEzPvncGIhh31rFZHprmwfcyZpvKeBiEOkRgtzF9Vi0O/rwJNmV2pkgfDwz4Gb3d5gn7j
NkVltl6Bcm+OKnSA21QRQtzChSFBF/76nJ7vVZo5wCLgAy514LV4JrIwbWY0g+ILEOcT2CrLep3A
oT2lkhkc6bEl+xjZrV1mjluwleX8//3qYTECB50Ym/Yd4Jk1C7EFSdBhWDV76aCpXihs8zYpe/GP
7btllEVSjhUDK3W2WCM6BXodybNXKOr8nljxz2I0s8c2dqQHGkM0caN6Sw7o7MH530FpOcCMglOw
1rYfbB0+Qq/PXkgcX9Ez7LUfIrCr3aiH6otSI6eWlfAhPaBr8RfROrY7O1PxiHtvfajjvtq4GNbP
7sfvIXgi8ubNRTnq9OCknZlGhhPLHuVs7lnrwyGX+ZrAT9jU+4vKPiRF2WyclI9C32qJKZUjAk+0
Si77Iezw14E18qAWRdDOnhSPshtouXOQHCV70QYneU8qoBxJidRBg8X1Ad5v8WJVlX0TCA631efH
crale/T/LE+3ivyImCLIsbzNvo8h3hphZkcbz6NyYU8C6eOAcyvzOq9dw7AxH5GAl0ev1lvr3tQ+
sEtj+ycAYHVTSxhQKWZtgQnNHBmdhmjwaz01d7i5WntLTaQXQJ7ENG2yVRQ84yiwhHSvPmhx3Dzc
gadLWOQT+JMe2VdSRxufk6l3vg6zsG9FHEjyDjlWBVdFqaPEpyP1Irl5KXc3I+VJmp+k6RguyZL8
JKE3+LU0Y+2Zkl3cu7VttyS0uDH8uX6xrB+H5fdyukn0yKAJ31d3tajnQTObdPIq1PM/za0x+1gO
aG4L4wybh0Hyro939jh8DAhNC32Ahaawtg4bMpNoLQM6Eqex9ZUXX/oEIjV8CLO+e6tCWXeBbiUH
YCzxfpKsxp87s9z4EetIevkNJJwLjGkJNdaUmjbVp7xRWaSIimFURIBcAsV5MVPV6bfO1pJVrs7W
ElhRAlueIdgCpxuiJnmGA831qc1d4slta3tqH2mPUxL13zExwlxBpNYNh0495ACD3XQcp8ottWD4
dH3qLyz1In62cOSA4Z3FAb2DBqUIK0454kRoVNi5i29OcjO2erSX6lnbSCI+OGfrT0fMnGBAgSQB
auH00yWUxQLGm/HPCKobdQD0/Wig/E3bDV5o59pNAP4wkxpC/K7oEtMLwdf/6gxYha6+WAPuUy2p
ER4JpOmtTyT0UYouQnS062W0YauOiBVwkV7/xBVb/xRmY85+Ccv2xjBbY9i4nS/NH5BC9i0FTa7n
VRwFfbXBZnLk9c3VZZmQx9LbFg1T6wPJA4Lq+npdeA2oFgNogdtIELUOE9H0T8JEiAljvWr0lCxK
99JoYaNRVflOLaQfXZgkG994djIowRCRmoAMCMBRjTpdsmoOgYyh24OjoG7fYTYJI9BOQyRm1HLj
Ej/7vGWopThs0EEh5VtCnr8enSqchzmQbIZSG+keY48BpfJiwiHWMJFeE+Z+Fk27MacXv498Ckw4
Dx7codNBA7yjdS3FK42GcvULJEm0a2oZ3dyw35KdvTQU8nkLEBUwPst4OlSdsP9HNLPAlMO80cbZ
j7rI+AQ5Jtk4aOfPIVOJjByK/kulhxbx6VAl3j8I60LnzINgvqUkQvXFYW536RwHL1qQFh7KKOVP
s8/7p0iZwLXxm7zCzNFMCVrLeG+rXvdT1Fo2btqzM4M5O2QpANdUEXixVxFNrVYDENVUUEPUnC+k
fuMeOu8S4MAM61E/2ijKX5h0YMa2iWeQThtwzT3qsWcyY6xE0QaxLFSCFCAh+PR44exsre+lT2Pf
fnwep3R9sadxMoFf4KgEHX6+SgKiswmj0mtFg838pGy9nJc+jSx9EQSB3Q4G/3SRoZOlmQHHYhcl
6fgN7qvAqyQYP3eWvVX+XRe6eB4MhFf4JqgAtGxXlVKbfrqsz7PYoXiDTOqQVDmK5KP2xnnR7huM
Wh5Rtuolv5KMZC+nbbuxo5ezf/Jy8AP4TG49WnvgbFZ3g2jlwAoKjNFNqxofQGJJT0WdV8fFw/Nx
nsb4dkDvLaJdN+b+9Vv3PIJbxl7QVktvAZ2R1bkloxWtYsJlHZJWiL2pd0l/gFuCdXbea8GxksnA
bqlH0HiN0H6yDoGeD/gtA87V/0vnovIh2VjJQzVn+ms1UaB1mxlF/hAtRgROoQdtXNoXbtKTX7xa
rjAvpLAmw9/hO9N84TXqb+C/JbBhdbA76E9/6fW82pinS4PSbuKgkTiwKZfj8df1zcvVDlh1CyBC
ifUIecN6meoaUS4lzV7LIZvvhN7prxuLs0RL643BtqTty70KpWd1nyDwQEFQysUuqnBk/xE7KLUS
HoRBcZhnBXplkAC/3JV1r99kUZP+bGajjffw3sfxea4DpLBsWGtfrv+sS9uVOSDEIe/nZK4WQGQJ
2NOIuKYfcsvHz2/c2z3ig2qqqZ9S3NDBsFd67ttlVm4swzLN6wkBvLBoOuIIymqcLoOSxLKeTVmJ
ZZjWomYoIzcD/tH4alMExwq2+nX9Uy8s+2KfzqLbSKycYTkqHL6yCHz0rkkr5DRm0Fpzn4B/zDp5
z3UQvaPLuGUXcOHqo5GB1A/Vh0VsZHX1DeY861XAoImwmz1KzrKfTmjT5Vm1JVG6/Fer+TR5TZfo
AIoQ/07nc7AYSAQh8zmQDvidbRTRDXorm9opy8KsByIcJ+WmKQUWYDVQiTxMYA/0YQNtAZjNU2Ie
+i5o7oe6GdCtGaVDJZWpF0S0UN2h6NoHc+wW/n+Ymy61icgdFDX59O/LyyOz1HsIXSg/n35+MjlI
6nUKsobQAB47tU09CTTDsaiD5jPwOo08X2wc6ktTzssPqWxprPC0nY4JQTpTCzkmKxiaYpeFmflg
SVG1UUE7GwWUDn4TdBipSDLIapTJ7BL4iY7tzQM4e9SllJ0gNzxcn7+z48goXAGLDD8mCRS0Tr/F
KtVGlXvL9gRm6cCte+dAS9J8kO2i8qp42AQGX/qshbXHTgKLCgjodMCZ3oCljioDqhIMGymLrHeA
HmO4b/B4jXcl2gxPAIOwIzXmEkFlNUSsK4IdoXoaZibKPrPs+JAItdb2EqaxnplxofhG3EWFPzp2
PLmVhrq0O5VydO84XWbsM9F1lpfUcp/t8S5tHFcKrXJL+eLsqmEuyUMQ6oCloOjr+ryGSn5RlLnt
2YYELU0FuYp6DmTEfTGV6kFBZtLXjH/WukM1SiPwoDZA04e7apnxvx42me7WhLCl7fF0I2RUjSaO
Y22hzTtQW85ubCbHNeE+b1zklxaSchGqZhrdaWN98eQTVaPEYFh9sRg72omFwQTG8+GW8PXZZcr3
IdZBsQ/vL1rhqye0lEijKyl3PII/MNa9Y+1qYRRHqwmLjZN96TTQWlmcnLnmmNXTqRxMoaF8O4HC
V632szLgmia6TKAGEcs3bYU01fXTd+HTYDVCxaOcy1Wyzl7rqOuhieWQr4qU6l9XNOK+RZ5YwdtK
1G/XB7uwPblLmMCPLeqspTYGqDpxkooAuUeleVC06b9ZG+A6mZ11LOgy3EcARf/9elnUyrHxBGdD
TrW+xNAvI88wHE/YPcy2ERf3FJioJ2Gs+Tb36iYu/yzeogEJhICGLP2Hhb55uoKjkeKfQRnWm9F3
Aiqe59hUkCpXXU7ikyJTH2ZStG9rKvRjbVVweWfnYA51f0SpcEvx48J+QjmO5eXncImvYSnICwWi
U6NgwVF0h7wnrhradviZR9Z3wup440iehXV8/BJZ2dAuVHidy3b76yawcOjI5oi7VSoCQ701LQLd
1Bn6+wRy79usz/KxajQbUxGl0zbGvrS7YELqeMEu0cg6pNS5atregsCSBPgZG8gj31cxdLkir5sv
XZ4Mn3H9HXX3+p7+kNA5iUr4ZKid7DDgx7S+V5dfo44DBmZZ4BV1aEx3qMak3Q8A9Yhgd0IaG+FB
cp2QF7Cd7JONqV/vDb3SvjdOPUNGKSGG7mJEdMOdbS3OieoY2J+DQB3gNJeiV+4oTpajh1uKk++Y
VWh4VTBG6tucy9FL0mM4QYnPRAVaFnKcfLdhiO5LUyDRS4kxrWlIJ2w1mUxbuglrqdbuECPrj0Us
i8Gtmzx/NQMDbe5Js4Nso0d13i9idgh5F3k9gnyepdMNMclB3IhkRFKqnkzUNZBR/M8MRH5bgXfd
Neqc/0SBBuVxeE43QwM+ISmd4UsmmUbhZuFUbnl5XDgQtO+hVBNuoD9yBrvpbARAmlH14qDovs3V
YC5vY9LfJSgOL9rHYbhRYDkrDVBi+j+kLzEi5OPTKahQnxJ0hVSvHRvd62Zz9ABZK4cpB/Xo9lJL
uTcpK2iUBCU1dbYY6uv1TXrxJ1DfQS2BK5DS2ulPSNF8rvuwUr2cWTmWWjgxJK47zh6t6O4xk3Lz
GSGt1qMyHYLzdwQ+A9d/wvlDA7wciQwOII1DUAunP0HglkLft9Q8kYj5ftCr3MWtIoPm2c0314c6
X2LA5ZSAGQRztjPvAjVSO1IQepBZMpgeBrSTb3XJW2In8V5Vkn9Vq+JqlReteCR0eEKp259+WQzf
I4vJizzToGpnj310KO1MfJWj4p+zOoYClrD4M1JIwEzwdKipV+tQlKaK1YzlpO4o4u6t6wrT8ukc
QfK5Po/nu4bRUEZBg4OHg2bzajRripUhjzSiydS+s1Och12YS1PspokiH+Y4cppdm0rwepW0FG9q
Nkhb79d5jLeAv9E2hxaKZec603Fq3epCfQCKW9by3ZzN2hd2TbfxpZd2zGLfByQYFoShrs5HOOSC
exvyHpMf/87n0NylGpRjJ1esz1ppqPvrM3uGIFr2zKKBgLgGqA+AAqdTK9cV+lZxDgOndGzhK6Pa
7duusW8NVNqfQRZAqcrMNPeqvK++BTQgkEYogh9hVqnP13/LpYMJgxCVFdC5JHmr7dtMbV+NA6Ss
1ozwThR5dIxbUz4s3ggb03xhKAXFJzJ3+NTM9yrVGydNkyx4HF6QKNmTnthfSJmD+yYcX65/05n0
EPPLl1CQJK+Esb3W68CGDSukpNY9a6yLz9S/ypeASKjEhzLAzDaTSu1phJeu7tMqbEZ3jGsLW/EG
6o8bmQ2GSpFVdPuwq4TpGiYUWU+pINb/+6W4OKESL1KlRo5yNfcoF8tN1gM0p+FZ4SNe6MJHLiIf
EHtQxW5jUpa39jRSWbYbiQNQCUx8zioVBjImbdNpXo5/iGagKtYhrwR3y6w+2emkw2lIwvrHXE3J
t7ASWujlNo1CCklp58n6IMKN2Om8s71wOkyiJxs0Olqgq++nr1TLeZ3IWN1F2R7NA+13hxuGj5GR
9I5u24i6s57j34CvYIwpRSH709w2GxNz4Z4Da8/VTeAOFGEtkhgV8yIYGaIQVAZIcMj0IUK9bL6O
pJc3CB0llRs6Usy2QTHxB23TfKPFdmm7LiESyDpAnFDBVyFCjB6nFFg5TZ4iG25lvU3uskSuXw18
iW8pV2KBlY/Ci6qZqDCTQvVnL8vimI1xfyjqJvsCGkf8HISc3RrCSP5c3zgX7mCU7Nmm1EXIFNcg
Q61V28HIwNhEZRJ8yes43jttm29Umy5tBtJsZLioJOH/tt4Mkx2IagrxAysr1cQecwDEULcQL9xw
LCt4pvr4UpLLqYs0hPyUzNDjkGwNN0LWC28B3SLYUYuA6FK3Pb2aB1PvLSuuZYK0PHpR07j6pqtx
/BVSs3k3AindOARL4LM6lfAxFvEoXh+e29UrqyxGyKWNV4iB9sBTYVvhvhuy/FZ1hvKm1WqgVTQh
b64v6cUdB/2LwwecEtGf5Vf9lagNfE05k0N5Zh2Wv5Ym1S0diOkFtHRxKOw5i6H0Bv/D2XntyG10
7fqKCDCHU5KdJinHE8L+ZDHnzKv/n5p9sNVsookRDFsGDLi6ihVWeEPw20SU/nsu5K3A3Qu3FTJ2
+UUPJ3N2u1DOvSW1uw+8n9gi3f+Jm+tCfY7qhCkwBGJX/vELy4VeEG+I4i1FE13UFoVOrQqiBzhm
SPfBxq4/WPrS7Oz1ra/PDqQ3BZKbi3KVr8Sp049pkSveoJYhbrD1HH9oeWEWv0sshArVYUBD5v5M
t84XSEFB6TBJSl7ba3/MVGotudLrWfHkWV8+OZH1zgFi+f3+IBtvL/Hw/x9kdcWkRWRXE50pb26g
OvmwzxaE+ZywyJG17Ka/WUaArLi00QulJnn98YKlIQQo8JVCM1bLD2SI/XjgEMyePtalP7TRnlq+
+P3rYyQ0yixQ/nCq1qQfadEVqahiQuNYzS9Vjx3ilLbGscdB54Il0S8qIdVDAQ77/PaFhVcBzYi6
B8AFsfB/fD2nS5bUalE1ALkLhVLTeVjTZniB6LaHOtycI4eBN4ogFRrH9VAJMAbJ5Pb3Wiecmh9K
rgTj05RgB03rt9DQsUIG6hhq2Eh5qjKFb/WCJqoieIBlAAQMOPa6OJmUcTZGNpmsilrVMZwRS2jk
pXhfI5VyuL+qtwANxoI5gvsasly4mK+uxYrmVomxkuotpjlNj+aQjNM7FNfGEMjkyCLjMA7ouKDC
IT2nk45gedMWZLjZrEog8TXp30Cfle5ktEP7Do0BZy+j3boq0PKlp0rHm7R+dVUEJi7JIQKenhpC
+6qUGIePJWqfsBn6BS3tzdgmFkRQsJDskUWwtDpSXQ8oxJiobCFXDR8x174OGLCdgz7LTvZYW36g
R93O3n59c9en6tUTgg9B0ums5lhYRqwNClcT+OWqf7DBj71oqVoUrp1O0YPQVYw9xF+U7DQPi9S7
fVxI2sPYpmPhShFgQpfkOSr3doc4VKvfRW4KFJIkn5xszdUCIKCU7EFCEmkqpZMcGkp3BIxcp99J
PpbyFEakO35Xact4isIYuhqBfmL50VRmv9VUrZ5qFXtBd1aBNLvyhEkPSHUl3NvHG3c7VwIPCgYr
MHTWVNNOlXKy6Fb2Wr1WKO0E6jHL7Pl4/7RsLAf/d7RLUQzApn1tUEtftB/wY8eOkyTjMpWL8TXv
+w9yUkunt47EHctmEG17PJzWr/LUIyWlAGP2JKVSTnFoI91BKf2frMWO8S+GoonFtxQjrp/FqIhD
rdVa0yPkaP1CqQo/1o3k/WTM08763cYazAr8nugKAnNb6xLUi27BZsQcjnepo5phUqAPq8w+OuhP
PylFZx+mAFbP/QneXiCiG6JyFwj+Fnfc9XWe4SqjqbWFJV0MUZRHGOmUSTZO6PLkJ6vEyO7+eBsR
NoxRGvQCxqeIjs/1gAhNjX1KtcejlKD/qOus+4n6MgD+Jo8vYVsFzwrKfIekUbXnYLLmz2057z2X
NxwTAfCjTC6MdERFcJ3rRNg+jmjJmURYlWKlqGIJjakwmQakWWBg166idtpD2FvTz66M1HfZInS4
jAC+j6smZv1bLk37p1EkVYd6+Fh/Q3sAQczImObSbQdp+gXUvnaOTqbbD+yYRnuACiJ9ub+YYq2u
byCmQTmV1QTZetO2VqJZ7zRUsjxLqUf5ZOZKbOPap5YxEtK45IHEnqZjz+WVHtJei0uvpGCh78Tx
t9cLtQNqgdQ5UFlGBeX6izaq2cqBBpdPTRoIjkZCtIpgxs5Gvb1eRHIM91zA26hVrEZZMIaspMXW
PXkalfJjPVSZ5OvCd7layKl3Hp3N0SiJkXoJmRVjtUsxHu3T0HR0z8FmtHmgoTQmz4uKaJFnmS16
gvc/5NZwVKQQJUBuVUjEXS8hCn6CfIXdx9LF9k/TTopDH0Tx91LddX/Y+FogKoSBMpRqLs9V/Uut
sdgIUHIWioj2vwqie1/Ltn9z/govUWHldDYG3fjVrQJC2Ab3yCCLXEkavglleqTCF0HEmZrFvORI
P/y8v4RbF8vVmCJw/TMGVmM0TofCwksDrtMkY56E2s907CDFf6TMGX5aZsUGyx+M0ymZIvlxaKfx
2/1fsfEhr37Eat8YQbPow8yJBLiyHFK8YXFFrxo0rsI9RfetoZDNp60K6IH0dDUU6L42p8BoezBN
GhXtliV4kJaaC0qalr0CwUaxGJgPpSER7IgkcbW6Fc3Eyskq21OkIdNOVZRp73WjXbSTo+R16jux
igSs2aXLeLaasfkazqmzoB4ejhcwsEG+09Damj2FYnYxE6WrtNphchDqDZ1ryzPT1vwFNzP/hyR+
GtxEU8e95HjjkeRg0rwHN2BQJ1kNNtDYL+A+MFiG2MuwaMWLMhIAR6nceqo99zsU163JYZHHWGSo
vFCrxdbDOE4GBXieMluS4iNEYI+uEstx4Lf2UP5zf89uBNhAZuhGUvAidQVkcn1y0CIETN9zWsnc
+ac+jn3n1V3cx66aZeqneIln3WWF8MuZ0rg4DY1GKaYAOZl1Q/RBCsbBv/+btlYAy0biSIgG8LLE
F/njMC+GIYURkr2eJOv9lzxsBq+i3Q6T2lBO94fauhARhGKp2de6s2Y22aj+xxklUS9OxuZnQrX9
oUKdLNq54sUirt5q2gGiDUtCCQh2tciBNWM8WYCdiQxK/i6ex/Iv7JUn0e6hDt5IufwzwbV759kU
t8B6WF4VimsAlKiFrF4WvdTmnIjA9sZKtwt0HqL6GBFh6kfs7JbQnWczXw6qXIWfu2bKsOIeO0vZ
+RFb8ZbIHGHY2cLgZu0gXy9T2aNh5XhVkFjobA8SxazGAuPrgnSTPkZSnsfeZFohvstgV0I0Z41l
9I24iz/L47L8N2dZ+QNsLAvYmwpmzgPaW0hKGyp1MltuEWy15qS6hFZk6odwcNCGShowmm8/mgah
q1DNEV6W626JFMdaO9TgvaZJc3xgAthQZ/Lyy0xqZc8c7ObT4UjCSIA6aH0SWl2fgXbUpnIIYCrR
MeierBjhGCQPM16VqNjZnLcXHEPZ3Gzw29FbWWcBSmel1Rw2kW8MfX1KTaG7bGvFKZ2xHx7Avx3v
n7nbwwB1V8TdVE8Bha8hOhI5FSZHieQVehAe1AUVdjWW3yehXD7ro/7b7pM9TNTtjSKcM4UdLTkj
cgniGvjjRqmXuCA/pK0ioaJMHTklEqB09aJVnfPmPcJQ1AXg0YvMao1nc6bBxthsontaGli4Vz1b
cREKI7ZW7izk5qzEQKwlAI81sB7FqCE3KXp4ix6UdG5sNKsXqTk3mpRe7n+z2z2CVtxrEgxfiSaJ
dr2ASQ8nMolSyVPVDK26xDHmQywFMwAn610u67/vD3e7RRhObA7aczZETPV6uJDK2wykOkBprwyQ
eUCD71zThgImOzzMYZvvtKBv2dTwvfBEI2il2A8JSSz1HxtERiQZyTNQiEvKXebS40HetAv5vvhA
AQ88LaBVNBgMMeintJC7fnHjqETjD08Pp3e7zpB/2Ci5EvLJifpfYpXJs9M2Ro1pHn4/L/Q7RvWE
mBpmP+5S1jjq3F+yjRCYFgUJIeAB0dBcNw4CAtyebo3kTVRHPpmYlHxKy3hy6x53Q37e4IeOVZ7N
RHtQEV5+DmNUT+//htv3RvAM0DDiMSW9XgPgotkYdepdgMpGE5fLUuDdo1o9Jk1euvpkFj/wDcCR
MEd7O2uhYd0ffqOnxPjUuZg/wRrw6uuvaEVOMYJaRfw/tRXSYHg9XoLc/i9Vk7CSQPi1dXP4mT+i
WWk+RvoSHyk3D7/wKmjAzGv9yYgU51hmwxAcEgdrvvs/cGtbgxOmPcDFLtgY17/vtUiYyJZEg9Gx
D3oapOQrSuSh/t2fEKuYfaXNm51Bxf/0OgigsacgP85n4Qiv24lZ3DZYj6Oz3Jmz8S2oypLHshl8
tbI6f6ZWeenjePYSaYh2Gqpb95PQvkD7li7ajbVrDZUYeGmGLqyioIyQqJbv5IH9oBnFXlFnY2VF
95yoGd0usfuuV1aK1LiYdVa2SToCR2tMF0SeJU33FGUKfIx1U58W4V7jfmNtGZW4ESKnxZ+rDVcr
WczfPGWhas02u7ujNywDoZP7WU4OmZqFv9NxGYeXaCr2BJ82lpfBiQ85aBQP1mTVBQkc2KW25M0Y
K4aeYQ8g/hGG7E+pMuxBsTYeAPABqHfR96FLuH7WytZSgr7PQ9/JegupCLWMPoa82LO7ZFPwoLeG
8f3+YdmanrjLOMwCT7vu9QwwPeqy4Q2onRHAjpSV33MZCLGEG8e3vxhKGKXwwomIa3Uum6brQwd4
jifpJNOZbuXnpI3x9pjQ/fyLoehLkrtTGqFzc71Rg3askMjSAi+cEgeZUx29xzwPi8iVEnPP7HNr
e9IZMuEAI4qFONj1YHDiuxyP2cDT9XDo4fOa+U98s2nZVb3kjkNvJ+7QZKPicqHoe9JrWx+QJxWx
JloDKlvnevRUq/mAoxR4KkZxz5E5pl6ZoWTuUgEOd5b1NUhd3XIqcFqBMqSWBinpejBMaSVjGOLA
c1Dhyh4lJ2wem1rSL3qcJt+0Sil+L0Fat+gA1foLIGZDPS7TkH1q0gkvZmhd5b89jgkB92I4oc1O
iIMljaml76BmpzvxzY12vmAEC64zwQ2gZHoM1z8XksocIWoijlNeTS4S7nC7paDqDklt6R+JO3rF
DZeoelfVcjT7M9qOB6lHrDgO2v6lyJzmA22wpfESrBoP2EwuZ4tKy9sxEIJDwF8g/hATWjOwwhbt
tGI2JK+HysSqyKN2oEar+wgT4hxdD63hZi2sl/unZOO2gcaLihuHnwVaUxjCOB8dPQGCiANpf2x6
aQC1zxsZTNNLaeRvFfcSX0OgO6kCoIR8kwE1xkxx2eEmxfz4QUV4ysNunHipzcaTMsmH+5PbKKcx
nBgIQxDGXb/I+SKr7Sjjsph0XXxsKPId4GtEF2fCAqHW0qrATMHoPy9DVn0LLae4RO1gXpphsXaS
ldvyh9DeBcdLDR+M4g0yHAmCHplpydMGdXkQdrrI3ert+f6EN8JCyg/c4cTVHNK11AGBEMcxUCO/
xyLynC5R+F5KRgddy7zycqCNx46j7s4d8mOxws10f/iN2ABNT8If8XTRx19dDYUm9bY2Aw/CY1E5
gq11jsWoIE/XRLpv1Ibs2qiX7MSiG5cfNDSa8q94OqZ9fcA7ZRIiQSTVtRJYB/CsqY8bn3UIxv27
T1wWq7sPTQOqs6AqOS3rIlajSqrDSYx8ZWmW2AOgYn7V63F6aHQ5OqhOOj3pU7y4Sp2NP0ody4Qu
jPdUIzYmTCkCYXrg/aD81zXiuHVq1P/M0I+XUTl1JcElFZ3s356gbe+yF9nmasK6kOcAZgMeQV7L
Y8fYTFmgDiJetKy8VDS4Pzem1J2KOM3OQ97W37O0c8QbW6gX5LudSz1pMFBUtfvR13Cspw6mzM42
27izoOEILIb4SVT5rr94AxBD1xI99iUn/q21IGC0MLIPZj4kp9Jpp50rcmu9yXXIWqkVQ2tZFYiW
WgepWakYv0wFz/iItwnXswgESVL3QPAbR0inFgs6jII0DaTVYBR7WyTiewYrW5ksdnKeFnOxAcWZ
wwkYtda5jdYtOyu6AcGhAi5g8QbNOO6nVVxmjWoWL4iD+Eslq6eh06yTBVfXD4zghMPRO5C7prAK
yS4hAYhb4W/6rm0GxW/ReXtINMQvh7AKDvfvk62VJ6mBcEXjlfB09XYneLXOdqrFfimX9jFZzG8N
UA6/7YNw5xtvxG/IhiAFz3AUHNc6y9Q75cUyuESiJvqRYLbxpcNI2NWssnuKtK7/qCEw6DqWlO3U
QzbeBVor1OYgKvHZ14c5DI0ugcEV+tPQqG6KhOzZrKLu9OaFBAMDfIYij+B3rxayi1Ap7Ko69Muh
WE4jyLjHsW1rd5Jja+ebbU4IHBEdBdGWXLcU5gDPlDwooLiFSvCsRaH2XJZL9BcTQoyPVjhlGNC7
qwlBbYqy2phDv4iHEMOrpnfqQzJibN/G8l7rYuO+4UjSJ2EFaV2sI15t6IAOxQQtlNONJycfeMzm
YorduHaGxg8kvftx/3ttjUi4IOxwKc3d6CykxZSrhcYVP9dlcLI75OHtxV7gK2jhY6Lk8c753xqP
5A+RDvHFMEde3aihvAy1ZYRUvmvJ72pFP3AJdW60RPaXtIUCf39+GwebKjiVVOQcaa7q6vV4C3pA
QVvqoW+ORLhpQCnGnNE8wk9sj3iwOZSNq6pMEEj2vtopRY1J4qALL7C6Wvw4KBvPymPjQ8DL9PZI
hE3yatrLdQUV+XpW1tKZ0lhomd9r6uKGQS+d5RA3iQiznrcXfKgzMZjwjQEMshqqjmPHKhY98+ex
bt9pam4+YJs7PiWL9HZGvGhWmOS2cBZ4mFZPQ17beWNGceqrUYUAQtqh4qTXTVG76TBMO0sofvcq
3hD8EOG/SxHkBgqqkSgvVp2mfmrI9VdgN/VjG+4qpmzc9qicwVCEnE54s97ugK5ok8VN6rfQU09z
YmO+UaOINS429lqw4SmczsqvqLHeaohI/gNLUXDtxLZX5NXzXvMlKycZWUzTqnD8sX/1QZx/RkS0
u5RTEuxsk9eAdLWetFopFTMced4anD3RD8k0pU78NG8IKswu0Eu3N4PRnwInf+6oKZ6lrrAOWjNQ
0iuL7neRB8k5LHQ99sq81v7RjTH+3/3jv/GVKeRh4gSIg1re+tFTCtVptLxM/CUeZECSEvSXKN2j
2mx8ZXYQ7XYg/shkrHuIwUzw1ON9wleebc1PJRmrTZVcBDPeJTVP02iZj1I/oh4ex5W5c6Vu3DuU
0rgHyIioCK8jCigrM+iNNPOzbE7+KywpfArH2nyI7eLb/dXcmic9fBBhlA3o4KxuOLW3hoIPDTik
aMwH0pH0QhwgH6jba4eeS/iQxtniEgDo5/sjbzwbvL30chSKK4DjxBr80cvp20iujIQ50liNf3eG
0R7GWRvwLzbq9tzn4x46bWuqVJ0p5jAD+P/iv/8xYBctJrwo0NdpLw9Hre1at4Gv5EMpi45pUtsf
gmGpXBW97A9/MVXIdArBKFCrNR6fJCdG24dF1tG1cJHCHr+09vxzlqfpZBeOdbk/3NbuoVpAW5rC
suA5rCY6A0fSkwlFg8Eovk+NEXrKhDauHHXq7/tDbX1E4QROmCGim7UOaVU0s1MscuarY2HCgSuU
f4ouy98PCl1czcycHQTZ7eGnpkZVBuYXtXzeruupxc3StEMq4aEYL6mHO0/50g6L/mZE8fUoqwgD
27q0KDNkFLoME/BOj+G7Au59P410C966gFwxhLo8Jnwo0uTrCSlSM7dRtghIa2R9Qojhp0QqdYbY
YzxmxaDuXCziibi+0hlOmKaQsIFfXhcK9dFQ6lQOC98WZhslyWnrprDoXuSJIqXe4YnsGqNI1yZ8
JV2rSeO3o5n5CQ41AYAFgD5fG6R/HMMqwDZIRtLIB31nt6it6tVnY2r7h0BzpFOGss6b5R2x2RE6
H6IDAx1l/WIPhR4FmOzS7qGjdkirWDktduTQhNL3NBxuj54YCoAWNzef1BLn5Y/JtXrVUNapUZLs
h45+My2LZ6iBTe9mgeG8GXzCUCQWJDKodZM0XQ8GNK2zQ2cs/EGK5JdGolYy5XHhYuIa78QCW/tG
OGCBRYVTcqNNlyLGiOSQ0BDDLRVvt0x9NJNF9RNtco7zrGaHSu3mkx0FAA4CNfjv/im5vbp5BOjg
gaGgPHkrHGWlkV3aau4P5eC42kgSVQBNueB3n3iBPs0X9vzsy3M+7JReby84RqaUQmxFugGk6HqN
saRfrKASV0Fqzy9GMv/ODHXIAU2iqYx3yni4P1ORLK0PKHoNQhSItx+w3/V4SQZ8OpQZT7aWX6Oy
6L1bFmPxNEWd5aHkXLl91EU7UOCt5RUwmFc3UujVq0HLkAQ46+LCd3T6QG1ANIVyw4BelpGC6VDS
Uxo78VdF6sO3V30txA2ETjE6VqIIez1fczCHaZm4/+p2+U+TivalRbzcp/oHs8Ky0H1EX3MvY90o
7fMW02ynB8KWogx6PapU2JU5OEbpU5JF46lwpEz34szUfnJDhN0h7HBVv0jIjlIxswLciDDgboBK
D0KptR3VPbCV2Earzw4iBK81QaAGgLhahoIYsE9kxAEXo1HcOrWWB6T5UdtSu2Dnyd6cPJLGBrZZ
VOxu0OVGFbaGjjUKHqzm6FdJnlZuhMBC5Vp1w3tqxMNTOUbLN8DwBGGkisOH2Qj7U60nzptLZ1Ba
hA0QuSj387rnkDcTTDgNKexaN4aP8NZSNwi67JuNJTXhtp1fDDRS/KAL2+P9g7YBxCGwFy3PV/9U
tPCu9wC3Vy4FKQl3SCwmP9eRMT7r9uwYbtmkzJuwFR1gg7iweZLMOPoaZEkzItmik/Hd/y0btyu9
X2HRwUpAm1h9/SmRZnzaw9RflLZ66EfVPqdKPj4U5SywcIH2UHZD5qEQ0X+ZoDXvHP/bzSccA4SK
NNp89AVWw8+xrtTVgCDWgna/p+Ly502aFLlDLzU7Kfrt9fbKP6H/gekT2nXiv//5PmZ9NcW4y2J8
njqQfpXq61Cls48Me36RMGL5Bv5IznZ22ca3prICKxLONBk0/3o9bFc2ymTR+8ACpVPPLTQgP4XA
/gzNa0Suv3T8bDHVT1AxzvNol4/K1OY7v+HmG7Owpmhu8Z6A0Fhb5khZ22adpozerMQgvdIY0Cj6
AWXmjvIgWa5iL8bHqJzjjlJ5MxUHKqHZ5f4+u1l9fgM94ldnJGAUa2roKAF4UKcSI3Gp0S9IiY0n
S6+TQ5RI1oexzzBknnfdp29e0NdB6Y4iliCEClfZSKu0XThU1ejpUlmhkRL156DS+0M759+kMBhO
9+d4W7UQ4wmBHmiH4BrWETVk7kFDp3lEsDN3vpaZWT00TtQ+VMsy+xoqUufOMccHHnDrfdMnwQf8
TY1z3zn9UznJ2s867GZj5+PfPLCisgfWjUa5iCPWuEWukxS9xmYEbSrZx6KsVBzji87Tm2xycxu6
+2QYAaIBrb6zHDdnW4yMXMRruYTYebXzDYw8nZ4+vddlTniom7rxYdon3mw1e7DCzUmKUqmw2RFj
Xh+ynD6tjl/e4FlmI70g4Ci7ZZwo5yZPsI91HOnYqHXjyvRcd6LTzZEZUqTXBN1rwRrHXArJqZik
bQww/JqpVp4LoFz/zioU31Kxmw/4UqI4ihSethOE32SkLLD4tiAFaKvyllzPetCBvlJRHb2g7vr8
Usaa9r+QAmu6815tnF3xNGD7BbEHpODqkkZ/YSraCY6FnVf5aRkiUJExLrmfxrEdT6WW1x+sucfx
8v5x2hyWKEFkGiiJraU4kYLXnGZKBy+38uUUaKN5VosJZ9ZkQd2lnSNPyuM9Lc6N74koJHrCoAFA
RK3vSsDYZHQmAoht2iQYKDe9j3e75tZwt+AbDMEvzRrDS7cke1KxG8cFggnSuK+aLtDGr78mPWpl
gFuAJG4hFxdkAdJ3tjZm/ymVou5s2o17kaIqLyG8FtGmWR2XdK61jrhz8AjGULEZMFDCMKNqn7Je
05+LMmy+vP1TorwLJ5tIU6BMr+emqiHKOW09YG0ZQb9I5uySaQ6iG3LRHOImQHNwiou3csAoarzC
DahFcTesb2NuYlsB0z8AgIqmY4Aw3cNYteEjXPBo54RsfTs6ofB30KelgbIqpcgsp2kMnJAGCdVT
nDTysz02uRfbffDj/lK+ln+v4nUxLYhmJiVT+pXr8nDXGng0WOHgzXaVfpvaGEWJkdcEgcoR9XwX
aca4Oc660ptuLTnBDycc0o+Z7gSji/VMDzetTiGoBJo6+8h0Zu81SZXQlQwaDWJzL5vfncXKn5Mi
C3/WiPYj7GlUIACp5Kp7/KONnYi4AnRTglBYp+srLFPKkfKuM6LxAx4c2IZyshdeizGZlEepo5C4
s3oin1ytnlBjFttBnPE14FFF6qWOasLMqBjlxaUy3cDWNu3McJMsGMOHpRvTHxZruJyHIs/zD0k9
Z6NP/RJBzt4K4vf2EOSOa6gFyh/xIjm6H2vhdCzDCv/YKZsmFC8MtJDdsk+Wd2Mx5juVyK1F41ok
U+cQcx2v7n36oZkZBdLkkT/BTsdbLvzV9EaN12TsRKGL6ke8p0m68daIzU3FnNSNkF38pj+iZ6W3
o2Zslckzqrn6EDrOv51aqjt7e2sQzFmpjwupAUof14Pk7RIrXasSMURZ70aFbkKPKdLD/T2w8a5Q
gwRkBqYAaNEa7bVUlR3LnYTquDIsZ77ucNGXDiKCHM7nJS8dL40c5+3BkEY7heKc8N8lG7ieWqLP
nZMvhGFp0xS/h3mJlqPBdfs4h2m2B47cmiFINlRwQP0Q/K6KKvKwtFoSEvBXVZzVAOj06kOHXt23
BsVIGDNJc7Sb0Pxwf103nk6qu+DM6ewiNLrGXCXtqIwlBA9vKuWu88LCjD8kM6qRA3a7oN4zI32S
9TR+zrpR2vmmGxcwCwshVNiWUHBbbU8gc7FSONwjokd36JtZDk90INpF8AWlcedl2dqnbFDBxwdb
f0OYKGRnAjQUTZ5VFOYPvrmqunJi7hUAtyYlvGThqgCthcd9vWcWx6kbg8a4hzHnjH1y1T4OU6U9
oMqBEuT9j7c1lhCPt+i4Umpcd8snnmh4AUCMe0pOvhFNxDytIjdPSdq0f3EWhEY9rxcBj7XW+ChQ
mgRdiK9BoyA/HrA9vJm+68MsK8lO9rPxpcjGuL/ppQoA5OrY9TArkC/lJGgyCuZtpQePadFUO/th
40KmnofjBww7AX4Tv+KPy1HTi07LZxqySh3RVxgrxaKXZ3S5awxRWT/MmWnuxP63pTSc9wDlEqai
d0hpevUIUDmpeZ1sJLXnKpYOnG75P0hM+jOKT/NvvPkAOihJWwF3cKZc9qHa5ye5llrVrdsSWao3
7x+R/EL+EDcr0eX1EkR5COSpSLi6qaK4yTRbdOr78jSinLIz9Y2tapDoMXEEzSncrb5pMk5qQplj
EBQTE+2szvzS14kGeS3NdobauNIMinQ6fUYOOwCI61mZVN36ptcHT0Ne5KwOClJCijG+SJY6vTOW
VD7bNc4HcRNq79+8njSMhbYIFoFC+eN65LhjHQONSRrGHL2EWaXJLmJeVebKufZmGSPqMmQ1QpOe
VwMlw+vBegvacj9bo1dYbfolTRLHlSXNeAItm1zuz2vjqAgJPEJXyjJAxVZD6bVhVjKWBtAopfFl
bhX1aAj8ZssW97Vm3Ku3bzyFjGeJ3hGCsmAyr6eWOmrrVIqBNm7RD0fomijgDPUXU4m0s5U506WQ
d020NnYN9xrfjngJfuoa/mlKMnqn8dB7s6GnuRvSsmtdfXbMFxws1MVzsHcq/bCqy8+qnZZ7Fowb
54NCGyAOTgkUS0v8vD9uo94JFIh0LHFopPn/0HLJ/0dRsX027S7+i0iDLj+BBhE11NJ1Jmk2hh2H
ekRihx35pdcm47Bo4fCMKw/a/lwWqOZn886lLq62VQx/NehqD3VKoiB/TQZUmcXgpYs1X7IlhHMc
pRYe5En8KJnFr5zs1yto2r/99aIdSeeTHjLyNTe5bCobbSRGRwJI98tRqY4w8SUMwou9RsHWl4R2
AQKKtFkw+a6/ZKOHIWUkVneKhvmsFFXkZdBA0Pk0leP9c3lLjwKKIyS36B6D0r8JNnAQKpoOjULP
GkzcuJoqeVwkNXlkf6ch10GPqqzt9NF7rNoejaQ/91Vu1m6uNzEsgsw4icid8Hkxf+GmsCRk3b3x
T9Sjv3r/l26daIhxgvMjWJXm6uGzp0U1AVKT/86F9Muaokl1nVYpL0XZ41MXy4UQJ1E+3R9141PA
WuDO4nOwQOtAAuh20aUJhwrkMcaTdtY+5xSVj1YTLt/+YigoRgIqRE9m7YSgjRT8mkHukbpupI9a
wfIP6ZxzcdWDttN/2biqeF0Az7OUhEjr/Jt+QZ0Xxtx7tY1wtaQ1itty2j/3RSKhnllU2IBbtdtM
2O3dn+VGZMbIxGVCpocC5uoVV+eWircx9V6mmdIZM1PTc7RI2dksm58NmpiALAr+rdhMf9yFdUWq
sejs6sawmq+jHUqH0Kxty9VHydjJfzbHwoaJS5eGKgXT67GcWdNbJsy1L3NG9dDWfckmmQWvN/v3
F29zKFHMR1sD8vTaRKsNZVhJic1udGb7jNtAiq5nqhy5Q96MCgDlAe6J8iuZiGD6Xc/KlsMsWuj+
eU5lBYd4sBy/i9QQ9cqu9zoyZSTHyz3qyi378XVUsMggIIQv5Gp3LJEp51Gh9d6A2Ppxya30gBLh
8mKjUHeG8mDNx6rU62NqJxr+iGWGq0UZDE+BnI1HTU3G0yCNqPVZYR8dMgAUftHN857Y7MZVJEJw
0VriDw7Q9drUjR0mYaZwetpweNfHc8KjUDoP0PCST2gzOr5JS/F8/9tvvH6080idCNU4N2uYho5G
ARAmtlnTT8PFQsj3R5os87O8LMlp6PPUcNWgD56SBgq/FPXqngP41qw5TgIorlHWXL9KU9JRwIkI
bzRpsk9Za0+PTUg2F+px79cSZhyLKmU7YJit60LsA6ENCfh5LQkTd2qrllTjvcEo7edQGmW3h9J7
ur+2W+eK5jp1IXFlUJS8/qCTrlYoinMp6XXdHpDzLP5X5+1/QVJ3Oynjay1rFcS8ik/T4BDqLGsk
fB+wZyDC9V7VBraL4KT0riq676bZFS+qFBY0KXXVl0NpRvS1ACYvl60vNbX+VMC2+fEX8xbYPFES
E8Cu63mXwxgNqSqeASPojlon/Ttk+vCZfke503rY2Dw8NQYqHIYAqa0NMkNqzU1aSh0Xctx8bYte
uqD40eousubLu7gptQ96gAnt29NTgV6n2ocJDkI4qwkuidMP5VL33kQhDoZ7bbuT0Znvpnx6O9Gc
4BuxeZCiFJnRC1gFKBF6/wH3MClOL+vHqoqmLwiJUIJQR7MXnFLLt+qiDdyxazucslBDPAI8qi/g
vouTo5fz5NpFkuiHQe+dixPTcPJDqZQOo1FPf7HlwbUR+glMOzm6+GB/vJBVpjRVPDpYGEeUWzMn
iv0sCZInc2j2+EgbpwvCK3ULgTS6dV6bpLnspbpiYWo4avFUBf9GfRU/mlZp7WyzjetCJLO0FpBw
5TVepc/4P0h5yHCeBBj55LRmflCCTv18/9hsJLNgGoTUMCByodVwvXb1POKq2WP/3MnqnLhU+p2n
jH7Gj2rq7JdESpvf9wfcWkFSLcHqElSMGwwt3pXjXGqdlyIQd9b17rMiSZjhxO2eJtvm1KgFQqHB
lJlyyvXU9Cir6npkJITWCAIhjHlxGKAVlMnTpU+KaOdV26pniShQxLuUBvQ10XyO9FC1ataStkoA
0lCOvk2oWj5o+oClQ9R00SGqsvFnFk/JY9oH0ovE63se0rqX/+KyACgjtMQBltNDvJ57W4/NgP0j
IodjU7/Lglzza/znIxe32elvxgITTQxOAoZI//VYgNU1EljWucrDKPeg+hsPbYmCootE1/Tx/vbZ
CB2ErhrVedAp4My168GA3mTSYjJYiQjTjzjt0+816JMPlpkZkturquSXuRRdJsVJSldtFWfnndk6
lo6CPrwoF8B/XF3DutWaC0WRzsunADfaLg2OJJby8S+m+f8sDwFYgpC4nqYW95YZN4ySON3oB2Mi
u3DpYP/OueFB70yfwPnFT2OZ9hCFh736y+YqazQjyNrpMq7zgMXJc4VijzikrXZKh1k7aEvXXRar
+z/OzmPJbiRp1k+UZtBiCxxVVZRFdpPsDYzd5I+ETGj19PcDF9d4ULCCcaanV5xhnkykiPDwcF8e
O9vsrv7kC2qzVnSbqsNK3csXFl4l54eQHV7dC+GQZpzqtLPgEWT6snxDwMQ7Rwj4pSc1+aDBReSO
IhiUqx1chi/vJvIe/gsETHwGpfZ+1UvPUaqUcgwVyhgha619aJ3mfWPn2tfXv++v2Og+dqJIyPkk
1YI8CLh3P9Qs8slMW3CRoYwa+zwiH/FBT6yKWmgltb9nNamnyHDFP9OSlu85DMZZH/36YcW9v1b6
IN7QweZ9KrXoSHBvb/EpN6BISmK24mL3vwzySGlmbtSHdhrRb9NqWDI1OEerABFKibekZwcJ7vUH
ae7LLcexXnU6WHfuki1VpsMd27WwBwt9PyvqQC3eDE+8ddpv0Ax1J8T7PL2aQzX8IxfkMy+ZueBb
9fpXefli8BuQfQIY4958URRbirZyJxeOh1RDfTXGJnoaM8P6YlCs/kxt5o/1M1Zwk/8fDXJQ7eh9
v1/qxZXK8BKQ3bEAbcIDKaMJHhM0KC3OweO0s7WZEcQOiF7sti01p0dL2W1y/u6chzms5RBDZPGc
U0nn2sEq7g6FRBld72R5gPL3sxJpVzq1Bfij+fKd8lbTpcLXyyfH6P/cuHD9UFxTEIGQKCaIuR/L
GNw8LiuSbIHnZvNkNkU2o37S6wfndWdn0BG7tnNCeaY8uzkUUvqJNviMU9X6eImk9S41lyg5ydEt
Tvo8ZkfR/stnBjk7sCsiTcSJYD3eT4wHIDExLwbLhLrxjhbD9KRX8ohFtXPW172+NvJTxISLcT+K
1WTC7iZyihmJ4OkkPXQmgkrW2W2eXP9z4jTGOa0idaQGvzs7BwoDQCSB+wt8PzacGeNrUmHIVNCZ
F8d/hLKhHZEq97Yityv4HPcZG2X9Hb9lBlpPMwxgMSiP2cCZbTt1LUZThglA2+n1u2N3qPVvQ2Rz
DQI3Q2VVHqUjNajQrDR06tDDeiyG4T+rL70DwPMlH5tNTwa6eolzyIja72clEGYA8ALItby2Dhur
VT9UuXinvLayB7UI543VWc/xMOr/pkmyfMEy6agTbu8DUvvmTCA3wdW8mS0a2XaHQ0kfSnqYwthZ
lgu63enBmu7P9JcsO2Jn1KE2xxvDtEI1eQFtc5ZoHUZj9DDYc3HOnNk5R2ZvBU5E2wfANtArSt7X
2vSTgx+x92HhjFIPhncOor0J+MyqMaU9UKXplyS9TCKrT3TlD2HtTN35z/cQ0S1E+TX44Cvff9hW
TsIrSoV1dZnaYYtD5GmwM42Mv/7jrr51D62KZ8xrvdU2HzDuKDfXGnQ/lNjbf7Whrf7yZVo8SKhh
B/t1ZwHZIzSeWZi+0DK0uWSKubNKsVQU2EhITlYh67OYXBQBx9Y/eHp2rmn0zRyic0RAudk2+2XU
ogF1EoBFbWnHS2J0A5rbqwytB/QWh1VmTQ+vf7IdEGztvUEsBKkzKI1bEkNT2PmgrQ9rmaLtEhT5
ouwPvRhH/azaqf7PoQG2gzDelzatd6n7sS5cnQ7HNnLfTxmuIqD5pd5/P/hZ6/fbxJfQVOmC89fW
dOoT91spnexYOB53RF5O9UWMTlZf+m7EtI2ro/qJiXLZhDQBSuPvVo7O26wwgEPTXJbvrBT/gzeT
LV2qgnmhferMKasO4pGdcG+FUBCKp65BQLI5VejUTDY+6gAp0KBPDlhRGNeZdfbr7H1S48TIY6Xf
hrnuwcJROH19efa2pGHg4IEhAM/QliKtXJvk3GHClUySgF428ZTE+r9a7+gHoO/eSCRStOpSmlq1
EDbfwc9jhEtxdq0yr7wqBQIK1UaG9jKNBxfVumTbT05azLKu7bOQIO6HslSmhkGtBQcdFcGqiYFd
GzH/Rx9zHxT95DxJeCDgEukRJXVns5lkTTyzPH0kDpvoyAVjbWk3g2MSQ+UfjSn/5tiqPGCy7GwZ
RnFXMiCXI40Z9/PDwUhPBwsmC/NZTsXS0UU7+Ii9aVl0FZ0lL0hGOafEj41Aaa31/Pqe+UX+26wv
XERuF1gYKyy3iWuTwbdyetuHsBswzL4ZEY04sGqiaA6iVpcRPQw0xJzdvhLWOZKqmwLcKNqfKR22
9L322j91KeurwqboMkSRfBjRYP2rFVninONstNqLOUpDBEku2wRxBa7Sc6Jap7rMgGPJzbPzMX90
bVGeczP21cH8XuxUYomV4G5R9yOf3EIOaQM13IZsHlpJPgZ1YlYnSyp57SL3aL+8CDvXnYJO2a82
esKlzYuQ2kOWUBkEMYpn+6lDaCkLtNrTnuhZtS9u59GqTEh3JGHx4nX4NSywLfEKGPpWcLNycSDL
eRTCePZ9Em+/vVgtjcFLNLswPLP24G14uaLrgYAhwlhwH7YHsgCdqpALB5euXf9a1cN4y6O+CDvP
mA7A4r2haD9b9Tk8ouoto4PMNW19rBTC1cL51NlWQ7rQz3hQw+N7/Ry8uGZYRSr7lO/I7lZW5/0x
7EvDbpNiYKgF1fjQGHL3e5Hp0ReaLNsTNpnqoW86969lydJPrw+9t29gjZPsrVC/uy2Fm/aoUs0a
u9BtZw9qkuucvCodrt40xm/g27SBYaTuH5+LVbpq/Rdclylvrp1MtPiZtLCBU3rggi6H/eSi/H6O
8uZIN3lvgxqwPGm1RJuHtu77pc3Mxk5tf+7wumzzAC7ffJp8NC0LG6GVZXCMgwre7niAtg6jEWBv
a2YgjHxfgP5Q04R2LlJ46rVl4XnjYbBJGe+oU37v+xmke6wlTR/cMffzI5BKp3FJVpf3bHxWY5vc
OksUYdwARzRODF+kmY+cP14W4tmwJsq9K9uGjGW7qoZQNah3QXTTIV5x0QQmNBcp6FQKzd613xep
U3gn03f7J9n6In6vNKsbP2iyX/gIqRzHoGzN0sOMs/dwGShpveQPjU/0t9t/nG2sPxY9+V9+vmS8
myUiu5x0dCBAXlFLPPuTl76LEvJiUtcjr+KX2RVjwQMiBUc+m1Ryc5LjMSmLpaKQGQlNfE3Tqfqa
WYt1c/tZ/7dr0F8OdHzIn7gFnGdLeMtPXWt6709jsfVXEM3h88cn8ratedFMY0GKMHmo5dFy6g0v
/T6XHdW1ytPyv1+/QPY2PF4sUI1XvyAEqu43IIqIuY4UAdWu3uzfT1HW9UG0DC0ON1GanbqkOmIa
vAiNmB2XFe1/JjgVGOb9iHWcVbrb1LyqrRKf/WzRP0oZHURGu4OsEBj1YeKvLVyPHcuyjG7VhTm+
jH/ZmSCenwbjIGTfe2NwI/7/o2y2i65DCdU81YUDumknmRh+KP0cja82dc5//p24JoCmqEpSl9wE
CF5fDG5BaTkUXjO/AWPUPiqi66895rw/LVwK/7h3gM9Ebr9qOnAPwoO5/0yYZE6lqCgh61izhxFW
09ek9/ybapAvf31uv97iuzhyHYu2nV88EFLVzeRoTLPtyeQBlehhyLPdteZHA4jGuVC5bj6JsepS
fNHqKTljvjwnZ8KZ2A3spuz+wptudoPKVEURZqoc3AfuCtrdS8MYJAL3lWMGiZbrH1LZQm6ycyN7
SDFys4IBnYgfo4VLcDCgAGkcfLG9zQHsxYWl89CiZ36/gO2cN46yvS703QV7aIDZS2dm2tWnhHyw
gHuHGAgWTEZDrBBY4X4o1ysrt7QpTpVTNp+bobD/Be/KwtGxxWk0jaNUdW9qa1sO1WouDlK5+/Gk
tpiJHi2MZ3jwy0Vvhp1bpFfLio4kiPeGQsUEQhxqcrQpb4bS49wCQ6Rs6+ZRgsbxWL+ZO68+STSC
Dt7+nTAOdMDUwCxWQui2Oj7YwhmsWfZhj5H5z4jQXwWVNQ+ho4n6Ed5kcR4rON6j3dfxQQi5M02S
b9jsZBQOx25zKTatlyWqKkn+jaIKnNrubhkcx8DVx6PG73XFNocNIA3mH8xuykpbzxRXnxuzLoks
iFXlkxd7RThib359/UzvTYj3E+ct1J3Ykuti/4YzD1Hl1L7gDat9FyEYvEoC4eB+bZfmkVzy7lAQ
yEBFeb9eJBVcvT7d1UyowwpiCmTdjF/rzhgHMsYq//d/mBdQAiVgwK0XJM3ZbzUbQ7g+RDAuCRFs
bB9zPAbeoZCt//X6UOs3334oeraALuiIQUllg31OGCI6aQ5QovuYQBqG8q/mMvSXLBvtEA1nHah5
/GO8cNX4BSwk+gBXIHG6/25I4TZL1TMohJXoTR/5GgKyI2xNCwWTonKPhIr2JkmCRubC5l+zmPvx
DEmLipvwUNteCcCLNOCT70fWjT3lIt0+N+ohQcf2AIDduTBXhWsuFR63tc54P6pvzdRKYeZBjUuH
wPKz7OIjG4OXM/J0Vq/Un+e96JXAWYKpRta0TdOyNIkV+sxtqPqlPGdur92UGP+DhX1UINhZT3qv
qZ1iDASat21aX4sGXeuKlocOqrKNd8iXIo4dDdVyrR0CV2vQW5s6wzpoX94dl6x+FYomdHY3+4bb
NKqbNaqbGnM6eanAIGQsrSfVe8UlVbakFlPUBzf2r8buzREhUkezFS03NA+23altUy/oeeNcWqlE
fhAQA54iNcVv0P2Cfu7o/QPI6fi+GwCVsRQxQzfV+Dl9p07G0nQflSFQEKlmrTn75qINB7f6zjbj
XuIH0ty/PiqbRanMyextRaJsz/jnNmWRX2PTjILS7+YHJ7a16+s3xl7+wvvFP4RStBlso8R+Mb0h
GwmkauSJvLAVijApM4rEu4mhX571uWytS5/68SNwq9JPo8iGlHYenDDOr/+WnVuZn8KpRgp2jRHW
P//tAdDrxIsNDWRCTn0b5BWne1YWGnewNk+vD7W3zBxmyt2rdyz8gfuhTDja/YwKZGigPCGvS00y
Gcyu2UHUtAv5LvXN/IjMvjc9nk9yC/gquF9s7i3J2+boBMVhGunTW1Wp5dmr6uqEF488mN5OXAI2
x6VBOYU3e9uviNh/3vWRweXRGvOPJErnoJMNRgeN7APhz3jzFqUTDPn8x40WiPKuwoFAy8h8vCDY
ep2s+7yzW8RarIjuilYLTUCeq9GJP9bQZyiudB9Hk7UpYfvYQbjkva31NuysWQtVWidvp9n/kcRm
8vznu4UoGZUdnjow63U3/bYxjWjJx0afW5QCHHmzW8QQcZz+KpwWW6aOlOD14XbCLcp8cDJ4VyFR
bQv7+Jz2wm6jNuylkYfKyKNzI+MjKe+97bi2B64DIUG4FZ8rXKfn80sgOVnqYV5X5ZkU+IfqnerP
nzJ2PKxOCkXsDWN9CH5bPh88PkfzH3CibygUGX77TWtXlUfhlgfg5kv6KJuCIBKCN8T9tbN0M1Zi
t2nuOW1Ih0rJHQIOmKjOP4tGh9CMA8olroslpDHZQM4E6yZ9Ts1L3LjWQc1q73Vb+6kQXKM8DAXv
/oe0bmSbyvTasKz97ElPKu1D2fbPXjtlFzHQWTtJ+cc+auvk6VhAZw4SMon4/ZgjNRwHQ3su0Ije
PSuN/bODG0sA6e1IVGd3esQKuO1RzyH6ux8qIcvQvS5b80c/Pztu/wV9FPfEjn62aOR9quBxHKzo
3qW2Fjpx61x9BbekUWDFZjTNosM+PkdSB1/7b9HYqDdgHwXyDsp4imhNCogm4oNdtXcgAZPhrEOr
Q+hhk5k4U4Z2bwdoI4dC/1KqpIKtQbvL68d+/TrbyIQR6OQhI0E7YxNhdgM8JqcCr6FpQNyo6yff
ErOskHscp7M5trT4I+N0oyH7b3pCzCMLwL374PfhN89TU42JU/hMsjArJzR4HP8ZbL+7IPdfHDxP
e68vjy9FY24DKkmb9Sx6vdHrmAshKSb3VOjjJAN8B80wjikH6NMkDpZ2d0A4ggTUDvjeNoEVadIv
rHobeiJOL0RV0KorE5m21mxw5MRz9n/4lOtocATXK3yzllFqC5gAZhvqCY97QFdqeUZ4vZ1OUWuJ
Z/60fe4qt/rR6CluwFWXHUz41+O33UxEdDAxAeshOW1iKbLDbBhsgg0vHcYmiP3WmvEhltEHEzfA
7+a86EtQGXX9L7JBks6tNIHfpHlR/GFK6skL5mpw3w/YV5XcJlnd3TwavG6FlOW3qKVpJ4gyv1XB
NE3aGLS1a4jzbLXal9cXcm9TOoCSKzERne5tv86Y296C0UUXLlo2ngxRCppghYWFhx/X2lFL9942
+X20zf059GA5xvokFo3KkHDKNISmEzs+d9jFIbWsyQOV970BAQaQlMDAEOOmzcs4wnBrRx8cwujq
JSQ/K24auqehl8/q4reV/PD6cu5dMbCwaITh1eeZ3OyKeCnSYhYUb5NUiicT7UctsJx51mjenIcq
rNG4G0+93su/U5b+v2m2aGF9/TfsXaZ01K2QNLx4WujvX46MTSicDNpin0vtaaka+5PjFEftqr+S
he0BIMtbWbr0XtHQfj+MgTRaGrVgqUrJJbsmOIv+iJsRsXlRYN0dRE70uShxIkLjOC9OiZ7Ln27k
1QlFI2wkAQ9joKhxmoq3ojSj7oQu7jAHozAXGuCbYvmn6quuCD0TiCNIiWdQDnNsbjJD6EX1LmkN
nQbxvC7z0+h19R+zb9gbFFRBQQCV0CPf3KFuXWVNsTZCTn3hvB+8iCNRadml67SDd3fnDPLOr21h
VHDpcFo/6G/h29JUfVSU4C1mBhMMtQr7RvAVBa7Tugd746X6wMrpxFuTbwZa9qJ3GpVQwhsPTMCP
0rQM3aqiWXdB9uSfJDXERyqtqRvEKbKqD7QH9fanrlIOe9iOxyJIbAfvgGVO9bdYHXhNkGpVn7xp
2mb82M4s5aWKLb8KX9/PO5HQGhlAZ17LbzQjbJYH/u/cpmDAFtyBSzLb1dkTRhk6i9H+mJWskqAq
lGMfPDF7kS6qB+B8ay1/pYHcj1u5uYPHPAh+Y+bWO9GO9onShywCBWpCVzBizzTsj0MWelk9nodZ
+IHTeOrMETf+7/U12NkipJpIy66Q3GrEfP9bILF3i7v4dYjkg/lvIgcaLWoPZms7zNmRxNDOgtMM
DimPx5w+xS2FyBPgELo3UGFqkNMthKE/apRozq7yfLoJs/QfnSLowVfemSGDAn9znxAJbgusOCnF
i9UsDDrW+Un1vfHQqOVL7Dfl7fW13HkTVmtiEAJebmD99c9/O26RKcbF8RqSzVQnOMqtJBCGp8Ih
n4xz66gjFvLezNaTDQEZMsoLEqs3W15a5RTs6nwe/nMqCMBVP6YfNHha19entjvUeq7XJeQEbpIz
e4oRrVxqFtEoOdx+0T5NefR98Mbk4X8YiVCP/8AE4J25X8Sis3tTdSXhT2K0KEKV5rXzq/GEZUJ9
eX2onTeVEivNJ/S60GqwJZInaPhQ+QeGKBNOWEY3cEgYIc+TMeMRQ5nkJLC+Ofvl0DyVRjUc4NK/
dt7moQP8gFH3S3gMqtT9VC230qoBVdVf0un1RS1505zczONCnJxFxTfOZi+DSauqKii6Lve4mtz4
ydUn6n0Afc7DWDa2f2pIiv96fW329rJL6g+zl90F2nr/2wZZK2Q9jCb0kEJGCVAuZ7M3/2obPX+M
fDs+WIud4eh5wxwE2Jy+sC1P1IUAIZec5H9BouyxqiOM0MYye/K12gnlaB29wTuffm10Q+RjbfHG
qf1+ekR2Q2ROjFfVU+ScTQjKp9JxRYH7IIbmgR5F2EKbs7imuAoXgSNscbD7dqcMz2X1JaEdePv1
KwdTjmRasZVhxtYXz/iTNJL5bPt986TKOv779S+6c4R53Om2IxnVKEysv+e326nSakQPF5Jw0++d
cPUdDzFP7x4HsIA/jjvIX+igN1aZUW6LTXCsplk3OocEzYpz/1Z1q22WLrVLUXdHPsEvZ7UOxSCr
QCBozWaftjirY4DsNGGvldMFHXQ90Iaov+TRYWPXyw8Gzg4DhLojLyb8tPsFnGs3syIVr1jighK5
NcgH6uDyvDhGHVATqA9uwl9X3f39wAKuKqAER2uZZ537b18M9VRXWf3I3EDyTZqFmhzyg8a5CH0p
Zy9w2jJKgrS0YFT7pZ4Rr9gdZZjM8rEAsLy4RSl+JFMwxzgfgsgti+yM6JP5mBbR8CP1CuMSRUmX
nZpp0t+whPgDVogrf4jR55Dn1zfgTsECtJJ3ClYoRX7y6/v5RErMjpaJJswsa/wJkI/iOXJ1DyT1
C0Gp6LpzNgn/WuOJ++B7kfbFruzmiICyt2Po9frVv8yO2faGS6W6tsgTvCoMmXxgsyTvUtvMA3es
jvy5diI99CPA9eAyeoQ7W/jZb6RpCgdMnY4d+205jShBmV0qblWO8WOeXqRjjW9sp1WI4/jDpWPn
6nbpH+ykl3EXPwPpPAPiOJXCbTeETvuHkAVv6twIymJLb1xwy0nOY9MSo2Pec+tspz/43DvHhbgS
VjWQH6WTrd5LRQo05a3dhH7j0cPjqvlNZCbtu5ECbE8ZbkAg+PUNtiZOm/MC0xFxEDgk8By3Qcro
aqWKViuyOhfwAWptDvPRQJ68puyVCGFj/DZqJ3cw6s+vj7xGyS9GptMOQsnKzN0+XwCAUzVWOi0l
crLCqlTpW285VlhYE5IXw9AhxT8kEKi93B+gum+zJZr8JtSsGr2IyJnVQxrL5Is+57NxFsoczvEM
xJomIv08Fol+0vxMfuy8IVeXJpLyskjTO9hdOweKRwx2MKLm6F1uC5+iRWPSSLI17FXGZxS02rMb
w2856RGY3kGeubeVV70m+jvQT8KhcLMEwOS1OTCY0LryXEgiA9l57vvOz6KwFrzatoyMg0H3tvLv
g24ydrtWS+Fokjp7nznh0AnntODfGppFC9IWTX+s6cZirsEXJc7VwnObt2vamI5xNvyyJp4foJU1
QU0vyxlvIdw03Wk8p01jXfFO9g8O7YsjRPGBDhpAHrBPIvDNTNEymB0q+7SyiMRtb5bVxEharM4V
iN/MWXdzLLn8RMYUul3feOYB+PliK5GAEhGRraFkCgVsA6RHC805c0zbb0+vdHE1AGLf2E2kP5WO
Hh3dii8O7ToYvSyrageA61ZIfm6zrjKUItWNF+M9HULGxa9L9/PrV8POipIPEngB6FKk31Z2Em2U
NREdHBvW7GNSURGg/7EKCSeWgECCbkfgylOr5qMu45eECSbINQhURzJKN8Amv1jlIJVaaVlz4+nf
e0PJn4S1zoySKcSAtMVPJuRzI206NZZztfpYR3pejdmjXfg59YMW/mUYpY09n6scJ0qI4FHz/Pr6
vDjQ64/kdQBShMbEh7g/0K5X6JPoEK7CSMcwQVIX8+KOQ3KKByK4pq1sABAd54PXh935+EgdU9ak
jYAkcBtbuSv32V+J5k4RZV/K0pM6CKF1SIB+cXVQRSTiofwMXgppbf3z32I4wou6YWcwzqSl19yS
HgqX3pSY4VjP3l+5Yxf2wW21s+PW2rBB4w3GZPQJ3g+ZIShIfwpDLrFcuftNd/ESZQVK6svZX3Qf
0yrPCgAhj/jlLxcV9V3SNyCJNRTflovrCTZU4gKoxanbv9UjMX+qk649AHReLinhIyE/LBviihdh
MQ18MxMnbW8pk4ZpO1g3bOe+L0s33OQEsPv6Tnm5QSGOsU/gc6FYDU3/fjlx3vTxVKGmn9CcnIf4
5LSXzOjiW2ra0XNkj8ZjI9LqICF+eRMyKigI4nJrKvWixl8NZKc21K6lzYxLrIoJYR8zCZNsqg6O
wu5Q3Ewrc4lceCtF2VmDnSYejJoewe5/pZqiH1Oa6+9T8N4v/8Nagiis9BaIeFuiqNDlyFJTqRQO
bgY3p6xi/VQYcSyRPwfifBjjdu5x5sDY+OAz7s6SQHStniAkvy3szcKsGwBfDqJWR9fKsbInryjc
qwkcezDUywNIigj3j/POJAn873cMsmi2EAa4Dg373rWyaPe7+s0yXE2z9n66saYo0tG+9dYqpXNA
zXuZZMFzpD1t3ana2gO+QTYMc1xk5LXQeBbDqAJMv/WSSlFfI9YfV8uXwdCHEkdiq36WaeygaNP7
MCpE7Q72n/ZlrD8F8Q6Abjqw2cT36yAimY3TymXKirZ43+NTGIV6XnrmwXrvXDurWAidf2u68cLw
PNahlcLShnlnFc1TDM3vMhvJkZTz3rXz+yjrr/jtJge0T4cqYRR36jOacDGP9doIcrjqqu6CZvfw
8/XD8rK3fuXBr+4U6/tNIce8H1EBBQpagVq0LDOzDcD7aieIcsN9V3be8m3gGn4EvNHTYPJG88Fw
5u5N7sOhKqKyeHSlSRfd6z9pdw1QMcCGgSSHS3HzixBoSLKVyKFQxvrbESp/nDNX/1Z7hXvycGPu
Dj7t3qklHFphq1XpZlsLtPuuaLoFkCzKRHIbqVyfomrOzqte0p+mMaw29Ti4hWCelEM2q7107jI6
HlSxmp6wy+KW+YOcte6U6qN9e30Z9y4ICpz0HYKRgT9vDoZTiD7tYhhGvebm7sn20v5nJ6O+QyDa
WhVhcSLWmkS70HuRXl8fe2dFf7VycjRJ2mDw3n/CJZ1ns0S7IxwQpHzbz7X2MR7dnA47GFavD4V8
7rpodxkroAOkWANBjzVn24Kc8MgLr25g0LtYMTVPYso8TIhr6rTwfkz13EjBNLmGjOXa6H3/mbb2
CUDba0QXWNLNkosOp/aTyBzxfZ6n6JNqosgJTJu48TRrUT2eWq/W/QBnzHm+zrodD6ckdxONWohd
/agb06ouTdN3/zllOU1BszRcei2Ujo+zRnNamDiV9cOrp+yH3k2pumHsY+VB3VbTBzxiehUAp63x
emrm/xHe63+XXtM41Acq7+vYukN7nReVfl1NahWUY6t1aF2NsufEMolaGwO/KRzcW5kGLqJub9t0
8Ksb8OvgrAEnDI9UW5ofw9A4+bscCPoyOxHZOjFrTwc9BtLRacqTxrnisQlp3sR19iL9xUtukR/5
5Ppe6Q4n5CtLCel2bvPzqCXlchJKT6YLwh/5zUd2EWytEp4ZFMVcxx/pOFVf4c7G38um7L/iq2mr
89SMzfeexO+v1tPlEIAM6eIkor6fQuEb+HlFaVFZARdD+l9pd1K89VypPzeLWRuhmbjRJ72piC97
RJMQmpQ59PNWK930ecDFJT17A4S+ILfL+QuNADKhX7nrZ/4ndfo3Ps6DSUKE4KqNhgg42SDbt+Ui
cOdY9BJLzt7Wo2ltsEp++qUbY4CmZ3ocWlM2te+rjhZA5LyQw7rEYwVGwoVhvBOYtySPyLWV7xLX
jdrAl372GNuisC+Fx5YPeZWsr2pI5feRxtevUBB9XMGR59dCe0jna9E0hnlOdLsub/mUIgkXWTHp
cF6m1AlKTAXfIiowj+dYuTXkpESHthfLxo4fIdTOxbWrTOy2yjj6MhSLbkMpQOjm1Ix6al3cXvl5
mCRllb316CKH3FAM8rHWNYhqzEK/xJ0trUdhTUDcXkyfV4DjsawCb0BS5WYPriZOXd8a+KJ67fwo
ePt/InqETVUlwYpY0M4fH2gsSXG1iTX3u4WMnn1xonZMgxzbIy8wdBSvn/upzOZr4ueT91DOtp6e
EKFU9tWMIv4yIab5cbQSWyD8kKqPnlGr93gaV12Q45XxJo2k+TyOiYZsel+M/zgOJf3QGGEBX7HT
yjMIeJ1jP+peFJlQj0gqsXpv+v6ytN6i47Jjt/aHOfGYZu4OE3evnOz63FkxSja2iAW6j1rcqUs+
N1h6D30d/dc77pzdrDrq/lPUJb+QQC7ylEWVNwdNQnvvZY5n/f9k6qRvZm1KuHkcWdMCMrmNFXhu
bLlBWTf+pzYW7FQ111m7Lm92m9iGih6mPv8YxRUi1RNJwOOEBrB7xeyXtLFURvl/bUppI5idgTS5
wCs2C0Rftw+um5t20BBql5ccSArMRuZFfxtzNzr50PKtM5b0kfEA/UBl63mgejvbZh+MwHXPPtYY
3mloivEhtr3xr2YQSgtmK4u+ORO7hEKVNJuHIZ7kT3Lr+Ztt1U59Ggpz5GGc7YluCD6ydqo8n+7y
3Ov9584ZxvJsxDKLH4RcxinsCoEckVFWdXw2vVHTT6bd46cH5cLSbsQbXnPumiyqA6XogA7HGTHt
c6OXAivNRVsw/o2q2Du1miq1oCllWl9QuO7Td1L2qLe3ST8Ppzkri+EGjX2KnvxSjc1jotHdH0gX
Y8Mw7qZheFCeyHF26lpQvXlCnOIm5qmqA1dqYvpHJvGUfyantX7o3igxCalko95CUjDA0LNFNcvH
lp8znj1zBhRDSX4q3ui16U7XbsHU6InFR3LemSGcixCv+rR7P3uTmTxFixiiM14CqfrhmINTfI1l
XlYtwXktIP8Njpe53dWxG9/910mw+v431ufOSIIuGpoZVU4Eb90vRmYjkRmM9tKLT7Vlp/7PmfCw
OnnZXDbiqslo0kVgz/CKIQ/rRkuLlai8rJqDEmLTSoHXMie7Iorfyu+IHmt50JmLt/wQ+jDUNsYk
TlXfotg2Yvcp8nyuK/iJfqd97qZen/7WUc5HAUxX+vgO/cOk+5H1hjS+CAuQ50nwiJghmopx9H+N
iTl7f6m8laRzJSGa04+QZI3x7TTJ2arpJPI7TwRtoQuVnhpQR/Uz8Req/iicd6r/hHZ5op6yaazR
Rcm8Bevtpujir0iw2VrF9tH6+F061pWFMV88qTcxUD0cmr6wW/OzZ6BgCwJv9QOdMaNZpc+Csm8W
n5WRmSnPU91FXoUOgyHFJ9ZNM08wjoz2vUfpMhbB0qJSieLMYsXWHJJQ2mr4kptWjlKfVnpzFeKn
mU1JMMfeGN06J+vku67wh+pnkSyr2uNosvXfWfU42xedswHXRkPHFtEaDXgm/WlykcbNaTBx036Q
5MzxyYic4t1gTF13a7DGUwGVwKF68pSIpzjwCyR3zNCpKxW9R9evQi9QdxfYGUFZjT5qPKm0empz
lsq7t9YyV/5bmbtuHMxF30Zwe8wZ3acAu1Hf+Vy0CR8F+pkYsyzoJr+vrlPmp9MtK3rLuCnPbq2H
TE02neGa8tNL5cCAC6x8jV2VMPMyXIq+12KsA/xY/vDcZYjfVdAYjWCxC9Tk4nqYrf/H0Xktx40s
QfSLEAFvXmHG0IpGlKgXhChp4RpAN1wD/fX3zH3dpTgcmOqqzKzM1F5XzJ9mq4ZadL3jeJ5vthsA
24I+VApvJNfJ1ZJcCpxm+9O6j56fKY1xlSKFdGmSnCjAHmq8axyb/eph6r4NhDLdDkhT1jmxYXaV
Bs4qnhF7Y7uMLWX7US+IvLNxWwLr7CFafE6GsPJSd7TYFNo2d/lhG2fZUsEiIOkbdqWvpetiED1M
0Q5Z1RAckzdd6D0fYp9/wuFrk62+5Uwpo0+53w0yCY+cTZYVSUej3KbA3gJ3ojBaBBKz0uXnbS2q
rz7ATSWTyVYNlyMw4oHE0L7NvV2O94vl2PVj6cTDUZitrJ836h4XDrXs98BtYzpI43ZhzFkF8Zct
gxIwEhH/Nuvblb4gaiOEZFu9SxCqCV89vH4IlkgHe57tX7Kbe53WSzLJlM4wVmlSRtI7kYK3JecY
r4sg1fMg4zxaRirzJBXO0spZZ+BYez2Wd9kvWp2bpjf6i07R9VOv8kX7r7Z0i1aE8AN9LmfWwPan
StfopU1ltLFS1gm0+hkPYrGjkyH52sWyrQymQs2hFoVyqsT6crbJ/pSTzTiGjb06rraeNGxzPSO6
PJq2iQqbkHkrPepA9dA+sbvcD3PQXuwyaIa7jcy1OHUwOVtfHFvbNu12cMi8ssvBFCED3HR/LPux
n/dduQt9bLT2POrtQhBr1ZOA6/QJSGzY72ZJQ2fTmB4jJ76Sz1SbPBmHwCm2ZqIlS5mep+qJYux0
T7jz191Ls4B4PB8jVkBF643TmC1WvL/hu1eKC2K8iDVBUctMlo00Z78BVntIuI9nX5iAZ8On4S1w
Bt27lzE8PA/TchXfza1l/kUSJeOubi3pIJrhqQv66YcglWlOI2XTorCJF4VocXUfprHXoDcFzhZf
vDXLV8DehZ26ysjwQZpFrsVo9+F/YbxWc+GFWvV3XjdG/22bP9d5RfF8GCec2vIq7Dw/7elt+8wJ
RtHku0r6N02ZePVntTj5DHTGOd03Q/lEAoE3pfPaYeqCl69b5xiZuK/YVGMITmc8Ev/E6Xada5eT
Vg6tKe84hycMCeuBBnaZqpuBWHTwR8RBrfbHhICwx07e/KKmydq6lJKqxqy21ECcRdPPv2LZdy/U
8tjAbg/9x951ojnzJtRvpQz4pWvIGma2I9plnW2zjol44AaXr60iIrAIl4OPn3E+viAJ1FEKp6xJ
humSYcin2WL6wl4tyWYVCPag99J+qZs2aGmrHOLmlnge76t9s/sf4HHz77JUI2qJzZHTHe9kdGYv
NvA+w1pU9aXz+7ZNSQMpP7at3VQa74GZ86QSk53S4DW/llAtJ0slg0zdDWH7O5q+3jzMvrSaDNx3
We7EvsqvzUsMfzALg+havTrWmPlQBfp2TNaTiqZN3IVNZK7dxN16Hcu4fnA2KmNxTK5x7ng1y+EK
uDH2qa9ICXnQq1HzOfbhC06dGghvsBIgHxqHZfOKJSKk/ufs6m746Wg7HFLc1Ib2Q/dWmGSWGf02
7dpBYU0yeEmJsEktvytLoOlg6GkbP+v1KqNsT+jvQKxdGlysJFxz2lqh47t68rqOpe/ann7ijYm6
pIqa8qdLbY3SUFTbd79d6k+7M/pHbHz1wdLQ8HT00vyG2GrFNaZ07Gmz8STnbh9s/bkc6+F7VC8l
mGfDxRuw9ll+W2vk6dSbUHHrUMUfqg6T7VItc/IVl4uZz0FVbv5rMrV+UKjD9f+UyPDCPGmHIL5S
ximpQUOnOplOOA9BNI4PdUhTlXJQxAhZlbRft575/ILbjeM91Xpa5osmv5wiE5Xj8Chms3YX7cvW
+Y5bspy+dQ797oPcmv3c9nsrUQps1h13cv/jG7XJs2+NevjW05h6D/7qr//V6DunfBKsAqd+fLMd
6+JxHrN1bMmwWwLELo91I6aocHA9dJ5LN7a6K6nG8V/b3pN3CHuzXMEuGjfVrRjsx5UoqKtuurhk
lduPt/M2eyWt2BKIc+8Nuro0o918s7Ze7/fh4C76wpxenmoQmOVh0G1wDTdnDLJKu8a+77k65IXf
DPPOw+4MV2jXsL1Wg+e9e5USNBfe0iGah8b94diGKLRlBKhNrQXgENIXS4zCnT2349ODXqTsZTNU
jISR/lx1qVr26XlGW2mXbqFcR766WnlDxplp3atJTW2uI48YBF/xwSlmHtM/t7dKurZyaXwkz6JZ
aW0X/zPY966/upPEmqgMJ+/OrZc2ylgX2b1v+7zGp8mN4vIcmN4V6TSx4VRshCTqdOt5mHIqKMWN
/m//4/h1M+Sj2iw7xe6i+Te201EVaxjud42OJ0Zi4VQeWDFxq/uDGMvxZgKwgAx5TRNwoIztMJ7s
g5S4M0PeEvPFLVPrMXUGMoQI1InHJzewuv1CEgrAmY1tO8WEDazploss7lnACu6Pto/s1Aabdl7a
cVbmBMblBqcNev2HtyfukakW982TDUhQ3bntsJg8DitsSEq3af8NJdb2Kd6AlnPmtXad80aP0l92
H0PXq1+Zo7lvj/2WQRO3pZ+KBedjZkCrjrOYe6Quyquj83p4bE9SdRy2JzBKCk5VudYqQ6jvmEc8
MrelGJLRXT8Wiz6xMPw5BT0re+sVOgq0yyxb1cBtDDq8o0kVYF5mA5vMfLRKGyuK3iqnHCI2lKq+
TqtxBWSJ64pNe6sbSitzsbN/biyi6NOOVe3p2a+P6NLZop1yYCrnG0Vc/AyPpPZTd/eHr9ry+7t4
dXGlsvrG7q5S0yemThfoMG8747+2y9L94q+9pUJ0TjKfW+CJz0lL773n7dvOgu0oUeCKE/wYkqNR
qefp6XHxOZz+04vtf8etGpUKYvv2aa222DCRhMA+IGbHL3Z5fMI+t92tM926dvNgTVystN5GfZWj
h1arZNfoZW0727rUE5uLDwHo/5rj1hzeDyyYdPk4NIk8oWHzXuPemhIkxm47pWFolRND3//vrdGJ
9RdQTso3Eztyfo58kikLtfqVLnx/jkW+Ts78FlAk/pmNTjXDP6wPrp6Yt+/2hGV5IRG3J0XMceNQ
/ePtYWcNkSef9+Tcsd9pfR+Hbv0ybqTHfBG1p06OrwX7kMI3z4uSs7huLDUuKeen99E7ganyuF/r
8uIdfvli3HHndbItemRt2SoftxoLJYw+WcSp55rFAW/Zqz1dzaI8bmvFbVtLEz3LaAE25PFZ3FQo
xCz5EUfORW9Y1aSu9AAk98G2p9zv2EuhG1sHpGndePze0NpKVu2F7tImGhsQw36pX3GZLzvMt2ig
LxgJg+N0wdy9LHLzEDN4Ynqfgg5NGQLEZcpYVYLRbOop/stss18ji/kxBUuQ575xwR6SRYzr15K4
aj6Ns+3J+yGoJuu3IQXwv2RqFracRe0/lJOQf2Nw4K5oD+1/X9eyuRq3rERBy8A2XaBrImJj0MP/
vA7crKjXCQ/rSc1aZXRk8O8pd79bX6fR3c1pYUdpyw2V4urTTIsCSwv/PcHKAoautuaPxBv21z3k
6BEHOFGmqsl5H4968+/6XYqX/dCl/RrSFKwny9awmYeJ4+kMxTk/C5fnJqW0Ds+WYXgsfDUN17hB
nJLthh7yMdh7c9bezakHPFL0hVu3yw8X2fN8xWFVPEkxl0MaVcGynR1rFpd4H93mrr9JRxhygn4E
7BIjrRNnxJTupe7/HmDnBwjz1LvoozzaeV3edkP70Cxlfrjx/iMmbFWkHYn336yQxcXU7LH9qAiQ
XArsC/ff9KaizeyF0S2P6PFFhqHR/lMmZfANE8O2P1dd5H+fYh+wbgvD1pDhcCQgwCOmeevW3G61
a4Litjn9eWM56kyaofWzyVrNy+D3jHAYWOCea+wSfHs2lfrmoIws6Y2ilRdB9tEp1n6pn7ZQJRXi
CbMUpl3D+WmNLTqmKlbdI23NQd5x07hbvkehdtJkG6v3sWL9/6NTXc9lMsKe32wGsE88XmOTSY/g
5Cd5NOuDjxtMwNug+NsoedL30o7ci//ECKt2Po5JPrEUFhrAf+Ixnr0m5IEDZ5Zp67a3ZrrSajxX
wzwXtHKYRrse2s6TiwH324KqbLgPqqa8zJwob6MZ3IfRvQWSufHKLivKntK8WGz2Y9RCUFO6g2fi
OmRb0n2scC/4AhwM5JU5Png0agyrizaKbUoWvLxfwaa6r5KKBYDNGtvD4YhmTGm45g/hNcKCsrH0
Y6hHi1efgA3Mgg/le5nfx82cs6Jqt6mte95PXtVEF5HFdwF43aOHI64iv3DwDH9uB3KPn3EdB584
klUolAlzbKcgTr6VunVs3uUU0Fmo40DoXFoe9Mts6RKPet84WeVIWaWgHrw8TFpgoPScB8ZUHrEq
tA9wGNegPaQNhmrc9gI+vb1xRltO3h3oVIuwNlvzEDq3zdudvk09gVAe7cM2Jow/eAe78to7Ve3l
Qesez2Vr+l+tipYTUgoCUL2YcMMnf265bDjTNVbWyUWYx733+h9bQAf2Ifpw+S22JghehefNxASy
9+I8xGS53h2732yFJvGFN6r0Gh8sdQj/ii6pnBSObKwfa1Tgj8s8Q6HMU7L+dKsmakEgsdIjwd1E
6dTP6l6GwLV539f701i22/o2bUsTF/jTTEgCvEpC2hArc1ftXS2+J0firrfbGmK7r/X46UWqr68b
k7BVeBjxv6t933hiielJvrwJMK7aAWg+tBbxD/ZN+aObvgqgv8JyL/N13NcxD3evlBfFtvh+L+Ju
eDl4QI87T8rye0xynf8+jH2kshrGef8MZTvdkUWM5MXYXm+xzuvu4HPblJAWSc1f6Jf4KlQUgaM+
zqZWcimBia0LJkCe9SgaNAePNyjxd9h64X6uppC2ZJOza/JjsCed6y3YjsKyWu+Xty6zlTpWMsxp
uW+qOSkNeZYb35s+gHQS67J0x/TlDDAZT9Lrp7/hYrfPi9g8lvOQt7rZ4h7sbnbOrmUWNYl6gXdv
kQlVdXI9sA1z37uggUfCXvpYc7wtouTHDoHWXUCU9+0hbsL5TfQQZl+zv65tJp1lpNCH/ZELpoCD
+Y8BPN3MHgb3bsL7dKk2IrsfGiMDCezI7uD1wGRbvM91jU0HTYyq4XYMcOrMgJdkXb15DVcxOgCz
w+5JB9ofXhK9jP+R/u1Ldp9sh2raV9Z0WaAF5YX8Ub4Q5/7MpUE4FlzQm0RHNrJAfjms0h/zBGur
G3tUlvewPQHzQDMkj9jnEAbfN0mL60Gi1H+ez8SRe1ho1EVo1tDcFlDGF9Zv9mfVimnPJHaHJSeo
JLwihJ0C/aaornkVj+7lpvXCxl9Ga/MNhhWzMjjy8o/NxM6Sfh9ZkLlLOJksDp3pqSF8c0prpzG/
YXthB4kCDcoU81E6FZSk9Kw3+8n7McQq/jLLrv0RxgmVo29N9Wfux7IvmLn5Ye2HpHripe2ybb+C
np/aPi7/mrCf/vmNotnWndPQpw/Bi4/Xo3pSTQm0PkvPKmgnrfqkGjUsL8Gm5cWhvzOgjyIY07pm
YjqBvQfyzHeJXKCv/njzNtTSr4r5W523XVsfSDAPJz02lTjnxqVXu3bYvM9pZ9f7txjWpWW73bDu
zpx+6EwZw8gCmrTYpJU51EEzz87x0zt2BY+YDDvDaSzYAtiJBt9Zit/t17Xeo9+rqp2WPf3b8zGw
+CHyHXE1lLfRTocVuZv8tCdTOzAZs/gzOCX2z6M1Ll5W93Z43uK5bXJ+ZftWKUs5byzMDVuq3VnM
p2RS3oyHUHSA8KweNEI37EF4gi7zW2B+m40IjS7LpMFYyuEO+glPRDLB9ukUy8a3864aq+Ox9N34
2XgH0huKk/3fMEfiQSD4Xs/CbkmB68I9LFpKyg2K7BXuO+S2FXXCnlUmJ+3ejK88ICy5LvFDF8TS
unrSGduCfJ9BPjJ6VitaKKy0cq8Puxw2b5d3SRfDPLuMptDUsbuNBRkDCQByZQHMbf3ye8KVAcI3
HhZZ1IOrmFRWV/bpsMn9EwOHmXNv98TZstbKUF57v7kkTdXOd345eFwH5/bACrlXeVjRel0DpLZN
5kXYQ/PclhgVgaNgNICX2OCnSOzDkQSmOtnTbqwT9y7hgEI44hleemtg26cQapVPqmvgI5GS1HHK
YCI/6Z8xk2JQF2HqRLRk+XCM4+vQkF573+qIKciaA2IZsNz2Tize9FNuhki3D0GgZF8kVRkDoLAK
immf1R0PFrGOD+OsWYaaFhcKz99rlvTnSq3jhWPK/j66vf0vcA980uubJhUkB+fWu1A4Hc+bVe5d
FjHQyGKuvPlUbt0wfO6DoInfusB+mpeqRwO/D6zU+u7kgK9axzylMavZRxr5yrriDgKz4OtA+Ckq
zfqta3zhnLDQgsuivVnvYbF1fZ4dH9rOOBU/Xc3Ibq47il0rCw9/kanB7HmC4Ty21woyas5EX638
h3KDhvfMsd4dfdQ2J3pmHYLhk1mXMmfpa3J0QZRBs3UqNb0xr1uHsD+vWAWKL6JmAePa7FXwoeAn
77RZjjEboekrWqZVi9MhB8tKBcNEyFjtyO89uMrHYA4TZJa+qRO2OBRLXjZzxDwNZa/uLAjqN0Xb
5H9nGpzlN9/bVfQP3L1GIRA1kDc9gNCeC107YDyID+l6Kz1+des0yzN+IqyrschSXsu+xTFuPjq/
uXrOThAJyk1qNax5efwXWoYf3BiC3hBpCPp1bzZeitbHZjRSSXJq4jqIqKf94V6EkN1bW6nmV7XC
I2f1PFZoFZxkM1kzDe0/OA0HgsHAxTWU8z2eT4eRi5uDFaCBoB9fyKmJTIipZ7Ik98MxEXAX1epA
ENUHSIi2UcovJgVaARNH4s8Ib7alewMKVTi9s5n7o+u84iCxfWPPxVV5gNxdXpk11rkQFTsFOZmC
4Z3r34QHW00tz1BeHJxwQb3DlMtgsDMx+mZ6Hg/8H8DGyItLR0lpUwLNwWVbR+p1PIXDN8Q7yn+x
Xe7Tr1AaYS4rtTxOZ3urw7c2lm5U4FkDhb0LhuYneA9qHcwyIJw7+26Syg5/tbQC5uJtDcUAzIKj
Dsib8D5gjjj6+6Wtpo9QU/Z/sE4uGEFvZz7nu3dka7LM74j8y67YNfZmOZdZ/lB6jdbHZrDd9grK
Auvf//+rGDsWPjeYXueFIHbEBrs07Y9DHrVKu35nzy6RVaseyMxqvXxYjbzuOy3PTVzdxZmrSoej
drKinz5QBk8WupA+20nuGE5O73NURfzP30oHgQZVj+33cNybv/aBzDRFb2J/jXMU1vflpAiNg7wL
l5NzSPmup6P/F0sxmQIDp1Y/yLVfE0LKYqUK4sow5TUrvsB3jjNX//XWHNcZztHjkrLAaL8yA6E4
X8C7K649Q9bmxgiv2sBZOL9nSno2kFWiC5zgqj8rSqh38iMtUPE5KUlQ8BUw5OT7lptPyVDpXzKa
xzfC5xP0SWauxInEaRddQd2EeT/iRI9RiFKHndvOhH7AqGQhCc83dfMwi8jd07bDXyv3qhnwXgFN
PhiEAIiKjj34D5ktJr84ravvhLJN+I9M8fHWh9JxUs4eD+a6w0vxwUhKYh6ZJSRxFHi4fFTTDMQ/
q92KCumHlv61boPtZ1s7rfYj9LujCn+QpilcqxTP8Ty4O0iV4BQr59VsL6G2wjCfpkNjJ7hbtAxT
N/mPIUFiR4Gr1VLnZm8Tu6C8STut44A4GQVdU4yxnEy+1Cjabvjs8TDEsxOetmNzfEzalDyKwWrD
EJ7vEB/WhhoQiGDlmncawd9L2UQJBXuVIUZf7f5Wej5aLy9BpbqB07BdUqpQn5Jkip5pQ8ZPCC9v
eornrr0strvry6j41fhfiO7J8cdtKCol5bM1dNF/oRF0CRCuMQ5x2Bs+T7S+n5AFY5CyGYPABhtw
V2VK7lGcBjUCiGvpgzBZFYbW/zqvNkfaog6BHdVy73K6TKQvs4ECkf3sN4VSw2ZjF7s2vwK7amMI
D5uRKUV3Qw9qS7TeBYG1nNeE4Sx0ogKyphiCvkL8BZ3/qlgzCrJFe/Pf8qCM3bcY/Lt56Qhny+Vt
kmSUbVca67Jqntd576f3pkPe92ARp/d+05CaNPYPcwlBledPxtn5C6q2954WUe59jmqmDAqLzvXB
jPComaMt84Br1e6n6CGSIK3B99cHPJ+mtzoIiATjSaYEHUtA+SNaVz6NJiRyFP3FIdJNH/2vsF+D
7o7zLPjS5do8HXjkvCezCvEaPwLk7cgluu8YU21l5tsgriiZ7PgbGL+/PNYhB08qpzoJ03UNt7+m
8YHkMeGpzEW4dfd42G2DSgouH2BjmpFDxErEdzTpXp3XDgxIfoRV/643Iq5Pde9O9nNbb1QeZsnp
73Ds7XM/lbgRwirXDGKl6E7OIlt8ZmyQ2B/HgIc+nlOkMyOAL4+nURs9/QlGsz+vrrfFZ5r70imW
ctlYb8MD4peRHTHKDj7/oEqoipw/kYdMsOg2bzzfYjHYTOu9mtZPJ0mdUYr0fN961b7AHuBol21h
4z1LK1h/c+zqI+t4APfCXZzxR9WaDv3RnACpDIm9V3eyW2cYT9UnT45cQz87yhhqeROucC9Vsgzf
mb2xPES6Vj1TBFSU10h6v+QRtZ/eVgHG38CxH36v6ve2HL0oq8CM+M7Y89xsvrr4VMZd3RSRsavv
wq5H5xIuSI5QD4mySrHgoaBW+6xeoT6StNQEACMcnT3AJ6rjrX2I659ibcRcdHEi38umpCigGAi+
oYVFyOXw/V76OUgCSkXV9mwFKn9+XHur+gRgJTzXbpoRP9FEUmbDqpvvPN/sR7aPjV5PeOPt/0D1
WN7EsN+IbG0huAvi2HSIEU2YTLdZJLJfu1WMLnK13amxTbf6J5N03s+VhQr3bosdfcfQ5nKmcaps
Z9c3nnnpAL9+t/GxW5lcI6YKxswqPDXrFn2YIIzap70xbsUEK4bP4LCitdhDLgk1tjFMJc082kV0
RAvATy3a9dKuycgGbeVVV7DodjgNTtjehx5CYzhxwZEqjgOU3xjh/rZ2P7HOlRAVXydR7mMLyGzx
lOpJ5qaOPT7ncN2fx+yJ8IyMX19choDbuD+pb7G23LqYg4AnM0aE9bl0PbCorrwBpbioX5spqqpM
rWvwpw8jFEc9CXvfnX5w3prO2ixUciH+PTohIjZTEa3HycJb5TPaFvGnaZztA2eMMMzCkctLn2YZ
EKw2IR8tiMx/G1KT9eyGimNyHlbvQaAZ/Nmg4lMnDY0Toe640c6QcitbjIrFOfTcdG3N4MsjQ5xV
0RYPUtwTn6WHbJrd9rtfes6R6SXarbPpb5Q/WT/bS482Cu6EmK0PFDz+iBrB4UK5TRhAGTNHfGuC
pSKXtUn0781uqTaYNMUPpY3C8qQPHRPXlVTVZ9mtNgJaK3AwlPJEf6RWC/NO84hzlKwa1vvBSPuf
PUJGpFmLI8gX8ke8ZeaZZO8LAOlMlXdm/EVNW72UPNZoyRsLoGKehhhJix8OBtsuz73Uq2MPF+UE
+3MIpdFmC2KfKMU1ZW9TPGWm6bIPHPZpFRyQLrYP8Pot6krrFbkUooxqXtrv2wZHN6QbU+sd7gjd
gL5KN+idF5t+t6ZVhDiypH/Gvto/8mWKEsUvrJDToX8YTTqiH17SeirlCfB/gjBMjtpnltiq7VeC
zdSf1i+jf+iBontvCgCSHU1fj06nCZM8TtZ6KSpvd92zS0v7tR7Yrt0hgluvK8Y4yxOhWt0fraza
fkKMEWwE2+9ifa4dGb/Ad45DJrfJ/dZq1cm7bXT6XwN6byRXvk38W2/p9YkcwlCn3eo1D4hMFkWQ
e299wBDWSI7RpWeuDDkpXN2Ll1Fa0ZcemyX5g9jQW04tgnMfPlO3j+jjAR/l6id/xy0GVvJQlhUT
+6MEf7jd2GTxtvjWpTu21qBfPcxwFyzlvp/72en7fEJd6D9AhpTf1hj+/7RPgwSG96rSPu1zC7lv
KdWdSLJpgIOYWt9s9K/ixGARnqajtvfTLYmEhRAj4w3F2gqx2EG64b4bIwV53dS6f1bzuD2vYVzJ
01quCoIgnFTJ7qANm94Fvg8SsFnexHKtG9xXGulfas/JiNO/oPp8YKPeTV94unPOHb1qrdwga+se
vfgY1GvQN3pPbUmzQDTT1jnp2u1rHiqG3JTgm8ZJwwVGG9dvdBcnWToRTIwMxFMV30I6EcXZJ7JS
XNYe1uW4r4aNUi/qDWnYNPbV34aV6JCmG3jmnufCKwY9UAshYKWL7lhxhOP8Lg4ctwP1pd2YFaNy
1JOfhSytA/rE5ExwaqhOfXcWF1iHQRV2UY+9RCFnqaU/k043dpeS5OrXiiDd7mHym3Wgp271PRoX
+XFYgbo/ROU5AFYNZc1WLEFCSR16d3Lf07FTkFYT+Y/xqu3hvDirHi64wttHPix0wiBNAMGpQwgS
BzbrchcVIONmm9jrEGaNTvfFUOSzSzQ5ei6cBu0LKvwakzyUlvV9ICw4oTqqW56E2Nsf+wGrtgIh
2lDYTTiOjLux5E8R+/Tps7F4UnLrx2viSlhlngj4cM3dmF9mWSHEnIQvHxPJaZFW1lGHKcLRqXyO
Nwcbkr48/ORbnRByU3QroQSP0cYslBHdkXjXRVT9QLsRii2v95BptEO89ADdPI5nJtj1JVh99GmV
z3Y1tkWxO10pW/PCqDaO/+IIYAu9/bJQyE0SD1mAmqk8BQQZoTsR9uhcV9CJE60HlWQj9Ot9akT3
N4rgyQrC0Xh5IzWvPy1gdo9qyMCXosKsjtOI1IzwOdnOaLWcTXx3m1rXp77zbAcrRQ7XwqplADGt
Ns1JM1SkvIetjD8Mygka8iSsQT/aHWm/RjfAPDEizG2Q5wKZlSv8fx3bXX5sZR9kOji2Z5we5F6w
it5MmTHrAUGwLYN4HCCP2HVM3HbMO0O6a2q47jvvdXfsOeQrWgxcG6zzRlXbTjMxOfWpJuaCz9h1
+eTvmwSdtmRdpsrW2482GKYXPU4LYyN5pZgnIr0PoCz9DaSy75o987q1N1fN0wyY2x/lz4CP/OZ5
0fLWz7jKFAMXAsYw2hAa49wzyTsPpOQRJGvFNtS/uSy4HB3PkyYq8BTXMsK+/2h2nSH1urnb7rbd
5rcNfmhTquZXxNKAV4Ry0R2Z4W7LOL7upOXEI9mxaeOPiGcTn6KAyFCVjNgboiiFBmfFZ6Zv36yt
iabrWgb2w+CuMdCaw+bijO4R7CAYvfDejti5YrdBt68EsM8wbNGA01tHTjnzfhV+daU9hqf/cXRe
25HiWhh+ItYiI26pXOWc3TesdtsGBEIEEZ9+vprbOXPGdhVIe/8RAJr/LS25VDeAE+bZMHekiWfi
4h5AIRC7Yg688j4KmuF5qj17fpdenrknQ8tk/FWP4XyqCPC1IOvT3P5eYMq6u7ojDWuL+t1vNsYp
K3NI3bk8uIj15Y8j2in8tRt71nRNlGSgSrd3qP8Wrf3gdQKgrln74HntPKXeQtbkDji26K6P+np9
ZJqFrODc6sSB39JbjjghhnPlqSw8hl7lIrKNVrVzQMTmHbZcVcE9EcF4ynA4zfw9HWx7Cmj3kWU1
Z4uFsv63znz7m1hBxEcE7IT3KfYloPblGpAsgZriwzABa28GwmcMNG01ICO3pf8OeuZ0uyZq9AwN
OwbfsWmwkyCbRD3tIIj+NE1j/0m7Lg5vu2pch/eJi+6Da2SNt344Ix9CzZE1kDoq/MIZA0zbTUFX
3I1srNlOOmQCbmjutgRfSzkd/Qa6CEVUXobbum3BPeq+sZ+7HI7zwC+DEpKFpXmvkAT3W9Bct9+5
dDHJHYtA9dPjTpS/VpjW32WNguMg+8gzW03v71NQwLZJSuyx5QGbBAaqOV/ebB5ren8J4WXridf1
XiLzXc683W3zVswRIq5kGvX4B5ikNQcfgnxmQfUNrYNhtJjXashcSdhyEAxMpSHaen+N1d9U+c6N
101ARFQyYFBTQgDsZRNosrPYznJBglgRFL9Ww5OJaowe3J3TufbHekgWSyGRhDHkXe1IcpSJN1Sc
Pd1gwoc8rGak7FYmbntPG3F9YAxMjx2ustxkXhfnH0oumUwYISlqhr1xCBYq+DYIgcouBZLC7mTG
qEXLTr0N7XqiZg6lKqtjTG7UQqSgj0MlEYPTLUwsHrMFv4T7MMMumcNY2PMLL1c3HqU00j5kXHxH
mDKEVKY17i1Jps7yNUIfpDs+ZISiPrHUaJ2GobmJSyJNtk7EPnSacRb6KH5qkyWznl3UYtJZ17/G
p2/w3qXgKj2MsHT+TTMrsa8kvvC9Sxrq94Q9/RaoCTH2DAK0C+SV6eHjtSGNo+n/o1iOOVizHn6N
LdbXskPKmjjdUDz7BF1NW7vqu3tr8Rd9qMMK+K+2JkXgbpCB0XkrLzpl3OgFtlTK63lTEtRXf9VR
34JBOm36C8hSYi5x27Hctz2OkU1Z8JAx4ZTZR17ZkGjMrFO8UfUK3iIjcOdNphGsnKcFnGgglwdl
Awnd0AwNuDx7oVTVUcJleQ8dMZ33mCxqL5lMuFwqdnSuZNvk3Nq9nZtkxVTNtOYrvJMFaGJ4N4+Y
PDDacSCI1rWfEEbM1dbhdo5ux6ar29NCWSXWMp9Hcsd+Nd8zk8oykQW4MYs1RkSwX6KM0XDF3rBF
f2tT2WOAjLelycYXIRmZz06Zsyh5k5VeGu7Lk+2Fw3vTp3ByXojQZs+KjQDNCE6KfWq59vvUMaIl
SrbDc4Ah7wHnO/hJPabVp2XG9MUGQgaHW0ypN23bZd9ge2xTpbEGRGTMBP9sD3QV6I5JHsq1Wh7a
dRl56EvMMQdh13a4LbmbHoFdAuDtAbfuQYg0eF08WVuvsfRSxmEViXetm/VDMzeislgLpq4xmInp
sGsylK3RRlrYOaq/q3hQKzKicD+yl01hcZMR+wBnxO8EKEE36RmUJLD3/iDs4bUKVJSd7MpAVky9
yrGM5LPHAMtkBylyzW4L26h4BoxMi2Ntl/kn9hh7BoerO/jDAMvSnjOiru9rZQd3BQUH6EdJKXxR
ZW198NXUywaZnHol+4boZ+1l0c9II/Kv7mzG+8FrvGBrVtFV30NtZHA9Qd1JQxo39mvnUsF3Rtu8
1s/w70HGyWME2I0kouq7482EqUvDlvFX5g6DWmm7G3LIRgRZi0Xx+yjK8pJGozc/Ib31zkNHUCOJ
cSgLjnXdWO3R7QHimV7F4O9BEQoU4xOKIahUGcNId/6Xsb2Ke4bErOJY5pN5IPoIg6fEhf7SF7b9
z+uz5dxnTgmoWcGdIxFc54dJl80jcrVMA2uQKPPo5377WtCU9DaoqvM2A3PHvdPbVnpsesu6ReOZ
mle3xne3La1qPFJfD4htqVE+MSV6LV9fNroJfm77IlodIcuNeYISF/SJhIBgto+RGiJ98IpsaQ/+
0o7zLpMD8lDRmEA+xNSSFp+ejrv4HmBgHm+7juFy28zhIaasNTSD+8dfpfsMrWP3zNz9Ehzy1HaL
Y4+xQV/JLvfXFEUKhtpI8wg8VuZHRI3FfbmsY/4A+CDypFjD6acidDhD2lmr2UrI5yuGvV84kQan
q4t106cRN3Rd4w7bNH7hR4dlBmg6EtoTNbtq8fyDMvSd7/NMZO2nS2pkvmkNZT0bxuLVgG8BBWyH
RWDqRuHAirhdJp2Xp6oZ2h+O7uxl9Yw17pxKQlU1Xo9PRtLG/GsxhV+QzS/TRUdsvfSST1G+G5zV
201uE5TbVgkp9iuxj7gpZhD7quRzpS6FGzgIFjVC8yoHo6uTOt4JY3rxjoZElJgsBVwhA1DavliL
VX/h2YD+odZoJgdgGRoPowhJgUmhtb5UWes4+8hQZ3iYemzabwRyTwYqDAwb7l4XIUN84DMoVwvy
IOXHPOroQf9loOczK3tdoi/Hrww8Tp9MkuMxQJLbOi6/SjeLYm+lYxOgvB7jDKzMxqfFODp8QCxW
fzwuAYcHjIUaEbLM9kFLIO5VIRC9QEPkdzOmnDypq9bXBxE0iG/HcPWgvkXj3zhM5r9uHS3OfhXw
C0lLMsy/nvU+P0HOlT9uEaBKzMZx/OIQaWY09oyhe2xy+m/hFJHA58Khk+Bxc7tkWTHEbiv2Qpw8
QZ1CLPtx9AebrCIHpFDCgUlS+iuKsEt34K3RRjLwXdLMCErROr/7xyiAhkxPfhATalHr+uShlHiq
ywa4TtBzE4BTlvp3HGzx6Q9YHohCgtR1s5n3PrZ8bsam7xtx6BYbSWsW1vMXtLZsj4jnwjus58Vy
vxqkJ0eWeQhGcuXXARelsb/xnQGO4VPIzsrGS4IQ0qmqzZx75BxjYMWUGZlQXBzQt2pfrSSAnQgc
QOPnO8L9aVYneh+6ZriDpwUir0U9vhreY8VbHqoLZhjEbvWAS0oqD87CXsrifuo9394vfeZzlGQd
SvsccffZCrhxtlSFdfdjPzZfonD836Vpy8u64AeALvM1jB6mx181XD0L7KWwpcLvrX0RGftpLUdQ
RterV7UdByK+0StmiG/4BdltkUysD7zV3T8UjyT89zVM1LF0mvDIAEBuQq0t3EhWX6NDJCZSbvPW
c4PPmDVq2MosqN2NX8f5cvTM6o6nqSrrcx3YRb7JrDryj3DfRABmxA2SFqHttf8IrMV1TsjJ4d0J
NlCIlxDM9UhBePCTKarnG7a8Ij47rEj97YgE+TFHAJVi7lJqOKSC2XYnbGL5EinH5dabrhCMI6c4
2k697/MfoXip/FMQVpIeAMZ5zEXpWN0TIUS+3vipjC+5ZV0BtzSU9wFlij82IhKb/3sRXexcZH/Y
BOKVtNO0Ck/kstXVpalAs5+corWKU712xbpNUfQjcK1rB4gIm0skZVM+dOUknQSYRv9RcQzt5Nc1
LOLkUD+4M5kzYr7HbX6HCRS7Imulj1k7nOYbPJZw7xGDh5s0rhqQpA4RuZR9qfx56zpzGXBpUlW6
afphvHHTvvh2hfH1Z5TPzt8ZXqiWW1u1ab3De5TfCeCt6jDpJUbVF7VlvDEc1PeIMTz3H++TSi8q
1+4d52TO4ayDydxoDgQMjRV/n3NTAa155zLMCnkK4ATvp9yMfyPUSN82u+STIV/R382r7D9EX2Tj
LvdNPT3VCL63ObZbXPstlYu1GKL4PLpLdrS1mmA9sy7fFS4xwdsIRXW291JfqBOYa91Ssh1z+vL7
dzPj1lS+DhSMmvuqLOQl4tlZ4K1asIZ0pNniMAACkxBVldXGQVGPJ08IrN7TVfiIEj1+rQU+3iSc
ovZPNub+lYOWhUl0SAXeJoZFLhI/KLO/uoaSQT0B9kllBnTFlktlftYy5P0qJHbMxOJc606pTMeP
gHn1IXMqzfTgu9N34HTTyyzp12DIHLx9jEXrj+yKXm0Rj1lHu+7Lv6IzLOSlV5sENsudt1fpsrfN
IbHHfeoXud5S3Wx/oHjSf61A9heeiJYbMZfRk2oKO724dBtcSDGZvVMmxhZyBdJWnUkFGp4IQm7W
LcY9DCkNUSLphe0JyU2kIPwTYinjPunccPDYg3TwCSkX50eHx54rsIzUGzBSP95kyPOqfUjL6EjQ
o13/MrgH3kansWtzS7n1uMXtIPxjYwgC3zKPI0dHsp+5GymvajVdSEfdkDc3TvsyNh4Mbl3pRwUL
CTTkSIGsf06D9baWjNDMM0PonerWjTVTi1um+yUAqNhNkePuc5Br9mI4CMRxqWo3JXZfKjtLs+Dy
XFzrNE0MKLvJQE8lNvgIigI6KQiaGCfNtkUwUncx41UQ7rrcNoRI9xFyKhqMTugz5T2NsnBZnpw7
kmemkZo0pfx1TyT3yl1bUQ6VEDLX/ZmmvnpJ+3pR52qpl/u+TIc75mDISs93F2STvd/epOhGsVhb
ac8Q7lnDvYvT38VXFYyXvtbx+ob7f72LbNPkrP4uymmG2Q7AbRUYyXklnuaI3KO9Fa6EAPOpiIh0
F06hsxTc9ofAqGraW1CNTLokWfW7tmoL+I9wVt+syX59TBuyTIjbauuPrkqjy+pw0ifMtOqt9aS6
HYla1tusSs2eBUzgYQPfOTHjIl4qtSY+n44ysQ+YwEN2Wx3CWEdRu3432kcw0axBuzVFmt4RY2Ky
G1DCIJebTtkxf1E7vlllFpwb/N18oLBnh7la/HHXox8cEg1SCiZfRK76didqBC6DxOs2Jlbhz/q9
Iljln2o9hGOWcWYXO7tT3U+jH8xJrT0d7ZnmmHsk+QFlQhBhC1NWLkgS4eadbKfG1L5oJ7y6hPD4
SbT0locCobGUSEofZclG2q4PQGuIFUy6Zl6CbXRFYMBk/BTrHBb1NWkRIZk7a0Emct+UUfjVmMZD
ns9s0O1Wf47tdy63RpzntSS2hAxiLAr5rDucYXNoIYUI5HoOS6iYOrGm0Vj7pmUY3Bq75fCukXNu
bGz92SZGuYhzmGtxMxdivAMqj7Gmtox0+67EonoNLJ+9C7QTreLgAi1qw0J232k4mOwV0Wjek/ti
UJwY3ZIpJCC28PWXQ4fpFu9g/kBNZvOEgmjECssaKDbEdMT//GkQ5SnS+fit5iW/HcQYEuXTqOCe
/rXA/VuSeIQwOkekkjQQG8P2Oq+zD+QlnsNuXMKJsIDpaiBbsvAxtCkA4D63GjBQd+j7R1VinOeH
1TjGRDgX/U4Urf+UXl2wDNu2r3asr5R/mB5VBualXNuP6CpQxY12pu+ulqPTrFB5gKoowA3V0dMF
HF60PVt3HRUHJiYsDV64PIcNOah/lgzz1zjGQj3Qq5rX1N7nXf0zWQD+JF8N+atpY/uuxmiKQxOy
uj8i0o1uEbUb6LHWxeAQg62BBaUxr79CP/iIBIDppnLnqj0WkyX/dhEWksRbguUFQNx/7IZu/iqg
Qj9ny3LqNy9ux9NIvS+OLHZhYJqmVswDUfXrZNnyY8PmpIlZh/655Pe74iPwwNsyx6fIVlbYH72O
UtdL6GMRvKmSP36EPGtUDGVqdIB8n4kJIpfw440kPANuAkxj52Q0BeXId80eD5F9ztbQKfSB06PL
zxwqdrDJkTOHOxdFIfen7a1fqIvGdUsPsxDnsgSM3Ph+N19axU22K90ya0mocrX3HFZt3p1FnQ5/
qaFBDaqIVnm7elsLQhWK+Y6zkckrKrim912uAKC7nr2d3A0UFzt0V7n6k1sNp+9gyy4+yX5yHvOF
xMWjw2uUJdlSjnfWEC/DJiaEgXUj6NkB+rYbxg0bPiZS2IEJEyetqDWqf13/kL9F/ZCKy8DsvJpi
KjK9Mxxi/CUpQJgbZjcG+ddnBLUBPVDkhI/7JsrjbUZqSrGRpZwfNLUB75Za1v7FeDwwPLQcAOhD
GzW8ssrL4T0KEaljhl3Nq0Vgzzugz9XF3+b6Ic1K/hoI0+GGjI7W3uDVR6sT1yZ4jnNFGsFUyJX7
gTUfZSQWBLGJpS3uY8d0WMFndL8jDEKh+xs/8gSaDSczD14ahd3eIa3inSrK8C8ftxcc/XS1Wd17
HKx7uyvn8IjYVp6dNE/1xusDB/gMmIB0KIPud7OWOVRyxgIsbuNqZjEeteA/u4ThIi6tXqYbnWVt
f56KNIJLEwTGbICTBCAJGARmWP4JYBFsvd7jCMAvNFI0VWwwgwz4uUp7nbbMsoR45IvLy7eMWepv
yz5Hqjt0GWIAQFWG10Z1K6oBnY3ObsYZdEB30YY7C1Mf4wF4n73FaumqZK19bOWedu3Htk/xZHNi
6h0u2NzaDANqhU3Rr6uLo0jI7jhNIceNrHQm/ym2LEP6juMGybhMzWe+rLE+ovLzw8Q2bfZShGP2
OmKHh8Wk+DGgTKDu/gJa8XmJvOw/+8q24Ymwl0QJjqLuBoIefsB0C2lcrjfn4oDLsP1XDkRVE+sh
ljQZihoHSIpndNkPepweV58PE/o3Y93LQS/fw9Cj+RsbmZPxLtfiLQ35Ls5VOrpTxVlno5S0yJ6r
kClZwVlgFm7ORRWRSFAz3PcHlnj5vPQc+ZsMSZsh0R5keRfh7J/2VU0GSyIKYuG2Xh6nz4OypXPv
aBWeEAcMBUWCbrYnfbmsjgvdqcUFDR6XXI+w1T7HpNpSItN4BrtGTHogGqXwADnZdTcOUWvORnSj
fuknP35x8FT7+4635+qB19ZhaIo2O/CMXk/+weo4uYem3EPyDoiJZjd670OF6rCfLfRMo8+LGQ+u
f5jaAflGVbhKHEbdD+F2wmG6v7K32F5wo14BSx9kFL+j3exnM4knq9NoQAq/NtU2Rrr/uRDkFW0r
pMNPCNMhn1IMyCjTKWnskqFxA0U+So6kee46LD4WxAnSLWTzf0UdciCvno/uLUOK+Y3laCam7Sow
zFunlYkhne175LJ9nfVK/gCiJLe9n/iBd86Kp2JHoIaV8cOr/rhgo7IuwLZeuJlxpk/IdcvglGJa
HbZVnQOicoZMcYKj7f/TuBXFg5IuYGgLY5U48I/pZVqG2t4PlUtOApk5nv/TR764E63pJih6EnXQ
0cm+cRIczZG9KdJ4eOQbHCsIjlp/xXERfDSIfKJz5KXSPhKYvMSM0q5b33jzsIa8d4H7B8tX9MbV
Xzq7ARUoG3DhxF9OZznPBAawEfd6AvtQqH07zIzfcduv7kYRMTOc15Tk8wPAdvzThE2TnxzPzuI7
MsLhriZvaNZd62FXuCGIwivYDFxmY6XH7n3tUj9POktoTM1W7iBqEQFzfIkuYzw5oTK8SHGl5r2n
MRZsmwzEfxcGJH0Qv7d6jFdZakXPpDdgyAgzFLn7FbgRoC+Y/ZMDLNxAzviEsQVEK54HkbErk0FG
9sE890AHru0LDhNEjI+ynaUPRz2AfedIhy+ewOxOJKxLaJyERSLHz7Xmv6SupK9eSAPIEYeZ+wWB
RDYnc9tEEufgursFPM7ZhKLvNdxXgKG4HEsy6HK8M9zq9kj9VDBek6gREzMJRmjA64QY4PrXx/Kl
z1HA0LaRiiFgRwx0dA31y/Fu8nLFAAFkkgyvTGF8S5qexnXrL5EjP+027GeEbA0hKVm+qgcvpgny
MDMe85iDFagnYjo1+OXqgy+UnA0fVoUO/YhktideUkWAjFSR1GizazdM8R9HNl/65PBR31cddMWJ
EaVyT2xYc3lGyEMTaQYgR/poUOUCr68gTAGjNpTgqlrudE6Mdb1E1VDjH1FrJe6w05r6DlA6/Ixa
aLoXi2QYsVvA8viBFlIvwi7WBruUV8n1EOJaBT8biqz9ipFCnhWGruUG6Zu9HrwJL/FhFF033sOx
pveDDssvuzZ98YQwHC0jz+ACbIn7mPWi9eg0sYcxiP540ADyjIuukNteZcwWJV+gxvTpIg9re22s
c+6m9lu50Np5LIdZvtjaEHswaj1hLSgzvENCFNWFD2Z8iHutix0XkVZfsmf62fVWsbaHISiWWzTm
BJAvThd+5CWSQ+rGB17brOtzZLFRNt/XV8UlqJR4somswgLsenLfwgBM0DCQCk91FiLIwFtQDjdl
7M3R3rZUfVhtViN8u3ZLTAXfxsVxmrHdkJEWh7tR+qPYj8SpouEPiOvHiiGH+jR5ovskDLSBtvC4
kI71TBb7burZeI6SoIjdImOj7+PA1B9BsZbvghhBliMnXV6WVUp9485I7HYMOMLdZS6a5m02r1m6
NWJBmZkT0sS7kaHfAm12YI/YEOH8Z+EiLVR1tsmJFFovM6FCw0HHWelv+PzKEb9vNvOw6q5+qiw5
Wa9IjinbjSXNbTcRVZjpDkUyEzQmJLYnZ5rq6shyV3a3vdX2D/bsNeNuNNNYoFyQebBzSMP8KFFr
Ffuoj81wgHDJz2TZsYnNjYvyA+JEcRuulhx3Q9w2N56nG59smWitDn06u7zFAcpeFhJLDX9NPKPI
agJyAbGlx+KwInHMExYNl0VzdZRHIGRp9PvMxYQExLGMSjAN1TBq4PQzzitfKqIwoqFJkLl68wOT
odtsyIkE3BWlDs6uRPR9GjtNP2DDdwF0gBy2uUEdOk27FWXTbSnGLLifTBmXt9NczBDUZT8fkJQW
35NlRTYdXpIvzXFX9wSiRgCUG9bXF7y3gt86H9v5Dj446vZ9pfr4PFu4AyEUJozh0G0m2zlzoQnH
6n37zdLBADqyhoYZIFoAgMjSkVhJw0LgYAjU1bdm0VMkTG2TIbjCUILGuZlz3zdxNpFdFkbBriHr
myPBMH/tnQYciRQjwvpWz5q+UXAEv6Xu8GQLJbEie1ovt3jh8m9GkUZdrfBmG08zmsDrWb5lCZph
avM5e9KdBPNF0AFKaHe2JyHe6u6HDLPiS641pFLK5HeIAAfyGxxkfbzVKNIGajlMNTwXk2bNM7mX
Ppato79x7JBk0+KWn3el09P4mqsVtMMRDm0MEQhoTL4DrX87waHBRYTl4S1XrRbnNNPD21qv6zPB
GmQyMJf/YKDSHD4RtcYEM/Tx0etRdBHgsy4vdtkGV4HDgkow5Ol67L1cHgsrzB5YoCClQor9xnMV
9GxM1yQyvSEyjGgFv3MsmQgzOtGJFu3ue2gnbJNuh9WeeNoWP5MAlliONg6F5q2pyKTdX4vC/gbl
bIZzzbt7wMGcmsts6vIXlLG3EZzRfxYg3TBEkuJL+Y1HHFSge6h/eX8zRvBRKK/dEVSn46TzUnWI
ZZzRGaVASM6zlJUDEbi6YLkB7gWUNE15R35ZVt0RXMNRrMeSKIbQAwbethXL43WdHdOzsCEbd7a7
RnpndzERtkGNty7xiZhFs4nj3dxp3rQ/fheb7zbS6Q1hQDZK58mgEemblvYVbdhxmPLDct2tInce
iYJGDtXFVfOIYgLau+drPvbEg0Hqsy3+sdHEl1ukvWQ7kyZLAvuaNk65s0ov/OXL6pxNTQx3fvKL
2QXGaYhG3KRBVQYXrrohO5BR5OcHnJV8Bfyb41HIuuJmCryov0mRSV/rnJaUR7CvxXvOjNIdM5sk
a6eurZ/ATsv1uNZD4e5nOaz66rBRj6hgwWf5jNRP3flglEFp1l+liN67JdKl8/b5aJt/ZNnnP2w2
812B3PHRnzRWwLpymrdSON4rh158VwzKfMR4J4ddZsUC27zyX4w7ue8Zg+RbsK7TREt6RpptJVZJ
mTlR2KcSpRMqucL2uc5t4MRtybKB010InACmGUhpTv00uK+Q3lscoXL4x+YMo1lNhfO3QLf5Zxy8
6NNuRkojHEkAEmt3FjxX7oBYSlPdyzVVhtOFzKzQ21RAFNr+hCZT6UnrTEw7BR7mbySG5m4P/GU9
r2mx/nHtjppPeqmDT6BzHnMqiliXCKPtHhayDYg1IMQFOhyJ0r2fAY4nDDEuo1LtFHdWi0YziU2m
p11shRWQGvzQtu8KMUCyw0ogYXWnH3+R1QOdvinKZ64w0qtSv0dMl1K0vAmiaZY35HPar2ZkLrDG
Kq02WDHANG0B9zYFUW1t0tiLwzuxxg5JnH1gf4Z4Hx5R9OT5pkSiSh1pTUk9+VjpcIQlwdpft5Z4
p0g1crYWM+AelJN8oqEaCSCh8mnO9zU3HloC9HkbHFOd3OETA+AMFPFsT0jwbfxzJIzgSGsG2Oz5
Sk/UEL/YLyo8R9PqOuaQIzW4pgT0FYtXAS+c9AF8IdkURiFg7/3pleoJ3/wx3kLII5Idyz1Uzkzb
Ugoy6aEYb0L1NoTEaaFz5mc/dmF/jdNV/EZL25nvrCBUBzJvcpozs5S+kZNxCN2Yp+ZnCS37xgWt
Ad6HNL/1SrcZ9mKJUVuXvLDeDfjhKreB18Scuh439p2zIKPYraqw1L6pBvHObkBTm90RwZhANnGX
FstKrF8rO0OADBPgtFdiZexOPaG7K9+cFdtgwuWw9aV7pX6tIH1dwqX6NTVT+m/gMO/tSSd1hotq
Cb1JCP4jJn9sYRYTX6463NU1fxK8AyBKkhd+8DrljYaDEC54vwRwJ3MelOd7CVc1k9hY9lTvYoAd
qZk0bUD9vBv+KHR/l27p7d+r2ChLnJGdgNMHHCIZSBy8+pCQ8RMTu8TPjsrG8mGyxJBfir4JMfdh
7Od17DDCtlpLrFJdZg5K29dKSz+u2D+tdf0qAHcIxNOds9dZaHzAHeGjGTSEK9+mLdk6CaXtfXWc
ogBsC4+a3SWpsYLnggjhbxOSk0ysSzzdl3GXZpvA6zlh04L3dx/kyBf2VRcsQbJ4jb4jgRdO3yKz
hUzZ2X4Pe6//MqSSo7JxGUMPIhztH0mnUXXHbavvMDjR2N2ntjPsrC61EU9XmBb5AzIJEkpy91lM
Rr4QiQJHRYxe99r4LUWdWITGf6R2tToZaWv86Xxtp1uiKGA4SEETD6YKc6YDTlvy7Vpf/sa8giQC
u6OEifKn8GZiAMa3lA/RP0Ws7UgGFXk6ScUqGCUkM3EI1JU9TbjwOzx2MVTseW0ZN1i9ZrtMyOsJ
v8Me2Xcvuy7duFXK7aG9LrpFkY7pBXVS/I7OPD+6BKlTRq4m7MkyIKSbEjoHmQgh5gYRzyyiK/WW
o8BwvLas723VuP80OoHmFBMiqcgt7+1vyj0sb7NktYeNtA6NPNgo2O98MStziN10HTdVB9+5W6jT
sQ8o8Za7UMwDVpY5c+atKoPmb5VlxWeKuPHVD+OZ8Le542X6puDQVgfyoIY+CZWd2QhwhuGxoDIi
PcquLIsT+gdmaoR35iR87RAshaT8fa4L8S5I2md+GccZKYwaSZ521vFvoTym9dX0KPoqn5UTkWTw
sgo/AtYkqgtrYgBHBTljyvwecDx4teIKf7BV+tW12hO0eyDVIEQ/oboQjTG403UM0CjUnwOzcig2
De47GNB+7PfhWAefQ9aEWM7d1XsJV0SGFChk9k7CXaPeIG/DhY/22U55h/KADFLMF1skyhFGzAbP
INBG3FpwrjZqNn8kBjfJFEfrNgcI201kNg2cNrD3mzFCCH6HNsSQYQY7RNq1jTHCLTb8rLjd2cNU
Vi8Z6SMp0dczhCR6ynjckcGLFyENyxk9TCoWdeRCLrItcIhfHT0Phd2ucUfvK4Bor29I9me4Vp11
DbgymvB16dMMwXNmeR9Ol4UvqWc4u9hM7oO8b/55ylkrpEvY3rZehMZji5qHURVno76ZaU15U4sq
vgbdWTW+f+G/qn4ZSc/Akw1EkTXOB5n01VOFrr3eOa4LE9baIQU6MTD8b82ZuqB+07kgWHFsQN0D
hZy1j8T8qsZh/mhXhO+WkCVy5H4dL10xgzJ7vl2Qi4vW+7VCk+deZvoI8IgxW10jBrBcHShk6h6c
0eXBmJDXvSyNpykt1Hw66IewMhPYOKGtImccO0aIqtPaIzYiY8pQhfhMFF3m/gnCHtR8ovjrLuf0
/uc7mbvsQ0lQ9a2F0wS0eImF5Fgl7R0kUHniwa9yrAgDZo52t9JnOyQyX7xlmyHHPHGTDBXhpBoV
dW/5wdOggoEbrOJSavCTDsl/nJ3Jrty4tqZf5eKOj1DqKV1U1SBC0e3GuZ3uPRHSTlt93+vp66Nr
4lAIIWwfnEEiE9gMiuTi4lp/E+mVkpBH2vWD3Ueu68V5KEhOUIsxDmJs+6+zmIyPWjjlutfQoRV7
ta8ctnOAkx2qudFE/TiHYGMAQcoeJ0s1VIor2Hl/CQeo3E/kKdMDXGa9PdYGVf2AUADdnlY+2uBQ
e4sXcKA8Tenlhh/6QRDG3C4wYo+GkENp3qfW4fGUSj4raH9Ue+QrJ3HENiz5nIeNPSJEo4wP/6l4
kPAKos8kUovbRS0Q7ejrCkHz/1ShOwxVnmJC4xiZ+lRjJ/LN0MKYEnCm0j3pfXgKyHRXxveghYAK
JQ0oG5oFQ/B3adHTwdAlpsyXZ+g1UH5RW0AvHRqBXymOd85LVYd590xbWyd3L+rAf691ozp7ejSb
F3hHUQbrpgrz3X/cwTCmnJzOA2cTP9JZcNEQZ3snx/9oJZWKksKgFwrf/peWXfshN+JIJk5AslRY
yp/+M88QG9XegAlsN7pPOqsCXFRAulIDKTP7+B+IlK2rCj89FLYeGnuVS/NBTfDfOcfgmacNRyjp
+LQ0+JGmavwVoSJaIe2GfnPFaoA8JmpZ8eooEH1HGyXDuARWS4QmRTsa57EL0qcZ0N3XyU+mS2u2
8as9Q4Vu0hEnkzdN1dUWdocDCY0g0EkaDAQlnl+jp2IosKOg5/7RUAg62wa4E9dZWAEG8VTjG8T7
SdHpu6LN+FPp2voNL43x4b//63/93//9ffyf4Efx8v8/4H/lXfZSRNTy/s9/33xWIgZYdFM1eP1Y
fNrrzzrEYVCgtGXvo1qJHoe5009cp8PeVHCLsDLjn9oekD3HduOxsbrv9weX07haU5pxDKkJExNY
m4b19eBV2AcJ7HwcJfI6vpRqhGUlAh7HJmjhDZp9iDJPkh7uD3rjS/VrUGatqsDsdHexjPNUDm1o
ZTaqVV35UTWQy87LSvkLkfzotd6KTMy1TMMxUP3BxGyxjDTOxhbXA2hnZdkcc+HmHgTW1ht9rJVe
OytTo6qiWcJEr9BWF05fpq/3Jcr4SFAK+13txunzaFQ/zazP3rx+IF6TJrb0Gs1UdeHMlmq2BdwJ
DQHUc/FzpSbwl058PdIPh7N5f6wbFzgmYzqYQbq47TkQeK/3B7xbbFgy19wLNEhRmJ70XWIUtCzA
Du+wyei9++PJv3e9HxnPlctFhNFh0F2PF5dtgPwZ49Vg9E8oQSoHs5uzt/dHWZkV/p66S5tCpbhh
LpYqq4KZe90h5cSTbO8XsXuERopebqsiiWIM9rv7491ueAS3BYxfVxf0hJZHXFNgx2YqyLxU7TCj
t2wauxWiRebgzB/vD7UyNTiXusV+F3xDc7FgvSwOZBEmFHOe2h/isqPlIErzZ5toFFyLLHxtnBQm
Rugg/CgQcMD0xaWg4BLAVQm2TkGi9zwHBTk56Ko99/iWK+PKV2Rb4GOHcJMJZ2axaigftJLOgAwN
6qBnbF44AdRn9jDauv39r7g+FPq08v8uO/96G+o+fBWYRfIsm9VO0SP14gMrrJXY3AhQa+tFzCAW
AsAl+i/Wq9SbqhhDplKDaYC3yxN7CMb4FFoDOmxzFR//YGb0TU3btlw+5SL24gAypL3LVswxQj6N
gxF4JiZip7aJf/7BSLprIEDiqIJb+/obQv3HUUdAF09quvNzF/iHusC1Ph6D+k8mZUCyVPmEtmUs
hvKdqI78aDSh81C645+Cl9gXuYerSbhhHXl7W2PxjNgnnTVgi8Jefj+UUqLQR2gYhZwciPOAls4x
IDN3JY67/DnUNUi+Vlfog5hm1T3CZfL7P9mejuq4puY4hrO0bi94vuf1iPqD7isVzkhw0ClX1mfV
GeKNgPzrby0iskFjGX6kSv9X1xbpiRpkbUFLzNjncx5+Vmp6OLt2xPCoBHb2lxqmyUtU1+Yj7bHm
CXc89S+u3PlAs925AMsRP6ak7H8A1s4dXvjgtOjvJ+c40ijvKpBiNi4seTLv/dzF+igK4NXEdox9
QsciyEN6sP6IIQL2FwdE3NV9NrURCsTIh9zf7r+Sz3sj69f7Hb0UiC8DIzdIOgJ5QG8uc/6yKZ3t
K83uH10JCqBM8NOvjfpJjbLwXHX+xq9YC1wEf9bLloHLWYRjKEVmbID0gf+H4qQfoTzeQAK4IB1e
bQwlD9XNfJFV4IQDDrbtxaGj6BJ3EPrMvd9+tYBvnmjL5DR2UZctkRa6/3XXBjOkuyhYD0gR+iLn
ccukNaUqLo3HPND2hWaWT4qI65M1jCnVeBMu2sb8tLVv6VAzICPRbaEvPY1dmNdkERhxIuvSoPiL
QwG4bL+8CNL1y4QHGHAU3T4iIji8lNwU9LhwCjhQHIk/KLprP05gwSsPVo16rCiXn+5/E3k1LBYA
qrGGqIpDtY8r5HrD5fLzFwhrgZCDbulUoPBNmm+H+6OsfAWuJZeElgtKV9XFtvbnkf4rYgj7ZlIR
2jWRTRGWvoORPx3vj7QSWgnfGhe7zhc37MXeTQejB3lH7kd/qL7MYe5fSvo7ewoqsglh56e+0UIU
Il3lCT+R+vVBlYSaWIefNgHixoZ9hA8aDaG1d5VCedvaKowLdSqLJ4jY6ef7U13ZzhY+xyYvBTYW
XsTXSwdaEmZwxVg6gOFzWcTdXmLzMWRBgJ3WhjJsfNuVVbS5GVlCbLot+nmLAXUTiU+Loj7Yteah
GhIUAcvWeap1x90YSv6pxbZkKFfTSWt4OS99nPHuabAL8nkypIImUNpEHcKlUYg0OFZrh8FU9Wf8
spSNCLE6Q0d3bAvUjWVp8rT8Vp0A0FnHaDahkwYV40ilExxJiVI6XI/i/OrVozeBSjln2BGIkF4P
ZSsozEM6JcmdffWdWZUxnQMwyGe4lom7QwS30jeC0ersXJtXJXe+JpzF7Cyj1YiBbBg1CNrqoCA1
9ozeiRV7EYTz1z9X+Iosoe3YukEGfD2/locToAI+JXorNlgj8hyBafehLkF53v+Ua/MicjmubuIP
K4zFvBLEtQuwyNYeGpqF7RCaxEqKaW0H/HBjg/zKVJYbkxPA44GSDgzQxbRg8Kt21zEtrJ8EPSLs
sWMvnmg0g76FE5UObj7wRJuGH3UN/B1zn/ph7jTy8tdP2uYao3NOPLWsxWXWpNhECTpZewx4xbmD
EnUc3eZDN8CS/YORXBeBLMA9XBQyDv12KHi44VjKLyBR1HEYgC+G9pEO8hWLvI3Pu3bshXyaYbNG
09dZ3BPNWIPPasBSlAB+Lwg00mLDzsqraeA8oCStXOAqOn9wEnlaQMglaFOeMK7n55YItdKba/aG
65YIg4DByEJb+zKZ2TnLKv3z/c+5Okd6R8Iku0LgcrFwBVQHR58QcvKjonsrIjPeY8ozn5HYSJ6g
DeJBgXjh61+IhG1D4qo0Mjp7MccZTTrAdWi5pwBVtUMxmhkgwVbob1zG/mZFYfTl9dN0hMPeZIfa
BLrrr4o0mumPCHvs7clqPowzyuN1AZY1xqL04xA66VM3KNO/9wddiwQUl5EYdXnJmdYiEqh1Lipz
QDoBgszoFZMy7e1UgSdAq/j06qEoeVKOoSAo6z+LL4rjtqSe0UCAD6x5IYXKJ8rKyTGt/H7jMlyZ
FbVyyE+q4LlIenP9KbHRA17SN80evOsX6MLtvo5T+zhHSCLen5T8S4voBu+PTUnqRCFGXSzaqPp+
k5QaRwFMyZsaF+sR8meOaef9cWSUvBnH4P0LgU5lSoso6ogqT2K0bveK6xYXbIYSiIc5EgWzLT4Y
PViFkksQQwSRfLs/sgxWy5GFagMooVFmUwq6/pZOnXdWIIxmH6jW8M7iG7wF6jd7DVgvr5pyZaPO
unLaBRUC6uJUtgxnGTzxgMsc9HrYJqgwniLdFT8bBYJnxL2BmAlWlSkl379ePUnCNVIwhmGoKs+H
60kig4yAPxjtfe8iVFegGPGXTVf6iDYk+ia8IzeWc+1W5CpkazqGxfETi7jtpsNEm7RBZK1Lkm9W
mInvMrp/UwX0TthTNVrtWjiGkJhmGB+guIL3GXVH27s/8duvbQnbJY8wyK1wGV+cFJgcSDlFlEdV
W9HfYqCY/qQRgRsqxINHZBMssZug2Jgbx+Z2U1mCE8r84YQg4CAP8G83pI3WcORgsISXIe5jSS5l
TbCcvEBm+cEmjDZmuTqc5mDNZLqay315PVyLRyDkJcBNUg/wPfgd81KncORHZYSgHRZIzt3/rCsD
yi+K5xeEeI05Xg/o2FKhuBgaCEAKbcnYyNp3c2fal9jyB8w0i3ZjhivriLkbYwquEJLVxR1pVH2U
kVrBBXWz5hwZJUr22Dx4iu8n5zBU/MusKPrGqbkNSlTyCeU8bHi78ai6niVl2YLmEUcVfw9QTfWI
4WBCsiO0svzXDqvq37ht8BKAYbRxfm4DvBzZJingFW4Du7oe2URlaKori7sSLdMDrWdxqQ1Hf0Lz
p9hoFK4sJXVbzaAWRwGXIHg9lOLrcRmaJhCHEv3GepzmAzxrQM5z+a7wcfW+v3NWZ8YKUk0CVWda
iwslyUSozBGQEzjP+bEgeQTe7ytHZHTSjY+4tnwaZR3Xdmk2qWKxSWN9hNuRSS2ZGQpgXyvBwUSD
B7Vv4yM9X/2EuJG0TBiVje6FDCrXVwqpFUM6LhkkX3SxWZNhwqUoq1uoH1SVFByLjhHljo0jcbtw
vDooGrMvCTU3Z7DX0CeBCd7umyZGXgcygIcgTXlEtRP1IVxiNj6nJnfCclpCPsnoN+kkxovjUKsl
gsmt0YJ0tqQYqBKfpiw0D4Gwehjj0GhOatlAErDV7FxVGbKlkdse2j4wkPgYqmcVgbUP97fT7Rrb
aPkBxNHpN3ODLLYTiOsA/h1rPA5WjvpiLYq3qZKIr2gG2Z/aFi7mOR4NFLPBbwOuvD/6yhK4vC5J
+PgffI1FmHeFPcLMBbugNPPXAClk2i0YTk9QmQiBx/uDyV1z/fmJQhrNWc6NZZAXXB9UaZCLOCJO
FSqQ7jPmXAjuiHk4+xn2uZTTxKUIMoQlu7aNDxYAhNdXgQWHiPH5FTbi7IvzlFIYVRF76vZOEv/L
W6h5xq3dR1Q2Md/en+rtAWIkEjJIpNzdzPd6qp0kHiQWeBt9zOEcV2F7imhybmzolVHIwHhbytSA
TsRi9fAWgtCO/vhed+DqThgBPSAt2B/uz0X+lcWyycKjnA20FrbL9VwK9GtRlR6RapXSXlNo9Bdb
iz8bwzyf/mAkmwzP4FFHrWyRyfYImMFaGfr9ENgTMjWxi2SNfxFO32+MtLIVKZjz/NAQrKadvlyf
0MGhxpYyMnB3m13ZddbRHPXhWdMp0u8yo0neZxN0vUb01admsF9fPkaIDsSQDirBpr25OPZo9VLU
yUBRSbDiEz3w+VAMSFQm6mj+wfr9Qiq4v1Zv2QVEDqbvRKcPKPNUsKMSOGSQ3+MXhA+32hHysy23
imBGEr2ioi292JCOj1+VNkGyrIzZeIf0XfmpVGz9k64A6931reN6WZEXr76tsOcFuMZTUqNgtlxM
lHvGMQ3Mfj+CnnzEY6n0tMG1Ng7b2jHA647inwQR0L29PgbDhEe0aqLWDtEQidDZQLbVmOs9tn6v
L08xFV6ShA+6qZQBr4fSdIjKYKvBOgncSwR6rQdM8axdYCDP8vojJ6soEjlA29taHDm9bvAH6o1+
X/nNdJpdRLJDyxXHtB+/3R9pLVjRfeOWkZgqOtLXk7JbI3PnFOONqi67S1s39j53APjfH2VtlbhP
DQtKLQKZ1iJYlYZP0S+Gclk5OIgg0I8qdG1V57kt+o2782YoJkFSzUMYvy9gJYskaUZyqbE7bF5V
qxcnnFKmczV0VBcgHx3uz+rmXMmh+HI25VESXXNxcSl4ekMnQvkoybPgDOo5QI2oDV+wZ2u+uL0J
EzXGvKPYmOHKsDZJLk5DtA64ZZZRkv41+6DEFpMbgKS6/YyDonZKs0T/gfqqU6AHZVUb5+xmn/Be
+H3Qxea3kMbJgnBErCQydXLPqT1O0dCf73/RlcWjc+cyOQPIjHoDPYp4/ODOSE8W+c0HsMrocwpc
3YB8mxtH7CbDkxMCKkl7ls8IQOJ64/uASSJjTKQ9Zzpi0IbAq2mgxQNcQTmVvW5/JQNL3o2i2Thx
N5fcYuDFrkHPBSC9Gc77FtrOkRcgQkaRBTlTm+PyAc310EPPC849FsRPNJKzjbO4un24BzjzdEwo
R19PHKm9ua1dDE/UECuqXaQibukFYZo/+YgCxJAyKlRBJpQtLvcXd31gw0KCiq4Zueb1wLXQEGLF
b4uuXtJ/RPGj+kfHjOgE+UV4lSrmU4IV5OvPqOyJUwLk5gP4tfjaQ6m4Wu4XcrZA9vcUq5rsqWvz
fPg+97ny0odNrFC2Lerv92e7cmB4PvH05Tu7BnC669naxWxWE+o3ewQXlBn+SAceHt9i8f7145Bu
GiSaLuDRZa+Nm0KvnBrGtE0BSvrqTLX/GIYwVTaWb21CRFVqFhw5bBgXE4raWZipn6hSGRkL1wIX
hrnpt/qxKxFA/D7K4liGCUrtSH2oewRA2pOwfbTcQ1cqEIlXF0MAepGm0xiBjklXZnFTICRVZX2o
A7KxC/1LqEzaW70TtLjAD3n3F2ll6wvyWbzrbdlrXuLmsMtx3Dz11T3ib2juoVyJNvgwXepedc4B
/rq7Hon2jQVbiXCkKmjdyMwIUMgiiVBFKBSstjTU5rL6OzWXf9BFnN8MxIRHqC25Z83SYc4VSMvf
n+7aItqytkUdgSL/cqtgeRe0WcIu6TJ7OkFEx44xhtenI7Hz+ntJkLADc6MmYt+AY10aPHUArQd6
UlOcCrWoPEE5YSNmrk2IMiGQPQFf0Vm2C8OhdrqpxssNFanq6M6iurRVYZ4xCDZeW8hiV8oyiMRx
Cp7Ei/DsjnjG4fOl72tZeCjCbjpi/TWdIDFuFT9XZyWIHSpJusUb8jpE0Z0pg0lhVqHSlZciHIIz
CuiI+KTV/CcfkIuPYiL1QPoT10MlEcD8TKT6vsEU8wJfwbyU2Kc82GyTfGP3rR02VoqAqJOb0cq6
HgvbhLhtbb6gYdQ/EniJ56iFHpdgj+u1uEXspn4uTvd3vLxGrp5YrBqPnF91coooS2RACa49yEei
/eS26n7WqiT2pmrIcsjymDCiQJ0/3R/xthXya0igP5ZGTIEYez1Nq7BxA5hc4nHsdtEujX7pXY+u
dkzQTkarjuID4c05RqGFAB3EQu3oFyq8svs/ZC3MMG8e7aC76MoswmgiNEyiwgiYW+zoL0rrQ3SE
SjmcqJ8N3/OiteAqoUnfN7WxhXq7HZtjT1zFxY/6PcWj629QKoE99pOPV1cRV15nmiP9PQio7hEy
UuNVZjgc2qxRDvenfHsVMqylsY9NCb1aPm1h5lPIkvc5xurmQUyx/5wgd3e+P8rt8ZQDAOrm7cwF
oS4nlzjzhIvcCGTWty6GEeCkha7LcSyrT68eSZhEAPmKJjVb5hCYolOVG4UOHdHQD24yh6fBcauT
Ng/2xqRuDydNc4nPdWyAFzdYssCOLCVvIhD4LprqRl4gHa4q6E/ljn8E96rsBPrfGxHh9nTSYwb7
yQuX5yd9j+tt0glY250FVg+CZnQ2K4xtazzmzmMLxbaJgAu/9nvKAhIPeF6GNJeW3zPvk6TBfAo9
rHDuIPWONZGh4L3xlIGl2diM8nxdh57rweQ2+q0nKOyK8rf5C/+UGR5tkPzY05bdUcc3PHW2Bsx6
YemLwmgOVND718chHYgX0gngzGWSswi3hWq1VkDHEz2JWDxjZNjvldD8nCsWfkUl6qfok2IgO6Jk
WtV4HluZvvUbbtfX5saEPCWZJEQBuel++wRF5Dphq2qTN9WK+6AMU3CaUuGfk6ya0ROattK525PJ
eHSfoawwIIWX6/FSpBsR/HEnvHR095k684gdWmh4gdlt1RhuI5xQiTS6pts8iSFdXA+Fdsw4o4wx
eFZZ97gL9E37IXJRbde6NukgCo/WV6xX6scAP/aNnXX7WRmbRQXFbFJQWdKp0klDR3UsBs/BLPx5
gC1zzqnDonKlN6dQ1bqNLPn2s8qckfYv+Y8DXtG4niueOaNiR2LwaqMigrvxuEM8A6tTtf58/4D+
anReHxpBf0t3ddlQk52u66HSsIaS7gaTh3ksyoxDBoBoV5uYpQLrM7qPPQpZLza6On+BwJ1Q+49p
ieykRDQuBVjs7oY0szc6pre3CnxRan0kzPI+WyL+kIrqVCDDaKb4KraDiPeEe2PIp5/3534bL0j2
oNOQrfD8vwmGsMPx3dLMHnS/D4Y3A2PrAfOpopOG8yhgNANYA6wox0OmszV22YRK3v2fsLLQFFzk
6NTokH6Qm/6382q6PpqxicOmttTkiTyhPau1pT4Ajjc2HkGrQ9FFg25D4Aflez1UExukIo02wL9V
WtzQ8lAz92HTIPwsjKHbuGhWkjJqxDy2DKBv8q23mFnYswlVBErQPRqUfN/pGixpFHQeDOip+77V
YKsbU3SCFuy8aeY6eAlmbYvbubbC8GTpCzlAtmH/LOeMYqCuFSMOQ5r2NOkGTjER5th5NqNOiB8s
upa64qUprH5Sme79/dVdHZ5zRfCw2M/Lx66ZNn6YEDg8TUssFCc12shJL3nQsTWijggWHkB1h6ZD
iVGsIl6NrXZYA9rJkgAkX4aLNWhtAB3dWI9e0GfltxLPwpPhd9Zu6Kpu48iuREguHvYy/E8qIksC
S6B1TqvPw4goSoJwBh7K52EE0I2wTYTGjd6e7n/atd0M3Ih+Lf1LjQzqemVjbDETU7C9qt4d39sM
4MFmbB/jMtrCb6xFI1kYkTkTCK/lTm47FevICHBjYpR6cQlzB3ElrNCKeCMYyFC7CMXUJ7i34bfC
pl3SW0U69WVQcMMVleE8Yo9qHfwC0aGia+d3rYXYNZhn9/DqD8nFLWsxEk+h/8Ik/BaBUDUVQ5Ag
n2cH5YCNGG5BXmlIm6C6QeprIyz8wsEt50hnHZARjBHJNbhetwmkcZarE6bNwI0HDbHz3MXyb85V
cZyrXpsPgx+1BXrL2fQNKQYLiXnEVdH4raT4zEB1dNi1aoz4Z4KvxRsA2e10ohWqBcehQ1F+RmHj
a6cKLGYRamONMI6x57eKFij+zqqD3jkg2D62D7EeFc9MPEhRZNZfzQ9lrxjkO6RHLqwGfVFyysOi
ToXVIcGHBuY7tRgeggFxRVy0xENqYqbw6lWE+saTE1QsCMrl8Us6DmUIx9arM33+biHK91AgRvAF
we8tXPPKyYMt78AOBUIAVUT+9982DCWmtAKjYHp6l5dvEYTJHlvVys/0NoN/7s9q5UDI/hVlGZvk
5Cab7ZoQ7ljHUPS/x0eSa8fT2jl8iFP6cnAs9Scd+6ONbu1KJCO5pL3Jl6RzZi5Wzpj1WvgIkHkZ
Us1vIxFR4MpJwuoBKHzbbiEL1+b4+3CLA5Gn8l1Nud6bcbxyz60TIK+mztgl7tyGq6qnMYoXjVmq
rz/43MyUtqiM/iJXXK8jDhAYEE4G5LMwr/Kdqo0TelXUfXdG4wfH+yspb5rFsae/whvBBE4Fmmcx
y0ZD7SSgNwfed1YPTVRh6N0ZPzHawchrVPR9gQnMz6qhPXF/4JXPy8ACyCbLqUHBuZ6lBUPE6f1G
85JWoL8z6Mp70FI/i07t34wteEp70vKNL7uyg1zqP9R7abgT5RaTHZwSqWTBmL1fO1wVyJE8Z4D/
4l2j49SUT47Y+LwrZxJSuCqRIrQKKc9ez7JBBsztZgRLBzSQvmhq27yZzNj9ltPI23jlrn1QegVy
NQnjVLuuh1JSyGAZAg/IjLYqaqCaUPTybRn1IV2QVtf3eu04L0MJN+j+Sq7NESKjYaC9RC5lya/+
W9yJKipABmkk3nvIPR8A5U+fqlRBrz11s3ojnVkdDNwZLDE51yV5oxZ6m0R01RHzm8ePtJ+bBp64
Yx5tJ5o2ssS1s2HJCxFQPiiRJdQmwcKvxQtG84Tr1w1ecFr/iPUztDSSH42qjIwFtLz0AxoA3QZY
fm1wkD5kGxSJGX2RIoZJprhgYXQPU1JbfZhEGpyFj7b8vpoC8GFtqpt/Z75hvwdNav+8v6Rrg1Or
lMB5WpL8husltQyuyKGpDIrRNWrp9qy53cksUuufNKnVi4Xn+CEE7Oc1U9BssblWknOyJYBjXM6A
05aYBUMfu7GwBwN9sDBPDyBQ0JmiDzB8TFzQs2bhJ48YBNgeb9X+AOc9ff2DjB9AG4D8C9GPZS0u
od2O8JpqAOI0cq9HCH4Xla55VtDh+IP4ABVYAuZJDm6y81BL4lAgTe5lQ4h0Y+h0p4wGxyUrsTe5
v6byGC4jPUMAdOL1TlppXK+pHmA1kYnY8LCrN4L9QO3kRz6AQt5h6DI89rg1v35INBU4OlQZgSIj
QnM9ZGAVJfJg9UxIGvqXDnLkAdtOHGv4t+M/pY9U2f053sZABxUrZCSkIJLU8rkeEC1xpEj7ZvZS
TY8/A9TAn89XtF2iYumUYZe4Q3F53Ai8v66N6y/rUFqkjyNVHaiLLE7LqKtYQCf9hNhnoBbe2I/a
42Ba/j8D9PF3qT+FT23QIH49lbl9brN4eE4wPD5Nvav+e/8D3IZHUkBaqjTzIbfdNFR7BE1Rg1Ao
+6H7/16FL/wtByP4XJJJfLo/1G2MIAWUACZuU55Ey8yBjkCTIX04Y+PSWO8jJ/Kx9pXCGWYtzrM6
fnGL2j2HONge7g98u5Fl7klsoKlKirTEmAeQoW2qYAhftHWUI8yQoIc3I3CroS+vNu/0Lmk3KIMr
+0ozuMBJ6QAMkpld7ysHInSPU+HkaZKD0ad2fTA6xT1gyDJ/w/KoOiW6eHt/mmvfl0SXVJe9BTFa
/qbfrlUsyrSxq9AjrJso+qBU+pts0Oy/iYHKWRtChEV583sOOfBGoFjbQ4Q9gMFArnl6LiYbZLh1
umGi4rmKxFE76sGjkgLkT9ok2LjNb4H1jkO6ApoCex/20LKe2rRdnQ4WLhYGEFDgs0OMjHziZJ5T
+8WbJhuHXYq3rBfrw3gRWjD9HZFsvUdTFRPUNk2e9UoE5/sffm1/0bCkSA/yimt/cZzxFotxLCCI
RDPMgl2IziQeFDlJNIQpK7/krhUlG8/vtcUmdaI+Ay8OpPSiHhYX2HbF4wD3riyHJ3fW9I84tKYX
pzGyf3MMGx8B8AhPS8xhI3qtzpYrCBwnL2KK2tfbTCtQv/IrdJGp8LdvxkYr9rRhlU+oXrUPdRj4
G2FjbXdxfjlOFqBbGl7X42UgcgcRYUkJQ7Q7jiP3HKkeRhCjU2zcBnKhFnGZAMXXpNFOkFrWcIsM
813piokE7ti+pSVhsozt8OH+dllZOio08g1FJYr8d3FcKiT+JqeJJ9Rjs7HaY1QoLlWOHI5plfFZ
1XCT8ZqoxVEUNoeysW9WAhPpGQRfHnA8pZaAXwq4Vd9Qn/LmYC7xyaqqi1UO+psOE7JHCuTdbtTG
4vUBmByCC11Ck7jvFktokfxaUZRLpdQGH1fTxFIDL+ij2lsfnCTST/c/8C+YwHIdgeWStCBqYHHV
Xm8ZA6VaPcHV0aM/muwRd04OeFROx3mw7Lel0RVfNZSdvQlPlMOoYod4qGvVhmDqJ++jrkSXHr1I
c+9WPII2ftrKbqbLTqClbo8D+7IESf5G57JpJ88uhP6SuMp8EX1XvQPoln8L8H87qBOyqclQh59L
XonfYyx9VCQhzeKI1WV0mPEHeGoJQ2c1ibcozCu1fsoldKrkq9ek3r8IZXC+y1kY/egNVtEgnFMO
Q+pFiOh8aVRDEUeh4I36YKOB8X0A5B/siyBXn9BeRmxg40utxBlOoKbSqqMNC27oehGzmHJwWFDx
t3rsKXcZSeexQ8H5UTbYeTVGufEwYax2tvFFRtDczb9301RGh8LUIq8SSv4MCtY8RaLMnpJ6wG6v
SxRrY2vfvj1I+yGt0pSgM0BOfv0ro74ScT6poxf7xUhRfjajR30qskeuSfcr0u3I6BaoufMp86nc
qe3kf7z/oVZOtGQJ0B4AVo/KwuIXWEjx4Q2pcrgi4sdDgEX2A74F/Qc7dWjX9C3C2gd8+ZzX3wMw
qxhS0hPBqyzugbit4F53Pq58IK3wGa2xhv4R1oYCVVoH9YC5u8j0jZfWymTpiGsmtCowa8bykWv5
GuZX0aB6OArV5ddAmcJzTJ+zOjl4AUS7IAoz9UHL9HZjtivnloHJOHgpQFBaHgwghya2R7lGQmeN
rUdxv8NDxscgcodBvVFsxQkZEhchDEyZFKalIU+ys7jfYXjqsKITpOkLGzk7zR8SfAS78tHtp28G
qKNjrHYvOpafF9NHkJtub/fu/sa6nTKVCDh0XPHgTNC5u97aphHPQ0hZ1gNbpn8SLc44u85CmanJ
keu+P9ZK8xoki0ryKiEXdHIXpz10ed+oM+dk1oemeJyxznhjQTylm+dXTrMzu7qpn7N5mpyja9aT
iRk8bMa9QcnIAXgzquFRg+qykcffZgSAQMQv/hYJLtqX199giIzZ9eFeYMpOcNk1lRaeZoxxNs7w
bay7Hkb+999S93YooZI4RueBbXMC+tdO99iU+Bfg3NH848a9ebz/vdcG5NhSLwIvQCNssb3a2O6s
MUt6HOcgSDoFvkBYl8KZwuxw5wOz2UiR174jKHm5stQSUKy7niCmmhpAhKb3jL4Onou5yd/r1rh1
8d8GY6oUyGIYyDORK2qLzwhgzh3yrOsxDKiaI9TLxN65GM280KGqX2bL9V+qRDGeizLIPLtXzZf7
X3XlxDA2qhykqZISsPiqVDVCc4gZH0Gc3MNhC4/xtmmep3mqDveHuk0iKXgZQD0IR+RPS8YDgtWd
PsOZ8TBvAt6alLHyKc508RBoGggI2vD4feS6/4P3QbJVcLsV5pPlNqpCTJY+1U0ToFJwFQj0lolG
WFjs8f3wH8XQJI+52toVCkeo0v4yTvwcYpC8982y+9hW3fcsbI33TTSnh6QMR0QEe/FEb6j9+/7H
WdsHUG/By0o2Kdzy691WhKOJcVDW08LuSurYqAn9rdhFeJqU0jCwjXYEmnb9gFZRbKjvkHC3NlLQ
tf1ONoASKvGMx9LiF/hObvq1yy8YLMxWd6GfgdaNnWaj5rt2jKF0AveHXgp7fhGeEgz0eh15G09R
1P5DVagJfpL4rU4nd56rY0+7+HL/065OjJqZ/YuXcdutjxoT34Ccg8z1/Ekddf+NYfNUuT/K2kFC
DgSxJYIGrJ5FuIC8nRdFSDzM01Y9tIovvCjrsQArlNfjdqhaAE+nZIKeHO/3673ikzCAtBPIY/RO
fCqGwfXsUA0PfuCWr84hZIGEdZJ1agZdbIqu0Io0MtzOA06KmmvXtQfadPiah+FWSWZtYwjiuhRS
1KlALT9g29ZOaRHfTU7XX5GdmudWxxNdVzHhhrS4cU2urRcUZyTrIOTSSVrsQ7oZedlhOuT58IaQ
887qUz1WgYcwtH+8vzVWAp+ukmkDreCVQiZ4vV7gnoyYelrvtcJBVdaf3X2QKzGYkb4564HLS0Ex
QWkOib9xpldqT8gQEfGAIMn601KTOtSBNdH76Tw8XZThhOmm2GkRULxzVbraF0Sk8bpW8Uib9uFA
DZVXqJlLK3VMp9jHHW5k3F3noIR16N3/KisLIBGrFDcp5Up9kuuvUkxO2ZAJDZ6Jj8FprtIvJfY/
qIHbG6F15fxfDbRYafrJWTOE4CdnkAKjh1oI1iRGazUbhb7bRJ8nKExGEgaQT7QhrifUYbU9dAob
WJ9n9eT2fc3LV1MOtanUO0fN1TdKjTHP/a+4dq/BnLRpB/CegmC32Fw6vYDOaDAi7WI7LPazMmH0
a6AIuneGXP+mlJmKXoXaGqgWltGApYthvs2Nsvy7rCb0pokZXUL+5AePMc/OE4dl/HT/N659GErl
stVGLDGXQjsJdoO2WaKQEmuK/T7FdPVgRJ1yCBKX0ko8Cg/HbPv18RgmEnh9iTfnibko4KCZj7+q
8HvPYTOf47D42vsRZYgxaPb3p7d2vCmjArSRjQKqENfr7sfNDK1GIbNwg/yLXfSfE0QvT1HZ5k9K
2/uXSBPwISpzi5mw0pQhE+YAgnGU5iZL8mzpDH6r2fIuhTvQeFlTF2+iSQTubiom6wTdtsZvnlmP
kVYO5zoFEjQ0OYBW2uRbNKaV+C2fXlIVS5KzlrV8nCvToE81Vjlr0ksfN5Q9QvVTK+rpwR6rZiO0
yZvn+rXJ3KVULMIsLO8SkY0Lk9nHkJc8XQv7v/HwgZ/cZqV1sIYKu3U8SaPHAPG3NzgjF38pTjv8
QfxyKPfQuaY5RFpyvew6xw4DJbf1FKG9QZTG+DgFQ0nzbxg3proWKZH25eKQ1wgMn+uRkqwM6U0z
ElnoeEgzTIwVuy6OiSW6jefA2l6GK0udF6Q7/7BILeJ8npIMd1QvEvoQHRrHwliO6iemXE1z5k3S
/kDEGVNSkNj668OEpClK3C44xFvbFT0okixg7C5X7GOntNJSDD/gZ4d/W+3NPG4fRrtyDveP78pG
Ap1Da5NoIesGi3UMrSrlVNcQXIPIzs+Jqg672FSoHES+Mv49gk+uTv+PvfNojhvr0vRfqaj1QANv
IvrrBYA0ZCadKBppgyApCt5d4ML9+nnAqvqmSLHFqd5NRG8UIVFMJNy957znNYOuGNczdHUcEzrz
o+bknasO3QPU114HcLhyv77BNul87qJEXchjmm+9ubh2moG86kWXW7XxmhO89JOwY7f+508W7IeV
xcqyjvnPm0UySh3hjX3BM5yl7jfCZs1dMesNA6lKfrAL6++eJCpY9nwMgpE3vT7JSl3caFGJ0Rkn
x3oUJBKfMoXSd2IohpOll0mYxHYSOFpa3UoyDm30DpAxFtUk0ih3oyFGkyTGk2GajLCKu4K8tLnC
rBlyeXffNkZCBFJlX4zRkhr4py/DtxKx9sj1XMZTWaTEsRqKbFGZ463Uj95CYG/6UVTGu2eJcnRF
+xCpvqVeum5CRm039qGwlPqLMo2nBXZrMzJSXfhM0GeFIMppOQNkbT/oc95ZgKEn0eWwKMFOfvsg
68QVJsLp+rAnfeorC+d1a9RxB78VDoKV6De/fm/eKavAvVb5xrrc/2QmItvMTSgc+9DuGhpmdImS
jMHqI2eUdxY/CkSagpfwIpq414+N03bRUCVKH6qtJC+jysuUZLimm08bl7jOX5/Te2sBrNl1E8O6
k4n064MR45pZxbDQxCnmfCNcU1RXSx+hGJdjZ5yNQE8zCUb9QFgljfRmzMne+/VXeGeeAbsCnwRG
lfiFA2W+/g4woqxhMDR0lJrVTvj0G3j4+V7TRUd7qWC1iNgQt7pRm+WZk8z6mvE9xEEcF5X7weVw
ONSbPZZalrEPBTocxrfrUtJ5RVsYpBFDoRyPZUYM9dBb/baMq3mTik5PfOxxPjIie+eoyIWZUWBf
vDr6v7njiZ57ZEgqbTg0nX2HErolQ7CNzGu10c3ZZzjiHfJE1k+/vvDvHdbEbxeBFwNxnuzX111A
ejOlicX1kLlqF+TogI55zaAm8Mgz2WATDRuDDeqDt/bdw2LvB6EZAJCd6PVhDTXVEjtayB2vLO/O
avWJhsGMMgj/Im62al/JrT3F0weHfQEW39xbiCVUTutMldjFN92KWmkid3UFvn3OK3VmaB3Z8oPh
FY8zgPnnzBNG7heouPdyNivb1/K8LcJozFodDntCYKwbZUzrMfDGZRFBgiDEk4Axf6mV+PnXt+ad
NeClR1yH3NyatwWQZuXJ2HgjzlWi0kkSNgsvnS9tA7+NkhhGKT5aB947IKs348SVIwJ09PqmQE9r
gM2xylIdchYCiufiIIomPS17bA4+6B/eeQJ4uYAi1keAR/7NEyAnt3MTdvkwijLrrhP2Td0s5ZlL
MnA4tUOzTdv4o43/nb3CgTy1Og6sGrS3rLWZgaSZN04bzrVCyEtWdA654GqBn6zdjnetN/43gG4U
x6jE1/ZgbfnfXNJYNZe+LwVQVTLmKCOypd8n7sSwNk89DNAWTUnOnNgcy9NxaU0l8yuh6w//+ElC
xI3XNfPstZR+c61T5gtRKdo21Eq3v5odYfhK7LCOJcTSbX99rPeuMYg6w25cTajs3jxEXkHjz+vc
hkkmhs+xVsw3uTpAWi5dd1ctTfIBVvfOc4QokrQHfJTY/d9C+Y4JpAHXhD6w0Nor/PtI/pzULJmw
q+yzi7aJKOxwC/xIVvNOIbD60CAhpH7GWOzNpmkUWmbpHXOwFJbNJsHyIdRc2uFfX813XkmsIgGo
mR4Y2JO+WZ5T1UsdL2+6sMhljYLcnE+zzsmCxMvbf34hmW0xJqCUWo/55oSWeu7LwZB96FVW2/px
Dncrr2P3M1fgGbWQs41MGW9+fX7vPC0eAY0IsBgmYmP29vyyeqhL9IihYafV2TCTWrsQTUL01Kxv
x+hDBtw7TwsWIKsJ1h/7+5vjuXmOPX/L8WzZJz/IZYUA3OOR0ajGfN5man5V1fpHgt/3TpLJAv3d
Wk+Akr9eBGRRCYGZdR+2k+n0G7bYbNlztb2Dmo7xbV/qSJp/fV1/Fn0xaEBghrgYRRTj0Dcnivgx
LYZ5ACjQC3wNRgc3h+0I5l1mfjpoNTbwnWrcaKmz5CfaAIK7jee23yHeTB+T7sUb2qwt/VFYkyN2
sWplz25kiXlb4k5JYTCKrLxaeDFXYwgjuoy7Kv6e9E1PuhvW78dhWNy7onbLMpg7Y3K2TKiL+IOy
8afbySvBVg51CDY5SPP687+NY2ndJmmlgrOE6HKVsVeFkyFUv2jMZZ9ZwxOX4ebXV/bnQ6K5B5ZY
zdsQm7x1PkkW2I55VVthm3XucFi6sct8a6BV9cEIxLJVcuqdUwl356MS8aclh0EpYxZaV7YSZmZv
lvEO/59xnmMLG3+8JDbxGl2fRtz/D17K9XNeFUnrcVhR6QeYqZNr8fqqdi48Bb0lVQYHk3H2ZzzC
A0Kk6xNM3j+Mtfnp5eBgaFrgIK6CXe+tiwqGHJUjcV6HCFoZVznGFUchjEupJNGmLiUb4q/v3zvH
W2vONTOV3A7A2dcnpzulIKSSiwiiVCrSb+3I+5Ek6UCsdsEzfO0ZFd4Gvz7oOw8N0zEKTqoAqHxv
WwrRNqo3x8IKl2lp7uIZYXbD4IHJa4srEbkBh0azPupj3rmN1DlMf0EewOXflnM1YcGySzM77JJW
uRliWGn7DGeMQI+bD3MlX+q1Nw/NehthblBf8Wy+ua6dLguVkHcjhHxcNH7XJ+axJXV89Ck9sivV
bWMIC3qs05q3Ot7VVpIpF1ptuZ8Jhyl/6G2JswFHxEcEAcxi+rbaDdNOT3VdCzxSwM7UPNFwoYiS
6VRmKKJ8vVfhRjpRX2e+quCxh0GkPuzzOSYE/Nd38OcGlfGGasPwATRbiWRvGlQzsSjbyDsLmzhV
j6gB9NGv5mx4wv+1atbks+YgLYH3pTNbIvOVKXV6EkYMp9z/+qu8OEW/vtQr0QXoCgyLTvXt1Fzt
zEQAStYh7uX9tNEjI5m3qREvygZrRZ25xrLQksCkth2/J2JAOYVzJW+WTLW7QBC6LnwVfnvl27hr
1zyUqqluU8QFeZB2WXZZtWqR+sKw56/A21ZDSOek5JuatJIvs+7gblXkJjEX5Cv3J+kyeil5AZaG
ZAft/QcN6s+LHl4ceKEjScVlBcz59fuatW5VT3ZFF+Sxui+1UW5FkTVXv76mP68KSIoY1dD+MKD/
SYHaCoQeMf4ioe4K+TUZTBsxlq2Rq4NLn6/SAH70PK0b8NubyASLvmAtCrBXeX1epMnF5cpwDfU+
Gzfs5Ty8hcg3bt2jzxwqESqtq8JZW6zNAi1jX81RFCROnf7B6Prfr1LVu5eU9ae6mUWKZ/ubv/7n
RfNcXffi+bk/e2j+Y/3Vf//X/3z9V37zz08OH/qHV3/ZVH3az1fyWcyfnwmB7v9Kdl//5//rD397
fvmUL3Pz/K/fn2pZ9eunxWld/f7nj06+/+t3bQXE/p0cv37+nz88fyj5vbMHKdKeBJSffuf5oev/
9bttfIITg5jIgMVGdbROYcfn9SeW/YmJMTgUmkc4KURa/v5bVYs++dfviCw/UcAxrKfg588Xs/oO
I4D1Z7r6iRaWhQGBICsu7+Xvf5395R93/Y9L/n7O/ZsRF0QAqnD0iXCXX2Sfb2PPlqwtKky9yOXD
4exUaZ3pxmbskoSVnMpg6Ue57brWDrOW5tLv6yV7GNXR+dG2yXzytyv353f7rZLlZY38v/vX76+h
3Zevgk5uPauVsYWlxuvntPLmTnGddMblLO72DNfg9yup3DtNQTJcaSb9Ve7G0RO17T8LZCGEzeDd
wE9jvRErk/PNlmK3sQL+uNShpyS3bq8tflRNz9nkbkUMOvbr83y9zrwcDDIjNw7RCnDLT0yWWdiW
krtNWACChnMiH4xGyXf/nYNg4UipyjP2FoBIeK3jwlKaUC9T7QTcdQhhcRvXvz7Kmw2Cc2Hfx0ce
0jznAjfnzZppJ3R40EzBxL2LuLmuxtj32qvE3C7xbWtrfjTitiZR2tZyt1jWPouJLVxM2j3L7xz9
pMHNShpauBDR60pwR7fxCyxktKnZRMsj7KXTfrmIlI9skU3err8tii9ffK3J4BGYYBXeW/OY2vYI
NOlhcRagcV4gW7QI23x027vIzc1+i3vxpAZoPx4M9rizSam9L4kZ5YbfDnVUwgYos1BTxDKFM2mF
RtCU3nSXGgNmL2ZWufdmnURXXlnhi61Hwiwx0VLTMB1n46rvXD5M4IU8SjwaA5HbeXSSaF1/PsBH
Mk50uRS6T6+m1z71t+74g4xd78TrhLP4hjAlmaFlqtxWmXErJkj3e0NIm0yoXjraxsqsJfYNwkQY
VNtWP/3TB5jvsI4vXwiqq+7+9YtaW00NDSOWqCG7/ExRI7khqsT54CivN8r1Dr34HeKRzXoAjPrm
nezTqSu1XmOeBfEj9Hqh+4sa4awzDeoW+vFH/KjXlfPL8VCYWoxIGREyXFp//rcOz1YYbsuEOSUD
tsRXZGX4o92aYdxkqt/ywIba3H5UOb9zkri5gl2tZsCrqvb1QcHlYA+t7r9OLi870eT7Pul6fzS8
y2pOP4r0+WnlWbchi0aLEh/d5dt2a+HhGIQGJ8tJCLctBUF70ps+mra+0dpwJV+ogKxv66CZ5fTN
nTPGaYok1XsI1TJDspQtZbqp3IYY1rZO3S/uQE60FHaM4kjP6dpbp8S6yRTS15F2fbHJHr1ovUJ/
1JUhenhZsv5REXKWPom6q3/0ryuO15XL/3elyrph/teVil93Vfrw20P1/bf9s1ie4xo5DNfujypo
LXXW3/+jatG8T6v7AJ6c6IDX3Zh34Y+qRbM+wb2CasSThHAWUs6/qxbT+oSH3qrMeUERgZ9+/+3P
osXUP1F80gWDZVBorLqBf1CzEGT+avEGWGdpwFqA5gi+xjoeff3WTHjTWOVA0Kc5iG7x08mMFJq/
wj3T1KUwfa9quq/9JOPcX0gnJMNWECmFrA6XEr+f+jFDKuGZy0oGHh/iftRuusQZsjACfYS7XAqR
baZldOJNP1havJncfqp8Sy9a96Sxi1GG+jCR5cgSRTjchFJLnFvqVEWhRyL3D4xpx4JftaNpI4ei
SHzmbcWtYnUVNkW2Hi9BZWWO6UdUB6cOzaW1SSkDbz3FTO9EnORHASFFw6LYta7HMbE5PSsXiV8v
U0mOayPHTWQ5I/8Q69peSwcdmK3y1FN3dkdx1qOAWHal3omDO4yG4g9uYZM0JcUhZbhzrZaedpbO
URGCc/OxRuUO56OMMuhNRtEGMhtw/yBlpGT+I5d21+c4VPDt8/sojsWhKGtFAdCYSR9J89GKMLWZ
UzarVqsaXzGy9rNQxv5Hl1RldChMrnsIzd5TQ7YtLw2NsRDuBtmhZ+wXs1Mj1Fh45AezpUYbjZ7Q
CyIb4ajPLDL9NlK0Df7YO96FkeTEALX9aHl+MoDyKVlnf1NE6Y6+dKrhqc5V50kxGwiXQ5W3+Ap5
E2M1kTr7OMpczzdcYnaDoYiSG0cxUPOPTgVDblDz/Lx0y/680zsVD293mIrASSKesgRy0+BnAEtH
O2+ib7qQEXPSKtVvdaGoJ3nWNJavzYXYl5jyiICLL3smy5VkrkeU2M1Q4Dzo8140N8RoxY9VQq6i
L6Pacf22LJe70hUM20t4oApGu+bLoVW19ZFR54OPvMC6XMjw08K6Yb4eVjYx3tvYFHp0sG2pF0wF
a+Fs3MjWDkQoY+XYCMKw/SbLEiTtdtJfD4vJV2sdWATG7GUnhZjrDHvqVj4WWTmeOxgtP6aTioDX
tpEPlUOsHZex0HUkPnYEJV7EGLhXHRr5AcorJBahGeWprsiRkWVvFwlvWFae9ZWi3nS908NqWprx
WxczVQmWqRPEalTljKu+2yXXCmzPxZfp7D6l2YBYmO7G8A2ZTVd6HWmXEqygD8xMH5IQl4Ji3Nr8
8o6krrwJMaEYtJCQLtvYqBF8zNMptrVbq3Xs3s+Hrv/i6hF1JGMMtLu4jDhaYJYJcIQyO0DSllo1
IogJuqkvPfYr+AYAv9/pzes88JBgXuaEh9+lU6E/ecBKuFwYrbbJmpILN+foncbxvrS08b5Q9fyz
MSbGvKPCq6ZgpRGNu3rI6al1LXI/RwP1jR85Wmf6GqHLJXra2S63RkGgQZChjxjAN6LqarRxpfTH
eFEDp7dBRWRzp3T98pR0Tu74En1bzvdUG8evm0oJS4gMuyQa6tjvYXec9l1T6CGxxOb3scnNr70X
kxaqz5HGxuqOZFubjHTDqSgJgveSHgZGps3JJnPzZAkBamdz686ywZJF0apHADLtMc4N8psTdVKH
zWRKsl76qHK7TSPGyj1YkafdCtliGlp1dppyll5yWxr2xLYf5WCf5FvaR6fGqNAf9VZhFLrk4xP7
hIIxf902c4DQrTko3lKLgJfASQPdzopko7jadNfVejX6aOXVzO9nWWNzO05pfczqZKYEnozJCpSJ
9JkgQ2dfnpfIZZ+gDme6P4+jvJq8tkyDfOnsz7rTqs/dlBtqYC6LloVQTtkNln7RW1+ijbDCtCOx
59ThakyB00QEZiSg0IYPtUrTcY/JMLDC6cliTY9tZT9ERkd00WQ3NQiYqd7CuSucXbJCpXuIJO61
gtON55d2U1hbBbL8OQ9W6QW26IGV2jSys9DpulQEWhxrP+Zq0IugjYHRrpdmKYpTMRPLeWN7Cv89
YcPyAkdpe21DkdS7h9iz4iYcG81TNpJN+5s3OkbnEyvhSD93nN7ZKlLRz1U7Xz7XNfd0bW+lg/jF
nh5lVRV3tjRrua/ryDlEplb0fpV28ol85PECLxe7PViVE1f+4F0keLUOG+JKywGGHk4DYSST5Nvf
KpIPEYB1X4dHD8F7RXVhxLxF4MxqtFjJU/IX+6y7LEmhOmHfdmCA9vFGzyqg9MGrDmChfzYb/1MV
/o4D0t9uwk8A1nVRD88Uhq8KwfVX/qwEV5RqzeRmqOAAzKwWa39WgsanNe5llYW/4BgrAeZP/Mq0
P0HzIWuWVA78aF902n9VgtYn6j9zdT1eeUCMYv5JJQh+9rqBAqVdmY4qjtzwSJg/ve0SF77BgHAx
xRdHLW8xQHUfDVcog98SO1Yh9VPMMZjjYXY3aeVlgC7sWXVgLaYxIg0mH6cbWiBoyxP1PpmlruHW
Tow7rMiyC3vLjJ+6uMITVHEW5byBCz3v1SKK9VA2XavvXENnPDBrqYgDEy8Z0vvi5LTLos6XurEz
G6/T2bPy9Abmrcb4l1DcZDuWbQSSYDbRg06uAel0wihqv1lMp/GHZaBcWqqVh5lCTc+CiBCO3u+g
ikV+PpVjB3kpyi9k3CmQNC2j0/ZwnFgpjcrgq1eZboeQ29rA69ylODVqSxzy2Chbf2xH7xvEJBuE
y8pwvsHJ11tOppxch6B21fm70LpJ+gJXvYesrtOzLOpHxivTcHS0Gr1rP0jBJjeTBeZj16hhJapp
irNpZhkrBwP80ts5cigB/hurI1qTAcJ9xvqmUD/bQ7xvvcYZSCbPpnvkiu1no5oI9ME9BGvEmTzQ
+0gaZrkBIxH3ZWyZX7FssW6deBq/5a3XXiADHmjSJ3ssA0sYibJtEIbh4TNl50bjBekgmdcQuBZ5
y74xC79vPLcO+tq99eLuUCeZj1Sx9Cst3XoKrX2jXDjRfTldEjh2iBAHRnOM1sDc8y2qFnjeTE+6
TKQb1BRzqm/TYnpwk+pK1Y71AKfLXe6WJLf3er3050uWhl7c+rqlBL1eOhvVKB8XRb9xI4YZVimD
RmsvrLkE9ZdnmtXv7HK5mKT8okbeaaJot0X3nDXjZRvfFnb6bBKPmsXqfSqrYzmkfrW4F7LvA0yN
oUpHDNQVNRhNYxclkHTzYvCr7Bw3vZ0w2yteP98ekUobXrVryznQICCMzmk95dAu5ORXSroz0SP6
bpRQ4zfHxUWnpRt5SJl67FXXn1PnWu3dkyzy8ASPe/0L0kbj2i6W+ilTuxODlGCswqcpTBwEIfDY
tS/R4BRYemibYVSdawbjRF2iXBaLrzBr2gzarNxDYEp9s5U/9Fyc2W52CQe2OVRWlwXD2I1futkN
hJNvZSRPk3gQ584ALy12/HgglMY7Cj0NXVNe2h3zJGMJF9O787QHdcYb0YVqFWpmE4zqHZzsjRbN
d4yRNqXgntIN6tHlvJbMhUo34C2bVO+v7ZKgY7mmNDR+ptIlLt9sc7iKlv7acMatktkEQmH91Rih
gjHxmJ0XtrUlPSJQnfii85SAxTI0vQmLo3abuvbBTbDBxLLRV7JDnEqMVZRtm1lHfF7oEpOgUKu9
ZeRyY/JdzEbs676+lspNUjzpMjoYcG/i+Z5iaAFSfXKyJFDTQxoVW15ZSp99qsVPie3wtRJahl6p
2JeHr4lJxxZHdC7Xo6d9aaeq3iWm96go3gNP3WGAY6rXyeDDhCxDJb8aPVMGqWi/OG0xBOo46X5X
GoHjNlclXIrIrgg0sEfDt6p7u++PA3a97mx7QT5l27Jv9JPeXsmVy85U+imMBgienJlN85JURCNl
emBH47Ml5wQHJKnrV0Qi4lNuzLhgxPllarqr9eFxKtv9+ky7xRjtaHaLkKe03GqplR+mQiIU4DBj
O3x1lFrz3Ww4mzP73FjyOwACym1DBljj7LpcnliLe40tAFEs4xatu78sF2qanuKAv60LJahNnuSh
K84ZPT56iet32iL9Jk+t1DcYh6DPG2ZvSytxmg/C3i4Rb3F3bwzat7ac9k5VZgDd7c5EHG+WxlXj
pBdqeaRIPeL2vmuG4stUO+dOJXB7ymdnaIKmFdd0LJ91ZTwx3X6jdZfK3C1BGn8e7eEo2vy06h+G
oerxhZXimpHp2aD8ADK8mQ3xWR9PvVFsB+Hc9E2OWdrkl1FQ4bs9jSDSKUXxIV4os1mMFdZlLUsv
mOwcGcMeC2vemyYv5thtZ6B5othrWzla+KV4xfkaU2mII/FS8BNrauWuKn1ziB3cDXRfzXpnUzvq
klNOExMNG1no26xt0PchDfKroqTNzYyt1KMf3WSd0Ens09GJDlXliYfSsvNQHVwmOO0F2zRoDHGp
QT4MN7AQaeBbVF8rQsPAN7fLoBt3UyZ2S98c+8LcWWnms88uiFV769hFT6JQj9pIm1DV234oNxBr
AyuDzytL9Ej6bsnlY5taR3W2LzX4svSXW9RCW0yNWY8fF/3EW6oLZ7pwFczeuku11AGXD6Y7+LbR
hVqT7L26jHIfP8jkwVh6GLrKKPCrzruLPJp8WQhm7ur4kDbdUczKo5k1P5ivHOSMrYABoDQzDZ8Z
qzItY7WdxNYpT9qx2sjY/oKTn37njlpMAX5UKpyp8+ailAJ2JLPmGymsr+4Cyt3aT1jVhJnaPy5C
bsdOqR9zTMpPAVyJbcA0NHLdTUezhtNF7Eeivk8UQZ5Cql7OyDvDebn0tJNSen6nZrxcdajUSQAg
sJmNaW+UC6tg+pDa4oEembvcXSy4ZOj9tG9ZzDWtXsLeNqEXxMfYU0IZj94+dtSNMnh0a+m9UBxu
Un6Mx1a7Ugo+fr5V1b5TggkThHN8Btj8WyvbKP3WosVlL532lWvxdlo55U2xn417ZKPugfHJCeqc
s8kRPyx2uFxbcji5ut+Tv27N475et9Wc1sK90MSdCRzFwnSzTPohJlJncWfvqo8u3di5m7L8pPW8
bRkV/jQ9ulqKQ0g9HVq12WSWDGgmdq2RnmZe/CUDl/YhpAblkm2l2acBvUzrz9W4EZl6BynrqRQ1
69i8F6I7lz0QisLrU/cn+ezyGBvW1vDk9xh7wcCy0rPOlad1H19mjeW0vpl34ThrX+zYpQ1OBuNk
xOAWcMTz3c46xkZ0YjiHLrV2LB+BtgjlLOP8bDXsc28ntUG9jAXbviH9VNss2fc6Kmz2bpssixpE
pGTdnR5K2/aLgZOcr2EUbGFRBW3+zSAYNXSrrw2DtsGbP7t4LxjzN6NP/XSZcGEdriBebDKzZuL7
1aoGf1p0P5vSc+gPwZAci57tAF4kiX1Aw9+lHe91Fvl80I5FTWULaTrNMnY7K8BgO3A6Y2ul1dYq
tY3W2DDypktPWqtAPzDyxO9dm725vrUJts7Sr3CSkqybMR5My4tU0dindMYsJpRA8mXz2i+KuWOZ
qM/HUjouBtm9zm2zT90EUg+h6fE+1duTTFexoOFE50PqOveiBSXV1ejOatiTk2xPZbIXFuNHCD2F
rWySZd4wOZZmNzO0GrZN/H3QzXCZqXQpJnELCtYNdjJgLvJFpqXeVNHgYx/JI9qz36nLDb3RZjFi
IBJxNVKKX6XZbIdDSquxAP+NDWVU3xpnTa7fDu2zYpLOU18M6gHS6caLqtAje2XMzG3RPLrTBIPl
6AwPGKvNnhtGncUjpu1Km/bjObKGk7y8QPdzavX1oYM3fo+FQHyFSfLyLPsmbEnBqa3M4O4VRDPX
ZEzFtBE5Nr5+NaQOzcI9gBWVbnWZ4glWtXp/m45ooiBxBR5oseCT/WRWUQhrzCid3riuSpuiKAQ2
3Y8wirDuDpK2SnaIdh6cbmcpnp9mQTWBgozO984W2KWpXyzJprVgDuoTNM+mXDSsb30TyIrGaHG6
x1Tzgkk3vvdyGK+qcpXqsp9E5naOo1PTeTbd+VsrTo2ZyhvPsHI4oHw6m9HQp7O0rqpJBupySBX9
GeM/v6uVkKAp+heqnMqjUSC4PZC8GFG07KFzBY5KYjUA/lrK6Hbid/hOygSSb5t9YVSwLazyJJke
x2LaF5lxliViB8y86wprN4jnWK02FgI3O3qKkvGiN8ZtbIxBVpgB/v5BXFeH2Cm2NsBOllRbbfjc
Ofuy/Mx39Xwq4KBMrFuwLzYL50r3ylCXhGLp1RlWLL50nb0Z59tl+GGktA76/EV09tkQq0eXdfDc
LOWO3L1QjuKSIOmAIXPru0a2IXbJQCWkXM128qBJsHd1NTcWWg6aO6R9IAzNnz2E8EukXBsLyK9j
HR1Sk6Z5KPdx5uwnCOonuR3DgF6UC8+BWFGpPmbm94XzuXAHnIPVADYvpAtgOtUqxIMBmN867mUV
p0GZn2qZuESr5WwGqARQX5EpnVaFCN24OjMa4ZPiGAeaPW/5jz+WWANrLdmEwSkJnMAM9DyKb+eK
tTHdpMbK3GuzM6hkgTGVm7Y1u92QgPOlsIz9TI7fEpelWq/EfqHyK2mAY/UhzzPebqNQN0K3JVNa
yhkD4yBe4JLWYhaaF44afQs0y9NCp9ejcTnqglerT9N9aslu71mY8AiruC5JtGsxf+a9dGlFmSxD
RChFsdXWLQEe5Xcn73Kw1kicauPSH3RHGkER18ozWR0CA0HliGrnCQndztAVi9s/7bzRSDa2m8xh
2yL5N1bDSFNx56DJWT/cdjoqbrtxRFHtBrnVbCYLcjIO1qKemNIL8849k6a4q+Z5X+aVP7tYmC1t
ErOBKQHWWw9lPOyclmCbZp70zZgxNckCA7kldftyksXG8Lk1MhyZ9XDCj4Ck16Ipw0rYu9k99oDi
vmPLAGLqZ7NS7ZMUf/duJ5PG3gxR7Xtwb2f5Y0lP1vsnt4u7mhpkZkphootsBrGP7ek28fDAwj/c
7b6mbTtgeyCj/kekm5G+B3nNMh/JoYi26Lrd0s/yRbqhHjWqDVtRKlRUi8cvzSMyepJzZvNC1iWt
UqHDVQ/zSitDz0yX6LxCYyJYMLTprJ9tXmYFd97TJnZjPSgpSe+jSJvifWxNkbqza1tLg75tm4uh
nBolrJdCO0ZVyx5DXAgoD7T0RtkAvzuXUK+o+s1MqtCpZa9/yzQntk+63vAE3QHR1buorul7DCPT
rqiHaHHnZaCrzL0luc/KlM9z43rZ5HbjieP/WspajbpciamCJrFsKj3mz/LlT28c2mXzP4Psfn7h
3K1U6f96kn1IRfr40Kd/hywhuv8FWSpo3D8huYbFocGSowhhEP0nZml7kOeQJukweVdoErrSX5jl
p5XPsnL1qKIxkVmt7f6i3GnaJ8wf1n8maoIcUkjV/2B8/aIT+r98TA6BwA4mJqSs1RkZevjr6TXG
v/jCx/1wOZsMzuKavigf5u8DuSffMaJ2/g97Z7Zct7Vl2V/JH8AN9M1jnr5he0iRkl4Qkiihxwaw
AWwAX18DlG8mz5GTLNdTRVQ5bIdsy0S/m7XmHHNv1K2zEi6jc6bbEqqHLJaqc+2jWX8YvGdyM94I
oeazcedWvgU3GFsMvzw/G2NI8iIOp+xO5UiXGs06EAGRPw0YmheaxuhbGGQod4lRbKpgatewEpAx
GcFOm0pWm8pdIGcqVnXhy8fByhvmULtmUW/p1+0QDldlH3wegH+t3jzyv2kVvGZ7nN9FqN1YZsGd
QQT9g08xUJfsYO6kd3ol93mpb8uyxfVmSH1FpyS7F00f7f3Jbw+t2aOmwcyMqCvLtyzU1LGTUfMD
HJh8Au5+4wyHwjB+vn+Gr3rFizNEW4nS5jeO7dIyQplmDmrlDAsj1092UfW/krAklq1xnfVsGj3q
PqLySa+zpdFJjZooBS/XiBdgjvIV6W31rV3YrJkiISknkOabBQkNQg2VXaMX5WZI+nwnCJW5rdsu
ugoGfVxT73NXzgB97f3Lcc5FFzhYWWEi/HBhbRKsRy/r/EVJSLJvMq1qbjOL0uui1xuLvW7nsCD2
ixDUaDyopRNPJ+looXHsW/17TQ/pNpEGoWhJDx1n0Ub51surdBXR17xxWnDgC1KwaEtPlfajSDU/
JKY84HXPta02OOXd5MXdz5JkKVYQXek9Vs6D1c/8Felf1XXSbqfJxlpVt43RLsPJypZalYvjMFoU
oHyyrp5dr/ZTEiXrGy2g8BjRP/zBgqTwiCrVUvbIVVx+JRNoWgGv/snzYtkMmonKRMcK5Iaulcna
vU2qz3Y7ILsgWac75InRfPC+nIuzgBnQMJmTVPGMoAlGmnh+f/XMqWUkE/EwGaNBnddwN61f2R/g
4S5Hnz8OcyHOIjOmdXwRi4d2SqqtlhKCm08NewcponCBo+2aJsdX3sAYSG1UPJWhXj4GVvdYcPPe
f6Wsc8kdl0wcL0SbGSYKegVZ2vkl254aUmt0q9NUTMa6o218IybHozUr/KsOB9mSQbzZqiHWlk6v
aJEGQrsqGLKOWTNNi5IW1MGuA3fpePM9SxXRY6PX3hKNXVLPra2XASr+1iQcu4gU30rjyqMBDW/n
2i28UMtHh1o20y6nnvEc6/1wHQ1jdQu+Z1ggkhM7p5L6XZAr48RfrGbrtH5CQ+7v3r8VFzpsbgXC
PFyeDlBV1rfIoM9vxTC6VtjGQ3iqLHMhxuk65T7INF9OOi0N5R7wmy6jNt0kSjzUhbv84Ph/vH10
+ehVWRZmLNhC+oX6sTKT1m3tzD6F9GQOTqh53F11cHO3WNThmO+UHiYPiUYTWCWuT41jsBdk8qUr
/n2zVEaWsxYe1Qcx8X97WjDJqeFiE2NXcX5bKPyZnSUH6ySM8dltTePGSWJ7//7Fo1l7OwVy77l2
JmIw/Rh8WTCcH2SMszCkh2CdosS3ti52m8EVzb5r2g8+vvNm5fyQ6Y1YKI49mPIG7o/zA5k6uEfb
ysRpSgsW9LSt5KJuMtAz5Tg8FcIcPpgl5x/4ZgrigAzUkC5mbvdrHs75AZu47jsanu0psuVa78db
2PxQnNyXPslIpmGV7bvFB8f8m1d5Bpa8LpVMvAWXZLC00kmbdfrqNJAwqKbmIaaXQyVzWwzyu5ey
xwq8dUdeDd7pX6ZZbN9/mn9es490gPoTyWfYGi47wolbADik7HtSGnE4femO9xnds6XXt+pWtuZ3
Tsk82H7X794/8IXuFU4x2sdXVhVNpFlCfDGC22UnYb1Zza2tyulGr9g0a4Y4KM900oXRsxnOAZ2u
K/YVmykrwmebztbGGam31J2PDUBLxR1b0o/QAMY8Nb95DRhaMMvx7s1QWM7yksud9QlfNiviW7ed
xvvO751DUSt2UIUMHyYlF+6Qh1CVM4viVHD05FDTZ1YvPipvCgBlskMY7W5i4QDA00kuJnXeWNaO
y/RQVdPmg/s4f9Rnp4vyg5UoZ4vt3YEaev7WamaeGlpGkaIU/VJa5ULruyvDuQ4IMjGp/UctxRz0
h2E+ffAIL94dkoYCNMs4mV3W6DTsLkbBMCrLtFHteDvSifHZce5MyaifKyJkKzBWG0HfeheAjXn/
ki9GoNfjzlxv5NJYNf7I0zXylKzCOJ5uLZUkKymFXGse2kpwnu0Hd/diziUJJmCBMeP8MYnjK76Y
/7tRGa1HTO7dmOvajae0qxKR0ZoXO1iKsKMkaA9f3r+6C4YiHngcTqyE8Sszvcxg2vMHSmXGRmza
TCdggvgXCkH/KJOwRTSrMXZePuHy7qNib9Wdtx+l+yPUm2gjvNI46FNDjqjS+k1YpP5W0wu6Qu+f
3gU56/X0ACabgN9MxP+A/s5PzxnitGT+Gk9F2X4SRjatI1xfW5/uwlXXW7ONdUwWOpWCz2kyqqsw
SuRN0nUNZI1cHb08EetpsFPcHVRRfPKTlq40/IYGqIy/2L3M9uZUkguceMswcaubwkyn6yaz60U7
2J87fyI52OqGA3qyj9KsLgal3xfnztg35jf+don1TuTMRon66YQE1V0GgCGPllLZusIgjCc5trVN
XhjykPrfu4JGNA1CBJBdcc9L9AntoLSWcTF1P96/5+cfGmc1739nEi3OG4vX4uJDs5y6zxDRGqe0
zawXx+/KHUGV3rKGkr2OYR1+8QvRbIxQ/2ilc76i+H3keVr0cdVZNrqh84etewOwgVIYJ9LtiSiI
53rNGBgfzPTnH/R8FI+BCxQKxEqW8pfXF7aRq4zap3Vr6f22sZznWhJBBJ3in6W3/D7SfDMxsLHa
xVt6fj2W29gMK6I5OW0afXaE0a2dMjiaBhgvNchFQnhk+cEX8+dLRRmEhSLVEoConnuJLfbrauiZ
DbpTyl5i42qxeefW5Sy70dqHlMFnHY+jegJNoNM678nEjqe5EI8NyrKp16G7AsBEjOZHI835TDff
jfnE5m8Y4A/JUxd3Y1JDackq7E5wdVmAJKbxNTHt7hiG1rQXYxUeQwzK85xGS1ivygNTS0rpIENT
TbEiZhe2IcE32jpTah5y2X6HS/LTLrVs2ZbjRwSb17jZ/57pfp8ucKA5+2w2owUXn4FJDJShUTo/
NaZyNlOthoLuvB5R4O3pM1X1gY+02NpeY28IABhOfQ/CHiXtFH91Y81f8jPl3jCm+AoxanTDLqv9
7tRtsXWCJDyiJxc/4dYVh6gBqZbVUXIMyAVZz221ZVY5wVVs+uXa7pLqphH6V0Tw9RMDQ2MvNPpd
N1ZOMy2YVHMTqzA49W3lb/AJo20zwPtWtQ18h+T5ZdIV8f79EeJ1MXxxbxgemK/msZlX7OJD9d2h
K9w+rk9W6OIqHEW4C8faPjhaD/A0EUgC9Njf9aq7c8Q0PYeFH3wJR+iwfoOdCMg1lVl6ciYokeUY
ZCiDaOsfXAtp8/uner6sf32KOAghErB5n0He82DwxjmW0unqplirTvlotzvwktXSSkyivYfcWbWT
81fl98xG/dYoez6F/3U8zHHcHFb2+Icvjtfmjhs5YXVim6F/7kZ9IQIKH3jwKMOMrbsPHKr171/j
nwMa9CzGaSzHM5Lg0rRaeJAzYXPVJzEYSNNhJazi1h6XfM766v1D/c3txCkNGwgfGS+Ac3E7B60H
cyY5lF/4AvVUGt2INFNIPLLykHdh9o+PR/wnDsMZl+GBQjTPb6dXQMxiDSJOPjKuR1Up8OFhDI1E
r/q1gfb6A5TMH3Mf63Fv5sKBDJ8NuhfXJ2WLTrRPqHqoxt1NRlMt/CTuN24i3UXlhuECm4HYN3rf
fbDMnIvib1bWvDlzlcEGaPy6JWS3cn6p5G27VepyqUmgqS9DnQzfK6OanghyuTFrx9pSttU3WaKb
NxpKGgi4lbPP40atKwOCiVaaYpVTn3rO090kkmBBkC6yPE0NiyDZuvzk1TB81QzmndCXzY6IYg39
ZNc8d3kfPXfeCPk0SJd8zcnGqtsSVUKPzCNXbXcUk/gANPXHSztfLgZEqtywDrHUn19u1YRjoXre
pCiee3x1OPMOepqDIxlR77+0f3yTF4eaH/qbMSDsxnIKDcYAv9KHJS3Fz1U5Jewcguc2rj+bY2t8
8Nq+1j7OBkjY28CeqMeycYAwczEM2D0dYnf08xNvq34YbF/rlnkeiM8uNqyV6hJraXlxuW6UeVc3
U79ilBA3eoEWqGmKeN0VPlOh5s+dx3xc43/Nt5rWNpsgnZJNpSz3JDAnHGsL79vohB66jPbnvLNY
u70m9AVdLqwPE0yAY+1Pq5r0vUNbEIj0/q29AKLMby0tFyYABjzs5Hj0z+9tQwKZEH6XnbSpX7cM
iFfGiAihn/RmUxbasAoG+wGZDYKGLg9oPQ5P75/BHyPSfAIzzJHTYDK6LCnkCkmxhkPtNGghLeVY
c+2fOD7UhvV6+2lUxUfu/Ysayu9LxldPY8agV/QHOwh6ZN2mcZyfkAkgfiEywWKz64BlW5TKaHaR
JuybkuCcFfwpd5HUIBEcMk4+moTnW3v+jrF+fW2kAbxlW34xVnVN4FEtifITrd9k2+FX3mb2rDP0
UVssOvnTBJJDxsKAiLOXIem1+PqrnscUZs79HJH+LU4/ehx/ftY49tnF0q+iyEIgyPn70EmzlL7m
lCfEof4zAI18NSk3WTuZZty//+Qv2mOvD4KCPHtDtsyUUC5rEfDvKWexZThVEtyN8OMsQmcx6IvI
kZFF5FwRHdCrIwTx+cIIIzE3mCm6w4ik8lAaVbp0bM2imFCm2dYwIrTYuQi5cyiTmAeI+pvXeygM
gSOEYfAh9OpvHuAcmDJP2VCh/7DK2oYWVgB0xMn2UfeUQ5nMcmn/o0/0z4nFIHWUrT0GbYakS4ow
o4Hjm6oXpx44adJ7O5X4z4Lk2aWTONGuc7QWeUgS3lsauhct7Iwt6jKAjdR5UELDbn7/uf3dB4Q6
Fhe/TZMB2vrFmBFOdMWSoBQnrWTXXWR5sM5GMz0klfvIEnC6LsdbmUrt6NXTo1mobtd/tBc5L2Px
WvLJEHA54/j4B9BC569ppBmdqbVC3RuUDtZdC/bYzvRfheOl68KTM+rO8zdW2XfrgmpWUfQfFM8v
NkOcAKBd8GpQQWnvWpcIWiuNMhp6enOqsCIvK7ycayFToBH6t0hWM2M+tlepW1OdtYyPcrsvXrzf
B4eVxzaYt4Jy2vnV63nrpK5byRMNtxdTG+0r6uHF4/uP+ZWP8GZ84p1j+TvfYy7SIzrzoj/gOk2P
xdTtTlRX/a1lq2iDxhhgLvzmZjFCDmUx5YqjAfx+0yYxGsJEqbUWx+GjW03ZKRP+9M3F9XlT+umw
tYws/DwGVfQlAtexJZsl3pjx0G1Ka+w2fts6m5iUrU1SSBK2qNnsWuXTIy+j2zBUlE67Xh4HLKpb
z4g/90CdthAJg7UO2/7GzUbJNlNp6zEdg+M0DeI6Hup84UVe+tgPnrXQpZnDL5T4ReveXsTEatT1
RozHfkzQR3l2fRVt3r+HlwwX7iH0IYu9ssMLQxlhfo3eLF2K3sikNVjTqQ6SHxb+cWRGmn7IiwAD
MbmaCH+E5s/yTVNtw2gkYzGWX7KOknGTZ8n3CunOdV811b0ft+E6imO50SrU/oCe3WNVIv1xCqFu
nXgMlkHvYPw0Qw+/thjNa6sPzZWEVbOb6kn/4NL+eAcJcKeUSy3ARPIB++L8yqxC8wqFD+PE9gH/
VDpo92USh3f//AbSZYHzO7NF2bdc3EA30VUwhI1x6vIB10ICy9pba9TK3bjZ+Eb7EPsu3gZyRxn2
MoWfsizvjGJbRk+RvC3LAt/BeI0yHB9quY7aXd60jxmyK1/ha8PMyce2qCz1hFz3o4Hyb54+hVkS
JS3AiHxGl9gTNeI3doPWP3WeKFYeIdKElwhMELY55PtpFg43aHIxFfSCzAa0wPyLKBXXdi0h59kU
dzDXIS9P1bRECXaYYv9HH3jV1umc4FDT0b7vdXoMvqbnL1nQxBtmIUykZh+tnMih02maCL3TIP9g
7r6sIPBiz+s1tpHgidDFX8bFGqmt8jg2tBOu33FDIicI3TG6y6d+uJumvrrGzho8SXdEEqmIZANd
6tyoup+WYg6TTGx0/LqOWLmezMhaMKSkNJAGd5X5Sb56/yW6WNNwrjDZmajnRg21w9cWzpuP0MuE
J1XQmSfACga1ZhHsm2rCu6yZ2gdblb89FCVDWp4mS6jLHNFoVFMeIfM4mUUasv+qc4IdpLvOeL1O
71/VZaHw92W9BqnBMguYhM6/wMFpZ+FkZZ1IDu12mR0ZqwI3JlUj/cgWeBE3ItnnfoZW2gie2mA0
dwTN1Ks2iaaVafB16Kn4Z6v513MCVOlTmEUmxrhwfk62COjfTY11SmL1i7V0VZpbUB33uaW8D57q
xcbh96GYhHmg1Iboap0fKnP02HOQIZwGo/gE/mJcZGXirlxNB20hov6jsKqL0sJ8PNIVqDnPlRqL
Zv758SJb8MZPZXAKOkt8d7UgwFruZyvgOmCpfYQPnwdlenKVxOVuCn3txXfwL8KyGPD4QLGO76ox
WtuouZ413Qv3U5JUewJ2NTpvIh0/+EIvNs2cLuUPGks+zk9G0Mvyp+qHgpLilD5MVlyuNHJef1hG
Ze2QCVn028xu35SJ88Gq6HJpOB8V6RjCLDphHPN1RHzzqfVVPwVGX9QPsjPdfSroPhWlW23GQhtv
mxYhCOw76xvDcgWnLGhuJ8ARaxvx2+/H9f9N5zPa73/Wb/5n+SKa5ttb+Sa//y+/+b8oZLBiZD1H
MAZ7fZaNf2k3MY4zuVI3m4GIqDT4lv6t3TT/xcaGmiH/yXv1lf+XdhPyEJAi2rpMcf/cb/5aCvzv
5eaMZUWcM0OtWNjTO73sFJpBqREbSwU+DIX+PelT784eBL5lKl90xvGPyiYX+7D1/E+YYNtd2AHE
DevqqqYJtw1yuKkYwwZ+D2Ef/a1nK6Q0/ZA8DQ20kgS//Tqa6jnPOCiX6dD/KPTm6xQR6tpr431Y
5Wi/rSJfDx36rAlr1D53J/wRsmS5BQ/ma2MkXynEfKnUlK5KYR3HIfyku7G1KdsRSXPdHFmGU5Qb
yk+Va3Q3k0p/hgg1ar4DaEI2ZhhVPNcje3hZj97BNEWLur0d10aBAybVpL9ojaH9YWv6iVMprvus
XCqhmjUgFbkobdgfTTWat9HkU28z0P6XcpqQTc8JQdgdV6EmmENVe0S0p+EC6UqE8Zg0WtVE60pY
L8KeKCUoZHuZU2xJeO8fsZWcrKh6CTPt2WbNyJ1OnF/aYBz8IYkfwwxvb+YpDHxmvtMyfLlVURGi
0fvl/wHF9FEU/PkuPex/jzG2/SlmkKi8/FHzGPJfYNT/O0ioc2nkf/6oFz9zTMzF2496/h/+oqD+
C0kjCiQmXdbJs1D29zcNFmwuRvO1w3BA9DYXaP/6ph0DcCoVHtZurwO2x+753wyJ4F9gseZPfVY2
URi0/4kc+3wOYhkU8DGD4qSQhDjrj/6pbqdDjp4OG4Iz6pgly1UhOsrV9jHsm3ZjTh8C87kNb2pq
fx1xbkDPbHAELvOu5c38k4hIqJTd2KKrzU+2kX1LaDakWvoow+7BDLp7v+qATyvrOeicHzr+3zSp
vo9FLWd59qbpnJ+x41xlbbl0a/lZWGO+lr3LtC39D9rYPJ6Lk0VCP5chaUwjqEL0Ot++Nyfb4dFy
9TA0WfOzvud7H2jj1tlNnARxA87IKDeuTZOQTDvzsbGzCbFVtm1oGWzTafo0CgxpeVRiqbDC5JXX
trCAWy/oUMib3Iq/YB7EcW+FI0qf2voKBPS+sckXY0RdWNi2yMG5RZfXrmvUSVKhOmxaj8JbF/Wf
SqhMK8crxpUIkx2zR9qjzx2/DyYQKxhVC60AhOlpRkPnvcQ+Ay0bZsZwMpvKXnaNVW+nAKh+Yw7R
laqI29E7t4E7IL4WE5hErKpGv5CxgSnOlf4qdrCC1G2v3Udh5G4CWqsbWHPWrqPcxC7Bs5c5pZ5A
a2/oSvhIVmpSOct0tH4ybmU/pbDxm0ZUrFsTM6ZDRqfuaySmecmD9DEexUX5TFst2AOr/QyL+cGR
2KoipM1yyLNDZifpFscK1YV6mq6Y9oJ9qsInLDCYFQHSLYhmtBd6EDUrdkTaFhkLEUeiluhrtEPQ
15+isdBP7H3Uupj6kvZWr11nQL6+gwFIt+FobXl+wa4WoruN9BpMAblJ10lh74s4fVGJVtzlQZhc
OaUO1rUMSIVLklQssiLOtmmVbGnngI9oa93ZE66OAVYLQvvoj7m3SPIpfqjN0lyLUKL5jtN1m2o2
W8EQrBR9Gb5A+1OSFdt0zKCdTuY3bOTFyhDGtBzLgLAuk0AII7funClp5pJauSol2MiEfcQNtNto
0WeiXgtEafzKaVdx3lXX+djDN/bDXyS4Ri/R4HyTY5svSWopUryucbur3ELcTyiMVkVk0L4BuUQ0
twG0zmusZWSg7Wn6ONqwCvlRelPyzfS1J0WM760lk+wKDIrcmpVmHWMj+uZNIv9cu1J/yAg0WMbo
FDLKxcQPVthHr5vO0tY4TVhwO2mslqWHDKEJqxs2PhVzd+jtsCLFixJs90oWXrbXEpBc2mhka7tJ
1LKp3Ns4NazHNvFg0ArsjEVTAoKoRXoThm21odrpfPfmTHWthpOlQ9/a2EN8Jxxso55TMtyAwN8x
9kWfan04CX1K+UAj9DDtuKM+vWNrFNCLxFWOrl7Cz6vydRTF2KGLYe3XKjzltpndOF3lbM3SFjea
HkxfRtNTX7optO/z0WjWqokpbYx9HG7NBJ6gF8BNk92xccdmgSlQXdvBaHeLkLzg3PTCbduhV8Oz
CpFucG5d0qiWVd6s9ZZiUmiO16AFPtmj9WJb0r4KSuVtJX0h6v46kgQzbdv7vgjpemnVxiJcbqtj
hlgo5dX1AqCtXEu29KusG+oXsnvo8ja2+yUM5VOBZX83xmWCi6HCEeBUibuMVCie0HR+m8yiujEy
3955jfucWmb6qY5ceS+tLrwR0oiuGYKSpeilsc4i5BSSvMvbsg0g+1LiuvOnwf86amW6TXhX76u6
qq6qpMzvzDTrl54ARxi6zrg2kyxbAu00ljjlvqWqkDhvBa66GEfCHDt769iVTgHT65bKbAWZjPHX
sRi4l117akfd2MbSsY9g4YDFafptG6lHzbSfB0d/cjLUFEQjVtF1ltcxW3EMlEsTit5JWvpwcHLT
2Dt+Sv4PA+RPYyi9I62hcFcZIag/rzIaFOFAjqlepRF0AQ9He9N3ydFr43BceUaT7yyv4ruGiWkn
mDutnW6V47ZONQOoQQhfA2E73ryqZlvMLFBXKwBw3RePZWCyycOOHlYdx122LMNWfxSjGLizTfkL
Jn2xm1oT1J8ReumVF+Hm9MIVSJ38hZWpuUpqXxztSondgPcHiosXet8Bd4oN/YZw1dO3MhdDbiTr
orWaQ4RxdlnmbrsKReRcY7Ct7kNqmbc29vNdNNjaPgot3YKRY/5gC1wPayRq4aP08PImXQx6EC2R
ugnrIYZPLcv7KMWZxWu9N/wgBXEhK2q5CE82mg5NoYsHQm9cqxdrqv/OqggIUGhjJ7gTDSty7lhO
zoRalcDlFviHYUkEwt/0JMFfZ1UQ/oL/1N81oauCjVECNOGr2egd7VDeeqUWpj3SlhIZLs6FOeWo
FsP4l9Jk8CQaGaw15vhvbe+Jo9nZCkuvNnVHMyZB4aZCELBV8B+p/BkFfbSiL26rNLS/wyfRF6FF
Fu5g9w9mXYaHmFrkMXIse10lKTrmoPsZF1F+I4dCrF1PGRuZqwMRmdk6tbL2TlKa20ineG4akc2a
+mpkNhDxbkxKfRnl5L+Vg59e57oeraDfYdRAXglnNQ/0ezppCHgGbYgWmU9orVXNNk7++YsD7zB3
9GlJs3cTFPVtLKfkJlOq3fdZeOUzA12zMkgX1eAUJYwEJskuTbNV3uTqofKKaqO1icpWfj/JmzDI
Tm1hw5VuzJA86cB6tlh30C4py1vHr+0dHqdd0UNfXaatApfYanq8E8rDgJRbxj6zjfBX5w2Ua5kx
jpqMmx3wIXg+Zvorkb61Txw6ELWRB09k21aKIZvcUkT/3YjtXU+rfjglepMDVIj09kA5ySezacBL
TdxGvsxLCU59itPVJN2BsivubNP9ZRJ/ZixiMQXoN4e7EbYsuFBDeqtWj66b2EBVks8MZrfvN1qR
jlg28I2nlYMDjWL2jWqcepV3WvV5SoZwV0MQ3UlbhUdcKM1V1A/pc6Ql00ZWhANnTH/Hph/wa9VB
N2z8ukkP5aBV3+0coZnKXPlTG8KwWKgiEmuTev+1ikZ3azlxc7Jddd8qEmhLUm+UNMp9D49yOdm6
uSUEp0d4DLXGUY6OLthsdz7DD8gUsN9eKtKjQCN36+NrW/qtZV+h+5cH0gLwfjneXRKCF8gHvPKk
Jf107DrcQNfXdygfdplvJZuu0xLAVSBlS4inazakAuS8Gpd4cstdnybGjTHkz1nvJFcQ3k9T2XiP
qnAkWt28PNi9+VIKJQ4SB7rrFNYT7e32HkXtLo85rNCblwZTvZiFymGvMHPqGcv3OL33tN5eA7/q
kNx3kolt8v0bZtL0qe+YPKUVCUbHGkgtKbuprqIrtDHuT5R81bUcGvMpSaLg2ScflZUCvZMpUuQw
VWnp3sVwMe8UaM6Ebf8QryaMUmBkVAeUJ0mroxOkciGS9LPXhCweTVIALb9OqGHnzY0xRiwItTxl
7BZ3oVE82lKTS9PAcTqAqNpanQPWdUwessq9rnOZL0nXXbeell9Z1vg5lTGuTzfI96nR9RtMVRAb
dZwMlffASIftwUuCtYN8G6BI+qtqugmjifWSde63ImwfR1HdT+zFrvPM/1G51jeqAvGjCOJwYUTm
dUabkI6ldiiS+HNuDy3sk1JfJQSXrHTlJ8tAy1lNFrx8Sspok9F12KdJWC8do6qQwDjdLgnp1BHt
VqxEaqKjr4eKMt700IjS3xBbkmLFGNyljsmd2ugdTzJfpGNzXREtdKpMM15SDdRv7a6qoMiEL9oM
N63kMC17lpujjzw9G2O5dvQoBUfMo0/bMV+BdtFm1Xf16NpZfJW5obYFgrSJ0Mw5Ud3vdSmL69zJ
iz3STPAY3RzuKQubxahv3ukJ8OrUJj5BtX2+NElwjAzoY2ml/E0OGPSkhupl7jgvwrGVbJu8Zaun
MFycoF0q1zr0OBdvINlC/Cgma01j8atXaXI3NMmAmRT8jcrbTZT607GsbOpVpdbEVyM6xVLZbLhk
4yyzXENG6Bn3uWCMFK698mzNvqoaq7iLcQsvjNaMFmmatwc5eJ1PDlkunlsJiK5MpqtsGPyXoBXP
U15+10HDrqyaDQ4ZpmCroLT0MGXnta9n5Q9mG8EeyX2TF3Vw0ItVjd/tAb3aS1Ga3WokehfkoA0J
p3SibtfVwS7otN1IgI5FXHVXdosiVRWvHlvMCQRBlMHSxlnCcJwINyHBhFAhk+LZqpH6l1r+UtEw
7HsiIvNFlQxflOqD2yE2gx8oEeAeNUItBSskOFzg4RBsDJsBMNaW0txJFi5A4sq6J53oe9noD3kb
RweCHhDgTGwj29F7SOK03ZmORaG9dJNtzZZ8KNxPLQjChXKSr0Vejzf6PNIhW8kJ3QlBRgQeEoAC
hcaSqiiANpb64ioojL0/VvkyNT0MqKZ4kd1UPGQg8xeydPQtIJHbnI9vxcwykRPhZHugOTRlE86s
7oID5/TFHZ/yMRo3pSFu2aybp8YbtsrNy2lRDOPJEaD3/VmILcyMXbIfuVsUlvFWbzFU2sQUbnkw
XFoAnrqZ2C9xfv1Gp94HLpIPtqqadIV5sODD4wLWtAYPVQG4jRcIxA2il2BgCawPVwpbz0ayD196
4SkYs+xalUSjgrAaqQYQyurlsFFaHnroTlcJ7tQN3keUM4yLU6/ZD5aItSfW3N1Vb7njvgAt/sMb
2K+7ft4d8FaupiqTz03WHbyswbADJBgHjbBWgv35SnNUdUjdFMCjbVX6J5n01TbEBHM9Ud/Yt70h
N16DfilnL/tzssbqx2Q16aZJ6/G3OuUfFf7/nywhzu6E/7mG+KlM2p8v//Gfzbfv/7EukuZb+1Oe
FRTn//13RZH0JNr5r5k9Fg5ivqd/1xTnwqFF05c+AlRYSvVUG/+qKZruv3RqfRT6KB6SaDZ3K/+q
KZq0EKhxIYLgY3MceoP/pKY4V/DetAk4poeyBGCXQ3eLvI25TfemaDa5Y5oGdWquMNJTYYgbDfET
0+Wbm3P3++e9lYGfy3vgI3MU20JG/JrGQIPj/Cg+XjGsAx1HYaeBm1RZX7Wug2Lb6smV4XlAgnoY
TVMbW0+5wlr4/uHP28ivh6csyB/0NZE3eReHz6ekECHI8NWsGUY9qgvQpjGVu6b6KCXlvK3570PZ
JLPRRKXqe3EoiwQF00RAscrrYGMX0yMDmLMsUlHPgCmWQBrzQGsmX96/wr95jNxfXIA8RH7xqqZ+
8xibvtGYqckeUgzTEBcDULNh2G/fP8p5j/j3xdHp4l7SXkLPe3FxGaq9ibxTZ6VrcXI1Dnn5VeO4
/4u6M+2NG8nW9B8aXnBfgMEAl2Su2i3Jkv2F8FLmvgTXIH/9PKyee9tK5Sin/G2ARgPdrnIkg8GI
E+ec93l9jaTbNYKMS9Krv9fFyerke1mrrgifIW6frE6PPJE2gAoHakBeDARteVAyLsvBEul1G/YF
7XmBnZfOdtC5aExL+TVV62rb0M74/PGza2sB/P1vwSiG/DIp79NF1JHWoFGKqhN92ZzTsL5nmd5F
Jai7aIQgt4DxJFl4Y/GbDy6Mq4FT/WucTXGoqIMIPv45Z5Y0M/PvX3PSseeW9Hx5tGuGlgIcdbG6
b2oUq0e1RmnyryOAss1547Uza4uL8lr0XrkyiF3ffrxI7XsikXb9ejrvIEX+WDSdfonZcW52mRV8
XNkSAUy8HaQAigDmHQKXx5fKCWkYgYRzt8+X6JLh+dmp+22ok0VlRr0r7YzEveoAy46dxPMxW73p
Y5IBH7+kszPnodXH/IWS0ql7NHXUxezYkcJGdu0GOqm4mozB/cdLgd4Evg72tbU0dSrSyLOxNxsH
lqJFIuhAMD2TXCBsj4ah+4Oh4N4jrKFpA9ed9YF/22YSXhNYGKcJu2KJnlJSYJRDS53esKi9ID15
P3cuRxswI3VVJ9Kw9naofqgz0YI4DueJBq0ERo5vF6288IZOSmocTLwa3KxouVoBTKeNr8CBpWrU
WhNiTaf9ZXdGdt3RYxao5MR3E60g3zH1iPYfL4v3C/DtoOtO89ssDtIRpRNNDeA+zf1MVWUM7Ex1
ejx0IIB8PNb7aVxflUbVkOMBltTJG6uFkHip2DjBT1ER9LhMHIXZRxfUK+8PBo82lb9XH6QqWvTe
PhEdmxh1jBYto5qi7UkKOPtVv+4bU8k0aop1odh35rUhbkBzhYoNf8nTxWEV0kmMVhvIMwmM5+AN
TUHkyOZKetV8FJk9bLwori9shGfe22r2yCTCccJ+9WTjIP0dG16ZDGEO7Smwq7Y8cqnpQzfT2gsP
eGZCUaJ7LEzYAmvJ+e2EJtAwZCxHHlAdxjug+MOjuqRuWDdSbM3Eg/ny8To5c9Su+jUiTeIWHLxP
jaq6OO+kLlKE4mpGA2HX06ah28Li2jMZjh+lAq4RrBHrW+OQtw7afugfPG0SD6kn3Est2etUvj1s
CW6ZY7Y02mRolnn7/GmPx2dZ9G1oFUbk+rIvNCqANDzN5Cxi8anL5tLxZ2lTbssy2icvTMeZBca+
zJ5to3UFeqG/HR/rIF2bEsYfvB5BS4U7ZTF1PRUH7duAC8JBDFP/TzdXGhlXUea679HueOpvOtFV
u/R9h2GXVmWUydPKp+VbCShM//VPXzZDuSh2iMt1tobTFs6mx/LF7sohnCqKIVgU6dHOhep/aO3e
UEOsF0yIsFG2WebOxIUlSpyDO5ncVotJpOHHv+bdZ2Uj6+c1e0DmePpT/cNUQTRCfoCFRdlalMAd
8ckqtORJWHV24VB591kxFGQw1MsYcPAhn+y8S+XOkWKVfdiodbJp04xSpBLL5yiJ8KiaB/f140d7
t/sy3iqahlNENwlujW+Xka3QdtVG7Bht4nk/cgk9AXdI5cLt6qR1lbicYQwEP7RTYkmrn77ObAQK
tFgTj9Xk0ZXWeeRa67wuwl5BVn6czbalPjGQhZOIBGYRZxsnl+lxatwe75o8Fj45fBNLhT7d/PMZ
oBvDY61RKAYbdjIDejEqdmXwIbMIjqNhyC015+RC9PjufolyhPiH/zAE7W7rEvvtRIXoqWAhu3Qh
WeYmCZJxyUnL5HEUNmLQd4aiZjcdWyqdoZGyt1Jssy4s4vfXg/UnADbgPazb9qk0NxZartUIy0Is
8fQNZoVRKKKqpt1Mt66GQvR4HmBx5qtllEBIxjWzm4Zy44JtDXUS8vtGtbILx/LZaYFlwqyssfvp
jhLrte7g7MaXFdVps6Eky11hntTeWWu5+V5N1YjaglocZ4yj9pO0yGZ+/P7fbaRMi81Rzb3UJnI8
jT9aXAEV6axLM8NMhLKnjsHgnB8GWl5/LQpFgl5ZtAuf+Qlxcf0gsHtEx8VlwtDWq/jb9WAPqsQu
rZjCyDFezPa2qvsbN1LCihYOG52vZtoHwwankcxX2bLFfu9gOD/HjhoURoVWDFE6Xi40876fCTQr
BH5sdbTNkwd6+5sST5OJSj8BKGRjuM6nTr/tGk3cLyYhBHC79s6Zneb7x9P/fsNjSXp/N67RPk/L
/ttBZ1FNg2vXKr0nTnY1/8q7jSmbcsPRVv7TI5NOZfR72koFQoF62n6FyBT5zJIvIWY97YNRZgN8
8Kp6zIsWvWCRuteLYeoX2sjfr/B1ULJkpDw4P075ApqZwMwFYxOmLrNIqSk7xkvX7Yu5sSq/rNx0
H60QQ3K3w3zb681yYe99f3gxLqJLVClcXO3TDEXc2BZcmHQJVZwWg4Sb8lXk1N2XqS30C0O9P0xQ
/hORgG9YZ/g0idaQDiYeW2Zc8azoZ1lF6edqML58vGDeDwIqhewOnx8qdPe0z72JZjebexWz7wXM
KGYMxg/aPPILa+X9slyBLNDlVtIPQJj1V/y2X1OabqWWZHOoDW1xsCk1Q3DWaH9ocI7Cyg7O/D8+
h9bDEW4SbdF0CTqnI7rLXA9UCsIIROveaIVygwjUurDbnZs99pz1pmXCoDjlQUxqTMtUU/CNK7kM
tcwSeI6U+fafvyPCdGzENLJRcNLezt4yjCnWgvgDYMUot2WX2VdDFssLy+3MO9I4OOBcmWs+xln/
/Ld3lA/qSGKN1sJJl/qhroV9KJVIfDKhf4Ua3OALc/f+S4LYSSqa5CJ98EhD3o4nc3zKEUlj1e2m
ytHIsAHysbmqKJ9KeelkPPdwKO6c9S0RaZ8Cb7uiJ+HcKUOogLIMs0TdZWr8S1Wze1bPJQbRmVXB
lYpLxLpJrcfS2ydD1tLaYqYxRLTC47oEzhPQwrD/eFWcmb/1W9LoWoYpBEfi7Sj1MJKdVKwhzMz4
rzJKTeIc40vPbrT7k4FWtAq3xfc4Y+yw21X6Qs8pJeFPWMbEuFfh6RMtw4XN6NwjaSiC7fUIRyF8
kgNSXGzE3EgdwCRrzT3ecAasOaV5lI00LuxIJ+r5NWRY09r/Hkt/O32Lmeix63DjFg1mMiO9Dy1M
CvpNAvY/xOA9fctbIIlaF4xeCyPN4S7e70TlEPMZc1fjeBkZ+Ej0Vo0sb6btraed0Umvetkvn2TV
yuppUqrmr9YadUw/83J2wnKp80tKrhMIxb8eBeNOPiGdKAgk6dtHoUyeJVAvxtCaY3WTJEZ3M8i+
f4UU2G4sr/Q2ThRhgFaai3Ktd2m0nx2z+YPluE6oiYaJ5JlzEu4A73OnWW9BeZia2MU6YW6j2sOO
7JF1YagzH/Ma5hHooJUjsjpZ+XPf1DhVA9QVhchvKtTlET6KSoPzWjn5TWLgjPfxJ3B2RCoKFjdW
+jxP04ZYjaImzfsRlXwnD6lhD/vWizHwi4dIuzHyJrn/eMAzWwj990heVWIkynWnW8jSubzwecLs
r8ZLBigNflN4sn48ypnHMleqPPXKNQbw1j//bcvHyQooFbCQUEBGDem/GI4iz3C1wM73TumgAnw8
3rmVyqYPp57s6mrffrJSy0zPbEQ7kiaOafRjDJ63S6xX2zHL6qdZFMq30pgyJSRzO2HG5nnf3YEY
6MK3/zex+E22aU3rrSl6TgOyTqcyB3XEPKNtJa4J5hBZPoYKw7U0i+RuNRu/mvVED2ocG3BmkDgY
Kgt964re3vRKPIR0vYiDa8blTVxJi5Qunplc1YcLt4czW+FaecI9m8CJptzTNc5NRc1rZQobd05V
v7IVuffKSbunfXD68fFrObfYWNx8vZ5BYHvKYfSmWFHVEutANWmjTVI3yIqldUnMf3YUvluXsp5q
A5h6u9gmfEkWvakkOeMm2hddVh8bDwPtj59l/VvevVp4OH9Lld8TftMFf/vG8LAcm+fqvlAFfUgU
5bmIZ84kd3Y7lp9QIkRTQB3Fu5CWeH/lY10RqRNjALaAWfD2ESWdOOjnmEjyE8sBqnx5XcQtZom0
cdDKqq9wusb8/vETn10pq1IVQrdqv5OSC0+3xtqrZVgiD20HVw9UVWAg6yEe/Xiks2/wt5FOHo+G
dgX/SUaqxqoNK/yUbpKlmC4kMc4/zyq+QvSE9Px0j9DNijRvy/Pgzom2Z1BLP+3pJ3acQn39gyei
95WkBTVe7/Qry/JVBDmxH+VTrmGipjJgpzYXnujcvK0ZT7IUa6L9NPgUjly1Vp0MTYy/N9ia44Hd
QIn6+FnObea/j3LyfeWa2gnNaJg3rmGPQ22NoYxWOsPsOYcm1srh0ja6vonTb81YM6wsvJUYd7JH
TZo5q1nc0xw+D1MYY1aYwWHrpiPAXPdlaj3tKA23fZWNWjzruaVcY4yRXpnljA/Exw//vpzBlk7h
i28A5Rrmzidrc7QJxRWzm8JZ1wr2bFAXpZq8SM1pd4ld/RqNNKyGND6mfbf4tkzj7Uy/5se/4uyL
Jtezwn1c2lhO0lAZve2qXCTKFE80e2vUIAuJrrxwUTvxSfg73lvLUpq9BlsktU/m3WlMt3Zqphw4
iXO1lHH+AN5ev+WsRAmmR3Z/TLsYQeycV98Vty+DSHPcV52M3Ld5JKNzYSGc+2J//z0nX6yJfdRk
ymlC9YBgf2iZAMoRzabW8Y/55zNMoyH8a0I/ehROZjjPCSuoZNCoPkOumiIT07wmjy9sdOcOEQ6F
NaXIjREYw9t9vB0mOORTMoUZMTcSrqXMTawAKR2BHs7LCtVG0eDl2ZFoMiIIPX+wjijToH3gvsoN
7+RTpuQaO0tsTSGtWeVRjFmLRVfZfvp4Ls+9NrZY5K9cuOgv806eMnebyopiGHVDpR1I39AqHBu5
i1Mn8IMLU3p2MPreuPIjen9XSx1R5nQTNYsQnVyGdVetBnXi6IcENteF2TtTHmEHoPvrbzaa+g6w
pYskH3qXhExrzMm3QrfiNHSWQXmaR8+60mqJaZHMxu42ravkh5V7MsG7mZ6dw9Jrysukd+CvZQQk
K0zLpCwu/L5zUQJrZW10cMjVGydvV+RClfmoTiRaVAPzD9Ab6tQ797Tgl3sbkL1vmqX19PHLPnc6
rPEuWCiTW8xpgTOOh1TPS/bquS7wuEu6e7zOsmCwrS9ar3z+eLBz+yBiYrrTCPeoUp1sxno92FKd
2QaoY+tHeqx7/Hqt4cKxeu6RmEA2QpxaCLtOvtK5Siaw6dxeqjrpX0rdyp8inE4DO06AE2vq+CdP
hcIF3jz7O8v47fcCi2oV0/HeDGmDQqrK+6Uf28ePp+7c1uOAw6OESNcBcKC3g6TmXHDpoEwiehWZ
caaVyiaesJymG77/Gimmt8lQYWAGPml/Mp90c3gIMqgXnyZpKVSOaPoY2oghjydpmxwxoNeSTWnn
OD+Vapk/f/ywZ9cJxUyb/CwdZ9bJwSFqfRiRwONZjl9eaBm5GSpjmm0/HuXc1sMT0VFokfsjJ3wy
pUmLoifVMACPSu3W6KR3pCTVH9Q+v2SWcO7tIYJCPU+Tytpo+3YodE+2Ymn5jO+kMd3m4PeeI6ev
0DjECmA9Wz+gW5peKz0y/mAqyT+ra46Y+MM8+eQa1enIUiPfLg2QHWndGFhoVOaFW+m5F0Zyh+Qc
90SHW/jb51uKzMbXy2Bn7ZIareBU4vml196fHIDYtKyVzLX3EozCm8REQzQD9maW+LFIDXiHN+/s
uRHhxwvj/NP8e5STDzrG364wYkZR7V7buHjLbbTFa//gUkiJmOCffilezcmbETHrvl0tGi0zmm6G
NCqSzTRoJLtVD4VEi5onjCCbXOgoOptr8YgeGBpcDXvkyRxWfdyrGveBaTDVybfwMLiP+rl7Zs+3
99Eox0NHw+1uqbPxbvISbsuL+PrxDJ8NywHFE2RwK8ZH6yReMxetqzXJt1ctIiUgLRG42CoS4i5K
d/NSmT9VfTG+VLDiQc90EN3irLfu4yJb/iBy/P2XnGysKNPsJk8WLmF2M1xpFa67mdeKCy/7zJKi
Q58jj7wN1ZTTyM1qejNOrZrb0DJiMT3GxoLnd9FcMnE4Mw5XDC47K6vDJBQ+ebmlpjdlB7jZSrry
WmY1Tg4U1C7M2RoBnlzwKKnrlCEJGlZ819tRkqm2TAQ/GlQ5ncAeWfDdkDvJFi8fGeTQEgKMMtqj
cBKkWYahXHpnZyKlN+OffKCVWonWMhINYgQujcpozz9KnGd3Ld1YlHzjFfpHd8vu40V75rygKYkk
LxKCtUHrZFQAIUmexODgPG1Q70vurRsHfeYjhjS//mAkcpBE+BTdWDBv5xc0FPwkINfh1GEXLsxB
bJZcKI+q0V86mc4sGPqSwIutpXMY+SdDpRNCvSh1NVKeiNClY4PSrJMo/PiB1r3sdMFw0aadhYYM
2mxPPjK3taK2BXkbxsKhb8yzu+RFhTu17NRhzGNSphVEpo/HPBfug1r996An9xg7R/PZe1D/h9XH
MhdmezeaKLQXTAfQ75ZmhWp0KjcmvkWoMlyp7bzINj/rqXLlRpiVp6iIYzPufnz8w85OOfl1JoPk
OtmJt293MAY66khvh+RJxNVcIsIkMdL/8x0HmjCgDhpU11325OmRtQPGJN0ewqWgdzMv4k1Kg86F
Sebq+e7VclNZcZXUl1A3nfYWqc4weUpHArxSFmBWzryI18XQfVNbvhhzhTTTbfMdyD6qnZUUiGad
BpFmpyUe7dxDVN3GSgXKt68jQ9m3i9ZbT0PaKvEdG111IwckxOQORtP2RxG76lGUXtKjZ5WufYgh
WzTbtG2dOLRjSBjbOhfe10g2KYiJNkIa1yuzdZVHiZz3ywIbaIsKVY+v4ePN9JB6BBP+VM3orUug
7fmujGiNCx32kDZIW0knkJqRWMFoM+5oVupQxcoW14WNNhXp4muVWbgbb47i69lqlucJsjw5Vjj6
rS9dAdndHSH8btwJUfMxn+bVVxStTEU5Klci/pa6x9aFd0W0MeS4pM5DVOqh8PL6S9sug76vLCOt
tp1GkjVImsxyNu1I15Tf6V3j7gptxoyvNutVTpRMhr0bp8zZZY7iFUe3Hbp5n9M5izlaTeHxqjO6
Ig5pxIrjAGNo+zFCSKqHKJYnBF+uB6ulprqRw8DWdfF5lRNpuywTTJKW2zobfrc86NYEDUUr5GL4
XFoVAWA4nQAlUN+Rfprq6YtOBgqBlzGKm1qg17cspOO+7rTHZkbKwd+WNnVQTInxWJHPytEszEI5
KiNRGTrWYdk3ZmQhUY5nDwMGLXJJ18dGNl6BWIzh8oxd96mzUrMPNTenMBH3dArsisHOsbOPIuc6
s53W881o0eWuS6X6oscrUaC3cuM2jWeY+AA2EnEgG5gZgdPrnR7YMinEtUAmpm9x/oPjExmDuPKM
iJ7JPIEFRE7EIUWhRaMj9iOk9eEOqavyOUJh/9rOOSQQoBLFcIU9lP19ZvF+s91qumu1qrlyy6Wk
r0Cd9FXDrNrbfMymJ9UsPS50ZjsdndpFtUPfFPQkSCB9j2usLIHTzW7s3qo9Zh9Qyr1YfhngS1jI
v3Vj8ace5Tn/DRooLEbV+CUrU8F2XDWy3ai0yq86JQ/nI5fKpu2E5xFs5wrrMLZkEONLtZQvQCcK
xa9AxEwBqeLka5Y17sFI0/KvumvT+0mTY3YXxY75kqci62mjMjXdn5IkUUNQXBHIJ7ek+7r0ekME
U9wVHbyVuWvBXszpSzWqbU4LDHyae6kvCiJtSBI4hXpp+9NykhoaU1FB1YqcZvwK9Hpq9qIH/rlx
sth6SRT8DHaY2UR6QG3QuMsT6VlUr2WyTeiRgkyCnrjzE6IStomqLIeNmWMbhGm9U8SBrizeXR4X
igvHnR+SQjQByMFLK6B7zNrPlmvbLWQohN6tqkDdQvec4mmcmy8pCo3Yd51mmVgCGSaUkuaidkP/
m+YePCXvV52/S9hYeYptBB1kj3udzzoOREyvUQD5z9YCN5KV4mtZUR2wiTchSDWVoW3adoAA1dp6
n/iFFB50lDgruodB0ekKkEk6mKFQ86oJJ7Cn2Y2tK5MVpEvr2dCJE4T9ioelgi86I2lDrmHVqz6p
sLiHsayz3ey1fJ06pkP4wHZjlO/byR5aX+jpwKlTsT/Q1hD1NOsBtXiQ0rUelWQS+lbgsFuu7MNJ
85cEsnNYDh3K/4i+6pm9h/SOj/JCedCsOp92aJrn2K8EOugjFtWVBpZKTB593IPVOWXuK/hQaN13
Wh9BcDyoyrTYi9+rRqoUz7XMXRvjERnpXRL8j0qgnYQaa4Zjl1a3JES9R4td6Qmig0KOVXjdxk7t
4piJAjiaNsGIcECStcLRn+dEy/hjr2ufnQinRxwXa6W6EAm+a/J1aeKhiEh3F3lSOqNO7rsxDatj
Jb0VRQ8dRIB2VLQIUm6rFmE9RoSfVStCI8p/ckDlwZApWDfTZO17JptNM3TPf4cU/0id/f9Gb7xr
/qoe+/avv/qbb83/BwjHNar7v8uv/3PoMB769rviev0X/g+Y1fkPCngoRwgB0TisvRL/Yjh6q9ya
0pRN8z94VnCM/623Nr3/4Otdk0ErZJFuEYL8/2I4ot9GoU2TKNBHrqyAof/X/3wjngR6+eZ//66E
Rge6LpLfgmL6RWhXsm2NegLNWkiz3saBWZz2ibvILFC9MTp2Qxl4eNrIyXmN4sTZGo44em23U42d
0aj7VJo9PbtfnTRjT9ExRkQKkzx51jzAyVGS/Bm9NPA0gKUxp3XyRLtCDo3f2kERD7zSiAO8R7BT
zDE1L3S5TdOnbjaIbEwgRNq4aU0DXU8CNZ3bthuPh8FzfT1/7Turvja872xVx1l3/SqJcvxq2jw0
uzSs4zzM3NaPZXOUNvspagtQRnpgde6D8OBrmC+KRjeUNweF4hxEuWB5ry53yTQBaVuMnR7pnBiy
ABuvbJT2hoYAsA1KWObZUS3mL1IDhJ8RQwqt2QqCoLYqfbOLXsdZ2es5G6ekxTi1orCNv9YVp8B0
1Jqv6+HZpO6rDYKuyX0aZIfqZ0N/aSVfRgUJ+oyMee94JbvMiqewu2M7qM8C+wNKlc9Dbv5YkqXx
cy9/rpejPrts87m3dfP+uoAzZWQ09SuGvPJyZe+MVUAIvh3MPD5OersEHppVc/pkyOg4JZX87AiO
BvfJ8e4c0fKclhsMpRZA4r1rs8QIKuqwu7xK/CVzkgeUa/g8qnvFcHbsLteq/JqMmfdQIBL7zEYi
njQlHW5UcG99r/trCpggYgNq5kXrG5/2hi+62Rz7vAay8ZglXVB2mCsSShfAuvo1WKZJKWpryHn6
xvG+Ly5MxW656gs5olJtNt0yHWlkdMN8Ng7rjjbC4vm8nhdiKssF9k+7cbPkU7XMj5OZie8Ld++/
3OYlgtBiyfkbyGEE0e79kBX3LbWcQjxourWev75SRKFnyDgsS4LAsnFgXDrlcg0HDBix+UQhtfss
h+p5LvLOl1Az9mk9Z1uRRRVnhlrgw6DtpKHhDWqEDjAmq3q2HHczaTcQBB90u7kCYzMGdNUFvQs8
KvNuIw02WBmH3ZDuy8x6gFH2ua6ZUmD5eX40C93vcvgpKC+nGtFsicotvmnsQwQPwShVX03MvVTq
MFYG6Jvls6vLwHJ+Yjgf1PUVMrW7rgT6Z6Ahta4sfdjCI77S7dr3vO5JT7zHtPixxFfxnD3rzRX/
6A1x77DRRzO0x69L+d3rHmwzOxrIhGSNcVETJpr04/yKtAq6HNyrIm2+mpT+O0g5X5VY+prJQ6Tz
/xulj0o2CloCriXG+go2UiXSZzGr9+2Svcxr+LjA5NIR6duBgXuoj40HFM9j4VbFtcdVRnjNk7Dj
h8Y5GNgoONGo02qh7cuuhizIZQZwm1jBNPHgN4bcK53yS6b0NYLgu9fy9gYr3F94AX8t2wE58Jy9
1vHi7IgQN2I0bj1ghyD+UgFc1Jp/aIuIX5emcR+moq52RVT1ocq+sSEqekrMcTyCIOzuysUbcOYg
vlUTZTpMrQRpxuHrQ9m81zvrsTXqT7k73eDSsMuKrPqVL7P1uXAm4hakTEQ60RMFBP55xeeFNWn3
KY/TrdUlx1jt9mOi3Ay5GrYUqKHAfQW+DNeztBvf0r9rRbsvov6qnZVHxOKAZLIvZjkFWVz1G+mO
8bYquiFQ3FnDftedQphDCVHfJhbfIjn4cQ3ish4BKxq/JlGGU2bL18HENQ4DoWYYX1yjjzdgcJOf
U4QfHaIKBVJey5VnL/N5o2JIR+9pS1xcLurXiRzbtdYmyAsqt96kXQ8ZM1e9XVexTAEW0T7SWUrY
ibs8oys8i02Y/fi6AjISr6XuPiVaS4Mz13XOiUX9MQrXCLy6MINuEfOGFNFGiBfdEa+ZU1gAw19R
tiqt534S6U868vmeCwdLzsyf+ciy/cjH0Uh60ELFuUvVo9nH2IHseuNH3QZ9zKfRsEOS4oAdXsbj
VzsrE/ruafKKjWPe4drHMmwwvVkMgMJs3HG1MdI5wMbVB/AaRjPFYGneFER4MlqxuBqUn/m1Yz8j
4vsCAjREQh370KhIMSy1symcGjmoO33ixrjJpvZad5frpsw+QSh8pKIep4Fa1MVVU7q3TpN+7STU
pWSQ1y6PN7aFT+Eu1a87KxzsCIzuUVeXcHEfaOz7UuJzHU8VjDU3HLpr03wU7K9CV4HTxV9NOJR6
PvpKn+/iWgZUru48m/t/feja6y5+jXrxVen4qAXyNwdioPCHEsgwhHIPjGHiILlV4lsx9junVm4s
WXxJHXmwxXNZtK9uQ7qCXfCKZmws6mNj3lSq02JqhrNZY8Ph9Xrn1m7iBCpg5SdjS0qr1ya/m8Zr
ZcofEFY2B3Mh/1DGMddruGClc1vF0w7wQZDGyS0wJL8eecuz99Oc220sdBouW9fPLC4zSVHsEBxc
yUwcBp3CeEOYAXw5oM15PHgVditpgZKjMfMvtVI/gaUGtIcSu3VyCHtRSJMnplbOtbLY27qvx0e6
C7ZJ7v7UZW6Hemz+hM/20mtew+P1R5MvH/Ix+eWlxMid9h3lijJnBFWLpeJVbqA6C0fJF2krbHjk
IjYoIHz8U141ajfwKbhLCB2BtKuAii15GHV8EjI71B7kMRSRWxL1G3SZr5ZRPhG/P2gCXaYARpuI
yPPHVMwgFQssldiqkn7ZwufZ4q4Q9Itx1dhyCwdrMLKgHpoApfnn3h4PDllFP2nE4C8puGRVJzJZ
6k3uald1Xd0N2YF7M+I/Svw74TA7gJrsKj/SPb4vcuTV5nSVVjuig3ow0gOHGKa3XbTNCme3lF5I
g9Jd3er+oCp/jUbrN54TenP6oOEN0Rjlw6yQkLDlJyWpN9KIyi+GmftkRR5z0X9RcfIqjd1Q/6JL
5jh1V5B/Y2sI8MM9TOoQSIX8HdYqeQ/fk89GJayrbpLmZnS/RvqRwrnGFw34IUjLDWQqa36pcP8R
Kjmm1XOXXRZU1gw/WvE+A/oL3OlbV7obq5Vb4IEp/yJq9oDXybszuUdbMPKtoKrlfsJ6qo7Lr9ka
4PVqpb8Al6RlyQpqw4WnBWjZJYOnT0CrCbWvtKUInBGHc2V4zMAsbqhK+6RVf6kun9KQX8XmdJ3W
EMycdrzNkgMlxSuJIKeyS/VWShFys/7RgmMB/GASydR72h22qhGz6zb7psDLQG/SUFiVxif8YOc6
4Zv8XjViPy24U7cj6kFXP+qpfSjiwodHLLdAM5/h0W56V3zSuhud6/mS6A9D+stR83DRcnZb9dgl
9D4s1T0S/BR6qZuAB8/Z54fP1ASJP/pNBCGS23W0qaxp26TeZ3NsDymh061SQCUOukgLOhJ6vpGA
PKNNOQeWXUrbt2cRqLL2V2uUzIXH2tOmVHZHw7oZSqmy6Ri/7Gh5hrpY+XSEBHEyOJ88WOZ7m7t+
UGT6fY0Xgz+WD1bTfrddtceqkndiy/oqzZRPeKF+lTNJdE2501vtrkfDOdU/rVqEkcXFoUzM+lhQ
V9Q5bTsrexyW58rEDBkwsl53ByP3wmQBmUyu60YtuqPWtp97c9mn3vxiJdNnctY3RapdcU4EExfr
rFax8yTHoic3OrxPXdGlr0GDlZ3Qg8YcJ/Zs6Ss2VLhKN7dJskKscr3ZNFlyJWx105hD6gO48kWr
BZDyn7Ju2ZO4CbnoPM1MuTKt1Go2lWyprsdKd8OuB3Rnj/2zW0pi3UGlNJstu8wEB6vGFiLW/luX
cguYBvUHoWv7xa7Y/3O6S27j0jbZPMZqtwAGhZPczlXIoWuFUVaZJEUdnVSpIq6cqEn3sQ5uuNGM
PegwfGuzOEz76BGHDEyfpFIFY9c2z+3SsuMmdTk5d8os8zu5ZNK3tUbdmmS7Qg9g4LKoJrH0LgL/
jsufG9qVt3WGgtBfMBlJpbxgdhrdKzpXvZEEPWp7uZ0j44CvULN3ButJKsqtS9KaBY91ctDU0t22
yqQFlmqTmKqWfU0unwTHsHGdRHlJQIQGWeVEX6GP32eq0uJcTcSu6fndnDnLVp/y7lDkves3Oc1w
dLbglVEfcy/6BKQcD+i6gcpfNwH60PuW9FQwVj/TzNrgJqaHttkYG5HmSpCV1TfNzrL7lG6xnxoC
771buNAmVS3AtZHY1TCWYHLIALu10l33jonRAJluHDfSQKSDd233HGR0W/iuVJWjNZpPulIkMPtd
0tDctKyqCh2pfxv1ztiSTBf71NSVEAKC5y+dDQl8bI0D8c+uWTHhDS6ZmC1XfuctLi8J0hRdcvZy
14v8kDrtQ6d6dyXhHwaSvpaPP51F+JO5DL6NAWoktF8QAK+rxb5zBkGsyceiDwAWSqJHes24/dXw
vJepSu5khZ8DFP5h0/e8tmjBvLyxym47t4YeaNb8v8k7jyVJlShNPxFtaLElgpAZkVpusMyqSjS4
gwMOTz9f9LSNWc+izWY9d3mrKkUg/JxfNuxEw5fo7Y+5t54cYR+WIbgj8SVRTnuPqG04V8WvdMPP
3hwPcxT8kre6rdrqXz95uNHTbyQXB7v5E0Zv2Wy9Odbw3Nfui6eb/JQu+R8j8L+9fvjqmuEzMMYn
MtzKjeHa903e10m/+t8i41Ewi2SJSBKutToOttg6ZJ0Vxd+GJf6c+12BDJRExokkxNgbCIxeRtpJ
KaZZBwaJclzfexNzQWcUTO1wYmUoroYBd3xjHMCkD079JawxizNz6uLCU/ddIP3Eq+t664/DZa2H
/BqUrRN7S7ihhxsLyRSvpvk2cIQMdfMy3FbCYvzJdUs8eLsSs1/4ehuqcm9rdeqy7L1u8+eura+p
N1yFDS1RM0yJ9e9UjDH1jPYm7600llAuUnFcA3uyIM/JEpqU0JR7tvKnWkw7VbkVeMbyjd3sRPLD
dBeE2S81WjYg/LmW00NrTiSO+hLqpmTpD4Cj1/YjXIMdzTdig4iIob1N2j786EtSSFF4q5iw7RKs
M9sE9jYrra+iVA+UAx48+nSd20Fi+zKpw7JOAve2rGZk1K+n2o32/eBx51vUuzpncx5jsx5fPbsh
+bUJ9qkOdhMUcGXN26Ko4oAaZo9RMo54U1X+cuiVpvARfGh07Pe1hJArXOANa2DNRhlPinU++oxS
wbdbdIeGrGMyz15DJY6jA6SBZLKOo7GS1NDWd2Tyb5YptR4c4VzB+DfKMRAm3SKVDaQ80isht3LG
1kM2iPEu6JacURR9CJV+bK2lUu9MRONdJO0/NBlB8K1ba2b0C/MBLG3KvCtx2mRwQ2RYx9xZiuv8
n9UFhpP7c7yKUD/Cf0GDzR4hz+Uw5Tc049mR4hZpTFiwEjaRGBWgVGRBIE55C4I7/EjfSyL9tyTU
D8XkS17o61Q4/7qWlOWwm+U1c4QhNp7bL69UkJDW3WcNQJPk5HWTcTGXkQOYGN6glN2hNAbziWSI
Mz+22pTm8NzSSQgNnVoJZJyOtaPvp04lZNBsvIlP0PHFfc2VN6KGNAl5yc1iVzV+R/Bp2G6Rnvlb
V90+87XehjPUdTEkeZ2/pV6XhC6wzDjTweIB5lyn9UZisSI75fIh6pDivsXdte4gt56Y3ZM/dE/9
WBV3I63VSQD/OKMk2jdKn+B2qRHVEH0e/cAvshf9lnxVgmfnvNoaorppFInfLxr9p+mIG7aEeijH
ZXdzRcZt4LKJHJC1blNCvq3GzHYE1lUyKTS3vZoy/8pLvnoPb4xIyS7A+/pzXFQTZzPzi/Kbfe8V
Oa3ZarnCLejXpSmWb6PGtlu1gJ3jVTbGoZDZHxqgin0mHKqLK5otQ8pfJkCRUy36uDJ8goffPIs9
uks3mZiqOBy95zHIN6bS9DL5MKnOcdDur4MOIK4WhHpe8ahJFaQYcDdR2rLEkVwv+SjeDQLXGqN/
mnmIoanzp8Gc0jhLvV+V9/vbjOL4c5Kad3l5NixzS0LxBufHntCdl9D546hpY9UiidzxKWontOvS
uUCs/7VnySkqu+PUV+eCJKSDvaZPpSsv0rb2JvF1PEr830lx69e3zyWvi6e+MS9NEOmdmU1ubEin
eK/TT7pE72z1FOFz8tsD2d/HNPWze4Ap38vAOeu9KDW5O4G0vtZhGeja9dpkMkuyU+qrO+hLkf4I
53kZXUKyvWvROx+LSHrvwwaWA9LTa7MJp/JaaGOzcioZKje2RpsmrhwmRpH1A8zjhLXxYFkgIGiE
ITw5/WqLXcCSz9PNi+oW3qdh4klpK0wCPgM6KH0cVuFTISA8lf+10NDIuR0lfk9ut6WaAGBFnkvv
BW/D1uNdpjhiR7CENivOdUfdlg/YUwAADWZ5QFa9MRj2sISCItguysv5sEQ2nN8tt3kJ33Va9rFH
2tRsuA2bdBcLY5Jxqz4HgwLmkwnTFQoa5Tl4Fk/vqSuL/aHcugHtuCQ6R9nWzDRqTtf6NYLs9/ZU
+ZPYoFraQ/t+qJoX8NSuT6Ll93XqEwVOfXsEBz0NgXf0cxMmvdiU036KyHifeX+aj2PTfVXYXEjd
ThNb1EeIVh5o9UwwPxUDL50fkefubWY++FJTbju5e3mzLc3RvtV/tFV/DRGh6+mHDyhBBPq8hP9K
NhwD8JOiDRzI+cZfzL1PE3ilFb0+STsmlU08+j+7+a7Dj6WeyIj/yyv7HPVTYo0Q5tXnULyCaJhN
sRdA7aa7bsEUrkPt7YaBlcGyri4hpNVUA6m1w7nJfkXHqWI1lz7VFAWZe/qTyAZHUZBLd4vagYHN
2yCNilNRhjsjfw+II2fJ5QN0s5Odf+W2c2wJNjSmh9oCQa5uttvGPRQGUf+e/+C1z6HzXY/El9F9
MHX2U1Oz0Pcu7UL2pGLq8O7pwDmn7GwxA0Ni+fVWk03UriDU0hgf/XX+adzsL4mAWawH8UDe97aU
2SM6ltPKG0+2tw7QFWKiyanCMe13gmRjX77LiY57oPX5zSLIX2S/Gi5BVpvefkcGMEPaR81bt2g+
3GHj+ggCVmM0T4SmHCl5qiaoCD34e1+rhKj5k1tMd2bfAQhn28n5KFZ1LMT8UttfNYKLcgqepsGl
e6iN0S5srZSui0+3CEklx3OlouB1RHTID9neuVWxL2R97tR9Go3di1Xk4E3GQZZBjPWBLTHaBulz
UaZn4l2R6hh7x152pZehPcMVadsc+uFGtQ8yDzarkXIIPs3uSzuucWjbzYU2+0x9oetfAHvV0Rhz
dm+1qeZyM5knOB6rv2OPcq1zIy6ryUcHOJmfqvA4FOvRyE4t0zH9ShWDYpG07Vu93td+s/PML4Mj
vLwT3UlnNA0xP+T6xYUNn4ukNhcOkJR75xQJJy6qbBtKSiK4ZW5roWt0h2L9myJNjkpNPHyDhfU9
dJdNhutyqocL+HI332Dn9Wp5rJCzszPb7IFgp6S2nH3pHHK3uPby4lUwWB3S8BJrQQGyVoT4vj37
GEjvXjIspe+8/lEwtAn5nl579uqLz/BpHDoFVLRzCivuxD/dvjnDu50mhc35J4In2fBXre6SFsAh
dn2oyRcwVkSijfHWW/RNFRAdE61E0rWTcN0vlHd1s9iQIA65c+1t7ttsL6P50ykfb9FX6AyAV0hC
F3dtuw+LcQM8rBxeLAXvKHtHLSiCH+vHWsPnPGiRHzQPuOdsiAroj9CLsVed6fCV26xpoABd+hLr
MkIsFbwvVGUl3a0Xl/WL8SmpuvWII41uJAtNVxnnXMRadiP3nBkkoUM1FL7GbSkQ/UyYenjhjfA1
OYdPbcXSDJujuwysZ/WdsIBs65HgTdUdSNq7p6Xne/a7L8qRwDLHd8xf8r2caLjAIsVQaFXigsLh
s9If661OyRyGP7hY7vqG2reRCll/pPpGJGFOwUhIaMN9ldKpDUQeLcu+Dwxexzcf5H1q8ksvX2b9
RJrKxjVEMsqueHVd855EhLtFps1OD3ttL0hxYG1voO9LBRUh18FLmhJP4QixJviby/fcJk30tlhv
srw6Nm3F8B6rQcMXd+ni1LvUvmuc6cEa/syOcSy6/miH35EqnkpwWLt4SE0FL9MnwbrsM08ljApz
1R3zmpKBJE/Rd5xb7xmc+9o3DhO4Wje2R7sBvQ7QZ1I9o8bPN4ZyPiNsVXX0GU6UN/kk6pJ7T6lR
EQcy5IXSHMt6vZh0U7XZD1GSajuCVEa2lnGeBvRIB+0VxMABjRKoet3pbjL5Ickb3rQz9TLeUN23
qGk+/TVFyrTYDzxhCheKCpM134dgEpHxyabNQxXAAw3jZ0VcRl6tO6d2HrOG5h/TL/6liC+H2r5E
U7aeClpUVJUd0LP0QHPtIQuJXCxL7mdpgU8DiG6NJThM6Nuglis43t746QzUOytMrmG617qKwnNY
qOllWt1vDC0UfEb6yQIf0lH/Oyp5XEo6L+gfUhBfYP4RACU5lrAiWj9GUWl+K8/wD+QchCe/Z6lc
1UZ63wtUOwIOROtDA8iSTX5zDKLlMoyOTKwg87ctrjlQwVw+Gh6tLCP7x+jlrxFV3FQPgHPkKXkK
WTNkh7KxnMfG2qXU0TFg3885VSeLMc9xUzjfUU6P9pJnC0undu9J73LiUC10jtNPxLvLLNJ3VsOI
Wyhaz6WVqX2IDPPUyNHyEn/Jql0A+L51m/4gAv2eaa4GYY46cfv3eQ4PRu59E166q3wXKtsluddc
WcLsWx1SXNnrvT/JIxzxLgvlDlPHUdjmnYrMa5BPcV0aftzZWp/K1YwFva53GunLtl4Ncx9xJz0E
/oKfLqMfr26z7NhWXr0zRbAImrjq+t0ehVtSHoYHdxhcO8cWWgYkrjSObfBWyV6KahR2HAw58GWV
83235VLeOiCSQTjqZDien8DjOOfR5Xca4B1AaVWVphvq+7xdmopuP5jtk+fY7VNHinmMRDO4F5kt
905b0tLkF/ZrQGlNhVUlYdmkCzeYETUKtptJmPhlOsCKNTfVswR3ScD0rYe5NnPC4hZfHdDvw1aP
msoSqiCK5VFOEpYct4O1EzbbMYlXYdw41nOVij+U6VjVtU2R1G/qrHM+5yaQv9MN5s0IGN2IGayp
rmT/uxZmFUfZOv7jGZw4Tpzxfu36IHGqHnylKaGDhSEvDf8OLcMysVitBl8CPsadYigKnUBm/p3E
MsR1XtsPvR+8TWQsxC7xCiXiDdSarfMJ6Q413SFgHG2qvUjN4u3RztbWxJW9o6ww+siqnFG3VvMX
wdP/8la66tD6s3cnh9n57jNo7wzFwz/m2LmJF8lwbxIRls/GIUoVPVbRiqbT80nRoGWzPcym2975
BrATdX1cC6IQ2ThOiPn/UWUh7r0oZ3eEkOTU1SRyckCB9tBIxHQ3m8fcYDozSUu8WvXifUxtJLuN
NQzRr1loB3ekaUx7OqZ2AB+zl1DxuGxzdpq9yA2QXzrphiDOYLTYhOul/te7QfU8qlQ8oeUaoFDW
jgbf9UulbbMzm7X+F5UdQbgDUBFk7CQczuSiLR+HmwKVQrJhQ9NAxEWO2O+msGI8aOxNJGf702pH
+16aqf2pWG2OglJgcsZWubd7z742rBDMOYK5quOAsbdOaVkbhUQ9BgKnV9SsU+nzXFvd3a2WIcZ0
HO6FxLzuhm3PdSOlZJdWwt+3JuVDiwGXqN3wr/CmJoHTNvutj77lngz86KfGAUKzqREkk+i9Sxp4
5s5kSjiBUd8yMuv2fpgM/R5MZA/Yve0/DNYy7HxqNIErheefCXqKrmHlBNtJKLQwDosFtnowCS1n
yVLhTz/1jGR6j7aZzYWKkk3v9K156oeQ89POrCdLZZTcCSfokjSC0GUHowO1MDqwuUpB9ZGsdEEU
4iIl7ZbsYQQCTlg1p4fK1/x+inzsD1om512E4eTiYZHg3xBwyqPMNgfUvq+czMs2hjDfwzRd+51s
Cn1wmzr8IqMnmzZYtFe55RQznuwK4Q99E3/NtMHlWy4E6fWuTVIgtBOB+1aCM6JrASnS6Bpl4CZo
ZcetKoOQy1J4R2vwHnQqiZCFxiySFLM54IZvsSx2gfXu1qnzAMQT9SiLRG1dfVoRqDK71Y354P2b
ChlJYhhERvPM2t0d6AYIeEk4A8FG29DujK2zlOFjILJlTyxJeTZ7qmK7GdFQFvjBISRx+imtdfEo
2DKkHTTXknES2cec/haiX+Y4RS9/EV3xoJG573McFhYVQLuRGiMac1ZwYmHbGzplso+5ClyKlrz3
uWvlvata/WDbikbSkgpDfi2bzzpND8BI6iyr1Pq4vQp3XsQmRXbL8jqbExeBe+Ipq2xvv/S3NlOy
6Xa+25tH1+2WF3/0wV10g6POQUZTgFA8mr1Nd/CMnRTyfSnoozOnyN/mc9kH9Au7HnHLqnnN4RJS
codjurvnc4pJ8xTOg+SJyIytRof7j5ZZeBovVLtOwPvyDEGrSHaemNyZ5W8558sFSO6nG+HMh1Ds
o3WCS1Yoes/o2Ntr0EUsUeXAkK8qqmPznkI2X9vcwrODjhbtzBCFxyDowPzDQG46kwR1tu1H0brj
BdrS3VlSLxciwJbEUDXPWNlTghRG/pNOW/+C2XS8J2ZBH5pOVm8h9roK/tZ2R4QKerxSPwjOlBLF
yrwzVQ9a6WKX3/BYZedPS9M79wvXFpm/ZziJkdnBrc3trSjD+pFIIyqG3CB97wwqobGaflhADZvG
GKztqnV36LtmF2FF2FlTL7ZEQayvkTd+EH0SJmK+cbfdUo9v4ezkAeEUmU8xr48QG2haiUNP7s/G
05V9Ken6inFImjvGH5ikeoFzcaEqVyjS+8CzEGYhc79xyWddzc51kLd64mr9AusBoulm/ZPST7Bx
a436AjUyILptJVr0RLkouPRbq1lqJ0I3NLwbBNM2fdMhzGiDIgnmut0yMCgODQaRthrEbhmnYwOe
V8cKqyH4y5edVZbLC9tv8RIInW4znKjfVsulS22kBU5DOl9cFTcFhtS0S/oZqhMlm/Rfm1nh3QLw
J1HXbFdqbzNZ1lsz6oKNac7miRu0OkQYNn6aKkKcCS15j4zD4Rv1wR6HgA/PY9nG1bRzfu+uOpBt
0t/yarR/NOcJGkg7GQv0otJ77ja282KQNWqntHhSSBsZMUNKN0thFwfF/BHzbcP3uu6Hg0Rbt8Rh
MXFZMnJGpu0w2DlNXkGj722yDQCO0LFdA7O2Hvq51cfSTkskn+O4btxgKN8FOwKqL4kpStAT9js3
sqBBdPXJtZpAp9HVD2AXkT6hf4XTyfl6BfPxOll3YSjkQ+Uu6c+gAz66jnTd+6U25N9FdetvVdfd
KVrNBc1+ZsAVONONg9XZFxoM797gTb6zgaFO9jQVxCFHXv5oLG2brHRFn+cRoJygdeuw6mn4VNma
bbPIY5p2avEUjbK4gGRRhTjbTNG5/qRaLudJ7AwwQ4XM42VM9fpbV2VziSi82XX1GqF5tzH2DORx
b0gLyrZrp/tkIXHviXAk1LF1vqzbfpXoWJs57O91Fh10Sai94Eg6YtywThgBI8RIur3IgUrjolyW
e90h6OmL4CmFodzpwCk/87AiXM5jdT2PxthtDaIAeiNfvyRepJdBRQi0SjKP60CrN3Pgpop1YfbA
dCo4U2+ARHF+JIkY0HBAjmAu/bWWpbNXVMrdazOFoS6qIHrt/VEcsCfP+6mxZGJ04/DoGLeDQU81
p1CAaXhS64qaLWwRMK1LeF1bZFc8M8Zd7ljuT5/xYeaOnXF+ZhKivQXMCyGH4jRb58e1LAeunW+u
SHz8st1ojIpJRY34Oy+TnxFe8QgxjLUGgCGZZ4OitkKXl3QpeUbSrORZmL11/vajJXoMs0udQn7k
58h7SAnNOGV9NPyV2uV0Su9kte5BtOPAV4wAfbruAut2mq/GWWagle7YQrmcvQndYU9YhOUiqm3O
Lq1cW9VHHutkumoe+tDJepgg0AYGFO8PrIT7ycmR7lEr1gV0SeD9iaSRvo1Nmx9q4Az4c0h6Hde9
aTDYl/42EFjot3VN4YHpUnFrh/m+sfpDVhVvJiDguAlXK3sInVMYGGeca+B7/Qx93PXrsQ5qkJoM
LKaA9rQX8TliMaGg7y4Nxzej40+cnO9mg+V7y7//d/n//4/lbOgO/kd3QKu++z+q+PPfDAL/+Y/+
yyFwi6b6354Ag86c/+MCMHzzP4hMcAG7yE3Acnb7Pv9lAzBC7z9MjjGb6ic7wMzKn/1fuv//yQdg
mZSB/TcjgG95RPjSb0P0C36SkGzw/24EECT62UDd9FTn41IPvd2cCDSKcOXyuCADwlUdDm4sEF43
k/oVwVAo8yElz8V49A1ZVgFvY07JnvITyfBCWX2VOYNxcfLslidWh9FYylOwlKubXlmWsPsRbp7m
HrPQ0iln39dgJfp5oFmsNBLQqlFPp9bxeXNc8VwuML4uVmcUFHiR802PCNm9J6/R0heRllj21sjM
LbbLfun/moNiC1kakIo/yp3YPLNMLU1STmsPstZkvb0Xul6b7tT2Kiuh/dLBwFSQChICD4vnNuie
F5ea4xLosmQ8JKDdwWc1LY1V7UbOI/LzJlldhRqH4jQUtQhbJECF7P4M2mnUO2/6lO2f9JCO9MqA
aF9rRkCUEs86Qx9TXW6FWbZ18xk15YTiUSY5ibLiMZo88cp3aL8jsrqu2sgxN/SlkzcbnwSt7uCl
wXIarBU7Yxv5dr5PezX9rSNHKry8OcvTCuHKOjwgR7sjWbVgL/HD6UNFtcT7ZVoJehL3G5EdebnF
4udkwDqIPW51dNFek7m4GQlHfZsmRuKkCFxzCRigqCY+8GEBqGvloJghGSLfVBM9fek8ucMJorF7
n5t82apxQdyUrg2KN4qPvQ3G3HXYzQMiTHQ47S7thtRMrAzP5aH0BrXuNUYD135GW8xkOqyrUf4O
Y5jleoMCw2HNywqUR4ybGW40g+m3d0gDOfp4UUqutJNF5z60ZfVjjm6zD5WF2LJomgMtrdl5sl3I
aO1Hz9No1lFc5gu6PKrrg630K+MeWrrY4ihD17YEQcw2e8Oa5+phXeZ+js0qb75COeU7TT21izGS
oWh1O6SIpuHhl2QsDYje1f0KC2mkuyrAsqDrsX+3B9m1G6RfnB2pNPNXpAnzQ+Q7JeY+sRYva0+3
DhsjAodf4ieFSjynm6fH1guwK9rdPNzLxeFyJvjxZJeSZD+nedLm2GqHJUMpphzd4MRxlIU0m0ye
HLVqcYGT9blhSt83z23FlzgXfdD7tIsaGXxdmg9RHUJC12gkqJUc+Sn7Yure/K5pp+/GqiEhcpoY
0nnx8tNo5NTbtPac2v94gpuEhNH0hIlh4EhPO3c4uAvrDPfEAGup7bJ/a4LGzx90TtgVvgAQrsAZ
wPbUKhKJZu7f7HXOe4TRleJXZXxM41il1LusHSj91NUXhRfjORLuukk7FtwtlFG+61Zz4OYcbfhV
FBUDNkzgyHOfty6pAWOK9DUbBVoRQwZeSXiP60VJNM4jpdhpm620QRNIQXvx4CSMpOFhnWeRsCbC
9KYjCWMXl6nUfDTNEYBAeXWQ/SG/r3+vnRIlcdjJUB/Ag4Zqt5D/XDFWFJi1c3w6B4JhOuw0qUEj
unaLGs1qWDxZs+6g5LLuVS32/L5USwRtNd1Kuxs0zU5vV1BdWYdpkHodlzLYlo6lxKrM9LRO2t2z
1WQPE6oLa5+NA00RZUifRGyI2bi5+sI7wp/LCz4ZanYx6PSXYYrQ9c8d/8WzUJXagphW28BpUKj5
5RJcA5eeQGYdBMRkdQcX1OyhBKkN224/2Zgo4nEJ0s00rki4w7EPN21aZ9cQ9KLeVp1r75QwWvur
d9eJyupFQldYHe8OZGiQJtO04rQf2mBNDMSLflwRE8XrnmNxGxX00FxmOXlvacjr+6bpI7Wamfbm
MJH2cGkNCw8qOaja+7T7rnxYRQbukVa+taD01uhhHAqOaZ1PdfPc+VA3JTzucxdE1a4eDE2bXu1Z
T7nM3fvWyNK3Nm2k8bs2BK9tddv5WPeR7Pst79tlTXJ7QTngpRXOXgrrPMzwHajNmJEl2q3p29A4
hdy4S2TKB8mcTAJt2Q/dbp5tNT+ybpb+gV7xaY/Qz/vCAYCIhO8xmxszY0Hb+U0pD22uxdbC3cwV
b60cfw7dvCQTUJsYxdBwvV5QlQfFk6+0cV4d0VafKe+nk5E2Pd65tAtwjmC2evQ9sWDTc7CdT+Zi
PnZh6IebevTcxygweJMj088+A6+dX2VKlnmBJbZe/w2D5X3kvJdgOmxtcpkR05u3hymDrGhgygOn
SkpMxOicFTcJQoehvBdeLcwk1WV+AWelJ93wpzlKJpuVHPHS2jqHSNadeRi6QIGdoIFG9qsG1aFV
Gm7fQjWcvnZVZhjlemEdhsnETd45Iz6giD8TiF/R04cQWlbJ8T547gAtR4lA0UQvkRzdmDD5CYqw
D9yaIjDFMt8Ood1iYDH7tNnTpIo7Lgi8+T5Ebw1iVpNtvtO+N/ATjbzj/VYokk2X1iSEO82dW2tA
rpydY5rrblS8ImzCx3Yo52UzbgKz7KydW1nTKRwGbfNZGX52zJDgIvWyVWP+zJ1lVtiIGg7oDalJ
6bLjjLcedGOCSC6oQOZ7ZqaF119Z7+dV8WlldcHMU+IL/Z4a4YYUCY6wEavVRAZy6bakra7tC/S2
UcVnU3EQtjijNe7kqG7A1EEiwHvVnJYbt7RFtPO4ZFeUwzUeHbFIKq3ztmHjT4uqPdJpwfbM+DjM
e47c+YgIp2s2luG6CWcSlymqsyzFnOOhP63sfCAtx0+hzYW3ArZJT7t/Wmvts0MWRD0ah3JR09NY
NXN9wbpaPbRQRHkMvSH0oaW60MOAX9uPdi4ESM0Y8eYmm6J8t3nOEYu7nLSvAGfmiylWfrSxdKNX
E+lmuAnYeJ7yvAi/5qk2PkuniMQFcZbX3+e8qujIVrBSeGjKMGazrIrEtu3pQVKyymEMxBNAV1ZB
8V5lefbTFKnrb8A82n6zVCllUljZR1RukBQqnm4pMECUJrBPlBnOX74S+lpPF+1T2HlS73WQMZXY
oet+dHNvmlNcmUqiQTLpB0s87Dg3waazHJVhIk8q2HCrTU6FCTBINIM6GtFa3rSTwv0SY4DnpB8y
bexm09DN04ThCmF3E+r5ebX7+e9aFMvHYrW8IdtJq3FXYQLBaFSHgRn3IvIfJ0PO3n7ILYHUrIQt
SAZvjbh9xVpGu9TJ8N5gNIruuMTssLNR+Qds6t7jagj7W/tCQPVPtmVuqhHIduOCFPDzGSPZfd7c
hkbcj64suPGBIDckA0w+hDVpmcy5JI+ceh8DZFI1YdSde2KrDRgs9nuw1DEiTmFfCxsjbVD68wvK
rOrvEAyDsQl0jRFsANffIGkNV7TXBEMBNKrwebKVgRJUg45S8me2Hb1HJXJH6xYkc13WlNEELS18
ZDSE/aWrs+Dmt5votFWW232PfeUzg/DrI+QkF+VnqvpMobrJ8/SkPGHul1qlTz13j7fvvCYQ31I1
BYhOM4ZtglbclE/aH1f5CPK08pJcdWWgcbDRnvtxWjneq1zngdwGr8/Pg5cFSKz9emn2TqQ1dse+
KSCpg3D+SVvDs06autp2I2QLPz92U/SqqFkzdhPl8XceI5eDq5aIIfTZZFuSuTLlA01L0sd3TFFP
eLNNUM6SZZ5bJYs2i8My1WBgdTHOuKc9AfscpARMbaSe1ielB12S4LGGR9lapoYTNkHJPJ8arZ10
eeNzOSbvLq1Ly+O2QAW/k1Mhfou6MoJ4XnzvpbudqAguRHYtR5w+nz7tV+iV3NbWCdR5bj9UYg1c
+NdZ5qcAU8JPo2qgBe2lKfV7t7AN2SuRJZzKfoFoocy/6FmajTPHroOeL+uD4SEsTOdfz4rYQtiW
4NSaPQHFigrGs7ka2bfuRH5ep95/bEq4m13buQCrYTgXF9ZOeTMBcGR3HUYssmk6FoEjNdqRe4cV
p7XOS9kIBzdcZ/wVdj4CjYyZWWH86tvpr5mlwJmlgArCh1zMTJyz3/ws5QwbIaf6jKS+OPl1njOo
ZdlPUHkSomdovHdHkxeUYCnI34xgxX1Qiq55BLEJ3vidMSb5gvdBXIgIAxWJZ+jzXMxlKEqI+nyd
TGWnl9pDAJXwVkIB8784OpPluHElin4RIzgAHLbFmjVLlix5w1B7IDiPIAl8/Tv1etER7bbDkooE
Mm/eezJ3MEs8eKQwmJcWWz18gMqZih+VDkDNh2wjrF43F5H92uBJ6PZ9l9Pzpa2Nq/qyMZxxH4io
FxpBE9YRi7UH6ruQy+wzKLspP4lQmB+ixW1+6D3I4dj843J59LcwwxLFD/mwLMqfyaFpa/KTLXy5
7Z0uKre/qzv38n1DPp9Ojd28PaC75VTAL3vVNnI/IKn6780SalA1he0/xIDh+UYM+Qq4n+IXpgx4
bpYYs4dTEtjZ67JCzmel7FCm8cwE89St7J655FEwAHmJe5EydWietjCvzqRL41MhneWQCRWdSCJl
Dx5adOpmlfeBExOSoz9lsscwP5Au1ppBT7lQwu2hnhLRC2nfnkMbspdzLGyAFZq9EvY0MLiwjNk3
0toDWc/8EJZR8kCtq78oQ8EM6LDuzu5gzD3rPEENtG0jk5y7y4+OVM+Flw7sy0FSZNxHTIvD2Dm2
iezqn4pnoX3oAdrYlHiDMmxAsBQXMTu4fjQZg8Vj3TNVnfUaLilYzvKUteznaJy4IpqKrT/L8uZt
c9vMfSy3cMKAkYRP2+oND8KbWxqIrYloyI3LcD9iU9937NV0Ln6bT08dSJRU6bhor6zJ2x5X3HP6
qwtMfsW6Plz92kTqLo6nhXV/k/1jgzqKDrPxmseaEf1pS3LiE3W5lFMat+g+extV9hXUYbwsO0UO
KgV9Or9VW9knZK770r+5RTufZUFq+mOlGt+zIFrC6zR2SqR95Q4r7SPqMHyc/E2roEmDiu6FTJC4
JYCdUecnLVrzLR3jvTmr8D4KA8s1H61jDzWY3FMX+8TptlWxom8ZfIoyv7SP09byibIO0qRAEqaM
6jIU1Guo73wiIT5Wn0TlcnJg7j4ZBnEnaDQFRsKCMB1/4RRfZrUFh8SiHdxrX8sMqhYL4nhK/Eql
NBFeWpTjEqTaK+rU7SdCVZPKnOpTMv8rT27cj0AICmp/8plUsc801TGDGsDRn4z56Tk3ntIrW7e7
V8YdeqUlH1DqqQPn9gkTBxaGcqux8/mgA662CdzxRC3Q//ZAx0efM/jAcF/qOBT3LI/sb62q/1DR
tW6v3Gjy1xCU7iVmJlTsxFw0n23SxeY6emOBW0sicfsEblNdjdVbbH0SKZXZOkl4wVkZ8xSrvpMm
wzaSr7i+L9gDu08rIjns+rHInnF6bBHJ2YmOJ+EioULmxj/bZInft4SXC3MK7N+7SkXzcmlN5ET7
0neWb7nJ4CEInezkdUPwKIp1+W2F6OtTh6aEFTPJTzhI8p95n7EpQfts4UkDhj73+cLmnXnsOlLo
m5FvzFTGfRHljH4SXfTTIyVxxLAwS7xTF+Z2x8GaN8ciazJAQ6yyGF/cvrjN/fXoFG+E7nlyvBkw
0Upvp1buZqIS+qKmdn5SGjUBKleg3gqivanHIxZ85+wdvGOOhR9QQjSLrh7hh7eAkd2Bt4U4jsyr
i8ij7EU6cfwMdy5fsazpJjw7blXtZxYYXxNZ3ohR2u+Om+mqd8eq5gz6qWdomdP0HvUaBYZ7ORp+
NVlcex9zGK3+XT+1RCf5vDuoogHhFc1R1aRFfZMj0r5Mbu64MclO3JXJm8I5MYKprpnUVbq2Lyx2
KX85meS8vckN2Jhrmv9EdPV8dOak5Dez7/XsVIT58FzFzhclVdtcWDEMgITLbF+3N+jT4o90644z
XpXwN8fsDCoklQOL768D2W5QV43yHlTJQu0DO3B72B3Cq9vxPZqhBzxV1mHi1TFQfY65lcxjaQ1q
WNgiz2Fqah9t5qjlZ1m6PTlmtYq9iVx8iKOsC9gctgnX8QBBqp5ITQVzvWcMVj/0Myyw90AVoM7D
AAgHLBjwAoaSeCJW1RdOiObrhyOun8b9pZIxVoxB3GY7KjF5E+6wqvITjKhextaHDG7gc9eTSyEk
ks3HvKLJ3Qmr5IcpwgiDJGs7d6NccJSEhdO2aWwmTEJND4fBW1mlGKBS/ilRWWCGRfS/x1Vbt9x1
ZZLcU+T359DPW3MsUKmfbiTQd+hv6+sMQqfnUFyVoCdnUlq4ytT4bTsWGrexEkhxVdHc/IT5AQu4
+AR9Wd1XBRF3BtKTZvJoeEAOa0JE/dz3K8GzDR1qu/gFr9q+UGv9OeQ+aKuFVQrPeKXnd1WvLhlf
G4vqEgemT9JBZMWPhjQ+HBMG1QnTRg+w8Dg24XJfqHbe9Yvr/qqnqhCHuW1LTXiP3Uvvxov1r6WP
m8+1wxDasLwr34kaV3wIvf7quJtETxpW/a4AGtLQucSwD8EQx+ciFFW777IJOjLHadu9ZJWTTKxV
UlH1IuoE+c3JEw5vtsDH36VCbsGIz/SKU6DumST36wkERvvLDm1+74QNLAmFXSWZoUdXoUrQl5YQ
SyIaiDwXUEry1KCFV3RMUfVHD+DzENPUqS4H3AEBk8dWE6rBT0S8YfQkuabE/VWNoAn4vvonppEO
KA4r7/Dc+NGpVZ6jITs78i+ki5p0yTKbszZhfzJBlv8tcBW9V4Nt1UO7MfkEcmCyn2VTty9565SM
3GeGn1kyTldvgsKF2dtZmeollkBHN614QFqnQFAIan+edkBF4t9BbcV/Q+UQUUaevQxhdIsvGqjj
QWXKj2IQFqpRsi5zefRC2+EyKGdeo6jzXsZMquKKpNmJaxHEstyxbTfaDklbeDH7d8rpPMeLN+AG
MZWb+iqxwXH2e78+1WLpGLnPxE73taMwpofYn/7vdlXJXWaC8GcLy0akm7Ar0p9fOve6DIboL0Jj
M3GDAm1MHd9l5t1UGul55DQjK0zuY92oeQNn6x/zoZY4wqmv1uOAfRE9wQksowMRDoxanIFXTsN+
WUo9YyUO22U9WNuHuKvyGfekjf36uTNaf2aYuX4UgwoLji3FIEKOxO/30jO+fmZfVrmPF4q+LbU9
XEMuNhwsz4u3Ri8Sa/j4KPqmkbtxMsr9x7mXfVqpw+4aRmX8sJSD/4zCzkcQkOHCYCgGEpNBeIv2
szKWvT9l/xWpOv7WMqofQLtFB1lVw2fCwusJmmBMhWqdJT57QbOW+5HCszku6022xDi4tmcOGufe
VBPmRA+0CyS7WVVPocVDU2/KtFdniBvgfGEffwe83t6hlgEZR3y7277oMU9KtoruGTRh5Ognh6Xo
7GeHb2XnActMVVX4snat6AA4mHWCK8Vv397mKAct6sfyCvVw+rbW8PKKKsD25odOvE+UE5xlAstv
H4cOqaUt6xr2u+rpl5rjfTesh8XALgVVNZLTFHN5iRNr2KG8jubYY6j6qwOc3P7ScpACH0WUoc0m
XNU2c4Nf0Bfmv5gi575wJwet1+m3J2+pxe/c193Zknl55VyBCS7qJjtmi5PdQ42/BUkZ3qjTVA7w
oiz7ncqD7HUJ1dX05atd2xJXYbBOAANHF5nA1vDMtpi9PqzBnfbNFODOLGf3Ne9k97POrTpibkr6
n8XsET7uGgfGo7s18mWKHb/jAPHcf6MIzQPSedBdMZFQd4etmTdOw1p05yHJMWjQ6FhSsgbl7QVp
ZCOwVar8OYKqOt3VJpm2O0WwUwFoJPCCLw2HSMsCv+H5lkckmscvhc9sJEtOyB1BfDJFNNDad3K9
mwl1YO+Osyg/wUFrCXwUlACblq3cj4xdMALMY5af5piXhUM4Y9wVVlIe3UXHwZdKtgESjd/A3S6t
v/T7znMCkDa1V3p7FM9Zw/vi+rsbC2ym2PmSqVaYUTL4CYKFxeJhpUb+nVmMOo/1uKzdRfQRDAT6
4bgDeMWDyJFXqZ8J0ToGMM6i38hkLxiCayfc01DSdRVkX3i+DYOhcKnKN+DVuHsHp/KoeUuyK2GA
8YOekIDrjQIP6CZuOokm7QSlhIalcW4U+y00ZD+kg2dzSU2NupuGalhPK2//m3VjgjyKv3/ZGXCS
YxqxDI8nufL/Swi8lLtRDdEnf1a/qiroLxtb4HB81Prb+rP/000m8yMub2MqkQ0YgrFwzjr1+8DC
jFi2rb2W4WDrj3pNVuc+jlq89VLkTD0hWPohg7qw++FghH0Jx25pr1UpWMNjLQF4swyCxj/Kuv6l
TWIHawh8SeeUNT3ZzLXoI/2VTZnf/QLxbJu/dtqs4SCKaP+FV5Ttcaj6qn7B3RuvqVWJV3DrV/P6
Z2yTfkltpgXIsU3jsILO1TLNlIw6UpMl2W90KuQyCpb1u5+DJDp3/Dh3QEjWh0zCrHs0a+ikK1cN
qpRWmhs+mFqskZ6R9VeIae7bnw3NWbJ51bkD/fFfZ5ihkOrR/dRjlKtseRmRyfMLfXhw1aWvC7zz
PkOO1h/L/VbN0UMdtqRUGqMl3DZsZU/MG1zvFOBWVT+4aKIRlSeM6pQvEt/Nhqqh33EeZPZKyL45
SbNs4WM+9wljytKXXrML7NwvDz7ckwQTLP9AxJtu2jq6x3tR+Tyl5O71v633rX+dFpawXPlQxR3D
BlITA5hlvcdeZcU+qWXj/YAa2G1XAs3D7VY23VfGZB6d9P+C++0rtZgAfD0fN7akrW8tHusDng1y
y01FY2SKAEwTkIlggflTrN6FGJMCm+SYkGkdOkUQN2v1H+K6cwCq5pME63Don0LdVQ9WBsVGc9Sv
e/xz0e1ToJcfEW3vnDrxXk1YO2lcKd7qOJLL2a8H3Eyuy7JPqs5uN220CFk/RNMPGbEz+6DrtnAe
cFyv9cVjOSOuycU7rLXn3jGR7X8asAG8vdsC5GvvVYP34K2j91qxuIgVqbQP1MHGSJBaWPH27ijW
CqJLW7/PcCvwZDGhlXhip7LispH55wbw+o5SnMHZJsbS1JS7Yf3ux8Z+u1pZ3h8cCx/ce6QTEiYU
TXG/dcK13pniBkfjLhRo0Z953aji2NTBED5Zuis6+2jqyP91oy7e6FQjf9dDihJnMi5ujYs5aRb7
C9ptINlEXjR9cZ8Th9AH6ogyCQ9Tpuji7gnAx2t5EGO/ONPRYkAOk1NJWjX7iqKF5CsbsqdZ/LeN
nRPsKFjQYDC9xcuLq7gn7D7XU5NftqorVIRaOff2KkZPTJz+uZD6Dv/6DA2tyz0WNl8Aei/rZyWL
HJBNt0TFZ1hkpsYEMNGCNtjbQeSmnfVd59H36az3U3gjbplOErZpirJyT9ZzBwRv5jTJlz/ppJtT
jA60vKnx3X49ODqZcLAUE85A0A7o/6vQIKi7chunt4EBDBgwXk1V/vCCKif21VQTmv21Uz3rwNNO
SjEbrPQr6dd0gTDl4M8bhUqGU4IordBZpbeepXGo8B7bEs/8fy1PDVU+nCsS65QIM0Vx5KMl8bgI
ud7XGdUCAyaGZbQIaNjDc7NJtT2zbqJshnQY6izHWI0tB66wcAV2zxsLnAWYWG/xkzv0rt3OM5Ah
AJgVNQvywAhFyHBxY2Z9VkjWW6pZd1vcVX43qCdOjpl6mtEu40CWTGI/TytogQCK+TECnMgdj1U+
O39da3y6STuvXXXFst53TloQ0Ir+diIao3cvLoL8nkZ2ACvVhirfV7AkoEwhYds7XK811yMwPG/m
/UNf/uicspkP8RTU7YFhP4dbK7GOXPCDE7NBSAu2I2uL1vViVTxnp474b/J3xLTTTHscTBKOEFzY
LtgLQl2JJE8qb3agLle09QeGV2t0DbeqgUCekQJnclX4eUIhobaYTn1jGdMtGBoVarrDQDb7N0Ha
pxPd4R8p/owls7Fbsd6SgaZ4huguT/XmKrm+ThU7F+1b4o6BPGGlYRZPpTQL96RQYwKqcSwmgLeS
IYASz7o3BQQvaksI+bGYwR45AyFZlWHfii5ML8hKRhDBzWkOOzc4jFW9VOkw5hVyFGx5E5/csQjH
jJAw3el0Hl1eov3kEEKAOEbi7C8jmBuVIoi1kx/5/uR4URYvycu6wk3/V8aZg7bNW9H/h9+ewco/
WQwzE2DRQr/fS4plm6Sg+IuuhJODx5ibyJXcoA42cGck8LMNE9uK16CtTjX+kpFUt3FXJGGkYIZy
6Ho7cg41Jnhw4Qxn/VFt1yU2ofNYTqbq0g14VvKcBEnLNar6ypF9OvVENN6GqOySf84UFuasxt7t
7uuioUKVUK03JsaF8r/LsHEZdoWoWd5dXk2OzyhVjtG/CUZ5RaTTbZuDj7jMcurK+r7eDTV76B+W
TrQ/XJ9mGSc33L3/ys2dOzYImPjGOUJ3r9GSdthscq+7YERt1x86wHZKwEw5snysEOv9I0AIQn76
tiTs5MA8Sg54w3T+iUfZny9Cwcb+dZsRhJeJCzv64ngE0xevdV99ZE6EF3ga+shpyGh7xFjius/t
XQKgfm2RpP2uP4JbWSJuC11uy62ZiP1jbFmHQNYGF6s9JlPuYm0dcetzVVq1fcfhlBNOQgyV9whR
FM+sDuMKeKtZVVWfWpoHZzt5Xj8BFQjtVAIVWXAeIgslU5IwRXXx+xBBrrTbh4j5DZRCzARgaloS
aR4+84Om7GWnVtN388VSHwOAEKQ4r/hwtePipRqHZN8vpt8u+HT84WHRQsb/+Leh0XIFEPVH9jRz
LFyQRmjOts4r10PjG55IWp8sLi8r2XbnWKCFZUfMiVX96nYujDnd0iVwJjoAWGmptoWuIqjhyNmW
ZZT5Y8v4KvkZtt1gklSHi5mua5QHzXXCupCdfI+z+nkL+Y9z5LJf44aGmQzWaDF0MTVWonAQPM8D
F2ZqxZizl3ZkzXl2CdecqEXNEoDmrW+BvL9yfmCqODFnt80r7nIFNmKB8oXQXTeNuc+deHGpvZei
ManXRK3+EPXsdH+XBrDk3xCaYPXKidwxieoBH+9Hzhr/fnTmQRwRKqv5gxYszs82R2H6BjdEqXKs
yORXTzzk6/Butz4hymlWMW6vWqlZ3NfeCj6UEpP5mQltQW4v9CLTfBogkyRRu9IQx7W6J04pZr/y
/olo65d2587xi2QSEPbMWJ6iHGAWFpNS8kU+sccpExO5XZIwAC2iRW9HnN3u2B6QA4fle+k99nzQ
zUud8TxpryehIw3bGO6QQdQy4OAKZfJkbMzntLM4TQr1u4oLuyxPi+62+refRTSFyFBFNwOsW6j7
g3t2QMiN6gXVKi2GQWPerlwWcXg6YjlAhQmcWZTPxiLnUJeNmF8Fyxx6n0Qpld6bX3VxfwZhZMgq
T1tdA1uDL9uWX+Fis54AebHi1iQXqxYof5XLnAdeV8Mg/yGXnhaPdFENkQhPYdx47vD1edg+sG5V
wAJnEi0NdzgEUJ/N7dWhnxsDnaRappBidVmieDtO4sbUTDDUvZSLJtMRFb7LjCXEWbcNQ/MuhUfG
dbRT8Eetavxaikm8NM6NaBQoZ77XQx+KPfvfpjYl5AXwGNwRCVS4GBzsuCJm25yyWMb2MMbkbLsd
W9o06XJ3dLuB8cWiXomnjt6R6GbVEMhE9nvCy+WvX75e/YT7Z8gFnCrikONItDMDxYNlkkhKaivP
IxVuXGHuvW0Uj1vTFccxGwihlbODqbOoMMy5rM2gr3QKMhuOJ8bndsqSM8tJmKGP86DO7KIYHzd8
YYCCvBkq0kBQbF4rogp1udpXAdL2SU2MrRjFDOUXjOnwVCxBeJVBCDaMfHdw8aTjfIWh4I9nDgoP
8fT8g5BytC9Aq3xTborTVEnvzuPTgBfVS5MC0gHe3TH0C1sp4HnIeg81lLg6/uLguV2a5Ukpx7lR
87Sb4OvPoChTPDzmGyEvtnAED4nJXQbHaNCXLl6aN3fbbhtF2ujV95WzWyzB1hSp1h9oug0GP06I
j5bOmB0XVn9G2IjTrgD+GTV9DnOHLcRQgaerA4Rqxs429m80TS3iGbsXGcombXbfeAM5+N6/5f50
VH+WJXvUnajd/rnk0c0Tox1Slxaa21mxA+fPNK31TExlq2+npfJ/18KOJk1iD4JEaObxyO/H3Al/
nrdCFqwODspfTa5xtngwxN4xzOLLECakOlh0cBlDQKxNprJ7n81PwIZyjCn+WkDPdkY4QZyvJN4D
ol+nCRLxiGlynG6p3OagZe2fy/97c5HVE4T/DQY3l4L7GGy0nbu1yqJn5ReM0VgxMf5wZzajMDsY
1UNQbSxRSQoexHysm4eqQpe5eLhJUpATLSsWqsiSGekcyOPxONp94hjzGM4LTolINic/B0XitTNW
HC4Vn0dj2AK4B22ZYvSJxbldh/BUsXeFaVuEnTuZ0BOZCiN1w6iwgP3IntKps9EImsUi8N0impzG
UIkvpKzqGMBbOgWxjY9MyRALibKiE6xlcSH4E8CVaNsruDyq9XIJLfokLtYZBDqvKc1d81YDXoTF
L2Ir9xBG6rvZFHS7QxvvlKJlTFeGuwiVqsHjFVZa09WQ5meiYzeMBLHTkpn00Y1SCerkwKRQto8o
ksHd6rOsOK0MFAjH72NnTzNf73ETBpciqKbz4lYjaAvE2UvG2XPR8wgf0pKIUgOqZE1G7a7gFz8x
z7ZvhaY5ja0IyB2hCtMzxOpcNMH6NKwAxLJYJQ+uzVZsX0lSPXrLigbthmH0qpoES1kgHXHuls65
ZtEm/nNReCqOlzDqxcX4XekeCRJDLIUh98Ot5u7db01y9bcRPsvkMRj1jM3PVK1MNbJFSXU/6/gj
qleKTLi/Ip+9GwF6ju/1Wk4d4xvPu18L1T8U2Fk+gcVE/mFsquDQNmHspbeAQ3wWM9FWYFqyuhIf
4C30dNM8jfWMoSjmklGCx33XbJ66H7GzFMe59qb9tsRaX8lFjSmFX9Hu4nGbWffZZZ9tgJl/i2R3
pjFuj6OxEFNt4sMwXeYWhMkK4CubcgMKLhCH0Umqh77OImfH+CB8nLmc8HYy5+SWYCZ1vm01FQij
c/YDKdresz+SWbYr6itT7fHQYSaFgNehDuY+bmKV1ctz0seWHTGBTCdk2qMMyuhRUKLeJ7BA9wKi
QZkWHoXz87TOw0iEYCjfuihenyM+h5Rb28+PHmfOX4OXtT/4lt5qwCr3Tf2VmHPrt6DNytx5bQl2
nFl4T3O7a2BjpZbs+s+Se/arqE2huG8g5fEAM21LomSlqa5BG++XdV4Y5Yfydz9m2ZvqR0K6G4UL
Sss0JP45YOrBpoh+WrYDUogA2sls65nGaaUfkM37hFf4LuiD5IcGISdhC2X2pCO7dk8Wm4u3WxOx
gedrAbUSc2FA0ScvHhrSxd3G9dIxSOh3KPexBxvVFaccvfkvBkwpn7dtmt9QICfnmBeDTvaa2nXl
Hc2RL+HdC8CeU73sR4g+f8mnLxcVSufK/V+OP8ayCZL9UrjA3MoJo+6hj3r2QeDD9HddvREc3wql
+FsXCWqJcV74WPtiCvBtsTdnEYn3fnNExARjrLp0GXyuIq/a5uQOiYIU40Oz+mzmPirRJDf+/Jkf
fB3s0c+E/pNvymesVhfMAZns4/ZxN59kSBm5xWU2eKUPrBCup5V5RyduEIdkKtunOSvhj4U4EauX
zGX2cOvwvSwEX64NbWTm5klwx3VHNjshhorRIDN6pThy8KtMmLvrYu+KHgo7CPsiBxnWJdjfqRi3
Gc0sMLK4j/nisCIwJ1wZGPO7f2Ikb6hWKj3oOyqwJNv1Ogye5Zbp7sVJauEenSge40uHxCVoIDkL
r9yCW7pJjQMki4gR7Em/J1RPzrrhX9Y5yrYDoqD+ULC+oQfF2OePM4eO3cEfABHMztkJLyLrGkBo
RTSKwG/k0SmLfv6z0BSmQKGH+crZ5Xy7lBoD9DfNd+90FD8Txk9eroFDhJ1oC4sdeAFNdBSliNQ5
21bYNkDSwN7cAiO2dGfx1c8DvP1YFTgaLGtPGuiijo846sQMZLmnKIEjRNriTuPPLHdZKW7Ow83P
huGuyNcpYlMCP4aT9G0y/GuWpXKwDvDzp1YdOPbPyTwN0S+02hVSpMT02kRRorhK+rr6mEyN4TYh
+zjs57yVRxaklcNvMjX9zG1tQu+1HxEJ7xm+6BaVYZsib99sXdRdzMzerfjg6pmVN6k0o5QXVMjx
B02prwh9VO2VhdKVwpvuetMzyNU5AfafrR2WKkibzcdcNlGw7w1Jhd/SG5Er2aHBB2KZoBsUtFyw
yWT0i+RMDeL0VFATJ9TeXbsCpTjyCd/unAg9siVfkZF36w/VFqzZE9NR5yjnsfo9BnmNXd11m+/c
LvSstkBD2amKdZTkqNpX9rZsqZlLtumsFYvRzsoruqPWbrXdA9Hg8OFNZS86YbNp/Z1IoPxpVmbN
Xb+JMnrJsN/8xYC8lpdwboaNiR0X9C0eR/gCnOzvZhIT35ytkPE2NzyzTbX8CxZivTJcC8MzZBtz
j/v3rztFMQdVCXq1/bLbSIYO+Us26zHEp9qzhtJGfM0RUy8OvsFR7iMWqw58Bz/A/PdgbzRJ7URT
oKEhMpnFRWia6RwYlYV1OnTSwX9OS5e4Zy1oZdOQbIN7bBqREZHOfdgfSUqECmtWFSd18dyuzJtP
TWLn5tOZe8MUbhjhBByXLSrMr8Jlzfuuomzv06bx4RXgfYKCVkXd/NdGyUCKlz3TG6m/FUMO2rnF
sKOMw/ETaLSYTU6s9mUHXfu7dz213eGLjsh3JDl8g3eyHonfUMysS/KnZ/hoH/pqxu4zrgUeFoMF
rHpQrSravbvkVYlkaecJFKpAhTm4/O+QWnSqE+bQOO+3czE2N+y/mWT732BnxLzruuHJzPZr6ENI
l06TZBbmpdtFLsYAW4lGvtW50cbchZEzoqJQdmkLzzVD+cacAotge1SwoOqOnY6jGNg8YWYhCPCg
g7c6lR5uYJROloKFhTU/w2nqp7dA53XJso3Y4zGmegmLnrkHuycuVTWzdIifFNsccJzm20EOsTN+
tSO2gx2Q3xtBg/W0mJrGKDYYl1QU9ONxWnsWkqjFaWAZOI0w7ZPXiZW/Vvvkth9m3d92rnWqDMU7
YlUJPCkeVXIqBOI6HZIAPMAOBdmNwAEUgTJwJLgEsn1NgrT5ByXD8397iWKOeWgHDL/uIpmr4Gd/
GeqGZR40vp687eTI9AtrKfGjdkBiIEAU/HjeRsRwyFM4XzVLRSpxkSz70zu3u+lTw7q5R29EIMUd
vzUMLOu+A+1YR3ecSTlEUWZTV3z6uAj7fPldMVXcV3iRgr1PwUSmaS2vkcpW9zgmrTgGQ+Tdd9ja
l++xnzmDDlNQZuNRKr2yv2ETBOxjjG6rvAkfRq2XvleSlX98fayJAm31x5YdcRwrx/JX5MzzaVmt
KU5+0EQSqQghg4fU3MClowpvSVUHeE9u4gWc0aqPfT2PG2oPH8BBwkt5GGtijxwKXfuCBTa7+r3s
3gzW2IxuctweQ7KjbNliNLDv/A52vM5J8jKo7denwBlxyZox9LA/4YDVF/wW9q4KAkIleHFrRVCM
axKJGIVggdufsPZvcMeRX6qgRY61Kp8gVdCEzRt0OdT9sLsTHWCb/equxYuEugSaM3LNgz/gSaGJ
ZmwaMBJdwCDYyX0Chi70bfSJY72iC37tvSUm7FqPQWrx5MGGgTkN7YlgnnsJVOfHcBrQQ463Xe1D
GmWq3/cRW0ED9h9CftAxHGcF7ehQYzZ3HkNbT6da42I7iCLrXDYO4IDfDSiuaRGjtUBcmfIePrGn
9IOdBF0cUbfJYleoGEURJNr4dqndkq9NOf2PSDVxnmrSOZyDQzbZSxPIxTtxmazfpiNrQAYHl05f
L+rdT4zbAf11oLFiOGnGuwUHF0FQm+yHCkbAvq83cUHsDdQxm1hpGziKcVvJGPwjXAs3JlyszV8l
SezeDVGyvDZqldMlApvxw1vDCJHF0eVJ9pnqjm5CP3lsolmcp6L0N9pnrxFPE0rKc8tyzesg1kE+
DtE8XsuapKBUVNVzM24X19bJZZ2n8CLDWv6OkmhFn1DI40JU/TPdMR9XWmTwSA4hyY7fkc7Lc0Ma
88yrog50KysF2ITodi0Mvd0FOI5PULMabfLQj5gEz4ODI+boBob6rYG4JU4OzlbsMiAo2j2rd+Up
GtR4cAvqVC7NZfg7/4+i81pyFdmC6BcRUVBAwau81N6bF6L7nDl4W1AFfP0svd6YO9OSMLt2Zq5M
52unFEZqNn+rhcbd591NwV6eu7kbnS+KVqvpxa3xOgFU0iw8YJ7fkd/IkI15T3scGprx2I2Kmklr
NFLvmHZMTab0wMQFWAjYFsTTuYVuV1IdVjgvQ1yw1ZF9wv6rVjBI667umdw9uPut1QnjNUHLDYDu
8GlxC2J887w0e3B0Ytm0MDoeoQ0Xh7V06stikmFvfYPvaBqXJyqAmYyHFJdhY4bxnhYyci3cdrDV
daXszjXFsAtgd4OTl6o/LJDUH3quua1kwQm8SeTlZai8ZOfi64WB3Dp4N0OW5hmC8SjfJh5M4CpH
5R+zyMHelOcmvMrv6cQGWFa4ilj0tOI8wKZ3dqHTx9gKpqQ7rshfFwdrDrP3RAD4gBsGg/OqCm7f
vGypUyOSSHSp8DAFZmJET/amMFhOOQZx8tZ2ipgyPD/euSgIp1FY91CCHqIL2U0cagp0doyrMPsO
qKxdoOkIefYmjSGm0TAnNx7bRHYsMvn2yRW9+2U9OdsB19SFhFl7yAK6ysG8xcXXKFz5EnhBvuIQ
QKV47x13Puved+WhQS3iZJh7MZWYqD3dHnZ19deZpvCxT1anOtVEgCkPhG1y9OCk/al7coM+ocen
ZulKcC0LomOmZ3wNnVN3MINxafeIuY9FuQyP4yir5DlHFX0AOk2CBmsxZ6kSwxGL/AaSm2d0Guwb
jn+UCbjYZ7VoOQDappZ/Qhqhk5+maZNb1ATusqaRAPm7KQ0JY7PiOo0FrjWKF7CdPoBmHgtC71gh
KOdAMuRpULxmvWiK05SIEFIyzMKYYMMOMXlmXYY5uhDAdv3A5QA8Es3CCEbP7z876CvEJ2PXv6lk
ykOV8Iqziyie3ma9XMTBwzfwsiQL5loWagKw/xClPDZbarAGghZ/aDsiDiZMtO3dXj+Iws3Dfdry
2Nj2hdOwBWHkuCNhDMWYDWZyPzO7vNte8AHDMcj4ghI7Ypdmw0WL6UYOIx09NizNM4feLLpT45ie
63aQt5E3zMUlJksRH/oW7R6kSkc6Sfi1138gkxQMqKh0w3mWlE8fCA7BLySW0UTFDtsqZgUSAeIu
4froTzgPph98BNWNVktwzYOYiWx3HKidl5jWHMI+V+wJCv8erwfdHpnfs01L51af7Fg0P62sS3pn
RL3QFZDKe0kZJJCGhiXgRbGAdu864mr3NnaziyN1fXJG1X1ydm1GwK3xvJxtZwI23B1vUdIkyrek
tVSfsiWH73AZr4dV2F1kvVr47gVweDuyeRblv1w3nC66OQDgiEP1WrbMBUvGMSapRUmV8S6Jy1jx
atUoGBT8OG3Dfd0lObmAEmWrNj1eCKyTxamiY+XR8Vs/Pdb1NW1pXUuMyiVZ179piEW52MDDD3GX
1YsbdH8JTdFRTUPBsiWGiWVSa0G5boVltdrj4WYaEWCv+yMJtk5tQA6UDIPU+Z7Q72IyNcBCdry1
7QPD6zB8khkheY5BTbbniNkpOq2+SS/r4szfoWZdvHSixiUUJ5/VQuLn6bpEtp+9CqEaBqi87XZK
vPKrWNhfbDi+rm8ujhquaDRe3IsJ57F7L6vh4JfEGTDJhTI/DbXyooPfjuaGjwh9gRPC8C+KouTN
W13qHaiso2eryun4qak+da8mzBKuFeQ/dVRoIkkFWqBLyWlgnUmJIeIvMsnVrpbZ9YuHY46Gw6lc
pkgTpGcR3FE8T+lMYvoYB4mlDqYxmO+iVUCb0JUvNe3LE0GI4+rlw68XTt3TiCdhpQDPZ+nIpYDy
X2EyfaLhK3ymDhACKTbc3djQCeh0BgIWA9lu8SK8uiNOsvkVRGO/DdZiPOKli/vnqBFpdpOpLOuO
khdAwda1XNazDUB47FNoVXaHvEQpXY1K5ZCNObcyEwTeVLuw9KXpYYpZ/0oa1g/QJaaHBKvdJWUx
/scBIfM5ZIAIeGmZhKByhMumJmt0EEZcH5sZLAcOHH6L4pM7h1AHOoSB5Zs9aSmeOtbxqEFflpU4
CQgY8jEAgCd8vwC1Moi2HAxx04Um4EO3yAuA96cIclsSzapmVQFjxyE7z8R0xK+x/KhEW3ByBqgA
4yx8GzjeettieviPGxEeJRr9eM+xkoqoKfKr5xhf5F/rzgHXE4vWzdBU5ri2ZrzD0YK4q22y7kkE
dA8rO5hzsHjm2M8rRYXohSz4Ug/xcs/34ryMY0BmOltxqxYRij+rnbHdmzHke604CewF6YRPAd0u
/LeITgMeX7BMwkHE6O0uOVM5uWQww8r0D4SOIJe7giVSaUZK6sNUBAhdaaxxx64zO5vGbke83C8D
Z5qTBljHaSZrimPORhgzf7BgCu2GAQh7pQBb4h8kr39wiMGBnuvZiROvDvllAx0FjE/lylXG/0y6
BQgqU2lc3w+0g9wl/OC3+IYImFUJ/F94JgSKs6UmnNbDhd2oaKwvHDf9PZGQ6K+eAhKpg/blFhcO
7D6rBSopwI2YFKC2GDhJGrwGdSC796LLfCSlSNlNyWalOgWqI4hbZrriuRARlEcsbsJrhavM0wMM
LQACHGssPTIIANWrO4wBxSYNvx5SPCrDyUilI4jJjVttp1Fm8almldzuK/AsWF8UqjpZWBPGvYud
22bkgzxIKojNQZUeod8K95Gc6WTuJvIktBCVnHsjy5L/USiNgx+TpI+rAV3t6DppzrKPX57qJ+Kr
PfyPEYZ7UawPlDRo/hUhQR4C1R8zYtkrcyZmRt/PwvoGW3Nub8W0lBj07OQVx7obo+jQRgElU7nb
xe7tsArqvhrXw3SfjG1/CljefGBWLb7nuIRbhv8Ncyzvou5tcDhHCd7dtK2u+PL00TZOBvnADY5k
ZFk+BiikZF+7GWOiV9yUU1J+5bZSf2Xkh08VRDzvbnVrm99wHsDIyNt9rncZuwQWr+ye7xtYM38i
WeUPmp/zCQv7SMhbVQVNn1gfF7MNJ99NzqBfPPmk8CLLvfTGAT4DO3FQ4uD8221o8bwgXlBwsYKa
bvuNYfT2FB0YCeUGIFDEeR4S6rEMLSMJ/8L/qhp+Daq5E6fw//KJs8DgEmUssjGODkvOxEfqBYvJ
u5qxqx+jBMPLXok4BmteREdK7LoH2kByKvMK4CI7/hpKKHzMeWfd2GXY2mWdPmy5dlRn9XO7q5aQ
KHMTMqFtVDktD2mLqWA7ixVcQosD6laFrJ3uZ6h2fDuyxXGq2gFFOcoUi+wkwcJ+t0Zp9eSorlJ3
zipxsgRctOro2ExfvNVZ9u3ihpdKRskfMWN24CkcanUTtFjW7mBe1etuEaJXO+y7ABCzahQPVd4M
OyTL5KltZ/1aYinWFIpg+bppmS8iiEmrj0RXYvUL14G8FP3cDo18a1mzN0vZadvvaeILqq5BzgSL
e9CL+oQKbx9SGLITSaC63YP57k7B1BR3LaDSE9SlxftErI/wVZdMDlmBL5mhbuzHZ4cTvb/l1B9F
4M+D9YSqReUGXCX/ZfGnJH7AHMGJroP/qu9i8hcrq35H7mpDHkHPMVq45+Ksu1hH+IfC8TBVbZ0k
8sKvyp1l8To0uoHanDUAiIhjxR7zccvnRS13fUmQq8/cV9I8PBiwOHjejUvB+H2ZGHjquaaeaGC3
wp/rt+ELFv94esKdrzikuxmPgYgtHkoF/LP+KfaDtb8hL1pSb5MJwgH8KkP5TzDa+W+y7hywu4hI
Nt6MRkQ31qbwfdqsxVFBJH/UPGkhBO/xttjmr+tT36aiSgR3Tj/iUiELpQMyAlO9ImNt2BGJiFoQ
kknYrWIpaGJQ03LHjdLvg0DDKKrmeFd5Mfb3XEzTcXXYKG7q3oci1Mi4TA64NYJLsTCP0ysR3tYE
OwhVLDJ9Irfb4S9wGRJCzp3QEr3wx0ZFT1nmGJNTefRoaIlOAKNIDIA+IAjcbiZs/RVhSsCo5q5U
Mb3JihzUsDPs2UE+uIvNbydOEBAM5cjKuzCsv2hbk7k5ytYhD1yMvboth1bYb2IygXzryV/99AF/
aDbUTXHoJh6C16ocCGu9da8vHBXucbtP6sAeV6xnn33RZnHHary4oSDtaGHS3U4SMDg0FddH52jm
JfieZhu6p3RUHLjxOqFwZDrkvSGKZlr+LlHZvQwIXPB30TQwE26bqmRxvzRlqf5VY9MWHwgQIj3h
bCjovkI3xCvShxRx+W5QDIeok5x2y6CD36irqY6Q11V/9pkoUKS9TtfrYcDQxa3vk2yJhK3jGw7B
q+GzRutPyFH2tp3y4SNBlcoflQ3UPcuhlQovM0RXFjHqF5Ubfe78V9thcPHnqOGCiMmTDG3Qua0o
/9lj8awIjCoczm4xngZNsS0wIbq2Sgzs9EDkre+9OVON98v4tfoBUHA9uNmiSIsvHbszouSCt22a
ZwbqkFsjTVp0HPgyPEI8jxzzO55anF9gung0H+A+4RLtWd/SIizsOp3mwIMjVbFY/pBlw1qFxWLJ
giiwCRYnWtZLNj9gvXpcVDs+PB09DLjsZaYC8XsYuPmIXDyXcZEftUlrShp495Egda0Du1LzOTdB
n5oYDg6R1IepWbzxyXFVgkkyDHNco5p/JMzdq/Fl1E/cyvMTLCb3Upi6egyspbe3FQlATq+O7vCK
j7tqjtaFFAqTJeg27N1XlJcOP71+um5E8qsOmq1E1ijtUvmXpPaWYrbFlfddgF7O6mSuy+AXgR+T
VIK2tilav3yQdasIrXj+/A2FJL6DC5wayinKWZDSFIC1faYGgMUOjFI42D3Nk0tBZwt+ehaKvg+x
DxJyOYJsrhRwuC7La7xJmCbqyxpYfQsc2LwOAG5pi0KRq44wcCh+C4q6HjaQm5rnlfPyFn57dQ/g
GgJo7EbBNsEYAi4Cb5rCNHgcMevsHY76/3H7k4pytMf05ZIGBVg1Rcm5m6c5OtGgh8pO8Gt961Zj
52NY+47/XA4F2l2KebXahjEMF/rOTMg6PgKj8EW8nFJBTFNh/KQLtlg0UYTdByWBZgZ2IXjC1YwU
lzDMErKxmcMC1J+1a7Ym0usXpvrxh0NCuRH9uECHS2YIUipghZhiVzusHABfXEo92BcgLIjDSMCs
2NPbHl/JRtjJk4N0Bea4wsVUirCS4RnnxRkcRh5Q3VOXqhznmQiLQxM1/d3s8vp7IsJkvLvYrfyL
X/u14DSOVnbG6j5IGtRCeEuxjLzvAkoFzYW0snVEEpygpryZehPKrPFJF5+xbAHvBhg/IVhNWkFg
oLnn2Yxu/Ra1zHxVnFKqYoeyuymb9tonHsKxoSa49sWHzVpg1XXrnGbdetl2tcvyXDmBGhGbdfsv
uNput7YaBu+RYAHdLgylDp7ASkF48rM8W/Zp4nS3FbPMHeQENINY+rpnT4hF8hzVU7JXCQur6sAZ
lJFrjGzdHYeRwySG/NVnW+vE4qly12s6l/aYDh+Vnf2TS9TzUuOypxfXdDmHj3k9myQM5SHBkYhN
quZax6NL1dM5beb4JNs4fwwCvEdgudzmtcWS/SeWSbT18D7d5p0e/puDUrp4bQ2MjVSIO16kBvmy
jz8o26DxL+uxI3F1+fbOYFy/tGwstyBHNAHOlo3zI1oNCUHXosld4oz95OsCqxd3kwf3pP5eVkdQ
hUQikhE9EfynBUilfeZ1yBuchzB0MrS33e2cCriluSXf07PjoPcojNePip6yv9RtOhfRCASOvvev
7dEDI2nspItEibHxS444QVdUV77lZsJAzJcP5SzghjBhQjFCDYtJvRbaQQTtbEiB9xxgZbzmLzAO
jKM6N6jR/VOPWx6frBqqv7ARiEtk/swyVAp1fVCC795Bq+t+13hon9Z8WX8zo/w3h1oEdQursXHu
WJvk3CyogZK1RyPtPhB4bN4sRVq8nNitXLFoZr5BuFcdgR5eiuc6V+acsgGk87zoV2pBSGQcebFm
KU/4YnrgVdyjZKdxfYiq2qVLrXOLo5qqqTgUfSFoeCx5PzjMQSAduaIcEItx88uKGOJoTPACI4S+
7sCyUZ/WNWaVKAz0CPKW1Zkbk7YqMITnAbenv6koTvH2MKLxGeI14FUI34yoTFqNbbjTkDYydBlZ
/BHCZnss9+pG4gNgjvZjvL2Dl+KHG8Zw19Y94TguBoVYlsSEuiNAqZeuiRU4G2BHDYFbQjUMbmhp
yEQuSakDaZGZnp+I7aWdc/NSwH0nxdaRznmqspHRHNJ/cRATKfdwEpRugGFYvaM71JTWrC7hDDha
YfbasY0GjeMOfXbHrJHemYxQCzhShgge9/TY+F0cN49IxuvwAF8R5xVEPB3dzoNC32uWupeXFlWd
axf0IhYuJ+2XvT+atr9ZF1oo8eM4Ddk2GROYT9C6KOoJJUnqsQd8S54KZ+EO7/AoKU02OCRjkXrN
v36NmvuQ19e3LHT0PDu+OfmO5blUZhiZXeHNDeIvvbgbH2P/fdFWfXfALBM9jIHbvK9BUdp9Z3r7
wj5RZc8xWRaVb+smF+YrXd24BS4WxWgPoduz2RgnIuvGZ+/wL8rT2v/2OWr8s9VCLHUoZvWlWooV
UwwkEZH0QSEv0aX3JJtgCPjUdl5fmZPl9Y3FxqbapaFe6SLggNW9hSZph7+VidL8lxNGTrxBr2l5
idaB0DnCEG9ehd63YpStIv9QRWkDLkTV0b/OBvF7kGYANFC6ee3jtuC6QGXV5pVlIHfmfiQFcR84
xk0esBxiRNxQpYJovORR8BFGlf80O27ZnkxfLWfpNxggvKV9oUUPY5XwIcJLbaFH9XHSgRPPh+VS
dEH03fUAqP40JDF+oaEnIWJm2Ax/bFDH3X2Cz0KeYRnS6SZBFAcAangzEbbFY959c6zrl79EqNpy
RyzZ+693vaB+VFfKB62ok8QP2SRjcxxwCxERjzhQbqRKokvBk/cusIsO4YCoa/e0CU8ylphMVNdE
e5mEXOV66pqtUMq6ODfksAcwwAGsnWNCM0Aw1nOBK2r+7Cc/7L/gbXgFc86Smm/t9dbyVs7DD7wG
Vj9zpbjDOxDBHnbEHI9jtJ3ZAhLgbstHnhEAYAabYf3QrOx7iqr3WsXxTc8cPgJAcwFiEXeb/FNd
Ug19zgov/YelXYHFR455ZHCdLnG7quveOx5/y77uPunfIXRRQJo/kfAYnzWggGMXDd2PAfp03+Ob
0C+RSHPcK44X34WjRwEZf4VAbMYPCayKqaf4ZRdv3eQwFRhVCNLKqOFfky/BHnU0SMC2YvnjV5N1
YP8may6BFrfYBKddXIDX/uLJzX9yZWBK2P0k/n2fcXJamJy8y+AjqmB+WgWqixVuLmgRzeR7CeOj
ZPlWgK4gbKLUlq/R/WLYU5BYMvj811JbdDZoe7Qd7hRIYXugvHZsPgkxFJgAHeObJ1EPXP0bj2RN
dzsRAux2jV5g0gRjpo9xoQwLsxbPEO0CZZ5D69IEsfzINO5jkJuKgXxkI9gOAceGNa8ih4ytHgLA
rbqDJy/k2gR4X7v579gwjt8WtBHIixmK9HYmB/GTx2jt6T5FusOjJuho30lwpjPwiQRwmqa14olz
Ok4oPZSoYXqenxIJPJtWKRe8KAtUFJSGKMAPBfDp+pI3fg33FV/HUfZIT2h4PHgguSViZ71+6U8Z
L12My1zR9fjdlE14VxBFaRAN2zz4z/RFTbMXXVQc2zCVcs1coZB98kQIq63e6hyK435gSisOi1em
+8qDT3xIk24p9s1QxA0IijKp/wjCe+6HDFcXC4MPofBtIrdQfkR4EJBF8czSMAmz0ntB9KNnmzAo
LjGh6BVueXTtfT9Bl3C7rD02kodtx5m+vlV2JmKd43R9ql2t9FZZJ3hk+53k+5IakfDP6GUTFwgk
0XA8MtqQN4G4yKHXeBQbCspCkZ1w7EXzQAeujCdiCriNCF4GudoIUp7Hpmq6M1Ols55WL3Kc12YE
400ZapbmV83eTW9X6YDYk/Xs9zfast+/G7l6+mNJ5xVzoM96dpem+XjL9bu+A9rSFe+gDjNyP+I4
acNrpxftRP1vNg+UrfdUn5XEOLKC2yLypTmKAHjVfplcCwOtWAhXSE7qkIua5dzOopjhlHnVPsb4
zfKMUMfZlQHEdBVNaCm1R4SS+t6k3Q+yTW8RRYqXOuhwhBTSr99jmn0zTjht9oOalf5C9RRQSKzB
mo2Hk98WFskWV6QEMuUEaV3jYVuDSn+X3RKaUzFz2i9Ddp97BW7nkKJZkIGt6DehkwS83/sVc1Yw
O3M37wdmnXgjJVoo11TrDXtsoWZH5gsKGTkLuEssmK5iPMRIIF9ts25cQ8nHA4t4Av551bCOjnB+
4QsKaDmsXI90VsOuICD4CVtzI8uVii5HGzYqSbgIvV899pZcV8PiJruoWG301fFAAtvasct4gShI
I3yYs7x4QUhkIohd8Ownpo4le1t5DqZ7L80IRnFoOtfoidBnEnMMshYtnbKVC1Z8wG9QRk8UT+J/
6/0CUaNyjSI4c72ThYBWf+RlmNNpk+I/6Fm8DzBZMI7M9jfiO1xuWcKuINtcl0QbbvtGo7KOXA0v
K5dteR7xI5CCo26GN4ITRm9Rldsf+CiSamsCFYQZGv6MlKXOpQmVui3Y0PzjZJngUhx0hR4/NvK9
SLxEnthuF7cZR2XOp6Uc0kfMKR5OicUiTqc2vWNfhF5WpAi7ATmwDetrSr8i4/tPY+OAigzcmbSR
z158zxMr+MQx4zy3tBKyx9A+pF2wI3fzBPkkA+eKRm679qcF0XWjm0EfOHaRVvJF7Z0M/obXLAON
fxeRb96BjnAEdDI/97d4XKqHrB+8lQw2+eFt6Vqkf7QvuUflXdo9H9C8LBxuXzHCh1QjE3nka7Jl
x1p8LkH/B6q86KBXzqHt6BcMzagQNZcUDyL2Am98z+K6/WNdNtBkjIcWe54IE5q8F3AqyA/em0RI
b85UJtnhSvHR+QniQXKXal5+pOGu+zN6fEkRXe827X62CrLhD1OoHz+MWEaHlzmdSnUTwatcX6N4
yPXXADL00HQxUNrYbUt/563MVQ8rG99d5A7Lp+eR7byKX/9gHGJMEj1g2ibEYpVMQ/ft1wtzRkdD
cbDNu6K8hZIcTk9ylmxMWoYbkFeBwFMpguFEsDb1zsPAqDFFAbp53/IPbipnGb47Z50/HYfgOUir
njTSaI5ARYKQq6FvzsbxGtZ5AX8iKtwS9fcqMvht1r4q7twICs0zJAwqVHs39CgqBvKYYnjFw7Jn
4RB+CZAWT+Q1S2AnbcwqadUe50Us1ruaeQFujpNPR3AFnOvBPZf/ZbEzIymbMr23Y1PPP30RYbKb
w3BRkG4mffTdqTIHU4EE3k6Y8uWWebf+6kMPxmrXkhi3VRDJDbs6/4E3hHqpOL1iPJG0PflNVP4C
qO3vAHrPmvS2lo9QjItdnfOc3jNJrC++isvdMiinOUrS/PvGTwiVJu5SkjGBxMKDSRwFw/ZbZomr
b9LQ+F/jQv6bgzA/08y5fuc6nPc4Ozr5u6CZ4IVkQ0drX/WDJ9X+QrPPTjO0GZb3ZXWpsMqcJDBB
VvB+R/m3tsFZKQXoJ79GmCldG8Wwhbdub1ydx3I/OqVi1VOn4sn3o/BH9zyscf5kw6mqGwX8YvI+
PJYJLImm3uPxMCbhKfQChG3/ivHBpsBfyao4o9DSL19JqS6/YCYd6BZBItH4CK94Ajs1nsk8fpit
aF6oD86+YNcOj0yojGI+uCBSaSJ/qowNforC6wgIKBPfxcKEy00qs1AdCdoSW5kpXDranLMfDiU4
WYpUzr3vNhy+mBT2foaXfit68LswV3GOmmWlj5GiCZtBfEZKx2Jm4qxGthIp9chCmnCHpyj/aLM+
e6849fOQ1/F91lX6petysFnMM+XHpMZPOmQDvq4SQ4PWsrlzk8T/agG5vGVyJgGpxiI/hTOa/koX
XZdF9lika/BUdUNRniJuvL3krTduhsBTlL0O2G5CQne3k+AgvrdjOJHcCumt7SXfqurGT+aPZT+Q
jDl4bRrPv8FQC2qjYa4cWpgBxYaSJ+RRbN+4ZB1McppfiyKT2CQnZ25ib+eM4iWKfXsvrocsfCNc
v5kFQ4nBOL7x6iJ5FmwSNrykqp2P6oW2QYPJRXcyP7Ol3y9+aQ91ppiziJgPBVJfF12M6SeQJv6T
mTMAcP7SXpwpT98XE74QtXIOHny+O4Hr+dQ0bvSoCJMf16pdzNltgQTwLOo4L2CVbnaulN4l5/eB
YIR64G58aX2UmMllzPCr5n3hMXwBd8dvi9KUofEMefTRomOuJx+bxpPPy+pE56n4wP5AdQWmZ0RV
BfYjHFYaoq30I5/T4/iDNVO/0veJFagKiw+MmN65CWAQV5NnJC580JBYvLM/KEXZPm/GYZODydyE
mr+rmWFZFZOLb5pD1a6VEgpWqWwIgNeyDvYCUT4QbJh2VGDHzxliE0d6k6fYwpwQxb7wqSIjzNwI
DBW1OOHJsn/N3M0/snBrxtnxG7/hvPcqO+NVrZP43YkS3Gqp87RePykmyHahCoN75EqAIXZRqxBh
AQQ3oF5OsBN+gHEw9HZHYguuzrvBTsFBNFIzvW+2LMSmmtv8ogja8Keu0HLrHBuH8Bh1wJ5utWGj
7QOm3rg0aDwiUAGLZu9TzAxMg1dKHofpQCOC7s6gDzQ9L9OoH6myPfFdx/uuX7EDKgf5j0jtj4c1
YDe4xrnMub0QqWZb2YVj8S9yM71xRvriZ823ukJXLl/WJY6i3RRaek8gHmiiTP2W42fFCw0g12fK
efc6sE3DcJWEGA9xST3SoxF9OTq4y4Le3IALSL1LnLo8VF0Q1vdiwsY/Qn3ako6HYIqr5o5hqboL
KITE04LV4jfpXL7voCKBFJdReKApZHChb3BFO67zX9GDB/NyyiY1OYMDexc6DK9Bk6qXiuo0iL1s
tVX9UraqhHNZVt45Ytv8Fam+vZnVRASdcfiXyb35U9ftA9XpNc8dkyj+z5QdbYTruN+2qx5a3aef
ERzzzYgi+pBEYX2AjO5mG5uCdd0WQWwoY05aXuq5/9s4bvXEC2u+BExa3caC5dlMA90+p14yPzPc
QpKTClwItTvXV2jFG+tdpgKALrtcvsF4PLGloNZZ8GeuPbuLfsmXC84e3NZZQXoBU0i/yyrF9oDZ
dsNIH3/0c0qUYGppKK0rABxFRcS2qPpXXWkOmxQCacxHwRWZutp834YBDZfw9653RG2qv4hTcbP3
l9S9782aegQa2BmN6QhtvpewuWze/EJcGeWGy+9qeO3H7I3qZ++eHpfi2Uc231V6jiCPM//P2x53
CPXJes2KXVVPGUfWtEOehdlwLZobrpNF9mdOvPGFs/5Xl8jkqAuwxyTqmRCQSKkgqPtvhHibM/h1
/Y3RReTTnDt5sAFY0H0vUHaybRh0jbkRmiN/Pw1/2Q4nOx1JC8xqnrrnPBQR1Kk4vxrPaxxAqrii
RSeQ76TDvddAWkp2gqGrvvvCzY4r7vttMfgstmGbtccFktljOpjumVMKz5LQdOYvjR5m000rVgLT
UGK46YKA/tMUavp2BfCz12uY0YrKGWvLqdJujQMsqKXSfufUDv6OOSWK6JWcffCyNqgZobh4Cbvd
gbDWDjOx3rcm7wk00G1sRGGGbThPNEIUbdSP+3ztGGVb3FU0cnW7CWAlj5PlHdgc/kdpnXGrbUy0
1X50WRqg419BHbidYN+kn8aSK4WiFxPyxamczbOBZ47OHvI4I1PhOq/egmwjpSlvhZLeJzua7Mso
0Z1jShXN0a3KI4TIq/2o5PchHu5lj0nDMuygPPiLQ09yZ0vbGNaYZKCHxxLALvL+DNbNOecIj+3R
oX364BsVvlSksl+UDLJdTP6NXq4YBprS3kfVa/HpgGtzjlUuit/J+FhueGvVf8pA27scNxZN0BM1
XVuPff81L86wTwNHzZNjyu+bMaxufBsN256m6E0J94FAB/CdZAw5LrfEhXK88VTcdvAasdh1J5pd
CQrkSF21Sn2cfvN/6YwxirTkpRAEy1umYxxVxSeLF/5jU/xUjyincVlfCAnEmy6y+qOARk9GZV5Y
ra9lqt9MubymyXVGKLjTjhYvN0ZgSocXmEL7cIyqM8Gz9LFHcvgqEnlt3agVa+2r1uDNGY9PMk6M
XEDXj4gMbDUiUdOvI7r7IYL8WSxl/2rhU2zL0shhizHBvfoUs9er1++dyMNSX6gfjpim0qylEAjE
6+0KRn1PEYr+JYAdG8SstOEBF+c4wQIlF85uHr233TjPf9q+QLuc+BR/AptzZeV1snU6F9C/S1bn
uzOlvanZzsgjI1AEnhslnCwaFziG27x22OjiK4HL/Qf6xPzB/kQcoyoOeoqutHyaonbIzqWLnH3Q
q+8T5CEIR7s6Ma1/nuvzKpoxk+6mTIx/uXzd5lij2L95RW6bb2FM87AOa/eoYD48WmwnnO362CXZ
H9nyiukHYXPGzebTKhULYL0FLE6709DYifKE3hDSUFq3VCdvIEUTgvLLwjsp2Vwpekltb8xs5/h7
4pynMEpp0hu4lpyXFdvt8pd21+xxVQrSLNsmbCLTmgE2XE3R3ORLxJuXH7Ao6idlJwOEY+3KS+6p
DGZem/8uXubyVsVbHRwA0gTVIxkAz+4tOLEP2uiYtQwBuEMWNs2J0yEe6WJq1INrQe/9z9F5NTeq
rFH0F1FFExp4lRCKTnL2C2X7jMm5acKvv0v3deqcGVuC7i/svbavnJzGtlz95zQpXIByGrHfs8no
N+PYgGdDNTHaetwhe6h3sRJGcEEBY8mtKqtbZrtr7qaOvhu9IPzCIiPyL6JxTRnVIZGxgxbKpiuJ
UHO4DlHhN8FlTeva3Cs9O//YmzanwlYZHSDBHgIFtTVdeAtvyGNCCCKoJcNvhlzzgSkOWT5V4Djo
hWMbbSZEBxaQPsYiHeqemPCtCauAsQ42/+3oMFSPXN9bP9HcuHrjOat81UO51GFi1rJ7mBTmUULq
etS4alMqF1yg22f5jQxn0emlIVbXjrTCBQ/qnQ0Yr35hkWUsqHNu7t8vkya2+Ugd1AVIDFqWKfgq
6Pv5z1sL26k7GxUlFwlOw9YamEp1KHmTYTnSK/BjYo7Kn6GZMI/asusQ/HTsQ3F5pU4h4UiBWt3i
96njJzsp0iQPEVelc0dpywA6O9ip5fCBgPCZ53OApgLLMPrI9BWOYh6/xdWog88Jk7w66Qk5P/6V
xtAItTU0umbiNiKn0NqjDlDTIeVdzSt2PKk2gHM0sZndWbfYZ+DUcJ2guflkQBTHIsm8mUSrdTUV
GUtdP1dEZqmspITjj3JU51JgZ6fcSGJsYLQhOvtjG2nKf1MJB2UCtJDlToueo5RTd01LYmXRV9Af
Fy44PNgvfcRoGQw4F896RRYS3PwrJGFeg9w0BkKVQQcRosJ1sqEJE1juWjMIK9mRipSgc9hglGUu
ls4JA2RE0sNnkcy3vVRp6Ts63BikOuQLKjAcJs5G9W5XHMZqWlWkA6f6JEzDrI5GQVKBwA80hlZu
FvmBbprsRLlMa34P5y739kvn2f5xhrMWI+msqTkBylgnbY/0KFB6WDy5dK/PoHkgP24Mp1XqXCmC
d/do85saxpafzVd8TSiHay1poS1u9vG+ULPnHqq+DqbIN7K1w2DX6E/LGuHzbiiYZudC9zIdBtyR
yPHL3uuf+xutoxG3qEY0r4LG+aYEJngxzjDJo2oYtvg8EhUJWF5fTTYiDnHAW3PXVK716KXucmNm
KeRNgyQ55Yg4zF+OfWvLNBLWVFYX/knZESnaIcjlOJBEmhrqrTcW7wkBlJ5eyCgaHqSnHX4pYmgA
ldh2t6+HygZqFzCREVZHw+8iL6OgLc2Jsz1tXikW6vF3hPnzS0AdbiiL5biPnQwD/x0Shf69LdMW
tC3D9qfaGNVf4OAPOeB5RdJaIim9Z45o5w9OZ1H42P6847FLv3FXeMPRYLq6kW2SP+QcB+VeT2Va
RDXRdz9SkpMTZngQiblgdJkcCrhuKTbQjJ8T/nB1BhgmiaoyrMwJ16K1lj/m8eOVUOZm3AdL7/9A
jDPxVJOgyJjRVtTQEriGGaaJbI6Nkzf/DcBFmCuZBtl0wzqZZ5Mt2xd+0vm6zK3xxmtL+hNqIRLO
/DEfvePgxuJ+omtxolro4pwq2L9UZy1HPd882fVOV7Ah7hkYYNnA9s8Co8uDuxISmxEm2DJoFTmB
xHkq1+YNh45k6E+jhKpaWBmOltkT9G2WtGmSSGjr70lCyD0inFqEI6W0uu+YEI6L68r4NLpYybmw
pwLujWiwE8qBvWXo1YZ8WRNsHfwduECICk0a8Eqj8C7kKeCVkgbkwJtDJ9WM8EpZhajb3OKtgos+
HapxrH6MckacNjKb5ZnNZoF9CEDRj5PjUcVHL2LvBYZ58cw3WrMT6MvhROyH9yFI724PDAEtNEiD
Rnyc1f4Y9XXrGpFPD9zsV5she4gzhe7TNh1njnokcBqfq4nBb8Dz/ZmtU9yeSxc68AkRbJr81/dp
le8MNalkZ0xdVx5j4IwZpFhC2LBazOIZ0Dnsbcmu75bnSaE2YgJ88vqxYyAiYlFsy5KSkFztlihb
/HBFwS03qacc/dbZhLiZ7QW34jcRivTM7G/llaoEoKkubz+xGk3mFbVRE4fj5iWu+GkM2F74JpWD
XeYz2uJKcG7rtbW8PT4XyM2clLiLB07eJ+6E6kM0Lpm3PL0YChINIykkKQwSG1ci8RAdB9FRJ1mW
vPQLo+fdCD5r3DI+sB8zwGFN2PE7vCQaOlc4206yBR0r7gyVmXhTkrW4NKqm9BoYulafvWv0/Svj
1PpiqHVK8G9NbXai7XN2HU4NtWeyxrPHOqyeQYDCiXSQ41+YyJknkXBqiDTW36LyS4w0RMHLrcBD
xzZogX95e+aS+tixL0Q9Q7yZQEKJuzcPa6JQXgGGyeU/K64IBNlUghHed25rZAqUnrY8UBBquRl6
U6CZhsWcXlVR82kUi5hIP3LkHEDjCZgkzXMTDLtlwtG/EVBPp21pVHrZm5MR53ud+T4B7wbjMKvj
2dm0U6d+fMF+O5JlO10Eopz2u2WeXCBoSHp1ZDpuJJeWQFG5t3UuJRVUCURmYrhwLWfbR93UU3Jj
Lc2h8klcQwSbsHWDdcJMVvBRS51M5oG1gMq+2PCO3Z0j8ZsfLMtp3GvOsNncmP3YroeyGcgYs5up
dg+L2ef+kdtiYiCe3aCmKqEfhkVjsS+1zVYxXW1b76XGFkneFFCo5FvpsW5PCbf/H0Et7Gn4svtn
o0e9GQ5QQtZ7J6nNP5TJ88OYTECl2wyyC8YHYT4uHTSDcJ6gxpz6xvL+0DGwpZOOmXlbD9mjfyJt
ZPW+Ouih4egjgVJQDKkeqjK793pHmzvNTWzQF2GGE8h6t0uZeqfVD8hCprRi3pD3KVA/mO9hRbwk
hwERySLKTfadzzbAtWMJEofyYap/Zw9R9Eb3Cg2JduE570RSMxpQzgggsS479dDDDaGirDQlcdZl
7gu/U/w8uyZYOO7swAQzFxPmlPt+Mz5lSAWP+cqW/wZRM++xv6eXphMfZseqN1TwGx/WaYa7QhZe
t3GBuOy6xlyx4xv2yQcymHBQS5TutR+Ld/yoKn9aRtMFUMUcfGtx7rIGMawHD7qQifO5kgzCGuNR
oEG/5MxTi23FoC9qjZxAwlvuQ18j2tqVjMmPyCVSSCNzFeyRjbHXt4O8+lgrjb+1somM2k96NopL
v9gIlbSAGKa6gM9Cx/EqdtDSupY9V7yWBcrYFTtSk1v/ig5PVFrN3EhNU9+qKf/zxoq552fo7kG0
sUu12bS2SJ3KwtpkUwPLrK6WL2lXPeDdFaeKiTnl5Fj2S8KoexdX/o1apcUJ5RTUhqYKPuDH/Afr
yAHDqqdH9Ia8//m48hIwt3UfZpqoK9jgmQOPiWqE6DF5U4Zy9oXPY1hMS0rORZUJGPopbYDb2uUd
FAO0Tkug/rWuKk51a0rWrgVSzV2QFdUlsOLiMJS5fGv8kjuQRTa+ox5S8GbqcIyjFvTTfMOd4O0y
F1ky4KE42HQqsICmYSDapyOJ1CjB8c2ptScGvJga7y4TeJxBaiBe05hl2KRAKbGddefGDjcpMIP7
rEjlQ4rw7eILooaYTkMv8hiZorVsu5+RamMMqduWF73aYJCoxAPnu2G8alPy8ottZ9tiNNVwWTAo
a/clj4AZoVyPGz69jrtjGToIPHVbzP1OWWM2H1nnmnGoy0oBnqWywAfDu/HMa03cIqPloo20l45m
6DldW3wXi2aP4BozR24OeAugQEVE4UuGMgq9Tathk6GNlinwDgLfQBCgHjsC6XUZUs9m43SRELx+
Ic1HtXwMZpvWW7EOfv8wG4maLsxaMHZIHHsOz36AsmGTxFhS94lx41xyEkCtahmk2NvSmlAEMPQJ
kFGaTrB3Wl3eGLak/HC9JO49dIrbGk2l/4IERxnsgHa5BQBxgpCCiGge7IcVk0YSsT4n6Ba9RAWo
LCAHjZ575Ei2a1OTlsfQjDS7oUIjoxfp8csLus/bHBm50jZLq27hNqrEyPgK4hkKcwTTYW0l3jM0
LTZp/PP5e1c3HGeLH7Rfdsyabwv3KOAGwcPbXgd8tny9M9GcuxntLn4v7MjYUvHLgg7xvWGMkFs6
z9DIAlZzKDcSdH55m+3TgpJnx5nNijIn7MqHmBujrPe4j3jNyWOG6pnqCRZjCjoodGrLWQ54gya9
7etZ2Xs8qlawt0EcHZsAwAvCjlRrRiddl19wR3TdXhXsWHZiaEmjCOTQgknxjeHBGW/5GD7p82+V
0aLkU9hGrp1TwJYFKYgsONd+tnCStKa5J0aGSSJPEpmzGYnE9rknW9HCylX36S+oDjDMtb/EXyYY
M+Qmqsu6MA/Kku2THfcvJqGEv+syANAm14n7HsFuQ4PvOeL2s2nfe1sThfeHqrPEUddDwT11y5CR
IkgAnx01y0peEK2IQ8dkUbnxupJHFwGaVGuIIpYWEXkyZSDpvnoN4XZb8PnsfJoPLWCLP4sv9qtm
7Ovf1UtuzGcOTezRpMI5GO5osJ54vfGzenPvs7MKiHuhIggyg6AaeeMDoFx4CtA6Q5+L2evwPJnF
cerAYW31sASfRmwZ1tbLb54hlKy1C9t06S1WDUP7ibwUUBsVghmNtBQE4VioEYi27gMVOWicEHza
/tKgwBgHn3kT/cxONQ68JqsEFbUZ/RKGhu6stDgPDEdcBt+Nmx3YuBnm0bUkCj4dtxVQQ619fze3
ikcIHokct6y4Gpu9TTVc3RyJ/M09OpnA8jj8OFNsRMV1XtPeCmp8P2SdxYlTCkGIToLPUcKfJg93
x+fQFJBp4tY5Il6xk2fHR1r3wKp9IGDDbdz50xV200XAPq1xX5S+FWwRj0iXvSxyLMK3/OE75SIZ
QlAB3m3kStDeNkV3/DxnJcGQePiUu0+kMbk7ivDefs3A85svgpbLgBDtZQHmBZ7PECFKWVxGZIDg
kCiET4U0+t/ZVjeUeTXXewrB5Hn0MIzs2kbgK4dMM/sXU4rMr2BS6xJOg6vrZSfnBt6shx6Q5by6
qVSpSOUfzGGWeVQOrn9aKiv+m90xJ5OqtLPfJRXtpSK8mlEKlBe+99UpY/JDkVMiCQrQAvVsVVmy
wBn7RIbXDIxxLZhHWF2Rq6WJYUDK8LJvZgZaM6lt0SnFnTxVCdIsDBXt8syfeU8Bwtt2t9oo6aKU
QbS1xVQ//LCInY2QUqVzw9FIh/GBsW2RsklXNRBWMbl0kwOqpDsr8Sv3w4gx8RyXImfA4/SagHdo
kGOxneN8vOgJh3+4IDupd4yY2m6b4PS7oomg+817CH1G6jpv5eIu5x6N/gBGtvUeITUTTUP2RqeO
C7UpB23PsgWUFrJCqJNjeiCtYPgzxyb/MYaMWngakFEeLQzG4uByW78soCv/wBTF3WNtYZTdtFa1
3o8UMQ/9kLv3ddKyjog5TIHZTI3xlCxtY1yqoSu/U5Lh/zkqIQCsaxHHMhhoiWUg/9MJ4fdLJHl6
IFAy6A2oatq0f27iQV5XI8vvJQvF/+AaiV806vWjnyyI03LMfnvLu1FrzcQmQYyFFSS4nqwRvH/Z
DawVeBIbSWkX1GuOEBSzuEDtd4JbVL6ldHaeyg7A+a6oJYq11nBYbfYtiK9n2JlWG/aIDX9ak76c
IAqzfROEjnlbwjGyIUqt7q3giP/P8pnHAUNLvS+s2AR2uSJPcItjWQVEkiGvwy+sTS/0ljRls4oh
QbVV8B13Wc8YBbTSai9UdR0/ZMe2JspaKe+lMTivYDKvRbO8wGJ8LLN8fjTmhfyGfhYX5GXgfvo0
ecAyu9z3PFUZdOu5OJZocY/S0qguECynx0EPMuKiKQ7osbtnQn6WKwv9dUeTR1Ll7BlfaBjNMzm9
HNHWKHftQGxXDnsqEv6wvCdSvUy1MyFdyPOtndreecY9dCfrAelz4Run2p/N0Bzcz5VnZRe76rmD
WRPWsPeQJxBuh5inZj/L8JGVbIePJvBS/YFX4Z2dvf9b4nZ6MhSwAkr87JAipiT6uQy+WgktKRGa
3VnL/HYTN2XJwToO0RI48suFq/RupPUNYDVa1WMtPPPOntJ4i6LrK/bJp4EY6bWoVlsgEExDuguO
p5eVS3+jMAgA2DL6EL9GTrDhnP02JoC5ZRmNU0FiylOVA2kwy355RD9IQEZvECrk+/0ZKXZ1Loox
/2nbBP5HXuWHnljAB0OP67vkvQzpZD1MQu76Rde+HLlCcTekkEff5wzzIqN995/XmuoMVunGu+zj
35xiPkz8tT8Hnd9dLAxJeOaH+oCOa3wbUYmx2x26h6DzaLB7gJGG6amXnrQ4SBqYTqDrLPxe9Q8P
Y7BVfWW9mugmt74rrSMYbvvgaGW/xXki/43Y3Pa9RUAQKgTxaImheHXdvPuwXZ8W32owIFvssdve
KJ+JCuv2a2fiacAovTOgosi2y/eiav+Rv1LvIEkwxyuZSpy1Bg0eN4ijXW07DHxRce1j0Ak4YJyB
hB4SjvZLiT6WagV5mI0SLdRFIe7KTmdvYIFK9NLUjshKxmgUUh1cWU93UF3B+o6SGQBxRMwSAwaM
GPxYXzA5OQJAWNC+5JPPlmf2N1TMwSOXi6xAWy/e/eT4zyPmkrsiXTvJwTxMR8s0ym8kuVcsJO2n
PWLFCdIRpWwzH4loit+aIogM5mifLh3ReRkqa9+gicBjysAWC91w4AF6xDD8kQ3cz6I0xj+cgNhW
aRtLZx4eOeY+vXrN3gvXmUL4tEyjLDBQNSmLgJoHBuyMud7mDHh9WmMAogFw95bTcS4AGcSwag+e
vY0JULqWkKQ0LI1qJ5qgPEAP7h6JH8MMWk3eccUeFJVCHfHbmQhH2iAPCf6mb1OD+7ogC/nkq5gI
XTCeW9x5n0ZB14B+or6QDUdQjYOsBo7fiJ+oJu350Fqpc3ChsZHwDayQPXPN5CaZ1t9KpAvqf6Wj
VXQ4qabxXRgmwnECZSUL2QQ4QjyNjCrpBbjhpmx5lqSDk4JrJO+y7+LtQmrfS6FTMkFXt/N+AKFM
D4XNInJT9ysuBWxxDOWRilo/yTC4oQTpJDZuq3KA/4ndfq1t9ZS2LmSBQV46eKOobSpCMvg7Cmxj
nbklo1W952mtn/lO5IYr29sLjO/MmF39n+mYwYc3oYVMZ4D3XedWzm5N0PMngMRA/6KbCes1ES/2
0uHjcC18nlZN8ilZ2FeRNwixczByK1pOL3+lDWn3vlXNYbmW4PHQmrdHmcAsL1sEC07DEFYiZOjg
Yz6UrslGdGjWT3MmCmSO0eSzL7TObGjVzpkIJhQWmgsP4Pqxi4OPyYXrr2igrlniZ3/MPZFQtBkj
ALNo8sjLpBdiMsDuQVkYM3Zt1Y/lMbem6CXihuE8IT6dB+2vsVEbDdSq+AMEXlEihtBBtCsI3647
+SnSm0IGtH8Mv7d9HHSHZKr+35Niy6Ates9GU3/g9KN8Z2fVnDiN068ykda57/U/UyNQAJH2lTnC
PncW6dgT2QBRDHduK5SlgXzUyT1bLNygNmvzEMEW1v7SXCJTqfoeuwoEiqJnlzKkWEabXNYdbmm2
cxD2um+V585d7uv4QbhzjkrQSLfm6L5Bg03emMGwhUb09mAYZfY5MV14mkWPmbACE9+Bo7wjeeCB
4AL7sdSe2PfLnD3ahtDvVokeVxVC3cikN9qr0frnzs/7fRDA7aUWtLF8QZW4x1uC+VeOesuYp3lp
HBNBbDF1uyaIrS1oJx0xcpOPGe8EBXNKEiKqbQx0qzf8FTEcMJQ+k31lQRPjJdfi0DEbDK1Sxde1
9KE1JATkIVWM77RHwjAdNQFJaL3sb2xgOGvmeaBSdEZOKwyaZ0ArgG8Qasxv0NSaJJQBTefGNdm2
qcR2LsuStXcYGFnni8QKV+bu90bSigugyeE8z353wk7RvXs9PaQUXrdjGLx89Un6BCcSMW3iP0LI
/TIdt0WKyrxuU1m4dGRaW9cY8kWk3GU421bL7cM1GEk52kexlNebP3hHlhWQ+sIyWJ+oab8EfCCT
V47dtp0SmjPfHYKNRgT2kOGoPGkkDs+eq8SrUr0EHG9COdzFGD7Vppb0wGeZu/LgD7V5pHoXh3np
O6Iy6PCPtE0mZUdjfcrVjo8FZv9Tt9L9BGwawj6Wejei6RAolfv+aWkqdaizeX7HtF8ffFXDdeOD
9YAMshN9nrt2vQt6turmbKTnPmjsl9zy+Wn9IQ+YLPEF35ga44PRF8a2MNKXOQN3SHIAbFAJMsnZ
TiYZEVqDmZ3xbKF89RP2+g7TSOisTvrdDXETiimOP7Sp7iGIuU9WdkOZVV4cn+1Bpg9lM1avGNdQ
wpbwTIORCFq2tmPzVefMaVg4mr+FRb5KrZox7L2uBArdEHVhjPGVVA+WioCPf0jedr6BuuwneleM
PCA3LkJUy74GVUKviEq6Zvw42uGwkOR2ygdWVTfqfpjFmZ2GrJBIb0StiYbRaBaU2LHlZCyiq3Vn
lirZxzOzUJ6cfFvnwl6QXnKrxB11gb3K5jdNtdq7s/Le1KyzXxTCSCygeoUuXvK/pRYoATgz+o0i
MXifefa7mvC3boLFnaYQw3l5ZVJSgAx3TePZwozyOdZaI5JwjTiSjRvfZ5NMkXrTKezIN35LVadI
zZDOIxIn4GOc4AUV31wTFOBgx8hJ2cCZw5LmIyZL4YWuFDmcrZIQgaIf9ZVr7JNKiL8gnyB93Jjr
hAGk1Oax++KQ8I4PyOqeUTD3AAbjBaYFodxZNSsCgYnpYXNYjlSuU3/FL7M+wVMzaPAXj+FeWepj
BnyIim7xiHNo/ZBwwRgRZzJ+u3ZlRo3d1tcmk0HGDWKmYSIEfUbik3jQxA3lQZ+lgJkDeSTpOrjv
ctV/K66iy1R63isurDFcEsVegN7bJeTJ5kHo+rUINsyTm23MAPu7aAmQZxs1XwTz5EOGxeSap8Qk
hrZt1p85m9VfjJVpRAYmm7bCVI9DC4nBKtLst7VshFDGeMvPip0zir38fg1mcisXw3mrkb+GjarG
KAmEd1MAtv47mo7+le1kfLTtKn5buvG+aVZ1Ujkc/5rcm5+E3nmH2YNjYxmsTQo348ZKEdB2fIKg
RWGoE+rI4Z836DHi/4tfDN+kI+5ckudG8PonMMtuZNHuY/DylouMxXysE+7tqWJzwxTSUvcZdVFL
fuwNyKWr/6alHu9rIH53rouBDL0nYHVzxmVYVvkvS39O9yw1bihd3X2PMzmyzPROM7ysDdTn5B/D
rOKBNqD9XGZNOE2nRf26ausNPx0DjIH4wW2rKLaD1hsfAoDHxc0cXjMfctx3bSC1w5fvTaQtuPLU
r4w3dcw9W49VcrVa3d3nndIw6ueu2hDBNj1BUdQRr6hJ9oLhnxiuB2rvMWxCz/B/S1tnrcN19hN9
UlBHhhNBieOBiJnqrgcFupETbdYGNq4CRFbWBudulnwW7kgmMl40uSmTuYyyKaHDZCr85g59jYc2
Z1ULqPVaQO/ckzrmA4cyiSDFFzKjPwV9pHFcYBvZWNDn/h8/gZnD1kThom7FUkblQF+OhKhK4/iA
0DCYr0SejPKCiqgICZaInwFtCCp9oEkNJP5bNFm/LeFKR720e5Ih/Fsmi58TCS2s4T84nNkDUVlu
9qUXn8dtpk/g/X8drIwfqbfVBxuRIiz5sMqts/pyl7tciwmT5ncftikZoXPSbCZDUuoqlN1Mlian
Zawg7MMs63Y/B2L4SbnU/78+8b+QCTpkqMOP5AgZdys+l+q4Gl2fMbAN2FuxoiEBkvqmLXY9K8en
GLPRb9yDQy26WILFq5y/xB17ZjJMxS+cOoGxcXlzMK0M3dHDZi+jfva+IJcCm28Wm7whqDIHm4Q9
nqiUso11A/64djGNFboqsEkJD/kf/JRW3OUt/oktDKD+vBKX8zwpyBBYztJzkM3dv7Tvh2sc1AWu
3K7/zDiVThhqdZiQ1fpMAkh+DPD1Xtiiqr0hqYeyykWLuThGvfMtlR1Ks++rXeC0/VUYcn0zqkSe
l8JwfbR5iAfRN1QI9JimSL6SwYxAxaehmt3sZFsVErN5VleEoeYxYBj9UXS5tcNPVzDcrgf3vswN
hbaTykw+trbRfWTsKjm0GKG0sbPgKFnb7DCjvvwckmT5kVa5Pna+Kh6WdnU5E4i28DtTPIhBEhWt
q/rdIVE1VLHzH4irgWgKqKZDNRjfxkT+zWzr7OCBE7vp9uvPYbYY4d9iKuIqlUyv3PSnQPvBMqC2
zpJMx82k7Qw7PqYzkB2JB9UMgsVjnCKa2kCOlMdESxuiT50/3RhcG52SLCUnnuxctBA2cFoN1JpW
6T9ioVYvOJb7u5oej0jPImonlLyjfYAMY+9X5A4MjZzljhBK/b0OuQE+YmXgnwca1wWS07oeKKWY
MyZ4zWe/PppcZlj+gzi178YWVZTJ/B8lZynfNF1TsIGo9o4vAkO1geHkM45bfY9leXpa00Qda662
GkMsuSGOxFhug9NA5AvZgb3L5O+IaFijsZLlPgvi6RWOijqTe11dxS2CBBqHg+qV/S7LRFhSjNUG
EVwNF4EH6GbUiTlGgatbYVgmZYbOG8e1zlVE6qn7RSE1zVE9KuICkSSLs0TyLSLLYOMO4oBSumeX
tx9bQMnc2c5HZa4oN+grxclO/KXk30QoajJhvLJEDQBqzJnLFH7Ixl9AGsJCIiZTPnw0ebu+yVDz
BLMkCOPmJYkc1FLv9Y16/8TgWcgdmDjrhO6MXRDj6Mol/s91zWCXUSe9sHNk/KQqjy1glhPa9oN5
cXpiEp6IKG2mrt1OqFDms50OaHuJrkvyRxQ4FklKNDm/thSmva1KFip3aP+HBgBxmn8ykUT7RChp
um6w/SBsFsXs4oxc+CsJN6KLinTW471Y8srGvVZMgBGZkKPF521GoEzWEILlgBZRrbNxp8sbZ8bq
JUqznvuNQCaveC4CRzHTElnFkqbQeUo4T4qgoQr65GlClnQFpoRSIi0MPNGAWnYgBCn9PduuDy0a
D+qUsvYHhHqiZ88XwEs6Voa4gTS9YP2HgwEDkb+q6dTrVawnoJbtC0RmyHA9W2soCs2tHss9EfuP
0F5ZAWOn4s50UqBD0MoKg+/cnTBSBvRYTMBqTI1nC8crr0SmKrKM/ESVBw0dDA7+DB0MK2gL/w1U
u7mf5IBTJa+Ljwm1KsUh7jl5EycTDqebNjivWc/XkpnWCq0PAPAWJJ/FAI01PlJaGmGvClh+aicF
+dEZQC528+Kb/4rBIBMF05R5zmAD0HE2LZRKfkksN0O2CEB5leuepmn0vHssOy1vfytIVDYNzzgv
QlfxzpKirsIeRkp7rkTgHchmM7vjVJTg8Lw5E983zCk1sO6bP9udvKiSZGJschYNL+xgh5VMGvAJ
UUeW2nTOhOn8mXqkgSlTv72DBuE8ENbivScc6TSyTENfhphWaSfQIJPvC7Vs71YNVJuAOxaEp/EJ
9dQ8AqrVjFutqvEj1JfC33kVm9WQ4RfSDAKP9lNXTs8WU9dfQxWv5AXDcUkCJqqY2rE2OCBU9PIN
Y/iE+hZxdlxYC/rabn4GueKfaWwoPxIa9HdU9CQ5kJPKbA3efFzoXQCVc1Na9jv9I2MGXRl76u3g
Levnv8XOs4gQFVo+OTJhd6rg0KG3p6DA78AMXKVPCDDIYEWKkP6zRwQevAwQrOXPwqH9Dt3p5OIn
3cxkbjf29Ei0w7Z2sYpDiXvELXn1b77FgFISA+67HFxEjPPUE24OIHdXIbgKxSjx7wE/JHcxsSKk
VLhdZZsfrGEo0Yb4494iHRE+pezuMbd4j61iEL+NieeCYbBMEYaTD5SO0x3Ta/OcJ613NF1ffDhK
xSeAeURd+UbQfK5tF9wV+iaaip2XckThPppB9t9Ce783MVtjsIU50qC0KQM2047eWIV/8WdrvhOg
B7dlY0oQoljZEDekLx2bM3fjKISiwBCvDJnFG2NB/46pXfObxEI/+s2tVInv4A9BskTK4Z+9UrQP
1AF+fyuo1oO6SfYLatPZEv5TCgYWXhQAhUp4aFj6tsJfvzpgK0qoV9Ci3yu//wtYsEcQbuKvBZ7S
v5hQbvpj7Ty60A2jIm7nje0bB9ZiDL8rn2vbxKVzGaXAeyYHrp+sbl4Tw30aKTSPAshK1BMYeQ/d
oWCvyhHFwuuQFNhLhiA2otpK203O2LoPZ+jyd7V2qzMtLZM4/8qyMENk0ckzuOAYV2xqplSH07NY
y8XZ+D0g43Ii0bTmxNkxV2bzgGRvj9KEppElFlOPEWni4n722CM2arTffJZMO5Y71QYf+4PXBvG9
MVt3Oe65zYj5OoKYxEc1lCpcVk9Hyxy0IfPgercaAEVHd2h/YPmpCF2rigbHeU8XfJGks2+p5iFM
wjGmjmW9EJief0FkKk+uRofcC7K0+hjhne6xP1s6eCkT4HHkCYOGkT8rPkjojrq2zx6K6mOdpvKd
3fjZXVGMiz7LiEp2mayO4nNZ9H9WV9wNwBCGTls2g1SzO9txle9tTx6RrTqh9N2GyU6cHtAol7uk
T5klNu4SNaq3Hhn8+2c3W87Q9Zg4x9MLZB2Himjd6dRZzgguv1IxevhveijZyJYjxE/f0CDZtCUE
S6LnhBtB2tdNZ5jgEF2tZHocTSYqJdnvnBLmiVgO5D1z64X97AjMdvbidBsvrbtPgfg4mroGTHA3
IR8+k9fpya32uBt4M6CzCrGZfbS8rHncPXAk66m7iRwoYilql9LZDRoCxXQD5nE8IafuG3nfIQJF
mC7S0CQYl+EageXUrKHADo0s3lIHXGNo1CahN6ku/1U2j4/yV+PaUwuefPN/FJ3ZcptIA4WfiCq2
puFWEtpl2fISxzfU2EnYoVma7enn4+afv2pqMhlHgu6zfKftjlBdxm3rp/U1cvr3ABPyNW4dBKeM
rOPAAGkXOQclnenbMgWXCte/SnQwbmKwg2BdtHvga9C1aO0dwR/lTx34mIPqje8BivGGfa2etDCl
C9/zOiYzeBQdZdrKb3YGiYvkxVizSU//1RxwoYrAGp5Ikt1oLjM4Lky8HH+u6tBx5+hUSIM7L+fn
9JxUGpEDUsBhlKaFkUGboWQNAIRk1jBky2SBS+GWDe3MYvfQ8H5T7+57EmqFAKwhLc2VnFzmBshX
T5PUSp8a0EN7CFPNrglU+p5YxjfUdj2e/dSAoUlN+h+5YxOuDADrA+H/mgB1ytq3UU1iv7Ss2CKf
jtOJ0zXvwdrRF7A2xjGTWj0zypL95lpPUCptXH6WqG6pmutnNiHk1XaGfTD/uHXqohS1FGVX0hhE
ioUSYk1f0fNs7zQEqBeZqfNnv3DEJvBt48HrhgTL+F9DAic7TMiEv12n9/4M2idEY8XzvB2yuLNP
mMBc7tPfunOju8db6YK6uCdV4N+oO1yFIxldzSo31jucg1/VQCKfNyycqp7LQsr4TzkV5LFrTZeU
zz5W2Z+0k0TLgybf8X+Cs5ksar5YSxX/Sg0GrP3IlltkOp+BIO+/2Zn/NuMwvDQJe+YuVBKEg+Lb
9CMCIMly9ZkyuDeK0JcZl9embFq8UTsnxZybYcluz3YhAlJshPDVfh61/445TK2j0FwsNVMmh8xu
eSs1Mrj6q9uuUzRIZpagc8SxaV3U1PICVKJ8w2VhfJav9eSaNQCPJH/nksUDCd+NThuPf7dGFMgE
ThP8Ua+Ud8z8e7weG+HEFbd80c3ZqXp7Tzq/fmWjO2Lxmn2mnW2y4u7FNC1LjmtfBKuYLdf9e2uQ
jisr32PkrwacpCRnKROvuQlW7Age9GOyhrOpp19+E++DnqxVRctmmZwJAHul8KLt8k/szEox8mGA
XpEcCdGyb32ayY98YcFlmrO7KTxeWU0rztUY7Ys2/+6MAtYNuP8ApqA384dJ3YyGU/ynMxZ9odoD
gGnkeQ3gZXhyg8BBrE/bw5z06++hi++enawvP88RV8OPu0Nspd0br9I5NMcaIohb9sWn9Dzvx5ys
7IcUAmiVJK1Dxurqf5GMntOUVkyodf/ZOct98DIkhgkva9uzEJAsXvfwbHXQPQAT2X7HhJK3GFYZ
zanJPI6iGq5YZOuS9Ep2yTFtxmQIBZnGLa+Qb05wZ9ik06leeNC49LNPdjtTHpn6ON10LWtselBl
iBBbHYQ2fQplenU91Dte0KvX5hHVkLi75GaVv3cLboyWA0ueaKUD/mGdv9cOz1VpxHReQQAftR8c
4LL/RfFeYFp3YQF87JLmBC1TKN8nviburTaSwzRTAxudKsp2HVL4rq1s0NapHg3MYNwNod5bQjkb
3HP4KhaH3sksoXUKBnxydx1VLxbxRNVuNLk8g4eOut+BGo7wOEo8lrKGORM85xm9LBmRw6DVw0CX
nNMTE3rZheNXfJiITlyH6pNMD3ls/WawWeaBGVHUjwgqoKUvQE4Osax9Dt5VNzDZBmrUAL130CO5
w2rMj2bXWPtGuuXLQHEwrNNVMcxKpqC6gsNw6d1jNztaNPnomE7dfwT5m4PjGvOe2T8O37YE2qe1
ug1L8vDB1HAkAe1cAnZWqxhuW6L+pqyc/nR598oXyGK+s5jeKpfkO16r+OGyzlSDQ7/6kauivdmU
EpkbRUC2ff3VCkHrZTNY6SMZbeLUXhCvGieHqBzyJpht5BovVdegH+6ECV+URfp5Zr5wA7zkOxiq
+gKPpg77OeG0OKzz4zn28aU1VHPqvTTYTTFVRFlxbkvj77lseTm6k7snrvGWWNVdqZZXKQLpBI0j
lseR49BD42lSGJqII+NGFWPqH7pBGq/0HlcJF7faJqm7fvetD2fl1GUBxxyymsXREMnLgslDHiev
dzEh6hcj6p+LHNwuhwozRLExQ+U32R+TNAGPGb64vQjyw4SMFfIEaUE3kVUK2bsUTNEb+iXVemDv
h/rGhvRvFhMpWtf7Ui/9VILyClte67p3c4lnDE14APuB36dSrtzTLOGmF8Pj5QIMhXvXpm51bLME
lFMEbMbz/0VdcnUJVYNAxaXJ/f+4DninBQzJwR4dcZM82g9GRhV44nNRRbwcQZlYIeFdrrRIpv24
V5E/vvkirnep8LM3RhDODZ7OzZGN85eCDYadzqJPh87uytwDBqe0H+KsfcS+qanbcinyKeHME5md
ekFXD8Z5xAQjFrwz10PHzog4tdLQZ1M7DuIzLOKnwHBHtHagMLnDZsJ5oSB9KwDpn+UCQ5FPrpJf
QSm7R2s4TwqsAUYXAv2J6D9BxSTo00vig+a3OXBsCLdn9yXHPdGaeYGMb8d71JbpdlJW97lg1CF/
sMQNniY9pzqOvVMpiKvW6CGc5VHG4EhD7APiw3XTLhLnQMWq2PFdqw8QD1qqLQD+XDbn4DRLUsuc
O5lOgkbKD2WajDswO34yojA+OYVCxadDtiUv+bTiI/Fj7fKsCEdSM5l5NV5sOZWv7hT370Mjmqc6
j819lyzjm8UsACoeetG589ApRDlfioFlndouORsyFPwPmnXAcXJcy1WShacd+UBIWGWc6mLP4JJ6
alTn7HVn/ZcH1Vn4/fgzcIe70AS0ePbSgpnwvJzuX8IPujjkpesRMGwaAAFptkT9gZmHEY81ip7J
cetLPMRe9igQa9z9KFCDTp7V8dhXXJlpeqJCbBLVdRYGTS0/GmoUoctu9LNMkaWNpSfyTfKxcnkH
5N2LlP6PpdMErap1DgVgrXDyZsLJuR0IAM3eFLpcvfYLB4lD7fO9KbUEpTTRJooZASLI3qyunTlB
xXFih+S6my9/hj5t/ptL+WeuOu9QDG0e4oInOYHCku8ycttxgSHzkonS+PJVHbEltRbZyRHTNfVt
hnnBHjdcTAu9gTL7B4gvRUubt82KWdvmTHEeuDj126ZnVYbfPFiMZL3Xc5evz10dK0r2NMzdmLE2
stS9vV2C7CSqlMhc0w5kY+fmyiMTKAGxcTLZpp5/ddquIQ1Rp+Jhyd5l8aYdDMuzHMeM8EZb8TEF
c0VqsU9wBhEYGIpJ+Ynsie148gBCoDsVFUGhrUeM7EB+rcXcTMv2g3kYOr7AZVxxLkEg1OOTJKSF
82voIVnPY8QnBrqvdUocz9TXhRwzBBZPinApo9+ctpeHS6Ha3NBWt49IVMNJw1l4o70soYwQDfxo
5ACwn0Bi+TCHcTzkSUD2sucfN80u/geIUocBm5hnuvFfVDiq40KSfY3UMQ1brgPtxgxWdA9KpalC
R9bug9N7f8knEGREsBDwgsGK75HXemEa8Lkk805MQ42ItXb2yWBMd04GbHwuuC38UokpRtten03A
o1jq6JDY/5gM+OUJYUR2+ZjNwMj+pkxGadZJfHsDc4rdLEYcfeosiGsoJhs0h/yA/eBkYWER3yDV
n1jvdj58ZHOFDDnPwG7o/ztE90Tzr0tKeJ/QStHe7XCU8z1ncHejE8JGfH92U6X9JxI33q0lsgvN
GFpj42L/zoJxJd4Hf1JHW/uonBN8sPEjth2YrgDnQMpwhzs1y6IJgqg8QpUb5HhmpH7ZpMtQrNgf
y7poM5G3joPwkY6Iw0gPiFK49WzqNJDAiLCN58lKKWxhCYUFC+2LUy+oCEezwQuogiQ59n5D7ToF
9e0WXbBr0WEIm/Lk/eJ0Rao96t33KLF/8VNdJXBCupvYyK5LJJdflQvIsO5Ggm2tza7mklbPVm4O
oT/MBKuz5sEgKdZ9BN95nb6w/sXoH0ABV1MHfc+iIQ+Sgn/JajMgcfOmgu4JnEXy9OXTM7c7vyXI
o8yak1LGcBnTbwEzfU11YY5Es04Z+dhLXR5m60k0AlvIRsbko7SQt99Rkd3UTsYpMhiZjwIZfleZ
/Dcv/t+eRj/NGhAlvcH4FTmlgsxl7xIFXdhpD3shbe5OggQooEKgnGlW722/WvMzS8UvuIh3ymjs
uXvSS3/zInmh7cnQgkWbHWo5B37WvRbcDGaoo8cMHITqwtxPT7x/m5eJiuZ8onvu0KniLzNJg5mn
Bhpgz3aM+5zZ1rkn/3pEVC2PWdazFWKz1oePF+wwCGrMTovArh1nl4mQxsMPpl0CYPggTQcTvDC/
l9g4DE3LnGUBbrEZC/StxA5e5pGBBTmxPlLM6uQrRqmIghmfMau+sB9bM+Lb5C0gBBvrq+p0ovbM
jMIPGUGGVp7oDxxC23O5EPhiI1Pd/Xa2j206rjgHVuMCe6BP4AQ4PVl2waMKnrPAeIyOXe9ccLik
ZA003GK0J5aAGvLu7djBkemZ1vRX7ur8pRhgg73Pkv2lL8GurN0I/6t2BjGHUzYv5cUEfv4qkWrr
M5EB9Iqh7U5DWY9QTVs/ehp6vrZ3bN26CKc6B/mQzKUe98Jb6MfucP+qjv5NaV+mdn14N0PzOuXT
I7NNsbOb4Zt20aS280DmEn2Ik59aGISEfk47to2B75CUiomzCRgEu4mb4bFMA/4AJ1P8mfpAnSN0
OsKNSH+tX7wbBhXEeEZHNwmFJTDUNy3N95hu7oSvPU0x2mRBxCc3c0IXZgGkKKIXjFrTWsXFXxh6
FXMxXnO3AP9mybjZFsovedtmo2lviSywyj2P9geP9fovp4Dll+JyOYXtIqdXtNbh1V3AkGf0sY8W
iuS5MMyPFZUdsjPRhbFpB2+EoHs6P8lIRNzpO4xKU509s/FPHCYsvv6TDAmdI9jZrLU8g1aYC8rJ
TUYxOo6ugrdSfjecwRovOMHzGcSKR4DLV/2RsMUYYHUQY8q4px7lMEY3y1rAS/cy/5zLwvtPsSr0
cJfC+WDiFVegKQd/Y8OI5ls0sCG0xayKKYtEDGKXSAIBpAOok8pt3zN+4V9NUau9HtwQtYLZxIXG
7p7fos2xbBC0oXmKR8vZk1H6SKGy3UYfmhmaGEgtWJHZtE/nieZKOYp8O8uh++PXePOdbJCfeFLt
fY9Lds1n1yjTOQnhTkCAbyimHWHZNXwGueIxYEuumX3ZLN1BkSIQnfrzzqQvckzLQD7VS/4bzHgc
LvSK6cjJ5px47VPZLW81zCp7wDKCzsROjbG0f/sY9TCQNYlsDwtw9FyJwVgWxsbzygY2RCL0+u96
i6q0+CkJhIRBoxvSWGmw0GY18r1uI/doAnomuVnUvxYvO7hp+ewl6b/c4yFAE59adp9RUcCG4P2l
xmbdxxCSrfDUyLZxAjwp0/B3Y8CgYdUhoNH068qPofdyvDI43OiwPGBbEk17g2v/yRyc/LYM1O47
1GeUG4wiFQXHjiDZMeeWIKm6za+a2fdn9pNrPjQzKrBuhn0a9OKCfMPVWZb6UFNrvsaQhv6mwAWg
CkN/Qk4OuH4Udn2X8xwc8aZtcli00ZepkftO+n8ly98X1oA4coBaP/DIAdUqMn4IfI33cuKMQK51
oQ7m1Z8KJ8Fnj3Rhh6YfxFa02jrWvv1uBVNRU24pmt8TIR2KvCClkn2RSvuFfPkLaw7OuVu5CZHt
P/nKEE8kBXEzcZYZrLVy6PVJ9JLgUu5YuLTljjx9zySIdoIQKOT83uje+o49osC2T1FKZ7V1V9ri
fNOAdzaPVdB6O9HW5b0MsmnnUHF6QDYUwX7mb1ebznEGgNlEnS6YnOrDEbJp98OQjK/5UNhPSxbx
cXXS7EhFsjhzFsQh8Wya4lAsV3edwy3WEUPPo0EywWuKfniMUqj/+jZ2f3OO6c95PBsHNVjZJUj6
3kPvMNwDtC3rBxE/+WvOFrF3RPJi7qqbnIrb6A73GiOJTn1Ad3ws0uKxVDrfM+yxjq7QftoGo+cA
5TVYsWa16lRy4+V/3Ar+NJPSuAosdNTN3zSFC2S3PNYRYnnh0ZvHJayQczZLVUGLHa1H20z8Inxn
mXEvPq2sa/Yjt5Vsa5qM3gtXRvtxqtgTY8oDSEfAxCHO5ylpgIKiXtXLDNQIQ/pYTVYcUezoHeNk
8DSnDFY346OzG2NCg7Gia9NUtj5mPX8WrwsEI/icucfN2IU8zXIP65kD0I0dI6TkVCKJ4+6ClTkI
KJIHq4sI7y6C50IzAjITrJOhig9URJkP9qyfBNfyDimB1W/Fj+JfIpfipItRGng7PO4qk6GQcKQS
d/fJkl3AVgV7PoHF81yKPwP1vzCygCInAp4h3YJ2M/Jty0Za1LM3MK0Oh6L4GwhaZTRHsOF7NKR/
mYoRxHurGA+dMI62KAt6fNWLw92CPDzFBgQdlhtilZB8gRmGJWBhglieYR8c1fBDoUL1CnOd8i7j
QaijaoJJhbG5J7gHUWOqyHl7gzfdFoq7aEGNiBBwkfyIJqKYOn4AMqvy6mNcYx+QnnaC5U30XeKF
bSu7r0GZZcFoQzmnu2giCrulGseXjnSEHj6gKhG5cWttXiVz2ucgy43glVk2L5RWA5e1gqMSMhxt
/7NoBb94bhwNm4kA024gWPCZdMD3NnniOrcmmnsm2Ih+77MgXaIDOfeqRQMqh3V8EJc+n3r0k8nu
+vSVC+DkhPAxkbOrxi93nTFlnyKx873DLcL74j4+6pMxqDHbu2bHJilgLXJqHk/tiz2nzUvdwqkC
gxzJL0D4snxOEDDd1064+ErQHurkZeBlUIdBFKjqDnVbcO1jUFqr80ALdNoPIjPEKqIl1y5l01GN
aea84mtScHHM2O82IFEYI9xyD4n3aURzGZmGRWmEMZulaLUUVwqjDqvWleFzxp/EPIyIGSz94lQh
YJxKV+YoHmQjCfnWAzitlHFmX7kD3eyCO9hGqmVqL7NnW8XrBMPFOPSpHM1oYw1NjR5CVovBrOW/
tmSm7uJCMfqPrqq9LyoRL3fSl1kbtlEXz+8c1Wjyo7On1Y/vduKFQ18pD4XrR3QcNQJSV4ruySjM
3GLyPR+9TwrOtbo7yhLLATuAdMtmsdAGt3MCdEVtEJs0CMQcBmhkRFTCUtvljVczB6a2xuQWE1+/
Hqma65bJ2YvYbsDMee2c6CyK/1w3Y9+cMJvY8YpgADbKLP2UYiQW1xhuLUka4mGnJWtL98mq4fLe
GE2oHlz+cnHkAjTy2M0nCsSRBW90kyT83je5D8AKhIwGAjnyupiRE3hbBkFZ8G11bfYGtKyVteOp
k35yPHTYVjRV+T63uW5+QbqTGX+ChOThEwyHNsow3htWaKMzY2KmdSqTPp6uGO2zYPiX69YWyn7y
qy7bWu7GSFNkGfjBX8tUuOOZ5FnVgZRz/CNBsM7+oOfLuKnLhujB42z8kzHV8YEZ0oifdHLT6yh6
TqgCDzWE4pKfgdn092K0qqO5Vkpqk1mqjaGQ2BE0vDXgDy3nA0UtZ5GyknH0VXNiHV88Msg8w5iZ
dkrDZdOl7qr1ultqmkxeF6Xjv4nmc72rRCKbPQGcqf8ujCGIvzPmzsezaY92fi16qU+Dh2LKpFBb
rKX0sSWZbMTRWZE4Mh8EtKcHtUSogG03MJTtlQt0exZxEm4/T4SXbEJwKY+LyUnJfy3C1em1ogmX
PZmlzZBjPNvZ2SE4rsDUJC4uGXfloUBAZMzhWJkZcV+riXNSMk78iIeAiQJRtBTvdVkwF9ln89Ug
yt1jOIv0l7FUKO1uxUzyvXEigxisA03LY/Zb3rJp8X9pTYJ4Y0ysx0dI8B+NUmJXTZH58GtVnUTq
9f/FduBJQCe2IAZn0w67BAu42TQFdAv+bh4qzbQrigd6cVanB0QxdvrGITaTg+1Qc+DBTumAJw4T
L30bkdwm1Vx/OV6sHU4K2UD1b8KrP6nYHH9YitKfS46imVB8K/QUghBHD21jADhr7MKK1CnqGptI
V9Et5MLNxqzPGXwOSKt5rBHbWHwpJ2wX4NKwg+jMO4u9fFta9OMHMxRxt8+mOltjHknKmEczpX52
aEfTvbVcxZeHY3nFcw7qSFYb2jcCAAADPWwcDap5TmZGGciRsd63sbTBBFBVIQKFA14tGizafn/p
jF67CJqx9J9M8PwRhInU/l1zmQG5CNjOOiRMbJ0bNO2JpKltvENXA0rAaof2Ab+uYOVk21rY1Vzj
Ohua7NnPieo3SEgZy9pFFhMrMKN6Xbm2KoB4DvBgYgq8uqe+bd7yBtCCWGO+H0q3TvBvoCKs77RO
a8DyYqDyYmBuEoV5subORM6sTVmIs8+o676OyE5uWw3G6pqO2h4YV3Cq5KR8TghHjc8fElns3502
hZCm4prL6xq0OUkXdAO5XUg/LFrJH47/XcgIHKGiGMrmc2BjXV6URXTv0XtrwrCfaxtAaYu1SbaP
SaAnbRU+5euUKjizWWxOMSYwlbZT08EbAjLMRdWcBmsNBpprkmafqSD5x1SG5T8hV3rlE3lLlyxo
YPkNlWAL5R0pMhOSSlc28uqRidlbewfPU96dIE5wVrArds4CdHXHITWfr1PPC/bZrFtUL4JGzUWW
Y/1By2PiqFQZ3a/CtJswT0tlfXJuK08ppxOcZxF70F+IbHfvio55gvHieDuzxZE82HEEjstL/FNW
ttEfCbMfDV2rC7zs6Mx683iVqVWCzOF34DJt3Dkt+c6e8keGvwcyVBAn6LiIYXbxF+h4TlIADpAD
IXmujsmeSH037dxEQAgkQ+USH3NcDFg6i0kYW9SFL1UZJOv0Ra8X/+K5NjCuUdNg6fksUIGrhS4O
HRgCTKJKmu9+tRKcoWEhLdpLWoY5LmW5DZoZbj69S+5xBU+VbTY0smC2rnW2CWfnj1TL4M5/Jr4e
+V295kzn5C4xt+yNrZ0+OXDw7ogSs74h7i1p3ZPhY8xSN5/IHMI+JesWN8LEsnDmD8dyvQ87GayX
XOfY5uM6TXDzW6ftbyajJ9WtR4KJfkocPp4ctuR5CpiOhasjV0wUR7Qm5ppimRZGugsoU8YFrwk+
v0djTB1eOYRS3uKplFcp+9HINqzYGMVtNrnzgKlKIMRPPPfVpisN+cnJ1DJeTBOb9NMELXog6lR8
aGp14w+pXBBovM+d5FP2HE8OpNnV+KiyOWEHZpJkebxZzbtWsQrC/K10aerI+sWBWDvTr+buuvOY
0uGPraZkcVnKbCD/tcJbf2mjzUIuxerBZyIarvT17DdGSJgiN7k0nFLcVYmnLeJPylP9vCMhF/DV
4o88ukQAJelzqiaEB6JZSBoNuXW6qXJxmWyReE9i4IJ0hsdYimUDV2UmD9XE6UqScCAAvCNsxIS2
HfT4OQqowZpJ+cezfH5ZmxBkiJ81OmS+OEIfo9kOTjDweyx+viahOesmvjgT9+ltTtq+vGeNBwQC
KYuzbzE2HtzD3sbGs80c4Ectvc4g4SWEpFnn2zRxZUcmFwxm4IUMOnjTVwCn9Mmw+NOzdyjH44eu
esOpdkxgdZ9AsxkPbxQHEYdmRXeJ+0aeEQiSbEsSYhULPJcPnJu5Lb1EC/ikv7F8105PwvWs4FRl
qcy3tsEbY4MGSxwxkd4YUvJarkjAy2fcWWZ70HPjIb20M6tAemHTiobauCW8514ryHkA/0RSZbuc
AdGFGm/UGR+kPaOTL1vJwxB+lfOo7aqZXlJan3W2LcAU0RbLm9gXe6u3VPtSJvOIdQESlSqBIILK
h6AZ4JE4wwk9drgSyLLZTp6BjBhCXCUgmGBHVFmAqsjqzvpqYMx7O91yat5mQEpm4ipWGhSwqGQ1
nq1g9ajqxBaq2dVgRgKu0XIUs95lI59J3C8GqAvmuPk6cP/aUw2Md/GkxXdG9/7m8yk9stAtexb+
lnp6uIaJHtyMEUT0nh4KZOEicynZtwjynhNM7U7MAOaKtiFTS6p6/MYkSpIfXzE8fKMrXVA/tZkJ
3NsImREpzKzL+5fE1ZjpTu9XxQEIkCUeaORg7EfpVIekiQw0gSYqKcixZacGKvNHz6RjGmZ1Vl8I
EBTh0JjyGE/ETndljf6kJwF8SlaJXOGTMT/mpb2xSMxZOhZj14UE65w9UvpI5gonsAGQk+nyrZ/8
PL/mpj/WBNwX80+QNNYfhBrQvrXhBBb/OBTCr4YvjNgtLUSbeOrhhm9Sr8Ra7gv3nT6nu6M4oeGK
VcbFpPbMoQ5tsDZ2qvCtCjhcURTMXwNeIMdjV9F/y9SN4QCrQ7twyeIFhGdfGfa5iV1zbSvib2tK
ae9eYSjvP7NL2huB8AX6kqoPxBOYQcFGyhxyP7PegxubMPtrjW4DNtBN+Hlktg5hDbbcalTX70VD
RB3V0h8fnOCy+h2IG6kD3rKDpEHYc6pRYuYt0Ay+528rl+zmXE/kykH/x9uaGU0yzMqY8xcWpBf/
MGiOaqeudyNx9OvYUm/F2i9Ceocl8980zBNwwArkVLYmp5U6L7DKKIVL09bcCZY4fSEV3rovkLRG
WmHu4HMZDxIDaA3L1moczwAWk5aZvopjzxsQOe5RO9tbiZh1YIhQeKnGa114O3Zca1SWPPs9a4Qb
PZAlzIlY5zXtORMLis0Qtim7UMmx/+sWqw+eIc+cW+kDvOFKyv6V3TfvdRoHh1RYTrOPbSvxCXIJ
962cuuC113n/ZrVB8ncCrWB+CRANK/Pdt/4QOxxJmedieObQngAmSSYCCbloRl7kCZyfll+lC2qE
U6OPkzdDz8ZvRKL5EcSZG7E44QO6hd8HAuwaAZZ7ibis/23MALGIZ4H3BhebWaQiH/V8LyCk31TQ
8x8POsFhetUdyjh0VePajKI2DEFpL6nbsLSoh25dq5gvRoa9yBypNbxNSZv8F5DAsvZk3JPy2Vcm
jZIooJsVoh3zVDMnzhEx6eM3OJWGOM+uryfOPQWEbgBXoq5gfucspeB84NWZOghulF2UYuG1YT2o
9JDKLiUR3IKNVfY2aZ0krhVqBjwutsKAhuTG2DZeHu+9kDhgND1TDQo+aYIU71jS4xC2uNcnWXrA
/iEDPRYb6+XMldQrzzHO53ditsOHbw7+jUaDMSNh+DOj2Da00CC2xv6LectmVJelQROqCVHxrnpK
B5w/ZoMNNfxm7YaACiGeBcsM3mBE8TIwCY/Bu10QyHisgzr3CcS4tdFcJmZ06y3GPFZQorsRX5DF
KnZ9he+1YIfJ501PgxUM96Hp5ZOd1uWrB9QwuhtTzlCtHQ0T88lK9oG1qyzVce6LVFCHNvjLBOZ+
kx5TrcRH4jJad8Kkl91bx+mF6nlhJ9YuYExGcpVWYHQ3tCFHQDMGzH6LjcFj1Lrpt0is5l24LZib
bDB/iqwIzsRgmn99avbXLPXdiyriuDjYwcBSUkA5ArluLNM/5dyt/FZniQeWdwzvSUaYW09dEiUB
d0OOxJdZmK19JfPcNUdn4L+YxJabboOkoqpVT37agEW2PefLHXrjRNW+Gz9opgUmsjsXUmjuLd3j
v7XPy/9euiVaL67EUgd/hNu52a0YdYbCZMP5YlGAVwpBu8iZeL9YvPt3FTvC1iaAQHYchiUdblw7
SFPTkueKMGUZLEMWTdXCgvDCSfPkeRmZ2HFWAYPn8xA/WupmOtSzlcMUXxLHuRN2MTSRVI7854nt
DP4dc0ZZJnL88Wng9fBiy2W+syPsqWeGh4rfVRUjqY5B7MF9SFVKDW39s4NUS1Kpos+866i/GA/X
BntRHa2YBREY73MbqBfDDeAhG5mAoLcZeObY9boPnMGhF0kA2ENGoiaVKkduCRuM09GA4aHEBOSL
3+85AnnKjoNQuhx+GTiCibMVvaIfhhyVTvERrRlutO0sq/PrsnZ6NRuePkQYEeSQkebkI4Yup+iY
10u7w1enCY6UMsl3l2000OBER7KrG3SyTwEHgp5RG15ZQXsVWE6/vGgC6NFDiihQSuqYS345s5ea
QXYAHjG5NU1nSPDcLIXImQ3pKWVav8qy7YG3zEMSmzeukT3RvYLOJia6U7s5HQmKI0TlfHcxUOPp
x+JboQ2dOO9O/PC62juWVkVTI24ng2U8X5wcT+YdEBFOJWBhwZ94r2v5WP2FmVse4lGog9Nw5f4r
xfoh0Sx1nGRg40wOKi1/psyxMy731rIb2DyXOwa9+TSOukFoTTQ7bN/LSI/1WNRcP55SQ6r6btuG
bvYt0bB4aw2VW5yMbjI9SthuJW55nBOYZJaP4gnjPceJzz98TGf0zL8ukfziQJONx2bG1f7ijTE4
3TQvmjv8al7lUa6mW41jYAabto8b762gdum+0l4oi3hD+MkIibYRI1TwrAj8BeMvnECIDGlgEpNH
MYrJcijDvhUcvd8tziDly5JV6auHYsvdDd34h8UOjna+G7cvVtdm9Y6RBf9S8b3+Td9xAZ5Mizfk
QoZYhJdpTflGcPWYQKrXpXdJ65i/Ae4eyCDzCz7Ezs5o1RP2WgoENVmcxvvwLDkfARS4dGYr1goR
85yNlhmo3ypvTp2jcuPecQciwmE5YrrXPE9xRLEUymU3dTL2SL0EzlsKE5BEVBpUxTnFO98GBJO1
2o1lZrc30rRp+btKSM9+uZ43aNYMCb1vvajrx22emkb0nBgUhHDWXU4ItGJr2/usAXtIYxNDIbN/
UQLCJCPUFfzP2XktOY6cbfpWFDpexCZsAhv77wE9UVXd1WXanSB62sB7j6vfB62TIsggoyRNjBSa
GSUBZH75mdfER8BHxYM2GEjbMGswfzhYxXlQkrBAxu2HaGTtlYnmRUqVQ/P+QVG92Pvt5PStUCwj
KKOv+73gi1oHjlXVYGGQCrV80GsskT93Jg3wXdRqhQoJU0i5ZRwFc85v+mkLCwETYskcCtGXxpjk
vT2if4BIxSQfMsxWJGOgkdaHs03o5zC/QeHyhX5XAH6NOShJiA0xHyaUThGVQ4KQcetGNpChIwFt
sp7w9S59JFIUryZnLpgjJvj36R+TSc/WhacCaSRhDDL7taZLRaVepHL4RfscGCuV5whqgXYjzFmQ
LAVTmd+6wxOuVSOkR+EMbf0SJ0FmrFO6QV9HYjHjUMUKUjKwcXipSa4fk6lTOFlB+QU1HeNQFmo7
3ZdmR1kaovu6sxBf8F8NVQw0MyY1tn5RYxiQ1xhvac9JUNpfJrwifH+naRNSHgPRH/EPqcaoY2G5
8ZLlue99bGHq7/DOQDm9jqfnVo34+huhdX77agyJGmydbkREFe+yMms+ce1EAJ7TNMu/aKXP8YQF
E3wjxNhf67GXNFySCU9aDMmNR1UxHQEZoew6OmrJBGAiNYxPI/WBODZ4ZHzP7dYOvwAwQsdsMKsY
K2nb05+63NPgCZUxJVHQG181HOtd2MhwaslXTf+lQbXL/oRLKdUWJ8f5MXZDt3d01b7HiiC9q9QZ
ck+TNPlCAjseaP/CorR1q9ni2oxmIgr/DXpgwAbGh9Qcqy8QJcLhObaTfqxWeafxd84dUpqOpLY/
G2bZM3Lfwv4KpRr0k9oCYl2WVnI7UTFDePGpBddT4+jhbw/lyfthxLLRVSMnZ1YXN1ax19qJBBRt
vmIfhG3EUKYqUXnRSFqh0TL1wtB3sIx11tf2B3yiSblhgDDZjfPU/sbIufjUGlqHzgaOZXW35fUr
4j5zZF99U1H5UV57qOLKeoLxtS4I0sZRlWqFClgulQ5jBr0Lfkny0+RYdahGaBhjyHua2V110CEo
dxuk5lKwUU4dFx9tx+5hw1FpKeYf+k8mzG4FvYXiKQEznW9VKeEjoo+JVDb04p7xqqkk/qOuoPEm
wgHTh60y1aX95EcVlFJyGG/NiBP5DwS8EK8K4cwpW36fLB6KXuTgj20iM8YKaBTmHmX9xptM++fE
SAnPZk7Bq4/4BjiLGAFm+BQKDppkhVqyrqe0dzbURJr+j5NB4F0josyUGPUfMZIMg81n1oSOARJD
MAFpFzAie9YbBb+Kkiko6o8WY8peS7cmYl0tMyVJHYAkF5gTLZjFaqVooKLQ2fV3vQ5Ju0PJVF/r
TONewMiLeBeRncwTcjHaPzKUZxG3Qtcy2zGU9iCw4gnrDn2evaZNVTHwiNrRB1k563dS3YLo2wUk
qDB8W6RVENbzk+8tEWz4aMeOFt+pURs29U6MhVS+FIhvyW9F66DO2PjcOy7aW6DzSpX/ThOP9ukL
OgcJiTHJ80dtaEU8rQwdGNdvIayI90ZgcVAmRp1tOgDnb2zkWPjEXwuUsKcvsAUsHz2dKA3a5xz7
wGdmt4OPl4Lt/0Fpu40/laVtoPMNUmGfKLxDsmIJ3glXT9P5jvGTihmBHo4/xgaj4yDxmbJCC9VX
9uiDwZbCp4RgQDGrJ/l+9FC0fv478WyHBoBq8mfoBtbOsjt6TfP4e3SBd5vVlyocvN+M8Oz8R89F
gXskuG7SI8WrqpcMgQYk5OkBPnlmSWsgRiaI+0Ozpx+xEhSQ4kjsIPZhTo55TUHQMVtgqQ/WIPpD
Monirgp6r3kB7DPoT7NKQLVvtAbNgk3RliO2Iq1HHDECGPPPteKnwTMjJo01RQznVFewrdnjWmH9
xqKIQjSym4DRUtTuSseWH0uji4+ajMttqUbiHwmtDy49yHzgaBjclPfWpGFYRVsMgNbEkdzBUxAC
EFU47dU8owhqORv2oCu0dwyPlgoNJ2Q1hDl9qhRgVhsjNfuvmZ8Ozj7GwXJEwclzME/QI7oRa7TZ
MzwJCR7oMyDn72nD9DVjCAZQVM2maIQGwd2+ZiZlzRKYZBirTjPt4oUBnT0dfQigMUXPaCO8Rlws
D4HZVYyOxuKBcWRWQckxM/1nG1jFq620qoF8z9ibE8AbhX+wycbu0cqq9h4QjzxgnaPA3Yk1ABdZ
jxTB6EhnbvlnCL06WTd90ZsiRMpKDP0XAR/apMMEPVR0KVs45L0aB5IlH3fCzHlmwMQ7ThU7Ughk
jgm9E4MuE05uGqn5s+8UKc57hDigkm1Ofu2hkOKCQKW76COVnWxJtyZwGI5R6OsYFG62z1umoD4Y
ZAOhdPCFh9QazJhz31XmN9CVedTQbYhK+gLTBHBSPxjQDVghGkVgfwIBGz5MdZrkCBvYnfLYTXaP
s1npWOLjUKqNcIllkAipwqrvFSY4j7FQCu+zLFrFnCUntOoYeJq2KyFiuHjtjh8MY2Qmq4TWw0hp
VX/tLGawazpx2i+6LHn4ii3D9FoqkqyNWlCuc5vX+gmbxPC1ZoqzBgdbmL+YPUyFi4mmc5e2GOys
UT51mENFOBJBJcbi4A7t/fiRewFqEiWBrmxDWTpMr6MUXuOuTuUEhaUPOaKDWyKchxqwQecXCzzM
UbGUVi1cHhBEdfporSZkDxpAlw4G5SFuhCWjjc/5JNVNzVY+Rz2V5aZup57qXh+Vx8IeFXjG6dzQ
vp+Ak/v7PoKpg5+SY3bfVcQX45exHmIfITpR05YweweaDEQrusk+ilPDTukw3RRrHV+DVFm1RsEc
prQxBUHVvtC8sXuCDOBP5R8pqraDttgVIzRKaFHNQN8yB7eWjZuuDLJGPKOaG2EE7imM9uuXUEcw
73Nj593wAFBHKfxfDsl25O2Yn3HAwHwPwOX3dgveGKu1FErvB2q9CT8OQwrHTxCyQAjigLEI1Adz
pPr8QE/fnjZtruXfw0rNu31kKCUDJLXUjXYfcZG10PUGCELZWqZAOPUD46Ig+BZ0BhHrMGIiOhY7
NQMfZzZ//v2v//3//u/P4f/4v/PHPBnxNPoXIliPgECa+n/+rar//hdhff6fj7/+59+UIWhVmhJJ
F7I2x6TDxV//+eMpxOyNv/t/6bGfNrCvih+e1ZTlhsqn3yciUb9YGvUEbD942hDnceeuhTNSvVQ2
k/shZq4VAk+6/mvk6Y/RJE1uTCMcOJ2WM09QT38M07vR6rn3v8UqcI+NahTOVxVOS7PVunRM9ziq
QAcu44CU4p0rQ8o3TU1I3dKR79eN05Wxq3MaJVD6L+SK8b5KR/xZLMBxUlr+PeTIn6qHzNX1NVXn
9HF1ZOd0WzXomaMEJ3F5P10U2BStJAneGyeQvn6w9dZCPrIxzHTFPJbR06rn2BCai9pUH00N3imK
+KaTcDvrkrZQwTR1g/1rLg4WbdqIJlbVkhTgtDnjExV8r+MhKrrnXm092/VTCpv76w+x+GS6cHSE
hW3TMTQDpJVjnz6DxguaTL8TT6NUO+BJxfAdDb1uW2sCwS6dpObrqGn+8fqq8//rm12rq5pQcVqh
i8lGMVVj3tVvdm0+1XFgelb+jOAjbhZFZqf3XQyzEBrx1KxpB0vmy1jPHgMbm44b29S8sLpuSIPd
qvEfQjtdvQUrW9W1yJ+9vG+e4lQ3n/16humiknhjqXnHLx9Ut01NB5hnOYYxb6E3D1prusJAwMif
64bKMgP4sYZMVO3a2Bl2lRT26/UXu/ycqmawIcEb2ib7UhOLz2ki2FMO0B+esJ+EtxA485iFPgby
cmF2oOHP3MgiPb6+6vkLZVWTBr6haiThpjh9SnocPCjDt6c8JkVfTYr1T1DTwWZqpkw/r691/kYN
timdMdtUUT9dxhj2ZilosXlIR2bBg1qoJKt6hHgJnLRwbklBqbu+4oV3auiGKm1NNZi2ysV2MWCC
W/SvZ5ugmdOPkN2PcabkoAekQWKjYsdkMgnVcXt9XfXSozJ5sfiUBFNHn3/Ym81jKiBINSfxnoBg
uYWiV8mu0pHl9Wm4YLhdo1Yf9lP1I7XUL8bs2LOO6wbXAQ/ZioqQa8F+6CnqHERgHtEteXGczrhx
ki/8Rouqk1a0RedRiMVvLIPC72sULJ5GA5+SVZBa9OYgTRt3WY0LZJjk5Zfrr2UZddniUiNYsdl4
JcSR07cSUDJPdqAYTxoHHHQgJIKGzgAgaQsxZx0pqYNhKYzw4aA0uxC73PX1H3BhtxM0VX4HLS7V
0he7Pe5UuCKtL5+sdtCOiVHTTioSD0Ru195Yanm9EyiNGRdEsAXVhmaGfvqwfjR4rZ0W1hPads6m
gFy7A4NPYchMf59FxV1B+reCBKtvVNVDaiPPQQhUU3q4/sznAdt0VMfkxwieXJiLq67B2gUw/2A+
Kb2jIX072OqxSJKvUOpJ93NUWbtEjBuIsuF/sTKmQKpq29zrvIbTN+BMfeWYhWE8gftgDKqYg9wM
NKF29hSb90ymPlbpYP4OS7u4u/7M59/Z5HrialRVUgrQFqcrc0PZcAZq9UmLyGTVqM8HRJ+CaaOH
dffP9bXOj5ElpcCxztA48YzaTtfCeRoDjtr2ngRwxp2onbmgC8w9EOlmnYkh2l9fT53P5cnFJMFW
6pLABiNZICV1umAK4qKzRcqUz1fU4g6Xw0g/oFac/gkYLeo7q+nFMcXuBg2p0cfuTk6Wfhwxt5se
a3Qn/8nB2usgs/LARV88QxAorKCcF0UQfXAC0/l4/QcvXpBlAWfnFEhL8GdddRYbsKvHFtVYNbvT
pmw6IBdWoW9boeNoIZjrB+LWyTtfTxeaxRdBu9ehYbtYT4A4whY9LhlOOjjVZj28dZREPcT+mVcg
MW7vrj/g37j15ovwhMCVhC0R87I5984iknbAJXLwS+UdY+Tm1TGUdM9NmK2tQAzHUJ/0r0pvxPjB
DaBBirSJ9xOD642gfNmamjbcuNOXoec/v0eSMLAfkTV0FgdPTZBTaTXUlIDLZGmAt2el/+qjwgv+
eAUTuGMVDLPEj0iifQZeBqVh5FGfDYyKbFfH9fT1xgtalDp/fxAIJFvXCYQMVRbnkUmdClqy4ZP4
adKtUYUGo2Dg18TmNCPxERtJMMT0ZdEywrFx1Hdmq4g/SaGFwaZLDQaN13/RhT2iSsdxTFto9rxd
Ts+QI5SenH9oOD2msQV2E+C6jrQWbQf9t1DpF11fbxGE5xfATaA6lgXQWRPaYk/GLR44LV2OuxLZ
6HRdVEKhpY2mrGTkDST/YJeVNXyoaGy/4LLZVTe2qDYHhcUWJY3lvuf9q6Rgi7S9bhNsY+qgvguG
ZDw2WNUhDCqGz05YfSDXN1DRCj7O/rW/0nlUQ/WrcyOVdMstDFQPWCahMM5YZ1hJIFAoA6v2H79D
X8m3+mgVR4KyDYriS81VgLyEZt2DmP1x/SUuP5pNxcwHQwvSoOihs3r60WoDKUOK9uRY8NOxvLFM
tGtk+JGLT65VPAuerq+3uEUs27YMx4QZLTRm4c7fQPwmiQu0KpAIgitH23Y6AceT3vPAmLH0obqt
knTk2r6xLxexnSUpRrmsdZ5TFaq1OLkW1ARa/XbjGo0oDpKGN74fI3JFjVGvLbMctkgt5jc2xyIt
Y1FbmpQBqqWZs5DjYnPimjemoD0xJbClzeAwhZxmfrQSpiWHUhTVuEPvS1GOQ60WDfN6YA3rqGXw
c+Ph9fMf4ggURzSuUtMmX1h84EyA7KmgfLnY+4j+njFb0DyloMlTLm6rrb8arWrB6m3p9210H42e
FJm1ZhhfZBea9X3DvFV8prFr0h9BSliE33p9tswBy4vg5ocIjF/8VCLI4W0EYzXnZ22gu7lVQewT
eIK2Ek8Fmq0BBWwJUg49C5TsQUU3AblZMSLSQ9peqOJYowyEu09qDIxMxyhX5hI0FKHbt2nb4eMY
Aq5fQ5NS/Be9R535NQJanzySVKNGOPTD0GorTCTQ5r6+Z8/OCKW5Y+o6SjVUc5o1v+I3e1YDrYcn
Agglq86YjcZeb60YLiKGo03FL1oq9o2PNm+Ot4GFvc88TWgqf9h8uTnwvFkwrmFuY0mWuqIfmk9I
5RbPeKP6N1Y5u9L+swxVtcah4KZdPFeBeEsE3Dx1gWpg50zP8FgZOm4tRqfj+lxoRyVFYhEf8ADW
E54lSZHWaxmM8Y3UchnJ+SEUkyboGJXmi2Ms7voh1pG7xCLA9R2jfzXKJNxl2FO7GYZ8HSrzswJk
mBcuxW554yVcOB4aTSmLRoGkoli+ahVdvrwIVXxDIBaurSwLP6aoGG37eRcOUDqOoH0kfpH4ECc0
Yx6vb60LX5pKRmdfkcsb+t8r5s2XDtJam8YUHKWfqQBeQYOmv5QwDd+/gzUgbYJrEgSvsBa5Qtfn
rcSQnC89QUxE2HSwHnTbG82dH/X+F4D8OABcf7ILh4YvKlFJJGdCNmaxuaI6GIogDQK3NrDFMbr6
Du4ggPoWXJmp4YlxfblLmxn1ZVWA/+YPtvPpmalEPDYMwwK3txKu0SGuiG8ewWMY4h0iD1ilJAUK
G2NU3Psew4HRbtSPoip/Xv8hZ1kBm5nmOB0nac0N4GVa0hkD2IHKT10EVDUs1gc52C40nSH+auBZ
Oq1KfKv070MNZm9N7aSFGyunV7yabFPxf8VyEMVHr9UQW0WopZosZcVgw9Q3ler4mr7KySUjNwqn
vvgwAUjqPpaqhOjvCCSO6nXqtY5+yDOjAn8DoBZpzusPeHaDc5nqNNlJPUmFdWNR76MRiY+0RgvG
Bqv+e9aK3Tddh7grsCEMAK8vtmz6cI/yNvnDBEFMO2VZeIBpyOyQSwLNvETPdgGqQj9heCKSHduj
dSCoSYpRfDinnQZqoJzdubqXAkue5J5/NHvWgMJ4a2nX4QPG2Wqxw8tX+xmRw6o3tuCFHU9NRsdd
csIsGoCLHTjmAkpvHbooYU46MG0saw1f1q/mpNn5Q0OH7s/1t3Mhblq8FV4LJaCuLff8YEUanXYl
dvvR6TZ4C5kAYmXoRoSxXaFr9X2t+3gdFn70en3ls02AL7iOiiphmwuKmcvps9aJijNTGbIPLdxm
IfFofgrusw3vUkDeD9cXuxAkSfBNii8IfjqN1dPFdBMugFqUWOnp9nBsoFeu1TH+Ly4h4hSDI2lo
FoXVIpvvcXnoQvjObj3F9DHBNwMdFaqCkSeSSugotLgOjcDgvCTdXn/AS9+R1ExYgng596pPH3AC
luM0Rh65OAolNO60fN+gOLwJbJZPazirsKOMta9N/f76yue5MROHOU6zYbkf1MVhBsKu960Tx25j
G7n8GCh0f7Y4owTPmq8x0x2wa8TfIh+892/dOZea73uqfGg7p49cFYY+VooXuQUeL9u4L5TVCJj9
fhgi6/eADx12GH4OpYUua3Hjzj/bvHOfnN68YE5IK02fP8ebSxfkuB/a7aS5Fhy6dc7f9WnSPJQA
I5HeKK/O3i8VDsNIlSkgD8kRPV3KBNKR0R/SXGydNQh4GDtJEOcr36qH7YjyHhNfkb43EPFS51W5
hYD3k7eeLloloPVHoUs3QbrjjjILESuMgVbZ1IT7htHHjfd5fvdyJVDoWDbtM2FxNZwuqMkUA504
NbnyYA5AjMREPIr+lBYuBFiYjKssTHn6IkO7PYDoAdFR2+UDkjXv3M3z1aRKeg+MB9hWi01lWFFs
eL5nuHVTOvu6AdiJKkW2MSqprwDqipcMetqNpz87vPOi3FPz+WFJZ/G2Qw9FzEF4upvUkRWA3W0n
sDI9+frKIXV30TdEjFqaqTxUIFffm9mxOpNKMg2N9IdYfPrqDaFWRPfIRHCJOfyXSuIdgPhHnn8A
khUjkeHXUA3e/5qZ/FjESGZ49OdO15wUfBxTvyOZwzoMPkoZbT0ldz7amJ3s/VnpDTxsGt3Y1RdO
rTNnkgy6DE3l6y5WVRlt9H5juKNIdYEYVV2j6+R7NGPVABjt9Wect8pJCTa/V9QgOUJc5lw/p6ul
iWwjRckM1yiIDE0gszUze3UXBuMPHS1D9/pylx6OOoB0kcSDC32xc1uIbCHaTzp6EWO6brQQszwB
nCVDnOBGyXFpv869VV0jXSZTXiTmpVr2k8FoxU1aTCKE3joHBbHuXSYz/diAeH9tQlXd0L5EF/H6
U6oXH9MmOlFzUXAupxcVygfIxwaOq6O7ntqAm6ciXyOMM1SrElaJt3VCUGhbnDYEBrsY+BqYRPjO
6GwRwdYtJPo9CPsr/tkIiUxU9kaxmzIkJ14BV3jaDTTApU0gkVEgutFjJYyfbgKv8Ty/CuECTzYY
xA7sJ0IZMj1kESXNGMTKjfdzluiw6WbgBBuOssmRixpmAoNflKOPtnjaNL8wdaz28FHTD9e/wqWP
YFtCtS1QiuyExdY2GnsohagMt8nL5hmXpfSuaRB3CuvJuBEbz5eie6HqupxTeBKcxQNhTGAqiFJI
EtROrL2g0bZtaSD1HHb6jUA4b9vTAzs3SgSkY1u1ziEvsW/WFWRACXLfBm3lo4IstbD5DD6829E8
tbcA6b3NqBfQYwSaLNdf6vlFz/KSqTioI0DJf3f+m5xCR2sJyYnMccfAnu6TwniIC3RuabF5ONKD
OtQCBASur3l+klkTYJFkj5IZ24u0ES1GTAHHWa6CVt2TmAZUzGSvY9Iosw9mjtdy3Xfwr3Pl5/WF
z/fpnDuxc+Yx5AwzOj0Xtd0XZQkYyLWi1DIeCqNGHx215DL+fH2hS/tnrubnooo2whJJ0SlmV446
8SJAHsLFv7u4D63gtRK82usrXdo+vEZj7tryAZd1Zhw0Ihw133aLoFIAsFkNlpRhFd2pfY9iXJyV
3ac4kem3vhXRb5O78dP1H3Dpnc5JBA0aS6MIWNwA1K6FoqSj5SIcNX30UAfEx4h6//0xhnqN9NDm
pDCtWWKNukgaikQywTWDKOoQNm1Kex/TXnx3lGEd7k/QeDSdGZKc7hHat5M9FRJ3S1Cm36UxZXcw
iSpqOPHr+pu7cAxIdm1LA/c3/2veRG+OnjQCA/i0Y7pDMSpbT6jpjh73sO66EodtoGfk2Fgvm4xK
b3yzSyuT+hFyLKnz8ea//mZl5jwzOpyYA2M8/YZiUrRxsgaSB/cpirWRTPeo+rUbIGW3hk8XTga9
ScZfDCSBXSxPRh520EmDVrqBk8HCUphujU0Sb9reDvfX3+/5LUi65cDxJNgIGiqL+yKIlO4v7dKF
OswYyxvD/pAaNFXoEyO1omAXeH3BC7GUx7IZEHHv8u/la1XQpCqKiPCi+kgpd+axNR2kTUIdG8U+
rzYS1Y/rS156RkmQUdmq7CJTP/2S1A19iSyb7jodEts++Nk7Q4O6IGRuIDETOzfCzaXPB8KBNqVF
DQpw5nQ9BLEnMeql7uqGVu3gLMINnSb8SHr7/bGaqSzFrk5H6rytETbjUBai090pN50vahd0G9sc
8hun/dJJQOnDpClESJHLGZtWq2gAIr7iFiXiyaWTKp+xAsg2fpeDbTdrrV4jxPg9lN47EZsEFvoQ
urRtYH4GQL9FjoZ6fYw/H4m6Cuw3W8GCtT7XufNFU4FYGwO0iGouy969XTTSQdQy5yJBt+Zg/vbg
540Mii6mB0rDat/4sb8xnNx7adEk2ZRQM8MbmeGF/akhhkjn3uFDgjg6XRBxAvjbPUVm19QGJtdh
d9QyzTviS5TsHLN+vf58Z+iL+a2i80pBiQ4wOL/FeRBRNZqh0+oumj7N2vQjFG5AGm7CvoeVMJAb
rLpQR2+jMySlQlc95DPHp2f2i7JDUPc3XviF61mjwcCQiMuL47n4ygM+i2Nu9bqLr23N1NzG4H0F
JgWGqoUt5KHqnWJXQ2M4lGCwnmwrSnbXX8mFE0vNOSNRkM0BSjd/oTef3PAm2wvbSsMJp/f2IdN0
dyirehuUuX/jYS/EP10Ft8rI0Qb4oi2uTtQDdfRJW82NUlvcwTFBELVtrc95NIW/RxmND43eiRtR
/sIbBjMOAICKYI66i6DbOKbs5GAabibQ8UVQ3GknbCGQcFklJbayqw5FwQ9+g+rNGml2eSeNPmhv
PPl8bhZJPPcpOB6TeRhnefGZUZ7EylWjABoxW/wW1r33aeoCbXr/aQI3Y9Juncf0aMycfss86RHg
y1XdVT3J3KVFzjQvag1iPoQ8PWPS+/694xB9QarwNQlVp+thU9xjHsv0q1LU9NegGJaLibzyIYd5
cOPuvLBN50G/Nlf3pJJLOCjifb5SGYnhCjq3a7ReB3wrG+STfS1Auvz6c12ISiQfQHDmEgTs/Pw5
35wJJ46mTi+4NVNw6i9OR1W3gv6HyZKOhQMur47t3VjywvOxOamxOITcacttCiEm4jqzNRfqlriv
crOg2Vcj3mehbnr96S6cCFqZJt3p/4weFrukDvF08yIPlyd1xuiYCG/0Kx9r8A3EORjeejd8U/Te
2vVIGlBijubT9R9wIQ5AkbMZtnEaAF8ugvAYJjILvQJmZdBPCux4fYa+oXmD6oY2qMgTgdyJ1/Cy
7PLGCbnQ0iXawnACbk1RREV7+mmhMJd1mQcJaZApR1iCHjpzwsJ8acJAG+8uxUaeLwziD72mRuvO
xs/bngL7t9FIa3v9PVyICoxSKXHBN7Ox/xJP3myzeFAEVbWI7yYlVn+zMwB7JZH5/mT+7SrLTmqH
EFGLOH58Z4rI22jOYOD6gSh0Y6f5Z2k6T1NYVG4bZrcQ3Jc+MxeL5CQx4YIFcvqqjQwgpwNn/a6H
EWbcjRUqDi+Ob6rPDC2T780gUAGUaiKHG0nbhbM0D39ol1DII7W1uGeiRtEsdCmjOxQgqoOd1do+
ilQsK/zw1v39d5C0iOy2/TfTtSXsoGUC0/T8NR2jiztZJQZeKqBaMe0J0xR7i7Zom+KIeV/r7Xxc
IrH1HTIA3oeyhG884RwNoejGdX4eusBNMv2Ze/YaYXJxnftqhYwZOj53eqHiGqup1RiuBTnfJ7ZX
+UH20/D1+i4+f9szXptgCU9jBrEvwgmkKN8USoQjbTCk+ywR4bY003ojNeNWrnK+o3TToT0z07BA
UDuLD4tDa4PJEKy2yCrrH4EaZgh5ckQR9MkaKOeBlm7E6CCa+O5HnIGE3ODgeSDOLIJGZxVthI2s
5w7o0VXcpFX60IZBlq+LOGZkf321+f/tdEvRqWEczN5V4dUuV9OhrOI6AroWXVv7Q4IS2tYrWqxi
8PhGPHds22atFTNMnXa39/P64uf7h3HeTEPgeSXdhUVszuF0yB77SdcMUzp8STuuKrPooNhbzirx
w/JGCnEeA+fqhkk/LUZugzNio56iXocnj9t4JU1UM9H2PSiWG5H2fI9ytVo0huc8EO7S4lT0UkPB
FwtzdySpfsxre/qgQCF3kyZzbpU0l9biWhO0bWh1k9mfhj0ZyqQA7zS6SAzNwI4UFWrEv6Epx7ea
sxeWonCaIfMcJrBei/wrwsi+6ZETd8dWhj+w2koes0hJNso0RTc25eWlENNjEgjudBnnMOQoBFpX
HfKc+fCIoEh20HIj26Iqfgv/fGELwpCYIScksfPQ8/QF2nWHVZ+T9m6H2NferhDPTsMezEeOPuDU
N+2NR/tLgjg9cCZj8xmQIxnaI/p4uiBEYhH0lte52AmmeG3aZngcg8F7zo3S/CYqT937wdhFqyql
dWL53GObItX6g5bgNUMoL3CixXP3+kk8D3YmAYfKBTASPbhlJyytsIbTIgyvkDpAVEMb/a1svdgN
kJJBh2PYIw36TpoXTQeog6CXaRTP4XyZ0Lep0WcJupyujn7vVwVE8+ehDBDORAxip9Z41V1/xgu7
ak4NABBA8LIIO4s37wwo66Rh69bIRLsZcshHevzTQcpa3f8XS0GFAbhArc2U7nSpUG2HLkjUxkWm
K6Hc9r2jrvjGLqAwuzFeu/RUhBljbqPMvcXFfsKAu0X3KmrcoQvrR1tRnT0Jr/pCo8O+8QIvbBJJ
I5rGCTWRNJdDzxCNjUKUsnFFOSA4r1TOoZcYqsog6h+qckSqasrfX1LTcONrkUODcqHiPH2VvlNX
tkxF5eb9BNxkg9qJBxQtwbUxxZ06QGsZ/7Mh2DO6Rword/TE+4UuS1HfGPleiBTkXtzLKqBEOhOL
fKBtE1yOqxwMOPq+46cGt4PgmFUlWnQUOQoSqK3hJet3byRbJzDNoCbWXV7Psh5pNExG7Uo9HfYj
rlu7EA2Yg6Ggm3R9qUvPN79iylCH7NJZXFuYcg0xtlFk57PejiecX9kUeltwdyMKBkq3u77ceeJh
MvXidmQoxQR9iabV2o6yMTAr1+HkI8YPwX3ELuNQZPkn7IXCQz07daHuU984mxefkzSAApgmwhnw
Aq3CbFTw5nWH2gxfEPZIvvaW6W8QX5hVFYtqe/1BL1SBdKjnU0PmCyRgecVEpBlF2RSda8LCAoAW
xfiUJ5iJrce+QWWmrjAo8cfQRlkynQYKptT/J66U+PugxvXx+q85DxecJahFc78VpNoyXAQjeuao
0Uz03cre3+DBNn1wurgc96JW81t76vwjzycX/YaZUzvvrdPD2wVVNBpJKVy1zHEyi2Jk4DcY1emv
IxLiL46F4jamU1G8qdq4uIF4PA9XjAX+TrOJi9y3iwML1EgdUVYSLjOSci3rqPiu9lX4O88URGWc
2SnYbCL7x7tfMFB0EmpaK/CpljjLCKlWw+wx5fVVNOWMqLE/ZqlWb2y/Tm/s5AvfkgYnwCVaVWSA
SwiRXZtlYJg0p/o81r9nchiPaKagPSjQ3rv+VPO7Os1aIKnPHC2D/rngY55+SJ87cpbUH10fxPSO
saqJcnNmHhLQfwcsbwEG1AoYmKgYEJkoshtn6MKTSuDvfE7uAqqFxSVgo8abzpxSl5Qp39eUIqse
W5IVonK3ErQLS4EeYhoCQAoa3nKoVAtFJ/eMS7cADL9VnTF5TnFHwgC1Cm+EwAsblKYQc0GaU5QM
y3lZRfsHY+iBp0IYFXj/oNQumPcU83pEor+kBQf5ruK45O++ypi3IqqgUl/CaLfnd/CmFwQ+NhyD
AO9HHXcQ4Eu+HCXJtZymTYNU3s/CqfrknWRbsM7gZSzdIKWfiVSLNRssCQWG2JmbOn2R7qdSOIyY
465z7gNjjMdNTtf3RrC79ILBZ81D11nZYYnhpC9YdIlNJ3qKcUv1SvNHiFr0ym4lWuhW8StTnFsQ
iPPbhcdERwL4w3yTLidp6jCbDzle6lalXj9YU13smkFLIWGV6b5X6lvCAcv1gBvPXb2ZVUVTz15m
JWqLmq412MZxVJPcR5xex8QSe9vAbz9EjUjabDWPqMSNHbSMB/OyjBbmsfksFbSscUWeZwF8af2I
zVXdHYoRndp1qlcWWtgtqrGZr0KES017EzDA3/b20G+vR6Sza5XNj8wjDSiwJoSEJSq4KjHhnVJf
O2Id1NDMLYesf6lM8Es7ZwpL8Thg2GntPMXxvF2BagjOWUkR+w99QY99G6BNH97Ixc8adPwmGjb6
DJ+FCwVd8vRgBb7lA2ItxmNSlOYq9/3qbmCyujahzQClCPC5geG6tnGUoocX+/sCh7X3lrTzj+Cq
nVM4mEpgVE5/hMoNr4SwSY49MJ2ttFkQL/HBlbL5KfAyvpGiLu/4eTka65QeM5+eNPV0OQ4v9kap
1h0Dqx+qxzh1EthJwYgR+K5mm0RyhXZtjG8zpm/hyMgTU4Qb23F+pLfXE78B2BitCQ65APm3uJ4Q
rA/x0DC6Iw552h9rGpPPSRUkH6o66G487rKHxFI0INl5oByY6i45qRNGf6LuzRaNvEziNVHWW4sC
7MbVcH6sabUwP5zzCALYMmd0UjNjEt93x64rxocqgdaLSAWmNMkgVjbidqvrp+nCR5wFV7hk51Kc
vufpR3Qi+JmZOrVHna/Xv3RxTj7epvo4pJgdplbiQnHTPAwS8S1e+UljiBuTg2WsZiRPtkQqA7EZ
MNz/5+y8duQ2ojT8RASYwy07d8+MssbSDSFZNnMoZvLp96vxAjvNHjQx6wvZgAFVs1g8dcIf1MUx
sqvUQXQ8bE4csgSLgsQspmwPvQ4ySSochK8KJe5woMwNLLzXNJVuCGdyeR6dK4r2DImO3KBXV2JX
eL2DJ/t8wocr1L1jX1PYp76L/VO2R027di8usz/1W2GilEc73W0rb9jUs9q7PzqMVrSnYXZd45DZ
eqz8UNDXq/ZGj/r5TlGRLzg0EMzCehOOtAv+joI6yT5qXeJgzVFKItRP18OI+XODczkymnGECOd7
3zCoEq4JjfkMn8kyhTJjLwbvGzL7isXXIupwgm7xtGmUDDZF3xeXztHbvaHFykqWevvBGOBxJRyP
CCGr+OudTQ08q0d7Ck6qCpI0ofbaRPaUf3/347EKk2GToo7Ts3h/NabBpW52wQnLOj3xw6aTUlFm
P9A17KzKPbg24PCdM6a6CZY0D7+8d30AJfA3SDPAzeJ+cv2UkVMWIxQr7zQ7AdxQIlXtdz0zpzlK
g1+4A4bbNMw6D6kuu13jp99GC7RsKGdo3UElJJ28XhxBvgpNm9k7jb2GPZBq5Q+JcPOPvYbeo3BZ
9f7DvrEejRjk+CTvB/aC/P+vPhYPjds+Skbn1KQCS+PSMHq8TmvIZU2lUAA0oVjJHt+4WZHLIeGg
DJGYhuWlZtsBCbgonFM4t5IKgtn5XFJ+qBMzckcEBuKVIioZZACmiWOS5ymGrTpoUf6YNl5WrHxO
b20B2HIa1HydUlDpegvqDD0AhvRsAQ4UZyUcvyIWLnZBr6aPeaXEK9nOG8sxIbEhjgFslZSD6+WG
InFazJ+sUzgmuR+1EEPKcLJ3WqiN/qQyXbj/hm/zO4BuNC0o33XZXVzcB6PJXmJKE567EicDf650
3EhRENF+2WVQPIjesrH4msz+GwLwmBJ5uJUUx/u/4fZG4DZgfQiLqFzcBI7cZpAcGA34rFErj12D
WXsaRxkeDTRJihCBw4xw985xLj1UxrnoPvJvWW7KaPbqaOcMuWgSDOEZMT1vmzMzPXilU+wh9q+p
W9wmLSwlyxNZnzADW7xTQ6XvjGVMeMZLXNH3aFCG5c5S4Wnu+qzx3gt25cnoW8oCHsUROce5fjKt
SiusjHSsmR2lOWF1qfhFbqc/cDVea0y89bUCCqK9RL+LE2stvo4qMLAP1Toc2yxr3hsp/p2FjVMZ
Y2JcB4bB3CQjwqgIyWFnDhMJA14v2t8/Pm9sLzcOZTUFgoTBLp43yJRQrXrPO7VdV+6HwfrkTnPy
EIBAeX8sIGMgeSHws7vLlk+cedZsIWNz6tmPg5sXauXXBtYIm6LP6k0W5vE75SaJOuj2cKnS/aWI
p9q8fpnxbCLNPygIpo2a/gjiwYKZr4kjjLJ2RVfijZcpG3i0mZiBy49xcU71cMi1EBuF01w19AmE
aNR/gkpof9l9ijOKgDd9Nqd2xOJ56tTH2VSSZ4wAzZWQdBsCXyhkHGKgWZQ3MmS9+jKrcm4NaMvi
NFaKS6O2RTerTtNHt6zrk0aFf7h/fl70Xa+LCihrpCwUUoyKqbKvF0xy5rUDGsq4rcQQ2egA5Up5
RpLcsb/OuFHwwEaQo08utWkOrWcK5fOIH4p4sAY1Ff8GQpmssx1Piv15wBsV65q6yY1fTtLZIcY8
gxHFGzPo4vw06lPV7T1tKNBnjmtsjPxE17HxxHcQX19/ZJyrxv4Uhp7xHHkO3j0HrRZNtLfMtAev
D5dC/6FiGPc3Gls4LLqohDu7bEjC9KNblDnmfUhwqCsH/zZCI2DMqeCqgHBBenm9Q4VR6mwEvz9u
quDgjfNnJqbjkcFIvm8m8LzqGIwrucftZ02qLoX76HnKKdRiTUUx8bm2U1Rc8XHcxjXuzWph2bhb
0YS8fwJuHw+4FGkVxAsqPYbfi8dLpryIlDw7jWLSv5uYV4TbNnWbcRM4ejceqn4EozzXxNOVlW/L
MWb6EHaYVPJtg1+9Xjn3wryu8cw42SgAjXDWQxX0iRLi30IzJN27ZoxtpOixbp2JcSuR843nhhGO
SADDS7Z52VOC9SVqrq3xZPW5gTA3XEI6CeOup7PzWGTu/KmQROz7m/3Ge/UYSTBZo/kKY1T+qFef
dwdUmpk7NtSOPkbi2BfQBo+qXkZoYzfvvwuRWHMMJDfl1Jt51/VicYj5w6Q1/UkVqrWzG+zCSXA8
f06MtT7VzWa+gMJ0tAEcygKGXddLOWg2T2MZtacKrCVGmpnYYfM3PI2hqp2LJEsxU03XMKU3mymx
J/R+mG6BEmOsv1iUutIcyrg5tUGI6j3tMOvJEZNXoZ9Whd/uvzl5GK/iJApLZOSglQCU8voWTxhP
CY6b+LKcumbwdiPzrad8qDw/RKIMBTsn3U4p2aPbFdKjW5grQej2fpKFl0RSyJY9vgGL+ymNgUXh
diROpQFhHUF872AWQ4be9FxHH9AzzjYTcyeTX4Cf+BYrYqHjKvJucDvJOfg/uvnMDzjJS82a1Csx
UHa1+pTPBioUbWdhfIAPuJ+hY/v1/p7fXIZyLakeYjAZpue2iIKdpaOuifzuyZoMkKwFnpmJX7TI
l+6JKNbejESgrXyhb60JppxMh6EastOLoBSaKGzUdiBOorGq6FjlWjR+s2sFP+uSttBnB9r8ewc/
ck9NRpVEIjkqXuqlBk42KmlnCRp7XfmPDYdqY8+h/W3q0Pi4v6W3DWXWIrngIJNbkXkv9rRKYjQX
864+KbzhpGM6WxVZuMnqtqFlqwSTdjQi3ct3blV530jUK2sXpbHefFbwLw0SvzFE2a7E4jc2ncQS
yBWod9llXfwoVEXaFlPr/JRg6/YMJLH/SX0fKT6wvf5AXyps3v+aaWJTaEpdIvldX8eOqpgtRymN
/NRluWiYTo9avI3wZpt/BmZqfjdaTCNXckxdfqPXMQS2C+1HSBMGR3pZnKjpYMQWbbLTDLAjd/yZ
DyeuNhZ+hRMiJrJNpkdZNSEMa+BU9Mm2i2TYC/zZrKdJ6IjZtNY0lH9reOwYm8rS2vDFZzHB26ez
6YJ4cah63W6IPA/NORzABsuPKgzLvqrOONZHMdtVe7h/ot54d1IKlxzCtQEdLScUUWk0TjGKDFRu
GR8LxdKPqVKPO72yvlVulKxMH8zbPaRdTMmKAK/U4FnEwSrPS62Kk+akMt87p2PbXApnWusjvkii
Ll4V9D7AE1xp3NTLXnsdeShszWI4YbrSOycq3AIpFhVzkb1wHYbcgQKW396OCh4JXwV6qdo5JFdD
Q9rIivRHOmM08hGP6CH4TnvGiz4kJu5v09byCkPfYSUY4vSXkilLx9axwpIN20z7ZA0jMR0+qIsm
/CQyY2fFadAeQNnHyhHKKB23oi4ETEAgB/oxrsxewwa6ciw/nbPJ+YSsrYpCTpB588+2xKMWD0xM
vX4XiqZGuzzQzeop8rQ43mUIdgybuMETaJu5Yh6/Z6aJ5Eus6/2/uE/k09NcaG13yaZIMZCpNaJZ
Iz+PikI5155AbsjXdGQ1Uh9ch+U9IXkYuPQjJ0yI7h+y26uewQe5olRdhjC9BHSAZeE3UAScWsR0
x2NT6SMe3WEUZxsoM80/91e7SUwBCQM5IBdGHY5jsEgsYJCHk8fQ+jTamSOiLULipviIU73jHIpp
jNN/WhEmnbZ1sSxzdvGItcrn+z/hjQcGlg3hE6YynYVlfFKGOgOOPAl6C2PxbECpeK6xnMH0FGOV
/8dS8kti4gOTY3njeUXuTHZc1KdWyTXteYYwMfxQUjLUf0d0usxP95e7TRXZWriJtBRf9AUXPeyh
E0kFEMA+YQbXPOY1XnAwXE+ZVnePWK5mPuhBayXyvrGmbBxT1hN3IXMtgoaZgFHFkwpT2Hoquq3e
tXq9sRUz/9aHjbJBnKb7EnmY3tx/1JuXKKljYB8kJQfTmGUxT1pjMzh2bIBshfnoYHd9jplWY2fZ
rt3rN1H4ZSl0BCHWSm7e4sjWSRQ0CGjYxyZSxC+z8eZ6h8tm+lFHDOWUG3O/8kW+uSBBX0q804xf
wiSNMmro0yv20Tbn3wFq148DZl1bzZ3/5Loaf7u/k7fpLxKCBHwYIbxDoADyWnhVOOFLM+Mu6ZjH
UlXST1pnqT/MjmRil6SFHSGfXJTYJCdDG5x0xWk1Xw0QjdriPKvv7v+Um0LAYLxDqw14KCQcrvLr
X6K6QRO6jaMfhx6f3X+UKZoaZ5e77pC0D9VoJaHUI8vUpzkB5LKxBaC/fZIa+fB8/4fcni6PohlV
DTnrcuD9XP8Qr2sYYMa4rQ5zE/qhEakH3WqKQw+W5vTupSgfpWcPx1kFHXu9FM63uNhXGIHid+uW
tG2izLC/6HVoj8+kaa739f56NwEYFSUp/QNCk/kLZ+x6vYSZ8TSqSnewE3vYNbkd/Z5avKRo/dSH
yKyga7tteDHNKt7eX/l2RMonhJMAUAuURLSbkUdWzG6NxE17iJwG2zZERT7HmP1eFCOodmxRtYXj
isKP5rQAnTUHycRyfmgaNT7ZXYmPnIl+KMCEfIs+HWJeeVWeMpSdKcw8gdlp31mfrGoIT+qAx2EW
1PqTqSXOSsC7+TrlU2BsBQEctjuj0OsNjIGrhCZ2hwf2yb5EQohTVqrJJsH7YY+h2Zpq7A3gnwQI
TAiiqtTiQBOWoY5kwC6GKgHUZZpRtZ9wN2CEbgRdhtzkPAs9/DKiNNqdaydIww8dSPuMTAE4z4OL
N4f61RsjVzlgq0mrzVcQUzLXKruXTPQqp+M3Ej6QUqDMAmq8iJEKGsFWO3b1ocGe4aw1k+7XdVT7
jYjLTTQo8W87142dOg/G41gGFJnoPGxbkeBsWyXJQetUd6uZIV5UUZR8woDb3DeWJbbNXKYn1PzT
B9wHMQFFK/mb11b63qtja5MRHE9V1Ni+ha3qHsiIcsQueFo5uTdxST4d17cLZgnBtaUMGUJ/CAiV
Sn3IQ6fYQq/KHl78wsuq1rdB2rWPI5pRW7Xt2geGYdF7Q4RcnnYT4jtyAL+8gNJaQ5Z4jJpDXk5A
TkXsHqJazJveNtbqqNvoALiUqYBBykIpsCScanD8xso2kpPIVa/ut1qaOMF+sOox2RtzGZRPrm4n
xs8gjIr511zT/nt3TxgWEl+XweyHRAaM1uL7stJBzeqCn5Bm4yUKy2aDb2jzaA25ODc2H7rSzvPx
fmy6yWLkojwwpC4Z8Jfi4gMCrrVrh+nJq/W2jzd1i9I4yuJ26RxV7EXmv1Ndz5N0U6Rm3awpjd9c
NwgBcbrkeATUL7ni9SNPQ13ppaYGR2VAC6yzHPDdvZPu6DOlK0f5dik6iczwaOLYBJSlREhEMWPH
+eQdy8bOjrQQ9U8oaDibGSPeldv8JlByydD4ptCT/X160ddPFU74H6tO4B3HNA73ao5InNvr9gU+
wPc61dP3jndYjl4zMzSSIzkPvV4uHUscliIoJRlE+Z2KmvomQ0ztqET4YykVAsX3j4yx2Epm6CAK
yHhfxhfUJ4tsmz6mGpjGoDyYwERy0KGlGB5yDGfSfdT1rqB9mDsI8tJOC2u/dtSq+Au330E9pPhD
2hd3MFXUZfEnQWgWxqK6J4/u5h8VRem/lJSYtCazBWZ5pnxNdqad2tPBAhowN1vcptKHcUhVe6+N
VRr5Hsr/YhO04zhhdTUHo/LkwV7+iCqJ2R2TCb7iBiFuJh5mALLh6CSVNW7nSgThIW4DJ6cEz7XZ
WEN6LAIKDFvwHdLyQCJ3ZLl//VZ6C9N5Oj/hg5oZwaGu6+99a9lfjWB0No7Z2dukd8DzTP1a32vx
RbMwBSb5G7RUMg3TXCysUcW+9JWRKgsR0lC1X3BslJ1IW/2kReZwlGIe+/tH4o01EeQkRhvy4CPe
cv2wWCXHlTW74mEMXfsYxugVFF3lXurEnBAZD9Mt8Ls1mvFLVvzq7kUCHKFVlpSATcQrlwV82HO9
W7U1X2jgmOqu791Zx5anzUpmaNoU/SnrYPhLpIqBnXLZZObGRY/8c4i5MQIOCTz7jRB20/gTeqFP
phBFvQ/yyHEewyp0v1tzrYfPZZIrWUskBsyHvHcWGRiU59Ek8HBjKyrfCzFWfkInq022/dQ67ldV
aG6xFWrZVp8Mt5q17/VQ9vmDg1dYSkslmNJyU2RgqHNEcb2OkygF40PkAWtcKzB2GECdfqazh17H
RhV2BUTHqbxRbLWwKepth9/QpWngru25R9LnvkKmzmduPpyQoZ/VXcy1+WGESvcnxdHuHw+Cous3
mGG/L9LxBiB1yXMGIJyJ+lK2zmNY0owQUS9VV0+frWou/2r1rr7YBsNMTyrZ3T9nN5EHgTzpIgCI
GnMTSpXrc2ahyhmH5E1PIrKmA6pjycM8R+UBRPB8eOdSXIZ8RXgF4RgjqSLXS81pIAqYs8GDoBj9
otbj5Kd21P7IxnGNzfAi3vP6IIP1oDGD1MaL+g1ItOu10twVGnVXcyGQlBQohtnmZ0sflJ+GkpiV
D/4RkPiQGN5nwEdDt1FQqvEOde4M39xMD1OobZiEHFuXNi/0IBQxxNRpz+3Uamug5Rc84PLHUkrB
C4CRxSbJ2+9V1dySdKpoRlQX1RSttxGDM+QbDc0Gh7bwHD3keVwkX1B+cf4aGlcP4d5VmravEqVQ
t0h+5uU2nswq9eu5dI2nJBqcfaXCyvNJ6x1939q5mx6NqRTpSpS6CckS+AEADnALOEeSjutfPocl
DWvRGxdRmtMPYAjVue8NfOlVIwPrCLF90otfSlJXK90w+f5ebxkdIsgipLIWNDa6v4vwWKSNnQ+F
OV8A3PSXcRyzh7lz1kTdFsk6H6MsROgJSYtKuD4ySL96MWVXYT+ZVsOlnfN6m7qi3+VmOW+dWfkt
qiw/apXVfhzbYdjA1WuP97+XRdLz3+rkIcyE6RVx/VyvbkWTA0RJ7y9G1/eaD74eCcTUtQ7o48Ir
CKTT+v0V33pe4r+k41AegGy5XnGcirlUClJlrOpxTtfdAVCPgbp56aHPGYpMbfwxb6cPaojbUD95
a+fpJhrhbCwzZxp9cj59A6jQ0KiHm6ZdGmvut0pq2z611L/t7K3JQb/xqMxBZBhi9g47bhEgWviW
aZF17SVSQoGxBJMa1VSG7dRDw0kBlO41ta+fitH54Y32WpH74qG5OL8y1DO45P0yHF/sdFNqAaEk
aS/Cq4vvIhwVsQNdHwVfDGPwMh/Yivnb0eY68fvW7Eu/9TrTQ55VDwxf5gza15CRWH8UXduLrdlZ
KfYduvLMjeiVu7y1uvPstRiY2VocIq1W15r54GCfzvCK0UCyc/K++20WtppuEOMpPyGFqqd71Zym
Ck3krs4P9hhp9qZrx+CdkACeHFY/NQoOjQD8YfxcnzM4faOliVq9WHi5HXKERf3eCfonZhnDypG+
/YiI35KRKD3+IPku7re66TVrYhpwKZ3+30JQ/AdDaL6Q7RPfqtTy7/uf0E3eRnEPYgRNI6lDQ0i8
frQAmN9gRwMak5lu/jviRbTr3MEL91ZsPDpdWHzTqzle6fK+ED2ujxOrgoCGg4RH2Q3o2pmMIK5L
z7xYSEBvq8IMT16a/8EECFRWGTobqxX5o1ZpyrBxpHjxPE+OD0S9+lm4g/up1rP5YFTRmsjJsiEs
zzj8I1DwUqaDi19+8K8iaM4Yu5yw9r2YoTueE6oSv9Sn+jTYafx10MTwTJfgo2vX1oeIrPYhiC3r
2/03chtTuKEYzQA3RfsQRsX1T2AfkgxrePsSiG7eRdjpnMJucHfhGM8r1+EbLx/gyQtWGSNZtH+v
lwqt3jVDjXrMCFJtp6I6euzMkdShQjhDxU7np6vgZHv/+W5POGieF+FfQFpkEItQUnrR4M1EuUvu
aTXKtNqvaQriJxM+93GKE2OlZ/nGM3IfyfYR2pVcjIvlapgTwQgJBolxK7k0QW/6MfAo9O8ysZ87
60/h8X297xFlNgeTDXdUoBcSbXq9r3qO4IE9QWCL+cuTT0WXutq2ga32u4qiqvo4hIP1zlGN9I6l
/widkB6AhLsvYtTsjlbf25O4xGmf/SaLdPOtUrfVo5ckXcP1208/3/uU3HwS70HrHvLIErvkQLnN
pjFoLnUvyke9mdUjPff6OQnVDr1IY02tY5m88YSgTAiJKPNCHFgKVJM29nqZY+8ZAqsPKfi1uN2G
rpEHp7LGeMu3EST9Zs+Vshn0bn5+99OCZ0T0AFFIOixL7RnXKmiGEQEuihMOGgQgJem3Xld50eM4
lOouySx+yLvXlIQqUHZMhmjdyLP9KhpJY+08cCycy6as/D4OVFix0ds/41gPVD92lebz/QWXsYeL
WI58ZMeXEuOmim9Mm7tXV6aLZOAeM4b9+9oDudllzVp1tQwDcinc2WBTEegQGFg8WxV4eoM0yXjB
etHYCdMsN+XkqYewCP+eaYKuhIG3nozEidXA9EmW8fVWSjjJYECFvxRobEabGgZ+tx0is/1pVfF7
9T1xXpc5jcR9y4Eexp/Xq/XeFJsuOO9DNs7DztHz5wEi27ZHwe8h7Ttz5T59+dRe36esB4WKLIox
rWT5LIKcSzYygHAVh1IbIljL1In5U9u5XusD9spgbelxdRgrDCyxiC4MZm0K6kHHHN7RF9w7vQh1
yapIfVHlLqSYRh8+uVrqPgulbnQ/QGn1i9p4SrEpcmVkyA2V0t3ktpLtwgRNUcDZSrcLC0jqdLXq
ItpMIUJ+m8ip8m/3j+gyEX55VNme52lp4i4nAmSPGMX2oj4MnVI/hU0SgZlWxZ6pW8EgCq+f0aad
rBVmdnC84H0lBxI2UowSmW76eUx9CO/Xb7bQslZ3GXrtp9FOj4Ge6+dJGZKdQYOn3Q6KUiH8FhcA
OqzqR5iqa9LkC6Tdfz8ApAoMEQI+nMvFQXYs4YUpIMO90eDhWugwpBNtVj9HwIy3eC/Pj6PuWh9a
Pe9PtdaEOwG0dJvYSrVyj1+H4/9+CI4/NN8kb49fc70TuYg6xZtdFWvyAOABXTL0KkPUejvRdOcA
dvZH0TnhHiqJebh/BuRf/X/HnYAhO6pkLJLcK4XbFnswY/kNuiPSD6ljh1/TYA4eGkqFd6XiL6sw
feSKe5k+3gTDLC5ntTNn4+CadAwo3t2tbgfBTpv0euslwVoT6Doi/u96jP5J/5lQU+tdb2gAhKt0
ItM4xE6nf4iVlnus1sYfQTi6+3kO1hKx65DIeswKKGnQ2WKsh7rXYhddpW+9mu7eIS56qDdqjEsX
Yhr7gVbG5v4Le1GzvHpj6Ityb5Ip8Mrg9i8+GyvkQseaUD/UVtt+nLsu2GqK6/pwW7WD2iZ/0jyq
ThTo4zccF2c/tCL3UXXj9KtdYPGkQJ85cBiBZBilu53IvM6TjdG67iTxUxzlyucZ2+1dPKAfXcNr
PPShm8O7lq6WCCjsCrsTn+4/02I4/bJ/ID2JCEQjWZUvnkmzmonudqcfBAqtX7ioE8QJnPlopEZN
3xvYtmoW/VHva2UTZbNzzAq7Zvqr1DvXmFBRcJFzvf+bbo4Q2yxhk8zSZO2w3Ga1ijSjZ7B1cI3U
+oDk86d2aqZjXaAlW5bzv/dXW0YADhBpgrzfyKzZhEUEKO15ZGZrGAd4QN7X1EM5jTNAi1xt1EM1
m5ovoKv9SCri47tXZuJFLogEHrXEsiBPI1I1mCzGoeL7PEcaKJ3EiALfcarpi2rEyiVqZv0UKM3a
6Ov2mWFZ0ImBXEnQY85y/ZEaVlDTgJ7CY0a5sdXart8bCd6BpZk5G8+ty12W5RgFd8aaGvTtuyXN
5nGlfrdFfbHY7b6yihpIXXqcPTygq9Ipd6VlRI+pS6qGGpiysseL9ZjhScMGmcJQURACF+tlo4nM
TVhBSTIqCPv7IVVIz3IKQtdDaXmc0Velbd0f77/a22XpqEGZ43LnUEE/vN7g2omRc7Zr7ZgHhoLt
JBZhuLX/McUw7uM5XAOcXacTNFhYCVgOL9WCKUvNf70c7IouNNGyPuJ/Vm8bz+l2adkbz0YRRz8t
xWuP6ejaW3Za9XPe9kqGvzhOL8sjUuf+55DOf1wvb+NK1U2oQxwzLvVzBzzSb2NlOIgq+RDnrbrL
4vQHvEljf3+XZXb9Kh7Ldan8abzAhnS4CRbrhoUae01oasdMBPGzix/lxkyH8CNia/phNkjxmDfn
K2nqm4vSpQXtJf2FltFJj5Hgc71cP461ZeyV3HbRgCBgmk0E7Z+abitabc3a9I0XjNYNnwulKvSL
G/UtQMb2nJv6MQLPdsAPMfATTRMHI0EIw6bC2nhB1xyDsrS2UIL0f+9v9O1xpuGvGVTJkNHQxlpc
EgMis3o8O9YR1elxl3VWvtGdITm4kZX4sxq9z6RQnmd+JIRFagD6lDe4+SnWjXQQqX1M3NHd2KXr
PkWgR+CXCpQuV671tx4O2SRudVwKZU1+fXoR3CiUue/sY8oZPmIkXT/pg4RrDubwPefDWcn7FlSH
/54OTiGsDiIvHffF1yrKeUSEJXaOM71nXyTG/FANQ/5FL4Pa12vNONSRXRz0zMRSDpTmYeIO9BPK
10Oft/NDEuj95ybBzp1CofxoVEX+sXUgpzCfijaAkHLwLyop0RCEQ76ST8ofd/3NcSHTo8GsmGiD
MPb1btHG7Y0ySPCM1ob8o9Xl1sbQUAIWdbcmtHMbVgjb0jZFRWWBVH3RgJr7QCsap7ePonSTo6dD
xUFk3Pk4NDaYB7i4mzKL3X0skIm8f97fekjYc1xRVI3SG/f6Ie2GGzJygQ5h2WL9NXv8AF8YArWf
QtO+3l/rjeNnvl5r8W1VyMTic946RyfU8Ch34MdPTmefbcgLm9rsneP99RamNBw/yYkHhAYmje+L
rsX1w8Vz1dkBM/8jV1P3Wan6j4XWpVu9idqvQ+1Ff4SXXPSusk49ciU+mnCMZWT/pE0Vsb3/Y242
GqQ76HPydm5LtBAW357TY0WtwuY+jo5ib5CUts4QRB8jrzG+vHclklypWQsAHCe8pfYvmDfTUchu
Sc8RVlCSWdkNlaOf4lS33xlQmOGxBKQONpdR0/KhOredS1F42km3RX4p2uiX4lZ/4mzMP2u5Ou3e
92ByYkgKK+mPNE5vVB1wFhJOmBkmbCfb3NSNlzx4BTaRWZ+vWZgtrz6WokjgypPwMwaWi/u2r6ca
cxsORqw2k19NrS3PxLzJ20DbRZPxu85NZ6VAWX4eL2tSCUnbQqho6uKEWFPCcNRsrFOE8v9eZ4a3
xc202MR2He/amYbb/e1cBh25nuRQ0RgBekSwvP46mgxzgYKq5ASQXWw7rWJEOYJa3E7DaP/dK+jg
q2PuzbACez7V+4vLv/x1cP1vcdYGZc0VsGwnqkHhdP1oWaA3hfrDqCp12wU1flz3l3nrPdJ6oOiA
Vsg/i5BT5pXVee5gnbCIU/b2NH0zFDhDiYMgNmou4aMIHbFy6731HoFb0PFBf+qWtGOjuVu1aWyf
EsMNL8jW958S20sJ4VO50fNB/X3/GZeRRW7lq/WWfQizqHQ7pZ10Ksfym1oP/QP6iNM/fey4a1CS
t5aizODhZATj2FwfGRpLUPzqAQaNoF2VtWX+BIag2koayEoUe2sXIcmDUAMnKbVjrpdK1KEIXNAI
Jzfo08QP7NDdiDhLyRuQ1fJ7uyhW0t23Ho67Hpof3Sopy3a9Yh42ppGpkX1igFkfCDTKY6cH1ikF
EfvupVCSkiMYlyCtURVfLzVNRmcldeSctDj/k2XG9KQmmHZVQTWubOPtQzEekHkFE1LKpZcB6quR
RNcPblM6nXNikBB9gKBvYJIySElIsWbWfPutsRT9J3nrvli3XD9U2iXlFISGczL07mxn0qfZHVqg
cS4wOQdBACOy52/3z/7tKWHEAzkTAo6ElCydfqZuxg7RnYNTG9a6b0OkPau1JmUHGvMAbPR9Am/U
8Yz5ZVVCE1WKIy7HEnnQj2NDhnDmLrW3U1GHHx0zNVbaQi96PdfRkWVoUiE6SmIGZO96Kw0tzKzJ
HEM8Cr384GRZs2nmrP8cK9PkD0neP1WC6YGTBNFnYcbJhhR1iDbopse7hD/8pun1IxSgjjGm3jsr
UfVl5nvz+6hdGF1KCNMSwGz2I5pgmaacErsP/QYowh+Mp/qHuhu+ZyWSS0pmG3vo3MbWaCvgAXnh
HSyraLZTEOnnfhjbYzGm5lFPGkMK2nwU4wwWVWQhsv6usWFMWf9l4ZO4wb6PwJ0h36codrizrcT+
kyaD/YhMV7qrTHN4VMzBORVjPh77qvG2Vg18e0iccOW+fONTYsgPBFp2lPhsFx9taecNiXqnnMCo
jucsQqZxSgrr3FIlrmzw20tJfD2TAaZgi6u5TOvGtMpJOVlc0E8w3xG6Bkx0DvuiXlnq5qu1JXyC
eSVjASDp3uKoZUjMpaivxGenb6JtnCj6yYsa1XeiRjkZLgRC00S56v5ne/N8LAoqirkbC0qTo+vz
DSORMGKMyRnNs+YQd1ZzMNy4PxRmsnYbv7UULU+pUsx8j5b29VKOAtMmsoPkrLQlFjijPT4O+thu
xiYvVkjpN8GIp3q91OJ27LLemqzRTdBTczu/jrRiN0VGtGX/f4chs8z7m7gAoRKM5HquRHhxjZAv
Lg6kN0HUdQRKhH1XWptCKcttmEbVTh9nzIWcInwYLNAhVuE4+0kxOugGygxiGeEGPdGKDx4qP1+n
sK9QoKEwKassfG9Kyy90MN1D0IHTxUu43vzAKSotMdB9IfznH5LOeh51LfyRsebeM7PyfcqJ/+0I
0wpgm8xXOWDG9XpYy4QDIvwp1i59sU+KuX5Kig51lMJRfJQThOIPeiQ2M6lb4Y9mk1xsPOhWEsAF
KunlZ0ALAg4GSQbA4RLDortCLYpGTc+eMSMZqago847VOJtPs57G2D1ltffLbvq4peOTz383esCA
xYP1L94bsyTO8UWCnO435JbFkQTyhMJs5abnTgXwOIcIayEbkO8tvu6VpZaNO04jRgukEZBJqD6X
gIu6LfukxADwXKWZ/hTmmeNbAN53keYMj2Mg7I2LD8PHyI7USxDiMHb/a3jj43uhgVkA/l7Mta9f
/YiUYdkOIjsXWj/u3UaNzmWiNrtqKqcvFpPNlfXefMk0iLgSDJADN8pR4zAHc5X32bm3R4MDng7A
WOZW+INnRxl/RtZmhn0Qbuas0zfliGAPH+Wa8eJb2w7IXM44SIGsZUoeVLXXo4KYnZ3RGb+MgMf2
IX5tZzPrvvN/hmdD8bKNPTXxxgZm/D5Trv+OOlklMAYKZuod+Vpe5ZftLMIpqObsbHZZQNOocZ8a
u4rP4CjWLAFv3zBHmMqfTikwXvoo10tVPZIB/ejlZ0VEk18OzkB72FN+oRL6Vceab00n+qZ9JMH9
gL8BPpKMwRZdRC9obqB1Na85j6XjbtQEeccG+WLIUlHpK0WBdEsO/1DtvGzXG0Z3QBTH/R/Kvuy5
Th1f91/p2u/0YRKCU6f7QbBmr+U5jv1COYmDBAIBkpj++vut7L73bK+k4rtfuirtbQvQ9Bu+4Rbt
R/JEh/CjnuxPCw6hB+qRWHJngT5gqC8+ddeYSM7ONG0rKk3COqBFthKd9RRLrYUqyVKfBL7Dbm6H
8Bm9/m4jhPP17+0ylELPdUqoUeBzgCnlv5+DuC+JGhWoajZIppMHywFGqOIHiIBMh4l2H5XHL6MT
lMZxeaBCgMsDadlloAALZQRbDfH2SdiQLAQqPwv83jI4IvlQAfFlWhVN9MH5fVEYAU7lLDYJNCmi
r3Md6OIlwy43aiaVcxXPKtgDos1vHOMOMBewaMuagWwnBXuQumk+KtD/cuSzAseZoQyNwYvjepoK
lIdm8PS8irh7VSTxBt6EejcoiFb3fhsy43ociQ08A38/sRf1GLwzpKBQwEMV73yCXha7SyiZ8AHd
nKMGRCqrBi9fl2P/N3uU51GwqQAJRDqKNPFSUJ5oqk3SLPVxmjy75a4JWGEmfuy1u6SVtzi737/V
RfD3YzzUKwKkh2fg7GVwWwP0MxZkro8ypmUWkb7Y9pOBAfnif9Tu/cVQ0EFDTQQsQmDyLoFGYL6L
oZZxfUSWi3lqVU4pq0copSZdGX+UIJ6j1r8kYOcXezfaxRIFAntxdA23TDRCApqKHuxbO0YSbXx1
j0A+uMEN3T20YZ8cIWUWMHhIex/Enxfn8Z/PgOMY6R/krIDTe38WjLCKqSSn9VH1YV1kNaSyUjBE
g/s+CA+hU0OI8/ezeXkg/zniGciB2uy5nHGRq8wGr0xnfGNSLPOhIvMRDlfJ98Y63d7CuQ8YOES5
bZk8mYTmbloQVDogwdvg4dqPWJvexdn059MgRUc+CKUVXBHv399yrTXMlptjtRAHnd9eRunQ6RDM
bzBnJlNiNmqwqfyR1qmTS1MwD+TWI9DFekV4CFnrAFXCoo2jT1ZB3pJCliDI8nr2Vh98uF8tFw91
Juw6bAYUg94/qhk9tM0dtzkOA6wzK1B44TlQRCnNQ/dKOIhUDEByL12sw0etymBVxEM8fDB9v/pe
5xQTevDnkpd7ka7Ic7Qcl1FzhFPXAkTESAY0z6N2Q7qhYnlpHEb96m/2k3/MEm4rkH2AQESqdLFK
c6emQ1xjlooqoCdgWD83k68AcpmX1QBQaapC/qY6N35c+mH5YJ/+6lD46+AXV/aYdxN0LXRzbNHI
OxlIB2bgPUZ74bfPv5/iX21GhF8+NgeIaxBLeT/DcevkXLVzc5y7vHkBNrla0cqOqAHhomY1MqH1
7wf8+aqC/ADgduhpQVzkp25FH5WtReGnOfaia697DoO1XER2M87mBgrpAjKq8fQwYKY/ONN/tYyA
dUFPz0VyhQ7N+zd1g3HWbpk0RwemNhvhdiIjI+i5Xk35waXQ6F8KoEJ+/7a/HBRYZApJSPSyL0kQ
0F5GD2Qu1JELu9yXEW2vggIOiLSvyToPi/5WtNFHqsyX2NEfaxf5xVmgEeAw3JvvX1VJFyS8qcXy
4TJ8neEAsMXNNa90V+o77ZHv8HONTrF2njqQ54+wDOlRRI6Cj3jbv3p7KIqAq4DA6NyDe/8c+eSV
EJDpmmMtE28dzpH95vIEnelRipcpIfnVbO34wTxfkI4Q+SGNx3kBPCeKRNBAvphogBLiap5R5vd7
CMfDyd257yyBokBcTo/B7LomLTp3ea1DSdYAHvENFcmMKVFql+eqXaPZy68wcR/VeX7xOaCSjfIv
LnpkIpeBeBuhsWqjmh/Ry4G0k43njJI+WNEeLL/Zi/PNPMtx8zdX4PmSQTiK7QakyE/Nz9xpi7qC
989RD7yAxRZw1cy1CvYQCAbq0zBaCNeQPvpgFn56VwyLsBv/A+QRYv6LSWiL0CGgovOjNJ73XcK7
ege4SrWXzfhZnA+1YJo/ikUvxgQMAcxqVE+w2NBagUjG++XWTroKRtk11y1MZcSmz0EhkwyoWkVU
inYeNTdubqxcJ76Zo79XssLg59outE2Ae4L4yKXPe7nwGgUraq9Vt6gD8rhPqHCVWTdpj0FVZfrg
Urw4twGFRHKJJhBwH2cO2Q8i51/yZ9sOEVEhMaCJm01vZ/48kgpC87DW2QK7GNz8fhVdJpEYD4B8
IDHPnBxE+snFddgrGjZJMIZ3Lpza0slHClOX0B+IIA6HSHGeVqPb19lMvGVdD862SORH/ooXN8d/
HgHrCun8+a66WFIAEoAtH4jwTgdLuUqGadg5de8CEzknWTn5D2SMo3RC6Tn7/cuf//BfguafBr54
90AXgeFFG97FZaUyDeWtWyjPxw+/H+Vy9f75hcGRwW6BduRlDbKAx0TYtTq8K5PK+dwPIEw6SDfX
c0yLrepkcqhhmPDBq/28jDCtkF1CmQLaS4Davt8yfaKrwi2W8G4xalzDrS7KIgNYMxzYCKuT/CPg
x+XV9ONb/pAVh4wHtutlBwguAaKJlii864bWpo0XdSnM16CCH6g5A32oWEdlX64lNEUeFAR1U5+7
/W0HguYHdbiLEOv8IAgEcCgirDy7Npwn/S8bqNLx7FWiJHc8KpoVsZ3Y+xqU8kWpjwRifvGR4dsF
JgtYUMCPX2prRYXsAAkbyd002JuODt4+KAh5kUMFuBSduo+4xb9YSej+oJaK1BWw10vwQuPrJF96
S+5mI4ttU9vkO24BJxuhC7LKwzmBC2H4EYviF7szgAIO6JBnizkcgO+/JzzzgrLybXQH9z6gSpPS
7JLJQnZbmfC45GBWVErdhe4Exv7vN85lQnWeSpTsEUueK0tnyN37ofMRzmO28chdO4M/K6MOfdwQ
ku45YJPrOXfHM1/nqwqrCkUnOB6hZ27XI6+HlMLaF1LVAmqwM/yvclNGK9607lYX/UdY9vezAigJ
7n5EY2cUO5I+5Crvn9IrK85Rvom+nbkTyQH1T+kfcuH2XZLlQQAM8NCYcvhUW1WQv+cc8GNwDAsm
NqBQYJ5cItr4GKDgCiu1b1NLxbqCJcQen5RnVUQ/4lYneI//PS3/HAqtC1BTYfBIAaN7/55hiSAm
Dqb42wzk2kZSr1+Pvpy3SWQjl4FVaQ5J5bqPMezIWAkT1b91EaNKisGBYDvX3wA3AXPq/fhEepNF
xbt8UxM4JNsEUo/uje74ED1VHffGnDkQLlg+WoTn9f3X10Z5FV1QqFj/wGFB0fr9sL7omtmEnf+2
6NoBcy7hUbWCKlbU7ajs20FnwBS59j4AGTG+ATLULU+zrrlmoZ8DBQ95i3xlciTVH0Ri708fPNHZ
ZBmS4aiAo+kHsar3D4YgDCi+SLhvAE6CcYNd4K3LvDFDRnTdfY6bdnA+CE7en60obYNXD2opYCNn
KPZP+MnYgZTgQAn/jgqIhm33ND7CGnFiXl3zb7/f/Je76sdQ59Dk7L+D+PbiGOcG6iq0m8V3kPhE
cFUmFvA3MJ5i+eD5Jb2ZBw4/ROw1Sj6Y8cvvipUOXD14E6jZQRjk0lAO5W4YXyVTWbBqoPYg4ibY
zLAYCJigkbNtetV8JDv/03cF0hfaSyiFwIcS5+zFVA45rKnqhMPD1qHovDuFIWlb4Iy3rio2v/+w
789zzCEUdM4HOcofaARiU71fNg7OMOqYri9YSaJ8q5oarX6pRja3nrgeFxpeQ7+tYpwu9fb3Q//0
mkDdnit1WLRnGY7LoftlQOkQIpWwPQ/j+VQkc76qkcZc+x36gn9zrDNiPwG3C4QqgHMue+FaOBY4
lybHa9q8fIH2YhsxAMjsVb3oRP/djQGdKRRQwZUKEU9j1bz/qJVXoo6+VCNHDxnIQwCPqprpUiYJ
G3FlfTDaT1OIhAjtHlhg4WiC3OXFaO4SFkvhy4gzNKxrnvl1Q3Y94XmIjogk1RneC55CQmZ1DOYw
/vz7T3uRM2AJ4cNCIQHVJdQP0eW92JsjarkyGIKcM/RFfBfCxkE5Z+1Yx3KvpgQeY70qShiIu338
jccwHGCVSdzPxmjz9/zH8Cxnz+GzzwCajmdX5otn4QidF5qMlDNLA7GxvjQHo9oBM04buCMtH+k0
/PTx0W9EfQsmcqBy4Xi42D/+YIsJpUrQF5rR6Dv0Vu0aWl4OC6XMd7xS9raIgjEjiEY+2D8/nYnY
PsCAY/PitVExPd/QfwltYbFC+7geMPQUlPXzXLd3MIIOHlXjop9M/XlXQfr+g/PihzLRXy5A5PpA
tgH/GEDIFw6xl8WeIRe4g1TgYrUhoNf3bjfqKeunem4gGqbDhyDik9pOcvKfI1OL26D2bfMaSW+4
0tCGHBlR1fxI3EZ4bKIIyK5E2YSfAeMjR4/q6aa3HIx2UZDR2WhQMKcXHIbjlXHBRE4NYrf+hkIi
zf6ZKfzX1+m/izd18+c76H//D/79FaXOXhTcXPzz30fxtVdafTf/c/61//efvf+lf18Pb72x/ds/
jq+t/sfaNt9ejVDN5e+8+xMY6T9Pkr2a13f/WDVGmPnWvkHv4U1baX4Mh2c+/5f/vz/8x9uPv/Iw
t2//+uOrso05/7UCj/XHf360+/avP85I0v/665//z89OrzV+jb3J197qy194e9XmX38E/j/PdnNn
3SScaH8SFse380/84J9QEwaRETBjbL0fzONG9Yb/6w8S4UfwG0TX6ywqgl7IH//Qyv74kfdP9Iej
c9UdLQd0U5M//u+DvZur/527fzS2vlGiMRpjogCE5f6/CxOFEhi7uRgFSxNlMIjCvd8OwxQUlcjR
nfRyvwpXopfJ2ps6upEWZN1CtzFbIrohMSwZeuvEOyKL62HsRMB4vshDh6QVCLPmBUXDiHnJwtNF
EZPCpneXLJNM/RZEccCDE2a1e9sUdt7WsZL31IHAtxyRavGh33dVTVhcOpZpt6erySk1kxDZz8hc
6H3c9JuoXqbHHHxtxhcX6teRhkFIGaXJKEAjyMspTWQJCWgjWstA1VxYTT2LG5jUt9NSoGhft89t
qG+LvOTZYHWV5YW+buTyCYrDYdbn3L3y/KXL4LpXMXeM+cqFEHncte0mgsxSwOYRIiSD7NIW0qpr
qPZ5rOiK8VCL+RsUJ+IVfD6h8DUhhZTj0XcbfVMOTrcJi4KibtqrfQN1iF3AbbBudFBto6RWB6yR
Iuvdzk1rEM+3Va7F1lfCSRuXW7i/20CyinKOAkRjN2rMfQ5zyMVJEw7qydB35SdURzsGbe3lQYLF
cRBOm7OKW5WBRjvthmCp03hYrkIi7HcIYmwhH7ncNcWwDyPTpbz2NOtjD5a/C0kn5V8hfJ33ZZ1X
muHv81UxUrOCit1b1/pwkWjo0KZWtRNLeDM9dlX4LUHWdDCQdYcudx/tF4Cut/mSvMI34RrWxUMa
hJW/BiIOyhBL1V3zpndXDgyP2UjGhUWLClbG62+mYKiODlUvCBG2UzgJLINAJrsZxkgZ1yUFiJUm
W3E2Gpe5ZbljBzYoMWZtBU1ReG23aWfEQfTeS8I7ZwW53EyFU88A+vUxg3W2ONwBQK80N2Wc9C+e
K5dUQCZvy8cuPxQdaUsmc45YLoYzoIleSw8hAXz6oGd8VUgvg2ZSBrPogqGxuCatvhoBR+q86Ior
si+a+gnuFwyLDXPRsyFctmXvPU66KYF1AF+vhvfS3PWsLsItAC3Jdd2IOfV6bwGjqkZ2TmRz3UzC
BkzZnmBbIELD9gz1JwOEcMwSqty9FCNUjianfxwsZFkXaP9ia20qAwEQfP1D30O9ii7w+FugmlqC
oD/0I75gCyeqLoy3uhHxtQ6K4GvpmIY5AXiRurB6Fbq2XYfuiG4m72aTKt8xV6AoBHtNurA7uzTT
lYIU56p2p6w2UFF0oGIpygmmrBq15WOZB9GtNHoMsT6ib2M1n5LarCwU7JUIVNZIx8va2B8yl5Ru
5ucyQl1iqR9D5SlWq6L/bNoCDj9tC4qiT+b9WLUizQfep2MA28QKqpEls3Zw2UKgRIZ1fUW1b++X
ogBeXTlKrxJdfvZzDYh3abamtHsJCHrmAUy/gc2mguRtDJjNYCXZ29xTabWMLJDjuOHFxJl0C5Py
oTT7gL5SREGHYejcLRWVSKGENh373hosJ1Sf1zRsGxB9+ool0eLcCl9bZoYShxD3G2jfI3PtRfQY
8fkZntOcgVa/gb5ZvisGuqoagFqRmd5FyhvSMqdOWiekySZSA16KuuSmgdHtldDw9K3iPNl3ed7W
LCo8clJt7tz5sP5NeUnyG9XyE/VxLsBYLIVgvQNN0eR7O8xYi2A2D6J6QScjOC4DtG1wdBxdOpKt
poBRlvlArpw4F0Hq1Fi07tQQFg7WXg91pK5K0pgtn4AuHLr6VJrByZJEdyceE/nooROcOl5csSk3
FJCIdtz3CW1XXR+0myDQ3tXiE7pxcdW0bAG8YQUWqqXMhrRgaMGtzkI9Jh1mqgUKYrDACPtBrmWu
X3VdM3+sV5A6uIaF2fM82x1flocKV0TR0/3UQnKqiVIvGVahhfJFP6dlAiKgmdMaqsjpEGlmI/0F
2C/YNlE8triC/wHG9k9yim+KROwJEawbLDakus1LUBQNxCkY8coia70CSi4DYYGxzzA2uDbD0xjy
eyKTVJbzbWh78xXRu2QydggsZVs2JfKmoIp545TCmiYdcS6lsw2/uWW7K70vQxkfZyAaGeFmmbDF
BL+lPHCvE6WCK2D+dOpKBU4T+B4mm6d6TJNJyd0cjckD5Ji/QfyrzoxLHkFrGdHlTwY87FgPiKT9
aTOj7X8YPPAHymEsVsbl37HCUOghqD9mpGvFyXHcGmhm2P3lJpwnhh3kPIVlm2dl1efXnoQ4HLrr
KQJUVLmDzjvMjTn6PI8C5mlQnCV4WEe/m2XFILJTb/g88oyOXXzXqrh4daLK+xTFAtdUB9PxTdjX
wmV5TcVxCjzAdxvANRaUnz+bMthOBrw/DpexFCpG0Ze+ghmWthwrJxkRLgTww13BRYtsncjiYK7c
Mdm1cE7fdo3sHsamSU4zlNWvtS5xWiBzqLENwX6u2rrDmjv/f5GPaKkHk1kk0a63SV0wA7/Hmwrc
XN/R866OCESf4mHPkfQ/K6tDeKNPYjtzjs0pe3vb9+2ygg9JVhln+QpGK5U4mXr0eritr7inxcuI
U3+tgvhe5TNP89h8yZsCNvMNili1BHbFHxYPrMC2W1OV9CsHWjBfBhRgjlhYL4pAKQVTVHSIoYi7
AylLAlVM4jteW3qCpL2XzhoeRIMrTnnMn2E2ZmBkvDw3pN5K9AKwIazL+n4m6QhBh4exnNydqRK5
tWj3rhsyqScYvMEzA/cyJp13R2ccAsGkANNngbji1cTdZOW0uM1a2jtrMcMYEiuoWLUwhrwqVA29
qQXKWjZqr4EVqJlBfyTFMTFGLIQUSVoKgoJI228hUyefogQi3yTBGmpYQedXMeTquUlEvw5b6Erm
JmplFsPmN9Xoe2clWklbmxC5Qrv8tjKUr+F2XG3AY+ArRFzLzpcNklNUBz/Vnj+kENFp2ICEeSWG
Pgcnp603SS8z4e4R3fVHXTgdlqADibOQHB0zQ2vA8EdA6zMUO+47Vb+g8HkvK6jIuXRtzHAjIRU1
gdhwU3i52GESCUPViWceiLcr7s4PCwwyn+xE0hqk+g3aeOXXuCuirCa22euGDzdKx9dw1nQwmySu
0lqYL+WSj6dFn3U8R9eTK9KCQwgM843ph+qJOiF5DGC9dx21QBKjdzshaEYLGrmYepD4ildJARs5
QdyOoXIITNoAzR0cjD6IPMmAyJI7mRny6VuVx+6hix1YdUB3xnAJhktefy2CiUGSGPJmSbum1Xjq
IZebTDkqLGPqi2irYixS0rZ3dFp2YTV/VkWxi2zAEQgAmQuJCtGEe7+MP4tpehpJu+mJexopQVw3
FRs3GmDA7qKpEM8hZ4VNNhCnHSBewj+VEYGFa1ewobO3o10QstV6T0Sy92Y3i/Mxz8YBJJVlsXdx
G60qItd6hE5/89W1NNPAtVfNDG3dgPcvtRO/WIUCAWTa2BCrR4CQvsezv4agAEoJ2K3NGJ+CthzT
RTvHZpjAgDH7KPFXqAuulkbdl47AdQGJXOjRM5X7d8VY1G/DKCFvAqz3vrOWXLWVdVcLLGEP2uHq
pOGWjRM+zGDwCZJkKREvFRTxEeg8R6eIBONudE0L99nRuH+n2vdTFOAxWzjr8EhCblURPjUCQBLt
4RRbEqT9g1D7ylObegFpsCHzjZw6Jia5o61YNW6TIITXRVaVszxSEwfgYQnvpm1EuW1oW91MC1/b
Yjw5IwFsJvGevXFQL4aEpwLa7KwcJ38DGX8IjItm3EgvKO7g+O6+jnMv10tVwt/LtW8BPM1WQOPm
TPPCZl4PgQyW0/F6rpJ5lZRdk0KoNLiGtcApiO3tJE3NVFt6r1TIdo0Air+VQlCG4wZGiIs+TWCP
7zqKrTMMT25TNo+JB+EcIPOihm88yOJJhYeqBaxsKg/StlU7nWrafYsar10FQW9OzYKbNHBFxZpq
qFc9id4gb4R4a0D70W3JeuwCepyVjFsWth05wM022ItGvUHFhGbLPPvHJCgetQ/10Rwcb2H1l7Kc
zb62sH30UOfYCK86+qYsXpMyblGEG3W5ALbW52kOwPxKzlH9Cv8niNEPvVjDU2FVBWJcIfT00wEQ
zetJ0zVAiJEDWGpcb+c+3GqijhFdxvt57m+juJUM1IRbRfg9L/hnAMyPUW8mBqLGF8KrjhWFWI1O
snVKtcf1BmcbF5XrHjfwMR4QL+A4EgceFA2LNcjybu1GbIL5UK4RuSVds2wg8oDjr4yDp7yf3AxC
59Fr0wXmuQ89sASrbAkciBEmFMm7WaluTnlLPtW18VNkQNtwDLaS8LSx8E3pcf9sJMGmHpNwYDZW
h3AsHoeuc/ZTPN/6EmCYMG9WLpTpN9HQvg7KY7klbzGpXs046rSdAvoASQR3TQjCaN3iKMqTAKLF
ChebqKcrFy4mDM4+N1Clus5zlzLfBFvPeYVNPaudYU3GMNoCyrefaueGNJF8NdMQsd4v5S4OR0Sz
DvZfUcCxHXLj1RZqZ8EDuh8580gfr6PAHHptsLhoZ6Dh67kpSB5freh3AYWcAip15Slc5LRKAOUD
t8LGh9Hv75MKGQ3JdcIUbV/iMU+2QGtC1CVpJLIcqHt3pYezNVluAqd+JF5DV0PYHsVMhwzvsw9E
98mGCtIp8GPYorChqlQgnzvAbRhZFWL8BtKXEAbzsD1ZEvRlzGK3RrBch48QS5CPVHsa4Zfv7IyW
+glaWs2VQ+GBBT1sygytza2xc9dmIXTwVuHAPXieSSSnEips0KT0+Y1oi4J1nlDZyBFyGNIMVwrX
/BtobeV2Nm7JIlfMVzWJHlHabbeBL+svufL6h8qJ/FW3iOatr4NoP4Rzs6ZTCO9tP6/RE0eJHBpB
Z6ZAkOPMgV+Agird506WyXMb1PYVxNaBCUHeSt+6uyqGW8iiaAetDKSHaJgUa17HUCjhrtrqsLYb
CksrME54u3fBCVjnMqhWS70sX0C3czadA+V8MrdoSebSae8wNUOmZdKmRS445M+jaUitBfnMhXLf
fWjLjpVRyG/HUgV3JqBQsuqdqd6aYUIqZaH5gLCxTwEJtDcBgF43SMTjK5R9R+Ymhh4mh8+pnCuw
H2IL8+ZygnQbUFMbC9G4zOFtsQLgc15L9At3sXDchyH2xDGXfp7VDq2OpS8ysAcNzIFLvS/zIobE
qlMPn7sB02CmZN6FrnJ3s0vuhew2bRR/h/R3vI6LqMXWGXGyQqNuPNjGv/Z7VOMJOL3hytCyxBeE
iUXWdsv4JaRdu0EE07AGtrNb2nvlneXL58Ctj8Vou5Mr23gVqAoLs6DTBhQu71t35nww9NnHEyS/
655BPb9Bdj9peY+q85f2LMSR1F1xL3Ugs2IGXiODp8uz5/iw3nNyVA/ghuWcU3o8OnfqVd2oGdVB
jeLLlI/0NIcqyPyqePbFuVsBiQY/Q35zTGAaCS1DJ+iZUqX/DOM6vYUr0HCmMeOzheI5rFvUrnP3
S452C/PxdQ4IN2GLC8/cV9PKe57PzzBuvUry3EPJCBaA3eBrVkTz3mmCJXM1DRCJDl6IlKpY9nMd
0+1AS/cpBng+YeHkAe3WO+G060YJf+AR8DfAowuReRoIm2lG4cIMbryNlJVPgfX4thG1hy/mLSCJ
0PiQGy6uqyKc7kTJg6dYutd914Zgarc5zuVumc7HtItiZNGIlUPaXEN7wL8aQRLEIlzmE6EVQUrX
8FulunrvLkHOwsIJ1jzxcSWSpITQ+mjeUJ/Js8Wbln3ocH8LdnSflc54gAiNs3E737uea3qC1nXa
NfE6CICfU9OUP7SN+q4QpWW5RZiQliM62hDkIZt+QWvQzoXDUE4cEaqBhdx7yHt/1KUZ9Iq61HeK
BvxdODHOiYc8ctKogSoBryoi4GRs4vEKII51DgP3FDXBtAzwzi5FuF3BUahLAoFdAKUF6eXFlZ5y
f21hNbhbfDmuW6Qhz1GpV9IEC4QYeX+oxxlRVEhuwIk6QWhDPrREI11qBaon7RjvIiIRd040OOZR
Fxz8MMftOWl3b8w8HYUU8zX4RCJBDupvfMjhZiX8khns2bbWWQwY/YquSU4xwfXwCh7zt3xGTY4L
BLgNZOzc7tmDGsW2TQCWp1PtMuAfUJbQuY425WC7VFYwDQ9C/jL5JPXzBwc25vmyL0aVDeBEw1Wj
XLzbcFK7qdPLWkHqizVdkmwAwFQI9LrbRBgUpM11d8bnL+31mCAQnt1iFXYGEREqLUnn+Di2Wgus
oP2EJY3UkZNbgAQNy9HtQ162T0bE4OjQjx0o+K6nJMA7xVmmz7mHv3CBuLUrvuURZiKW0brhYcIW
eDaxEUf4E0BXezMAmUjagDVh9R32iglcsOrmE8RGYSfgNl0WLd7AumD64jVlvs7H6g49X5A8ZD4+
RWDBnIzfuTItpaZsACsl8vhzi3LKCNifEzeQQNwrpzy4Dr5kAu5I56s1aiOpUy1+6trIZwvXB4DP
e6T17XCKjBeht0frfdDD1iAmVzHv4QhaWift7Hw/L55ZzcX8OURDNkNm8d3r9fqM3N6IlsorOfuM
O2O8GVGJ3qIR1h0A6HZWQ8v3M53tEdiRcRtYCOwIuDccqoQ+02jMv/kocI758uihrP1QRFKcb9DA
O4y1/oLU3GPwZ0bPuaK4S2bhrTsypwrxb5OGgwhv+jzBj3shoM4SOKSZr7SFkjbqtmX7FWmwo1hA
jbh2xYIzp5+9QB/N7MKHC9pHlklaURTiKgstDfAJef0limGKk6q6VGi9Khv46RwUcYTBF3quRQ/F
lIpBLJs8IA6ygjEnebqAp/ctMkl4UmXhVPs8hrj9Ko9F/OwNgW4Zzkj1dUr6JM46vxdfTNlMwO8V
0Bd0PLA8J+sjp68a82kGjSuFA9CLAVONYa08uVRBLhZJBt/HTnBH1MIQJwHx7WrU2twwvHKRmtw3
tIM/1xTAy86pXGxWk5zAyajvx6biBzBiIbrtJISv4L7nZkM+WJSJQzRumqr01lbN9CbxkObFbgF+
QWtK3IZltAN5LyO8jIHhEOGtXZwDMHwvLScSFZVlv6ClzNqAbmb6DXAiVOA9hVrY/GYFTLwtSsrX
VIfAMDkIxgPbwFHJ9BA4nJtuAzMcdHwWJ0mXHgca2J1xOrcF37h6fBkTcmu8odyBfKyAyRmLu8RB
8wnNLQavNBQ4m6V6zPMSwUhr6BqaWRsfERiOV8gYLkSvKtrs+yoEcblCpucVHhSgz9r4XoAWfi7L
DfgxwUrWqHCXJo8zUnZ3Xgf7u4rfepObfB0GPb3q2SlPYsEFyGD993+oO48cyZFsXW+lcedMkEY9
pXAR7hEeOiNyQmRGRtIojVrt6K3jbex9XlW3UdXAbbwaXTTQ6EGldifNzvnlFKxbrmKn5pUT83At
XKmT8aEa1/vKzjk3zOuwUjh3K1kWsaVm3uJZlTOznNib2SaPfZq/sN+88JCKsDMIqDb1dymS2PXS
59Hbjl3tP9QI4H4BerV8ZegkIp3SrFtZF2U8ahWPRWJ3z3QGE0Gj6z+JAgAymjzg7tnMD8rK+Feh
JYSUbu7yxf4ki3aDQhvNSwe7YzmZAwZK9VCYbDpTwcoTPXr29g3UvY6NpV55tosxUowjQS+0OnJG
emONwrAPY6ci5fRLKK2NTptMPXbacEz6BJrIZ2nmvEdPNFVT3CzSiqvNzffavGVVQOCecz9UVIRV
STXuyFNJ30HBC9zyXbGzFtd58zXlcMboya+xKDVu8Up707s14ULhPl8pG8vqx6IdyzcYN2ppGWhZ
kevbfsl+bU0XwtV9GI2yY9Ors3caar8BzY/7RtU/PZ5u7nU6szUSJ50j4ZcQJ0WtWhI22aPxd/t7
Vv9n9GkjaDezj8q8n9x/ZZw1SUgPY1x6SX2bm/Z6An1f4k7vuycaIMXt9Rsc3FSGNo7AYGjLR3wG
GU/bZgWzBiw5l4kIUq1UoQbPHXjJdqnypt43fd9HxCFmWHmmY+/kWaCq4mOy3BdnqW9muQWlVhxS
k1aOsau7c1t1rx6cUFzwOTMt5+TL+wmMbKvdu5aqiMRvLHRHSzWxZWcHuyLVLbXMNdg6b/7GQP4w
ZFN5l7XV9opMlZ9v5klkzbZ6rLFdMIwUhPJ7UBuWkPIMySgf2zXvQgNy6oFm2PHcD8qN1OST4aj8
Xb2kBqWeugbYszXlc8+gGFVt4kdEqmlHb/Dzp8HL+x2PHepaBDULEa7Wuqvcqok49sxIp8TmlDrt
QPS2+OCyJLk6n7nfKQGgR7oB/fBVsh/a7MlEqncysSJpTlecGzmRQtBI5tmyf03JnCBFp4mIdvsU
xnA0yHyhfzhrXjpCuwe9NyNPMb/YQyQaLbpGcyK2/j4SABZ3ixdVeWrciZQqo9om6QbdTRmmY1lG
tcsqODS6OvIs1neek9mnhBqVqNE7xCPpY8Jf/CbtfWyhVwqrxy8W6bDGbJd0aftlJ7mj8xCM5uvQ
1rysusv1ZQ63CrvqTeu086FBTq4tQ/3MVtiTJSWeyVnHPGgrshx7FXsZ7EDq93boskwF4wpZJREB
Wd3CDWcmQLvVGLMh1ZIbJmFF0pYPZxQZiuZ6SB4clSwB5RI6NhP1XjjaT21MK/5puYLTpLo7z1v/
VtSUGAOjE7RuWu1ya7UwuM46vw7j+DnMQxGomhWdfhV+lXrz0mXl1geIFaXZ38ttCZdO3vjJHA99
Ek+9IaMKxDhUrXhuZRUiGD61reNnDPHz9pBu2Lq481W8Cbphc72JZDGf297IgszgOE26Pg8GMuyE
R3AIMkWJ4go6otMAuTWzPw5TyW42PviTU9xkvTpnU3uXtk52mxEzAB+KIzJoWkAP4lihgF3rZYIr
OaSzll/oUdQit0O/H2hFByhKCNHNsAAp+6xHS7a+U6y5T3lBj3xCF2+mpJusOYBd3QwzUfnYk2D+
LDiaw9wn1t6Q+fhzzQe26SUdHgt/a5hZScuJc7XwCotkiO1a0QgwG/kSkL/7zQYPPBn9BF49OLu+
toKFRwZc2wxlxvDhYTp+8pTM4a2X5mANyglmqjJOnhwpm8wMygnzvgg3jb5zpEtGoLdAv4OxpYem
Mu5JrexO48p1Je2ljPys3PgSe6q93doaftgG4VR+7rzP15OuSMo0cNwRvsKBbqxqUR0tVXYxYSjp
KXE7crpqbV9L8MnCe++bYeNvJblY8ykeimSM24xDtiCE53beEKlv8pDK7mcvXD6RNRyWdp8P5aPr
jIhQT+BroRTrs4lMkg+DXdhpoqR5w+eAnCBj+CxvbVokw8Z4KxvgZK990mxAFFoamV169jPA38HZ
AN5zRNuAq63YD6oMnMm4GxZv3imMwKEgHYTX9WbWh6fNG1skoeJI8yF42hSTfRERohPnvEd1S9KW
GPbLrF9ff7jgUsb1UKy7ojIBErjG+oZDehsVogFxbHxSKzXjh5sboeBNyT24wRRFWdfzUhp23Brg
pRt/czm0+23OWCunsPbMI9sA8IJGRDzueZOP2RnhB5NybzBnHjdlGRfamqivGCuVvdAOWQSjNmSE
uCs9BCe9n1iW9wV13HdySGIxNzQK25BDoEp8hsjVN0RnUi31Pe1ZQ2iMHseV5cmLGFsVNaSxBqhu
1kgMBNY5CVBUAap4a8zim+tmSEKUURx5N6ziTK9pe28iYwiHLCeBjuKOnVJcZnrf/1gcW9tzNF62
OhORBifKtW290DzA4ZXJ8o3bAo1ArbaQRcanJb14R7hW8VLKMi71hhbIXv/0amu9ZG5DI/LSjyyP
Ge4aY0xBrF3n61aNvMAltB5QOivX3lE08eUuK7j5brKhKFXvfdEFgvWiJrJCM+cmGlsXWn0VYcGx
GNvKOCQuFX+Ow8fhZT9ZW+KupaHVpHo7zfobo3Hb2CuWLUqzcdpYO3MBUpkUgQks9uavxtHMBMQ0
tSVqZIHyGj8qJ1bHrkDudT0X88+19XfSohJ1ciRHbbZR423eunMNBMU81PfyCf2JvUcaXG+M1NMt
Av2dTYasr8Sja2jGA/paboDJeyxK700j/jyk1cYF1WXAMGBrcpuJtcv8e74J7dKwJ7ybFKokwZB0
3n60arQ2Vp+JO0K++VsAYDX6GLlovZpfJlsdDGK1eIdpwtRJzp51LHI9HG2sBuHiZygeh/UFIvzU
p3D4wuBay811jGXppWdfK5/8OalOY2K3Ie47VqWxZDXDCMAQI4EvylPKhq+oMNZz595ZsoubtY+b
lr022rRfCDv3Ouc+s9xHkVUm0TJSC/Wpz6LU8J9SQZl8OkxOjPS4gmCTGw0nLQonne8rWGyp/6K5
PZ8CQ3O7r4aSVawbko5s4sfzl9rgLttPUqb5Dh569O+oDZJMfOadDs8HRu0+qJ6OrrXfVc0IIGNw
6/k6X+JM7I2KmUD9PJAYH7yT2yppBTh35d6beCOjTbSb8+x3a30NApXHbkr1lyVb8pwSadJZI/5w
XmdbJd6jXRa86brT7Gyygx8KouxvGCQRnfnmFcPSOZcmw0g/pZsg1Eu8YO22SA2lOLKTltHUWlXs
XnFNA4lBqFYGInwgd3ZPE32vGxdXEQ+DCIeWSY32Wj95KjDscsSaQ0i2SXp0ZdrdSnSO8W924aXP
v6KKk1HpDF8RjrERmON2VF2VPqwlV7MH6YArKkbW9akTlLvNIgsszVtjs2/B+DfTDBx/amLPybVQ
9A2lC4b9vCp5r3MMLcP8kPPAhTLpbppS3emLuLiFernin7veNdSRDGI/NGe93OFOSAJ/HKC4VOa/
rMvSRfS23dFBz6HggDCMEHnw5x2p6C5s5kaxmQvLVaY7ROIXryBtyrkyw9NmRsowHw1tjYFFiWDU
y+eiRq2g2+pJaXSxSN31Y1ezk0CYLRAXG3vHHQ5gVrW9dtf0g9xr0h+1gG5FGUm1/qBMKo8aF+dZ
a49paEqQtXxozxNS+ahutyJOyR4JZndVj8yTzonct5HbpybRpuLtLsVvr9SU7hqrFTtV5ymG3uWp
XlneBp3EIm9ZYqI7KCWRE5I+AVDfaCkU+GT5vFIzgidj1EO0301UbqbYrdlCE6nbnppGaXuyDIcz
n4gbZGZZvaejFKG7Nd65zpj42mZ+wx4/H3JLb4jk6FWkpzMCwa3b9pB13l3Wt/hrFiuom3SOpyXL
7rWJRi2b8zmGfo+x5H1U9chMJ9OoRrV10AjZwip7nVyR5wfgM8nZ1+dv8K79ATUn16ermZFmTn5U
06x7mHGI7sqN9oYRPDbKfYPAnRG6JVGWfoeMDteRaJbnnqmFkKHxJTMzO9rkql2K1VNcp3Wb3G+a
1cV2zvnQiY5SJ3cqnpn0l3AFOg4EqM59JzMsl6osudgZhdg+rB9pp88nshK3W79Z0g33epnFvkfM
reU0jEb+WO5zYxxh/qv8wSxtcWIdmm8b9JmkyCBvcaDO3SHynLajP2pdH6q+GH7Old2wPueJ92xP
4p4xkvolzEmkci3ZAEeqp1Ajb6vsliEu0LWVUbmWeqTBCcNWQIHiki2WaOroWVjNrv6lGiHbb03i
rVpYIgf+JabW5lBDyRVIf0XR2tgWGl4pF/p8zV4xHzX9LbLlKdsN61X0UfKQekGmzPS+EGp7aEQN
KkOaMsOYWlJfEiAgmz6ofQcdrSkyBplsq6hK44hGtdq1cWM27o73mQp3f/to7HXY25ucgq5ykWxY
GVObJfP+YDu07m3evajLnXTZV8iJ8B9Gx+gjJK/6yeqgx2KL6ibzWFizQQighxxEA96LaFE6JaZ4
bpRfXuTMOLROxXm2/ObBmMS4I/rzu2qti6Vde3OuzXuVJ9obAne0w5LAUleKRjyRgppJrAScRu77
oDbj1hiyY0osJEYY497Ml/UwKRWbtXupPaB3d3qTzLSJP8aEhOz6YTrpfDtZ3n5Xfvo172Cwpewj
gIBz4vjHZSxjrANcYLQhNfniDIExacVu5HbsSWg20xvMibgxFztjyVm109anbZQP0tozBXmxU87m
iZ4B/ky0u1fOaPom+nXXKD3ZKH5yd4ZcmLRTRiAfCvBmWlL7sZXwn4GSifG9d/MRWUOTTK9brrm3
ZETn34ciZz9aB9+JOjMp487Ux3BguJUoRrrkbJTN8MYA9mB67QgCvKTeQUv7aV+wuQR5pXJutjH/
dKqsiAG4H5VpLazA60UK/VPh4YTkO+r5dNZzteMhvWubKeznDhGfddZU95TU9g9ii7iiCTBlBsHg
vpNeou2WXGteHAE1HKDevivyrA9FW3SIdKt8n1d23EwLlzbyetqJRm8pve9l50IMmLi3aVupze+d
1lXvCx6XQKaZZUIvTxZLXnk0CUaLhaiXe1Ubl3HuxjnyASDPDn4gGCTppe9yuz6lpXJei9negmKp
SzwrlWIGNZmHuRPdebhUUhcvVVEy2MsMrU87ypMrfQtygRwwU9PEOyjrow4XhHeM14MFQftZjbaG
5jlT/kvV8JgUaq1uREOBxWLXfpiQKPAmMwHsAWX8iYBC3VrVmj9nqGWhJTTtWAsMH6Ixvk+2+Gh8
pl+PJvqLSOr3saR1kXVl/UpJS3JAPN09rGh/9j0ilh8OO8JxbNr2ouuNdY+uXpyEk+fnng/3wqkM
d9GVJQA232TR1fPRzYvix0A5ZlwhzPBJNOE7AOQz124815TT3VUkxcYpPeyrk+Zx1xn+QeFi+pov
7o9rNtqJiA0DjR167oUP/C63iSuwF+uhIqZ4PhRtaX5La6wybqbkE+9rCEtas1k6+hFd9Lmo5l+1
PR+3Aefsqk9Y1ewpX4nwa7optq3lc64RgGXlWgMyrTuVjF1kj+tPzZ2GuM8a9eCPDWL+Ysi4sYzy
wZ1WoEXdM3aJKn0A63Z1nnLFb0zomROWuuojgoC+otS0vw0YRjFt9XnUD9740+WAa4MN/TGrNK/X
tZzjue83o9lnrhB3zczgapj5D5Vq8Aiz5d04sv/syywZDgBQ1U5po/vEBiZiw0mnncr5dLKs+ZZP
UIyzlvHaEEQRNdX6ojRzQ+uY2XjU7KPQPHUHHmSdwNg4jq/v/ppv7y7NP1fyGLeeJ+onlwy8nGxp
Zz30s/NNjr5/rq4sh7fU9UtVOlaw0SwbbhNfak0MIG1iKed3Nn0qx1zDSVSvIKdgwPTZix3GbJRY
44pwxEyGLKpNbdvNvY7evpKlexiUDfyymH1NctFUHcxpsuHTDcgpd3Pf2T1gjAfnSMLYaWgFMqsm
scaDo9vJyShaa+8OWnHMWGRBP4zkuFZWHo4GfWPXkhHiHMlxVoMHPtFUYTG7+7723LDRgXXsAge1
k0vvPtkGA5WJq+15I2jM9rfkWZSMHDVhjzeeRFXJuFAets3Lw9lFc60zcH1HAogQUgD1uoDqzH3G
em6RS8V2J7kFU+PrRH7+3hQ+Yt4ZlJFzW0+/gZkwGDmd/lRB3oeplvohAZf9Y9n7RNeaKqyz5ZaO
w49rkwqFU3V+hgz1Q6OYzThHLNHQ4cu+Y7qdQyEXHvwGVUQ4LcWHXc6vTcYePKYFKrl2PPa2vxwG
zRrjZbONnerXZ4q119dFahcE2ODRrv8yZqIOcqW/T/7GtcVsEGb6VTvc+kcS/+/q0nqidK1HztRf
U92qPpyw/wCt2y8OQ8S+rhM9pt/4UXBNP8x90e8rzaIEUur5wdQcpQceSqiowPfyIurmAbWBHeYg
iIhmrwzsChqr56sfpGZxB4MQz21pPbe/PRx1bT+aiDaCrCc9TEkmNSFAoPwcpDGgaEYLN6zDkd7p
oaazvmbkcPij6QYUJQ9HJJzZgVmbY8fZvFc8WBZ3WQucp7T20M4Z3VZOUSM1pChZapp9sLvcPuNy
q2MvxV2A4HYY2SU7s/5APuMessJ6T6uelUkVt7qW6XfjqBmhbK2Ez0Ws+4q7Z+frmCuUzUSDKoS1
fCAR2UaBu5htEaUbhqpxYsd1SP2WudHcz6I1L72H0N7E881+RS7dK6rx+dBNzXJm9Oog1LSPbSIH
tW4NM+ShvjR9y6yz5hRm+ddZK62Wvb+Z89np8/XuN9vaHwa6v9jD/unR+1cr36X5rJ+G7vNzwKX3
H2DNM3GO/htr3lim37vs+5+9eddf8bs3T3hfHHLgSc/83Up37X/7w5snvmCYpxKPeG1M3tj3/usf
f3jzLOuLICMC96rA2y7ISvunN8/Cm2eSW3itc6bZzSXL/m948+Ah/mrNI1SQSDSkqLrJH2QRB/NX
a541Z8k8JjxEc5rml8m8Cvg1pvOQgkV9z2CEAGrl3uH9GJUwAhAcfC2FOVYGGmg2cMdrHQNS3C7u
OitL+nBFJVVHDOO0Eudi2N4MS8PzYXcK64VRTIJ7i//shsViC8W4t3So7csERMVkyOfaTa0hSn5j
SaQ0vIdRs10tMBbhpMDnCo67pmZrDU0/RXJk8O0wji2vuVyT85Bs/LEw2kUSdE3j6kfXLt01KBII
lAIGq0gbVHvEUOy6uf46VdUO4+JFmNVF2sObtiXBMnu3mg0ZDZ7tVz3K4WJ3pZZtjF4iXeJEVLFs
lkNCibPojQM/D8l+bk5xuVxF9R67GYo6c7hfiBr/YYvXzlfQrLoUtzmYJeL0sEloJnWdAwDW93Zw
7xJtjmovPzWtD426MC855BTnQ7wZ/MrRndECN2Shl3wMrDjLTE8EOsvr/8XIr7oukJ4+T8xE/BJr
ixKphU1HL9ZovmEU2a11Reau3xg7jfCxwdsOS8ZdogGviNbQPtcNb4SxVK8ZMNNQkInnqB8pypvA
acB/57I+Nl5LGXV1bIw58Ipna2t32WhJdIvygUL63VCWR7uZHizcS3y8b53zmmPJUNp76pm7vFdI
kURUmnNYDM4tUi8+JLJ+fJXhC5vTN4/jfGf3PW6sVH+S7mMm15dJXLXjkqryFdnfCHAAbxChnEPt
U/hofcfrUMWZXMSZjcQvmViZW3FSa36sVuveSvz4arzyrCxW6O1KMcOCOo+OXp7c2cBLcIU8/JFP
LqsRfVYhpG6UuciQeqxoBruSvdvyV70sd4YzxQuGqWwUL2PanPrB2pOxhQxQ++Yo91Y1hdwX7Qe0
5MU2HMBoLje+tczt7wmzialifITM+jVaqFGW/tVi0rcg1iIPvN6l39uwmgvgRdQj6sxFhfLHOVqV
78arMI/gURkWIHxdjx4chcb2NyWPyayFRX+tC3DLe3/Sixc5o/9eMIeUSXlwignCFA26qzex0LUb
J8na944gU9iYAP2UjVeqe9X4aUJDCrgm46VSMlzK9UyU63NZTTD1Xn5JEc8LrLerhou0XnU8hXoz
BWXbgwDPG/GoTo1ustoZWXay2yQEIevjBBgD3yRse+kebVkfDMBhkTTs1aiY9My7m8FOpjS7LRLj
oDfljfRQLs+Dc+82y7FDWaz0lSs3wajAdAkR1GPFLe4wvxwFEWdA9b+WnFjBat5NPCFkcxz1GcVh
2d0JZ24vhTb49+aGdK0fz1N1s8D6BBRqRFjznwpncwHImgc8KCdzTGb0ELN+0KDk0q78dLoWg3ES
Xj0NQ7lGPhobKO/ifdU7K+hGDI/WWka5o6MpGIsQAvMgTT7REm4ZEk2h6MZTuK9TNFEseKVvXWYU
EoMUkUCpvJQoELJqxLKMvNttiycs+E/VwPOXiBe7qMOk6PZlwj/dS29co4IO6YNMa1l9oBNPIC33
S5Xerct2ayp51scFSzNIVSuAsf2jNBpgU4pa6GCUhVMhpZhuq5SDgXGfF/fXgjNGg5F1vOFgML3i
eAyN6oHRpw4gTYFKlXwjDvFkJetF9O2NU3dIWlDmGfrJo0NU2WhJrfwI38nXUzgHNNHUOq4touNh
xYKpI2efRkT2qD6Av35A2YMAefyTfDYNx+lu9RJRR06uiWbc6kaLVMuvEOt/doXTfG3MzuHkvjaq
9RH8zjnR82/kV0VVJo8VWERrbU+YKG9pzw3JwViCDuGHOd8g4edxqtvQGu1daRFJh1ReL81fm6d2
NH1UEdfacqDW+NIzOi29F3v28tUthh1maRACOZ+pNzyaOkXztJmGanZDvoEs7Mn1TjT3ZnDHB2W1
5+txtCQysotWHBfrU0v8cLLBvk2CnoCciVJgq7y39WXarVuNgxUXtEvU55Wh3bRfS3ILdXFjYYMf
vfwMLQGxrrrjaPO1m8vdrMsd61BxWZIVwKVCscNe0PfZ/byYYWqNc6y2x6x5q9pm+XDlcrDUk9dh
XvCzU1Lot+2gVVGfVOhEfaNavRt3UQsH4qKwRGHv5dhzh3li6VeJ+jmADL3JeWi+Ig0e68PcJemG
zdD0ARTzGbuP6rlafMfofoKVdK/L5pdfkVaVCMIm275fQPn7YKNb5BtERv+1Wyv7x0rPIPTY2q0s
b3lfn20zh1Jsi4G3EY2kjUY/XwnSMWr/w2RP4XaTAhDdryYjrCq33JBny/5Hn26jF5LmOlOWlHRC
xehw/WxXsoJNYdb489kiInmOl0UvPnvLxS0AHtudsQkTKo3Xn3/6pK+cKaTQT/KsqC/9hAqeP1yz
0+Ud+WEOPrm1BXz2wUD3LR5lTBmu1ox76WHK3rkdZMgBZRqa+HqFQ8SuZyXdaelX821wBv6NzEVw
aS18UrCSMmMHGbsB6MI8VepcVmOeHZEbOv1RDW7h3Ro1/aS1vRXGQzl2GDKTAt4/FI7mITR2+xnO
D8ZWYwlKU4yuOb5b6nCGqg8MjljcFoAdCd4vtkLECbpmxQtKu4ToAVb+SOSC9RmOAa/kaEwQFjNp
DThpoRz9KNVGxOSVJP0dWm1O5V1qMFBEfFStG8x9bx5ys+1piTAadjtL6WXcQoXmN+4KQoFgCn3C
oV8H+dSyh7DBCDRAIayTjq3IxvUSVn2K50ZyYzTxMFOddKxcPKDtcJUAJDqDyKFcya+MGPMcFftW
p5sHb8uIFjBmCPbTwg79YWwY2fhrNSi2rRXQNURb0vN+lgYiDU5hwFV7Ll1x1kZH2w7NmAxG6Jd1
LnekwAwcBsKytwP8yZLHk0/WUGgo7E4AwhsOcV4lfd7Nm7/9IvnJqS6zp6M44IkYrhJmXCFHBKP9
GGLI125AduzxAuZuviTqiscUTdfUu6YBMDw4M78VIsRkdeLUSnh5HE/L0qNGXg10kZ/6Yu82dsa6
XtkF2jdIQQNsfhmdSPMAjgJXJfU9D/LW3KDEQZFrYzC6GbzO11jbFDgTPOXQnMxtzb9aKwYGfGep
2R1sZCdf8SdO56SdYXyFX443VUqnF0euifTbTZvJAKXu8bdsC7gx5AtwByUvvKK9PmRLOHSANfxl
9bG8imtdRCbOsuJn1QrrW1fnVhrn6aSXka6vHXwx/V0RHc/OaVwaxKmzVjjnubfLPNITSXwC+wVO
H43+VpxCE3kLQSo6hD7Q3Lhn7AwEMvSZgPkvuDibqF3cYdmZ3izccJadd/WimBNiZ9/sv62ji+/Y
b5J5ZtjA+ht6eVK4EfeQYV2jFZl2kJ9J1FqmBJZ0EgediqtaF/NquamfVd9OP0YToBsV8EiXkNkn
9jkDoPvs2xQX6UTTwooXkcKwyAIE7w3x1BJ6FxsVQZVEF0r9qbBNviVJAf2BGHvbBL5mZIIymr9a
yKc8kKAFcX2fE1aaz+KHDU5eMRHO1wyJ2cgQcKb9qZwY/1BeJnW5r1RFYC61n9rDKqoNM1iq0nfb
fU15QkjPsMafAxy+fWeTY/1QTJ0JqJWiNA88J/U/LDToFnPwsF7WVRuqUI6zwBdpdAlqGpeLWitH
CHU+YOfJbSzzw1QDPiLBmzFG2FOaD6/2+i5O2k6Z+yqB7SUQi/bdAHJaP0pMKnSoLhV4PApsegvW
mbQVH401MIBn/rKT2fyJ2R5+SWsX85uYTTuPB0LPkV2uDnZvq5AzRyHVEhWMrWf8gr8DxTebCcgU
dLFgct+Ug6YLowzzgt3CA22Fch9Vj7Mi8Lei/yDhYnQCdx75+obWmVB5KZ0vifhrbiedzMvYFCvW
HQ9FwUD93qPZtW0VAikjjlMtRVKhdLeEp8n1uYNRAqJyENUVfOvrpeV23gzrZmpMXCcIm0jab71i
3q2N61HDMyXaEs2mah8k8gAMJ2Muv7VO5/80NDigiI+aVBR79boZZIrMmcB05infQYgtjyX5Yg9X
CPe7ts7oABte5CwesVVDiHGQu7GUiTqiTuqmYEsExNpSiG4JbM9Oi8AlT6oLoMs2K950UOrAwJSL
NxHC7NIox0at4YCThWXVITknFyv7I7H1b4E3/585TP9hEI+4Nn39zxjP6/ch+/he/wMLyvpnnOe3
X/Y70GOILyT1EYHsX4MvXXFtVP4d6Ln+iGW7BArbhM85grCw/8Z5jC+kJxIjjezBMUgpAwL6I4MJ
nIeEUrKZHOEZXC/80N/Aeaxr0NyfEphAkwhoda/Ro/ScOAR2/RXmGRpNpEyMvEVXLdf4gPA9Gb4n
Scv0x4N/QIFEBxVDee4fLghJHv0MUCSN6XyMbLMItKrZmamD3J79vHuu21ezebVX1s0XfbuT7f04
QBfusYsG+bLHvbN6CDQ/PBef8NlNHm3j6e/jiM+q4n//CiD+JR3sf3xar8/8nwHKP96B/80EMGTv
/+4ZfPpOvtY/gu/Q4P/3/5Sf1V8exN9+7e8PIhbKL64PnOgT7+W4DCj/hByvP0SYJKUEPAxX25UL
TvnHs2i4X3zq5nD605IA93ENqP3jWeSHPMopKNQih5J4RN3+O8+i+VfI0b52FRH7TOYjvyX1a+a/
hCImFL4unKlswRsMLUQaylSUwdGUv5gtSYApaunB/fTz5NnJ0ElVA4RW1y037jj44IXZc3L2OkJx
OPne5lxw+fvmESEK1Sjj8DroTYr7O72wQqncQMasqBYVwGRBZ6DXcim7Cgi86eLaVizzLdY13b1x
JoIY//4z+m+x7j8/g//B0XWcT//uwb3L0s/uz6fmbz//j1PT/kIos4OugXwEjzJzUvB+PzX1LwZ2
ZWYtYG6eOtPVKUb541kl1g7azSBkkThdQPQrav3fz6rxBbaI+GbBOefyEvytc9O1ryGRfzo4TaqK
HBKMbaIVLQJuefT/kuSYdSTbpq2Kk7QU04nAfWWGnb7hiZnbzv5JikhOptWIx/ygNevUhqpvkT8Q
tZFoePRMYwtlMa3FfaL5NA4itbAtkjbXrL2fPVOjPVpuxT7BO7FhWmiTr9hqvZnlbKk/7GWQP/qF
MB9/qA0vGO2SdcrpW/Nm1Anu/DELpHRnTRjbDZC62vN6J7uyTiYXmrpGlZYQKbKgLaB8abNjXyeQ
4UiGQNPd4uaZ0L5k/fCCDcMBy+uSjiAkFEpb/P/YO5Pd1pVty/5L9nnAKlh0Jaq2bMu13SFcbLOu
g4wgvz6Hzrs3kSeBl8BtJpDNU3hvW5aCseaac0wQUkW1FkmdLr/z0s7+jTfNrDcL/Bp7ioD8fNNy
/GBWwzinligvme7ISwVev+rI9pt/amj5XY2/BMwAgcWxCcAVLaoO3X2FBwkOWx7r+COQNr57GpMd
55ZMrGMB4BpzWBeVh2S1Wq7X3NXV6PYzklx77YqZbH43x3QxzkFtbseJRBPzbDA9zH6iijWxIpc7
Om6z+2IcYFwxZLQ3DQmiPtJ2BxENj2Qck+cysWrHzQBwMG/thxahYiuTxD3Fnhlzt5zLt9ky2P81
RpjfytkIzLUDruG7ma7+VUkq4TEciDtWumCBj7CH6doV+UflJMA3VBmOrCQbWjdWZtv3h7hDuFsX
IRdBBAyTucNqYvcWO/bQRtl1exS5+fhuKVCla0AQd4Odqk0xS73LGtvZ9sC00Hnc9tu1qQxAoFNA
OgurfpslMeKFzxdbVe0vLwtD5U8titBaE7pioM4C0yi3jptY6HsMS5vASu3HyhknplQ8Rgtefzvh
tSK8iOQKxvmKhJmwfjGR2/74kXS9Lm6qpAHfg8U+0C1vRW924t0VO+B8qryuQmsFjnlYbtsFKMC2
l5JTGCQZv1jDxvJw/VwUzdYc3OZpmUV+cjtmR8GoODX6vITyF9ZfzWCHEZ2qLWTCEgfUVM6048bM
6JmAGt+FcqOD8aYcsLP3aVl/5aJ/msHQsWVNzGhszZC8nh98q75lKNDoS3S4AcrCErAv1BJse6F3
Cfv2VZqW0z5P9LImZ/4iS/OlYFTfNa4ctotirV/ObUkQerzRyCSWyoqt5Gfez2W7swf/JTadTVNn
+yFgOQX+G5LKbCHqmb3eFIv5M+j6bZm9r84rTxkpsEV7OD1xY/xZSvfHQNLKg/jeoBXoEUyhT0Bm
Qd1tCj77cbWJW0RqbNw5iAB2LKXyf2iAHUiuxCBhbCqbPEgchWi7HdDMu6WjLTiNDZRK7MgQiFT2
NfH7PmkM6l6Fy5kVLwOdsF+ZaV5lkxyhS364nf+ocjddQ4/5CIWMo86tgmgyxtvWz5P3Nq0uth0c
lnxCBrIITSFQHRcf/iE3yrskjfc4/F/TxMghDS51BJdcrQfbjJ8Lq/IehrZ9Fq16NyoJr7pgVSFP
Zp6Ue9GMFMs2FZVlI/UTo2x+vdwytjRUJix8BIcFnByYfK33gApCqpXUwwZqHoyOpFPU8GJW60vX
3thLpYla1Ejjk4lm3XrTgkdtIonYltmWPRruGnts93kpP5ysn7bAtH+CvC/O3WKWt4RJ7pMaA7w1
MetamOVuhn7iFfHZtsyCUlSUOpINo3joB+u1VOaWtJIJocAtLpIez5wd58ppxGGAa5Xr+D313K86
7Mo1bXZmVLr6VQKt45zo422ymGLjOUN6rrNijQAab7iL5ftkmggooCOMfdcfRTu4vArO2cmIuiRk
SY6jbzABoq1t2OmcgmJ4xP1+3xo5RwihBMzFyzf75Af8juj0UwlEy1dvZZlUj8zzel1SUBzhU+6i
TNr23sIKZNO2exv0pRPhbk9WrWlGmdOBkAAGYRNQHQojf8+Us+vd5IuUo/s0KfeuZCPaSGgVK4gd
m7zDa1WlWRClkpC0UP3zoMcfeH7noshOdQsOi6DnS9U470Ng4PpeYgNj9Yy0CHxsLY32UmaC4JCt
n6Wp9ZbqmaOplnNzPehVufPH2F5bw7xeCs+Hyjp7JJxJaLvujohzs8fatJVkYgifNTuMQHhTDd6d
pAencfpBdTnOSXfrWN2BJaVxmGr3wvlW3foLP7O8ant5ZkN5Ee3PDGYU9vEvvsYjjI8NFBQm8Ka5
mbKZAmBrhmhUG5cSb/3qb/HAwMpWde6RagH5lU5q08aVxtKp2KVS3ryGM+2v06X7bhrCtCzO10kr
v1PYKJz4YYmzNDNWgepQKgZ7W5jJwzLCj/QHZNwp/DH0cidl6V6aXBw95Z8XYgJLT9gyqOo9j/Yi
61axXXLc1SYC568pzeJJNrwZV11CrAaLJGI3WUOFq9Fplpxorm8azbe2tHR5pPgOylsqF+vFTat5
G6PekL5KLZv31HZoZMdKwemBb6xKaVt9zTq6gnnrJL7DLjZcEKJ5jlHxFPhPAfIeJOiqyw82cr+B
pC1RabyLHeDb67amwROn+bWt0W+qQ8eRYS8bxLPUM9fxgF1xnaWJyqOcb5ZOecselH3KLJUsrHw6
qX3WibUOrB3SflhiBavxH+fkehtb17tBAhgEq8koG/buZD/zy7Ob6RYchXk05zS813OnLyxOzK+O
TXwbtTwrmD54MKT6EYtv0Yi9b6RgBKpqcrYdG7BEvBaqphsSfLGGg1O7vIcupc3n0KAb3CF9dcA1
mrCz5skrjI235KRgIwxEeGjeYva20Mea5tm0KlUad5nZZ4N1GIPCfMfOqSa8QrkMQKnWK0F4RjYR
EEe30zd5roJq7bCtTd0Hprw4gnlTYYgsjKQjxl4WgmSKk6hhZ4f5gkKIx6McozJ2+vlc2fC4AZdY
pai6qKzQrnh5naUWziqGx2BtgsZBXBNkwMR6CEr/CptdeNDcEnXoWVfHZs8hy4wVXFDmZ39NYKLa
aYI5BEjDYMjeIQ1/oK+12TNk8cZ/xJYpkwP+k7b5ylzeqBuuUPe9MUIKmRabpB1UD5mc08GAzlqF
/cRKTRGRSys6SNI2rafdMEmymqy5E8kyohfx+GdS5syuqwi0JHeF/niIJ1PHIF+4lq215kV33Swr
IqMp9fIUJML1ttNgqPxuCdBk4Vb1fQB3T+Huq4EDsqJXVY5K4U+5fq0re3iIK8FsmAyIpRuva9lI
ZlPYubcpQUAMY+WcqV2tCXatiP7K4eiUhrePw5J4PtyB3OTjTZQm5cpcbSiH4AG6WGGFkByHpKZS
bjQRn/SqilonNAicMqWHybDq2F50VU64BlzCXT8nkARi0p3lwWpr231hDTdewW59U2DFpApho/20
aXjRJjioCXUy5PDJ8HfzIiUMIK9/swJQi7ZOMV8G0KIAcA3b8Wp874E4voIva3Hn5iN3NQeVMcw2
ehD2ThWUkQA5Toao1dUYOamWhzAnmMt0YNxoUMAHzyvcm2KilnJxtToYg989NCWnnZixIrCQVJHk
5T56y+LfLDqw9z7IL5hLHFv8lMYmTAcCmj3KPEC8odh7XcxzbEmKU1COrHzjctjSqdo8DaVB3McM
StytrXs2phY4V+6Pxzw18hcsvSYLnqT/reeOW6LPHf8PaADvF3gmkULTt40v/CHIBjaf8lvtlTnC
vX1NMl4BAEnQWVurCUbuPZmN37/KcXmK4DvIihb/vb7WUMRw1RzuWaVVffFY+WohnrPipyXdaLrg
Hgpz8cXICjASVAAYgALftCZZtR54VB76zNRbGtG+jAbPcE+3LmZA6v/IVS7J2hjZPmUJ56KRFFTI
0ly5nTvotqNdv/HUKdfgUts3dybARQuZWlctgMPWrDSJLHp7RlZeTgliSxYt04lPTmF7NReziZ+c
6TUcYohUc+ZHKRPUOpg9d687+WcIumQ7iLS5KNXdV/VU3SQZ7/pF0UEM8xf87VKyEKvIN63KCnSj
rTqXKNj4HAOjPQDlgKNReWSVfLJiCXG2pDWto0U1yCrvsuy76q9zrF8156omI2qN+LSLHPBTl6Bv
24q1j3Kn9pWf5OrxxnOza1C0GSSxufixtdySv2kPYwx2NyyuUEWblSA/iSy2/7ks89/qgv+UZP4f
U7EtgRDy36vY56b8aaZ/GBX//or/kmKcq+KCzBJ6rkmMKETT+ZdR0fvLs/iXoUOXifCDa7nzv4QY
N/gLJ2L4bxWGpqP/JcS44i9KB2xcih6POdBz/5EQYwkLued/V2JMcW0xRdRxTQvdkEqDfyoxnd/B
R0/djNhVD0ca3MvGZe98yYsOXr+arA7BpU3uDRvFwcx5yhFgJdKiPHlXuCZ5YJxf5rDtx4ybWBGk
0t57uEZeZdJApA2mH6cXcKEkCAoTAQQEehJEyaDFi2npft307al3m/gtNx3Yo2GcPyxcJ6+p8zMO
3XBXstM7mgO0jb4yfu1W6bPlzY/e0P7EcFycLQdDy144hGK4soZxgmvYQdQ4ktwgx+La4/PSYOhx
IQRGfsL14l4wEDJVJXC1o9yMKVMLOmWAg54yM31CDq3TraJ0YZ912DmavqyewCV+pA1Ifmx1uO6I
niinisIunsnoTKG5t8aGAb7m3F4z9bMPyxaM4b3XzOfJ7l7kTHnWzrbn+KElWErVsuZBvE4N9sCY
yklvGiP0G0A6VGEXXXKXIyHZVWq/Bsno3uABwD6kQov/mLA0ZqMK1tAaQHyOsJLYirN1U9MnsGLQ
YHhMp83YEWsqqWDvV76OobMWOr4b0qr9CgquIZULBES3HGRSGPEd5QbpdOyTUDyLiq7MvQFx0dgQ
OtVPoWGJy+CWpMylENa3KWqAoDO/HGKf3QAN2HXWNZHMnJx2CO8QnNL4CQW9vOFeIo6Tm7jGSnSi
X+HWyjE6tNN3KvrikI9NuOIqUX8UMaN+kJCJWYne99awOcUJAoM4YWcA3k1mdTwoWl4xGFaEz5Dh
n+PrNz963lomAxlXaMTdpqew52EO7xv2vPOqrckYFhL9yO7Bc5Uqx60CiIWDcBYrv+0yGlrCbK+n
HnNgAVJ3XshkCwPvqVtXuA3h++0ntNSVbZbc/4cCCO6QhVvZA1kDjTlvhwo9oAleE4+LZjknI5Sw
hlhBrbaGysat6N0o6eYzHegQb0LX2zR+Dn5LiR210HFUxDWESKIP9TWj5OXo7/gMgwGPJhzFSxzb
F08n/g1vr8jpbWdFGStA+QWdqglqHADmAtilXt4RXewoa3g3MM/NO7bRAuFh2i5eqAiE29zg4oUO
hUW4EUnv7ACo/0bJ+BgWF6yoAmhJV61MiS7gDEIQ5pRELDp8CR5y31HaiqqAInzkIdzv6N3sVlTO
4j0NtdyDjHixJOOivAbv2GQ/Op6+cqOg8dQoiNzknSJcJ/TjcSW0aFHAQ9w7uHRG75hL9wYqzqvw
9biNBzSGJl/bZrYGrflc8Vt66rIQYGsmH0oj+HUB8p6Uwj84u/n3vHCjzzD/mpaEWjrMr23o3ME7
IIqQF38Cl2UEkSyW1DBah0pnGzY567JLvnJKdtYLkbYV4DdxgvSkD9Xo/Zlx+E0pv5AhSKYoVdRg
cNFzD1BRo4xnK9+iZf4RDq4l3SvvtxMjfT32rVbW8oLW6cHgJ1JMKwdk94Slvs2TfD3w+WOdT94V
FZZxsBonbe8rKDIq8oocZrsop20L8SBScXa7EHe/AgkEVIE018zN+FnLZ2RjG380OVm6JaZCklt0
ImkVN2UzxTcAWOKJH1Lgjyl32qmKtTPal2Uylgu2OFDQKvkzqrY5linhBaB43q40PcNczbbX7ltI
37dWVqpPrmneqYN5VLYloUEfJuVoN2NzztSCSlPzCXgh3rrg0zTK4lH6Gfxjg9s8nszCSbZ5xTLI
6VxrY4siv/DOsekPkPa7a84B/qzA32guQiRlhwwaiWyDo6RLkOA/hnUmVs7ereBYDahHAzkT2JAD
SEnBHNV+aZkbxd4Knjmu5JYPC5CJ1DqUbkbKkdoa3v8zbnjAE0Cs5OB9JihqW5hD7sZOa8bRJsQc
FCyYya6GIM4w8KsbbMnEqMsK7JKMw+rKn+835aRjnoQgN6g0JQPWhe2NwU0Lb1ixPCST4d4gLcSs
ADj1Wqj9Nw3WgijpXWTwxgXCluE0Q3VTmSuIkvvZhwce7q7TY7g1RVWc8aHEawa+1cjn8gz6/E3N
h6nkOxceoUc4W2kDpKb1vHs0vWbTAwjFtTctJ0BhJagZQDAGO4Z+7TS6iMpioR7DwwsSjAQo7ST3
5LbOl510W9CP0niFDghNxByae2JQYgtGhOj0wAGXOVf7E/aXUWIfoToi6wTv1aq+qyZNiBTO590I
Ab+gQsJB2cO8zfPvSloTIOnmdHKQdgp9E9sdTIUR7oWZDx31EkC8hxL2EVsMOuQeM518ZQHYmmzC
a3z1i+wAVpIIAppGsG7Ow3LTpvZ96PDWm9P2lkale8cMWyZEVx5GSEiPedn9DoX1CxihuYEW0XAM
jHXkWywDoN34xPN3DBAe0llhP3TGtQaPOptHLvPj1Z+V3kDGMbb+gGgXenl14zuNeV97VX4MhB4P
ZckLb1dJd4cG394bJfwmf6isLyvoPNBG8bQl+8m5kbvwg8KnsJ6bd9vq0r03uLwfR9IJxkInZdPy
QMtymIeDi2/RQdodi2FZ4enqLt3YJ4/lkicvsx5+x4wnj82ighofFd9mbdFtgYsyiVajAl7jPcD1
uf6RY7q3fTPb0TXmbEJHVAcbzhikCfASxEApZJLKxMQ7DOeawAXOT8ydZkuyI00/8Ry2T74WwwVd
qT15FgnqGZHkYLZcn2poS2dHjBVSRiePvV/3e35LMb6t2ZpXnFjBTey2RP1MfWxMP4coyKOdcgbS
aEU1HZp5Kb+RmIChFjPNEZZ6bhv/JU/qbdljIZ7oyuGjFtb3PtD7TSb9ZiPT2n9WKlR3NdfkO/YP
z2BXGEIdxi0X+d7gQf9gzHG2MRMsyI0ZNqeec+UxgCt1WlrgpBmlD3g7gw7BmgrH7L1zXJpqJB8P
scvmrD0ZYUx6ShpkAOcCKCSgZPtE42MFhbAv1IlPUtlGnteUn4UwU8Akffi5kDF5s5SZnQN7CdRB
lum0MZxy+VRkegJYjwNn/5CIB08vfPqkbl6qSrj3M63sKy8Vw5FW3+dZEl0jZV6erICDsaes4RJ2
Fhv6llaZp3FOk3flpdPvhEOSsh3o+lVfWfiZQ6O4Xcaq2y+BVr84eaeHCXz1qejyDMc0mPeU//xT
+WN3NB0r/WV19CevxnhdK2/c9yOzZYKd9gasg/cgHSE3Pkc/2SPHtsCoEfWbO4ewZNkY9n6mN4b7
hWyMc8+HwSBhIPynvLz+wnPFKWg6JXsktxbRNIQw3QbbERspeoLesZHnh1gE+qSlcI7+kN4y5vZ7
10+xv8zT9YCSy7adCud26Tv7Gyu64DvCjEJDxfDLh6SmPmbBmZ11/pV+gffm6PX6VQPrAL1V/JGC
w7kpHe9FdlN/4v1HNI+yDkSn5KATHd/kPvFdA9YxFEPy9Fwfx2di1OXWDTIoooHe2FY4boNpipI0
eE54mIOYOAjbPAoPtYDkb7xLQZbsWoV/b2E9N9odr6A5PNVj8tjJZu016ZkHHtOI7V58IMRtXML7
mC4JlZdK/GiM7QECbrl4hGTi7yVOvZ2mT6wOzHHf+ctnExi3WTmwLKPRetvmhsn8HyRrZXLnARG8
MdyBS7dNewqRrbrqd2m7ZId6mM597rS7wB+TTcDDBFhF/YMv+I27yAHnXPPMOJJsjMLwXwzgpSu/
pBPHnO2jMVs1667FuounJN7oEZ8pzS35K3byeDVn4XD10Yf7zJvyKLsGTKSjvxyfDZSgqGUVcLFd
YT7lW1ks+KQUAc9WGM0cPJts9CQWS9RMrTadKeatyaWjNotxY9LMeyyG+NfK22OXJuEhZrgAJuRU
jyj4hIIVC3gdgsirCvb4smCdJgG4H8dWJVvwAOD30rhcL0vdrrUdx5vSV+AKLbzCmne5U1BWNoml
puIEEKTLlnxdmP0X2h9GvhyTX+EMlBDUE7YYVdx0ozOtKTgoV7oKUAtbImHrWapPrDX5uTIM544D
+bWWXf9Y08y0s9nrFCvI4hizXWLGjSbc4fBcL3FmTVybb1pe81UfyupIJQDhbchova9BmQTk5RVp
n5R8n7vA6Ifk3zjEhl3nUMVdGsV9rrddEb5A6OAgN7wbC42JyQxmvph5wfsEgmMrUoersibiuxgc
o7CD4Kxerdhh/WV0nuRVxubjY+emA8+N74Jgfg+8tNqbHNJ+THNYjzHAeDXS9CzmfthngwPCuBIo
xTRJ72KSHIvnpBthWMu2Zy2w14wCYFRCYPhz++w6RFiqzlD7cKBUL0zTZ2iTrDaTcxZIi+W/p0hA
xNN0qrESRNLjDk9TH4GhMH7gUU9Ig1CHpfiDB/JNUOn3IdtBloMN2C4KQ8aGX2n9LMA5rmRCrBF3
6b7xubGZauSWHW6Vx/9nW9UO0jx78MJ5KXOcSRJQ9oHV5XgyRqmYRCGrQ9rk2chFw+/JzFnDUfs5
lAo/3fhLXm+hIXL7DsunOjE2Bi6CiBgHQd4BoDc96dj2armxkvYISHGIIBXjyLb7Iupmu9waxpju
lpyAtaZre8XJf7Bt1gS1rI/57EEhMzOxX2p2FzrvUY2t+p7Vdr8nBeTv0wri35wPMVdtbzmUY3ap
2FJEpc+NmZIi8niHXBfeOstBsWVG/qNT535wtxXIz/uERtW9ooNuz8L3rW8tY+1UzkfHj0aNQOFF
VDS3N2F1N05/FCMsSoWgCc+2UJ3NqANcwRX7rfAmvfaqDzwnzX6xm70qFeIOrYBsZH8aWX0Yvj3x
JQzIkOWeC5CMa2CjbJndaBZnBSsrC7xXRwdfMSmRzXwN25XCO4EdKWhY0Wc1xzQ6ppZmr44uz+2E
QbxfDk7Lh9Jo2XfzWA+R9k19ytmZbaeyc1a4Nts12RQGiXGEJp7gbndFM695drTEZNncM+5WIA/N
OSLIc5FeSQmEnG7JMLz72JPXYace4b+4G0HXZKQ9F7Upy1e1yW67aECNiCm48MsZtrwKV7XU2oxp
kQBsBaVH2U3hYqTxLSmRFYip0a3OwjhIrT0LAvIR/kxE0PSmNz4QuLNY++lxL23ylsoOwbXo1llT
DEC6EwTUJqY5YJ1X+NHlSxBi0p+mQd3byFkceAvEE6s5lTFYCnAuePrZNxzmpjJWHVvik1XpMDJS
gzvN0DOutAbT8+wY4jJzQNcmELquC8B4gk7RRnc/pcNd1aq7pByZ/Xh4Bh2I2ADKYEwhzDGLuyTy
lf5bwTtNJb6CcPQQzDl98X09AZA8p8g4K0+kIy3jCvjt3AEJIygMFmvJ9h0jOAq4nh8sEd+VdIDz
8u3ZPrRfcFcB6gHMOo9IQAT98l/QitSIdmZ+BIFF+YRYECsMfpqWMQsCevhbFwuSUFl/T6liwsh5
rTLpGkfLML1j5QwuWguQXpO2n8W9gqwbGEN165aYOexq11jg+jKx0GQKUWhD/xQX/0zqO0jFZJ2V
jQOX5eOZ2/t1EHUe+TsvQTBu5wIWvb8sBhIImPTYoGERq0O7ZjX6hMv8TJvQJm7Ed9wNO5EbDxWD
+L6T2YNQlAMyfj30qXROdjlDtEguASUU1/r3I86vbSKSF9szf8wKdd0qqVTolwZ3xzSpFe6weuMA
emZ68zyoLXPUDK8ehMptaueP2muHaPGq+y6Yv+jG+cNSgaiiZI2bplcERNsFa8viSSqGXXeFi+nl
ls3dTWKBzDTrY+eqz6DiQbDMatqBap42qQYuNqUUfxTuUm+rmjPBZubF829BAjTqnWsb90MafABl
h9QWUJunwXO17T2JCb3KBd1+C2ytK3Xld+qcmmgcWBHALZ9zGZ88WCcrpyfsG4RxdsUoXtdk8ULq
YvYjJ3DmfUa5Lnay5JMm0K1KQezZbnfse2fX5lB4J3bKDzoe/PXIM5zQWnIZsoKHYmC8T0H5gcPx
Hhmahle/xMmajJCnjGgOEskeqloT5b4YcnpBc1Ar0WI/0hQ/AK5mi+t7MdSveb4WbBbxrpjrOzlR
keq/zk3z28dkJxcYhGxuq/vQo3IhsQn72qFH7Y1Fw0fqIqUs1LuiCY8rc6YAs82qLSy5cOvN5Occ
Rsq0h5ps9Cczk2dWgNcgfvdH2/IlgXmvc/tzrooBS0fAKORiaBGZv++RWiDQI5bzjCYHU14BIXNw
V2b6wxHh1zgzbOrRhwobAG3xW5836NJGKiGWYYRcG0sftTLuZriBNuDihidXkIuDTAy9Xqz+IaDt
jlqrLtk0Dm/vMpePbKtzondE++YZpqohYSzZZkfsii3ele1srfuYlJFXds+GMj8KN69Wsc6cpxJH
OiNZGLUjThGngCXbGI/N4n5Q4fbtE8ADx0iG3aGa0pqzaVWgtqxbH8jmRFoTJAvBdklwF+YtcIDq
zpvpQNdAiyIEatZ3Vn0x+EJEXMpY2qLaxbybazEhiHozShx/3bquc0ohXJ1AYZ2tjdMXgnt4gXdw
ITq9zAHRRiPmfdMZP27cUEzEXh9SIRKk79T8WA2s5KlGK0lt+VrYpI4Sh6mbwcduu1/XoP9Upg2U
QXp84Y5zfU9MYz8inDIrctyxuXMTwrxLYFnrNgzp/chjFqo5PpB5DjEBtcavn08Ho0NzpF3X9Kz7
WBeH3h8/k2Amb784L5kPmcF10ruZVXlvpPtRyxOuOzycVqfXplQYXXnM3xVNE+9FYPLv6twEpsdn
2K/SeZuaQbgJ0afWIqcPUMw1JVz62vkAz0By3rg0Vc5AAtKxPzFhfTE6q11m3kx62qWYsqBAPOti
dk/TlFzV4viorwD1EtUzg4meH1MxvQF8XlndZ2aHr0E1fkxu7L1UEqK7D/nnaJk8Yxr3CnhNceNw
+GC9HItdYcIA6oTrRINPKD1YcDZ4L8J2v6S0XlhapnvWSRGvVrC/UriM5k/A9alNS9YZZRHZ/fwh
+8FbVbn9xpxYsbeg3NrogOcjYRUR5SwAfbiKKY9GW6/9bnnkRSEAsmPAEgssuy0ObqcgFMWh2HuW
ulPIeJ85zPcIIvplhg4r+vIpUM4laI034fjBivachhS/ZC/Rcs0RYvlJTdmd4wm8YDN+4DSZqGAG
D2MGcbP2U6yeKdFCfoGzt9VLQHQD9OAJNf2ky/AEtAQ7Z4Dxxl/em8VQK7tJr9VUPANhmYOZrozu
D01jILGJJ217T9wRfMFcEBcXPUpWMS7czzF5wsl6X43uvc6Tey54GoScuRaBWvZEW+9wJC10z2FW
Anfh8pDx4B0rWe0DrhJQLrAXhRl3MKGsyzRm105tvC2KZPWYDZGIuQ7RBsGauQ2LKB18YIaeKtdm
MIQPbLkpaKpVc9eYHZtPlqP/P+30Pwiw/t/2xI9o8J/FP4k2f3/Jfy2Kbfsv4Qm8+ial8n/zaf69
Kba8vwLHsZHSiI9YNByyo/33pjhkieyAQ7Vs26HO8pq3+pdl3/X/YpNhkTAJHI+vMb3/JF7CF/JH
/WNTbPPH8Nzn72DtTCvb/7EpZrVSkPeD9Iej3U7f4xRgM2tXc6INfLLwobZ2b9HrBNeMJjWqCPCD
orsuoxX5ExMeXl86vNjwWmg0JU3KC8+dD8qb6kPMhe2d+qRxlVVW+JZUsX4Bb/93JuBJwLZfVWIe
o0G31dOCaLUjWg/Y0wFpUMo2P2EeT9+UPy0PCEUgX6bkpgoWY28iSG/8fqq/YXxlkar19IKtkN1J
RyI0bvHhtLkfJiCwhm4rWC3ubWxtaGJef3Rl/dWbL1cuXZF8lCmMktz9xpV9Hxb3qfvSxnF1aZap
2wgH6XNJBvQY5f60CeoGXGXN6TNmY9Q3trz1W0t8JTPXHYx6ywWBy3uD+MEammVrtbMxfOyrXHmX
vEy8A5R6eczNvlyR+5HH1gnWvgjRZ6nUpZQnDyijYLjBVeVt+8T0NuHIskYpEb+Fk+3exm5nrSca
Dip6hokK8AiZcw4wO1goaMyfR59u9ZWBnXHaeGaqb5yuVafKVlQhsVWKRjdJb0YxxDu6idbeIL5h
z43IqZa+r32hz5NT1TdxQbNt7FJcQRDgPnBaBFcHl47ZxvlFoWvYWQz1pDeD01gN/AjlCHE9GYYj
lQo6ahnNvQoKudm7PwaL1kPWg+VBO3sygCWdw5QL3dhg1feFV99ou23XIA6SV7VA7FEesLHOG7xn
mmvfOzMR94aM8RJ1vnPTJHB94yxjMgvmsF0F9eDuaJL5viZCVmqunH0hFuPIJTLmNuE0n2P1gqMA
XI/I+4tnjPZZOfSjTzjo29CeDcgGGMKrOS6i2mvkWfN9bYxuHKDlLOZp0YJYeONCPw2SmmvVBDHP
h8G3mxbqqRFz+H1ILV8s5asXfNT8IwL5K7FTzLElnFG/Sk4TusGxrUHk2QJ0EWbTdXvFyFedba5x
tBJuFT392La20TpUY1OZmNKx46huN6TQF9O+Nc9L2umNI2kempjdN+7sxXd5E3TnNgxYpskuh8Jo
5Pq9tjUmKgyOd03tM1lNs7aiSUKY5EvWi85okq0cmu0GnCj7eJb+vsyshCuZ8O/6ENLBmpLi5uV/
Mncmy3ErWbb9lbI3LpQ53B3doCbRkRHsG4mSJjCqQ986+q+vBWW9KpHSI+3O3uRmWqZdIgIBuB8/
Z++1S73MWzQFjHr9YkY7LuNdNEnv1Af4Zq16qUlRT0KgmABgNqmZLySSiENmBe03Mu/xttvuslNF
Z3/QuO2PYYideYPtklievLaPtmjVIUqzz6PXMXzsSkaGeSP2eZTeTwFzQrwgY/Cdp+c5SBF0m2Xq
T/FYVTsFtI3mc8lWNwIyMPVSUtgzKTCiiti73S+LHxPAJGYr2M+jhdtCAjYoINxfEM8VHEcnExsH
KQSnhcXFaK89VqCMwPAVYHJTjnX7gMN8OJG9hDsczdpeMtcCb6iLC+QpKWpCO3h007G5UFFL4KGy
PW6TxUTIDYmLxE+Oz6Gq5XmJFvw5LgH4oiKFDjlFnBxtAxc8JlLPl7V8gCEpsdvrS7lUBB64yWfp
+veAjT5biaFTyPDx2tM4c+Cax0crix4WEFR7hoc3cQlmxfcQkeS80gjHJvb7cUDbaii0nMbvON2D
vQQ/DMqHgeoOX0rGMG9l/0ba+6qzef4wkaBD/pr2HmiirAl1grSHMHT2ac/0qGEjumyLQPNOdJSQ
48zqW9UDsYmuIJY5/ZrIc60ts589eUDv8iWy0AqRTulWiMVV5h0Yi30lfldXhwJYzBz32XncFBk9
HCux7iVT1xvlU2aONdRga9w7XlDvgwH1h4AiussSsONxS6trqMf22ObIdQMzPlmQM/dCFLQMUmDr
oePQnve3bZTeukpvcMUx05RYACJblseeLgjVdMlscDEPjA5uZttNttDG5N6orLjuM2u4HfskehJh
VzMat76Yhq4icF7/FpAtviKXvvgQfmKidWzkCCF0lsEJgvG5CzhUOLJ7oBkJ3TfriT3yjl7X4JOy
xIUX8N/IjJlrhl2ckaK5qQ7RSIqrCn6qNL11sIvt28aiaz9FzxhzapjJI/TVpKlPZOc0HBTQW7Wt
v3yDXQ7Wy/CeQvFdj8zE1pKXfknsF1oJGdKvpNXCrz/XP4mK+xzXa0gB4/BHq2yjA2gfqGLT+CPR
EdA2D0MURwFgm9JyPidu4l+aGnu95XrzRjccKQDQ76twQEDas1ZNyeCcKrbyY+qTJRotWXPp1zhU
INacvAJxlLIZoAQH243xmMkEZoe3XNt+lt70cBICkn7sfSUBRM943DL6RnAuSXZF2jDoHsR3Dd8j
gV32M0C29sGxVX2e63E88xApXFdj/qViQHUWicg7umZURzduf4J1zQ8+R6GaNlzlP2RQS1emvaDd
l0QXlm+sM9N5NKCEF5E6ZoXOfYNk5jpCD0pfhENw1JF8BXu3uHe6TJyNReCe+qULrwpUe5xB+/q4
zHl1EdvhfLTQXGyn0dBzblPrgxiQdTgVmI2Z4cmw6QCywCRK9PIhiBI8Vb5fmx/anzHdBHMjd20z
zhxiDdGqoYMy1er0KShB9ual1X1Ml76/TYeEGJxuHr+XNdGhQGx1dJEyiLgq0gzINMrfaBwusd6o
gy4YivdCHPJcNEfRzaSKS4gcafwATUN/z0aUsy5b9jEXqrgcVIeSDFDEnlO5vWm5+R42IdfdC4Vq
bKJLTGsQTHlsSZIiSH74YhhNQO48Sj+4mOS8dok2mbYObkMCIrJYVQNIzUR4ypL+2KQlc5H0oses
um0WFu/RIro8XgNdQOQl0axO0GRoG5MfiUJXEVnZ55d0NvWhMSVmlRV2H9a0RV3vrg/d4jBBnTi4
0fzNwpgSchRfTIkiZ76du4ukg6lGMKaq093qxJoyo/bOVF2JpLxmmLxsjTVfdI5FBhMP8lnvEB2R
LVfA7Bm8F0QcidZs5hHUXNsBdO6eg4xGJKQ3C/cah2Z0f57IzyGsHnMGajvfo/MeBN9im+FPnPIQ
844cEk6BO6slax0k9b7Pxq+N9aWrS8Zukrb5lc9WtlMLxtE2mO/n2bn3ofi5eLc2k7HVIU/1Zdpn
HzAjAlcPiNn2PSquqIIfho8uKW8CuPK4gpy1z0iHoiraLYJCpnqzIMspGr630Jl2auxo+1slgd0I
bGaFLtOj/t7gYjhaMkQPiczHPc2yvyoouzelslNGJsV9G4LUaYeLtb00dNzjkHRQXhgWmdhjb8xt
nE8qlgywwwV0ZXKGTZJoO+/cTp16t3CWuAnj7ns8Mi7G47TL5sLdj178sdNqn4n+C12bB0Iuvg9t
9DNE1zcy+yDXjpH40J61CdXKjJ5up5wEhdzYY/Yoikt6x/AUMH3t+qG/pPeHwxCrko6QpPfgkZu4
T/ZmpLbO+eEZFDn+Q8BvzWlgoHNPLnI0PMWqJhbctpuPyxwdhji5pq3LZimTrUc0Hbtz/oE4OOLw
6uZj5MlTCqQfSQm2NlKeQUTtQjs6duRJn+wmnW6Qp4+YBFg2rWEb1F+tTj0S9wVEOrYTaOnB1qfQ
gUPNgs7EnnBLGEYwpDvCOQsI0YSGp9elU7Yny0a9hFYAsBBPXfCpbkrIJYUlfzKzdL7kE5RNmmUx
1HGqfX7UqgNjuSYMuXKbTzVZrXbA2QIdm4NaalPGEakvTuO1PwbIyoeop/lVNTzlUuNsYlS9n6G8
U7yV1vXYEjDRufZXvt0pt6yrYiDW3HPNcCNICfnQ+bidOW+Iaw+LCUXR4u/RL7bbjD+7a/3WoW/c
myc7NbSsguGmsHv7QDJZdYY/xbqwHBjB3hIUV00QuR8w88A2c8l3ldWqEanvZwXKKkcuCsrPAbhr
iP1KZBiTt/E8MNAlEgGGTHZYhDtf+mONHrTbulpeV2FyqhMIlBvCfU/GT86YoXye2666STtHolQZ
Tlm5rkykDByyMdqD07pOMF1eGD0gwmkb+4qahKHsCA2nVNPBzaurGQtvJga0+5ACScFgwxNMdgcc
kedmGdNjj6mBLUBCpAsvyESr9nnVTE8aUQwl9Pij7JlPgxkSG40IcxjJeyta2kU0egdKfhRuVayu
4sTckxSYHjhFrmODWvOeJJ9yBGfdgvQENSHUr0F07iczr4k1LKdwL7XZx1b3NU/IcPQxWh2yXHmH
ALOsmapHnRcfGdCzlAcuIqrgQVbZPbvhjlQQveE9PfouuGla1eIDE+Bm0xewa+d8nrfhSCpNooMQ
kwOfsw5aWJ/dcleMqDy9Mn+WUVazjM0WPgWXAgIz4J5QVfnN4chfcoonHAqbf+mciTI8lRmIIEIf
IM37pHRHTl082S4xLArH4qpCdTI8caEFJtVLvY/SJo0SNNQpI6APM/wlpl1qtUBNEFTrivqBRXWJ
rfthduP94jhXmOggfRIKZ3ChbeacJIYu9D6HPH3sNW5+1VbuvB8S+a2T/UcKo5u+EOEtI6I76SQX
Tqk/o98kqL2k+ikchpA+KgSimu2z2BZPOqOFmOuSutwnm7MBf8tRqPpI8my/mRhxXik3YdTI5ntG
yVn/8JNiPhnFRDLRwK5qh0gd+An99z5dY655TQl8MEHuH+fSSj9Vvt9dOZ4hcr3JCYgf8JPRspu9
57JY5Fnr6gEtE3HHJ5kWIaTdQT2B3J6RDybWRYLjbRsh+NmlEQ7wSkXL2RwXwbFtl/qD7HnHwsKg
ifPdibkkgq70dh4I44uJ0N1OQeE8FVY+6jXR4hOmOpoCC6v0xhMS8qVHM/7abdRMtQ2B3m30l34y
xTFKq+LUVNLZZrW/QkEpjUsLBRDMbhrusVddEhGrj2XfeTuP3K87rM3VRmQErLPqJY+lgwyaE551
HSwzu67XoZqC1WauOyXLFJGF9TyGWXe3SvW3ne6cn6gy+1O2zPZVkAbTY8Ms/ZyEFWbYNHTLTcNL
uhmctHlKhkmcd6AmjryMww0vFBmGAB4o6xa/JJRMF+EDM05LbRDqk+AK8PIet1j6BaCo4OTVQiFn
YsdTZqx7LJgL0jECoqThTA+sztmrAlOOm4X+gYRSceanxtoBBcsPnu0RQltj5b9D10fh2LrZmrzA
HNgiKdUo435tsR9d2D28ee4i2tjYW3N0DD57ZzG8iINSZLvisS525P8VCUYfqH0bi5kDv7GcIFSq
9tD0o3+B4Bi6QjFAazSWRwM4njwUsuRO3IAnb/aD51tw70IzXGAWdj+7cyGu2gjX2zw4+Q50anPK
osDaIUUzR1lODKKSLDz4WqYfXB09M4FK7iZvfkZaiU1CQ+lvgrg9OmGkkIUrFE0xy1XWMHfhJ2Qs
Hwgqv2rnRv2uUcVVQYUC1pEWXUjAFPPOoVughnG8d5cDckI+bPwIrAQFMFPkeurt707v+SeKfKbj
HthBuK3+OZO/+iwue3FEx60+l4y10hLRkChhOVqRoqqkl2bdlgak41ZPRXyyhEnOyQUKvlWiqs+D
vrW+1v1MTk4l+zO3xTm5J6VZfsjSwn2wDcO+FAXhqfQYc5UwAe+XNT1hoD2DiKbFHgNJcMt2bxFZ
7rfIvKbhdkLxcqdl7T2xvORPweAkjwzHvGuEOfFZJY26D/uIRSC3LTqXeHOOqPrzj2XjXksdWXyE
qYQDUozh+EBSOyWdD/U7oL7CnAviLy2ubUQHTwrQ4dXkIw0Bjaw5flVhKo4aEv3NpPTo7TUawEuG
GS1KOm2lZx55VLeRmKp7TcuGnoCT959HBMvASxMn+jSyb6GmYk14iN3UYSriW8Kmx6QiuVduxNRK
pe7mnw8G3uT6/H8Il3KxU/2/nWG7H2Xx3Ga/Q3rWf+F/GD2246CMdan9HQGs7P/2+/3/EHTtCTvA
HAaN5xdp6r/7/Q5NfYdWfyClx/PAf/xPv9/R/8GfAyRFd55/2Nr+J/3+l4CelQ+kuDJXkhpvmGfj
QKu/Pd8nZWT+8//Y/056qwVAeBm3Y8UGHzRBsqPVQfY5hdT5b/fk9l/Un38r+4Jow7Lj34ZF9Ntc
4delfNvRXAWRnYLJ9vJSWcLbr3sWQKlgRHM5eUhmk11O3lBexiKqWSiL/ENat/5ZnQzx8e3Lq5fg
rH9d34PXL10H5zV3/eX1gdrMIZgNBFea2fWtLWN/Lyc/8Q+pGkDiWJg+NLdgZtoZ2W4DfCCO7AdP
Dd63KPXCW9IGWm/X5pytNmnmNAHjXGjEhzCzCvsgca+XZx7K6p/NiLKV/nFMpFzjc0tbKy8I0xsq
AOqUmSXg4gqEZyHx2W2isYkfeX5Qhra6Cb/izhieMNbLD8JY5VUwQKTco1qOP7x9Qxj1/OUX8bRD
6wu/oFLuKzrTXIuwdee0wxS9gu168g2ey8FB3jHXTgH0MnX1E4xp+zk32BR3mBuTke2SrHBgmar5
vhSjJOM8Dglgjhlo7AzI9m+GxcrbBENdhFssZAilqGiADcDuVd8IInDsM+wQ3WOI1WgtQfL8q9PH
Dao7Msunc1QE1aep94lhSdxwvncY6ULs8eOJSsu1UuwIftt9S/uZqLjMM9jG+RbjNQkm8fUANlqe
jCYO6gZ6apodBMNYc4RTtnqo0qlgQBpgMkM2Jrt2n40B89S2ZdHdxUUyedsgK7tnkWMl3yBMIKXQ
9NJzrxa/onlojPK/hDZQy3PiYUaakEOLmDJpJ8/b2WGAc7hc+u7BdXQU3So4aSgkGz9+9lqYh+eS
YglDizex57kttgSMTOXS7CGZkBSHaAp7MiosDWUTHzSmRSfx9WYhH9SF7kkzDMsWKZaanXsSza5D
6qou0e0H3oUJQ1wYaDzz+8QNErEnPrG0cXlEKJy1T7jWOVPiQH7jC7vOBcHVSI48kKPJHSWMN17h
FwmwzyQ+8IokHeg45DwVQJcEeRHHkHok34VDZiSHNBmUNwBt1uRghvgdOtWRlk2e2u2NZE5CQx75
LqRkx5ScpkI0l1/7RcfJQXfKY7AA7RmAD6LWNVUy0PHOywI1b9jIfQb9WdrWe93nGOsytCkHvERi
2L398P9tMfJZchl/usLGHftyMTCEWGWD6OmYVV5w5sa23hnQYDdoCxjw9CNTH+xU1WEQKWOlvA9/
vn39lRj5v2C0X4tRoD2GtathmEHw+mr+tu52thUluZ/TjsAzsUdzoS+k6ZOT1IWN6i1IL9++nv2X
hZ4Rif8rUG2d665T398u6DaxjUlF95zI0KF0mtDbdirbi6St/Oe+mdrzUC561zkEXeKoF8e8qdVX
ZgNYHyf64qg1QggujqUulJXifX/n862r/8sbohlLAk8U3hql8hprKAsRTCAJOsyQYXVbBTMhVCrl
ECwQjG+iKSFuIpric6ShHiqLiSpcdZo5ZmF1Z6a3xDu71Z+7BXu1cBiD49D21Bov8/v9Ki1TCiKv
aBcXJHbCWRwjAkHWlJ93vvifi7BDfYDiVAee9p1fCL3ffhi7zpxR+DP6v2ocbp28Y24C3cH6UWjj
/bCmNchrSuEcbUTLyAPBZsJOrd2YWGu7H4lsztp5/NQgkrQPPbELYm0LgES24NbverqZ5p2P/Oez
SwCHUgHZptwYapCXtwbNgIOrZ/3Ew1J/tVVlzqDRFYfEg+qW0JU+e+cWvcKvroIIX7qSiEXGULwy
r15WC6pCH1nMRkn/0x9J8wxc3MQu7UDSYtTObcYyPivsPLpBMTt/MHkP/W5EWPov9AHQgugHzxTe
hqr8vYJ5+UxQtlC4MLizfeoYUJ+vX9p4cWg+2CksdN8a73LIixt6YvPjO1/3b5exOcI4AjKGR4n2
8v4qbKM4KWM8ddUU3M+EHSNDbACCJX0+f+t1HR460y7MWVdQeVTSUp9W/dhGp25GY4y2c3HmMlfd
A/6RV29/upcL53oP0KxQNWrIZT6F1Kt1BN6ENDrkw6HxC48NB4b9lNvxWZkNH6KeuaivEX+FTRZf
kJZpHv751QFmw1CFgur+Ilf+/lYmrTSR7t2aDmJn08DL0dlWGWiQDf1ShLX0RTF9y7HYwdvv93Ab
xy9vf4KXr+u/vr+UkgkG8hgECev9+e11pdEfU+PxDAxlWi6A3GjzYU9oCKOsGbiGaZ6cy9kM+7cv
u1Iiflsf1+s6YCCo+x0WSVIPXm0Yqqlc2dZjvdWpqhJilIh0z6OGymig7XdFqcaEzlT2Dbb+FHrU
RM/9kDgJ0dGVky/1AWhtPO3e/lQvV4JfH8pj82IfDVZCcvCKRUtwBVO7ABRCSGNoW9p9cujF1H/U
uV4uCuCc79z8Fen7+i741IcAn9ca/ley1+93Xw2mN9VqrgF9ZeMWwjdEAW+jMbCQ9dtA0K3W7x4K
mE3k10XTcZCt9c+20l/fmvkfahrOdKjLf33I3x6BEQBw7jTtsIUnWpxHJENeoS0BSNfb5WOPanfd
j772xvYYwxlrEyde9CHoInGlMVOdTFFBRGh1+ewMDCbe/kUIMHt9h4if8GGNEEhgK1bCl88n5F7K
2DaHBCAzm/RV8lPpz8xtTb4DKIZvTMZ7F6t6utykElUwTuuQbh1PB/NJ/C1Nsx3p2/ibrNdAtBYv
7r/AAqwNghJLlzt6O0mJrmJGr0JFADXr7S+gfzFh/7cS+HV7bdtxWWZcOsDCf/Wk97hqzcxQGBnH
eBs1yr9LLPxE2DtymAs9hTo+aqbcCyNL3V+vLtYgK3aI+M/8OJuyLXmo2UXVenAoIs6hYqPAeiUb
tYRuA9Wrc78VsiJL1MTaqnboOVcDambHnzByBrAtDDV6HYKv5PVabnUUPKXMli89NqZwn2FPVxyV
Eu82pp2ClZHq8KcTB/EnbU3QOcouTpa9gEIYkd0h2vJQTjVTyhgr2DpxkMexB0a2W4pumAgrQQ2N
CRPdAn6u+jOyVnFj1bZfkM7pDrAXiAoXFxlM02ILTGbwdqILoYvD6IJzUNvySGMrMEcKc/riUNTd
NWCsdh7GKhjDbT82KfNcvf7G5TwPKFM8dyDqcypUSzixDZFrnvHmFEll5ztqdP+nj9t73viT23x0
bbTR+J/RjsFyyWBhQMprfzCO8cAxOIWz7OrcSk7k0lCyRxYY3nzou8fJUdWnHO3pDz9SzbKdnAIz
qWPa9Edsc8448nLBmVGGFiSJtdP4ldowaRlpm/JR6Khg9rIEOc54Is/w34owgzZA5x3IJJ6Qm7LP
7R/EBk9fobHG15zAB/UIDC95Suh5cc5IjL7qGaRx9q4k89YkqaqRileqYltYtLk3YVdkqBEm0WV7
1yPYlpEtK+VmrBc+GftP41/ntUo+kbgazDtpr1OXTsRMPbqwb5vdJGNmEK6Hp6CqgZxOdjkDz7Qd
aNpt7qGamXvIBSOHxe/oppePGsaH2Ayo945EJay00xH6LM3z1TWLUDHg98tN+tEnpO85HehLbkn6
EZ8lxe93zipzs+vtYvnpZl70Kc7irtxlYrKnIwMb2HSxVarH1spQWPajuCNuMLijqb8mjcwqPRH3
HNUbBmDQIMmIDiYaFMt03Q3L6qWt1ewd+V7eN5uccaIpCi/jHau0OjmZ72KssOXKvmftbfeydiI0
NHrgDGq5xpdnBnU5Q1SOW4ZEuwziHkyXDAsgCB5Ot9m0ikNiYBbwJRVfo/dFclJuhsg7GeAubMuw
0ZhQwpizr+1WzbNbZKB8HS9EHkDbAdzIVFdiVTtOCPnzKX6GwkfwqzMthBrNSeYP+0L0pEVHA30u
7mRPcn1mWMpOCOV1Di80g2A5y5jQtzhnXN5RTXwNLb1MzJMat4YJkNfTdT87kX2WxTPlXa+EQ8un
xmGz63D5ko6yKBoEGEDy1Jzp2qwxQuAvaXh3rjY7UNZzeZYYnhPmayZiiC+rgAebhvMnugKQafwk
VNcZbx6BW4zzkKK6jPV2bYd4Z4+vKcSDAO7jMegJWCZxJguuK34jf8dhnWnvwMtd8wsm3SXm58zs
IhfcwaZJNdCitojkpyjxyWokuRWKw+Kk7sfRsE/v3K6nHwXfOsXYllfE5Fh+bx0zJ/C+1FVnhaCh
Kky/blffWUNDhlJvzZ57hiIr4DcHG33RLuwu2MlqUkXcNiHgxiePESe5Cj5LS/k/uyAIPxVQakge
yPv1vgI5QAAUmMcZVi+fe6n9cm+TtObgkonYIg3jic+2E1HUdbBjVqeOo1CREYF5aNLYAbWKZ+uq
izR0Enfh1uydGjLoWA8NnYp60PeBQ3YkeDzfLLuKUySap6wfH+qZ7WVTDfBPUUemvdgAGkYPFC3w
25LEdmqe2C6uSW2oxIUSzXI7TEn+IAjBY2KXk6m+yboWQeyUx1F1Dr4Qu2YvpJr2vlOTKNWVsG7N
5NrXdZUyL6bVFJ0jkebJL00afUceGOXbKZvECeIUkYtQmmx9Zc+awxtW4gDfCkc96+B36wTW5Ogd
IrgRd9Yoyx9iUekTf0H/xPRCBF46NeVnv2jHAFVblpCUhYASB4siAwizlK52gogdInliAchwzNvk
3gbZsFyQWkDIupKqvEFf2IUM/xX9SNEGLq6sZv6YIpgmok3609OQAyA6zYaH5VwbYqP3zoBcd+t3
dBd2SGfz/HyyF5emj4ZRsbHHcfnJymlfkzhAm6AxPsrCfiCzfbekqkPaWwsX/eM6lLLbJiRVSFT5
0h9GBI2kiTpRnckbBNX9iJ7RNbd5HIJwXezKJUqO+GniZ9oJAUpd1sWXEkLiyOItVjdzW62YblgT
ej5LmqhQV3ZDWBqGcJivuyhhUrVXktAk+CIQC7b+gJb7UIl+6La6tmPWDTs2J94cV+1Qdw13WeX0
B5JO3Y8NYuD7pcJzelxyAC5yMuyEsYwFjVzV9+j5iM3Mx8q6JKGpTs418hVY9u19ErrkIDVDRPXU
mKsiKM2PAkH9k92Mt+2A54ia5gRzkACht2unvxwSOCWvZR+dWKG0enVQbiaSE3Pg9zhkhdngzAN2
Ohekwva13X0XXvOgIYFDNbMzVJOVL76x8EXf167k0yBQPLz3gYT6sxxVSnOAV4wL19ruZTlKWiOG
74yQoCBgTTsNaN15fsZKPbvMoomJq5OAXFJpJR89ghrJdm2z1QE5JunHQigGrqNvD3co4cSCYgJx
2voaAJSkbZL4NwYWxg9H4rDbBXlHYFAQ+3j1wlQO83rJmWKRRMrvY+cicAnjUZdbCeoh5a2p869A
1EP7BBChQYPmeDjBiNFkibUtyJTDMIcPfYF5neHIHD2GPCzPRoQTJKaoVz9ppIrPOf7lZJMFTV+w
t4Zl9UuBjE5u0V281SGOYNK8KdbPGagTO+lGhfsBC2BPKhW02c8xA54HZWdk2IGVbMi3XZLyDH2d
pDrqOq/Zw5MprAtVpQTTOhH+yQ000QgBwZz9TEwKp6ZO2EmhwtHj3mmlgXdCoHVBtrCw+0O7PBMS
kkL2qdoC5YQJhLWTuiOOxqEyKvZMonHd9XVL8UPlQMRjWRQak2YFhQFRz1MftHaEFdvD94zjdRDb
EuECot4eEELoVPneks5gw6sw2U+XKkefAxjXzFirkRd5URC5FNeu8bsjw9ySbN/dBNBbSFFvxpys
VNSY20bUWGOnLIbmx1GzvqK6c/AdVGAuNmMAlO+dluOfJyWHWZCLc8ZxpPdHx7GvrCDJw6pb2QH5
PiJVlXM8jNGu9iywqhTJEq496pZUXCN0lu80k/5ydlY0EAQHZ8Z8Wq1vzm+nSIzNuQhp0m3bOJiv
lzisz6wZhpzbr5JXN0nfaWj+2bjA5uZ6HA09pWzhvXoTaxxsY2bYwMjpIi8Yj/56YJ8OPlviB8K8
RmqPML97e0X62z1GDU4rS4rA0far0yjTjXZIBxdlQpDUlyDkrKfUiOG0JAIZdWj1Ryvuwd0PtdyX
nI7/+XfGgUeYCX1vN2AZenmPrTLxOZ0TkGeq1KKT2+GgGccBebOD2DYGAEfwqji+/Z3VX740/Vwk
+TRFfJ8GwcurZnrwcq8kWUPlZiBLgrSgrT20LMNjUpfdobNAKGwtOu/hWemC0dmEQTw/xx2IYbQF
XVLuwL9hI5+6JTo0toM6MMz7/iqQ5CNupddS9+rRH7tDVtvWZ4H94Wcn6/xxmWuC7eNUb/slm/dZ
FairwIFpuSs7r0NnSPymu3XMUBHZjG223syFzgk/lGW085m8ok4hH8TdRQzADNzCyjBNEvjJYSNN
yKE6DxHK27frz26nQzCSINjL9QXv4atuJ/1utKiQmUgqLeRPYceR2iqT6uid66x/51VbwaNp6Pm0
L4Wgf/fyVwHA6XdpDYsz6WwcldRLVKo24evQ+O9CPbI8USiuLI92fO87/vmuu2y25M3TyvZd13v1
RCxEVjruhNfSRfd7FjgAdFB3+jiM/flkpcH4ThPlL9fTyAc0LVothX49vBBDi3G7LZAuR8FyzVbX
JEyQ4YJ2vPEJjP05sd65vX/+jMyxAu4wKT/8U64vxW/LmddX/O81oiJMu4A/0HeB8gsVgq63H5c/
Xy4aAx7jBzZG5Aq/+l+/XQf8qoETzartzcT48s6nhz7iSBHZrfWpLzhDO5R6R1p3AwotK719+/Iv
x2hrAcMhjfYjfVgKFE4eL7+mIJNzEQMiAqTA/qHvVXBr9zWxBUJUn96+1F9+RNyXJOJRv7jSUa/W
Tgy6Uc6yzDf1lvkh7vHNbyri6PcIpVqYBJn5+M8vCGJ+/fGYtiAyefndeBOF1Vbk2frYaA4+Df5z
wBTFY+OhtG3cMX3nevLPbq6LMEYyVmHMwfv36pWsyhlfn1jx6wVlO7n3pcI+AYpw15B2dWYbO1gA
zvfzY+06ltnkTaCJW0+hzeDVEukWoGZcH4Lc7a+xxbnWKvYnH35l+92nwNjgrdQwnRDGB7WArGDs
9/ryf3kcnWAd4bJSeESyvbpnRR8be1a0LjC0zae2n7Kbokg4aTYOeAfPiaLThNVhb8pUHZFzLc47
78Of2zqLGoZg11n74kwJXv5oEc2avgRotPUMJszWLxQRD/h8uhAsouow9LgCVcHbT8pfXnZWUikc
DIEM5V6v2XXgzT28GhCGkodyYQJzUnG6vDNq+ttVEAwxbORdX9vtr75a5XW2zLmKi6n+rqVC2qJ0
qC/e/i7rX3m5L7iu1jiyNVW4w5b98iothV8vTDhgYCXe3J4xqoap4kBdOuuZkwz1t6/3lxXEozxw
JM+LlDw1L69XOLVwxtbnbCtL5yIguu8JR3RxsGHGvLfn2X85fnmB8ogOowpDcvVquWLN8GhJgAfi
8P+FRmx7UZuGFjJnjWNSd80WPIx3S/eUdnPXzPs0ieX1UJJmkqGVhT9NFo545wb8ZYiD7sJlZeNE
h/TIkS/vwLC0QQP9BY1qhLfI12V97s9p9bGz67lnEjG6e58sGAGMMEk/84Cv+R59/97ZdL3Mqx+e
MQ4jNeoOJC/eq8ID66KKk6HgaIqLDawrI88PmCTlQzNHxmOQZKzPXpb4RJBV0/TDb4dgvs2T2P7G
uYA08CqDS/nOmO8vbzMWNMbLDPkkt+jVrTGD8QtMYKg0rPC5RM55RCysTmKYln2QcDIckSW8cyP+
LIxWOQiDFrpfzNVWuMHvO7cPazmfohhgHZbxY0RU387WWbChs4oYn31uT4CVuIzhWn17+1X4y7cF
aEDJoDiW8AlevXrRxH6TBsHA+ToTtzET0BtLki4PwzI6n7FAfyV/vHp++6Lyz6v6IEVtvqm/7uGv
lxVC5RDnGvQvQEBbIIVOj2+fmg3fC0YEfm6TdT25g03AuIOA9anfp8Is9mUjy+4JVkk60PDXcbmd
icJpDzTofI3Eqs8nvK3lmNIMrG3yT9r5rs98/SPuHJZmZYf0ZCJncg5LowGAgWMFEBWPiZzY1w3B
M0to3qkh/lxsECFQsAi0Krzqr9svVg5iivDAnuCMgaBOneV7ikbMsmFSHd++r39c6tdRGjmhxCGq
0Ui8fIyykPCeuPKJuZbd49JY01nYjg7xcLHzTx9YKhQqMRQIgqGD//olSTCfF/ZIl4t+OLAHG75k
Sa8Hh5td7yZjk8OmanOPhcAc3v6OK4Hj5ZrBw+rbq2CLNEuiFNb//7fqk41BOWEYLdvAzcUDAdKk
rs90k1uS0s4xYbu3OUhknEAMwhhDqGtDiMCdHTcaozH21CxtzLWp1uXj7U/2lw/mKjrPvMOrNth9
tVeKoIALbYjLTCc3vIr93r0g9Vqd3r4K2Uh/3gAPxfIqGSYTUawxt7/fAFw6ssDyMW2nClneAfeU
FW87j9ifvcdw8xOhRtUnuOircMqZWiSDZToyaFRVBKOQlh98J4Z8OdxA9uQNab3tl2DK/K9VWk32
Pi7H0r+SdCLK/ZgJ8WBZDRYy3+CWdhLC7zZUf82yC2VahbQNBWp8G/tZfNRjI/sN4++u3VoojZnX
0HmK9xhVmvbwX+ydyY7jWLZlfyXw5nSwbwavBhRJSSZZ3/uEsJbtZd9/fS26R2aGWXi6VQ4eUAUU
kAikR7iZRIm899xz9l5bGXobx0gdFky06RFjQgF3B+J2hX61Y8PBO1tamoXYTh9bRUGZqYoGxREc
ALgOZk8T0sPlYN2UcR7LhyZefX8RmYzY35u+HTjCy3K7HwEOmq7p5Om8B+obMvBirZe8atT6dkeG
QW1dCXtuQm+JuCHe8QcZtw4GlVfDLpcCcqRIyUewtAopYNPMMZZhlP8Bh3LGTQ2yYWIqh6F7DvNQ
/c4cpnXcQYrAFoh+oqsNWru+6ERHWjtfVIge2ZKiN8OK5nVmj/GZwWatvyS1rgL47er+MYM+9M64
VoVtoSLolJqscnyzdBB0iDkvThmfKOnJkmZEXpnoo1DZaFF3zdjMiCmvHayS6pw3Me8jBTkmmzN0
eLloOflZiUlNPhGSw6vrIBQKI2rkLVHvWDeNoUNpOnbFcldUhXxrt3H9yCg0H92Fe8F2GYnM2HH7
HDBd347VeaRP44uNQUX2yR0EIrWEierW4Jxupb6G6xhnnY0v0sy0Giuy6QA8cLAcoVMbIS2MaHDj
HXimLNv26uobQiPU7OiL2HmQ1ZUiY48mK425GKFNZGTFa8J9NoORQFOivusJ1Cp8dwU9BPbjWnIn
xACQbmQFyyyRoaTGj2p5im5OkIVEbQMISuAz3MRk+iC0EKVU7euuwv+Gxgy7N5Glve6FcUHWHEYM
S9vGJA0+V4xKNRxvoRPIPaBxv5+bOj2WkokZME305qFhkbsozRi4XB7X/SmaoOI+jWv1pme0Tfgg
HtHe66W1UTyqjXPlQPK5wTDlmJuRFuyzzCzuuV2GUaUN7ZgPglIN11ytLEjbkX+io0nG2QH1UOPN
s5nXxViSQzxC5JfgRUwl9VYzmFdiMKtfONv0e5FpGggRgbkS5GfvvFBJA59phxoyPVxCxuaGzgcz
tB1C7ma0bCyXjFL5imfix8A1MIh0HRvB8hpzQp8JbJ7zapRm/ZAvdLvdLtZ0ZCCk9h5gajtvABAj
lgIYVjzPLYFNXtnbde9CGoqZzepmtdIeHLnwOtsY5KCN0FMfcmrPM042hEo2wKNx6TtGpH6xRf19
OV5bBSoSUhMli+V8qruTLhN5MlLk61GN67nTsTQASPlqO/pb6UZHCZOIQ1MJHSaysI+rMRwcMg7M
iAlrPzJzbLhdvucKADLCTLFPjVMLiNQeDpVezds8LutHBvXcM2Vub3IZ3dayqMB6Z9QmKtqVLWPY
xwqA5y0RX1HzxRb1q82T5CEFw4nNQOhv/YWWluLAaFQGwadbAHpVePCFaTOvSBEoHZiapQBAzWm6
Yt0Jr2CVxPuizpLLsYiy/rCKhoDy90pzzxQk7b94e7+oXzi/yxY9W8RTbPMfP0tK0LzAtgHBD7DH
c8dcG6tb0T7CSPmiAv37AYivjXoXZbHN4Ra51seXQoJQ5lKIPzpmVupBux6A2WR2+kbDxzzvJ6fe
lv1sbxgWEfmXTOWB7ND+Pz338iboiNOfppJREIx9fBNQILCM1QjFaLtKW1i+KrSs6RF0vH429JXy
xcnm74UDL8exlzmLwh37+ZqngQarbdHmHUiQOItkIZ4nHXcmdgHMR04SfvVs/K25xPVxyF5ZZqaF
NefTvCMZcsTLuGw35jTaO0Sz1U2p6EyfQjPyWOE7QghDazeGC2gdplF+hQj+q+7Mr66aAy7Vkkps
J92Sjx9yaUfzuEDT2ahhMzwSBmo9GWn6hjLbeFCXULn/fX3293uYa6Yqo7WgExtmfLpmWyEzKKMQ
3NBaaPd5YUmIzyCBWHN8/cUr/eLKFEVldzc4ulmqtb6Vv1bCzizFREVxdmtsOHAksoaT2ze6+TiO
jtUfrHhoH+k65NFWTw36z6acJMclDNnZebD1qyqO+nvY1+p1J0UoarCELP12MCrl1pSUELB2Ypzh
TwovZSSKwi0NgcFIKxvaAdJSyc9Loemg8dHnEW7TdbdF5cRPoaxGKJs4JR/GoXBOF+Ie40DVBxgs
c5eKCzskpMA1p7awvEqpgVcaDszZNNeA2tRNWjzNAHASX0ha9Wy0lLeMWkfCL2biS72O9IPKTSQh
q2D8pdjYWlo0vNNVh4qltkvD+HB0muh0QP1SXw4iRkM5L2lSBraGYGVT4/b7qmnwq6+C+8vkUAsD
EDzgx6+CoUpnGhpgUWvKH4Uw1eMkuDrwzsiYUEcUX6yUv3g9lgxathzzGK/9mH/95asH9Zss6Hqo
XxwF1sishxKiJqsC1MvC5k2k2X+1Yv7ixgZeodPB4rer9uqu/Hi3JQb0o4Uk5mpZzkhpQsUDA+cM
lUn7VHZxFsQlYfSWqcwBDbHGVzhR4yoyHypHnndovmx/SGWNHCORNl8sbb98c+zzCmdfPhf7UxtD
qkfbKXTORLUyJfdazMg/7QaL/pUJ/f33z93fmhdE6tkyjzYaD6bGn70BXS/GWNIsXssB7ZvUdX2s
esB0KDRr/ljG27CM5y8uUP3VN845W2OaSZlh2Z/Wlb5M40QyuMIhdvAs1bNphmQAmLEeVLo6mNTn
YZQEFobl+5gYnvcJVg+87A4RoRfDTZuPPJHsckDxTY28A5G9VHaIxX1COn+PvKkDS6TBnmhavZ6C
RdT2Ob9Tt3y6cr2Poz+rt5iwy3dktUw/e2no7C9qtr+rZzjWq6pi48vSTY2v8uNNNvDgTiH9PWI9
+uaOdCpik4hYAn6hFI4fhQ0EB12TNtGA6ivONfrDGZgmzC9me2xqUhR+/13/oojk/diW4nDiluXP
dpNGqUIH4TEKp6LKEopYJk8uQ7Hoi1M9juHPXY3VckXp84MtKn8eTzYYRJ2qHUcIcHOy6xVy7fwZ
kenlbBWQUMwCASRzvTR+Wuj/dJ7ClgpHqBfRUzrRt4Y1p8VQHUOjAp9kiiuZ0sI6qXWqb47krVJv
emueLukbTfdJLslwlZIR/oXexlKCUj0G0BwyPj1kUbboGwn04ivnXuUtUyeLozhJhFd4bNOjNTvx
RZYjw3XBXbVACmQZfXM6hvW9slQI3jMLDdgGEZH5TsZYvgRzXEc8GmpqfDXy/NE9/9BBRhHHkJXd
nXa+jpX74w0TdRbk06QyYF04CrgDCeMqEBhtRBCzDKj2LOWe1px6ZUsg1r0J7ag4CYvIfE9zNbrI
Br2ILsMlI/khZH7YH2FbiyfYKdhiq8yiTQHfqe59oKVOeW1ZaW357KhJ89PR8P9Rvf9FO+wvz5z3
1D398Vag0pzPnsTbf//XDUij5PXp9Y+n4vWPm/L5KSr/auL/8dM/XfySKZPViikBYR0bn8xZ4x82
fslUvhHuylSYlqRGXW/zIP/p41eUb5hUKEKZD2L6RHL9Tx+/In/jFEQJTlloKjx6+n/i4/+4VnCW
oh1Hwcsv0hkYUwJ+vBVZPCJkPYaziceRKmqAdzZO01dzP3u9o/91xxsmxxb0UiYnW01jF5LVjy/T
jIkCoY0oOylMQ+Ik+njCLzEYjWuPTfyY4aigUoLWYSI6Z23ARJtk60YwTeezUSRzsIT08VyzkocW
NW9pEkiU9FgZNPOHI0NWpyMbQU8YXT2jTLHt6RlSS3fCEFXKttEkuruF7DUrUAt2SW9Ap1ltWgCa
j7jzmotmxnh9aM0F0EtozNplniD3c3vU4My1EfIzOVckIeiG0Q3YwzOz+31q1cMF2RKo9Rv05WeD
XTsohYjskbaTOdeo80O9OAqOobWbFpgP3HKNe3IdnctD8ecs76OF3whfTVSeZ1Kc3IE2hd+ltmaP
lBSQCd7+AoODLhXzEY8Q0+AZHcOe7MrlZB5hiLumwHrsV4tRj2ChcnZLO5FtY1NmMQpWAyOuvhm4
GuSJenEjFsDHWLt08yzW+pBA9NGILysQ9wjPlzwMtKKoI9j+aBA38GptouHrlbUC/EM9k4ZMfc4i
G9eSMCf79S8P0cXP++Hf+yS5S/CnMY026RDToOd8+fEuycREWsrckFuztM6unYhgdLS4D37/Kp+O
0X++DNQMA1WbohJr/PFl5iK0OxK9JVLOinEPX+KqHRTVKzu9PVBtt5sEZukBMTABpZqWHqcwTb54
Dx8Lo59vgYLUQPusEcH3GZ8RISiCnlRJoJ3i9pQwUo3UJZqSmN3hhSZEM/7+mj+Wmj9fj0WGz5dH
kUXlU+cAat6UIXmRNpWYsAIubMZ512YEJ1jK9vcvpX5aUtZv8YdBnUqI2wxRyMePlxxV/DtscORm
FQnIHzVpHyT4iypeS6nDLKYV2H8kpNYZeTItUbyy/DaWsIMCLU+1I0l5KKynohzO64H3vQ0XpyNK
WBsIgRg7A3WSFtUJvXEHRutsprY/jUt5qNQ2u4wLxzpNGdCd/biq/4mtbnhrur55++P0qWr/CEhY
e+qSsvgBwH8pK5RgUdz95OH/84/tzz/jJl63mg9/8H9sO5f9WzNfvZF2z4/+9B2vf/P/9D/+uXnd
zBWb10vZF9362yLe1odta139/z2t5mpkt+MA9nMj3L/+938xJvkHrUaTv0GVkfGiY7BUVirIP7Y5
1f62Cp5Am67+QjY5fubPXU5S2Mr4F5wNEJ9zNtT/tc1JKlB7fhu9NROlCvum+h/tc9Z62/11C0L8
hR2cztk6/EPbud62fzl9lkMModqxrrssNloiKXPCjqLQ2dfV2Nypaqf7LcO5s9i0y8uCyJDTUTGm
Z7noDEz8IRCTWKCR7LX2rOmG6VGdgC7NeM9vDPxEQT+2897I8xQqpHIjKdFyq4wRdPO4pVTL++Wg
dzKThlmakFAO0RzAOzX8Is26vdYTjmfBKDxqSWyfMIUZZLfLkzUoFwqo7FWqAToODuZDRniDDjiF
iZKXQFr/bghl6r1IX1QTfbTWnqvI8w8pWdqmC9lDnJj9iDemqc3OwglVLXYgaAgAv8qdjG1lBD42
R1Kyo+CoYOriv4MN1+nVpdAA0ew7ue/vWpMcTLfWZx2MX2ZteSv4E0Ld2NRlqFzQJLY2na6MXjkb
1d6cOPMhau8Yb9TyBEeS3KCuAtfXl8U21JIzIATyIdUVT8jVdDFaD47WX4D945iHZNSs6/da+06G
3XgZjWSCtvZzk81HrWj9UByWMjkZh+7WEoRdZLjKcIi4stxcy3H4CtJkOAGy91CVodj31aCeNzr7
mMWQpdFay1NT81mVJ9DEHTlDpQ3qTL+mcYoLceiDuB5nfw5jwp9TEGdxZUMlXPPIDGt6kkX3apos
mpVwlMfJaB+TGgK4Kp2IJiKFOQrzq1GZ061RT+VrIZvXHIDe9UW5ZTJ8HRryDnSenzVN0IY2S6/E
/6tVUtP6RFuzzBJ+9RKWTZBWdrWbRaj6EMiuTDIN1rDPY6qOT4a25v4l4a4eZj7TvvfGJgPkLjgy
HTSwNRA+k5uWvvjosj6j1VdGWfXDsZHfS6bqtSq5tD3TjJbLBH/VzFfLSVZuDUngqAO4q3Xp3aiH
M6l4Jn430oSGhwGib/8qJf11E1leVDzWRtcbm26AgszgBknLbMN3YeVn3SbrhOjCGAs9isomxBIp
EVPMe577k8KRGLZOWi2GI/DT9kmSreKiHSKUO1of7QHnKSB7KmWd2pDVRDRu4SVxK+6kqEYXOlTo
Fxla1lF/NiecGg3LueB4A/Jsbnej3t4jbvUbTVxp4+zhabtOF2yo+QygRK0uezzXgTG1INudrD30
2qRtAJ0+UnIGCBvBHBJ3ySQSr3XO9fRVf4QJF++qPjlqPRx0u4NkL3T7mJn4LNphrAO9kIMYAM+Z
yBr5BJOfvcnUCJINHz8eMrKzJ2vhH/piuXpWWVuhtue1gu3WnerwWMiTjsA8P0odFERR0CtoJTH4
lkSkUix68lfK6Fpgr90X8wR4WxjRJb1cIpQyPkrNtOfAoX/CDLHrX3OQ47i491L+3s2ZckP1Vvui
NqW7ApPhXqmJZKvq+4quU5ALk+VJU3aZsLzetPsthb+2kdPR8NuUg/tgNqMXthSArRTjSerkliwZ
FAKbRdN3+gTAUOGYvyWMzXpex5BBH48DjMNFfZwBUERZsQsljGZGtbJ5p2e6N5dlPJIiJ5vgmzxk
H911O8wk15Hu6c74eFxDhOm21yMC7tOXkI/OawXe0Co0XuIh2881KbpxfBdV7YuOOfY5K9odnnhC
cxlJTpD9QqEnHmQ6lGvGOQjNs0IxriSpXUHGg7ZR9X4H9vBBbngcZafcMbh3SxCPLY0FLxvgTGLC
3RVFaJyl+MUvuJwG0cKSnAlDQ9GjpOFOwnPml9iSom6OfDMcdxaOxB0m6DuZpIKyU9VHJ1FHvnHi
gG4YVUe49xWCAxIaG5NJ3PzQhdFtHub3aa1vaUuAKjYfLZuB2kijqdhVakJuOIutfh+zf15oWqXd
VmPPqm5Hz/haeXb1mA9uNpG3EiNQLtaw1ZMIP1A+EEMy1B5Lj42lEVw1mgJiR7UpxhAkD3L/lGed
OOhK3z2XkzmCjaZUfSlUqdA9C0275ikJ5TmGcJy6YqmtbaIkw1mZNBkqi7JUbvvMqjeTnkrSVsjG
We6k/ZkYCsb54Ga1i6lBDtw1jeKxcjtBhENlPzZGerCUEEZArZHAVjptftYUYxyMhAkDyR5zHsxW
pteKP2gacHpiYUh2S2bM24nu230VgZ8X4gzZKtHF0bYSu3Ia8p2iggnXFhzk5EtSVLbRsB/KERO4
+Y47mmiFSZaJnMhNEMQTKX/oGCR4YSPUXBlipcW1tA6Z6Y2olYuWmLTIHPkIuIZhMu9A3GMdnJLq
amkNktraJyirSRAOlYWAYA6DCVKY1zFL8Ogej7tUb0M/JAn8LoJZ+rTmQd9EtpX4UziIU63O0jum
5PF+zgppq2tJdDKmZXySqY50JuWovyRgWo/JjBSACGAo01432+E+04li08fOvOoaiVMlHk6kj2Xx
HBOPcZ1MWujJzCc8VL1yYAs7vGBimZO1IId7xMbLy/9YRVy9EZ3dvL11lMT/D9TBQIp+VwefPuXd
hzL4x9//E9oIZBE/Cn1XtHMqUw6qzPGt7WAi6t8460GFUldjkYKz6J9lsGZ+Q0QJEYmuLWofbZ36
/xnSpBnfEJmizcILrkKOYbr8j/r/z/M0R4d/yyHipT4Uwfx+GfqJhrKAx2W1kH06+spjJKSI5rNr
4PRNQB+rI/WHQRy42V8WZDcl81OnaRdK/rTEF3Z/25fbjuwxc44vyRXaaiRhTukRN5/fttcwdt2y
3TXyHd32nUbDhngmP6oRvkDbC5edrVwuKoJJ42GpTrGmbdaXHqsbddp2CvGOB6l6IUrEkXxl3kW3
5nQp51urwQSOWgmO4lSQWli7MO7Arroh0q0SuVydb+F+IzNGxNKclPwrC7+dmextIbxGhVOMTzNp
3nKReuTAo/G4qCjQOv1NLy/MFYJaN9dgeLysel/G1UX1MFfA+UXNNjafd/K855llt4ZcHe0aQzsF
Nh4kAO4n8WBnzzQxNgTKb5ApkUXLQpyYMPw25ej4zcwOmr2oVXUsjWss+dt4eCJE+c5A8suJITBm
Auu1sdyJ8M4ZikCpokCU8SEC8sFIMFAmZS+VAx8iEczKEJTRms2ceJlV7XCTesr0Po1iOxD5al3O
yXe93g/xRPf8sY8OMaGuuFERqaEuas5Egk7bifwQlf8YAi9xxUzem7rL5TdlebGXG8l5Ukz01ARA
Kwia4/nZoOdCwvKFE8Y3vR37mbUzmshv0D7JACAm6wFW936W6MxXtKuZbxK1SxZeSxbNOkLygWC2
xAQ5Rb4h0WM7RP35VPCRw2dQ2ynINGXTxxqI9RqiPqSliloH9LxGndCqnkICpZyPfhy30LfVjWLX
flw/FXm0hnm6YwKLmQFtfEJRuE1JUm9Jux7m5FAxWF3KawRcU/pKvB5+OOAQ1ujp3Z69w22a7xxF
PHUVDBkQdSnqmRbw/WJ7AK1vGrlfQBgkLwlejLrRopZIkK1Uyt7kkIM6WkdTDAcL0H9BHkhVJNvF
Pq84G2qWHwG3hHV4Epl3w/BInJEr8tO8BaIS8x54EtZXjIzvClr0cg0nKh6zWeFj4k7V9mnyYuHr
qprZo9uBgwV+NYbZCLXigBVkAQiBxmJjEJHR1hqEEuL9YkpFXOVjFG0WZfIItvUK7UVkya4QmAGm
YoZHzkiZREi83S47PBAIGP/Whdlw4cQ9KtdVNp2L0PvLSviLDp61NnL/dcr+c4HBtanCeOPI+Hm8
j2BbdeIu6eFovCejB2XzNhv5LsG8saUu6gVkHdeRFG9p7KNep/vZEr4yxPQvp0AKx21JC5Kw22CA
Sse5wI30CxHGAR1DfszaVMpzMV3BQF1sr3uDs71J+BkGRQrjfX2GWVIGY8qBFyG6OhzK+GqpAwic
qIuplmyS1lcMvfYdrg84Bkjhd5gVfZWn2WQ4B0eUqty1l6Opv8YrqaiQDmZ7qEVJENKeQZbmIDhA
s5gRy3MDsN0rsCDTBXPJUGrjK0H6FhSg33+on90YP1ftv3yoazfxL60LZmAiI0Ktd5f8FuzMhV6m
nE0Jcpkyjgzf50rZFPIDyTOLvVXmxgf99sX3qv1q4+AMieIfeBqimE+T3ALYhD221MqZwmzV5Kge
b4h1iVbsgseZetFc0W4W4n6MxpdtZnNXurkvpIfa2mMAzcpzlgpZvZOTI0+9NO8n4xDZ29zxMjPh
yLWrENRK/fnvP7mPbdYfdyMTSqRu2HiBzqmf2p6IjC2UxuCfGue5J1a2lzm8WMc5W774fNZf9Om2
54XwZcNDVjEEff6GIgYF8ih6l6dMzT1A/YIjzLRN7F1Uf/Va1t8uS6FIYGaDCJWelvK5lTXa8kT8
Sty7tXS0C/PKCpV9QuEJGmI3mAMV4OIVpIIrqfYwVgT0GRoSvX1W+gbumGw8zS3SIQq499mcIqBl
0JLlJKiR2Z2LezmSPBrUmxgZqCuLXU7UShoJb9TuYh7eMeleJUzGrP8bJ6/3CcI8eV3Ne0i00dnY
vijkuXTGfLEoHlCP04msxOlcly9ruwerAVxrxpSluJZieMRLzAYxjppDBBEiYovhRUoy8Fy58uJs
UAN8H4S2L+XpOK3MLIWlZFwjG/OdGt3lps0aW++rBmVWLIFU89PlXUgXsFBOmnhrt9aGuwLe2OSt
OfBkGpdYKQTBtgohFWyINjOaLryR8z0lN32vnVVcltrMql4FYwKix2pdKPyu9ThETTBW95Jxt27D
pMxujZmjGbFk5KCHYtlBtt8M+nVlzTDSJ06zp+MKHp5fFflI284z6UTE0g38M4IpXpFOnsjCB7l3
MveEIjvvtvJq8RFopGXW0CuKpz5LwPufW8pVKs6HDsbEPuuuBnYOE9RsLd1H2UAu/I8dQJT3Xe94
NWMfWSFqW2K2pR5HxdPWVs/cumiI3dzuiaWbt4s2e2ZckS8N+Z2irbPh+E9eW06snjNRSuNGb4+1
LnPpDikiEwxhbU+ayI2dd9uYuGKXQABPH0Yvt/TdxIG77dJNWu5mLl4DdEU4HbmePbfUi4reWc6V
w0JUl6JtnGQXN9soVzdQX7bW/IL62EspeGjpe2vKG/KcTQ+eKTrmkeOVeuzr1Ga8XBEzWmPylQ6h
6zR3mbWcjOaJ2uIRADxvuAXJVuQQ04jwBxg0lnnR9TpLubVbt1Rt/JHjzniclbtodqQabehq4cc4
M5LXsA8vp8wPyYNQ0m7LrRfIWSDUB1tZXBU7aNVHO23S4U/bm8E4DDbF4xyfGKmzN4Tljoig8b66
MalcTVgA8blaVOM6127Rj50ylqQRYJ4oZE5Gt3ZMx83WXBhPkOT81M69TCXaJbyCsbW1pYs4VDZK
f1n3L4TwUX0hfZRBW8gnBGV4QwihxwpGuz0hU4YaJvVU8d6PJvUITbRSvSr0xs+rca9A0Var91Le
md1V1ZBzqHkjz1aoEWxCgnCW2a4TPSQD/go5JY9BcstS3cfOBeXfaL8tnMltEAi5AzSTLVK5W7U1
huIRq6BRcQmNTVw4bNTSjZHc99MNg9+9hA/KGWPiCBhmDdFGKXDpquehLPlW1ez69kUq+b70hxEa
NfA7b6bDi4zjei0px7T1e6fwBb4IPR6CuHop2vsqq3YqteacneumHHT9o5zEt7R4yImSNyYx5tR3
WruTQmJ2iFm5Gyx2yiYmHexdrSg1YTaA3dtICHRsOi9FMFOQzkRFlgZnC4G0fbK4VS/yjOdl4l6Z
SW8oXLu/t9RTDG40+u5XRBGguQ1kJlrdi68TmQQIwZvVh1I+aSW/MnjmyUuMy30BMTyUukBTL+iu
xWC0dV+N72opPonIGpvL7M4ZB38kgsJODH89SvRKfs4o3jfrmQHssq2hqBtF52s4GQa0/iImBSen
CZHPrhyuDUSbHsW0S/Eq5OZea6hbTHwWJo9x8z1qaAqKes+3RYjjXZ/eKsV7Qa0EgBkjByB0Wd+H
M7VTetdasg+uyEuv8+nV4NhTl3TIRMVL0zYzt928nMRipXHTQYubS6m9qrNlH6rUvCS9mI2+MZMd
SQCoe1QXc4qrAsFaVtRVcc3W0CoIIbv8Rh4PccNdmu8H+1BLT8pIY5C30pXogqQLmj+YaOpNFM2+
2fBOy9WO3bq68UJs7cZWeGzlxtO4Wzt5M0+Vj7zGBX4XcCMRwdSA3i82PftQxsnWbgCzEOKoWvfG
fC3AT9pYh5asPEntV6Vb1iWvD5UDFcQ2SmI3NhhvbKxnezkZHPrIJNMYRDqph7C7zeRdPxJ+2qCJ
3A3y49izbcJQYyhfWcXe0M8lYwuRKBsvG4ke+i7CqRKe6N1Rm67pY9fhLqcqsJUj/A1P7cQGQ+Ou
BbfcSm/t9BBy9qL2gUXmtZnKWnAAUeSm5nasvy/FXbW+jsjPSAf8LqFuHYz6OwSRTdgXm/SuLlvP
JmiT6j5op5vGio7JzEGCm9aRSZlPVbeI5E0/ndNE85B4bCywnnNlnUmcv8mTD5YY4OBQfreTXTao
CJxrsqiAWS6Bzhk28yN5ugFmX5pnQ/Y4WN9xVt8qjbnRlXehUQYuAeo6b4ZtmU/cp0sQxzi7ZQ4m
seot3ycQhdkS4J8KORDFCcMuwsdD38ZM2DdeqAtvlkE5WizgGStRVbjOJbA2L13Q6CqWNzEaUblV
p751F46ulemmgzcpbDIqz2jTBaDBmJ5FXqycNCymRrUVnbYblNvF0S/V0vAnO+ZhIYC+GYLJdsik
ku5rlvqxHFB5Mbmprqf22Pe1S+4YmrTqqOTXLbtyR9qWPca+Yz1wuD/TbPok9W04vcG5PGs1QvDQ
ZzBxcGcARnJiuJh0OLDhKvTpSvDFPEpkJ3WO4xergyqf4EASzCBC5BUsxFlPzDrH+ZtR61DTG7QX
ep/op6Dktq7oVTYT8W5cvz1zPoqJJtQLeucdGLZo2xfpTVKipivXTS47WfDMOR0KkCH0iZnxTdmV
CtKoHNriOLL4fOQlJKqNdCjBOsKnq3GFMPbZ3ItTVa18M459QgkBcRquNLCfV8hVHOIAZexl6UmH
2SiroIYjcp5zKjncBcVq0NvkmU5xMgJTpPksT2cSz3JMX6UL3+tJeK2a0/4PPcO6mJyTykTzo2Vu
QtA98V/khm0jHQADLZ9MNbYCUrldGu4ilqPGiR+90NsgM4IdIMuKatuQ4am3eSBk+yxeqxRGnmky
3WpwGhJ9hw0/AKIMXJS7R65OdSYxGNU4tJde1t9BG9/0bUrLnjuVaEIJCHg6neUZZWcmTqvuHDfS
pheNP62n1ql4UtP6rG+ivdpkoStiImQHCon+FWKyN5j5ST8o+4jUNFsfOa4yKagvAK37rUiDFBEv
Y6aTGGMe1i3LFK+aFQcDy35dKDRdvrfTFKhT62Z8j2VueCExklhUGSBRffIZ2YYAXR6wGHcrZ3Dx
JsajDGsD1PLCvu47hD20xO3igbsZi4Iyy1vIwaiIYy+TTI+4Ei8Pv6/I0FgSO33mqFwu3ljeNeoS
FLgc8/J2KW45FKhVG8iLEej5whoWNNVTlFvbYliDHR+iJjvpdeVQpw+R/bDiT6VxwPpxqjFtJEA3
P5fG5mzU2v3S1VsGH1uacIaen6C/9USRXP041f1HWgxagPzvczOZTug/NRX/6zR5aUjgeu9++7e2
b+Wq6Ws//6X/C8OEVP23okTWyywpnv4IntqPasT1x362p9VvMH0crC1IEY0fZ8h/tKcl4xv5t2t7
mNQCyA+IJP7Zn1YM+tN4bzA30b/h4Ml/+rM/7XzTAbtbcJGQU61gOOs/6U8r1mcG1iqHNHF6cbZd
CctIQj62OvIsJveR3ARrpFOndEO9nGnC0d6gPdF1QTLoYgmk7CgccysQoz0WURrUQ7yToOphwSKp
xK1nDMFhx7Kdht4IKAx3oARxEvzIAfkdvbiciGR11gNz5jxS5ZgXAfXpLFgN9t82LTeFfts0HQK7
utpguk58YgJrqlfHPJRteh1LC9PSFjdqGIXnSTlxinTMQCb8tZnD6LSS1Nq3lWo8twlf2ZQO6kZF
SvKC77C7akor8qo5vJzn+T4sBgZe6CdqKxAxHWKTE8w9vqZio1jFEXag6YkMW/K4mOqDmNp4Wy0C
IGrNsWtpQS+GZk29Kbe3YkiN87FTAcZoMvF7pngXueX4YT22F7LJ0diQku8qGbCeugBthqOZ7pkz
tr7gRc9TAmIOBbC3S0yDyl7E8JgKpx1uE0uAy+/DSTkhuk1efIYVxhWwZWmDdPSyos83V+Z3Z8iV
V9JILTw55OWMXqFU8uU8Few9Nez/o60izeZV9eW07hYNw6tclP4YpWYQidB+J2oEhUzMpN03kEgD
ZaxE9FgiLVhnl2rLsZ6CDluvZrt9sswXZZ2LM+1/s3cm3XYaaZf+LzXHCwggYFCT07e31+0mLF1d
ib4NmoBfXw/OrCpLzrS//Ga1Vk1ty0fnAEHEfvd+Nk8F5o6ixrdCFPaoXH9s7tSsy2vSyh8BRhqH
FsNsHuDyjdNxYiqy1xMdPYRMuyBO9l4ko1HQCUckmUg2YwpRjh7vx3QJb0dF8GqD+tQfSkXhxmDn
dltTi805YKDi6KkxI/NmaOV96RnOtpgtdrFezoB1qUGiMSXSaOT0GlyqZG634F7JLLW5Lk7azr1b
2CC8LLOk3kZdMt+GbX0DmYsZRSNKXkwMc1ZGQyPkHMlnOZZ2dkpsp0TxdA5DVbPTncNpF5X2e4EO
V3kmIUne7S8J3O7NXOEET6mmgxyzp6NaEH+nuZPK3VvIxvEJsO424j8R0X1tOhOvtfImHJ0LmsAl
zSR5WA6N3fQqm/QazUsDZ3Iue9vf4PTdRjHNxIztOWWBryiNQzxZDPXRgHzJ3q/F2stW9SpldisG
SYcTKNgs3OhCPQFbWqN2UtNtogZlg77RADw779iJh6F6xLu0r8FwRva3TMxbTako0IRX003VQ5/1
tyECgHaaPctRv2sR7BmznPOWQu4pvEai3OgKogZGPDgwlA6VuCkwCh6ShMl9bibrGQb3SGnR2Yeq
d+RS7YZcnyE44/OV9n7IoEf2VNeQXFjUeUCvYP/mOzfmc+M00yujiOS2wRzwyGNzsdK7KUJJMt9h
SX+JzRL3qkv9NzJPHxwFvVHBXB7JkN3axK6x5zOawQ3mOARcfjisKlJb8VEJNjFjKzDsFIj7abN3
KulA+W2hj8ovEib6OlOFyzqn3gmrWRcqOGEPZcmPKs/v8hTQ/pxK9DCzea2bcXFC4RnjaTxieThr
9mG9zm/KRn2l83VvGXo+dML6mMpMR9ec8AGQQdXvp6UZ8R6sSsgOAs0ZGQ6MKcFSyjwTsQIDfNNp
dqCUT0ZHOqhagV2JfHc6UNyhCvxtDD/SNvoSBcClpcHsv+GgQcbaMLFWqfwxyuLviWF+lBM/FSzd
7L4gyTkP2bYO8TFjVDFWqeyNB2cK1aeY2wfTMMOHtlhC+5Ft3KTxUAm0mgDK/WAGw9UNp2xj10Z7
GOtKeivZ58coqq1nXMaKpilFuqIqB7wfbbgFNR88lGmqoK9a89esVcGVGfwuChlUys6eGUmpZQ+K
xo1p/go49zEmvE+dov8K8gZJL0/1cQwwG+TgbdokTU6xqIOTH/n92rHT+hLak7+K82CLk2ut8G9Z
+XiXE+iOuzpbtzNOP4gS6W1Ydqz98Rc58WRUZvfCnGHnZF+TSqzdOHqUyWSvZGV+9xPvEHnUSyoE
3iTbE5/jrSI8fY4GrGuw278Rurz6Wf+t0AmwAQXfIquy+9ayvjVGS5+uw1AksiDd9ll9qtKO14LO
aAWanXqLYd3cEjyPcYXRxRlMJZ21Av1H9DZh47BE3J/rb6GFKJZ35UmbQfo5jLm/d6vyM2ir04j5
aQdyfF3ArKyLoWcggbYVFjdTkdw2DbmbtMUlOJTLSBHBtKmR4qBdO8+Wfp7nN4UKTGR7hdHpFU8I
WQAUMlm9BMN4ASVVML1Nt12vD67xlhjlXhAzWnn2/CL9bJ8ab14LJqMZr9LRTxG7UVw8Tbnh7kCH
BJPjyn1vlvdtPuycSh/nyOMxwDLpyOEu6upbEfVnkOB43dPyQ0rwLImvrvZsHuGVHUdsMVOZX4PG
+UIbw2voGKdhoE+Wm7eKq1XUpefSC9Z9aQ2MDs33sI1vvKI+OoD9C3mdJYnVyTiBOmfkivYmW+NG
BuX3eXhsFGcCa2CSPtYcEofJ+eGF7lak7j60vzp9Bl/TsLCqknTS7qMj3NdJ/ShkTttwdPXQMoK2
ZAU205sqtw41ydeV7Sd3KeKn3cd3GGEddDzcri6ngwlBYJCq2/l+fI3FeRRhypX/1pjJMardra3q
TVrX635C+Ow40wT6PfF9iKTwFmJwH9vJpkI3HFCoDOPogy7JfXT7MF2lFtIUN1msXmIdncX0Mo1I
8EW003paGzYZq9Qc6xNJjYoa0uFhwI02zPqeYDd0FWS/Pgw+eVg3sRL7MKe62pQhptpGmAz5jE+v
rlEngx0/2Jpbg7rp+FgVE69AeqNbGGSDgQHmyTXar21sYlUwmDcaRMaThgevvQlRWbDzPthLHk8w
BzaaI03fa1mgpjjNxmoE0X2qAshWXBkdlIzbireMKorcu9GleqXKYdc308HJ3J1bz5uZ9jq4+ODT
8/3YgcCSg7/JZ7rvaAUM9m0uuLxY3YLloA/0xK6dC9O1C76zcmVa0X0v+y/VKAwaXN/mot8U9IYf
xFDIs1ZGyhcNplNXfHIpj5nNb8IZWffFlUcLqAZz78w5eQpWTDBkN21jYl0b5b03FO1aUvC1Fb17
rWXDnDCRWxXbDxGpA64ECh4bjKEb7gicrGem9fTwHds5NhGN1MYe1d6Ci++NjAuEetQ46fC0odcl
PpA7RX8uiqYeDuRpXqFwlU9D6ZRb4argHFCpuPIGE21VG+7TRA2GVT0FS19ELR4rJgzuYO96o7uP
/ebs2fYF+s9qVIipwIM2TqtO3cTAOmrunZb8G3KatpN3is5Q84udEVzs0QCSbe7tJFz1/PY5IkAx
+k8OHlq63bvPZSHfFQ6SpayGfe4GcOC7L01pHyl1Xi17Uui3MsAk4X8JYiQR1OPRKzYYsHdyenHI
FDHZznclxPO9goZRITM1yWHo0UdM5onbyWWeb9bUzKd0SFKNGLUfZTwle7boMbeSI7aF3T+Xoniz
Jv/dBqpycmUOf9NmCbBYL+z0hZjNNgm8oyXZJJYZ7wrWhQGk+JrMF2+MBBFQyPBrB0O/H/IbURUr
diXrpTZEFDihxbhTmYdmdC1EeONEN2HyXlZsRJzbPFP7oTSOrgLcMWD7yB2cvzVtHea7iIDWME/o
whj/wLylb3nrVnDR59LArt1SjMdkPbSZLMv8a+OJfaqnrZ9wQVzjSY7zsUxqrBvJnuPqQQvM5zZ9
4TMNU0Vt78vSCPcJ3Q3AhLeIbB6jXxnuMZTjHw8fZPOewjFCOi/lbnYeBNzJrdsY/mrM/F0o6aOI
JtJKrnVMTTAoUl442O1CF9Nz1mdrP8+em6HbJBO1lDq4cSeg70b+EVgKRfKrks7d5OBGjb7leOHo
Z2wsGi5OvfUiKvuri1LaU3aCjREv5ix5W8uQPklEdu0oNJgS3znjl/DNX0xMWemnTK9Gm5FZywEy
wfm4atr2sQUs8BxTorz8s2i6Kl27uy6p2Tt4XXXsemwihSqzle2wrxKRO7NMeGfhZB+Gy0iW9XkV
RWB+IroAViXEWcXMxZ7ER6FlstFJ82gxkgCDPp+CUb3YTfwwuk77kprZZ7q8S8PsYhjAV6xx387J
vcs0Y2vXyU3Ym5+qMU5tUoi1t5RoZnKThu1ng1I5cQsFGgOnZ9/kzCRUnhnrQFWLfb6iINvZDpFx
iXiV3qUBxzzbMrIrcHnAdEEbHCbl2uxK8zZItkOe9jgy0rRobzjhGjuYCYKyhoyhV2erXeCX8Wvn
yew9NGYGAOWcU59rq4uXs53vamN+NyIwkuMwIFWS2rgOsxEcAt+tAHPZ9aBg0Y/erstn4yJsPx83
wuhNiwlxgheDNhvnx1DH9bCSaTneZICEbiOXEpu1S/SPB6pqvHkVqR73GITfONlYfTgCOErs2rpU
7G/Hhuo5o6+CA9Co3qe9OIvc58IsvGXwgJS3N+rJuAL9SPbcacAFy3nABJqy75jZet/V44AjfGLJ
XYMiT26CRIwcuo3u2LV9Aq5oKBkU5KjSvk3/ybrLI6L2LQUc3aquCD/wYzGRNgYZVdsB2QNpg43F
S886io0rszmCOrnhHWbhY6+aonAEYzArDK5hQE3byoocpP44d7zdiDR6HBfGFpvT7uClSe3cyAa6
GnYojHEzDm786tEEHrGV7TmgBg15jTeBEp5RsiWrqIkym4g7OiscjAClruRN2BGSS7zfWRb8S+Yg
7KeGNi6vPd4u1iMKo+6RjvKJ1jRFs9Stbxmut2upIpmfXCdJss2kXYOTY4AdYQqs5Fg0HNM2jhFO
z01ZxWIH+P85xiW8bDujaeWlZq3O0WzyApMylIQjIQsYFgCvFOR6J6u0nleVpJNMHGiSNRtBMrOx
6iv27jKyNoA3R30MSxxol3TUtMdTQzAPGNtnfEarRmrZ3uQwzMZjPkMNekx7l1IoDm6x/J6UAcsP
sEznFLuhp18LJluXjokf1C8Pi1yo9bgQX5ODTQjVemicvg3XrATWObQEYW1m/820L7s0D/du58MF
Hx121oQsymU9q8HUpWQTqTDo7J4cqtYpVYT8I7YEAdyeVep4XAtvTtXVUwO27SAzsKBDQHI/Kldg
jS87vP6nUJduiWY7hUcsinG4huQBq7EghuIz3XSJt1e9KW9rTefMBv+U8eCpXHwHd9J/YN+y7ydL
q+9Vxw6FLJC76do63mMdU6faHKq32qIFC1SZa8/H0ZwwxfVwbxhU5xPMfRcg/b605+YhTtL6REIq
uk+JTcYbv5lx9Hgav4SXaJvYQk4fUxMnrwnVR+eBEeZ9r8x265ijnIjNdMhX5G45P2SR9b3zyGS5
QxY84q7zH5rEr642aZN76DUuZzYSB6dW1eR+vMINXphVufdNOdrLcTsFE5S7qu1WXqMmBI0pnU5e
UeBrJdbA7LNO3OCOcxNjFYAsuKIj5n6xZITihljtMXKb/ot24+6H2frc6yOtTOtExOVjSTnCLUFc
YwfZzT4XTsR5wbrQzoPaJaF1rgqrLo4eLEeKe1qT0ZibRzZz8DZ4JeNWn1LQIo9h17IfIXUVIGEN
qGwum3GMmnbwqvqJt3eRhGmwmUIdfS2p7ibZw5k4Vcr6lsml5acbrOI5zSYXeTEyxCqt4+pmFlb7
3YrKW+4jwJJdnf4wUt/iRh3nodrbneIVw+/s7Tw/uQHRjzhasr6waY9qiNcNWEwm6JHzRicrCEB8
NZ5/6Wrfe6GSm91MhA1mqgXxJXpNOL7Njs2kq+opSWYGqxn+0l43fkFrXXA2ozkcLGA2zDUcNsnO
LTUjLFe5cPa1KQhYU4OT73qtFKaZRBxdHbl3reUzi5pFdRTze9w+jG2UwnYQ5gXFc5JSP8pBJKeG
p5ACsFnQGtsxJ+qjiu2zYSXfrWzpidI4eE923kZ3UeQ7j6NgGO07eG7tMlFP2own3oFCqF3Uu/qa
95HDsRVjf+ZMN5bbMODrhH92aWLAVOx094IVhm0HfqdRP4kMZcBGWjjkQYMXv6uAesRMqb0WKZJr
YeozBld0F6C/u1yQgW0EHBBvBL47uCFKancDpOFK+A5ObbrnscKx2GavzeQ+tiY74WoPYuqsiwgT
a75XubMy2NpIlR+LYDr0gcOmImTbwSzPDOf+ghEEunuSWuvaqWxuTnh5vkRotqp2uIKGZhLdTgCR
zEx8ekVHjwb44mJnUrHynOEoGIW1Hey7sOmSV0+l5wlL1Ieei/iKWZiyGjYOTHkdczg3tZ290v81
fc/pAXuznM45hRNFmjput9ANGd+ixMj2MMR+HRy73FB4Xeus1HvuzyI+DjCVX2m4SD9F58a3WTaL
b87sYdZupJFsZeZgb/SE9QZFEkewMgUNlKkyvkZtI3sKefQxjrP+CVBdiUnWCIbbyY7m+1F2IXK7
2XkfRIGyk52wjeU/2vfuaB4IWHmfED4kZMSa3ftoZ8PXtsNYlI5dcyvKvDj4UNf3NBAvrWJy3pek
tgxR3mtKxKM+PE+TM2NiiKlzJjX3OrV0bY9xQQuRyRS+qG4jXoEbypy8tRdEhOejJDiaodgpFtPG
nAGW5OzW0mB5JHXS7eK5uQ4jhsm0bHxg2dEZOYuGN0EQzsktyC0R2u7cB94z8KKtLgWBIOqIOonJ
yKnUudMJdqW+7w5V6DmbbHYdhoPyIgOU+sgNHimI4TDbqeGglm4Ki7wNIf4thHEbskr4BWhSugdP
Dx7SYvynaypOvGqa76Sq3jTm+ZSSyZRZYkTpEYessjz1SPBre9BMUkHJDB2hvJyerLARX8G620yo
U2Pn0WfUN/2eaoXwWC9ePqT0L5bHjd8OobxlbI3SYhTtDi1rO/UdWzp/cZOT5Lz1qJ8cRnq9UB0p
pVQy/LD98swQYjO63bw3K+OtqVEu4WqvnILbOKjxFxhMhboeI7Y/fKbuyOEisA91SQHY1A33YeQ1
K6fkdxnyQm57f3jRUdbyHLs3iDbpM9vPbF+5w7Bled+TXSdESWcl/5vpgSasDfOgXQQEcTcMQbV1
rGo6VGJwjyaJ5yMFTjzKtNW80ctTsLVuEStEZNzl7ito1r3q21OEpEuqlMON8KZ7Kws6RsXpuZ9E
dMBdR6kIFo55ZbadXOsiizZZjjtCOfataGGw0eKIP5NnqQIamrvlxpPJ2odoSnYBwcPccbyuj7hE
idChF44ysx7yuGNmjLXajga9NaxmyxTmfaIhEpWtZsfUdy9OhmTeBM0uHG1maI473oEl5fZgH7bu
MH+uzRBL/Gjpo9LdgaBkv4bn1N6P4+IizfUNo4SOtc5Ld3nR55cCBOxjEJrXIFDWsTeKJ2VNF7hq
n1pD9ambM268S1qnzyAykPrG7pEdvIk3scjva0vqzwjhzk7j9kYNvvGeJpm89cwM545u+wPrbr8l
Yp2f/aJM2XzwZca+mu89O/voetmsQp60mKniBuSlufJVhrFKRVhnsIsh3ptpVaDb2+zs+yOkxfUM
MIDR4KHw5SGO0xz/t+btNLL9EsUhU+1WYUku3W5LkeMrjZdELogY0thQ3qeqcb+SPvMfiPzkMxMm
bludmTlo/ohthbadJ81JAJchxJJxJoLgVeWOfhIEN6Yre/Le3WWU4mQj4q0Hc7xRoeqfgyCLb0ND
7Vy7Sx6sckZy6+ig62sN7BUL4CoO/K9NwziR9PVkX8fRQtVRQ0ihq4MgZm1on3qf5sY6lFa08pPA
Rggc96OIrF3Vi6eepWSjI92e+rLoPnQ6STajuDbdvnwQSbQ2y/kCiP/BUNaHLaI9naR7HxGQK3oS
HXac4DErmdYsuYdutI9TaJyjDCZJyf48qN7riVa0cjiPRtGxEW+7jVPjJFIzcmJd50jqLOxBTkZT
1eY3MZS/d8GuKcf+hBKAV5EWXpHcEu7Z4JbVeBPwoXFamg7kxjFQ2PnzhPg4xLb4QnPLqUfIwzyU
r/rid1mQB0HHtnrWUMNedGFss4ZpC17Get2Ok72zKGQ/y7Z5S6P4jJeeIQGT7XnddLrfSXA4W97L
yZo6x1ep5IsqqkeOs/kXvg6gWnfE6+wf8VXDCkYx1lG96dPoItzTGNfE2tP4bqTnd0cfKNaUTzsf
lyCBQpdppmEny3KtORC+JYOtP1osPrdDMnafSUS4c6tSIiBa94uSTrp84eVIBtOVgUhKtMcJ7osy
hJ2X+Tp4jjiCGGcm48atmPzyrcLy9pXO1uSVKuIRR6q/PE9+bUJUYd/Wqi0FLs2mLoy82ODS69jC
lLkiNGlae9cm9ytCNdxipfc3fh2bV4vGuHnTSgZRTm7O32TMFgM9pvjOZjRifgjRHnA3ji4/t8Dn
kO1AijbC7yYhdVDD26Sr8IKwMaPYx0vfRE8u/Ro6gry1UmlrMDjUFlhZUhP/uUXkv+b/uP1/LZzo
EL3495COy9duSH5OJy5/4J/2D/83qL8edUvBgtLlOv5v+4dt/hbgt7dAAf8jtojv4p+QDtfH/WEt
YQPPpvCTztT/4/5w3d88uTSa2z7IRtuiiOGXNOJfpRNJB/2cojBRRl0YIAsRRICXtZYQyh9yLpmW
UwkaTW6E65Y/CqgvbyVxbhLVUb/PBUTyDDkKE0Wk/bdwzrN+60+9vpqNapwdQQ/n2UNgqdkzGy0c
p9SL0u0k6pmoWE1gpfUZDzHIy/C8WvQcMxx08rzchEFTveHwdcl3k+XxToHupQUcecDGQaEx79uM
rW2/6ifiRRblwsAWugyffDbG2RO/Wge1ANj0N+1U7CEYgsG5obGWZEVUWVjjjHGccPsKnTBGcZMm
3VZNQv08yEt2zTpkuQmZm76K3KfAzPEGDp8KgBQ2XBETxBZY1ZhY6UajzHiQ8+bKIcFuj5lxQnfA
+qDG+W4IwvKHmmPjlCXMCsKh0Q8yn9v7EBlwMQAuCbxC2PlX8kTYmyerR6QUvRlcO7uYblx7wrA6
ps70TLe3G291X8dH3kgJ8cfWt97otmG/5dXOEOyaMpxf2ziiQzYLyvqr5n3prbrMwK2RCdPvNp7w
ckbmg9FaWz/t5Gc7GrxeZiiubAs5i19l7/HKbprcicCZtP2P2I2S58jhY7a58NmCwIPHHJOCUslX
uTkaVytmqT6lEyPmqXZawmTFOL8MSV6B+O5jXNg9db7ALCLS7WsgR9FzZ6Y6oiuqYozdDr6JzzMl
B7eqPQp0TokC6b0gkRzw8Hm8aHqZZVIZNJfyOE5l1wNuTK3Pvg/ESdRGgVZtAfzAkpj1NyqvYxvG
EV+HyyvcioAZc7pdPTMfnBgD8M4hXcBPEiYjdX42/kwsRhQ8bXgx4ogfAFO/Bh3kMEARLd5lg8pl
OiYnubXqno3W5DRVsDFt1V/6gZ6QDVQf/g4DythIM4CcPoThlq9OS4oCPEMF96w28wGzaGe0296B
SrAhCaHDddeH3ErtlMxwEPqyvLSmgWATJwpxn+jNS2rhe1/jRMw+x7A0Ovy60vtCtYDH1NZHmONS
RWm2HUY8LPSrBuyJsiRbUVZM5+4kl0tf6byoVyLo22arq954cWA2eAe4ttEP089GtLGxLzzSRCrJ
brWZmQkuU7tsNkvd/R4CC+M4KwRXSOldGz+zpws4JzmI2PuordFN0k7Mz3Wb8lZlPk5WppuUxXCj
bUfwmoXNPNXIwP/jLbXoBes55l3oA6ZBO+N9aKANBd277hvxEvotjQrCgrq1rus2VFfhL/7OyKRO
Zx+jtBenqpClg52g6tsjmFl8nSrHDUSeULvdHrU1SW+nEW36MErOnGulZq65ZbABWeM3YDzR5sHs
Yo7FZLRpG5Dse4pzQqKMQYAzt4H+q09YQMInORE9WgwXYByTOhnu/davrFNiODmTllY746Ouzcx6
V2ihWNySzinWOkei2TTtrF5bbgRnFVfjoFdFK4aCgoW0xY3kQ6WhNNBLs5ZqKsUFuk2gIIXgdWwU
PaDvWGZtpKnx0jN4t3DWlU58k4kg+dEt/YMrOqiB5Zc6pwpeJJlgvuTNxL5xivnbIKvTb5nSksiy
5/n2RopKRB+OMTjvFApGn0Pfic82Lsycoo7eGS9JP5DuGrArPVOQ6mwq3M10Aniox3vfdrIXC5GO
kHo8pMGKjpToRSJWNxcQo4wyy9rtXsoi5MzdOy3GpW7oZ5CwqkL8cN0UuA5aCBF1EdpedE8z0Nb3
RL3kSpr5ww0LPa0Gxq7RGvYFCJ3aX1LPokzE0wwWWuGhoS5wk5vSYCaUDmS9ls7VU1dZOCH4WPXS
OLn6EGPWMT+sGOEzTqOkYRUCNaWyojOIUbVuzz4qpFDB2srYq9gQzma8afvcSo805skfVGppjwzG
kshJB1bxI50EAfMwjlwRELq4ktxOgO9RsCB4IkgyoPbruuCIH+tlSBB7IyQM4s6vCS8Aa28I2/po
TUwALB6pZ25a2xhwIM9hNx/iJGsDuBh19021TU80pGuIgFth+KQgjyiOQf6bIauQo7WTznD/I+80
U8bzQfVzdO5Rb9AbVY9M59oMJStdPQFX6q6jUkSQminw92ZcTofOwOeCxaO3vtWpW//AtUyDUW6Z
kpfJmA/Eur2ZN9mYpwXZsjzCY5D/btzhFn0FPmWNT0Zq+Q9EmroXv7GolB+oU7qDv9uO22wOx5cs
ASDHrLVHneMCwdNGl1bYR6b8iCTeAPdD66t2beMxCCplquEHoNwSMYc+gzzWQUtpc/exon4pgjZA
n8k2dnOG6E1poKLa2MvehrpYMnKE4b9mqp/9VVWnJtnjLKjUzg/hOq3hPgpnxXIEyjHnXjnToBAE
GC0G37mEpZk2WEc46m78stW3cRsvxJii1Nz+s7TfLZQ1aludivNpwsjQWrtGzFQ+HsPJ+/+bYois
C4jOYyP77/fER1APoOv+SK5b/sA/Aa3ub0sBBjUYJIRZnYLFLT3+juwwQK16VEz6piW8f8Dr/u+u
2P2N1d7FD71A8z1f8qdU1Xfx//wfrvUbFk3aKjx2KJI/7/4nu+Kfs76uAwzT4cmyHOlLSK2/grst
pHeFhFfzorDfwLjOnKErm5xrYezdUv5d0Pv3GsEqn6KqXH7If3wef3Mofj6HXgyPv+zBbR/nbMzn
cTMiZRohw6jajuzdwEt613lDt6f7nD5w4bb0tXjuK5R+kHSdUx1rVWJYGfWDdmuMqnlvbeBjZNs0
p8Zy9YdL+C9IA/y+f0hc//73dE1ofmSX4Q26C1b3j2eFIKjmGbYC3eCyfW94ZWLCawL4JU3zN5jr
P18BuVR18mlL9SAZ+J8/yeqVZc4KePgQxA22b+3t7RR0ypD61bvUYIr++pv9fApavpn0XMmNgw/e
x2K4ZM3/cApK7DyhQor8m52N9npKAVvTd4PrI86maz+W7SoRhv83ofJ/8SXpYePTYDdSCformz9P
84JhAwHHUgBLQCDAyKuyjNfV1BxEZfz46+9oL7fRz7cZ95bgg8hwLTiBX3z+nWrRzJOsYeNdxhix
k2z4ElsZNLqKDqjX1LY8bAO9ZTwSxbYCYDKt99jkvvspzSqH9yZqOPbR1Frl1qvh821jo6/TNd9h
1hRxOt5Tbg3iW8zo5b1JXCyFtT37j2kBLOLw11/mX/12SziC0ASkS+fXKtU2aazcjWt4WIPpX8qW
/UIBvPZSRCTuMUx727/+vD/f+pCUQaAvNwgy5XIg/+MN4qZVLc2Y4joXa9vZqEI8vnlqbluOwf94
ZfxbYtByGX6+TD7NIIJKNd6KLjz3nz8qsHLto3/V63FKka+DID1QXln+zaf8frD/6WNYYi3WzAUt
4bB4/oKMdak6Y2bHx8De07hmA7y3aeh/6IHpVAZ2DD9ECOMkdmcU4Krb93WFP9EOvX9gXv/t9/3T
s+ebNreWw8Pn+MIVv/y0kfQw+rjEK4yBIil/4Aatqeg6Q+jF+QZjCzcPU9u/vp7LA/3Lt18K+Bg7
CkAVgfsLW0OO7UCalH6lkpHhWvD0r9jA2NCXI/p92MLuB7PDWciZ4L/xw9sglz0XUCJ5G/+X70tc
TpAJ4fvGjsAGZIUBMmxsE18u7Etr0CEwUkZ7w3HZPvcD9j3UGTTl0NZ/s/78qx+eewzOKz+6RUHI
zzca7hzK7bF2rLMC/7KRVJcC6z1mUkV2MwqM02z6f9eT8OffncPWgitmbScM9Tu0/A8LrVcyKsAQ
D8jJzWuIRDYsBSCtJ3ilOEJlBdilEhR6DlH5N1f8X9zwDNqWt7nLDQcV/pcbvgsN2YwcCtaVJ9N1
ULT1ueuteI+DJXlmbIBvhlopAqhZvE3QKrZRT1K2b+1o/9f33p/WEp+/CByRJXJFA4nzy19Ec1gq
2oJgwtI+s8J5jT42NBy4R1CEf/1Rf1pL+CjB7ppPES70sV/ea/nYDLAIUehxwmSHJs/DrSsIBfyn
n8JdxOPkkGNj+xX88oXIS8UOrTocrE2zxSVaJA/aACv/15/y55/NY8VircI+zdbw111ZZ43aj2ZV
IhuQucC9le1jBw8Tm3n7b77Qn58M3iluIByswWT35C9PRpiSboM6XCJwxGa/HWtAUF1CAgdZZlgH
M+exdc688m9KtP/8cPBCC1zc6LbLWuj/susBkWao0h4qrNZGtpuAuJ51HpaQo0ZKWTp7GdsR9ve6
v1sNaTf4dT2UvNZMNrs+R0KeD/HzWjC7XieanKQERRjqFEbp7w5cu79LEnNRGy2V0HPG6H2leh0d
PZGL1wHPwJlcdM81cAim3ziTT445nVNMTI6/oO1sw0tOEBC8aYusxaajCcrpuyga97XpHaM4Rk6E
KV4VEcnfzHbUvsaXdsqo/xOA3azymecPt3Ls+rHex0zEQJw5rnuldbBSW4mScapFu/iggkEyvfaS
cu34MTAgtGYkQH+q0gfdz/VtrQbza+NPDrsSK0eTmoKWQVcyqeChm13uIdGVEw7MqiMGOZga2qx2
uuY5SEB7b6saJQuHB0FdeqHchcJQBwjOadi4B6evjW9hot1nduxM0dlKUYRYz+ou65VbrRuZyINs
TOd+xo+fIuZF5gEKhHAviS5yeuu6GhdxYjaUhbb+F6dFcAVAAY1lFIIwWyHDDrcB/hnowzikvo2i
sd+cYjTyu8aOBRWYk9KATKtsMgDZaFC3RTjjnY2KZFnTmZET6PahQK9aZhKgVJuUCbVVxw3OzRp/
jCyl/YVIH/4wA0DJhEKYWxS+lCIjRDSNy2g/d/2rYWNOhjOSxZIANfm0w//i7syW40aybPsr9wMa
ZRjdgdcIRARnUhQpiXqBiZKIeXDHjK/vBZW1lRjkZdzsx2tlZVmWyiwEAIcP5+y9dj80BmhsL08R
mGVkdmFPRmU/2g2HA8QbFGn6LnWfWiTluC0ac0Za2TaDhzdp0N9L0wJ5ksZ1y/FlCrJdMlAQ2S/S
RXWb0jFI8Lap5gYZX8uTsKsMj5YaR+r81eK6+9bpunGfdS0KUFy4AInsxkH6b1giLbeK3eqXMR0x
RPoZ2tlQoMXDVj7WDv/bNauv9EcRU+lAG09FFfQJku949KlN9XikApk7V13Z94CKKWl/1c3oBqgC
0CDALDHHp3FYGEU6yKYfsvFks6FOq+4QKM0CXELXgPLt/SVO9q6Lr3ZOSKHcmV3CYSLDHHZIeqE6
Iiv6etgOXd32oUB1eibmZRZ7yqhtu208JSmWp611ZxdBnO7yoaNEh+6PskafpON1Ohb5y7A06DYd
ayi+FgJdAbXCnlIlOTb+Npvz+MYm7jgH42H7I86reqWddKrAV0lL1ySpqt/NaObOk9Ipc2S8ODfK
AfHpPhDTmIVjJ8XzWA3VDRXSlL5vA+QX+E7LwI1J1UWsRmbILzn0uFgCAXeE2Nxq+WyNNUI9Ez8H
pvkimfGFSIM+buur6RxJKzV4n74HwvzMX532WWK+8PjZdnVdQ2bBMo/WywwAwYRYNRhILPpiDsJF
LhoRfe6AUgw8y7hMOt+qQijaULOmylwwASUoDwHSVXzx9H/cK+HliFGHvurb0HDFVGw7VProYGLT
6MISPTc6T88Y411lFN6IU7WZnzPHG0nBgg911xl+N6F6aceOulFJFwluvfhGuQ9pS4bqsAoxA4w7
WSjlbtOBRNTe6vmxUZIaD1WXz5/KkWPEYWgEmPoRlG5jYrNbv233IOZKiS2z1PBkuE3wtV34oBAR
pbW16YURD9uKyliBJrAMfgfE8tElhgBxCWwQpX7izzAxkkSljMDRpoDQUj//nHb9QPRYX9f0fWe0
4OQxASWhdF4QISu0+NRWIzODmKq83eo2qR/tbpUZZ6bp/UL/033vOBfXh3FoPYQFfN6hFZvEhHfO
wImhIyoKF29e9/eiSqtmG3cVDf1xyCpELT6IkO2IHng4T1oV3eZu6rZMAIiytp5MaAoJb52qrWTM
DomMHHKXitj5apNT+IBZ2+wAftn9dxIfVXHudKPKd9ZouN9mmuKCAnkJ+K60LaBqIIPUdYfQGvQ9
EpPfiUyCa77K5nsyzPVPgeBgDL12RZqiegGWUdAVuiTp0pgvqQ4kt6avcKhTpkSNw/Ts/VowNUHr
MRr7e5/Tc9smbdDcZp0CLzKgmsZISTHr2up9Gj8JR/l8PwivdbZydif/hdc5Vvdjh+Ac4opwoViU
aMcZVLH9C+Uu8hXNuAknr5SPrWEU3wH5gZtIDAuRxlQgZ7ioqYSt/bQ1pa4rs/Eb50DyfJRcvNsF
7jNgzAaf+Fk0pD4cWJNA5i1/lw6oCjTZPLmPrIZkMu/n4AdZsYtmPoYNcVsRNLbGHvzt6E+c0kts
bZiUy1oDAckMgognczbO1VDPVIzVtKA4pTtQbxNM9gk93qW6ysTY0tGNZQpaQyZ0UAe5cm1aSrkG
PpU6v1X5FM20SUgRQ2geRY8zNZgWNIqqkRLCPfrKAtYxC49es2sohyTwT6LlWQAYx/ZTCDBCWGt5
GqVmKZ+tAXDrImoYkqo2aV+CFwzAf5Si7jZDmSuCwbtSrMVfieg9IlloI8scxJCMcof1YEQuBGmb
Kd5KNOov3q19VYvE1qQSrbdAfUR/UTT/aAYVEkJJmkRESgdEqTzxBXYEXbf18g0tbMP3hD6j3Liz
dF5oMCIstOFDAvQyF6bW3iiqJ6gOBh2wovZ/WkGcJFfLKJvvA7CFkslxdu/dhVvYdKmTXbHP0mv0
6GD9lEqav7EIkH+BgD7bmAiNXuLBxzSS86jyPQ33+k5zqk5IaHEaLxzLPLpK/d7Buzt2O6wf9Xc4
9t5tRM9CUTt3NKQtw7426inTLHvFkxTGdOenmE9pzkcdqWuTCb5hqGCwZZpFxnSSPR3s+jxFrbMJ
8ACMKGuroaO9bvS/McIvTzjs3Acsy+OlLQksp17a6gSoa98+je1ckn2QrBY7WqACw2/lwo1fvPHr
uFicOnlw5nVNZty8tTI64wMbph9Tv+rYErXkD+SnY1XPbJab7WgW8y5yi05dKU9m31wvonIRqKrd
2yonArurVmFtPFADQKpA1yVEw9Zf6GZlL9XIr5bQX/+ZLQvw/BL1BOmiHncaa5sNCr94RzPo81LP
eIew/i9fVS2MOmwnb77JahUI4KYTp9aeIYS/v5sCfU9vsAJtFtXyQY3NUBHL3Ark8jLxatySVtwG
e5zdcGKpj0U/etvRv1p4ng/4AsyG3kxvQ1zM6vaxxGKZnUWt9r4xaOVD0uDZZJ2Lydgu5WSE1oT8
LmRrqPDrmamQdHBqLJZy9BFzmrbqkn2EhxQMkVXEmBMT7A8XZuHX56o1p/RgZAZtbruwbWKBJAui
KA2gfwovlGRFsZMrOzEdvZF4YJ4pFjSgO0ydBtjlyuxZ+VNLsjigZfZTwqPxm5YqvXRncyp2uiiC
e5NM9+DMbYG60sXx2s9dxL+IiwSFurV4GayiYc7QV2bl01yvoFIOxr+a0pwfLAnuLByyFHZWZaY5
W7FGEvnQ4kB/iophgCRhdgXUuIJe91kajNWnNq3NFBBiSUOOjrFzq5LWtZCuR5m5AbjN/O4P8fiY
gtiuEabN7Nm6rCdjy2YjoLa1Fxh3OovZrgl0BDToYqYkxzDyX4AY2Pwt3dzg1YDdwHuyh4tGN7OJ
yX3AeMuOIA0Ok6T3vx1K0gx3ueP6AfTPZrnLjEhjZG5l8wuYKMt1bdlgBFC4LjOoTshFfizEmaiL
9jDlvr1zWUlop1mzOKspR/Bm+n64m+aEnTqIZ9hc9dS6+SpGmG/BRA40/W2KM1gDLVSsEYbYkpVk
sX67bBd/t8mqwmkI+IHcGSsq6FMZldhIYfC2oTeSBXFW5+A8W7dLpx0kBtoOslf9k9ZyBWnj7k9X
dIf6rXyCRzCaWQqoQ77Ac5NlauxQO6aYGrBmrrEkEf0KL69mYCx2XjGWdFT/IBAAEYqOco7JAT1x
JCXaGhHS6oSgKNXmzl5iwmEeEAC8tDRXs7KloQsiMKIcZ8ym+cklvcTbwKfDmL/4aJgRyXaEioxK
ddfSmRc0IgECoE2OFDl3WO/ZofNPbyLtjdC+DGf4LWIXU0hcenDqHKvkFU560WdTPULuSrQD2BHb
gWVuBjFMD5lfjle+rnNnM7HvP8+tBmnO4DvyXFUDAy4qGve+H6bxIqA/8nWwTMVpgU8TRUynpu+R
beMPpMQF4k2xH6SR0MCI81SnOcyxVO8aw50+Rchrok0ncvkwC2GgnKx9q6bw1eMwsGir4N0pmXMQ
WRtUKE1k4fcuXnhOXalr3cX14v3urI4tvoqSbEP0SvkSOF37M4cTOt1k7dI8eWi+2Q+C/aDAFaWd
BmBWNyUuoNL51qNHkVvfJQFwQ7JUV21THQBbTMyWLyeuTWgwCWtuAuE6I40iapvla9tpd7q09URf
CtaMc2MVlUemkUNpfFvQtj9b9MzJbmLYi00LpTTatex5Lda3styPyJzzbTAtGWrFadZfjNkOBoSO
pnVbaMJnqIHpISxAhS1hY7beBa0/4WIMHxJuHLTuVdAi7AL2KEZ2lT4TMqKgunrIacn7YdlN+U9V
WMH1lFUdRhokGUhntFgAZzTF0yj19GmMI+N35itkLLOB/ejCGXK8hGM52DVO1Km/XuJ1ThmjbLR2
7JPQ8bYYjXDYq8Y/2Eq2T4FEv3lmzlUKO6WdfgXB7MwHf9a9AL2L2CpcGovyAhF06DF6x+SF1QhQ
BbsjB1YZPNct1J4x38lo4YGiKqbdnSkz27p5V4GPH/IYwoffB2ZIERFTehd4/lniAt1jwwyrYuEr
9sLZ6Murwoh52kkypDeI0d2XjFDF3zguNaQVKYczNm+c5iZC27/Yi/Qe7SpmvhBRGZFmk8DDmNks
EAYDJaQFtFcl55pkNfzkmXBfXFhjS+i0DV/EQmMFIQbHX+OAJM2lLE3MnxsOrTYvqFl4/kbX8QLr
wirZRk55Np/XakLvHreCdN4hw0WwrVNUQQdW2QIK5ZgPNSdIP/UxQ2rjEqhtxx3GScY8lA6cnw1/
VSLOVfOzsxO6+l4dYzx1chiHXYfCCMDDd3B3xveCijORU1Nts8LPQeVcxEo57BBYRTuUgI1WF3nW
z/Ge02PzQ1cdlijmgtneNl0dF0i9y9i/ca3K/FzhN513gz82lB9Kbf7qgNkDwwjW43ON6+++aFv4
oQX+Fqyb2soevW50v7V80NN52Sn395yOyz2yI3vVXLvg+XUbi4aBaHkdYIwIt2ysOI1sCso1l0BD
OFHWyAMficksg0Pq4nggPr1nekn4IohXsbgYQJGZPJ7RGfyroMpTnviQJOeOtoW1RXOGraWreudZ
CizCYJfdtjqXVIWHEAxsdtHmFSqpStcEUFZ1IWlvR5MpsZEFVrCXI6U4IFKgeDGqwiHpM3wloS5N
dUNTLDFo85UzTKNuab9EstW3KnUoWps52YNUhkTl7ktF5WZblbb+lc5sOrGWeRjeysnsAc7ERhKK
OM+/0QnilIoAG/uy5sNmvamhbu/MvsnVRZK1bCs3ruasicQSgxg7xRLeFX/qd7fEtnjPqUX7ZtN0
s8HCWPXZVzvpAEDSttUyFKiUUOvEs1EzJI0adAsFwBe6af7VwjYfMHOQls8sd9NVa5HIhEykoTBQ
maOX8A1kkRfSCfPAcHqiCnGclSQjawv5WIpx9k7pgl1OnNm+uqCukl1yuJhbQOocLrdAt8RyZeBg
dbYzfh0E60PTdtugCVK2+iTsWPnniXur9mNvIE4csPnpDpNKqBwfPm/sDMm4E7M9PLMW9x1JU3Zy
TYxr7J2XdQb9NEMsyG4IhgHkrngdlDgQ49uizqZv/+WVlQVwAxa1orp41wBzux/9uLv5L8xiM3xh
lPRuQXJCaLKAn+mCesn+4zr9m+K5pIjsOLTUPeTLtljr+H+3eJRuo2WsFR10w6Vw0Ff45mEWtJnM
b1RpRJ8RCbcnGh1vuztc1fEJ6aW7LRxTHtXOB5HGbdzDASuQmdWAV6wMI1uhD5rEg51pFNG5hXBx
X1AiRvc62Xun8CLOMri4Pr7/N30KfgmtTJP+lksPQRyV0g3Pb5HieQ0Omt6+SJFkUbh2yGvypuoE
a/9Ne2e9lE/HwKJ6T//lqPFi91oY2mWec6nyXbo5XByV9M35xzf07lXIU6Y5scoxnPWF//VCW+JS
LSXZ9eNmWXYFDszPgL/1CcnH26uwKQ04W7g+b49p6fVVXG9YyQbsd3q11IAyI5ylazPiH8ayUsyh
J7Y+MQcZve17R+3XcrLyeEk6WDYIl8/UeiM1WY7bBcvIiZHwzpfA9gXhPMUy+nD2URsJwhQVELX2
s00RXyxLiyg9LrJLS4IOSBZ4UL3U8kR/+U0TiU4OaUMmNMe1F+ce3Z9T4oixWAyofHOg6wc262Om
xEF71bOKrDlECF1ssV4XJ5pmfzQQr3rq65X5r3CIWrfQL7x+gwib1xJjtu5g7BHQRrFG5NFmhc6Q
cQbgdCbPjMlePS4w63Sje8COEoSkWvwmXIy4OfEo/kTsHv8iP3AsPkOPFJTjLAqvLenlaJ6FKfPm
HrksFMaBIts4Lb/7YRyuSsMhz2aB77AYHQFmyBPPAredSGFcT3RD2uwrVKPBhMtoDhr4LSIiF6cm
p/PErPlm+COH/fNxSZLMETwddWqhlZlEJPdgle1peii4Yjg7Zn72Dz9lrkIMFZ+YvwaPv5GxRFPb
EG5Zb8k186+rWn6bMqP59L+4CM4W7gIVly2PJsCh5+sz+4ITjQOleLRUcTcstX9quK3D6dXLXe8F
IRPGeCJwkbC8Hm4kSeoBZxbaX9m7Nw5oEGxqIrgSDXi20omxJKa4+QUJ5J96ExL70vY5gZZeZgNN
JL2u9Oz00m8n4xEnqv/j44dgvfdCiXe3bT4K17Tl0QvFtJvaEYcj0Gzei5nG6qlv1L1YU5OdgO1Y
0c71dvF6yiJylP21TwThzpL9eCPimaQ+d6KMamXj149/15vpgaeGE0kw2kwUQOaR8EUH/exSe69x
iVvlPq5TqlyDFYdBKQBaq+F3XFTl3pqDXx9f9523BSxinRk8h7qnfzQ5cCLB0WQxKHLB/nPABnCr
ImqwI/SXE9Pucdg4JivURN6qA/XwN9FRez0yqPYOxqJS+q55SbO1IakMpTJMBaKud4R0AgbALX5T
t5W88QJItLgFjBPf85+O+dHwdNH5EDiOrnDdEr3+EQVolZ4darUdXJtYKju3dwXaH0BXreaYO2fn
1gybmxrP9KMxOvu7E0wvuhMWGiBKSKTGYtf322o35DK6K3VB78kulficzNS04kYT6DRC9Le2k+kG
e0tHuiaZwTylTn1nwHiIYQmF9k1UJMcvrkQWNUYNnvtcxNMTXiH/PmL/DC7Wq+4XGRlfLRou15AB
vBNf+Pqajp6gJwEkr0sJo+ZYsINPq2tMqivb0nL759GPzIOJKvYeJY95r+bg1Kfxzhcr0GWhLCEc
nkXsaEKp6MTaZmKX2wJ14T1Ct/52rlznxKL0zocgeZ74kjxsFdbxvIDIA3JEQGu2SpT6bFaOunKp
WN/C9bFObA+PQqyQtbIDkAhzVimLQGV9NAanzsNj1cPe052VbC2nLDiIzP2lNWDESLqYBt5okmNU
m3wrYJoOeiy/WGl0xVYlurQHdWLyefuEpcWUw+7gz87LPVoZmkLFeT+U0FgMKzu4LUqvBu3HiU/v
7bhBtoOOl00k0wCKoddfXgAeDOMiAM64mNKvleY8N+CzOcNsYtzUYOk3/3Rq43oeKiv0qKjS7aMp
1TVyE8EX13MBnuxbl6YEZflon9St+Y8HD5eShFWsf2GoHt1aSn20UBPxUrLHG+WtEqUFX/I5oNTs
xKXeeVerSg2t/aqTRC939BQhg5iyYMQMRVrvvVK4h2SwjBNXefddBYJF0kZnRR/09VV8KzHzac3L
iug28po8fVlRENp2E9SVSBD/8b94V39d72gZwmlupr5W3JXul89K+Pj3LDPbJ1N5Ssf79kOXdN+A
p6w6HpCCR9OJDqCpGRa3xlztbwgvxajWFfrSAIBz4oT23qVY6DzOnfiMsYi/foqxPTaTNdDdyprO
PR86chOcqbRu4Nsa4ccP0Hp7LQTyHCtIpaOu9G9D8V+nwdKraCN3CAwq3MnPStRIZd3Mv2tADJDt
W5NT0pdu/5jbS0eX3e6/QASMtpiSVLmpVATpEOE5PZKuUSEuC+vE1/h23K6/j/FkIWjDO300x5gd
W8amZ34VU94QWhJF+5hS84k55p2nYLOHFjZ7KcSsx5JHivcItyEWYfdrsC1iJD5X4O9COKXqxKXe
nCJ9ggBstrosweuR9Wgc1WkvCmwJBX3apcoBlUTyy+TThpwt8toJ+pJWvB38+dQG9u2n6bv06lgS
+St6y6PrRgEaJLf1aE7No4jItMGlx7U6Yl6iSx58fc97by8Y5cuNPbjD5QzS7pAkbbxrJILxbSaH
9JHj9p1Jk+XBUuNy4lW/fQkIoYXgV1KboNp89AvjoJsas0OAoG2//2yYcX3dm1QQkpiksY+H/duH
gRefdQsvCnMv5+rXX5gqoXPnAIC2hREE3207xw1MA3sKdTfXd2pO5hPf2dthHKz7dNYv5kaTatLr
C2YN3RrVIFSulds++qMDGEcvgBI/vq/1d7/eY7GncywmD8kgg5b3+jKNFwEizSck8JRaL5apRNbW
U/FEb+ZPq36NbuIw+uO5QYV2ExS0yj/+Ae/cJ9UYNsmu9EzOvuuf/zWdQC2EglBSrGMHHeyCus92
OSzjzx9f5Z2RwiaSys96/PD/OMf+vgrTo0abQGAeQQbDfTcPn/BFlN+8glXm4yu9dz8BphQLPw/r
s1i/5r/uZ1ZkxYxrlE9uBtE+asrhWZpB8/DxVd7Z2aEbx76Aep89ni2Phkdf+FbaS25II+Yt0L2Q
iybnKAvTnPRhoINzCC+OflMx97tJjD87r/UPKHyrg6b0sydyLws//k3vDSUG03riAk3BaeH1nSNl
idhlwUwy4PfftmimtngrawIzgE9T4Hc5e4uo2stMzWQoihPz1ZsHz8NgqDAVY3Li8R9NBsyImP49
B7YsXPzHxAjya9mSPfTxTb491rOVZj9E1WE1b7DBfH2XOUFLLQtwsjWRMYDO7JLkkI0RIr2qoJQv
iPg7CzIflYyFPm1XJssP10qGAwhSMljTvttpo5CPCU2Xfz//fxTR8/8nf2Ud3f93qyld5Lp6zV9Z
/4X/4Fc4ceAcxrRIXXn1Xv7baWpb/wKiQzAPf0yZhrLzf4ymwb9WYyqDmBICm5zVkPk/RlP5L89k
CICPXJd+2or/xGh6NJrYoHA689fr0yrBbRAcfzN2AwKA82BYUaG6lAAFmnjNwEYzc9Utc3CRWmV1
ua4UB4on8uBoYok3EoVpQ+dUBnREo/6iIpDn8a9HePfvFeD/VH15V6Neb3HzMoz/sy78+WEgYRCy
U6vjtHr8McsoM7KxcM2Q04a6BMgBJRUJJT+Uzwy/NKrNjy/4+vNdL8hcJjlESQ8/klwdwX/PmzBZ
dEp9FpBBE/VbU/v6ArZC9+Xjq7wuZrARNz3mSjbKHue0t8XxRbWwABEwh4s/kUIeLcAqCpXCw8DG
/5g5tvoaAd7bembTn1iCjqbs9doccwTmBBo1650e3SFcTY44cop3ziLy7+QGFxftLCnlDBPtMMj1
FSF6Al4X7duN0frwPpaktw+la4ob5hZx2zmV//TxA3n3V7FZo7xCNZCtlPP6ucvGjQOHRCWoCY6x
93g1Z2g9WwSVVHke6F61l81MRHABtvtQLv3wNYecHnLs/oT+AImIdiTd5hO/ap2s/x5+67PiNM3G
lw+Ec8T653+tojDr0MzDt4SZFvj7Lg+c0Mxc/QO6yXRWYsd5CpamfxFULg7DYH7KJikuo0nUl00b
d5cf/5rjb4EfsxaEAvzgCC3YJL3+MWIRyLFWYSOYC76+DE3jrtGJv5ONaXxLvGD+Z3WbP0OFyhcz
D6FhtnCPPwbElAVOPJXuAlUXe/qI0gbsqs3PWsN5SypSQ+JqHF8UL4B8HHC2c+PlOywvzQV4GQM9
/3Rqo/b6GPLnNzF+102wx3RATen1U4Ac6ynSk9JdJIX8pLto2iFBHUI3jiZKK+CypS6DE4/+eFZw
LJODjw2hip0hTbSjcWD3jQMBOQXdJKP44DvtcFgwo5543u9cxV0nO4sDNKWVY187IVLw1WnWkUDY
ri2eLhPbonfK+4/H0ZsniK1L2v7aJFuD3byjrWGVMjfkWUZGoJiL69pO3POKdhIaErZOh6VPBakq
pbj7+Kri9b6MF8dlWeS4NUo5sA7X4f3Xt9S5VeBR9YD4Qq5gdGYknvHiWlNS7etZweQfLYStM91w
8s4MTZR9VJHfQ2TOSBCN7xu6Dg0WROhGge4+54Zix1M7yKZWb5W3baHYYSpy5+Ze4yEC9OQu032W
kSa9bsZvszGzPilKVd6u6ehJEBUXtVcx/ORpCwZ8LohaNaPrxI/q6dBzM4eWCNX6hsfoeZsB+it5
Uk6zx50LY0dPNkpN8EQwT0VidV+SZhI3plGO1R44YX3BOAE6PUl2otvchU+whZYEiNTuJQGjOFcg
u1gqtkOQSM1wXtiDADqLoP8MNBXpOo41e6DHlqH43nkegrzAmYsvRNyl0dbPDWNAG5IQ940mFTWs
Y4zyGUeU1qFRkvAgenXeNkH0eUwj9aVwMzQjpa7af2/1/h8t0//zSldnJ18HR8R1mfvrlRZo5ChP
ExEi7dII63TlnoNG3QmFZMdZiuGG8Jlq9/FAWj/wV3PyOo6wXtrs8WFRHxdWxiiKe4fAmrAEkbpb
7DLYqaohXtcg8+DjS73zpbAR4GKOxX+oFr++P0LfcvZLAZfiq7i0ZoKOIjDE28Zp3AvG+bxHN1mc
2Nq/d1EL6ohpM9cLOqSvL1rE8RBNSy5Cqw6663yeUM/LInStCDG5ZFMiOm3+82dKDc1l98f2j479
0aRauwirMAJwo2nq7ulk4wBKfZClKpZnHz/TN6sYhQSq4pxN1uM+u5/Xt8eWDeXqUDNmljgNMcWo
M7C/qK6yEW3KRJbTx9dbd9bH48WnvUHZz3LZTHtHy2YhPWKtcQmGpcCfF5R+8AI+t3hOSWx/6HOS
3vGIAkk1a7ICQlV7OO8RaILENHPPIdCugeUrVpFgyAdm3qkYt2JIdX0mBA0r1olv6p3h7a9dEraG
lGyRLr5+PhHuntHoavRwqgpIJl69g01E2HnTnjLev3cpdqFIay14kCiWXl9qGIYW6wLqaitBmj0i
Gj3PDMNHYWdNJ97Cey8BHRaf7KrLoBH9+lJzYrd+NoB3xE4WXSEwJrKOnSrA8jYVm7FDjeK4zj+r
sv+Zn0AqwBhBYyBWocHrq9ZBkGL7XGTYy5yki8RNKdG1qzNjsg8fD7O3w5pzA1IeSg6BRWnnqICV
TIsEQjUIpMq+G2buSkdeen0ge80MrbwrTni015/+ehakzICCApkZ4BbHPBrVUeLkJfJIQfCj8vat
MXdXAUvsicH43l0hoXO5EtM7zbLXD1ClKPjQoXhhSlwq2vi0Pzhl0t84IqDJm6tTKBr+L9/eF1MD
ObDr+7LZ7r6+YpFDxiugCYfghohohgFcdZT4V+okZWbCs6pV+krBPmku2kmBkOzHDoNVBG+atGy/
yfAx+gH4ZkAqRTgJQZhwig8QnbIT5dsR0eK2bif2EYMiKzxYuuUh0B5o0Whuip9pVEMiJM/lpS1T
6O4Yo0Dry56lu3CSsd8Dz+8VtlGP9GWZq/QGZbP+PmUm+xZDupx0Gx3Em8priyeVQQzauGbck+1h
6v53Uq9AE/xjf+j79vgc1ey/tgHmnY6DdKYuOZqZP13dTNOWV18+tn2vHnPe9kuetNEN9A104cOw
EBpHALqJX0oZVbnNlSTXy28tl/AJc6qfvdrtootAFkR/ZlgY7jwjlXjScVpEhEelOArmEtq2a+iJ
+AID6CkAT1LPNkaXykuCWOucxKB4+m13Cn8KQLjyh2g6Va5kUPuB08LwFdnwHGMsG634qi+cicAS
4KHP0aChqLWND6yUZgTa65Ua+RU/ddXsSX/lGIdCuiSMKlXtQhAkIl2CdiSZJsPkdM6GH8WENOmi
/LnMrXGP2SnLwlpFq6959XdvsA4Id48Gir/DntD7udoEXoQ9jNxXnsakg6ZjfF/MRLpvbXxRt0gU
my/s3aCzGlHqEfdH4hbBOKWylw1yUDLnIKqSmJrWOMtx9+NghiEA0G8zdBNwIuFUpryC9Br1573w
u8eiRrRLAJCoho2j5uqis/EpbPLFD+4D6CLBQVHxvDQxKFSYvNxk3sJ9REUdpC0RlMQNRpe8QSjI
bD/HejMjkScEPDYk0fO64x8Ef5QuWyCB/U3vY8vBAajlQ2ZWRgMKNPf9a1Ad9TkM0OSXXdsBcYi1
E5HEPQI6yDNVnadkjant4JjxJ6iN9gMXMgkpaXX9ZZyq5Z5xnWJVgcX+W9WIcg55PfFr7ZJFbuP5
kboVOj0p0Xt7FGAHsVanfWoGPqak1x85gAKLpAPLDlWyxtNWog5Zg+1r/MXjjn1HuXHMcQxlBMNa
F6e6lG9rDezmIISAmAA3xNn2qHZaQUVQdlnbYVPhO9yQKKVCXazWvBl1adl5zb53mzhsMT+GTauD
28Ct5a3NCw99rx+vGsuYT2w1367Fq2CYcy3bFLZix+HXHWxZmOmWCJXP8QLhfQ6RH1O6SoLi08dL
1ZtqH3vZtVTPza+CXXm8xQhwUPSu7BysE2I8n+phBrZeVwQUCvdyFlP7A6hWhRcOz5ul8VpxAkGn
in2VzzlKaPrPTFToxPYf/7C3w4IWDFIlzr9olt90GGdo+c3SVTLM62A+N4mcIppGNMa+9humx7zi
HJZG1jbFX7MdYOic2HkfKUfX/QJEF2Sa6LZW4MrxcrdkjZmSh0jqdjTEN03K1E8ZsDmv4EaguBT9
fnFYZYSRyzuZdpIUKYxM+ALT9rtBNPe3j58H7fnj1ZCCMRgUWlKOtcrIjjbLeNEm/GNOzF4CprCb
FIu3zwUnRDKiyRzZ4lhL7YNGhXETgyzIt/DyAQRH7K0uYkbzr+EPxJgUYnlO5CtoY7KisdUTUwzy
WAFl7rYAonVzzumZWa8KoukibvygDzV6ScL+Ysf7kvcmvGmRg6SrLAUMtmwtfUZYQ4x9IqqLGtCu
xYIa2UyX23H2xFdgzpXYmvNs4fYjwDLis+rTG/rwCao7mzykTennJpzc0hA/G1DwzQYkhIlxJSka
8hs9PT7WrnIwPhkNeQeNO8bnYJ3Tb07j4KVxRkAdMHVJFOQfBoPwU8UQvXfl3JsEN840nLBNG76F
iJaU5aJ2904q7VvPadpHsYxLR0yMo257ZmBnG6F3i/duNiPKTSehH1pJVWHX26gXzkbfNpaw88xr
nOmiugNMBnGFXAvH2taJWXxRhP4BGFnxvnTCqX0lTdtWIdGGrkNATwcPgyRrbMhOr7q7qe68X1nt
V8aBFbIof5fDbHYP6cL4fFyCxLPP1FwnpM7NGrKbg7e+v2AJb88XTJ43q3J2uFIyC9xt7kQLuKhi
Iv0hI9FGH+aky9M9XhttfaI53O8N6F4KepRvkpxNyRmSCvpPPEBFm9yubAiBfyUbH8x4wjoFg9a3
eZvx6l7vtYEdiKgrhf8rMu29dsz2ZxJF4yeW7Pgn9n9Cogm1857Z/grMh0B1bBSjRvMNIQpLZoWT
74mjZU8dK9NRtk1wC0fn/jym4INaTKShi2X84AWglEl5bElRH1XSPbStWBeBaS4O9LV9QjSqUj7U
apSg2HQx7ZsUO/i2lsRJ4UuP8nzXGVNv7peKYYrvdQ06SRBG3GZz6tsg3DPSYnVEUtWmsrsWnM/c
EvSTBTFgVxITZyrxlEL3GgDjYwf0sNxF4+ix0TOG5vc4B3Vy1rhNP24xtuCvSUVeQCXvNc4OVSTe
VbbooNigr/VtTFHrdeRstGfV5Cb9xiOsY2ZSb8WhIcIh2XQLfpSQQTg1V1MbmfAPCezY0wcxnsWY
SbmpgrKVIWhnLz+rcVR8i71pPDPKwI93aRRMZihJ1fq2VLN46rt+NgCCEAcEOJJmQji3uF43JAWB
K+H8SsjOPJszeYhzNX2HWA1zxpmK6dtiLJDP4oCRtqGLXB8U+ZbscWKf2GxjSjeYvoI1S9mFM/Pf
7J3HdutYt17fxf39D2Ajd0EQzEGicgdD0pGQc8bTe1LX7lwPN9x3rxpVdQ5BYoe1vjXnULXKcw84
AkoOP6r9tOjJj2G14iFsGat2qywevmA3osEZrUx5T2tHPBE/hoXB+VI85J0GwiSmYnPr8jrovNEc
svc0sc23QTr9k6Em6e/ICOypCdG303uo4D7kers8S6cKv7LOsoQL/IlQTZJ2d5x/E4Ed5z3r8zWc
izJbZ7VKz5NiXD2vuGJ3ODDMCXRCgJ3KwI8zwY+8N5rWUmcEzJPBnS2kwWVGOdIGICSY3M03YCm1
jyGPELZnaT3v7WEEL9MbDFvthKgHfMUM8dOJIiL2zXB+OK7hQafTwWLcFBUtd8xrMNXj25TjNKfd
XNjPaR8yS4q8RfNkNkyIr6IlPGF/Bq6oppaKnScb7cyrxlYyj5XmVr2HqaoZWzYWethjOTIhTpQQ
XXOF8Qa1yZDH5xzZ9Uiu8j4qp9m049eNGcLAL1QzeKiqsnyBikZkInYYYVxLOeBVF4L1zA4TcRlY
JUOq+0WPzYMHy+DYH1xdYLN5GTsBch3xmWg2zh+KPZZ69KL8AdqdhZG5VXnntpexUtbe+IdzD+0y
TS+W3hWmZ5OLQZ/qOOGv9geCH+9MeL5p8PCl1MCM1hFmGtf4Q8gT6ovvU86Q5QGd4sn8w80nf+j5
7A9Dj0vZfB7+4PRhX2b/YvWOrNfu9PpOwRpc/yHt8RoUx/oPdA/EQzcAhf0B8P9g+MofGB8zHGY2
AOvTV2hK0PnyTtEPVAjhTSSCYRv9Yfa7P+Q+X2Z/nP5A/AwLUbZl7ghAf0DLgVleaAb2H8C/L3v1
Lf/D+keFZmJc+MP9J3/of2RZAcXgPyXA3xHh/zfb/8d98Or/3mxfLT/f0X9rtvMf/FezXbX/w1gJ
Y2jAJB2qCHd06X8121X5H2pBdNRZzCyH+STKJv/bdaL+h8YO/ViLnvs9skyt438123X7PwbFbVIW
JCjvbTDt/6XZTrnzvx90Qd8S12P8i1Mu28r/UQ0LU1ugarnPu5f2rWT8GWass2Us7TkpRLsjVF67
c0Ihv+F8hYzE+qxTpgnF3Lw2hVJzAtbSHRGwxGvsL0VPH2KadOFEHaDS2+NQMSItOv20lEZxNnTn
YOUJwXn4Wa7JrIHVo/tm7Bc37LTSB61iNno6ZJReqwiY1sIEq4HN3SlZiMuTAHmQROXJMfIPM1e+
8Qpu9a75bYVDskXbK5X1GMnB7/V1lL1Ezk85HQbnpVuUrRHswxGmZnxUWQBr7dwmyuwC0MczNVNv
2ThwJWrN+HaqL/52jEOcFKg7sPSXdR7n186ZeI9SDCJcl+ljDMVuTqc1xxpaxYfWoNenz6tkuS3Z
SVIVIHCKUkV8Y4t9Xkzcpc6CqKxypzrfCudppERCt+KSNO9LYayYx3ArNsWFxSCM9uFUnmZ91aC3
BjGmM/fUv4R5RY/JvaN6nPgEbEB2+1pZVp0NcqU1fkQonroa9+4sAFKJ9qkJPxn7c9WA0PctgL+S
yWSr1pM/c9uly3YdIzC2kYRiopwivdouCo6nnMz8qWyTzZJO30kzIWFocndAxD5P49FSxks0Ny7d
3+0Qx19p40/pJyBAzU0Rzs8cRAoRe1Ju4hBaSKFunUGwLl70DrwNc/bdjqZm8hDyx0acVFMN3sC1
kS8JpSRKD6tqvGbdPmEYrhgGnwN04WaRE+2ivjwOqcrxiZi+ETSPlK1WlnoNCiZ+Lc3LmuYamsOt
sdPerY1502pc0YB09PxS8/cJmolrmfNDWNoHbQCebzErXtiLr3TM+jMu4lej8tgaPN2FeWyOe91K
ctPUF/VXVX50tbM8lufTnLwobb4JwUq1FkMEw2vFZXrXgYlMDCavcb/SzZPPbTDBKaacjJ4xx2w2
Lzunw1jQFQdoK8lqaMuLOZ9gtf0m1nRunQwRC0CZrtwEQPuM9D2vGm/oRw8HyCHuWxxZhzm6scN6
tey83vic++y5CZ1tyFB4RpPLUIZrC/HGLW3ImD2jZiqpt5ihin+Ruvi6mr12sr8FcQGnmZLjYtPE
bM4MIq712HiAzwIYK9tlutiO2niaS+XbyYz3aFb5Hbw5y5bbD35qUHZ5s9PLl65sDkgDIDns76gY
uuSHQU7wRBxGHBX9OpvD1k6Dh2DIf6PQ4Gvp5nilj6rK77v3Fmmc+2XoPi3ZfDtNuY/+vo3O56QO
WxwOwiRgDJCU3ttz8s5m+OrYvB7C0H5bR/lRpQLGzR4cZohYIIJ4TdHyIEW27pvQS8L86iwgsyb7
YcLM5ufGwvhxqhQ+0NQbEJB3Bw+7F9bI/cTM3U4s9i4qmXqdQ3zWsy1Cf4qyC21TRN9D8wz6ZgXp
46Qo2VahRFYU70u1jg3jLU2v6Rhv64BOQq0BmPvG/go/KV88s8DMVkVfql2fIzCSkrM2ZboFdVoG
FyAGcobeUF8uWW9Mjyyio6da81EteKeJU5iuXYJzseRBZlZ9KyNxjHVF37Gm65t6fsabdJfgDjSC
LA4Nee0OpX5LiUZYSxyv9Q4OjA0iyVWC9jaD3smZon/I2+KSTGa4w2fe+2ZYLduggcRSqsL0l4h3
kpG7hGNk/JHK9gDZcd2XwcUeIOaJ9GiX+vxk5Mprk81XmveHxDLOatGiwTj0IgRVMsQ/XSQeuSPq
HPbMnyZg1BD8hU2tPIm2ziy5W2V2sm/0fPJyY7oOvSHetc6hzmlGiFNmAypdi5cTz3dS+ybkXGvm
NULYfSRc3ZzjGnNHPsBIrfTsaBlBvQ26GUxRRZXhDHAiPsV5QETEQc4V4wdWNDHspA3+U6m0ZxBY
+S4JFHNnc1y9icZA7NpgMzeEcgoAs711PTMrpjnFLxykRt+gyP/ADyMhehfGR+gL0yHUaceGrV5u
zQw3SGFX9ToLkbUwb0z3bjYD9sEkXdXqcrIaVFULF7QZzKXoo02oiRXr2behjIClYJS4faykt5A6
57rhjrwOo6rcqQtcSFn+q7rwpgqx1WpR+rN8hPakHQPI3J5s0FE2LFVXQH+8LoNjFudG0ztfi7rh
i9AnmalMn9Ud2WycXuR5WGhlcQaUxdTvMtQXZo4AXZpPwkDgOSUWCyMX7tXEWfm+4YXyQy8UxYtQ
6jijlu/Tqps2me3xkCvuRHVAuSRNdx2GorXZc+CP5vS9myLFjxIMosKJXrMQSqOiHcMJ5yV8uFuc
zsVJt5L0u6OE7FZY2/cB5Wq3zA17RbOi8mboRK5ec+7v4wzTLfwxn+fOQcCUXzmaRmhOKj9Ys858
UbZXA9PP2iiyYKUzPLg2qrwDv3H/v2m9AjiqyS9FIT81YPIbA5eE20bRNq/tp1GjFqPY40orDeQ+
CkcD64WonLOBSKetmmRaVqh0vmRS9awOExOy4JRW2JnmbWou+hakZb0S9WmeNgoMw3j5DbtY9aiQ
K6vMbF6Xovg3oABiEEJZRzb+9khmJ2xIz1rc7tpwPkW5+nD3/mIu3HZG/ySb3FNhkjEP+j1Z6UdZ
c0ATDKPx2OM425Do3pg2AubJD/QjnR069PdTkoFHzNg4aYMzi1iWOpJwCVZjG+2X3MZw1SCwC+55
k/pUGimCufwSOshBx0vdGtuiYBisqjaBZq4heAIh4agGRWwtUl4NXa3OPHuODjehJ86+ygrrHXLK
cFiGJQTrEvH7j5SB+6sQ/arNx2SB0kthDba3w+Vf0QN8p6q9SUM5+U2B2reLSqExcacX8RoNEJOa
y+hka31pK3ge7WBsQ4tWESD2OOGKrTr4WzXrcMclfKWCI2OkBOWBHk/KhEOnbMpqiR5Ir7IlknzJ
/HYgDCKwum/MMHN8mesTHasOxWQrmT1a2JAKp14OA9ynR5xuyaYfF2PbR6l6HJoy+eDyVj+WJZJg
mrccj1q4dTed+z3gYxNgDgRcTYeQMg0XYpbprq4MZZtkU/3a6OTN9FEz0QgPMYgyURTATav5KVlm
FRCn0e8hjhm/ucrocdmN3YOjiE8Dgh5crzrpznZHdGhCmWK4ORfKc0IVwO/tIn6iHq3sND66O0SK
9QAB2/KSARxKplrVFr4ht1qBIm8JZMfKF2kAJSdjxWxsvm9iya5h1drss35o2pYi5naCRbsfnPhN
tu2Ew7BTjFc1w2a/DGrktVafXGHeUmagFATs04Ql6iaVjcB56J2dLoqFL/U+g9sEnE+of6zUvBUH
dKiAqhJHe9WSPHjLtTbba9oIFj3PF86IxCg/F4obrqgRd7I4tf1mtPL+NBUieaOKZe8m1aCXJ9Gx
cbTMquHfAnFsOw2AYvA7fQDpVlgQNeFZotdPsrQfY8fYGFQ24d3EXmPaft1IjyGYfR0Od7LjlG94
ksAqQ3Ei1wW8d3rR08lDCnqWlC/5KQ3TdODA3nrUV2h6zQJicRp8aProZ+R1KUQUx1hRj07EDjjb
GQ2C8gmy6LOWLWCXkZboE8tT+cS+utdae60AifRwp2VrCjfvoldVKveqT0GqWtdKuawRjF8leMNV
zVixZcBMdFgvCe4Hp0yWp0rFWUUvRCwlZaCxWjtm+FKmE0Gx4NKSA+Pkp7S7soyiPSx9x03lAJ8J
zPgqD/XXZVTkuh8kD99qVqm0v5zJHNgHaDmZcxwjMtSrJylrxVUppT0tGZJlpskd1yTHv9ITVfqQ
mhqvSprnJVucxzRNO+afFsYSM3OfE7vuMcv5QUASscbW4lYpP/w7m9UlKFStp0rsQ0v3ZeU8zupH
GVOBrro74GwTUDlhR1lbJOycSAfpJNZV2B0lbWAz4UAJP9ztxbSZIKIxHfRbzPG6hsIMfBiCVeQp
TXKq1VeKw/U/Rx3+wRe/w1S7wosyFOz4Ko2Vaihi5C2LGz4xD4DLwJgeFMK7HgkgSiRW2ns951H2
DZGT7g73DFScQ9GSJVf6axWNqhtbhr3J4MpR1Y02lWjA5+oEABAT0vUv2mmdDTnd4ozUn89uYZ3S
wUg3iwzjrRFr2qvSsES0kUlLGpW26eu5QtCIAhVOuKy+RFo8rMFaxTR9QvvQ9pKXAuJi7ksYKX6p
ZPoWSGy0F3FWPE9COGudcdFrhndl1YE8f9WYot+YStNsOnoywp2WyXmtcQRcTYqZzwkpy5tl9HLL
/Fnn91ShUblljvEqDWIh0VAnp6wQzq3IRITXOUPT3mJl5V4z1jusd/nrWM3N0x2I8DlZWfc1cN7Y
d0sv9grZw9bva7V7hjvfX/q0SPYClvEHhCvA0kM64DpDUY4l1MmdszOa3VtnyOCGDjB8VPuYjWmg
8Lm44CHzp16btQ9EeFHqMe6j0oOXNZZEp5q2fQLyV8rCejKYYfLtIp3OqVEph0WNuYtZ/FBNK1dv
gazvUcBGnAqYkru8sepzQI8Ap4lZsfQnmdaR7lhq88gmsBxAp3N9s42meO1S9k3VmOfVoDT6DapF
9AYBkVCjBlb+tXeMTvqkOiVs3GzaNWGir0lCl2thJDS9iS9NYdx0jIs18nFSgYpyoe2Nu+845dEM
bNR266yo2kYviBz1dW0W4dWRQ/TbEzBR3TbUge0G5YLWOLAiwrBGjTwgkKq/9BZXRJDh84HJJvYI
J7UJoKBum8pijUpEWydjcYz41cbOtFPvo2ztQh+bBhj0ndHVO/MpF82Vfbd1gYQ0NN4YEur1m5JH
3GPSwMsCbjTqJKjk1iKC/L6o/5x8MF0NVSUFoHhF3Tj/mfu4Ow9ZsouDfFgX3NTXvQHnJhAA7Jz0
rQxktpGoMEdHXycaa7iVxg+J0TpuZI8cw9L3opwM7ujyrcnzc3UPv/SMLT7ZcGdcxSB7PGBk5RxB
8rYqluGQEa3No9+Fagnzc7DLldc+CnZOn61HXe1d2YL3buRCKDLAcZppe+jK9N/Ghf8uG4+lzHz4
EY3rcAvTqtzjVnq/Rz7YVso4H92QrRn0jsdAnLk8J6Qz5oyyAxUlG+Zo2UdPStxRJdDK0uPEulOs
cms0DURyoifc+tTqJKufTl6WkpMXnRIXvyC37Mqikm4aNOcgC4iRkoZVw1q1Pcc5xLXPnEXGO0Qz
qlXCn0Qt/CS3fqopzp6LXJzaaWzW1t0S4+SBvlVly6lbcr9Kk+rCzWrHo/wncMUxqxiIddh2fhpO
n6Y0ryxyrPmMJ/Np/4G7XivVWyDAyTI05iXBMK7IMYVuV98vaQkEbDtDZAgrn78+FWw2KvFCo2VN
PIWLqVMd+mbpD0pqqv4999wGprNu7HDygKQPIL2pFxoB311DF9M+apkfJsl7baqXMK2+ReSMHuO7
mApEOjM6yvBzXpT6hl0IeF9WpJgs896PIqop9VxBKCnzGmYjY/a5LNuHEFCyW7c2S0sOt7x9IiVy
DJDtrtK0fGnC2nMq+xNjCl2Eoog3qpKehnTr9Natpy/nogE/qY3iRiAXosQ5hYGiMZ3doYJJaI5W
AaHsVquouzgz5gnlSNjePLNmj+uwaA86UR2CCKWzLhyJHgqKLtKto0JBaA1aNfkMl4QfoVmXr0s5
/apjZ/jL/SKqNFmypiN3plu0d7BYUNRApRwrRz00j30rCipoqnrpCxNe56hNl7RtrM1YkiaO5kMJ
yLiPgafdN0CQ7GwylnMy+R0w+nRzmqp80cYFamZGKZdW+shjAPk3DUnjKlEFBjGbjKOg9HTTNJ5N
iPdn1TEl0aTLBlAcQneO+NogUS4bkh6/c9ZkyPMq8kWhNNOiQSFkkQ+Aa8vwmdhGtoH+aB5MiD4w
FqNdC6LMJiWzbqLpqma58ZRTZ4xtRmjCHPeAnkXWpixry5flnGySwsqwapT2g4iglI7hVS76nr/J
C3vi6R6Byi3700E/sWVWnaUwYW8MwhiuA51FlfjkVBXK2hCMGgcOdUaDpJudxhv6aOSSMU6sZ90+
OJyA6mKaP9isVM768XqgJHTsU5UyqlSQOChzcx1iFRdtU5zUrj2Y9/diGHUyKWPykDrCYqA7/FGH
COWwuXwDtJYuPXr7NmULr31aPlBHY5FswPyH+MMeSCOmnD1wesI6HmwybovcV0ZlHGdsFZdSyHjb
qk7sx2NPbWYuQI0AVWHjumYmIbG4Ml9IvW3GmUivtKrqysazKWrF2ar0hi+dQd+2YA22jOSimvnN
NuiRD9q/oVr+diW+kQCtBD9RprM52nhFUj8b1pRuQ50Vde58hW5UDvWp6+sXzfyIoXlcwknRLlG/
w4ThWfJhiOhhKp+CetzNLo37hQe8owot2OUmpt/oI6cbu1uGpyKA28n4WH9JCk3A6013DbmPkxH1
SG4S+723aw6KMSB56mIU2ll4aY2RqBmzENIQ2Q7GxfmktKATBeYxAvHR7WWUHqIq8ArlMkhj2iei
rIGOc+myhrUcBBXTGj1BqROn5YVITM3hyIt5VSVX1jJ2kDrBTlHFaQzJKdKzqGxw8vEzh2AJ7IJs
QyOStWF0UDK5IFN/fSXl3+LeiQxXzy0GOSAV3mHKm4Y1N00IhgS6Xa8kt38t3zYghCcCImH7ltZd
4RLuNg7FXVgSxL2+LXQnooLAsavs2hYGb26gcpvZB5PqNxK1N5VpTcRMiWiVLIlvSkC/VLuFsad/
SU/CsBS/7fJvGVqHtC6OlOy0Xdqnb80cKoehN5t9mo67PA+rbaLkltsHOGjcvMo8uhZwpPpW/bGV
rNuMsj8y58xIX85borX1HlN5t1ZnoK5S41k2X44aJHR1EAUj/BiPo82PPA6sPY2axs9tffA0tF/7
XG2/eybvnpLA/IkKMDKhvkdJ641RIXwI2OxIoTOCSkVS6hadonpTmrdftW18phXyGwzO2lNlj0/8
DK4YuGOv0sIfTj/yiDxor42mcZgMcUB2nq+UkFKwQ0RjzbgLRIcpwIGQEmJOdDfqxbgLK61YyYUL
ZZlrpzSZrtwaLmYYvooeXnqu5xtjCZNNnch9HmK9b2rOAlkO3D0Z93pugh+UJHnBZOekurjaTpB2
9cxYoxvHuTQ6rpacon5v5VsrfSrSU1c1F66t5NUsn0a+yd5vZr6FsYYRoVVhCUD0DXm+nNswNUTf
rpoT1p7LoKsPvaC+icxp3TWL4HDjXECWTu6CzNN3sh9hu7BKR3QJpaCdDR8QNvBWU7rr1CU3o8vD
HYm/iwq4txnLeaXL+dynNI5q5V9gxqz0cUyEMe7CVcK/cLF69Eyp2eUw1QDZZtoMH/5DaZRfjtpb
S9j3IDKxnNm+OXVy5Fp16YL+X6HH2tFudYf4aV6tZWiMl1mEB2KuqQuH/rULDSaGqpKN+5yL7MEJ
cWRPLFuLsxfavC06PfEWp92YwLxGp3U8Hn+8AsyFCmN+GGzlwkjvcVSekUBxvMNxkY+bPG1tz8jC
dd60N75Wl4NSvgoGDklt4Fzne9OxYuhxgMod5k160cvl0M9Mx/JthiEFMiwnoWsF5E8j0gyMZMLd
lxSEs3IXGs6rxbbpQug6W41C5OBq3ov0qnjtjZiRjzm5DCWcbVvj5e+TcrkwZ2y5gFMDL+0tY0eN
5Y3Zw4dy4LNMk0MSj65UuKkXZE4RZLrccN5hsLs9v+lRS+l69v8GImZIrrzG8DPz7Djg5czozq89
1QFGdGbNMm6NVc97r75nkvmvHKVQFHyE7G1mNa6XgqCE+jQ3J7MQJ33q97SGV7YiUExZlzgODmVg
12zFScIRMF7l0BHWDbW3G6Nb3QYBue1FdU05ziSfninLzaHH+8TQr3HDawWZAILpk1aOSUQTMUSq
TQGrPHBZ3uv48biqwQsIe+53jOSMHhM7Dwn3DyrWeuvJmkSyuogd+ouQGVn7xylYGlGJgVOWC0aZ
MmLjBpbiJnVDSD9XVxJR+lDhgS/ulyAgalBi8sRzhv5CmJoTlTLjWs+ylruPeEj7Zi+y8KFJICfY
+iUSWbpvonwDYAqav9MdpLSjvaOL0UeF9wp5+TI36U4NodlX2WStKedZLvbifpW02cDzmQ6YXaxn
FBa/ikKJdSajfxe0RRzKnZvFCkieuaPoVWQ6JnO9OgjZbRM988phecwlUjJuKg8D4oaHqIvopDmC
z1TFHKakI45V1Pp52l2WWroRJEPAxwTHvjvyy4rxWJTBts8HaPYMsXKQPttZ6ctWbqDZP9pN5crO
4T73r0VfwbF+29kpKwtL1y5OEp9szAZWmx9TfqvDmj636TuEdkq1wXvDsCLhL3VYWeWhKyov0p/M
tL1gazqGUX2OpfAmgMuWNlb3b01/JxnerolV6auuT+WL6ExsWWbIXQahGmznpefTQcHxY/MpCudV
2rzo2eyT0jyjhvHDZpeAp5+OwBM3evjtcA3HsALw+R4PIFvZSNfIfhnoZ7eFnJI62KniN7ObfK37
jnRf0ao3wnifwSyuyniPGWheONzdZlSEIEU03TFLJeDzzyLKVhXXzYRluO58YMnrDkIpg5puZr7n
OZJKeO8wLB0mEuM94Rivspi5qBG5PFUMXdHHp5KX6qq1MvtM2S02V23Y7abymGRWeGvCtr4SxeEP
hvi4axvhbEh1yJXUmvgLbom+QX6W0bphHVo1LSx8evXMJdSUFuhDxop9SO1Av6cJ+KjAb05V1aMN
1Ipx0w3YfMq80F+KWHJ5m1qW+oSEquc0OiO2UXWBfq2+GxZvsFHNHYXcLPxtdSvcKSlLdKIr5Wuv
dqSjR4Xpzyaxq0c8iOZqyZJLFqq2m8YAZd1Et+c9Hg5sVRLTHseBp4lDPaPRmaepLY09LINOsEWR
dEsa8Wx1hIEorb4zcLKusBx4VsYiCrb7oVV0m83qhc55uSln5ieCscASxzWhiMUKzh5TCvyc9xiC
ay8Nsm+ZmFeady+Qj3Yyin4Zj+CKATK+AwTXAb7lyPLY2fbeCajzVpNxcZj9pzepXbBUUGkinsUU
Oe9S8MYqH5O97qkRa17O/WUwaAuSwkd0pPC2jGQg6WroshzhFHQP88h0i13m12bstoujncNMv+DF
+RDSeNRGsU+0DtR5s0kMgvxgG1K+ykVswzS5ZthPOReGt0lJ9rnWvensrmg7FnZwPSL0lgmfeuno
Onp0qyftmisA0gVV6lLTVuNE/7GnbaOmpyAokU5Z/ZeR/jZqL1YKh/sVt1SyJJR8NYQ5LjfR346M
JY+TrQ29EjGGioAa/zBPHE4zfJGRiM661j/YHWHvYAk22pR+9E6a4Eupfvog+tKUkuM1Jkmmfwt8
rWILDb1zx4jBc6FuNL32GWrcOyZtIHhGdLbDA0LIFw6GZ01FwYTQ6DopUNyj+Qy9xp0DA/Njnh8T
je201GzeviakRnBfk1WMVHANgnGe3YKs7BZzhuIyHv5WLdbGjoa9qk/3BmPgVoXjKWWVbSqDK0vQ
fcxVfkmClr3fjm5KZIpVDZXfHILHHtahksmPQp93etdfuiLxQ2oVjID8Sl0ofiidp7t5YWxrir3W
fbhe8fS+3tiFrW2tuZj9Lp+09ZJIrIpMeLrwOc4TJ8Uu165D3u5M+Nk4Q8JPxgptVzHFB/Y5ZoBa
9TdRGSMrEntPF5zgpt1fo0m9EGc9SyW8APj0zLbDZNdeiqHxhTU/Ws6X0/uMS59pH6KI6dI1ruqY
C4zjZePd/0YQUhm2gAp+DNqj6OlrlXdSQfkmmRUX6glDqqu3lFhyuWOwfUUa/HHub7a1Izy/Zdrk
YcpvMhVe15n3PIAR0jYzGtLrDde2IN2FznSogU+so1GilIjQAqAWvWNSsnWtBpckxlKKU2FxF1SX
q5KbLRVlDrdK1xJVrq1NYiEIq1Nu7g52MeXurg9z859Y8iMxkJvRx2uxqLlb9oPmKlTrulajQZPM
AAGpm6MeSVZq2OHynPdETP+FTbcHFPFIq82zEvtEjWPPdXVGrkefk/ulW5pgWMMhh9UC5sgqyg1o
hg1WK6RCSaN6SQfS447OIyQ/VPzk6EhyDAP4Wg7H3lb+6QmqSV17rqv8K7BysNPDT5/V/4QINkof
hAgi2b5l33x3dvIgDEwc7K2PtsFpezB3cYVCSIZHJ2lpSzFy1CNfin4V8NZr3frBZvKMaOfM1N69
4pXLc5PVR2Qal2hclFWOgqUanHzllKyjPaxiVCPAiCfm06oke+OQu1Pq5jPro7exDbQNN8fDNKov
81D/FjR20d/kgvK3eFJ4tVUKUJtl/lmMFspBySoZSnvV2+Yn5WNIAbHer+FcXNmL99Ker7bNTB7S
gHtKw8pUnyb/SFIduNrSp4tr840iBDwmRX6hZGdhGIB474zVUWBvvPsGYL+p82/c08dqOKl2o917
mUKnNmsrLxThsWkrJnypmLmt7GZaG4z5Wj0VvBLhnV0PCoYV/qRanfYxiBbgvVRuCaiofmU6F8CD
yjFIo2jFM2JG0MxWpRRfS9eRjIqeemFt1Hjg/zgk0VpL7egQRzOPr6JLFkqt5PeoHgoaD6uGqYlV
11TUu3lX2R4YSiDjs2nMQV8FMv41Euc26z3F6URSt8s3Tjh8dGbv2fqxqGjBzA0POoJZb+FQLdD9
6dwTIr/S58DVKyIapvFCvN+jaWpQ5WiH9TwIvDdF9InY8NkgIH8o4Bp4qcyML00ov7gPWVPVz3Hk
npVX1buM8dIx0UE3Irx3pb66Vr6XxCANOqlJZ6wE7wKpIjyOw9viEJsYMw5RmsyPpLAJNsQ7HChX
vq6DcMik0VK6JpnuVXjzKklPIiMDwaCgO0eXvj050XnqXmIr0b3ONHeJrPYhtqa6Hh7tLKt2SsWr
ZajBk9GZhCV6QjGzSqzRGfemNr0ZSQ0JYpKMVXfKbalmMBH5QZ2GM4OVTwyebbAP+FbU+DoVMXfM
TbHpBKecUHsPyocGhy0Nu8VnXBUkfU8/K48ea2rTlORcPXIeVJKNXTi9hmb2US+RtunG5NaK9Hsg
eRhYPxrHhpam72ggZuS8L7uNGDdVupsNfGoxXdg0O91fi6T0s2hZAW3qZe87/WNMPWBcp7o3N9xr
FZocVeIyl+JrM5lDwPOs8bHcFwZSSHtMj5FFNMxW1s+Rs1Ivxr3jnheUnB9qtGFAe3DUNAoflFCq
spdzF/8wh71s814TP9Df0vX/5O5MluNGsnT9Km29RxpmB8y6e8FABCNIiprHDYxSKjHPM56+P5eq
bjEQ6MBl9q43ZSVTZnq4w/348XP+IQ37/P0MDvIvI3S4YXRYOQk3UTZE4WOUWcPk6VhU03qd2s+Q
QIdHALXg8x0V89C5i+8npXVO01wZByfMm4eJFOghs5Lwu5+HNVc671bDr22eTqN6yHy1Piqo88Hv
T/wvgx08IS70qrbiJ1HRS9LboqHXAlHpRhH6Hlxg+dCHc/0qhVr1KIxMPWlN/6nJWUbVpwq6N5T8
kygTjE91vTPutNQJaGgmf9ZBvSPm4ouiHGZNOibbXphrr4sm/Iw5NWA2+1MTgTHVorySj6g3Itd1
T8mJb+hmlB+q2Fbedi6FT+OpILFAjgHXxU59FZfJmyqxboIOCRUKEEfqSMotHeZsX+G+cYz69k0V
iXcA2aJ3g116sMrBT+n5eFeDmcbYtAlvRNo9Frb2JYra+0L/EXcqNrG8QOjMwMsZWvrzcXKbTGDW
6VFBb/viqK8G34XH+6DZwUHQcwnsN4XojzTJbyoSO6H9VAZ6i6FyjDsFz4DqmxF/B/xPDfkT53ZH
PdgFPDR/w9V5OnQK1b4AH2UpDMBFM81PhpB0WLCnll3YGEMMJdmiuMP7EYJC/BjEkqRGE3cKAA7q
0efa9Vv5eqmIKphdxc3ehFWhwfTWa+VN4fBiIPDpkWfqJ1yG31SSmuFE3d5IVf8LnjDZwShIrLHn
GXGI8Ma5+Bzmt30Z3RfR9DaWxSQ8vPz9oDjNaWpcXrgjVtB1/z7t3Ae/d9ybADcmmEPReNLnONin
ov5aZ+KphWie6nXy3VcV5xO1wfBgzC6ZfwlFzx3UQ5/LTgBItqRMQIWahvAgrO61RGYtdWTvKofL
NR1tcZOm0Dus8FWQzId+1D7PbX3ftMB0c+s2mgIAy7H7p6sTJCmwKF+FBp8YS5HgVWzjM+go871S
DLcQPW4TBZ68EiEZGsVjT6alQ4aCznwjXP/PUKcH2AJ5RUD9VdWFD6L9GTUqUB2TJMm0pnmHT/QT
ly6HZwAPV4xfsPfcFzloV4dLnWY5uhluUcKrJzXL8A+Nf9RlAxJdd18NghdAxx8swKM3Fml2Wtbt
DoM1aq5pGhNKBmcfGWX4CLbuhugMyxAalIIj9T5wgw9TGxR7FGrFT5w8YCRRcfPgKN8BAHhVR+on
etzhrjPTAfC1lcF+TpuMX0Gj9uWEi9flz/x9W//82b56Kv9DcjV+FHTgoyBs/+v8j83vPwc/C++p
fTr7wz5vo3Z62/2sp3c/G+y//us/fuvuyH/y//cv/+3nr//Kh6n8+Z///qPocIDnv4YXcw4X4tdf
nf78z39HMOcal+LuKf+3V0/Tz8t/5zedQhF/QIW1EJw1MN1BUVPyYn/zKRT3DwQ9IEzhlYWqB7QK
qA7/IFQI7Q9gOfyLKIQKVZJr/x+hQqh/UKq1DRtOKzyPf878zW+BCxbtf1YgkjoX/9LBsBCklRwK
yOLCUjUUQxYM2cgMSqA48JkyG+7frimmgAKJhh27LZJjiEixg7JdVPToXdbdYwUmOgKCghPDTY9C
U3pUlCjiivYNgQAC+lB4WLcD8rKKGdYcDeFGn3tLkRlWJIZvqRZG4hCiOgbGOFYjchIaH6g76AF4
RwOAx01XzJSH9dJ4Y6sR3cj7iiSJNwdXS0mW2DUiAp2i2dVNbpb5U4wAhQCPHHfvWyyxW2iD6D5x
9D4OphVktz3Wp/eDos4SBaFMh4YaV3WjgPKiTVvzHKd4H//Qh/nkWHYDM04fg7tyNEfQb3bZfQKY
x0syJDu6baJhPFg6ggS3udt+cPOIgpgB5D3FmOzEn3Sb+8Gmgkl2BihZ0Z504H/TTdZRlZyqRn8a
y7j9ljt9eSwGhFSpj2fHlx+w/6PyoezN/5nRdIjy9Cn/8/m5FfwLv4+gof0BKV1A2Ec6FNl4qZjw
+wTq6h/I0aHvrqIz7sAqguv0zwOoQnbS4WaaumZIuA7/0j/lQ90/BAIrnGUoTYYuz+bi0F07hEvt
AhWDHZomUqdUNQ13qexmGIgEurkV7kFudzQqU2e44ykVfnQLoz09W5R/BIDngqCEmmfnHbUi4oaM
RVIigXVYiiAi55YmFGiiPbx58ztU0MamtWTjx5ppAmybQl93nkHi34BKTjZEd1YHt23bYpk1m4DH
j3umd6aaQRvnCOqSainRfa4kgIPdyvBM3JexKGTo1vGzOxi844Y8xMJL5h/zdpBtQJjA5Bcs4tw4
dHFe2TpQHzXN3k/1pKD1UQ6PmBaQhGeuAWptymDSBDARTnqR2LuhM5EZub78C3+7f/wOF91QVWcV
+EHnS4C/QIkqpAj3bRNFKMsVNHFjqz2yE+eDP1fFX5mr4zPgqF0DDCxJDqYdDA92HLgbRm0XMh5s
BYFGq46yNLuOiHn+U9pwJmsvC3CJjWU1Bx7w7slWQwAAHTiVN8pA8eswOQE1aFgW+snKg8S8gagC
V0ZQ3HkAPKe6XomRbb61TFLP6l/X0q9lEo6L+xmCEvKQLfSuRiTUmokKyb5yhuidqfYjpWsJ/6kd
a1/nYXOL71J9j897fuD+ijze4c3jy78VLgwaziMm8l7Eh/MFcpBYhK3vxPvQrEd8MksTUb46fYTZ
pJzQ7hXeZAXwpaagTh6SMOHdMyJm8yRsEO/Xf8tliOCmNBAAwxORXbN0CISl2bk5cnr7vIn1P9F0
SQ6QHtrbFvDy7fWhlppVcls8G8pazBpzND+gBZHsdbWCijOBUb6rFN//Rlo4vYHqLTZkS+SpX3xr
ubpEZxsHBlKa82WONDdW0rKJ90YI4r4xqvzeNHNjI/DJA34xio1ynjBgGhnWYpTcynRFbVV21AA8
o01wW5xni/oD9cAbqO5PIjHFxlfTVj6bo0KHp+lC1EFm7HxqsUIyggZUvLezNDt0WTK9iRviX5Yq
7Tc0AcKDVY702zG/opw200kZAoeqcx8JqrolaEY0THkcA938OPcjParr3/ry93H4sbXCAgPPALSE
zn8fMQrVZLjg+6ZoKWdWpUMCEw3UPE1/Y6jLbSWFSwl6BrEfk4FFtEFitB3qwpRf2ep3CgIUtLeE
+iGo0t6bhQg2xGDXpoa+G4p5ZM866PPzqWVYHjcYYmFDYNKWJPZbkBTRR7FL1d2/fBWRgzaZG3cr
ucL5UF1S42CL+/CetxlothosixGH6WEcxi1XyF9B+XwbO8he499FToLSkbO4xxKT9FcNK05n4gIR
z0xluit6iBI3LiSZXTyUE+UABFUetaKeHgoLxGNRU0DcZcUkTmB8XOob0/AlbXT6e0o72nuTgtLG
5XJ52tj3KuZtCPDoOoHrfEnEoGsuUNZk75dacRhaHuJaF6QHQhsS0JL/0OaAY1/+HWxMCwADYtWJ
g875oEA5fYzEp2QfNQUNQSIlqFpwLyFe04by/X812FJZvXL0GUV66bCObuC9xOKmYWoflXl0Nk7O
2k6GVk34QLyBuS22l2NPiebzPxDzksJLTYTzlJ4akFnRi7s+qZWAxXd7NtZiCQfgGLWGJ/s+8YH2
hhXEwMCACaAFQDQcA4DUrhIFjDIHKQrpOoIO3DjiNiLQWLlTw6R6q4zofReo8j5QfhRvrv/AtSiC
ujkXFAIDFujv80/cw4Ce+rAA1EgeezQ6ZNjL1rHfd6FbfB4G3T9eH+9C64sHuGpbmA5Ak0CW0lhs
5EItUUfMtWQPlF18b1FH+Dn1QqIDxtYiR2zc4Uvbh/mbfLAcep9mN57QFQZckbrJDMhG99WnoZ8B
D9uRaW0pCK+tBwYWqFHLkECecr4eQ+Cy38IeG7+uHd5P86AoqOVUyieCbHKf21Px4mvUIXUVNn6Y
qIxRPDgfELFIQwxizPZxoAF2yzTujQgS2edW8P/a2B3rXdzn7obmmtx3i7CH4xwSwhRKcNtbKt4l
oaYNU9Zm+4RNR1Vu8vcVEtIHDAaK15YGDJuSQLrTjGC8KQKhbWyDlSPI8DwbfoU0POjPZ63DPcwa
QN173clxP3fVmv4+9HngaePLgxiitew5VObQMV+KyloF+XDaDlzJolC8puib+7htBI2coQ02jvtK
lNYMk/oT+9qUhabzadEws4sOJaa964N1cXLNOSQpKsYzrwVK6z5C3h094utHamUtLR65wrQsALuU
vs4H7aF1+BSJg31Yd+G7xhe+B89hugcVWB+uDyU/y2LXIO/KWuL15GAwtYgWCSKj2gAfae93sQEr
D+SUn+qdZ4UhfhE8bxAra7MT9PG/Xj6wJQck35HWoYswynYdfOK54umYbX6h6NV8yUM9vDUkUA9J
Un0fO07yUWa9W0+nlYhAhoDkHR6tqgmx/nx5U9OsTUTHuCOA8r7GqfGvGYngQzcF9NjRe9/IfdaG
YzTqF0QDUvjFEvd5Vw3VoNH85596G2iT+JzMc/mpCvP0XdXp0/frK7s6Hpo0KhVLroHl66SyFTTt
lEHxyrFtHnIuq5vGJKsMeimckLUbb8DLHeTyHR3qosQ8vqf8Oc8qFqgEgO3q+nA/o9MnX73tXZsA
W5hTtbtVwvpNAtA8D61qY1l/SSWeb10GxkMF9XQdS4OlPnGElOnYuWq4bzTSGM9OM7CGALfHWxGP
7tvCQGZ0PwacakR7oSTskJmakvsSbO5JxKR+u8ZSad+oY9ChyqDWf6YFzrKAPGP3k4DV9DqEo4J4
Z6kjFTYihctdVeUq+IzEUt9MQGDRtkF6VfGiwFC/aaUP/rEKJ7ospRuYG5FoJfGA7GCjoW1JaxdU
Rs4XujY7+P0zoOmqBQiflmOJibJZUlodYy9x0LHoZ7okcPpTr5eYOySA0NpFsvCgI1q2U5Jsupf9
yr2iK1vuaitVG34bexx/IUBNGAWe/zo9wlR+cMNoD1Vb37XWrL8rNLp+ia5ZR1ULaZDqNi6sKaKC
+jB0t1M3KqBFocVc3/6XwdO1Kd1RQIIYgJvg4kGZGdpkhpGFNZiGcwOKRfmuLebglPUQjK8PtfZJ
eC9T+GTKBp2CxdFu3Bb6Sa8F+wbEQXOjTUZ91xvgLiLoiBpMlBb4QSPxWBUs5R+KEkIyHcbB8Wx7
du7sqq1ABmR064QlDoibFFvVtMv7S1qA2twlNmbXSCKef5YeoYmwbINwT4NZx2FPT4BJRPUDtBVn
rytBeAOLfysXWB1UrgppMtqvxmLQoHF6ILh+sO9Gzia1sjI8YhIHZq3G1/ELJAQqqJCLN768jNuL
gEC99l/DLuK6rajDCOuIIIcTxyl1DCniDJjs+kdfmxx4aHI7jRuTR9r5igZgExHfJOxEhWGfrBma
ZZcM/d7xQ4tOKcJF40ikuD7oSpBlN0tHRjxbOGCL06WohRhih/q3jwevp09QQ1D1QxfEUuZ3QThE
t81ot/sBjNXGdFdqoNgTSac5Q9ACwCHofL5pVBa13hqEWXwjUqQAgLAI+FCPdtq2b/mg/WdRD+Gd
RXw5tUCJTkVqFQ9DkiuAVXT9Fda60V/Xl2OlVu1y1aCwRpqNpdPyTqW15ei1oExE+l3urRSaXg6G
gdayGABgD8mep0T9FhGk7LaN6Pt2VGK9jR8hT/dyv+HbIU3SuP8oVZ+vTKeNQa/4/IjGrppDz7v6
kMEofnDrcNjNij7eF+BX1V2gpfF3HIZNunJ+aFJSKI2NS3gt6GF6TXZhoEhH7fz8p6AWW/VVjXET
KjbTUUNg6jAGzicnQHHg+qwvnxmsPDviVx0SU4DFduBdlxmTOrL9k8Q6TrVpfu2pm92W7tSM8LSg
cKvdYBxRGw0f/X7Uv14ff+0kILnnaDqKZXgfLmdqwKIDnU9AM6n1TZX/E/3x7sNYD90R8EN80qHM
7IYambTrA69FFzqXNEekrjcPnfMlzuZwFEgUMbBaSqCcm96jgGBubCq5fMs9RbMNeWjZhsN673wU
u6Af5WgNTRhJg4xUJDfCxqo9txDBB6MGX3Z9VmvRDHcH0mDMUmimy79/lr0pcyNhfIw3R/p0Z801
6hS5X6ELWKKt+pGMJj2oWZxu+Z6tbVibVTRs1bIAlS9WE1p3YfPCifeOaC2PrrP62h6iv8xp/Bv5
KdROTidvRSb5yzTq2QxDBSJIQIKP+sw8eM7s22Skk+g8NKLtz24oQeKK5rxtsnrzsKzOUqbHVD4N
x1revpFAw0C4SYS8YJ55XVYY6KrV4REMhLkRAdY2jv1sqMXll+fpmPVdBspXqqk5dm3tpIo0cLq8
PTQ01TY26trGwYGUfjG1JvrGiw9ISUWJXA1NSD8l661nnAJKZFuB8MCZi/AQvsmmdLi9vlvX1pOh
6ICQaLJ1FhG3SpKcPhOiQgWMMy/AVe/QFKK56XougOtDrR13wimxFNCJ5izV8hPEKFySJPSLKKgh
1EHvcSrZr9dHubAOUqUZPORukjSCGq/+8/OHpG/VmiwhMilRfTfptX+gJU2bTBWjeh8PyvRVE7BC
hAkw163K9i/0lLpbHZnfI+ke1K0eMn2iaHSg0NfwTCMb9kK3yo2wu/a56fTRfhc6hr/WIqUTGEfg
MFPF+xlOJaJYUETL2jLA7mNhjxroDD7aNt5fX52VWE+7X5ceVdhVmcuX7DSKAhPOOtpnkDkfwD9+
Ntpo/jQhc7BTJjY3OnvWrajR7Ls+8MpsaT/T/zcN0As0OM+/itK0aYAVW7jXo7zbm+qI3flYR0fX
UEwEvIDXqMgAbAy69oSiCKNTQQN3AMdf/qpnkapBpywIa14TZe/UtyFUqcLrRQi1ac6RGUr7RCI9
M9jsbf+oaLkUYaqimLa0D1n/+gqsnDR+iwUay0TC9uJl05l6NiIxFOxzO1APplZMr0UfGJ6BO8FG
G0pu8cWVR+8J9yQg1AbnYXGoSSp195dItNYmmnmXIaH+1cjsTEM8RdVu8yBMfsaGaG7DAKblbsjr
+nR9smufmxIfH448Dn9EuRjPFn7EiaMduyLc01Iy7/OuME6D3UUnGFh/VQhTwo7ot/LqlXhN1Ytp
k1vr+gXaQht5/oL5pRODKPWtEQf9Cc9k5wSdNT12ZRJ+uj7HlbMEhA4rLl3ehbhfnM9RjKZf5hY6
HBG4hH2AWe7BblHfgBH5o0PX6iFB6nrjjljZRNwOHCDKXjYAisWGRmp+jMecVgnXL+Lj5mDdpoYa
HYzRSt5en97FcvI2Ubni6VxbAsPixVAVPbSZV3qyjxWYFrzAGtzWiJG5qaAU56vVxtQuDytblasI
+3PqsygLLBI1IHl6VqVQekKzg5CkYebmK+ha3JRqUqGDqE2nFuO/fWD32iHp8uIDLEYQ1JAaN87P
ytRpUOsqF6Kp00xcBKtmQEFIbalCFSpaqKba5HukE2EyOkWdHa4v88WtKGeNt6fL9Uupx1mclLgi
agUoO3oYWcIgQaRisndTCSVkI/6sDwSKQw6E9aOc9LMjiT1wbSFjqniIQgQnXwPSm6co2F+fzuX1
ywuGDcrWxCtIUEQ8H6ZQNYwNpKCQ2dXlrVU7pWdNpv4Q9oH/rQLgiTKq3Z1wnQg+AfxqX5uYcHzN
1NI6BE0PxyJ3sdLxQ3D6SOhB1yyU4mff193G9r44vfJ3kvTQ2Ka3oy8jlBvgKiCVv5CgGPM7XTHC
700S+J8dX3XjXYlQ0ddiyss9HGZlY40uDrEc2sBUVcZnHkCLjW5lFdZaGPN4hYjFsR5d++PYauap
U5Lmw/XPsfLRgQqSdeFCITHAi4+OQHliIxMne6NTcNel2MX4mhJ9evko9Kd+deeEfBWcf/PZHwqw
MzFby9eLkztX3X1Xllud9pW50DaipYISu9Rnl7fesw08Q/5H+XPyYRhU9nHiwYPyiZVu3Fxro/yq
Q/EiV7mrF3OJMBfh20BqRKzBOeaVEh8chLU23hYrW4DnE29fcNa0lZemRThroJRgt7ILFWUnMOrG
Ad5u6oGj1zbO/cVQFLgBH8q+Be7zvLTPlw3on5NR70GAdxrr/Wga0ecknHMKa1nw4/o+uDhTUqGf
86RSFzVogi2GGkyoAWkwMFQda3dI3/j7OrHCIw4XoLxRi3kNefZDNrS6d33glTniAsAjhqc8h9pc
3FWwf5I2hvbhDYkTvU5zuCVm2TnI1ejOxv5YGQqAvIuxogThkr+fL2cZqIETNBou5sgj7eK2R3fK
4vV737lxMu2vz2tlQenY0coDhOdYRI3zwXobOgjeVq6n8Oapd8zOuQegOL0PfZOLEeXl8jPWp7Ek
UQRbnrZrM6UkhJKPCm7mAgKSwMgvMw2Ju7p1vkU+BckswHPH8YGdvHyatkXtl1CFj/wyFs+N26gI
/rheHCthf9NgQeJRgAvfmR2uNjs6As49HNzsM5Gz/3J97LVZ8uoG1kGhj+eJ/PtnUSWyegyFeluy
X0j5UT4Ue6OngGJouM9eH+oitNgqz3qep/Tq6bS7i4TRB0JqoLrseqjlaKdRnfu7TrGbr9dHkSH9
LPmXTSMApAZVBNOAV30+IWfUAjRgDSmXl+V3dorZ4zgZ+SPYK/0YjM2WAdvKAgrSfHj5KBJLM+Lz
8SwwAjX1bNTpIhQMRAimkv63coRVZG3cM2tTAy4P3o2+7yXmDe14PVSVDl1wSsh3bYHIBXJOKHUU
Olm6Zw5tHx2vr+ZlsZ7ldMkP+Gxcofz/8+mhMsdrjrjqiZaSz00/4YR+g0Wltoe10r/LNHuAlJlO
szdVhlNDyUVsVXFnDcsGtBBduzD2Npysj9d/19qqu2whlfNi0L5chKFeqY2G+Ttc7GH+TeWK7z1M
qKfbyRnnDfzTylh09eW6U6fWGfN8CazC9KcxR4kPM3SQBAXEtyzPEI42Mv1wfVorAe8Xhg+iA/hQ
bBXPh6pDLNizFqnDGpY8qugoBBLDtQIhH7SYQ6PuPznd/LZxs+Ln9ZFXJ8m3BD0BoolYez5yh4Fo
6UxMco5b7abq0ckvge9iMNFXW3tKLtjiiDoqGTifjicy9hLnYyFXg6t3IBUtM+CSldloJwT+h9sE
Xc4T2nHZYTJ6/7YygVXqAkGBwDXzl99jDg9liWogKuGec/4b4hmLqZLA6k2YreFxMZh3aa5pnpX3
5pfrS7v2UQHEUIvjZYc5+mK6AZaQSIfiO6ybAvuqaILGTz8ZQfYYPeE4tnjNwmQ0Y4QpX578AI4F
Twf3hGOyZLnQZgM65taOF1jmn41eD4fAiY1bmijzw/VJru0fcnkqqUB/AILK4P/sHqlMt5owHnZI
PBBvnVF7PPZJ8d0eBnfjy11GQfr6eKGS69DXwC3kfKQBqB3MNDwi4gxIIAy33LOG2sS/orAf2qnf
yogvZ8Z4pgD9wmsY81H5eZ/NrLOLZColw70dGhwqnPTYd9HrsTLH25cuIW9dOgomq0gR55cD07OB
kO4XVltaSPSDbTmqATE1l34Kldi6SNamRFSn28VhV+kmnE8pn1wD+jByzXaqIT4VWcjnV9koK2HK
35gUdxaPfEG6iHnr+VBIIcYTOl9QyaHznugnJAAWkXmIWsQ7Xr5+JKTyQuA+pmxzPhSMKlkJLW3P
8BH7Thoz3CF93QBP0O39i4eCHsBrTCcZptW12BOlUlFfnlPbsyrEMm66zteOpZ4Xr5G1Gr5fH2tl
v8syG016OS1AZufT6mDtozyCN13Ziy+AYcfXfaBhi6NIhV5AJMfrw11maeA9fxmZw0aTfYTz4VKR
I5Gn4Sfrisbfo0mDs5ZIo5eWmAj8fKrfWCtO1mJSbmYaE0Vnm/IDDckMN0w+U92c/LgtjgD86Fdc
n5Z8Ap3fOecDLqYFuQWdKpN9qCWoimgmutMUOejvt7P5GA1GtG/cvNxYS5kcLQcF3yDg2ajyRC8y
B3jq/lijX+51eWa/aufGOYRV2986YxgdEO/Id9U8ihN8IvOU5dPw6fqc13YOLEvqHqQSvy3lnkcu
noEdOiKm7SnjLBVrknQ3R9WEAoRUBKkdbQMuIz/axXSxIKbDQTUETPv51hmKnpNnTBxAtba+xn6r
2Bg2DNadkznFVj1vdTAXFqcN0wF+1mIHVTxQE6NhcmOe0rwZgvGEU9J0VH0tfmlLm83KmRD0yWym
J/niZ+soOlzYZqyFBhS94REZukwYGk9NnfodFzjKYFXxN645SaSRFw/3DgXS80HbQOkbJ+aEVFOT
HOkOtR7W9ijBjTVG0m2svjx68vqjSkLTkLLMMss1HWKzHjHJss3KQ2+LCjSjqZxctQjfXt+Xl6Vu
uaCSAkXJl+rMMsbkBrahdcRGsU3FHXe91qVoQvSzf2fSwn8UOIV+HGsSIxVIxnHU6naPwATa37ww
Nqa9Fu7YPPwc4GwOScX5MvNeTfy+N5h2OcV0ZdGuLERobGRHa9HH4kxIJCPPFndxMpSqCUFC9Ba6
qoHj8aJKbpLQ6PFqm/qD7Vu910S52Lh65SW0PI6UTqhckG1Ty1/sILNCJtLybd7yJVYmcPRHrGIV
+4jwuLJrJ6TLA6wWTm6Igc/1D7wWeORLQoCdA2e47O1OGXdjXRmWZzlhhup8XiGlNklTXbrJyA3Y
VBmTjTHXPiRPVLq7vNVsNtj5h8RrTMFyZrI80ETBYdKRxkXKW93gWK1FneejLKKOD9Y6wreJEh9m
H3vckvubtnfnXRT0W8CdtaEozwMWINHQ6eidT2gwKtWZI83y1NaoPVT2Z6yLgPDnpRXtr3+vS/Qb
6wUvmVcn8Q2yidy/z1LPeURG0mlVy6vtsFO9cZTOJ4HlO19wcMjj04Ss6V86mrjvJhB9aPEmYvjq
SBLj9R+y9hHpfMGVlyR/MoTz3xHlRlfAOmHjGHAg+rYVOF458+fro6xdyzJDpFsK7pnM9HyUoR3B
xZaUhDFclFrDYaT8WTWZ8d3FXB5poLbX2z2PMzQVoy7LURwT/d+5m0kLJCEfejz6Xue/IYVK6BZT
YnuZ2+KWaOV40eMNgLJbjtgSarBKHmQbR2R13kgd/NIiAF28WN20G7MqcZi3g3n4rs+KdlfkYj6V
VhIgTJMjAYK/Dn7iPQRvcOHzxvhrYQEAGphhlZsU0Mf5nPNCHyMbTwcvL1T7TaMq6s1QENEDtNr2
bQSdc2PAte0kIcMwxCzC0K9t/2xbK0rvd3XU2h4P3ng3mUHxOLij/+36dlo7qI6MOdQ0oIOJReSJ
NafUR5ubc1LdAJ1zezwMODyjOSSsj9eHWltBapcugHToQGS05yto6KiX9wMh3Q59WLYWCgF2qWBi
VILOr0e+6vXxNJ3/4PIOeT6g/PtnK1joaALCLLO8tkr6e9wpXc/ozGxndw7G4xU67aY7JAdVa5xX
VZl8c4ba3tuujyAokmQbF9rar+GmpiQPioa6pL04uDZyOLlr8+yaq7z6FgMla3Yyrk143lnZzxm5
X+JjVWNsM4tcUw8RePmHCS/tCSquwi6bZlQqN3bZyve3QPaQ38tsVDOXa4TRmeaMZPkTtMX92FIV
bWv7YRoL8fLweDbS8gAJvBKjgpE0vUN5rZMkUdRENt5m6/MhW5GdYWa0uHhQt5xVAx0vz6djfjTr
icwTmx+vwahoY3+tDgXGUIc9zINaXxyd2cqLvutUPmgetzcJDZe7Mqk+zAYGD9d38srJIdjTZUF/
g5CwfIoNsVtAh6c4IGosL9MBVX4VpNtROIlAjMNRXv5mAItDt4NAR5fdXHyqLlac0gB0gOE6jJqo
EcZuIsIecbqsUEnDcf6jQKF5q+C3Ok1oYQ7VFvgEyzKuNritGHMya6uY8dQxbIRBNY13ZjL7j2Zt
zRtHcuVKofNIF18Wd6DdLT5gXE01utYzrzAtHii34FBn1R2COhyJfOfkXXZbB5PzaojMZhe6abcx
vjzxi/h0Nr7cYM/iU9x3bTkTEb3BNOcjgrgJrALduWtrYPsGkPGdNcXNxoFfSazp8MKZIFOhA7HM
Hxw1GHNzTLFSLJryGApcQpJCBVpQueGx8Zv0ZGhJuUP6TN8IAGvTJT8ipSfWcAPIv3823Sku61QQ
VzyY3+EtV5GPQUpk7KKpqB/npKvQjK9eDLqilU2qQu2MVigfexHfwHIk3NIc0tihRsi7ASusNI8f
iKRbsiRr8YBqiQToULbgZX8+v2yqU6OfKIHOdgC9uLfa3YQgz6FXUex8eUB4PtQiyk29rfVWKmyv
mFlKp4q1Y6r52s1Umij+YfF5uD7eJbVLIgJYLFPepxREFxmfCEKloYzHS9P3lZ/VYGPvlNQuZl0+
hRl/DrNyp9ZYaOIj2ff3hYEBsJ1MESlFjFuSAv3kcxJY+CECBHmPVLn4cv0XrmRLbCvVoCxM7UYs
AcqOMVUpAgvCCzK/e6gz/8cQVNXp+iArX1hy5snuZUGK8v35FzbVqivF0Ak0wiHvIUga345JiWRE
JLaYyJc6AtRMn48lg9ez0xJN7eh2PpJB9lRjou3Ws9A8xc6nH3roNj+jCtjRayXSsLQGUp98tYfG
xNkLq28slxEgd240VwviY+EgX4Icqtpu7MHLxZDiQvSFKFlzAS4DiXAVVKkByHh2rLR3g1KPu7RG
iDscKmfj4Xr5cXlpcCPBbKLAwxPgfC3QsE9UJ07x4VEs/XGI0eNFsLd9cWSk4EzWIB/+MlNZ5KeK
Da1rVmLerGRpB2fEmTq0kSLfJek4wWks8w/NMBieTvPhpZAinlK85si/6NLSVVwcr7qFjkJTz8J5
npug0fQSwaFqPExtmngv3cMMRd+M8M8L7pd+5PN95Vd+asRpZXnCzdNXSRirx9nvMoyrlE9/YySe
FJKZhFjlspAiwdgjwip8NRen6txG0xoqtHIoR83YSMUurxb+++RH5AxkLBe8AbUowJCnvukJP4+P
QRN9JZ61BzHGMSl/MmA1nGyRFS6zlbMxzcU3w+McwY6GMQdL6T3VCXCLtPVqF41leIiSIduY49oh
eDbH5fbE47QdaOswHvboPBH06hCEhnu8/tFWZ8UtLYvuPDyXcnNzLWYj9y1w/f2Q7AYXSzP8iO2b
IpnHo2I7we3fGI+yDRQ28lqIdOdHexhSu0dryfRCRPrfaRNdBkdHnKhCi5rGb7NVRrhMf/hqdCip
z5BjAsU+H69rszSiZMpOSZzsoFoI9vnhNL6GQI64vt45sChs3DxrI964PNZWVrI0yblohl28TOy6
iYcmdk3PStrgiN86D1GlzcGQqvVJm5Sv1xd2pSwGR5XuOVc2EYXH0PlMq7rHbNOgLKaHin8CeVPc
+VY747Y8IDdlpd3eb4IK441Q+e4Y+RctUbeqgGtTBr8qOTK2lDRbxG1u0qnWxMgDvMTMobJiEWBC
qlinBnWJ06QkW4ifyzuJOWtgwQTNdR4Iizkrkzv0BXwdT9GD6r7vxBfN77SDEmXtxmlcnRqDUQ6S
2kLLJ1KVRnZXlRQzUAsr93if5ze9QL2rs8f0vtD0YGP3rLQdGI2HukOREwn2ZfZs6PU4FGikELcl
SivokVfP7Jiyaqff6G5UnlIlsHfaNJivUTFrbjM3VHcYs7sbF8harOWmonkM/QmsloxTzxITHZxo
S+PRIqMW/tFxAv6nxQGvryTWp4KzfYS6o7Qbw67vZ1nndWT3H6Ty+bhp0qVJoOMu3NWtS025bvR3
g2Wkp1aPsh9Gpyh/WhMiCinuEm904Xe346D0W1W51R0G0EEy4ZBTWBJu7agxxjkoLW90k+6YFUn4
FSvO9wEmmYfrB3h1JFleQBfNgcqwiFQQUakG+KQjWesY7/wJCfTOVJrTTIFjY23XhiKplyeUeiON
8/OlrVQ7mBSVofTJnI4RWgF4Y+CIOEXp1k29OpSMvuBFSdSX/PmgVMxmiIhKMa+wXQiB+sucJLHn
23304/oCyo14/ryGyUDnmtwDDAySveezStPWqWfMDDyIUvWT3kXcL2a4xfxcCQRo5gB8BRkq4UqL
tatnrdU62vNePIT13u5q8dUZ6/5BsfV3bRdMG5NaWT+0niSoFzYaJdvFcHo6jL2mmKaXTiVssMTG
pBFK75NSdMNWJ2x1LLggYHsZ8kLtyWyawczyiG0BHQTDU13ctZb53XDn5OP1T7VyK3Mf83zjgS5B
iotPhYcxGmmCXCrtSsM8dKiCv8V8FkOWtJtrA61hJwLB6Cp3UHmHjd2/FllMkNqyLMtnpK97vlEa
K9HLZiInGFQRH4bYrF81UWt6iqO0H9IkRTRBxLiWBsSluzzucccoEDC7vgRriy0PBbsIUSRarec/
Yiz8yalHsuVWMVt8SPSovEPjIqsAJJTNRmxZ27RSQPV3dY866flg9Kj1QfUznjoJTtVBTHPhZrD+
m7Pz2JFbCbLoFxGgN1uaqvZq2fekDfHk6L3n18/JxmDQxeYUIQmCNlpEZTIzMsyNe6f+1DI7nPnG
2kjLQXa1u75XJje58xwvo90vneE7+tjfdkoxB70S2+9CJTnivNw9TYz3QdpqEextIZraXMlx3pAu
ohQPQyrpVnOeGVdCmM+2JISBzexzOFvtF8mclIOwa882hAW26BCJB3uzTFocU9XgMPyqSJQHh3gk
iFQFXSWz1QJqm1MwRMV/SVTnB590b385PDxNtFyprjmXn3SG1X6kPqujF2zJZytBWaquGuOBekt1
/vOjyjA5E2IvY8jmxgeVOuQmq0k52qz6n6WVGc+FmXdnZmCMg0XtnVNdobhOqO7ABrvJsSTNSKG3
q2g04lz9sRv153FuGWFcZEGnY32/vrC9IAuwDD1/Rrtp424LPDMo4jQXYBm7CWPErtr6Nm5StHpD
tfzuUKz9tDCi50sVs2eJNBnviwVJ+AwF24M2xk75h9Fb3KEo+YvFb9xB4ozqYLbEl0hjRq7USstD
XYFkX1vla12vNaV5M7lv9Da6LUPwnY5cyBwys6bGmUH/FaEPriD74V3fIeEYNm8qLpLBBOaRwNlt
Z9LCyjCGcOL5RrBxOoEXsXxZjjS3i4gZxpk5Nfglj3i1dx7yC6Mbb1XncBqG1HjF2M7oVZbanUNA
6AfPwN5ZE4AeDQ02QsxtBbEInTCZpsT0k1r9MliJcV57J/cMOX1QQrl8f30jxXXcbiT1ClEJxyDl
ncvrukjqxLScYvpyWCmunESq2yLU/JQoY3ETyfUcROmEwEVM7W8Ki+T5uvk9b2EYHADgQ4x9bHHB
hpOOFlAaAFoJ/JRhl8AagfK1h+Z6+RfegjYHUQuDH8CHxNd9lS+swBU6XeB16wrdRhjSy4CMv3mX
Ksg1X1/V7idkwISKk/MyonlpygizuoBQ1PTbKaGhU0bqu2aYFB8Wvtw3a4RMr9vb3cVX9jYHE27G
upugnfedWkLplkEUjxRuDRwEjA5M7S6N1rkgVqLjuM1+bHtJ5o6Cnh91U3hPnSKfkRuuhbJ82YyP
hp78Ma8oRAcU0xjKww0xPSMW/+q7mQUFu7in5M9gt+UVQ6K6TYigkZOGfzxHvTElFv/KVNM5ycCS
gDqsk+kmyjD4XVOOB1XkvStHgYn2O1VkqiKbg9h1o9Ki+2n5muR0gjseHawsVJy7XI3ksxETAOa1
g9Z0stb/qc7cHUFIdn+AwEWKOi80o5vXrAvDpYOx3vThDrFRi850zdPG0flVVLoUpCX33dRG6SRJ
Ue4rdnLECrB3XJHSoBnGUwoFz+ZNqXRIjwnwhIcbygWtubqYXDu2tY/zmqThwVOxu1oxdMRuQ2Wx
xUkyRZqXRog1tVNmFMun4d0Kb6aP2s9wYyZJAQ8jwoxWrZiPqzEf9Wr2AjE6BZS66VtRENqcKdqB
SilEzxlGjIvUlafy6yCn0kfFCPuTOvFxs7HuvbbougOHt5tPCA5/Kl8kT+q2xjhb3SC3QoHOUYb1
x6jP/YlCfHVjV6ODgPjMoqWqRTbLtIGpMv1BNaU+6mbsPZpCuYAvzTc3tzNCmtQxI7/QXKaG9a7J
Q8gvI6Rt/1ee6//Vg9rzS7Q8IXQVjBZMml5e3TyFKCSVgaYbcvdbzzvlFNdoGM653gdUKo7G73dX
9fKQgJSkV7M9wmVuJ2G/GH6nt6m3znSezHU5Kr3sHV0RAVBrY8abYPByUVKE9tw8kPg2ajRrntS3
y2ObQ2J5WuA8SxB7RBcz4KJDpkqKrKBBaOXzXwAbeZ7pNNKkgfYHPo/LnwHjL1omCpU29Iyjf2Ve
GvQAp/JOqix02qPZQj1kqE+yXWmuXuTVjVYP4QEsfu/7vv4NW6cpp02SdQA5k4VOs7TG7YPSFepN
NiD6K4ONv7n+pO59YDyUxXQbI0tvBpfNYdZNK6JkrFfVdFMZvXrjoD7w8bqVPU9IqQGiXiZusLN5
uKeYqiUNR8OfkND4EfaNXrh2kY+J64zheIRr2XNFti5q8QzcQGm02UNlsPqlROHYl7S0ZeAUWci7
OkEC0bNjDTmlXkmYMCjNPo3cHnboo4rt7mqJG+AexRlAVXh5jvR2GnOpayktGJN9qotuuVnBLDHZ
ME8HeYvYuG1Yy7EUk0VQZAApuzSVTYtZrvRu/NWQi8hVst7xLGkp/R5oZ5BAu+pnS3E0TrFr9aUz
rNJfeXNo4B5OBzCFeIXemW8rM/tUMYB2luFnuJcmWAL7XpcPArK9TaUIRyH4BWCybX9XOsnoS3Es
rubhsY3k9bMyJv0Nw6eHTnbvUoiAlrK7htTwVsyH2uYMHhOSsbxFQraCU+dxUqro4OrtHVORsYGF
Ah1kb1c05q0+wBYM/yAtlN9G2ZWT38Isf16SUvcZMUzueujWgAvl0wHgbHczoXgnOuYhoQh9eWz0
IVJjgxk4fx7i8baLc9UN2Y27qI2OmEj2TTHNQAQEwdZW18tRGnB7EWVg6OOKYLH6/7o5HAM4Eo5a
RDuWyCfRgoKYn5d462TaaUYoKgPwaQ2J7kEbE96Nk41ct24O2vmPHRp06XS/GQqmeLh1MV2kjLNW
pabfL1Hi97oiQcNqL49xRnZ53dTOi4ApME4cEfps27FcU2c2SkupkUTVIP1KkXJA+FmNvw1tY4Gq
LY4QqjuPMe0u4T+htiWsEsf2VXJgKVOWyCYuRansUno3FZL8qQ7hSHPzqaunuzSpcxtJ31ZngHG1
cleap+Xf62veuYAvekdUwkGHkIFd/gY7jzSCZSo/g26mn0dnWIOOic1f163sHRgK+0x6UlihpbB5
79uV7BXKQ9yYEqJ210/Jj2ZALTckDDnIhfZMMTJE3YFcGR+22dS8cjpEBGfdt524vdHsxnwuIyIb
Uz6kdts1xYuAVCyYQ5qll3u3yFSXZ2bF0CuvV6Rlw/g2G5jqHqwoOQhWdj6T6FM48MFzEUBPXZoy
zXZgshTBoFFL5lOc5NY5sahqXP9MOweSYAzXTwdLEABt0jh9sIGUCJwQKTIk03VlB8u0kOLMGUoj
41T8cKTuux5mxu1ghH+OMgTigpgBFQ4mTQgnLtfY2lYeVlRa4Tzp6ndoIsG+6wxToCrTUdyyt52Q
kYjOFrpYyhaVxFvUG8pKrylpVeXGbsYhaFD0O9jOfSs6ZAYOIQrp6eWCwibrazq6OoFBVd4QoagP
NjN1N9c/2s4pJOsGfCpcF3Nl28DE6VFUa2ivRCipAQgYV5L9UX4crfS/P7fETAw+n9caIvzNekq5
rXr4aCjEd7r+JJeLejMvMRKzJg3P66b2TiLkfjAWQINODrYxVZQlrZ2OwLJUcsTEo1pzlVCKb6TY
+pc52Vh30U6Rb9phTs6jgUjcwVOwt6kwDTJ6iWsWnerLT1dIKSNZJcE6E8LymeHOz5VeUcmMtXX5
cn2pe6cEGyirwstMMXFTL5XDMisKyAR8nQkJQSy/QDrROGp+sKS9LX1tR71cUlarU8OIHJd76Yav
Vq8lt+tiN8w+pvmpsdb+PBa1EcRSFaJi3h3JeOzuqEh9ACxTht76lj6tzanveALWqcwfVDQrPlry
urhGqHy6vqF7lpDJFFElsyhviOzmdaWJkqj044Ysu0Hh1vkQdyTt0OaaB3u6E56zHghECC1fZKsv
93R2ZrvKO1p/cFHkP51Bl++MXs7+i8A33MF7VjwZszb+xYWnR0E71xFyXNt+WAdqIk+h1vSXNNOQ
mKZHMpZhf+MAPPCvb6VwuZukRzw3otACCSRHdLM+TanbVWOGsulncpssHPpzUlX5faxZ4antjfoZ
nnjptyNnR1WenWAMLQIIgbEqdBk3pltVrUcpjml1Zqp6LmAR9xiKy1zeCC3o5LI9iDP3lkrUR2lD
DKUxd3y5VCkx+wVRXK5hphq3I5w/rjqHrV9qUXeu5kV1q75sgyTuh+D6Ju85AOYeaYoIBje4eC8t
j4wnNCtXz8de4znzHBeu7JTNgffeM0NoK0p31N/e8Hw1hZ4mRS3a8Fmh/1ehqnCuYdo8CFT2bgQR
hOBnpVnBii4X08bMlUQhTGWr3jxXRWac666QzlYtlYC3jdpLQ6k6uBC7K+M54pxC4/NGRquvtU7V
E1ZGkzD3J5W59HF1fl7/SnsL4zGCCQ6Gd8pz269USbFDYwm+GVWmA1NNvQt9Z+cRrndukhc1au3J
cOBfdlYmHj8B/mUk/w2ZL9zXciUvEtMQxjCMrpXK9X07J/MBSHvfjEAXkwEAMNysLYkjqZFyyvco
Eki/6sXIPyu1tf75OReQSaDuwp0AYbg8GnGh0aPImOm3alO6MSNpSd1mGPSDE7jzzsHpLZT5KLKB
LtssRi/GSk4HunKGlepPpSJ9D+H1hbReu8sBaL3r2/GbPKPqoI72Ublm5+mB7ZHWkiCth6Rws0Sl
BiNRhJGgZYuc+7Jr4JnVM3N2W2XWrb84HArUvGLMizdo22htYK5u9UR0fYrFeYb6phlP8lBX88F3
210UG8mHY2iX4O/yu41dFC2gLS2/aupf+MXmI/KiqBysyVEGsHcOFcYE0FqBLBDas0tLeieV8CWE
dDaKpj1BVDKt7rLWy1F3c4c+DzAt5SYxs4vP2I5d5JNMFa/hO8ktNJb1osYPY112QbJY401eMcnn
59Oq+Y2ZIKU4j5H6PMLOf0qo0kdeO+UNY5EmZN7+dSeze3ZBFVNSQduF4sLlBijQ/UvrwKyPyqv6
LWvj4a6XVPkrZaT5fT5Hin0npLBggtPkLPHMrKibg8h7590F/cI9fSnpMgN/+ROqtGmmPGvBXZAC
PBZTMQAuqmU3bRmgbif1MNTecayg8iFUAaVJlWwbaiuJEQ4a5Q1quLF9W/WVdF6MofVMjt0/0AjO
nhol3V+caTJ2AUkTml7bwrHMSLIlFUAMs85cvqgTSrWOkg/fCvKZg2u6d32oTlOPs5FpAzh1uaEt
kOccSml8ggpRtxuqofU7U/OiPA9NK+un6ydo7wrB3Mt4q1DNAZpwaW3UoyWNIk5QDFQ7e87tGgpr
vbGWvxjaIN+EpQE4Eadk6xUGeGEkEigmxtb6ndUq9o8G3p/f11ezdxghRhDTzi/V6M1qot502jDE
xclUhu9htVeeQ4YDvThRh9Kd5uQoSdr7WDpVRlF+oHKzJcBCpjlygBDCheC05kkrANWlWT+chjLM
Di7arikKOsTVtEMpD1x+KRrVo4KUBvPcEvpiXa9lN+3YjEFlx0fYpj23Qrv6/0xt7rTW6lbVNg5s
bxrTCr1J18Kc+689wplQPc+OO63KGsR627tFatUHnZP9haIaKIMOxOlucmmGR2UjkqCEktOkezA7
BGvjdOlPwxRNf3HXyMcIl6hm8h2Fr3lVUZ1z8mj00ygWR2N3myxd88FpssK1zGI8cNW7bwhzxmKu
7iWt3Xy/NKqA0TcRQKNGCY3bNieT9VR5bB1XgrITUtYmwlPPERXlJ3ON0E9BaqNqXHMxla+A/Oez
WjbTz6nXpep0/d7seQHG3MEHMOpEFrX54B1zTbmiiVaAXtSflwrYB7jfv8DRIOhBGQ30k8gRtcvd
juI6tDOFYfqhVcLA0rv/KrmRbiJl/RsfKqYkCR4BJVExv7REVD4bkwpaEnZipC3MooXzIJcVhEgz
U3UOSAn2Diy4LkqR0G6RmYn/f3WKbCuqnLmg84/YdfHVoVR4k+ay+qko7fSgWr33+AkKFKoHcBIw
eHtpSmbUIu4LAZxhuDRQyXr90p4oWSP9507WNN9JZix9vn469ryqIIGC1lLo/G3rkspSxjqzNabP
hY8fZqO2XPxrXboNjNd+3Y1HQLldg8QlJE8vqJHNhoZIL9hFNcN4h3g6pCCK872xmPUZOy3+J660
o57R7q6+8CJzMoTdy11tx1ZyFpmmW4R04VOu9cZnRSqG07hqOTwoTSJ7PZR4R2Hl7q17ZXbjEQyG
XXuUm3Czk6x6bZLX9Mbqozm//c3kgQIBQ59j2wooNFNSY8HtUJJskHUaykIVDQZqj2mXZPTID2FH
v35i9m6E4NJWXvI2PMrlhmZt1o0Af+hixrr51C2FFkSTbj3C/J4cPIt7mwg8lEkBoiXatRtTkYzg
yExHyjeGJIvdQgba5UKfcJir7R0SaluIMBHJMh+0MbTQgCqVgpH3bqzQ/6jMfj2FytTUwayWtDty
xw6coen/vb6Ve2+xBSzWAq+AGMl2+GkA5hNlJFl+zHTLObX7/r+1TYFnxIl2b2iSeTKBUngq8zaM
wurOgcPZfbYsginBW0rNZJuFw/BmliTnQNzVaTDIbZTq2YhXIQQ49Urrm9pgfgI+JK2uPkxgMSfQ
8pNbD7ZeeuZoJK2LcsoAcltWi5vre7P3SYCo45lE0Ifm3OUxg1Kb75yL6KvKtQfQ3tGJDDrznV4u
U3e1GsXX4KM62JJdqyA7+IMzBIJ6aZUZ/HEaeoLMVJNFgbHSfqXZnN7D9Lg+VQnVuNqZjjhI9wD5
uF9FcOLJYuxx46NoTCE4BfmeH4MHO0Hn1nld2cbPcMNYXgyy+KsDgu+h5N1DMEI2CRvC5B+7g53r
+qbvXTgxnMShAJClb2MF1YrNUYYT1C/HODyTO8DVJGtHaeW+FQbzIRumurqdg5LmHGDvQGpvTmt6
q6lT/mCmhnTgp4SH3dSrIUii8Utir0IkvtnUOZU0rRX5gjPlHUUY0zynczafp1Rdb/vBqtwqhCPf
TGv5fH0Xd0iwRAOdEStyFQB82zTWGhQoa+vMxmo2PKu2JHthXixfII6fhkBiFnw4Z5mm1u5o2NMD
8qYZhH7igxez8aw3SnoEyt0716ROpNWEMJT1NrFFFTaQPnSW5QMMXb5rs6wmQMFspFzUGg7cu8pc
LeSiVfUv7hMpIUVS6tk0/Te3WCrbKENqHbb8okmKd42DqN0gWca7rIUD0oVmZbCeKcr0R+LJewsW
aYYqU9YR4pGXF5k4KzG6iQVPYegYj2pvWe9VFAzl9+rcqM/Z0rdBZzTaQX6z8yCD/8djgckV87vi
6L8KF/W6XVJGzuBYt5T0Xa5yf5W1KH52rfTPaozlgbmdBwTdA/JTlDQo/22J1pesyhqqUhy0QTOf
86UN/Zm502/aHA+apxfr9DuLELlySqEPv0pHTNR7y6VW8zKHwDnfMnoueRtJaq7bojUb1q40wmrg
ZhRUv63t4Ijwyl5/HlwukSJu7jXpOPAAwX5mvLlcbbHAx9L2lj93dfyla0b1bE1Z9MxwjvkzyYbC
Xcy+rtzEkL5ri9b7kPirB35yx7fwG8DqQPsL+Hvb/e7MFB2GeaEMapXruTVrqAcYV7sJVwt9bpPJ
PJcySXHK2iI9cGs74RepHD1+xmpIuLYEGUNhmOCoMb0UyfKh6Wv7C4Ot9q2yOvbvg60Wl+TNVgOt
psMh+jdb/EyhUQOJ4T7xR6dOnwgJnF9hK8QYilxaHdepJCn8UIGAV71STrsqQDfc0Ly8K2JcW6vW
R/surs/bH8SHp3TAQ7ltHJvSEBdDlsDPG1pLjhZOXzxQQdYOYo89M5TLBCCEv4gYXN7ixqgKuUo4
YkoYx5W/JBXYuSZf84/XN3jv+rC54L0AF5BhbqINY6jS3tFgKQP8lUWeMqTNJ7lTQ7cnT4HlJfpw
3d7uuhh0gc8BLWvc4+W6FC2DudQmnk7spfwXsIH80zKHI6jL7qoEDAroMWva0mJ3danLiwWnU7Gu
05NepbQ84Ob2G8nq3w+1c3Qjdlw9TAU615AKB6iJjauvbFp+aTpbfo12YO7pOYXik5GbaezF61BE
50oByh7ochL/c30/dy1TpyaVtcQ/m9fNrG1jcTrSBlvK0k+LHkafeBo4mGpt8s4XChXDSloOPMCe
06fNI4hkaAO+KRaODfG3lEJSXY+ONoCLWrvHOlOjd4zzMYOrpJrUnJJEi3/FbeLEHp3X5S+KMPBV
gzoQBL2g3TZ7bq5KCQM4NXO9UxorUOUy+uqUmbO4+twczdjsHSgqWCCAwM2irrC5Jp1jDARthFN9
HmcnpDczNzSX5qGMwu8rufzB/u59Vbi+KDQTKtGBUi9via1Nk0pP12biVXtYQ629KQf5nbGUzdlZ
gLC3Q3OE/tw3SZoLOQDx/3aMJcwls6A2SJgE2RjwpqlhNr63FzgbV+dbZabFPdJJxgEeec+q4AgC
UcG2clcvF6rmNnpwsUyHSaMyUUixFEhG1N9Ga+p8N5E58RCMOqR42fuar6xug2MThmGozehKSEsn
PzvwgZ1ae7ThpeUEeEQ6k+oOg0oJw0zMJ0kd9FMDi6Ov9NNqQtME5tGMZe0z29h9jNJqeUJdoH++
frP3PCVMW0ICCZ1AnvjLrdGkJeoqIPF+PEfruXLK8Kkb5vp83creWw6ht7jMNk/NNhFql1DODHpA
PtII4JmLUvfkzJR9u1T605+bYjaD4iLtNUri4qu8CkwVGfkmpycwVZwRXWkp1d2U4tcZKqrk4P7s
7R0IBQF0hN70jaRGYRKTlZkNwDfNsxM6VdIpV63x4PDu7Z0Yx3rBbQIgEL/i1YLmNEMbWxMFtmL5
BR4vulHb9Rtl4CNEyZ4h0keCKJUICIa+S0O1rAx13gBWk1oaZ2GmTZ5ewu6URQT3f/yRUC9iNoGW
HbnSto9WrlmajwLpWDEieg9VfhaooNA9Bhfbgwh2Z1WEdIQ3bCGJypbdQFcznYl2oPRrkoQQ1g/Z
qaKq/n2FWP4vTJGBQ1BD/4EOweZLRSMcAhNjvUQ5Vn2mph8HVgLHQZcqR8XevYoW6Z6YyhHQFWhx
Lj9WiH67kqW15eepXJ0VtZG8BN3JYBmjwS0pL3tzZjVBh5ajGy4Rw3WF0pzjdS7dWB6W26408gNA
zY6/Y6IZeVPBCE7zd/OcLHaZt2rJ8uUhafyespk/VQrxsWomnjENRwS0u/ZgBGFix2RUehu88mSj
nNYA0YgnGOpdwe4UZPBmfFm0ULsJ41Y9iGL3jpJDTUFH2JyZ7a1yxtBpkCCOREHSVE+/0rSKbici
gQCNx+YAz/PS3NkkABSNdFEPVkTiu9nMbMpDMHs8WZJSjaZX9Wztk6S0HZxc9Nbfp5lk/k7Urh18
CXcauiuRNdwvMFg1TA+m8+guBvmhj5AKg8hTZ9UfiIUVK4jXtpDdznDW53oC4ujVqzp+TpmJKN01
ypl3Z3onbt2cWD72Cl0qn9Jc8I/I8tCrbhShH/KzUmbZcBG3H8xTTFAfMX7bjNTwmqZ9n6/18Eud
21xy+9qE1GxZSrnx5LavFk+Lm+z9tFZDfYZYT5ODtO5UyTfbov2YpqrxY20q80NcRM6HNg7b1e8g
HztqJ7yNLEX7TiE1BQ/BvyJgeOVT9QEqEkMZgSfYav1v1yxI6SRGf24Mozw7FiydtUN026ehwnMo
f7ru/d4eXGGd14kQSNCubJ6oAS2ksM7E3e3C6HF26r5zyT6NR9MYO92bYtX++RcWQRehDgaXMS/w
5XqzhXOjWIww2zjkJxMUiLeYWvWsWHEddHVvH3jCtwEXdVUSFbhkWSk1jEt7lWPE6jLS4esRfoPR
JO5Pmmoj8cBYn1vKynJKmaI62Na31xOjNIfgG2fYF5jGpVEnS6NCw+v5ZmfmX/o1Uak9jsZTCHD4
4E0WnvzydmIKNiAKjRSPAX5emorSQZqWkPwy5jJ6RSKF76JUNg5qinvn5LUV8StendJk0eakNKmW
14ht3+VNOTxA5JR7KDvDV6zBhvQ3n432E2g+xm54Ni8NhraSSxMengy274NKXRHpWqX5nKctcE9m
Xm9TJCr/OBZgLwUGUwDgRHvo0mgJ1YzBgA8tqT7uPph6ErpDOBbPU3M4m7J3QiAGY8QCglKqEZtk
rmqGvpMMrv2gl3CX6GPjDV1qunDFHHEc790AJJQFTQrIMp7qy1WRWQgaDABeUY+Ycjkajkc/LvwM
YXv9aK6T4Zp2cTTovndgXmbMKZLSDdiGVcnaaO2qspUJAMLpPCtJ+37MbTWAOaDpvUYrYSe47ll2
1yk4RXgV4eeyN55Uht2j72xAhU2TqLdIw44+k4vNQ7Ew86Ohx3GGpeCIsWrfKCm5GNelNLq5fnpv
JzAigXjpcrlilL//NjjE3bEk9Z60ZJOXlcrRQrd7ywy0mIshtGPuG7e9OTtQzjCvmGVrEMpV6JtG
lft6WMZeXdSzrxbOelCa21ZeX+wRtDIJgP8kdr08QGVNajnZMa/xYgunma1LzSzC0twBHLTPbZ9Z
DwxoTCdlMNV/r3/UvbWyXF5Gwb3zxpNa9RCXqjmvQWbF36y0nd8nDJi7pj7dFlo8/bpubfsYi5VS
4EEkE98NjnizszVp6RrTSAqiUNXRc27iu7Qu5fJUd0vzUZbqPlCUpf0aDnP+0M+2+u26/d3V0hpm
0papOKL3y51GD1Aa225cA4oTNiQURubrcZ8/moOiuNIyHA1rviEUeVkwpW1EqpFYRTfw0uDkzIgB
6UxPZn2p3KzTav0UCdm5G3ol0Jdi8qVaUoNhaeR7XcnijzF4tYOIYOsK+Q3cGwscAIS3QFA3j+VM
A6PjI6+BnjuLP4Ge8FIjzb2U8aTg+v7umuIkkRsAzKJEf7ncdYoKtaI/EsCSMjzpcS6f+lKuP49z
eTTiuGOKq8IFJbeku7xFMq59Ythdh/AHkEbzg6kVTJVNWXpfZNLB/m1dEPtHtQRuKt4R4ERbLdkx
SiVQG5EcqLkZ+5K8wgQ4L9L3iJD+KYV0UnNLvegOIoK99Zkk6ISl/OHJvNxKjeqnWiJCFlidbHkh
fDR0Fpv4tkkPxQj3TilAIu4FoAnGEbcrDHuWaCjSGoyOGPSYrXmhKJCaNwVNj6+LluU/VnuxoOU1
1JOy1rYMLQ7cjH/4wLDRghlVDOgCjXkzpoEGyGC3vSQHfTZ9kSJdujNKVGzSqVxO8TrW8D8yrnVg
dGefiV1FAQlKREZRxP+/irzWwshVOY+UgNREOStRJJ1iY04+zGS95+u3Y8f7kUjRQwAeQN13S2NV
lFTdFTNTglBp7IB5BvtsK9BPJ4W6BI1WDw+ODVkikhylXw1zdpC0v12poNhgYBCZc+EHNpdTk6pZ
loxSCVpUTvy5iOJ/Iydv/SVa19vrK33rZ8WgMwmX0JegZrFxe0nRpi1qIkpQgELyrCIf7gZZXe/q
2qldre36z9ftvd1ZRUaqADw4/kCMp1x+RNtuGSSEMj2YGQFzW3kabzqr/6ENdfZsKFV9L3WOcifz
pd21LnP/uvWdjRVEl0SaTOVT6t68amqYh1Glj1MAR3x5LyXx78Joomery+TTdUs76yQygZdKJ5kS
7YPLdS7msNiLjSuaW3UOKkfNPkDDv9xGRgmKR537O6lMO8/I1zBQjWo8OMAv8xmvkyGaX/haaFo4
qUBVt/iToTFDyEXGJTAzNdbOmhlmsku2p0JfbkbxY0chwvEQ7FJ/2LXSTSfRDky9RO7T9zlpU/Gu
RaIzdWM1cmqvNxKUfcS0yXLfE6fX94NZ9NSvoK1KbvMuDVu3aWyqXJk1hOe8mMr64NO99e00JmgG
08JibXQqLjeURnijRH3F7Q/t6qy39hwotVz5ekrNJI/qBG8YVuav659x3yo3UBXEim+kjYo2h91a
xmpSDOqZAbvp3C/D/OQsZf+7nUnZi7GM/7tuVGcp228HMZZg/4RTm6LE5VLNSSqdBV2FwEIc/TGf
7SKYO9s8OKE7d4HmGR00G+5BmYLlpRUQfVpr9pYcJF2tn2swzx7uV/IgkywOvt3bsJlmBRwtgK6Y
0UCB4tIUbMtFWcWZHBSmnXlaki5nM7QTV5Zs850TOlJgJu09Zfs2uL6Te2sklAMQDpyOeHYTUE1I
qS018L6ghNzUQ74pPyuxhbKbYkQHxcGdp5mLxtssXifaNlshhhpnDkQmJfhgluYWFN3XZXXaE1Dt
xM/kubnp2769mzVw8G7Zpo0HwvJIL2jHm3PZSdpBwZMObb1rYkUmw5OtHBgymtfpUAx3yZjGP1qQ
Xw9VA8PLwZu8Y1BQqQg2X2BAwOIvv6xmR5GqNUiGD/pcfYqqlMJ2FJW3CXJwgUTmeWDv7X0U84z0
kQhaaJFuBTcykzIcDXc5sM0kupdKewC1poWQMMRmd6ryefy0dJb66foxent+iXOEYp5FyEPDUjj7
V5GHPvSaHVds6wCsyBP1LBTppfJLXLblvd7p38sKkJlkSAd9wLfHFzdAc4nN5XOSdV7a1TLiuaXl
sVSNznmf9Rl92SzJ75Isjw+u6M7GXpjaXNFoHvQ0q/AGjp0WwNagqswjw34nt9p0WsO69hRt7Q+C
j931ASaSmdEWrGIbRIiBVnCjDHzNSRvDz2Cti5+WwVNCMqH9sbcjlcTJCXI4Jpi3gfNUm5HRd0sb
DIR83kJ96HFV4w96bUl/YYkg9UXIW6DiNocF2ozE7NoVgF/Y5l4BPeep6mzdtRJJ+nD9XL4NMgQC
A1/DnRdkFpuHok7gRWRcDVOWOtzW09i7ktUWJ2UGfVJzHt2lRCEPuhxG3pc/l1uFcEjWIa6l4AP6
hSG8y/M5DcVaIXHdBfKaNLd9OZtf4tHSXGpEylOl9qVHfNTdlHk9vOf9XE8985P+CMog96KZRseB
d3h7nhiixPmKkFagtzfeyIbduQ2hSQ+Kep2gaSnkz/REaHYpdntzfevf3hdb4d0km8UpUCndHF1z
NMNCW8MyiAyt9GCz/DmZtXOXjn0XVKO2foiX/ohW7a0bEjYJKkXoKkLLy+2WcytscuK6IJPCyM8d
SXVNaVwelywf/ETIATbLop6cLj7SlX3r5mG/gGufr80wG33bS8srSMaoKNUqqPLYcCUIZG7r1J7P
KOYq7kqM9P7Pd5fMEl9PyCDQrJf28rQMq17Rq8AoJjtIZCvz4ANLAnvt9Ju0zf6hiHnUad9bI7VE
5soFLyaO99JmRrxOtCdXQVjNqpdaTQy8KOYyyXPqRZVt/rHz4+a8srfxE5NhdU6VKFUw63Xiqk1t
PVZLX55luzYPYpPdpVHQQ6iBh5O04HJplZR1ddhNVaA3Oiris0H9oKwlYNCRoCh2/rx4x9LIfGDm
JRBhQOjS3lJ1eUx6wlbOWXRjZ9WvMavK89zCT9kOhnOwk3v34gVMgB4EIfPW43aq2WqZPZQBbGfG
l4hGv+dYSeJXCID5XaNYj0bXZl6WakVw/ZyKhVxG6vTmIOpnMbC80VG4XKjOeHOeM6QTxGHcvWMk
fXlgvjM7KDC9wRXgZ1+ZAQhyaSaqa21RFqMM6OYnUDr3ka/pbfdgh9H70C71u9gq4iAGCu21EZNY
ccpu69MwPSAm1xPWz/rBYOLeiaItROhHyw1+/c0Xbu2aNLu3oJlflylo0r4J1q4oPLlZp5Md90fl
yl17DiEC89CiSro5wd1gomfK7E3Qqnb2s5BH699aVSfZG5euyNw4qcYf1z/tvkWSFl5wUVPcuCAz
7foqsvi0c9PpbktZLxiSsDkp+hIBOLePpth33i6ohQxRUYMshAz38hv3iw7s19TLQCls1UcJ2fbs
1Slv67rpD87T3tslKqQ8JvSIoD2+NGUP1Qz9iM3Hs2PnUZ+WyW/KyvoYdsX0AOkXPm8ZwLxd39Ad
q7Bt0Y2CXlVQOG02dKQOac2jVgVQ5Xa31TxKN8XYR15FwO8Nlal4KU2qA6PiAm4uqKCw+B/OrqNJ
Ulzd/iIi8KAtkK5se7chutrIgAAhCQG//h36xo3XlZVRGX03M4vpaaWEzGeOgVjhn8bUudyjAChX
rKRVOxNkE4oZcX3fdPHPZIpsBS8Vd8OSkP5xq7nVLmivnJILU4Z8E2pNeE2QzJ9LWmpoEK0ugoBZ
4GpbdgrsAEcoVNHDqfmQpWNQ8ji85vb4gs+FVxraQ6j/RJuQ7YuF7joU1dJoyCvgg4d0hybK2lWg
1UdPTdvWp3iaACeR8I97lDPgwreLMPUX0lM+VHPqeVfenvM12H7NdjtCVArIP+B9nm+2JUaXUzZh
vhlNLiehrd2toxK7xIx65xpImda9vMa+Or+XMShSYNiiomgDJMC5dAgkYb2ENW1dZYx1n7Da3edl
vMoFP99cf0YB7ghAXVRPX2Dzgpqg/DXJGrI3MroLPS/+KgnRVR1Re5rHqd3raEgKw3l/2035lQvq
/MLYRkcxcysPx5vSwLbwfyWlkbUJ/OFjUlE7rHesi24i6k83g0Od+vWTe2kkRESo2wB/sNFeno80
j33koEUByDeyHlckXZZ0RZ4r9dXv1u4KiuPiYIDgbHTpP1Sm54MFcyeZAkcQ+IoI2jY6iPRdMA4N
jOyWrPn0+swu7ZONcPvfwc7ebxmRqYsNgORz3WTfGs3Co1mW9PA/jAKcIxhZW1h03k3woByCGhuA
tojxst3MUnekS30tZr64cMCBoDGNdwL7//nCrcY0AXw/AZ8CJesQQku3mkxNHuc6+vn6fM7jrW3n
bYqYQPQg/3zRhPKXiZhegJjT4pkoQTBGnRjCyAZeDHN2OynDb4MYgI486a/FHRduE1hdbOANAJmg
w3AWB7hBSZ5rgPGhDclv5rAJCj9Q6Qma1ksVUG+98UzsrryX56EA5ouYC+wOoNVxkZ8TpU0qYuZz
gSssHSx4Jc7vC6gQdh/ltKhHD4nsu9cX+NKACJy3biLKpVBjeP4pwWGpeQOZJ7Sc66XoFHijZIFC
Sr6m3k0grtqNXtg6GA2YKYh+IsA6l2GYaDsIGxPoBZugP2aDnG5YvKT7DLH6lbW8OBTeJdR8cKHA
dPP51Lp6aknn8ryqQ9dVQTT4hUIReq9iMPheX8WLQyFARdkeNCfgMp8PpecUsX87YVZCuRMb6NMA
5P/bQCP9eX2kCw8BbiTI2kA6Ci4o56GNEd4UwPYFSgFjm75dpnD8jAYwLwlLug9IXtPbrl5p6VNX
o9Lt6JXhL00U7s54hYBfBHT77OSDFKeA0QYsVS4RAlQ9qoPLG12Ny/z0+kQv3JcooaHwimoT5OvP
USEMtkTZPOMmIxLkZRV75GvYkOHKE3Bp+wN3hjMH0u4GJXr+4Ya0S5MR0iuVGZ18b0bJTpyKqYy1
zY8BenXl67O69PkA+dx6EyBNQ6Xj+XgW3qLZmqDT2urJHmSeDj9VMoRvcKeFrADKudmnU97d16lV
n7tM02uOKy8SvO2G2bQwNy4rDuCLAjN3JEV5l1Tg1/t075KxLmtl2yfgyP2PIxu6vQio05UZ0niG
l42G8ws0SL+3oNZOxQSlgq/t3HtX4tdLGytDQg3PgC0LeqGCUKOjZ7qVQN91jfYgyyxFHkFhSKEF
eOWwXvrmUPACjW6T/H6BboqpnwuoT5BqVRAWqJpojdvCAo4HOk6c8ve4vOor9OWLqw5sEwDNW58f
8I3n3x13bJRrkKmrtmf8o1AhO0KdanhUjKYH5EK9K6I53CzSB58W1E+6j9zApB3w/mlFQde3/ZOf
yPoaYObCI4dDhjImwEB4ec7rGS2NW2trRap8DPDSYM2Oq8aAbEFpcwhMz4sRZq7710/BhY+NexnG
IltJc6vbPF+NZFANbdC6r0Cf3PKDCLrrSTLBP3heq9eHunDgUC4BlCOFPQz2/vZT/gpdXQJYeiDx
vjnujTu4awPkkOoBpOnGlAaJwSltu4+xku1OrtCsfH30C5cYthj4krjDkIqe96x6qo1ICSMVkInR
cYR1O7JDx65cKpeWE96dUPHYFGSQCTyfYzyla1Q3eFNBif/eJR39SLEHb+GOeo3xdOHooCGyYQI3
rVvEZs9HUlxRBM1YwwkwtbJXUKnpoaJaZqveLLyVOL6+fpfGAwEejzeSS/BOz95Vnys5+pEmAKYY
CQ5680HD5P7gqb4rh7a91jz+09P7O4fHBoHL69bzgxw/Sk1n89MTbfCRRlLZDtRazvgE6eVMl8gS
hptFe+uRqXwqRrhIFpu7b8EhjnvfRti2xOn0aJP0J5T0wnJOUTaH5Z67siCXPjWujwxnB18AnZjn
HyC0AKES0hLwJ3mE7UzTt6PE9QWUYr17fe2vDXW2Fi1eTC07DOVaX55EkEm06SL+JoHExJVDeuGY
ILxHuAt+IDq857cQo8wKB0mPSsUNPcRrhybv6vVXjsmFzYSsCBKRkBWAIte5UgYFttcM8AWFpKuH
79qtOS0yqoPdEDsQlEye/n59BS8kLxvi4U+JzQf44SzlQ691rdMUulQ1DHY/BjkqUFnd3nsDX74s
KPg9QETBFN3K2yszvfDpEKGhsPcHjgP+0Nku6VMZEpdgpptTQc5CWRC0zx9iquSVd/viHDdNJQy4
+QJui/7X/cqWBcXSkNZIAL30F5gWUFRjnt8pqEUr8WVJaPiQjV59GpUZ96+v78Vpwkd448ABV3LO
atk8baIMGSICfBF+UgtARUue1C30GqZrjKFLY+He2+AW0DgGcPf5PHuRRUs6p7gZtjgBBqj5jWia
m3wFj+nfZ4VSy5YFoouMMO35SDBgmJFnDjWkzrjydijwAIdoJ9nbkjUTX648US/AJLjzAHPY/EAg
5bNJMz0fz084/IdzVldu6lGgJDIxX9NQWBh95X7hrQ24O3X6aTWqhQeLjMuu08OVDXvhAsBv2EAW
4KJvpffnv4HVNAbjq8OcYZXzGQrP6qNCbnFlqheCHdTz0RBGue4Pie/5KHg4vT7tM5TqJumLXS5Z
DwpdsglyB1UM1aBk7wU6+Fc71D8LjO4iYk0gWcNzZUU/7JuGx36NwuiYfE18l34Qjn74512DWsz/
D3L2FYlg3ToEGGSOdA1uCQ5b2DO6l8q5368P9UL16T8T2si0UGiHuOHZ9dJoiRJWZLd7jcofNjPt
xzBs1u+Bl/KbxZubg3KR+ERDMZdA0g3sRudjLwvjA/M+TUt/bftskzt7thEioGaCoi+g3+cNDc+x
yMZrUFeWBeKAcu28hyve5rRUq6JV11RTLu2jTTQMmenWlT/PVfIlmBKYCGC4kLK6KUawimxRs2Wd
TqmJzE/I4tT1HeAS+lqEcuEaAk4PITtOCuo1LzrHXTwTEDK8Kq9jgJAgbv+eq1bBJatZ4n+PNf70
xKEUvmFMzqt8npe1zkUG9uxt0Je6UT5Kv1ztXCD56fUtdekDbu33/w51dv4D8OfzXjuvYp2MqnYm
dg/x0WlPPGvKzubBlfEuLWMC0TJgSqB/Aazh85sgIKp2Klk8KN4odMXrIP4Z8vmzBJfm0+szu5T5
bcUudAbQ4ANaZPspfz2QU8aoCUJ8sYX0y/c1gvpnEfnjd6ugPjyHafh+S9ZLD/6RBbQxshNkTeJC
+QDBatSPUH2MVfX6b7q02huuFRW4CEzUc7fwqDZem3m+V+mMgKUFcuH0qGDHVnSQcDiBmWv/1Yx9
uzGyDb+DPBNZ/jmoY2kH5flL71WgLRnE0BkMtew07OB39bCSRP4PlyFqHBAaQukWNaSzz8ttjeZB
ILDmeSePQlo4xuSgufDN8Pr1tby0k7IUovXgtQD9ed7gRDDeNE7gLgQvvP7Yiv4LwCpkH2T0f9mz
wFuCA4GOGyKts1s3IGKVPJ29ap3D7MsysbdjPLqK8/AaP3n7m86vUyApgJkHAgg407Mtu2SsGRaC
/dHMoa6GJtZF7c3XVu7SLkQBGAwkLFz+QiIeyeWK2g7OYJwu4yHXzn0GFLAuvNY0e9qAE/36l7o4
K1SCwbQAQDg7z8U9P7OL29QXbdP71ZwJ9dYuAv2E14d5uSGQwgA5APgSOFsvKip20twfWEN30Tyb
T+0IsHA5dEv/dmnwKl+Jmy4MhngJfCc8RvjX+Z6YTTjDZ7OnuzWQaxkZQg4+POrKKQvdlUB/Czuf
bwqokMFlAUCMTVL9HBgyQFEARIsYZ8pF2RNIavTQDc7XBYwi7YkBs3sMVGKTYk1iMhd1tLgrp/rl
B8Qv2DgyoKr8Ia89v0lhahIyp4hXBbNrb2cjgxvRQRf/9e/3cltuo2ws2o2+/oK6Hk1m0WJsKXA2
FBpTHpdfoRTaih1Tg/fBCzoeVq+PePEjIiKFuPGG/zgvUdXLAOOlxlAUoEZyEiuvIfeg4h1DZ+Of
n3RM7q+htsn/9RjZhbqexCPdjX3TVibpzN1QI2EKaVq/e31WF79WCkF6bJoQccRZ+QAuAmEumKU7
Pedwmg60fu9Tck0899LaoZ+03fVbOeScvmRVTLqUQb215yM5sGT4QSWd9jyDA/Tr87k4Em4OIO4R
Y74AWIx1tEbRXFPQMjk9pUHtv+sGLvvC5yje/vtYQPVvzFu8mnjDnn+mIOfCn43nVSr1bcUAoDvq
Rc+7FCi+f26SQTxlSzfxjcD4Pxd4jGU0sMUzbCuCyONKI3ocAwVDqWS+BpC5tCPwIAPA+6c0ce7z
4qeOBr0N2Q7MU7Mzeg42wTq1//e12xQMtuo+ENjnbNO4GTRbG8UQprIAzP7UFCkcC05iENdu35d5
wB/IKIrLqC5vhNDnn2maCXOjGfhuxcG6U7Hi94sn/EdUY78nufAryVm+e316FxYRxA/UsdD+A/fi
HJgLwHkTpCphALXE7hGOOfQBBs7RlUvwZVVnoyHBuQKsuQ24dVZmtADmD91MOHyUB1raMZrKXHi6
4rOPhaVxtw8F5bsmD+gVPuKF6/fZyGfXBm2kohPL+C4d+36/tN30ptPanjSPFC3yYTZXBrywoBBP
BtsCDxva0edGHdaFOgwp7nepdVTim5ITlByveRxdqLJsEnubRQck6HAAzvaK6DeNCQhs71Z/9XY1
yXU5Z2O963GvlKnwwtPUdfRgQAe9wWeHYXbYuCt758IVBrY3spAMmqqbl+nz/Ur+Y4VHobUlgrny
MhceGB9ypFpCfHl9m14aamMGbc3wTazy7DO2Gu03sAIE1BLkeBpmjxdrMKylHvP83/fq5tGFeido
pegcbnv5rzcNLL5Q9qyFQcaULzcZHtG3MBxpDgbv6qPytyLE1LccEZ/s/1WwEbPD2JtzzmZNABHs
52NDGDcLaCKbnUe9dBetc19APj4oASeiu3Bw1xRALy7rX+NtN9Jfc1W0lksSYzwwhHU55GlXEm/U
N5AquIYkunC5ocKzwVAAaERgFz4fKnfS+G1ExC5cmf99lmjyz3Er3ioeZ13Rohr4DXmePPwP+wap
IlqDuHpesGYtDn0ioLOxUwkQk/hz7RGAkeCGKMv+uQaQIExPNoEidJyRUD2foK+3tEQRfDvHXVVT
wT+FHvAMI6SVrwx1aS0RBYFmjQI50FnbHfTXZ+tH2Y4aHccdDB0gVJarfk99WJ+wZYofV9f0hxQU
hSsB2IWbFPiC/x9020t/DZqZJPLg/IFzkfnDTWpoUA687W96a/lNPpl/VbzZzsJ2gSKzAmMeXP3n
48UM+j1Nzdod6Hn3Ujq87pYdEIilhxqk5LIn+bWI4tIU8Uihpb69Gcjrng8puO1bmTm+s2hC8gLy
mHVpIcNOy4mz5BSuV4WtLh1A4N02DMVmy3N+4NPGpx4JF74znba7aYRZg0cyc2ds8vPfTwJQlxsZ
cNNmPjeD9kQfElH7fAeKfHIU0Kcu+RzZcug9/T8cOkjXAwMGVMhL0GVo63HKlOa7duT0Ec0bjseQ
uNt1Dq5Rq1++tkgigSNFYLbBl9KzL2ZFjpb4mokdsGjdG2Bd+7vYqGsOvi/3xUahRGkPOLp4g1s8
3xfQkphquzGmIljbgvhv92luQUHv/Se18Kh6/Uu9zIzRL4ZAOvIQ1J+h1/18NB2sHeEDoNdZx+RB
rW2+H6j3mNhGFRmb3FET00Irz9SHKJ6v9W9e3i0Ag6EGDzXAjVV5XoxnFmaFwQwqWFPXCUT7puUG
HhP9+5hYA/VgpcuuJ+Pb16f88hhAezJE3QuAZChcnffJ80ZkcZcTvUMeNJVNo/UBbsheCde4f3V6
R7sN7A9kQhgPgP5zIa25JmzyyCR3YEHCDVZYCtlwqjvSF2GaiSsQ8m1nPK9yYLQ/5I+N/Y+r+uxb
Etxh6dhAR7OO1I0D4qxaoeNQhhnwQjLv3sk6ik7AqRxfX9BL4wLtvIn9g/UGC67n43YjyJsmBAgl
EjK7n/xWPLoUdkfUee+ZDM2hEyEmvGArvz7whS8J0NVGdoGYFno5ZwNzf1w3ce12R8fRnYKpWU9h
Zq0A6Lr1r7muXJxljuoKmJPQZT+XejPRrFKr53anQZRAy8IGusi09PeNXR4b5dSHjsilbKb0Guzt
0jTRLvmPQwreqLPvGs9TiBq81+yGxEcoKKfooOp1PnWjL69soYtDgYkBJgjuLxyR55/SiAS3KNfb
iuYR2mEgiyXeSB9jNXRXjuGl9QS2CMxfICQBMzi/eZQgrfD6FokYyJHgDerD4E096MBh8GmKhvCw
hImtwAG5Zsf+8oZFyWC7YTEwitLngv61r0YFkj/2q435PiHM3w++DqAyy5IPgur54+vbFOntFo89
P5qILzbGLcpzCNvOdZD15DRt6hmWCPAomqICaU4Au7ihQf1Ks0BCBK72a1bW0bzg0sPuU5Wlqo8r
bxZhRWGvNReRWee0UMJT7wM0QWpoQ0eqL5xz8Ul6NlVlB+LrUGSgCv0ePbz3u26J6dOSgcRUZmQm
stA9UQqcWFidFEOcGdibwinTlQtf8JKFknGMw9nsjmBLdANCWRN9m9pGydM81bmrQmMjU9oBfxID
NdCuZRKg6MKBe3D0k0bqUg40/MIhBz5WxrDlAaIVVBwstd63ZEnIsUtpo4tg5jw/UMx6F1oOSp7p
ZxuWKIExvYu3u6wicPKsBk9osC/1GAChhCU8+bqnsoCKCsQWHYEeS6GhSHavOYt/C6i5jmUHzelf
mVtEc2pkbx7rmLq4iuMl+pBJIfyTB8gOYCUTkspi6VEnPdRL3r6faABVxTnz+e2a8yDex6GnfwDG
hYr42Jv2xgqTxbeDyjkrXJhOrqxjbzo1Q6SCh3xJ/bsm9V10y+aVfkKuEb6dVu6+d5K3X6F+PX4H
WGcAfIe34zfqwavwRvgu5lXXMf0z8IBXKH3edrdLW+Np8kckLzrwl0c8ZPCHsVaxN0I1Hi0iLcnT
kNDEr2LD07acwkmqalLQvC58qCywYpWj90NBPccWU63H5ZZAImEoPeuHb0wExNJxXevWlaa1EdgW
UdahuwArTrghxDPAhBryQ3kBMR7zKWC6fgiWxvBqHGLzRTBvnouMNBkt83lq7xUyn1+hQHBZICfX
zXECaPTJt441pernKLoPLRVw6qItdD+TvOlsFfBefob3Zt2XC1mnm1FTM1TQNuhPU9SlMezKahB+
h9V2H9uJQptLq3o2ZW0UVp+2Ch5ngGPEv2LatUAigZM8Filslz+ntWrqG4nBfoCPE8kS9hKALyH7
RpABPM/y5KAQddt0Kv0JhS48jg2p12EnpUDZooHwUrOLMtu/0STyskL7ZPQLmhq21yihZ4WoE/ub
twJssDnKDzxbrbcPlV0+j2G78tLru1RjTWofAS9M2PbYq7XBslK+lNnQEgrpfI/rPWXTPFZOyoDv
F3/qeigWh40soZLWL29XLtZ01zqaSiiG9end2DqbF7Hn+d+p8zv07gHaPbkobPC6Dk3zY1Jw9ywW
Kb1bFk30CYoxy/vEhKjSxGJegrIJZnovgnXsSzCBefzDzzjJ3iwNBAQH1PenKs6UgSRAPMyqXOs1
El01N/3A9gsw3gxfA0l82dEJwBprU/hNA35DvsaDF8Rv63CO4CKiDbCHhcmca09TGAyQAPS0Yqbo
wZP4Li1MnvZDlrb9bwCRABgeIZjh7wakDI82ENbvYA7C6rjEj6j7GxyTsSl4Zph7oE2wTgWwNu4u
GxsvhkJzD+Ci88ZRfEm8GOCNOeg6V46Zl52gzzNOhQ18rcsMB0p/mOY4Wg79SG1TOG9NfsEplN5D
1C9lEbShg+UNbRBZlcppnLF8cDNFFNzK5jsBOW0sIEdtxaOBj0Y+Fr3KWPCuyVFcKNdU8I+DDTxS
ZDGfGngDBhNQFRAngiTS4DnALvVs+orRNoqKfGELP5Bosp+ThNZpkTU0D4/z6iEwRCiRsb1c+Bzs
1xUqHfsFcvnh3QI9IPlrWgNav49G1ul3fd3H71cA3uELQWLTPyQiDPm9yRtnf7ZeHXS3EEog7CHz
5zb8Ak28ML/Pp6EJKtTsvHfDwIYWFwKNU8BFddSWUTqHcKRaGsEPGnj+X6TN7F3iGmeOKsAds88G
SNAeSdYrZAvcMgW1K9WvZZeKFB+RexrGGKkzh4jVTuxhRA4lC1ln9hcLuB/du1TK3zPvkxWkndSo
sqk7G94LubYfB2829U1KwZmuhpTn7zLrB3KHPp0c93Aw7H+nNutSwLrY8tEzdmpLixiT3zHD53RP
8HuiarUEdnXxEgz0xk/rKS/gMezxY+vFUOu3OcVluVKtb6OYJ/T7YqZeVGOXrGsVt+0wFL7RTfhO
K96xN9iAqikBi2k9VUof2+0hQ4AHzXqegbzSLm1IDunQpKoQYxwZ8J9plr0DZsLzVZlqK+t9b7g3
VxOEZDNe6GZc9L7FZNT9oClwtj63jZEl9DBcVPDRprcowE7ySKY1I3vuywXXpjdb0H49vB3ZHi5H
w/wWChY4jnxNYF6chUud73qbRB/bzHfjHeTLV9oUYST8zylVq6g6cAOA3RhR2pjuaO3FfV96CtSI
GepHRK+IRXKGt/N+ygbpgcMA525CIevHZvI7iFrmP7Zt4E+fA8Cm2E6gWKH2MzqaSbRPO7nm+1Gn
rt2Qr+m4g8YrNDe0ocBv7J0MFvXFp5AK9QoGtFOz97Q3QRysi+FcfzBCNEMRA8wvfiEkhYoqXuXV
PSnY8KkD+t3OfEg9f1xKPSiGyxHio0Hlsq4HBB/dErx30WIJTn7QR3uR20wBBziOQ9ED7OWKbM0G
/xvhueiLTf4qgkb5PBD0BMBaL3GJda6geTQP5QxXBVS24VqVlX6IjndpfBh5wdKUmOUO/Boo/ixT
zR7tlMplx2y9sPtwHvrb0WtbUfFRtXcBaTx5lFAI98vAtfRpEviUEIzLmxbAfWCuSsFViCJMaywp
gC5NlopZSeYbE+OuK9aQurWc21l/WaCQ8jh1CwEce8xm1Ic6bv2iBkHqhEIRYhrdcIM7bgrNZzsx
YmFKktKoELNZHrvJJB5SWz+k5YKb9RNxI1ye4M7TPkI7HTevBASLVQFuhKZIbBzyN9w3SJyCuJGy
aKjhpAL/wiYKV5kJ43KMw1Xujfb7pjKe68L9UrdI1RtIkrVVFC3Lo567MSoD1Ol40bN0jiGZbtqp
RDE7DQuSrRN9oJxQ9lNLYea27Ke6ASAe5b4OMn85wt9AQKWzwLnIxb7t52S5G/JExycdsyg8tt3M
52OiAzMcqFcb/HagV+QCA45RkvSDGpZUNQh/rK4JEPAqo0Usko7cq7hvzf0gWGzx2wZHwiLM1iXO
iyXOPPUFwakaPmdq6OvHWhKKq9BH1O7gnJo0dridXLiiRg5RQnMM6lQ+UKBDaJWphplTXOeajhX+
4fFfI6MyQUm901M1QZyy26VeM+K7iByRGe4IGRd0DNCjh8aI5sVCJDQB58nm/RFln8GroOAfuXfw
YI4/Bvjb1sMK+ActZi8cR2hQMjnsQ3/Jv8MScqiLwAAaelSawukAiSrXu4gggrx1MdEfshX1012c
uQwUnY7CP0Ek2oyPg2k9v5jT7A8VwMDRJsM1wQrRJhoXkgft7/uZMw/ihnhhpioAPfdHMmf5gvMi
km+hqxNVuozQtxqhSVgB6BEfvdSHuNnSEvT1kMwwA++SoA5hlhbrO+y/2jtEQgxRQdD5eNQR6edD
p/HfupzFTdUAkP0bDitwvhzQjn3HYzd/NU6KB9VGqD/zBlT8u2ZoY4QhqqZJ0RNn1ZH5moKp0oPy
Gtasnqo0aCK2g8hZ3O7IMAUfk4ZlY2HiBaA5cM67Rxh+aFd6bTySEuyI8I2aQZ8oQOEi5oCES/1c
VyNvic3z4TjL1n2B3iC5FwuBLY+dAJBHEBHg/0gnsugjb7K9biLvsYs7i4uYRfnJwsX0ZwMf2O5t
7mz4iI0ZjcgZqPcekIqMIdJrmxugKuqPsfSkLhokEu/qpqaI6/nYf8C0YnabsY5iGJ77j7O3kKDs
vMDck3T2Q8S9eq1v036OP2sfwSymUi/mKJa0jyodJdD+QK62fobvBk58ROwSH5ANjPVJ5arNilni
+1R5X4+PYlFjVjRWUIgw9BNW28eTd+u70P/RxbTBcwtlxyc4e4U/vZ5CXnIxRNzPRuGBy+3k86Kd
cP3scBTiL6JVptspcO3zUpokaUtOekjHL1zYAw6dWYuA8uCUj+FWo3I5hX5a1OqSzP4UllFsbLZr
oim46zn2KAS8k1oWQrerLFHyrbsjcXHcQboAGty7JBTeDdIKj+7Tfkx/MOsBSrROo+TInte2wQsz
4A1Zo47oBwRktitop5Ngr/ECgLKP7sYvs/Qz/Aon6CodmqSpn8xqBVIGK6JkBzJAmhZ9CDRUhKyW
gkbEwrEgi5cu7yOdBwg7od1xO4QafzeAdX4LFeWuS8tmXdrDams3Fx2XkXhnp8D/ASfH1JZUZU23
lwnsV/E6D1Tg/EIXDe9CGvxoMtLSqk8CxPpNnXYB0vcEgI0eVdG5NGkbtpWAJXdTBGDmuYLN3RSX
bQ8oM0pTE0q4qXNAv3tdDI6P0un3idlx3uHZphoPc6uCIiC+ig+9SMJm181KTDubZJBT4b0hpddN
9YIPjDrKkYm0F0UwjjYv05iy8WGu2+FBQm7LFJDeIfl9jTz3CDnU4KNfq7xHSE0FHjRKoveCAUCN
WhJfK9Zub0Nkw2gpfX9EdB8KVN3K2Wb2XRprcEltymJx0yl0EwuwyuMP8HbUy1EPgnwGgze6EyMN
vsFKomvvVg4xM7ypqxpK17XR27CD4fobkCvcfY3Oa1AiPqhxu654jcsWv/F3D7oOrpJlze6dRC+r
QLRo+HEJe4sFjTzeFwBOhwaLmySIIJJxvU9otmKb8hhxS7em3wAxmOhNqztYQqYuj6cSVL4Evbg4
kRnEomaNzQrvcDxkqW7Jg+3ckqGEgxLLI+RgG1uAzaDfhlTW6975c/9LNvMCqEIyE8RUc52gDhTE
7GlLT/DE4d52e+S+0088BwGHimLHoVvXWixLms+oY6kZxuTz4tZK0t4jt7Fh4SNQ1sH7biA+K/1p
sSc0TBlSqCwTb7s4WaZiCKGNVqTQoY6LPGn1x6CO+VMYjfEvMxuC1nc99IfZQNisRP6GvDxGKpzg
IBJ10+TrpAvT5ZDp5P3Q1rjVg+UXXoC8L5vRum9R73vtfuWWoqdsmvxRboKVwGwx+aOPnXGHWBKt
UAFZYRSQ0jR8V699GBTzvEay8HroyB+iFhFBgTUevw++6GwhptTOiG/z/kOW9+YuASehLzrsh8ex
F+1nDn23X+ii1UfEs56D4q0UiEB0emrcqr64CVyUYlAEFYMuUhI1eZioojGcGU8ibGyCG8Nbzg+R
DCnqaSPK6AWMImdocxGKy0640fFTCufzoUTvCYCd3vhIC3zZhw9GZgvMg5idRkw8Do5YjI5WGsoo
ww5/x/QezngJ3lkZqaaii+ux9wkbZwQDZnhC9SXzEZHQ+Z0QNOxgUQTJo0K41P+ZoHNOCzaINgcp
qtVPEqSztBjGEQnsPM75wziOPQRqpQjeR54ffCMtc0E5G+gXm5b0bwV2/VomKpxu8oUOWekZxCGn
1ELhGPXIpL+B3x3JS0+YeM8WJLkF1CczV0A0Y0532VA7D2GakwuuqIF/gSxQ+1mRoPmihY86hPYX
muxNPbgnPbH+HRE9apaapDqskiFJv9ZsbrFoqDyt6FtH/hOPm+jOAW/n/o+581iSG8nS9au01R41
0GJsuhdAIERqRZHcwJJkFjTgABzy6e+HrOo7jGAO49as7qKtjZVMQrk4/p9fBGqiELm1OEP83R1r
qsKegxSrgW6pz7aRCECteIgpoMamu7LxhFNYYvLligDnJQkGb4EApnu1/aR1mXnQ8yH/XFk4fYVJ
Z9mvFF0zs1Fp7MfOwe5wk6hz/gnYNvtKf7tTtgxP6zBGjkyDMl6ohGyy7BOUHz10MlLQ66+zBhXc
z3nRox8BOFpb0okMtMeNIuJ9LGqNIioqOcmJbhp2ZaSXKV6AlrlvnDRW/SKvZxASt1eSTR6168Kd
xtYtVh4V+VW12nyfkqZ7HVCfdX7luoTIGBJEPnDwP3qAmuUUwdw1zTe1Y/ENGVfW68zq/BFCev2R
h9DBIlKLQiJSatbRomhEGzhprozhYmhEUdVOVkqmZqe6QBK0BHEp9AZlM3l2s+6IrjiIYWQtGHsj
vfWUGIdM25HjJh/wowwGM2UvGjkXvWqSWgrlaGUdyr4kRJjTjvlRZhCDbqyc82HAvi0d5ocssWSX
STFhCYvv5UFN00m/87SlmNeyUBdMP+HOJBG6LJpGn6TuvgXj5ZRX22ZyYYA5FqFMsuJCGNMwbEtV
kZ6vlao1Bb09CC1wSdqgPzKZ9uDrne28wO5oQUWmQaP05KbwpQdY3nmZNhpBTPcEf548yS8L4taU
ayPj0L8ZDE8RvisNYBwvtsxm52RplOJmP1gg4V3WPI6DmqebvjYn6cvS65NbEPv4i9Tx/0ask8s7
WVoarL2lsm/HtLfGB0cZs++a20XpNqGZCnTJZk+qjlabbUAIgbaTXZ8VYTMP5WMrHY6p/eRQyEdU
HC30H9u7rvHRxppUyvEmM2zCrFOoXhQ9heU0lMzGkq/InAmfU0uXB70alWTvdVn2TBXE6U+JhIMh
uQcig2i07B5rRmZMUOvk9Bu4hfUhroz6OXXN6EM/T6O9Qsi1uJS0IdxgzDjSBEvXWRdOlYuByYHl
Quhhvl37ExVauZtKy50ONYjdM3FL5n2sOHkaNGz3Ho8rrGKjjprW+2Yf9dexMTm4aQHCaD5uJiBt
lWspzxPni9tkseRTM8z5XZ0LqqvKrd0nJhRfR7hRflkzPRs/TjQ3u3BArtpA9RQlPRCsa8AElqJa
jxf2wN9UhssupskyawVWEJ00ORqanCWygWJutjhcbiJ3cMyAyGGRBTSjrJ0ZDzqJUVXOqywdu75n
+aju6qqYMrYFpFqbNrK00LCaygDVGrRrqriBqYR0y3KvWgFietVydMNpEKOwvTVOw701avOXvupl
euHJjnUw7jt935V24gTjmqUS1NQpr0pjabcxaw1TWMQyDwtn8j5g5KOByqaV8zxHDVTG0ZMu4yvq
nce8a6uMWAsbFWBVtsLxUw8/HN/NhZPs0lHvta3qAgswv5rYCZuqKCPQPQtsyGidvlurWXdX1IB5
mylrtKfeNIsPVtybN2TbzrgVtRhyB3U8zTvIDybNJ6PKBB6jiodfl5ckn1vZR90e5m1MzI5XfJtT
5Bc+yBLnIlQLarl126hQQ7vyrNtK9syNZGJWsdWbEzAnJae6GexE3Dv0wv4w9WbIfAAaKpM4BnX1
3biE/VAssfW1MGX2lVQ8uJQLRjz7mEDI/Kqueg6cOnsAJxjbmS4A4vDvbmOnS+8rY5XSWVVb353p
6a0s0uOOHk1E8y3eHjNNHMaOO6VdITEaIGeDlMxqvjGibgryrmFt6YjMirQclIta/1AW3bhJlMHb
9mV2zkL5TcX2003AhVyp6qu92gkjhcEn0fQnJbzuqL1c+GaPvSfz7+kiHBnink5pl8R4YfvDkrAf
UM428cbCZu8CBxXw01+/lJ8JMnQ5IVARUgZQhyb3+J1IXasxJSPIE011dcXJun5qjDI9I+Z4r32L
xy59Y9QjHvy+46ssc+Xm8aCWYcGRdI9Ytt46dE+2BXTHTWdX52xvfn4qOD/I+01oOdSmp+3ihDZl
U8ReFXrF4Pl9IsZLGhHqmc77O1SYVY6KMQE0HMIV16f+gfFWl3Ix3KksQ7VrmZilU7zWS9M+WZGN
EHUhua5Vmunx1x/snXY/4kgV38FVHIBA7viiIMajxZ5fhkvSjEHtTsbe9Opo2yV1dYZG+A6JmFGB
zAcFOpyNnzQICpFnCwT6KjST+KPoifIwhqELaLZVV8RtRHsdb8RtbWvdx9pY2qAo9Pqceeh7n/LH
ezgZoLGuxMYoPZ53wjGIGqeorhKl0P8+tWFNW8eYmZY/7imn7EyH0OMZnCLkWrZPbd7HvhWBV6Mo
c7+OtUEmTpYPyTN0mnN2ye/NDt7w6tZHtjOms8efFFHkwqqUVWFVmP1V6jQwJ+ekpcEvxBep0OT9
9RB693oY8NiwpTFW0Veaxw/jNhWo8pWixXFWLWZ0Y2IMLCW3t4NFw6xfLXh/fb13NKmMIwsGBBwV
hwV4/cY/XBCFZqzOVlGFUVmI5JDPXCmodSu6mkc7u2knQz50HS20iggb6OIjnV0jVxbb183BDeO6
tC7KPtc//fq+3h1aeJph4anzyU/N7/rKMtIIT0kiSJz8i9IjKVewdfZ/fZV33zY52nC24cxwVD5+
+KSfJAczHULZwtE89ZT6NtdGusccvq4JaD/nzvPOqkSgCxYZ2DuB3p5S4RO7aazBdMqQ3FPvoPe9
3NJ6tIC0oHupkbTuF6eth7/7lGvGAZ5+OPXgmayf2pIuTa6ZVJRV2FUienWsLP+IKGq+Edq0HGYT
Qe6ZjevnxentimiqCT2CE3iqGk3KyWvTOalDx5IZpruW+WQWHriWuzhBCrM7qAqG9zxLMDXNgeZQ
Qk359bf9iRC13gPuqDbEWSiRp0Rr2Q5mls0KA1t1bEysFvciN1el2wAYXhWxvnVV4QZZU/R/10iO
K6PL4JXj8MANnIwqelyGjLIOH3KCtfe9bOIQskjni3kkAmowz9mB/zSK1+sh2CJ5nnXqp9qJLXSO
56WsybnRsxc3sUWxcTjnfF3wVm0CfWnPJWj8NI654io9XuNQoFadmixMpUeHDm434pWB2DnH7m6H
BAJJSuTOJfQD5waOg3NmSfhpd10vCvndwZEJiu1p5HbaD5WLBVwd9sKtfM+D4F3TVoQiWCS7X4+d
955v3b+5ysop+NlgXdFNWhhVmDpq0fiWUjblHsMwzfWNRZU7yvn8S8XLPXPdt4lxVIHyjNgHQ5xn
omIYdDJ06gGyB5QdESrOZD9IjpVAVR6h30U2GtijLXn3EQguCxsRu5+gIlecx4covkrgSNEviDmX
JHAuHpNEi1y/0OlG/i9WEwRSa6VIjwCu8fGaSQVqDIkd1aEr6mqvgHGFUI7JuPdAZJJlHs745b03
uoE5odlTz63b8PH1Yq+RpTk2IhRjMwfWXCTbSUnMS9zqclyvsnO62J8tTfgG7Iar2A0ZA/93fEFh
l7QpSynCaDRBg9VouaO4iKfLiLCqW2e2Fxm2c2I8S0V3bjK1Ku9sfWgjv2wX81508N3//ivHX3M1
Wlt1mcTmHd/RIEUzdFUkQoJuy9DrarEvK5GEWHJpW6clVf3Xw/+dmaZhv0EgBeE/aJlOCi6QBKOK
1ZFXnhnpvm/lV+Lj49DFK2f76yv9tM1Tz6GL57CFpRsqgJMrLWaUmLFOKyOjWu58W02NVzzyzlkb
/rwXrOMH/y0+qbkeC45fYDyS0ULOVxPmlVC3sHAwkjYM5cJdCswWLcgTTeQYB44M53ypfj5TrgoR
eLmsJIjCMPs8vjQh517tjEYTGrQJIcbmECYcJ9lInKyGUPSmfZD12Id6Qp1jSk/cJk3ffeaIdC5b
9+evSgaiAZcdhTQz6dRPOx85TKqQJTAIcKO9Mo3THx46nbtRWk1/ZsS+ey3qSo7y4PB4Ox4/NQ1B
F+oz13IbVfrFZGC1q2WLP81zHv56CL13KaSUHnnhGmzgU2e1qrdEvbhWE6pzZ24YYsVBj8oPudZk
Z1bnnwfrOgsRXOIgjFXl6UpEB8OAf+rxKad86XywWmibSReL+Mzb+0lFwpjBP17j9ZH8xX5w/PbQ
iDWj2WekRrXzx07aTwrCh80yZF1o2URMLwagkLMSAxqlyc9MyffeJ48IALJ68LDhHl+8q1VjThae
clQKb9vSODnAFEr3ebuIM5f6eZt9SwAknJz5Ty1x8pwIDjQBdaUNncyS20Ko9t1M5RSqTiQgvXBG
suiAee0ZxOPdOenQzvr3dU8UALrdJGpOkiokL9aEsRniQ1m62lavRLetCJ3cYHHYHsrM89hhZPu4
mK37UhFNfW5lf2dIcdADJ6ImBA05Fc8sZozNcF61xH30dgA5XL0oM+Gcec/vXoXK0MGo2earnrzn
kgyEhLN5G860OTfATfKyBnX+8rcn4mq8sCpFuRCYy/HAwXhUY2ts2pBormonhjkJCajT/anSpjMb
lM0/dVwmoSbmMMPBDd0Yq+vxpWrV02K30ZkgTdGGbkEKZ9wZ1evEfPLdCXOcMzPy3QsS8qzyDDoK
45MdOHEnDZ6G09L2wcNxRD69KXLrO11+NABWXpz5YO/MwXXdxFAM5xhYxyfbInnLQPJl3WGPEBtB
WlkqgEehBjMv9cxkeG9sWAS1oi9kY8D49/hVwmZ2psIjFKPlbd9rI0FfG8/O4Mv/enS8dx0Kao4M
GLbY2IgdX4cYOJxw8hjfXem6oRfJG+QY5+LR3ntvb2GYzCgHWeHJRXrOskocjW04Jh4esaD329jp
l41VMcV//TzvrF0kdq3RFFQVPNjJGtJplhzaSRD6ZhprsC/+esQtwD0Z0ukas3k76NPhb/tBMuxR
E4EtwlrlfLI+/w9gDYlaiRiysQu1kkO7147tHrHInZg77cxe986bZB1Q3TUsmdLp1B9AQ0tYjV7V
hXhXDBdjTpJdhk44GN3m3IHinZHBa8QUyFnNCJARHj8Ubcoqp3TqwoLMljvaQo5vSms4M87fmcHs
aBo1CYipZ51GeNoVfl/TYjLOi3wOs6RO9hUtMcIV6MYBI/8vKiBkoEDBWMmyGJ7qTvWoMzSCKmRY
J0i8e3Vy/KaiAszKZPoTb/iPb9N/xq/13Z8LX/ev/+LP32ox06BO5Mkf/3UrXqtH2b6+yusX8V/r
r/7fv3r8i/+6Tr+1dVf/IU//1tEv8e//df3Ni3w5+kNYyVTO9/1rOz+8dmCObxfgTte/+f/6w3+8
vv0rT7N4/edv3+q+kuu/Fqd19dtfPzp8/+dvLrPqP3785//62c1Lya9tX9r69R+Hrnipvnenv/b6
0sl//qbYv+srAkR1SAouPjDryj2+vv3I+Z0FfZ3B/BSx44p8VnUrk3/+Zuu/0zRA8g+fidWKYu+3
f3R1//YjjR+Z2HhTbeIhziHpt3/f39GH+u8P94+qL+/qtJLdP397c9j/742M8yIWxOC8gOirrJWN
5XjsE5iGW1ZfmUHqpN19l3naAUumJ+jBaYg7ZnQARyPZUU7GF0Prh0uiudogy3p5kWYQ3TRM38jt
Sx4J/U52QusgeqBAp5+f30+ac/fD2/3r7n+82+OJ+ufNEkaL1J3bZn8/WfLaNJphH3gGxKWlf8D9
Ci0acd9ntlrjeGX98zK8fVYDhN9Yta/V8Q+L3OiKKKuVygjwYuw+RpxxHYQ/rfskjNqGrWcSqgoo
csCHe6TpAPf/IYGYSD6Bk2kHlCUkg2LxUG4zOKN7A90VJO1C1kBGfZb4VoqmwQcZfMWCRd6oEONv
sgb5n5jNPAHVzpb7xNZRb9WL9UibnK6446b6AsV4dBBouJzwURzOxn0COREObHY3uUL5VnsetkJ6
I4YvHjq5cyWIdnyIXd8L/9Op38igWAW6J69fjsUCGa7Rg5U0Y2Vy3nrIP57RTCjdPhmhpCUidQy0
n6NBcoUOM3mYNOupx40hJcXCqeiEp05YqHOihZUt9Pu0QWQLHduCiW8a5zx2T2Sab3fM5FmNlwzu
3Tutmig5oIdVEGzHERWsH1X4XCCy6sM5XbobVGkN/L4ZHuPkFp8gX8yBhldjONYa5LVUqOKybuf5
u66ia6PPjeCka5XbLBpvF7tVIDjZTvrUp2VRIvVwo4dZbZoL4DP9XEzx250ez1NEplh90YRWHQCY
k3dP57ojswHyY2tANpZVVBzU2lpJYG7V+m1qJReqLqIPKBIslFk97RF7idutg0Yd5Qq0VMUfDXX+
qDaG/BiVQqRBH+UjbL+oSx4G+E338NV70u6XGbYehZ4IaNqgsBuNKfuyZEjRYd8XhAZgagiyp9hN
6mu9lv9R9ArU2DlTigBwmYwsdazcoJ/lXGy6aRL3yyhlGCmib/BxnvMJtUfy5FRj9Lk3tCyALlA+
yNQRL73KzWfWgkR28US/r6Y4gUZXuspzovftfoZ3872jxiKHqMBNvK/Ldt4MC5Qa0FTlDnmguK3L
uUh9T2rp/a+Xn3Xx/6Hq/3M4oey3OX7TEOIpjxcGBeVoG6kKw8lo0l3rRESOORnvxSjcKA2muMXh
ZISv7iuV7YaVFntkCfXmA9hpYQWKwkfpyG402+EudTLHDGmvavBjYgwtC9dobpGNefRQISRbvjvG
2bU3C2DtZona1URMzNd9VO9FUrWj32LdrvmqSaU8dX0cjNpwNUcd3hxW0Zv8ksKsa2ZMUBIkIi9V
pfQf5zmt+i3qEbR2dVxcV0S/wmCy8+xRElmBuCqa28BQsfhAhRvXOQ81I+EwR2W+Qhjha8IU6PGj
ucbPgoRuQ+1IGO308hL75e4alaVlk9Spi5tFmVR6HWNyUY8jfJt0kkW+WQqzuUrKlWjZI2G6S3X7
VuncaVPBqEn2TX6v940K02tJtipthS0dI+eTPZdWBxHcSh5bd0Ka4qTKpaJHRA03MYE/peZ+tJti
usJCrnjQF889d+B7Z+1buRAeByJgCfu0hVXoC0pgTepQ5hlc6dwiDaZSvmkIb0DLYdikfsHfrDmh
nyESvPWJTqc+XQDwHjrAhMOt29UP2xHURRfGVKYHnS5IBlbE9JwB9V22ln7ZuUNxgFnf7IgsKZl4
SUA+stggbEyuFQ/jRk8wVMZOPZdX9+aQd3JbOLSTkIDt9Gqjd3LU0SazZtVEhOqNa/qD6Qy7TLAb
RanT+0s2LltDGEAKKIl8a1Bypn5cfIjrSAZ1gqrQNgZ112NlSIxgnB3mxuh93DUMGpJOvYFtP5Xk
IhjfqJ+aoOmsc3Eob/EUpw/A7QPGrpkoAAfH73XuTYTgCZsD8rnsyq6yeUIgp8/VPsrhWEfUwFQ6
rfe5H2fNCKRrhHYTlVv6wvCYErovtT9UaY0MbWST9q1WrW9aM6+jkFbRKnkU2hVTPa/8diX1+IhL
nOssmtCHu2VxMDIzerDI0b0pq5ThpM5QsVskCXDhLxEhIK9TRs+9BCM3s4BiI912hAXt25zlw4QI
9VmXbvJYRJn2uUw1ffJTPRmGQAEIeTDzrg6c1poOxTLbV6pMPzR2KV8clDwbbe7sTfS2onOeT5Yz
J+2T5JK3dRLuC2skdjdrIXVyoMoWtohZ07QAytbyFFlLtF+acgL4ScmZWjQkGBVPB1RTXmIiPIdj
PyGv4uh+oPWxKpYc1V+mXoTSERpaK9s8c7p8S+w6+fiY37Fhro0WFRfZ44/fxcMMMVVlKR/K/FPT
GO6lAlfciE1tW2W2vS1Uz9jBASfuILHjoG2a52bIxwvPHbOdDgrrF1h8BFKBUFthcH1Av9pcgmxD
W4+zrYb66UMzL9YmN5P+WqrLuBkUW4ZCNb/Sb7aec4SqcMvtZIe4sNzDBjrnM3LSzOM7rL1fKCMA
ldT3kDqOH1JJ08gFyeUhtVy/ixmbF2pv9oGK+gLlBwhjjdvAlVY3E/vIBsbl4E24HdqobIG1Ecn3
9neVvebc3DsBQP+8M4+GBAsHjiHYLx3fmXDLqFLtUgu0yszuMHEbQmVu+0BzcF9wtWKftpXnS/ez
DSOPE8rF1I/e38K43u4Bxt/qVoTHzsqIOL6HNEWuiGUreioxfrNS094P3qBtkQgsZ/rxb7vD0Wjj
2EcWLwcKXSXG8XSpmbq1OFLx4uviqbgbSsf7yIM1gYJuY4fllfIlXVAUBjguirtOr7ovtWPEH2mA
I0GMJr3zB8tSLnFQT+FbQt55RTDk3PRRVZb4DeT7qLO/T4sDwUoi8R+3kKiXe7cusie1yUQU5HX7
UiGHKHyNHKMLJ/YmNzSN7Eyr9A3/OXlQesZ0jmm5rPP1ZMRx0EQ1VjVqMFJ9bKqJYCbaqtXVmLgL
VGTTDAcUIA/zpNPsyuKMoNPRvK1XSspG9CPeDpByH7sMiQ56iiGLEccm4hvU+vkxXdpLFerGU9ni
wukXYkDoOJdu+9KYi/uRrdvaDkpcS18rcopeC8X+SBNaC9FamP4qJ9+Y4P1Bhrbq1igX8X3Ehue7
6pXpc1zb7ucCmOnSoKn6dZQm0l0Bb+kqb3S7RriCkhu9TI1tRZIftEXSli8bMFicS55s2U+fBV4F
0KjrDxzvBm0nkq7emVrGldQotJJOT/8cwH8LdvkfwZQjAOaX4Mz/h7DLCsH9z7BL8FJ+rb+nLz8i
Lutv/Im40NH5nUWPr42PlO4Bu/wbcNFUYJUVMKXVsdIkV4uivwAXzfx9lYoDxWCkt1JRKbL+Alw0
9XdWCJpg9MNW1MVx/g7g8oYA//cMIStrZQNh8QiqCbEWqvHxqqM7RbZgXy5pZ2XxAeZKhR53dbQo
F+uSo/t4V8HhPDj5WOylxX9DQODeE93mPk5RpvgLnp53jRLrIdta901pCgUxyoy8W3YxBJiig5vh
tdb9oK9qpGl4WhzT3PatWZwBoN+6/iePQrQ17GBYETzR6emaGqcv0Up1+8Yb0u8G8pM3a4uDQfh4
OBajDIuUbmsNve/S4Kk/15BfQ7WwnXvLWNLdNKvazWwk9Y1bQlSN22YPniGek0zishEpy6410nRv
tmglTKNunyljx2/uZKXoG+364E3JdE8Y4TlC8iklcf1G7JarEydDCH+nk+KANYY+dey0+xZ1zSaS
U/mCtGhCj0JM7DzN9SHS1Xanoj3007FLtujX8gsRa/aFbY/pblXcnjMrPAal1nGzWuqR9LKW2iB2
K7z8wymgUNEeT4nW7Z31Ci1QzyaORHc9eqO+XewevzscLs6USe9clMYgR14Y0/ifnobLyJUg6ChC
7ks+9HMqBQf9dNFop2myse/yuer3ygiP/QwE9951aamv7TUS1CFMHD9slE3QmBeu2+Cp6efWUl+M
Sv0hm1pGh1p3X1KlOHO4p3t+fLyHcW9BBuEoAOGE3DfC2Y6vCmvNrDwIGXunmi7gmnZtQFCZejGn
ifzey8z4hhZKex4jzKBlpUa7ZNDFU9uayZXqIVXa4FI7A8yBCO7GvrM/KDjZ+jUJIDMHotRrd0Lw
iTeLsqTuB9R0WWDF6fSIDhzUSHbfOhtovkpsYzMmbb6xAJn2zURM27br1O4T24ovx6EhY72Ydykp
S0+R6S7Y9MnxSzE79S63Y+elyB2wATQCeWnGHdZSevxROlXX+CbCpyt6zO6TKpuEFQMfBvLJHLfD
g0WIsFMslC64f/BnI65xDqvdGb013qZ4cFnTDiMy6xLn++KFWWeGhvDkpmnbQR6kjXP7vpiH8Yui
50TFYM6KYKtBdv9QaWX1ouExtUovowmsGZv8GNXzhCJtkAjooMHeen0snxSBnY7NQL5UvLHZdpnA
/yjOMz8qJz3MMJ65mLOouMQopJ+D0jZQjKXS1r/XTqNugWrbfZeMQxYKXeyjKGo/5Wr72WxAedE0
4wHD8VSU9w2OPUQV5/1ToXcuIJ9R76vMKCbf7Zi58LltCmA9uR/6ZMQArZ7JXcTZhRQcbaa2yYcq
mGX12umFwG+oKXbz6BjB0vP9nbLTLxCKy9surbCJKlFhoQInJzwPFgvX5ynXrIuYTOHvjcjMp0gp
rUuCzvQVK5uRv+PkxhqZX4EPxWMosQNHpKDlT3WcYYXodfYQ6DgRkdBbGV80mepXo6lvcifVQw9V
c7i0yt1gq3IvlX65TieyMQbHuqssiauWiSWnbjZYpNTdhTIlX0kCuVqK5jus72TrxcUttCTcKTIn
DwcFRVdPEtuDatXlFmDxW1cvJk9NhGmvj4+GhTpkK9zCd9gCWj+f8+oJBCt+zPjRnWZ0zX6CxXxd
9WLCbCpN9MBbpItVkJFs0W9Sq81J1Ed+Q67Lts2j+d7MdPMmyvrprjZkt+UbYReTKI4bOnwMVNZl
PaV8S+bggraBr+HRpeCgIkMlWfB66oS+kW2exYGlN+bewoXp0VlU4+uUecqeHCntLu6U8RZZkXeN
rrvfOMIYEWSLeWe0WW3vPEXL7mC7OVtd69JbG/nkzkqq79GAzFPPkyjMWSFuZ1MoXyp9ULYYVSL0
roZ03wpVxZt6nl8dav5A9vkX+DqRb1Z3MsJUBHJLoDvmp0ZtbrtG+ahP6CQnb+g30WwnT1gzN+SI
NPLRw9vA5KLfmjn39mrJhrRvC4eUSDF7yetQxM1t3zu4qFlGol/jj9/anJ5asTd6fIkivMcaN1sP
o6SgVRHUfZFDcKnuIJYYB81VDEy4ymV6tIWrQ/7omD3dYG8UjqxbXc+Kz83gYW9mMzchDtsl1hKE
JHAoa1F8p4Eek8U1GOCam1afKumvexPneFCHcq5obdb59JBEFf2M3iWYFTVX4KjI8YnZia6y1IXu
3preRdtHtnFFwNDyadIyO+gQq2Oipt4NlltyIuvAGMdeWhdyTC7xaZzzQANM8ZVVftstCPEHLZP3
HS57GxUU5hZdHqeleLqYKutDpcfTnbEoV5hpm9vOVObbUW2mCw6cX+Xw2VQicGrNvMznFFsU16zT
P+JceepKw9hRG9g7fFGWEF2IFZRstpu4Ebdi7Ed/aWrryRBTFNI80wO9Wm5cGM+B5sIO1Qn53Wns
Wt/mui5vbQP/CCiIKJojrHFKv8R2owngylXZEwPX2UYUf3u3teIsRJEsb5DhxxuvjVtlJxwYOSld
65iDFK8EZ4jGyDcznEif5lX2MPGIH1SMra4AK/K9iadJUGgdxt4JECENK1/t8derk4oDjTurArnz
WGDSViYhn7L+1ESqfR8RrxoaVrmES6U70ncVr30wW7LVrdwiUWdg0vcRvfhJXIz13F1pg1nt5FKa
N0sdzbtO1y5quXwq5/7Jk4OxN+bqQuYLuxDGPSKYpzKtITUtByMW2TazmjTMCCcKcGuSfA7ikDtY
iM/sJcrGbmbl4A3snVKr5mulSvHva/U74YnrqMs+gm3el1JBEQerMrnBfTDelbQ290mPxJwW5kPW
qQ2wniy2c8O+FRTsnlXnSIz6SF0MELVQslhYd4Y4Dmnfirzog9RIuwd0x+UDBeuHVk7EnaV5tIuR
Kt4DKedbzemkP8gWZN9txo3aDuJQ68K7ygbc09AcDL7jRipnPXI+Ih4OHUZ6MeX6x7isDqOS0/R7
9jLQlKVi2TSaP9LRtTY2bgQVHk2Wbwp5Gc/TH32U3uelct03TuGbToGTQ0RUAR7q/VfE6DEej7bc
za6W3y3rcjT3X0cRKQfbU7D76C5w2wQYL9yvej3EG2NoxgMmGPYF8g/rkuV2vBQ9TbCm3zfWH1Fp
23e13QxPJbvpJpPYGY6Y0l1BcEKYWVWpjzVjHrqdca+Oiv05m8Z6o2Q255PEUoNYyOwGQ9ElaHLX
HxT+Uz6tlqiQ+Px5jpVd5WrVPk1wIUgU7064ymcgzp2dLC9uMWSXqHiDdDCLXbfSYoFP3Pu06Jtt
TLpgkGTYdhA1AwCbOcn4RfajHgrsCOAgOh/SvH2Stdzoon1x9IGKZFm+i7F9XPN07924CFb477pp
YDINlh5ENSbiOJk013Ry7M1QtnHQaAX/QL7QWE01j9QZ7PCIyvXNIce91NLg3QvpwMUzkxe1iOQ2
UpH04qlQbBrMWAwtf+blBgjx7Y+FCoi91kg0A7FYoM0ROETBsrSO8tqM0hdsMsidKIUVxKn6gNL3
g15OKrBz0d3alkLIiDp9kjZOL5Ge3HZI8IOxtdtdaos/cDPdgubj2iWTCyTgl6qaBTE21IpNkUUH
iu906PAW6VTrInPTz6pa3bfmNIZicRGKOyMmVXMMgD16z7IBJlESwrMh5+F3WG9SMX/FZGib2M60
RXWw5Z4/ucN8Da/5wmSm78ihdq6iIrb3emnLTerNd46U+ZWHZhxXvdr7gonIY4f9x+epiDaidp7x
lPiUdZWzT9rOu9c9scM9S/ELSwPcSkRgKFbQDqn5oVYnnXAhuWwXgmyYQglnvhxQssEscIOueTh4
vZNcFoQYh7UbTx+xxr3MhRkHmpU9kbfpYw6kMbAdxy80afij8L73iT74owrPMta/0qZWLxXDy28i
t9J3njMdVDderrNWKzZ5IXBDr5QpvmgLd9jbc35bcxy/HObJvLekdhu1Mtslc/pI7hENDoxjHwQf
/9DjQLHT5XKwy/Eujb6ilMddYRq2eQ1TLwbzx5gCY0CXppmPCIohtqTzvdKKASpBnmxU2Zf+FCMe
58RM0t1F1RvygCnllo31Gt+4OVA046J3sdfVxDez0I2nOKIgGrMyQxmAVY3o6rtkqlc/p6DsqvSl
4cX8H+bObLlSJNu2X0QajYPDK7A7daFeCr1goWjowemc5uvv2Ko6ZhnKupm3Xq6dt8pK5W7Y4L58
rTnHjFPBU9itwcPEgWPX6D4/EmiRv+GX4vnt+1j129BETW8lh279BbPkss+eR84MqZsdgBQyABlI
pdhpT99sGZwgpXrKQrVvZvWzaW6tebumZQKrxnB7YLoZ9LdsLJj6L94VgNOlLb0DYE7jwcYxzY1p
TTdlH+yCZUlpOCsnJFcqy8CsaCtySc7at0E1fxPFQLBvPzqMMqRxk+GHCI3VOnnLuhuoV8JmboIH
Kop5N5RePFl9ft8EvUG7T5Xt18YeanhfhOnZK9G6cDja7VTYHi3D1Hooab5nk+MQtLtYz3Qfznzg
vT2P9c4dzO/0IC/kklevFrOJHH3DMXd43AdqmMasph99MJ3kepDNEx3+Y5q8u9Mai24zI3ZeEZsW
rrZ0gTKGCYtZfW8xGBenrqSEMw5FCyolK9Stg4ldB5666LdLTw9PS98eZnBMkaGf1iC5tDb7Qrse
eySDctAtQPzr6eB2LQ1M1z8kpsjCZd7msHAyyIxpZwOUqmYDvF4DysSe7WCX0vE+z69azgld/UWT
zB6tmb4ZinsQeMxNGUhkyxmxFtrBccXr35ozucvM7xPnYQ665+1MQiFaumqKa/QTX7Lx3i5UPC3f
FDrHyLHtJbKXdNv51sNQLVRr66VC9U6xsTIoBmVAzemm5jNrZ88M4qIsPH4O94hj98RhNnYZkUhI
QAxYKH392yR/0iWgx00LCDb9vaNYeYjsAbl/sIpHHjI77uqXrZftKV+dbwQ133jiou1s2CnqDX6a
dfSdr6pw3VD35cETt4vZHm3uzh/DNAwvum68myRNTqKwoEFuZcw0Rz0Yc/XA8udiy8s2cZJJ6pc7
M3BhduRnOp4aJ6yDk6zt0LdLFoaAntWmky8T4ZS/cvhQIAuSaxkMHHx6c+9KuTxV5O1ucDljUxax
ucwQFiZ/UvBZug28Qcb5ezWcKzdI5J3B0hZq08uCCJwd5xerVVdAjbMf4IZBWK2WccoQ5V6BDYmT
zasvat0uRjR4gMCyJbVjOfpqV9nUvksNVLmtcz8spHlnmmKGYGf6X8AGENCZDT9cKHdRkvJTADSc
D4SJJ/E4PQ0b6N2kJtBA9EZ5KThtfJ3NNOdxXn0wKrOlX6vKMUAlGsFDvbx2ZIV8Ndtsfuw8KoUE
XG5Uin68Uw5pqmLKxr1ZeGVkDIwdymIx/UiWwjkhMzIv58ZYQZUmX5xspkjE4Sfv+6yGPdMOVzZH
wzse/T6GhRyEtmkQpu4CZZxbI73uNlXtHZm9FXa9PdTBzPB4y7e72ufEHmaE335zwX+33EZdBicO
UNfO7Q37e04DwvVGemZjfjDWzoiTLEgBYLkzhh9bNfOpTrrmwTQn78I2kDggjFjZMpo0HOScHnl8
QPckw3W9wIvrHau/BcaIaKh0oFzaDiuGbxbgMEVwaZOZdbS8BQBRxxjYleo4yU3d5QRHwnzWM0hl
02OQLPNFfxvJ6j3kjeB0Q2AGB+SuKU8d5+89EIo3aylFCMCvuyTJMr1y3NTb5a6afq7+EHy3lV6i
edWwv7tRVCLKGKpddT4kpdDS0LUgZM+3ZmoVTwtMUC9iOEspYLeW/5q3VsMOChzvtnCWPuTool7s
djMfV/BYWVz0WXXj2EZ9FmrU3wKwXhBuwSZsjiFu89KsLlKgpiGMNJnclA0pP/sA9Tu7cTIPxzY3
HlRTzpdygPxW9u0SHM8Rk+a+7dykjFvW5jhvV85MU22fpiTx46rO3yXcnJj7UYPHsV+k08tvNed8
PFOl+GmatVpCL6v0DW1ToNyToZsTVYdF+kfeAMUUlct6Y4r6W0VjiRn0vJd6nELllK0dmVyON7uG
kxS1jpXS0OSYUKv5oW/n1zNrySKLMsqcBtCoPzGU3Kyyg7Sklhe4++m14xfO3pjsxyxbnX2b9dVL
4owXFX3JHZf/GXgKSE8oWTIRQbgmerqsza0gO4rTO/W6e5pWeFmnWo/dXgrGyW6lh6Nnb3feMpgZ
LQ7rbiuG5wk5yA0V7XrXE7g77TKjvNec//bkOFc3W+EEhy5AUlClK/DzXoRazM3pfByP3XUTX7hJ
odp64IrDzNjS2yArgxuL/dlcUbqpTLjv/IotAa3lGyfwzIq6vtI6RLhZ3hi97RwsQP83sqNCpdO5
uiChsg7eTeZEZ6bPdTaOw9HJp+YWAKdxb0AIeWEfAKvU2EnElkGTeh1gyRxArbbwt8yirsKWkfkP
In0HP7QGMV8pYou/cHYvIw454ucym/OD6J3hgln8GIrAkFHZQZUXeecfDQPljWmgtZtBB13BZXH2
Ju4WDspJ/diyyo4R0Dnm90N5XW9E0YbmQr3W+JKmJLtN1R2GoVhPhdiWH+gZxx3nBuILUhIE3lB2
SLLvUusCJnX5XOp0fPro6OtVj0/dNhsnhP39C/YIFQI5pbFBiuSNu5hTFjckJMT0BNxLQ5jG3lxX
/RViQH4pxLrtOS9B8q7V12kbrRtP6TqPKu0moHBq94VRbR8jsjJuk8WAGZJq9dWTiX/NgVoVsdUH
4xUZEWuPgbBv7VCBF/nOPJ9+fGJPK52Qxb9keunedmfUTjABLugsRe9nTKzrLk+by8y3PPpNhXgb
gNFe6wymhDk4CMUCAOzf67JI9lY9Wk9eNauv5Zr6d4nhr8fSUvYVZJ4BTlsy6ptgk/QTNuCWFmzj
BDXUuLXjE5ia+lC5aF/Ro5rzoW5ETUU/ZcFPw+AIcc4KoPLM1A3Cm/n7miZIZ7212XjG5H2WAlCf
DE/drkRQHYg9eF/yvoLS1zruJf1X56ZbrX6fOi2IWHvryS50M/nLKqtlV1hqbuIOAsgt6P3yWq2U
wtQK5fvS8yTnQ+3jikWiMQNIe7c6Mz0ZswU0CvrxfnEb68Zt2ITXYFFfjZp/NItFMN0Zp5t19EWc
1mp8Gqc8uQLX+aVgiv7kVPV4VZvjKqPENNsqnEAd31WZnZ+SbmoOIDe5SDTy2lPpwScRTOr3uZoz
EVarohHMUf8JFmnVhybiPqYqk0ivZ0fAQq0N8VAPbLeHcRoQ/TaaX9knieDg5s4EB6zaIjwY8vu4
si4ASx7VV7USDHSbA5NwQ0PWck/6gLxLJCpI2vyN+pquyt8tveN/I3HI7kKMI+0hyZrAZ+3W3h6N
kXuDBm98Egsd8vhswQ0NMVqnCWpghB3dReNlrUfPozvCvk457wTzCvep+Lfi7b+aaz+2PK31Z4fA
b0Pt/7fR9+FnexbrD59f6n/h1Jvk4L8bez/kTfoNnfnPP8+9P/6b/xl8iz+gmLLncebChnqGifzL
aYC85Q9gSaRj4SbH338Wtv7P4PsPIcmrYyZuMfXE7MXQ638G33+gLwFyCrf0bDqz0VD9F04D8mAZ
n/02LpY49nlzOjieh1/p01S1LnO6fr3RHKbA+d4Ot3PZ+aTfsAIobexaCY/YMQrjasqh54kVoms9
pE+2WUfJ1mU/kMYdvbb6xRkdynXnQpec7Yhok30hYZhpr7pqJSEoVkVswYx2qeVo6/dDDC8pcqY6
Guji+qnZxC0REOG8yRMb1m6GRB4vgNZoTtFBrJtb6Xs3q+HnkeOnkKFMqgq3jigCNwR1ktdwxB0K
tb0NbO/8rl5R31aJwYI0XtMV5azogsrDJt8DsLa8W7YytSce4+E8XAQWjgqldCiXFUd2SSHhIpM7
L43iWNbAFCVfPE30tbe+jx1N2aK9ZY54SJ37EUlNzulxsfkzr+as7R4Xcd+mA5DELHnE2t0cOroZ
oUE77dQv3gkNVhMqo7kFNF+E5KQHB9dsBc6ENjgM0zshdCVfxbCqK7PUcebco4aJvNqLeD+zrK8t
adBTZozCx0gr86bbeo5VpCrw1+NYAZuLti09mNIiKXZ92Ko29KEcR0EyvM4thPMs3x4g6EduN15n
DUKaAq5vzQXdUMX4BT1eg3GjMF7gyu74RO5sPSPEALB/X033DbMnftDMn5876w5Q/sX5jYPcPXi9
e2m76h5fRSy3H12m36qspuEBm9zp3SNBHhEPxH4Mhte+qSmQ+weDgABLVzt4hTRa3Gi0+KVJFgWX
a+zq0j3WWcbgr9DXrOFvZSEoVmwyfVr71HKvrd0YB5DfYBFQkdCsmPkN5PJMSgtd1wJZX/AIFvn5
476pBK/G30jqnrU1LrrchT7o7SdLmdxv1XQcS/fg9nxKvm3RmM9jHzyCxz+UoC06iq8q9w7dYOxW
mwGanC/p1du5OgRJf6GXneYJ0D59yZxA8y65HOhBhH3THYrVPZDCHPn9tjufa2h2PZyFVG6d7uZe
XWcEZflT/kM0KeWLMHazVfxQVEzldE/wQry12WVTDHbU9z5VUrdP1lxc5iC743b1SJaagy3Gtszt
VMi3OhPrvXCrkuZzfVXTsX7Ymk5eNfw7Jhgeh9xWXqJybOLNzN24IodzP+gmO8t8mQaubRNrW4A2
n7pk33nZV5XyZ8qqPFDc/EuKHDcGUnoLTZ5OUdBn+04qGvGbCW/QXdcmqtX0SrP4J3OHLtRS3DY8
ODSblmFXIF+/HwvcpecPtBIgcmq9811Qk1Y76+YXYResM6bjMXDm2XX8GgK5NTcRPQQOAcKrLv1x
bM5U4/w01k17hDyS7TPORJzXjCPjSYmyd0lIatDA/ovcvaVulQz1G3z6LrrwJdirTsQMdQ6mUhG5
lnvIum9eMFzWDqVAk7yqKt3JVl5US7CjRI3SXiNv3/5BVfGfV2AbRLbw6F6wpP8ucDByNxCpmNn4
DZ55/15zKMu897Ns0A8WLkN5X63YN4zt2Qisf3z33+1b7EtsAIhXUNRYWHLcD3vFnyQsTu1pCTOF
tJVAHOpAXQAf1kSP+fss4z5tKYPAXA4OcSRyD3Zrn20WI9WNNqShWidcl+4CaBl05XGiNW+Wv0rg
9jEurkc97Vyje5QeuMx6kzeUU4fzqxR2EZn1o5FUF246c77KX5Vph5VHzpmGuAvJfadpkZmNXYWm
ah6k2QIaWy/OyzLeGtxcxHulVYwd6uSyLxna+wYD8kpqmz5JHZ0fHHrBJ7wel0qnl4le6RxlcZ57
x6FjKjxl32f55Gsa/lRxFfUg/fZiueceC7XHfLSf3lNHHAjuxLYDyYUhaOXxGNKHOzeccguqquce
iCp8xm72EPjlL7cQN7bj3qSLd+Ok8ipI9EXQg98hd8uMO474Rm2Q9WXutsA5jjQZ0A49sWyddHem
y29jlvxSqK0XlmuwlrvUZS0mH2Cu3jkJP5y/kMvGKsUFaGRgq3V9NQ7NVwlvxw122NJu8J0B7/0H
Dc5Zw/S5QvAszySD5GwvFp9kP0NVu8Hkru2hmPoFbX0dBZnfR5Ck9mZrvf+peLr918v+2Uz4UW98
fjfCgdGFEnKJl/mTSt0ccj3hrSDvuEVKmw+seqUVZXN2N5hMjlI1HbrO23OYA6RPw1Tsl+SfvvHH
V/rrhyC1UJ6BUqhmf38kg4H8ej8HNT4zBOianMHp+UiQUFUwN8tZhtqPH/S8nXXLs66qSBbOriJo
MRy9+V3N3l65bBaGHSdgvQVz7JxcjJ7/z0novmMQ9wSJIivrlUcX0TAZf2y32TAfzwVCNwKblXP7
zXZeNYk0WIkjz4BsqInRyZ3HxL4wejeylmsCqY4c3IV4D3Lz1nTng6xsgqfSf/C7OOfr/vmSBC5e
G34UKtDPWdgNcYyZNtuW86DF+dpkZGxGizexs3HwAbcAFnyfVpdD9jJwJBRLDWHsVjprPC/slvnl
4iUUY03IWfcou/pqsMBmzFVzgEEd+fOP0ZjvndvNyi7FYt6oTd+vo47//u764Hv+9Vuca2c8Bg4I
mt9/2DlgfRITa+20NGHRtVfLKg62qL8ambcbKn1sHP1uzf5l5T7O7npjesbR7KlhR/tbs4asAsVS
HdrMPqpBPtj9eLMQFmVb+mR38vpcezbzFA9Z+g9a9U8uz3+t0ihkcZyzUlu4e37/4I4y6KG5S0ti
tvO+GtmlSwOm8OlZWyTntBrxACFBu3EVxywwY2sev3TAsZrVJD+lsaK02j4WNzVMKCponf79hf3Q
yv/lwnKAYCfxyIr1PwlonapzvD7l9ErqGMXjGFtMXsKgUG/EZURKlleORWcjkORRiVNhWIeUDQQ4
eTjlrOebcxPMzhM+vL2abgvB5H24n0qO6PZEGdbdGVsS4rZ7tph40t/csZmdvFSHK2PYTOq4caa4
bZ07HJmhVcDiGAjqc7Kjm/34+2/6Hxco8gyFKc9sDNzZv/8SFcKA0qmr9uAWzt25GsOHerSTK12Z
INOreC0YueTz9XlHISCB0XX/8A8f4T+tyGfrunAQRbsoYn//CK5S2OYtPoJavEiZ/onVNOqX93OV
beXZpUW0LEeRHygH4zMV1V7aV7dw93irfp2rbA948D98pL8eI8EomHh3JLQQ0zU/XZXNngkx2bg/
XfNqY/CdFOJW9nQwVHsr2/xHN/FTl+ONrIibEf9gcPgPv8kZ4nB27Z9BeTAtf78gc2cnGFVc7j4K
T2l8bYcnF9Z/LY2dWYg7zqm+3R83PgszkUtj9m7+/ut/QGx+v/1//wCfHBYdcp+6s9gwSpi6G+ms
wqf5ydmFX0XYxkc105DM5bdU9MVwKhG59PZXBvbXsPGIXMVq6X3ZeJ55ZA59//286qdEc5zva6Q0
YaeGQzdm5BLIm6SvkW/zYgVH3RkRVJAH0ccX+v/W7Plf2MexAu7J/7t9gdoEXsSfmzgf/8G/mji2
+OODyAAMm+gW74O/++8mDv+GshlzjeXgT/h4Fv/dxHHFHz5/CfGTxwJ4+Jny8O8mjgj+AFrJw8sz
Q3uHP/pvmjh/4apa6OJJWOYVPyKlP3ASfyrhTblZPc1pM0IvvKE83gpz3JNY2SRMmTTGPlONM4pt
JZjmMqjc9bmNbtie7N7/hx32vM7/6UEw+Sjnx59tAHYXu8GnykkjYu1QBzL+qfp1xyxlimyF8SAZ
aEH/6ff5D6XiP73Vpy1xaFNDNaltRqAEeDhMpK7n9NT7opf/RCk6l7ifv5WF6eDDJgJc6tPuVklr
JeXQQlYFHPFAGs8cLcQw0PKYq12TIRRd9IBkFU7jpeEHydf//pv++e0/XdRN0MfA7WtGmcxypMAd
QfNIjO6lg0z779/q09by8fuxkAJHQeKPGfTTQkZWUT0njAIjf1snWndOa0WeX1LHNiKwSIKpl3k4
/P17fvIVfLyndKAoYKfAdfi52nYJZEZUy9cryrLP0FIyyYTzTMjL2FqvJim4sU6gFPz9u9qfKtqP
t4UEL+EYYYu1PkfNr2m3NuWUW1Ft6/aFiOLpKs2mrdiRI+6RKOpwsIh62dhW7Pp0DUUAa+tEqJuv
39bNRAfrppgXdrXp9V3cMoQV58QE42EYN+O28cwUWWpfMkc3YB7rW1lUJAH9/Zf4T88AkwFJd9MX
1seK9Zv/pCRBjmMMnl5REguNtqk8FgucEoy6Sfn692/GTOevz4EQGE7oPnPFKEF+32cZXwYLgTmM
aI1t0yGDGztgl83zu9ZvMii4QIcTItsqoBNzassr6XZovUblAkPM0e/JMDVagtDVgl8vtLJRMUCj
ooQ9MRI5MrmNMx61Ix0mR/2IOBfX8vIIWZ3zNte9fdKLXOonAp/yLApSnE6cxUjGInBFaI23QHW/
kAyQzEbZRH81I+4rJtlNN24s82KNV8cnfUYq+K5HQyd9G/tFp1WMHLfJb3t61fNRdT6O/aZHg0g2
W7m9Ne2CuAG9DKrFnuFzFiFaNR56V4v3qXYztU+cBlPxUCac8p1uRoZKqja2gM3wv1t0t5tQdBYW
AoRb/r21+BpOxTnwc7SG7Oxd7MYpRuo/TjvbRpIak0Rbvo5mF9xOTo1dIeiFeuJ0ZsrrWev2zi3p
ZR9W8mNkWFebZNCHwCly88r+Ivuh+8plos3rz/ZE+LYjV2q/NO/jmqlWgmwidX/OIgsqNKUEg3J+
q4bvnljlS15P3iuDh8VitF54F8plpDnYxbai32udV3IEtpueILCf1mrPd7rtJfdal5RvJTlhftw3
2+aHQ7qOd2NJ0mMMtdh9XgcCyENCdtaHoof+F6mtNR82wyCvzE9a/UCYin9PJBUXqtL2SpZY4Y8i
xMmxHUEJV01oV/WElMwEyR4isBjRm/X4G0IjkISScVHkd6/Bi3fYSiP/NRaC9LZCGOWVSED5cNAs
kTZtqyn1F2L57IuuyGcV1mwD92yX56LYzjm/ha0MxPa8kA2pD56Bf+iC/rgQF7mvgXehm8bHcoDJ
UTyh37clswvBkaopZnpcbSv7p8H2oO3IMhDqKATWxpOYahScUmMkCoWfoRFP8sKdnLBpuwzHSCGG
3L6ZCfglQ9Uir5geFmBIhODdcke6L1L2gU2mw/mKeTGyEsdb4nppq+8OacIL1pKiLQhAMAuMGIzE
3xSZSN3eIOnejEZcJutxHTb4/YWQBYyjUY5PDpvYGgXOmmOQGTUYJMQ6pdxR4wzfKiI/ratOuARU
qbJBwgA5oopoTBo3aZ0l7tHOOjplqEY9DjqbQrXb2MomZk5P27JnoD56ceck3Aoj6nbTAszEBOXS
nV23eCLuzPQ4JOpJUPVuXXDAxuev1wlhgsa13U/r+rJQ7+hdozq326tmXJafAHGK5ZTOtIIIC5Qz
sY6rDaTw3eYhE/AuquGmFU09PQ9ekukv9ogp5IvZc2om0HFqL0W6ZkOcM+ox71RnOC+uOQLDRirU
9odkrozIpCfdEOE3KQzcJFgmFiqngEM+t0DwYqpVeaeC4PAA8Z5bQn+wkmA7LUsP0sWQBXewlywk
9MpMPNAwYaxsQ+HI6JMG5rW2z3HnWWmSADbm64AgrwuM6chhzKVSskxWEBbN1rVeXMPJbqVK53fL
nTb9ChgoR/5fNknSvbWeR/M1Ag5cNuY1UtoOI7pt9W6NDinp5LH1clq6kdajx2RH9Z2NJsBsLCm+
1KUxrS6zt4Hu6a5Pc5rCJ6xOpo7zNPceq8lFuRzgWWcXbFwmSg57yXxtcxSvD7NQ3ITkxBktnIoU
5elsLQRJcUrOjmThIeSqTF+PIA55ZSTyS/myuiYnd4s5N+PqcQLhoDmRHlokGPW1GFRJRtM6Du0D
HcaacMGi8Z7LydOPnm6CK5Kas2u2oY1gydJKJDJFkWIMm5Z9VnpZ7KW06hdCaSGMa/U0tE7yILJF
E4qJwyCeN8ubwAxjdEuyKtkvc4dxbW7W+yFTw1M2re0VqbJI2WdfP3OEnHic04SWHSWyPYywboE2
Zt1yUxTVt1YkVRV2CdHbKG23eBj7LRyHKt8NWaD3woZQaCSo/jJcEFi5+rp6pJupoXJNlnm5psMO
LT4SRtWF5Ax/TQsvjQWQIhMn2ege23rK9wYe0tdyCrAUy/ROK6Rhx9rxr8ogSK5NBFiAAw1E3llN
i7pxLpbafEtmUsrsau6fiC4YsSL189E3Cv3N1aSZs5hodlyhXe4CxPehyPSwz0ssMYSFHkn6eum2
rGXRUYv/bagHfy/xdx5RHUynklipr8FiL8e5FUTtjSxRy4LYFU8a64e0tnWnxPK9CdqXkmgpEuWI
A3Y6FnsbQUXpJ+iSpbsU18XSKHqgznBZDsoxcZ0kb2IW1qFu5xa9hC+TdzBfJ8RqybFs7O/+rFxk
irX11pWbEY1Eq4RyKMrDVPfIsdqCaTIGm5eEJLWXZNjUI+gWSSzK5t/hl3J2iDHxWcrpV5Epbwcr
+XIYuu8YN/tYd9UdqX6nIG2Lg2EXLzTcwFQVy6GChh2W52tVVtW4S0tMfFu/Eo6VEKIKw6DRpyRD
TXpmew259WhXDrJoHAxR0HTdfi4GeQQh416sJZLCJu8AtRoaiwtVAKon+MqvSe6MACT6dD1Yje3c
QLokCQ0sSRH3eDqQBmrmHgTLvommyx4ws5Gk7WMOdQlGWzCGyVTdVt7KGLXTyYma9RHOlnUz5y57
i901X3zPuujz4EhgoIr8oX1nKH9TBMmF3W8QXgprOPlju120qfySi3Yma2y4ymyVRohTjMhtzgvI
jPynYD5YXykmg7+oCf13uW1GXJ8zFjKPcFzTENtlsXmDxyvYBM1qLA1ENWCLauC2rKTKhzxa9lVG
ojsxqgJnVl2eFotCwJ2dL1Mhf5oT/83Y0ClzB6hjrflrbhjIQk78ogxzjIh3OGgbKacy6u+JX6DI
2vwOq5T4ks2pfl0IlTyJLbvDLEJN2RXnhpedG7GpjPZuM4n1sHrEdx6CQmeQ/b5uZDzRA+Vu6naT
t7iYSomCnwfGOsY5z6tLTrlL0naL5WBH7tgdRNp0n8n6jZm+/+A0aKZ9EngME24OfPYwQBKWoEuG
i/NNBMygEmN4MHRxGoMVuEj2OjrJ4zphi9Rdf6no3cQqS7/VBTuZyaEzHLvkpgbi5uWq2+EJzlBs
46ZLqG+m0frOFFmH3dwi1e0s85ABr4mcpPI5lyxFVK3EXwaDzR/rVGCNKgoaRyu5kK8Y/MYYydsv
E0p5nDWkP05YXfL+XWErClHDNvHgYZNRCrGTXN+EmaFo9KbdZqBtcwgvJSKlvRaUvpgx8xTB2JbO
TyTh5h7NZqM/kEOvl9j05jma287TFCaoSbjdg5F6FP3ZBm6s7V9TFwVmmIlsfbcnxMLhMq7pHde6
8CO/xARR44e4y70kfVjzpXnJZg/Rs3Rz0h1ww9QIjp3ML0M0i+ZPOWbkghfelOPY457rIsbyOLmS
rR5pHbsTl76pZvzOtfKakwXmA0WV4W7Ta9BJIAcMvbvgpDYJ5BGeptiTx9ve4kqGytIljOdqc8gu
bPZaznSJh5yuR8F5MssqAJEvMwbEG0IxjJwNvm4RZM47nAHGQK5ZDRgEHKf/xWWscJngSWcgsAY/
eqxhOuyTMwWu7GSKCY+xL3P3eWQqP6ECDodmdfVJ2YF1w7RLcxkNM3kscGKkccVk/h7jN9oOByvs
DTI38hp7sDbfmFpa20NCw8nmpnYHsI6WB7SSb1kkO9XbnR/TPiJfFGgZNa6NdZ98FoGRNtaBMp85
5D4ocrF9Rv8+H8ycYaiEdpMVOuQYy//Gz8LsGUlQ9kuB4yIqeQABH6vBUOMhhcxAYs9ERKTl6PYt
dRzoUW5iP48oP+19MRnDCxRAzC00aM/DMrunNzUHpdwi9LfeVV45oxlv9jkvY4ajx52u5YAb0Jrq
Z0+u+XOe1tyolt3IR8tf2MZ8gmQBfjEEqOINT/nboIaCa7XWWwimgn6BWmVzm61dIHbplJADSSTj
wpsjFXyTRed7DDMtdbRsgLynEf/1z8SW+VtNK/su8Mz5zW9Fd6omtRLO0Dads5NV4L6MPaSxqGq6
7VAOVjtSVm9yidRMX4yQ7cAbI1ii1rvO8uBFJDjocValBetuaaRbzCjRexqUgdK/58ZkkO1U872Q
Xfuj1DW6B5miQ46mpVuvppbyPxJbrzmYTII0gyAYsHgaCFx/9v4q3sw6wfLq1eocMymQDefaVUlY
+kFPP2oyZhauZcUX4gbN/MOjZKA/jWoUPainrXsBfeguTdw6vxh4k/tqpjhAkZQY+oAKt2S7nL0q
GrMBe23u+Nt7Urvt3Wqkismnm1bPSWt335l9bF9KR1ikQBqucrkX0u6xxiXIEdfLCOzuxjMbw8XT
8ZHMuRXh0qKrRhC6pU4M0FK8wWL2V763nX83BsKZ2HGTWoR8oUGFcN/yX02+OHeTozjtiFEOQ0yJ
sL36W9sNbDMYasJh1GtzGGxVPS2U7zK0UJL8MKYJVtsAyuReVwsnUXNrWswTrLTprqoa80eXKLFF
yWrOMhrs1BO7GYTctsMzTu25bfM6gglY1yuyHow5Vu5ifK20j5HI2lBBRH1FXzXUhJWU+6U0FoJN
ywoF1TiuHJ/cBO/GLoOn1p/lC86eMy7bRUbmq8SwU7n3cI8KH4FYZz+BjBC87OBPnMlGlVkhmLx6
PGaeiXbFsHt10pOGwbiOqYXXaPSsU+2u2BBLEC0L1BH0podS28F6DXKSKFx0icWz0QY4YiR+yTtJ
gWqBd517wIXbPGC+7HwC4lunZjAY9OczkNGX20/fGSbSfNukoZrX2rj3M3PxQ3OQFQ7ypJcYiVQ/
P3lG78G1QwOFTXhmWmdtOemn+UzX9EhMoawPZupUd9h3AxFtyOmTHZA/nXNj2ec2MZm753k3Gd8E
rYYdBzO93+qA+f6MIOLl/1B3Zk1yI1l2/isyPQtt2BzLw7wACMSeGZErky+wzGQS+746fr2+YGs0
xepRtVoPMhuzMhqrisyIQADu1+895ztRKurJZ4xEHyMukFaHvRbl73/d3frzEIl+FuBm9xZ7Rxvy
xgP6vbll1abVRBiwg6Ja1IdVNNm+pP2DFMyt540KfnM30DLMNhyR67tmUeJQsxrlSe/z9tzHa6KF
f/2O/qEXyxv6lcji0tgTALx+f0OpK/ocNj50A0O+TWk2UpjDD67HON1QiKmXf/nlAAnfkvV0Jpva
L27dH6YIwLk68t6tNHBFmQd6JDWsaHm6gyf20xFw9/765f6h6wt226ILB33NJKLlz1B+U6d3n6oi
DYY1ifr33mpa+QI1zerekTkYTGusgghJMVj/ejedtgsVMT0U0wYt9ftlrYiPp4fI3ECybuPhBsMg
B0vdKhUulb/+jP/wDQLoUXUdGhMRNMDEb9fgD5d0srJ8xUKDUKLDbNAiLAuMbDQCDZHIjqDgePPX
r/eftINvH0onwI2Zk2X/aU5hj32hilv3Xrc7dnFS4I8866y+irL8k6/vH17K4WkBfqoZiJt1dJm/
fzTDmO0uSQif0GPHAiJBIVMJjgTGqon/B5D9/52s/L8aUc2hwf5/HkmG0P8+v/44krz9+b9PJN2/
IcRCC2Jx/1KLMJr6d1m5Iv5GQxeeCxlBwuakdwtp+PeRpPa3W86L4Osi7ek2LfyPkSQEe5BQiArQ
ld8yRqx/ZST5+40veKxu8bMGlp7bHBD5yu93B93pqIuaSsUQ1i75DojI+oJk1D1UXdmfEAhS1vzh
0vwn08B/eEVh0qwyhA5kDn6k+6dHDSNvQxvpVk5VHYrRRNhsn/PMVKleuq4JhY4Z8a9f8hd66j/G
gnwuRpzsFDDA3ds/Nhf6j483brm0jlQO7Iu1lkwfJ1nSXKcJbeDBIdJyiRub3cIiu6hIi/gbKYWK
CTnJ/LkYXfExNwyemPIby6s7QKsN//rt/b7A3t6dy0SIObMwYWdxjPz93RmwETGnGgCAakku1VT1
lsSm2lv3QqvpC8HUcoJK1KiL//qFfw0Jf7suFjsI1R7zEFj9tsVd+8frko6WnSWdUntyolfo14Dg
t3FB3LDX1Mmo7tNaHXsvtfTuHsAPfAAgkC5nOLPHA9vFLbQE2Y5p8SC0fFD+yYTz1z72p3eHopYh
JzmcAP//HEhkgkgusXXTGo3qRfcUph2XzuwXEL95xkGvLVN7p3SKg2HP6qS11e2k/lkzf4OhUSr9
91EM6bUcq1w5J30aK4G0FPefxZ9oPMdcpv94o/ZtFddVnUoXWQFTdetPUsgSBaK7CC5GJiIBuj/q
Nnya7Jjnhbqz1e4HJNF1o5lu95LEs/nRVlncebeS/r5zquIks1i8WUNi0gGppv7KwRVehyxynXZb
1yIznGLxzYCUkARQoDS6AzS+3seOlqifzQSXu7Cjkm0bu0USLI4yrJcZS/pyNd1U+1ij2jJhA4Iu
Kbxm7FCDg4inglTc2jCumVuuOoSYwYDvVdY3U4GeYnDgRBB3gBgKTVuzS2LN6bKN7QrgYkS3rQ8G
FjfcZHSv7eERVjLN64au14etjKirurRV+v1YKEM4SVFCu5maDI8iLVegaZp9C0bOuOeUdai7fTc2
vX4vpyqS+xWIZOSp9aCAHOhoSfqWPUG4qYZ5eY9teAZgVVweBivRzPQkU0pjvNh5vmHB4SeujVQB
zagTXfGoKfVr12M3LvALlEBQ+vRMNWF25yrta46B6sKvylLosU9Oczz7UNvz3FMBPhLyV69Ri0t0
AX1Tr3rdecQD0XyUiqp+xJaI0AzrK38wFuVIRHfTjZ6Y4xZpdqyZ4bBWSfE09UN/dPrZIEKAyl/e
j6gyshuJqHih1987gRu7zo9CrjSjRccYotTGZUEttNofKsGz8MGaDEoYxtzlYpkD6/Qaqfgkgb8B
+VYSHeGI07OkYVSgETQvmRERaUQj2okdM7QkJHivjCfD3BAg5gR97a7Q1uZh4twUjzTlFLzxmT4C
nh0WHEUAxJLrCunzRwp9XvFkSm43sAsLLbOmXeEODt0BAjZdQy2jmHgazamOafXViRuWWCXRX1Tt
RcQL6QqtPlSvCksLY1+mFI/MmOtlDz7IIRu1RFbu5GYqvWkhRp4OIO4UWntTvW9F02yVfNAOtN7f
y1IhIsSCt/C+DiZ29MaKurBX8+yHxGzQgnHJWas6Qy7aRoycwNKyGo9ytY5zM6w/tGJUvXYc+q2R
6tOnqPWMNn2mPtmDSqeN4gnZ6LQuw26YO+Nu4Ki9j62xfxUddSCBwDQHUo1QqoWeHokcdSiGic8P
i1fyzTvxJmY6jHZHqafQzZMy85jLcPNiVdTCpRyINYA/zkI+99rnGjvUfUMa6a9axZzO0/JqNvx6
yqBmCsEANWKjCDXV/rKGOANiYbo/CQsU0h/4+67fo/Z+qhvV0Dxy8tIDnVPFl7ljB2ZlkMix9s0j
U1XJHGSoste8VvOAjI0JE0tL74RBT6bjg5V5rGKXBa5Q9jf2Defn9WDLUTyaayY+UrpA9x1TBZ/k
6wiGQ2Xv23SoTzUNN8VrANsdG4GLlRGZZUx+PeTZEFpZJbqwGM0GfpSmfNX0OM6tvaybUWuahSZ8
lBxmkwhWZHZj/rPu19RfI4NBnUwgnXg5k/XL0sWOu13smnF92q3Yqcjc0DIH3FhM/3nJeiU5SyB9
7rFogT/jTKJrNw4oLXsdZg2z1d71K5WtS701PTBCs60Nw/ytMWxu1oiZ1FnvEzvsxza+OJWWbtG1
qDnt3OHGOxr0ax6vQ8CVMXZ2z+jSJJ7hpXWbOvVTiefNS5BXhG6nT5qX6joxUW3moPKO7dwfZxP7
8NjKrdoWYjgRF2HujUqVW8xjegMrZ+r9pKjGR7b+4sMhzeGcad0UluUSRddBW+eEXqDT0VBe9fYB
k43b7ZR1HK/SsBIVnmJkHcWEoeE4DVWygbSzXpSKqAihzim+YBWiQZz0xJfgg/1uxL3J+Juzc7gy
iWf7IQ/eueZkgCjXkju92adYk9wdO7IS7SceBdjYPSahljuWZzs373pbz5nfWjN+dmAnGWBBX88R
Nyr0Mg9LIS6TM+9Nw3mqI0c/5ZOU4awMWz3Xt62tfSKAeGhU96vXmgetdjdWrn/IOL7vIAyYa3qh
q2/uBaqIexP0S+IV9FY8ppAsqon2WDTWeYC/HTKr88RSzMzUWn6HyNdvgTl6ZkT4jMbT/MygbQlb
Hb9Y1bjZbiJfLeAAb+zZ6uxAgcrxFdG435hK3G65B5G6WvPwgShuOTLgTW22n5rRosN1BCvbvtQZ
ySXBoCo7gsiXPlQ7xyKXwRiq9NAJCUyzK9zmOGbalHudShsPm/nICC8f37N2DbWlUtOzVebjHMCN
UkM7nbui97igUfyuiGVkohk54B7SOA5Zn5N4n2a39O8CCbNALxOrznl2ckH2HjDsp1plUQUno3GF
UV/PaztGD3Q+18CMDeBZ3IQNsWhaFB/KioFJvwziNLXRGtpDuvRbag2GSd0iGFCk83KXz5k7g9kb
5+5kyGbZpJO6NkSpqBmGwXZq+w263mmnwdkjtaOlfpeGiUwKRJ+F2nWxpeqpNAkfsohrzjIoEDuZ
SSneWugs7kbHHOivrboiMSC8fQptCqlnntn2lElVzn6lODYs06myALaUzWVlAQozQ5HVZurj4ocT
QzTiGtkb2Wk6fXKICqbX1mn2ZFPcg7ufS8BHEp+UvnVmxbzaSgofIHPzn40WK8/t2KTjJi/Sao/u
H0HLauadn9uwSd04158XxCLfEt0sx0Nbuw0etoGRGxYmI2LnmOS8hZ3b7kw0SqgIYzdgZtjd13SC
kx27SXEP9W95G/WyeTAzgE7Qk5zrrVF8xuPwyvCjPwBw0c+1UcQvSGdKpsn6oH0XnAOPOCFceEiF
9jPrIbPF4y3RsY7GT66seBu0SD3yxXHH8PGYi5adrtC9BtTxarW1lnvWwiBVKhAiZdV9LHqN2oTD
nJ8bY7Pr9byTqErJkODZpwooTMWYd2NcaN+bHH8TTUX3oLW1Ta+VlNpDPhtVFebmNPDcYwTG1Ljw
fS/LwSr7aTu2c05Lt56I2G7S18ym9Fvp/x1UUkmRuDWImjxsyjI0FTFSXWn5fJos45jG2XQoI/Cw
iFv5hS7uhwTN7JNFbm3GaNxHRhZvofJKsWHtmu8g1x1nWdQPYyHm1ZexMe1n+FebVmmcyywG7Qkk
SHWEvNDeSbuRF9mUJvbGonLDnGEAcDj487gd94qcSGg29MTv3Xm5uuwaW0d1lAjPoLneQyyBCdlk
JP9ACqzZ0UT7o9LN6FRqk3bsOqV/JiZL22XShDfsDslZn+v4QpT8Mc76e3uNqlMjR2aGnAAOsa3s
q6zLv2F4nCHqjPXzSLGzLQrrqubplipOempS91tTYSZDNndx6kbB9FSFoZLgKA+1VhvPq1JCkVx1
mLwwwUMG/iIs4FlsMlXhxNiWjNNnDum1Y4DRrYidAl2ZeGmaa9tZNie7IALEjYExMMTBtGmVgEDt
gv5260AQgc51byAI2M/WmLDWzvIo+2Y4NNOsPFFyaQEMCOVIDhFBRy5fN99722VBmwBmk52pvyDP
LLaO0axAiejLEXzxkTRJSR0yks3rltMG6/qELdf4as2udsMxX0v45GZ0bBXGC0kCB6RKpH6vlLJ+
YtJSnctKtRZ2KNLOlsSgnJZAWNYxn0OHnvhRNgwdCD6BrmHjnGjQyhxLs+qfkjX/6c6EXJWMrIJ4
WjDwJvS9POi+jEXGOdo2cYbtWh0U6n34DQHSm1OZlD8kBsqQ4rs6mtYK9Esfcm8wWgO5XCRxszUx
607f3yHXU7y6QLGwqsy5EiPrPKui8ohWjuo0EvmK03zbm/l6HZ1Bf7LNJNst7VSFxdwmlCBV657H
DDRFNXbQDLOW+wBybqiy7n66VIZfdles3jhp7DNRpO/LPlLOeN/yrexN59k14Tf6uMfno1I0TIGn
4gXiKWuuEKUXFVV6E4B1r0y8AoU45sNQuw4cP8PibKVNbP0FEVGcXOb4pHQTCQzjoG7SdllPUWNp
4TzEj3wnUG+M1IDxFPXh6M4vToSjV8ql2C9SvfSmhn6dSB7OMZUMi9K+wf2qjZEOZeO3DbfIZNUy
UHWN5aWUE9C7lOUo5xyjsbc8pWlq7JjIpHuH+uIGyjQ+C0stw3LEXoYQVbIXuMmrmiqXIk7XUNGd
L0sVGOpGqW0ctpa9m6ZbtxnlpoP6KotlPrIWcHablfKRem3d5eZQ+Imus5cu6UlHugSksDQxA0au
PW7cFhD4dPMCqi7be8zjvaP3FYUUx2+lPTNSsVzjFaO2e27lRGVVJ5YnqpUG/zyyjuTuR+86j/rU
aD6phx2EP40UFhw/oaXLHTZSjCGzaZyW3Ml+MFCdX+fS4RIs8bLsnZnoM7lWlyIrSiz2dm4/gndq
wglT9OjB7aOoEUm0E+v6DRnLCoIXQCYH3hGqWhyXGwSxhb/idxj3zmItJmzcEYVgPkx8hTexEBoP
Tk1myxHBc2KKD7WoPqKhhjO0OD9aOWRH/mJ5bzM/sm7sFXE24yarvAQu+7d4rM2DNdXTnYL07T1H
5XWZNSTBXjTLdqcK8W42ULgQnuOMn5jBvxem2mDCVbNDC/fg3OmVcTH70iQ0h+PFrKXqlQOlOER4
ZbYNYOuDgT6/RG2caHvi1MaDAoLvPKTdcq2TortroQieh5KkyHFUjMehXMipk+b8vTMn7aOchzIg
LnPstqKamfDnfS53bk4irdfT8toLZkD8wkmgN9p501LWPTfwrH+QWrVu3NGRPwzu8C0U/iUEjDdr
iHy14kjATo9EaWy2S8EhiMDjHK0U3VQNnQaR1og+liVF3QLs+Jms8nncRLWg6FwH97VeCy0lkkIV
X0DAR3R2Udte+6bIXoyVVwqyZhrByyjysOCB8Ark9J9RC90rR+j/rUZodYgr8UMBy3wA5YGBmznC
E2X7I8yj9EQmzbCSALZeZ5r/r4lFKZs0y7hTVTX5yE0n/2qwytMYwIRMY2dbQ/A9TOXqnoaOsFI5
5M2Tg5n5qtpdtcm4aXZupqrBnOXIxpps8uFA69sa/OwDhrHrIpskMMV4HWsd3m/PvM9ADnbOp/kN
FToJnYmmDqoHVK/5cFWTaDJWJKzHeR0PAackcdM4LNFNO9J8AyvUBnOdK0coejkZNonWeKMan0ut
twOrUJgPp1lmHYxqmQ2IfCWdHKpYM4wcNAkIzYnrY2jl7ED4yOihKWSeI0Z3ByVcu2XZNrq0vpiH
r0Cc5uzcxPVjaURL/ZkMizmh2NKhFl3j0p5Q4tPWuJ/yAgv3LG5hT9CzgXGMHaNqclJ1h8DhZUaY
oOVL8tLSfpo9pokqGrjGkmFUzON3l8IrD6cOgSzUI4W70F71I5xQ8wqQkf6Sg/KHrpFpKiAD4kY3
SUC1ZcbMzujsOAlp4VEdE7xoOUeBVGz29S6Xzs6tInfYozd19VOjx/TSaiVCtqS1QkeDpmkKwGGH
Uxak23jLzieZOs7ueGE5rfL3dphByfW5hcL9dtOKb3PCUeguyafC+kkLLm863sc0EIRInBOLpweD
bIxCo6Tk9pjwNdo9DIfIYGGZesDTVC0/Js0on3QOBK5wi/HBZauOjsjxi5eh7IoXTk8tnBa1NL+v
XY7vOK0csd6pU62nW7B7yUaI2byDyV9wPM90kQTtkuCil5xaz3Etl54xOQcbOhdRf+n0KKoOtj6i
UKgrPQ0UpMOnihBLCew4uZWbdbFUuL0TOGUI+K6JiOA+sySQe9AnUAv9qmqKn4THkgbFNNUSzzgm
gK/UaceaniArKTaxjgiN0olgjk0/A0dD9kxoyp2mLhV+SByS9OHpTOY7o7UYIXS6zp9HQ8/32pcu
A5S1b5fLtE483qitzekhSVE23y89BF7Ppuys/Jxe3lPUcHuG2qRKyD1zT9h5DtIM1UKcgKJF9Egf
L5k6iokholndAEA0wxr9bOZnOjJXC+Hi6seaPb4y8Zh3U56gS7BqhUi1CIqDbxAT07Fv8Fg9YtNw
zlTlyTmOmUAA8lmYm9dwFlW/54ZQ0TyqLQblOJ+JGER9AfTQyTF8F3NGG31yS/Q/EPzWMQAGmDb+
QAUWwPCd7etqpCbIabI7rb0xpQZNjcaYLwjIFK5MBSK5tNa88q1sUAFrUrTRccqq5SlLTJsqebXM
2LMmyQYymSluenia0RBEesmasdTNj8TstNJHqN6/zV2UXHrDqH4MQDBe0Dq7NMGb/t7sVZzEOlAi
rCR4abyswvm0HQ2UKjthRSgok8JanH3ddTRqkw4VJdo00Z/6ttC8hLLqArxJCn+cquLFoH5/lfqy
3hHsAcunaRvXYEOtxbNQpVr4nbsgzKJYtt/XllA1hVY5uzRuG8tzGnsqX1PiZSnoy95OfxKJRs8e
iPGY7/rZpOSnAQ3LjDZM755i9tutKzpoeCl44yXknRvv04QWy0Ndi3iyhqq6GRebu8/I9fnQLWv6
TV/r7smJjeFO6/J4S5+BW0bFEOAEA/VjDLJCrPlxlbk6oxiMUyeojbgsgtQseZSztTT0LdxsCitF
0fSLgOtnHGVB/AciIKEXe0Un59RH5WKzcUcxeBabdrz0E610j7Ds6NU7UmFhG/K+QNdIwMCYDkZ5
gBAjqg1nNW7uOaPeDywxqt9TcSs7U7WcH80hIRo6gdUBqIGDO8/cWCp7iZcL6HRhU1JI8OFODfGc
u2VAvtgnVk+5Gi1duQOcl9/1zuDq94y9VZ2GhEZp1UgL7otim3yEm7Nl8hF8cAzUf93vqKmTryUH
YrwxOebd4RvUjaCZGHM6CMNifxm7+nuP0LVHvWkhjoqArj7Sz3Xe03bIv0u9TZZt1hjFi07R2fCw
5sbLqtIL8EZEKDTX7TKnu7hM9w6PX8aRwF5eb2bEOehdmit7NZ0rDta9wjsETJJbm6QuwM1lcZSV
SCZj9c7sKvERTTSey6HlASXRha8u0RY12dqzuCk/J8puXtEtlcAAikenWxpNmDs11WvWKuWJIabE
7mia5p3ptny0sVDV7Tx0CgPOSCE/yjbQcaVtoyTc8RqpGqqu9/O2wjS0bFWx3mxHXcJ4Zarwh23q
uSDAtpyAp2wKPg5CWLniDUct0d5XrsuaxyY8BvQ5FghESVdWpzGb51OP+pdzoj3Y6zfLLOtPadui
D9jGdXkUnI+Wa59UMeVpOestfulVzkEHXP55Rp5L/gZJJflOKpkzPfwaY4FULcu9iqUMQw5TsI+6
n8mvyJxOhv2iQ+pS2SMZ27pN/Jhnk67vJkWzNhYPG4L/ZHRfcpxTKedRZ3hwU/ome6ebq3qTuvEX
hFWQZXVMTUc2j7tPJtpF6Lqc4UUIDPNBN3bGinGvFPS5W7Y6+ITmfIpasOxh01egweBqJhgNnKza
TeTVLVtgUXie4qo6IcWsoiNqv9L6MdrITC+ZO7TxXWcNPLyiXFZi35ep5QmkUUIybW6TVVpPA7NE
zs9GsUeiG62Y7RQUhH1Xdj87aL4D8zMlfyEMQZXHmayE6E1fb04dT19gpBq91g3vaqrm6wuhN1QH
jjaDPhf55GIhokfRPhKvI+H+avmm0QZ3BERP9mZAB4icVaun7zPhy0o49g9pAhBNTzlezs2YD35p
s1N8oOhO19Vb5q4cL3Tls/5atqlOjN9a25u+dY0F/EwPZMFpxSjuR7BxVHNxGjiTCnhV0x/GuMrD
jtbgq13k6yds/+iM8lXj+CsIA0jj9dUUdUqF3fcPdrwS4Swd4cHxZZozWM4up1y6b3V8c1ho1Cao
otU+UczxSnqjjgFjWfvRNKzhE0ZczO3jpvZWTZL2wiC7+NKabvrZrzHRsgarDynLU/sAKi5zj/NY
OkcUT1YXKPk8Yx+CKov7J5KvNmTUHRFLm0F3hzTIk9X+vuA9fUMT6T4rlL6BPXAr2HnS3kAv4qtM
STPyXMPWz5PMhj02OvU+uSmgdgniBf0wo+UqvKJuOrC+2bBjMRAgI02g3rRK6o8maSwW8BG7C1EH
RsU+1CbvxmpmOwX4FWrS2T2iO1oOkNEIwtYU9yCJi/biJbfvErfRN5YcBodMcOAYgbkIU2EQEmHu
KJL1MUkVS2WOValEHRCTcHZWc9kVdAjf9aFPCMgBNcsT1CjkLBUUlTZy08/ZcAv6hoyimHpP2WnA
xquDsuY2ZC6dknkTc9INJ7d1SbOzy+R+pd+KzbTpma2KGGQWuZI4L3TigR9XUSQ/GWaz2GkTJ7ak
vOU00FJu8PiWJCAlUzLMnjRzExV+Vh3moTH6oM0BhrbFWPO1armfTWm0l1jNvMxxxjcLrGEwtmN3
0pGx7rW6YDimRa/Cobm1lyKCkG1rdS02+Oe6VzlrP53UzO6acXq2BZlVylTnG+La2hPzU3m/NEm+
+IoJOb8eUK/bmE1rj65n5ndRLw7IJxm7kDfylEjTeZfFXJ80NBYXmqnc+OvcVqEqOkh2ouXecONU
R2+O8MXnrbmE19R6tCfFF5oQqUngl62GiAm3VNvkozR65cDgzXemrul8JUsBq6wzSDeFFwxMZ84s
b+Z0TI6IeEQGWp6QkgCqAgZje6yn5g5cf8O4moP+xcTDN3uNmOvzGjXungNy8cLEoQyGHErYolQJ
g/rIwX1ozpjms2qsvy8pHCFvxiz9PDcOuLD1lszStCRoOQyZMhr0r5WmzHR0B7bUFB8YwW65mibh
ONPIIgSpgIvDTi4r3YJGpOpdMCvNT4UUkp2omqEIbhoh/38ksyb5qkkAw+dAX3Q0B33DZQfALFLA
SiMc3EOW0pTC+hr7hTNXm7/WyPwuzkHbARqCoG5wSkSdQJS4yZn+oAzsWC/VqkGG3WctKzUBdOK4
RuP0OQuwSYpa2vfZrFNZ/vXL/q6S+vWyAkEJ2i9Vo3ITf3rZakwXseK3o5ohvAvrsDSjoKDnzZJa
OhwO7Gpy/slrajda6e9CFtdRIeXcMBjgWUwX1dlvH7a33KEsmD4Pk3nrZmY1sN9UZfHykBANHRL1
eXxaiHT0K8zRMLhTJ9sx9OfEN+XWOmwSaakfsuhvWXtKqnJ4tfuleRX6IJS9pdAxL2jMZLX4YNxM
Dd0IM/uJBJu0LwzyyFQELlp60Jk2fNpufWPhCIuQcaN2q3InCGi4ZrQ1FL8tQBFNWjM+O5xyZx/H
W2lc687S0AFhDEWHPZZw7YZslnKTQ7tuA8jkjOcyDkbthyvNm4REwTbrwUWlUWzipH8iYpsJapsN
yl6NZI4XYJ4hbtrWtO6FUVkPi5EVPFqcFT5mrEjXMlkcerCUVqGhUFySDGEaZpDFeHo9+n9YkdHw
qVaA7VcTeydVpwSqdyX3VqFyZltIjmT17NrmoOUWSdIUZcZrNaRtFWCoVr5KOGbUGsti21smVumb
VVQ6tPtscgbAyJr8LHD5gBTplvHmiEO0vcmmBWFAm6xWMDR0ojlF1kjdFbpjmGczY8QtUQ74/jo3
p3F8M3wc3TVnm3EwPBZIiDoUL7FdyzxoGoy1QQLWahuXPYq5mnzYcpNZJHbTbEgK2gJa7rJ8o5sh
UbgYu4OpFaobwtJe941LJs/fJa3/36A3v3GQ/wsRjgkn+cMqErwP7//tizthkDdE87/993NdvX/W
f5Sh/voLf9eh2n8ziSFFbumADDEJDmeh+zsZh/+j0gpFFgmjysZLhLztf8lQTeNvbG83rb1GlOgv
/M3/JuPwv9CD40ayTYwB7O7/igwVEcGflx5ScBFEc/DSaRDqvyAgf1hn7UQVsP6Br7f6Fc1CHIzH
qwikv4awJYJpd5aYAVXYvo+Orx7mTRWU23Rr368yBPbvg9I+vsSTTtikvzW2wwbIjKTT6B3GkGFU
Fs7f5E4cps1wIIlCWAeqQhwS/d1Lv8FHsyt31MN0D0+yw76PJ/WW0vSiyh3oYqy6tNVw43jleRIP
HAsm3pj0l3AKiMdeQubt8XcRjP515F1cRz/auEGxTfYc8rZUhl59TK7G7FsYhY7UKaP3Mnqknt7p
12KPkuOAii7UD82JpWvbBOLtqAQFPwRr5Ku56w5Q1D7SMNqMuxfMjI9Qer3bK+AEtu/peRsnOnbp
5qZaeJje9PPoj9418vuNdk/PXXgvh+vLi+udj7d/QalwYrfcfDd9+tled+pOyD8POXw370i4nvct
fHqKvQ8sY6chGDfkufEf85e2odyDzmx7R3WL65Wvg3LFxff4gqA8DbCA8eO+p94T18rD1hcM/Lcl
sD9BP3gIzx3vo3szgvxhCLCPn2j530k389NnTkYP0DhQ35CwOZKrY4P1NK7tJ8DXfbMbjmYW3AI8
jBCbEBOu+CSu6SX2m22/Gz3tflgnD8t2Um70ezJGCXDjH8u5n+1L920Ni8AJ0lO85z54WTZkSAXW
9+KAt5+DM1VhH9i2X82XNiiKSwoCpvfza/Nh0jkxvfGruaeaNL9E2F7H7bilLvm0mgAPzhHlh/AM
sf8OoFAoxCoGhMoGE3PKr+lMIzXfUqn3W0ynr9ARPPx5zwafhgt3nvxI33Tf4z0MgjzZI2hN9iBQ
9m/dsk9+jgsVvoefMQvjzXAE4BgYp+5NfmdMhgwWOSDEVbflyEC2TBwMcaDN2xYIz4mVf5pe19gX
xZ17zTwlaLbOa3NOTvrZeOxOtMWeLfuifLgfZJQQ+HibFHp0BfmNesjvkkC5x3PlZ8p5xkjjd/mJ
eCNVhPQ2iJ/h953u3VR4zXY+AW1FTgDbEhmNi+oA0t/ZQPFpoRf2Rixgno4N2/VmETZP43vC9OxE
mgg/o97P8jCCAUx2zBcPySXbZyd0AuPP6MqPDD4waHmXy+nA+2999bENFJYA8nSxSCXfGM03T/Rd
DPzard//tL5b5/LIqG4fOWHR+srGOOShwg2Gwi5VNuKz5287gbYNko1Nl50YuzC+4qscJs+aA3Kv
lm/cda3w0lftkjP2eQtoLkeP6mcWeoS+eigeduZ5MvwpIBRKfPLBGFmHVLPhRe4g6/hxfoSDzdUx
OxaH+M64j56VMA9uT7BqPMvXJA96Ejc/eF+Rj7ak+cawKAL+8C26Zpf4uPywnE37pXyMmGNpROOQ
M9hAd2Jbxa9t7OvyiZaVtpPnKjT9UG4wY9Eh3q/BPZL54wfEmjOPTXrMfuR31oHizXqvAszxX1HF
JaER6LwVH6XidTv97RKf3Xcj9SkrsosOzDN1n41sP+lvq9wPvnZFGPfmnBpM6jdky+h9/k/uzmPH
kTTNsu8yeyuYFovZmCSN0unaNwYXEaa1tqefw8xudMUA040CZhY9QIlAZngEnW78/0/ce664l7aT
efFguAfmW2QLp/I4OardfMnXvXILDIetwm/lbF4nBx3KoxKe2z2VIRoGfKk3I9+jxVVf1I5vqDsz
wUh2ucux7H1+Jjv2ptZetB+R0VzDzFOcV6+xE/u8uh7RkYn3Lbt4EZ3+Rz7yK1t01bfq813hMK9l
fjqrP3ijO/vJJ1BPG9yMzRLHW7xiRzKfNx/PKCmcMxCUl54l1gV9Y2AySXPKfX0cXVIwL/Ve5LdQ
/NiNzeTQJbnG4vdYARTt4qyFs8sL4j+vR8m5t+c7hkSWsgd4nZ/093yvRuHwW9Nsfln8fjeCv17F
eXhZJac/FAG0jRcGZpyL0JWBMR3b4+yPMg85Xe70O5NDxmKsxTsbgYuvs4/n/wav3PPLoxWwsMIQ
gmMyFDQ7uhSly3ZDCkZQQS5fw0Ka4BBfwFxLX8/jKZ7U71hEaKD5ihdfteBdOEl8D5bqwlLH2h3w
VLpGIHm1+6l8Pmd2Fj46u9/oVUaXtdXB9J/PiIDh0ESYsT81J9933JvGSUIm5qzXlLdo9Fu3dZXg
/l+igx8M1o0f3LG8fCOAuxw/VZ848now+UdelPkGL+g8H0UbDTFybWAh7ccaOcLPpDIlYWNip+ol
8h4sV5u5vpCypJcp3qkN95z2XvCSBRgnLHTIchN2SIktqnkct3VIauffxoP/2+Xlf6PC0cKR8H+2
LwXpV/dZDJ/dP5eO9y/5u3LEp6QAfTMtA5Qqqj2Ex/9eOt7/FYjeOwSaBTQOCPE/LEyK/g9J09g/
K/TEdJMmFV9fY2P9n//j/q9EE0YjHQ9pG3gY/5XakZT5P/tWdviKqvAn8gp1jemS+L/1rRG7swxV
+W/gY8menuOpvElvCCGswTEXu3F17ycPyxAB4lHa0SXBiw7ynXGwDusvZJE/w7659ufqic3HpfjJ
fgDJ7Yqnjfvie34ZSAb9RP7oVPvVwdi9k51mz6PpWYdtP/3cIUeyTcUakmj60Ib6Z3JVf5MVeSIs
/hOW+VjskAfJL2StHgkN91mcXga38Cs3cYp9/iI/EFbncQ3sicO6kYbsFdfVax8g7NUwRZ8QS+3I
6bT86lI/zM/z4vBv+oftaAbLcXwZ9u1NuCjfckh0mT8HA1VkfqZgCcil20GxCQ1KaP13dq1DXuVZ
ORi76KW80Xta3+ZvrtOYJQOA9R1XN5ENLWde75phG0b8pQgAL0Q27MTneLkgxLKuX+MpDclYCuNz
cl1D67K+8BYe+R5+y17lR3tc/aHukON7qC4Yme3GLx6jJzIgAl6g0ztPpWN4pdccxVA5Ju7kiD4p
xE9RiOLQI6fKZW8YzL8q5Fg01m/wdkKSW33BG3bjKXqAoWULh+jD2OWBSmKGuzxwjLJJify/qrcG
XaTu5lDH+f3JiclE/FVIBzrz+aDtmW87lb8cFF7XckR2CtL6fXhcKxc6zMxZ+rYdy1360BzaIMef
sG93FIwOGbT7waaUDLN9sjf8clcH8YGg+qf+QziXJ/PK3/BqQaewRS/Zk2Nv8rbndCjcJjdlh5gg
+4ktR3hFrX2ZA/P3euJ2nV6tG4KLV+UwPHbAYGwpAVppq+LuPoiniNyJ59SXPJFCDl2RP36a4RoO
leMCEioP0kV45PmcnDSpLiktjC/Z9Ymvd0kYt2NfP5DUgtaYnwiVa/MOcdluH6Yr11fChvHMm1ay
nnUXZiWoll2J0Y6fVL5Q+mSUN8fJ5yymJ/jS3MVtA/wwJOaerqVj0zzcMn+zC9/YFT/+8BSzyX0B
UhKTdWnyNn3gWE9s04uckUZE9gRi0ngV7Ud52g6VP1xQ4Mf0FfwRPxmPEc7b/QKgg5aFMMS8OoKL
QnQ++pL+NhrUW8NvQWZ8af0uogNNABzlRdktymmwr9+9j4Vv8apd66puhDOJkvZ5egBd84wNg8VQ
Ux74Z0jDCHgl26P/HrkKyZj0cKrsMNdvC4gyR+dRLI5l61YTNSGFn2Yjc54tsunsYd2J34vaO6yP
PBKHAwq99bMNt1dW/5kVIkh1JfJCw+i7fmIPkttJ5enk+i5hu69IvP8swvSiPRFaLeu7FaHXGamL
N/hrWB3VYPAV8Zf23Hpy7/aX8ZEVBiWV4veX6YQtBWPGSXsBfuLAs3CRRuacRj4LksoYbASIBQKZ
VEUawXSLfjDZA+CfB77hk749odJ2p0B56kI+wbb+LMqONML4e5gmrl7URyA6DDs71Vf1x5RtnYa2
7x2ZyBXGfXujOBWf6SPDu8CS/coW2mD5jZPOEVvvta4dC7OQnT8IHp/pPcJTrfcGhUosEd961jHq
qw40wil/Nd2rAFDazQNMJ+yG7W2nAsMyTwpg1q9ZoGvYGRZ4GFC4B2xN/fvisBr05lvrmOQA4/Y6
KBLZ0p7I8JM1GW/fZOfS61pSoNQfd0ol9djsFtF3lEIQ8pXHcSNE5gohcZhC2ctf6Iald/XA+qV6
btmyvo6v6abZIC/NHZJKaqY5EAFH6s6HoQdI5vqXPPF1/WXIfUt8RRJT72aUTAPmC68vXMKQtreR
AmULiEXPWTh88l5T/eb8gfPj/Gi88Ew5FQ/3ebiRhAQfQ2D6HQ4Pufto7CUG2Cgf0e766/yTmMfY
esClOL/2r+KDeB8KiLI3Cj7YJWj+zk6hwH0Wruat3/1YLi1sKVIL9s1JUD+NkyjQ/L61FyJC7N7X
ovkkxbfKV7BuOgsEnA9jRIKMDLY1Alm/z1sFZ/nGcxNAnyttY58ydCAi6TbTXOiIXo0T+1se5Cf+
nDd0lA+JoTHx8/lwkICchJ03NifZOulf5EHZUBy9CVBlsufYsNlMVvqrQkNNjahPntR6NWRKFpCn
uVRdjreytcHBCy/U2OW7pRIiZMvlidjt6k26dMOHFO8NlHPxsf99p+e2zbfWPVsXLT+MqK+Pqhi4
UKFsPlSsqhfnefI8YviIa8hEGgCwJa2tvsbbz3SSClhrzb2FSBMPnaLpcLbj2bIXg3M15188jP6A
7RGBON0r8QxcWEyFv4lY3MzqRU3x0OXlq+Am84kaOX+MiBpu7Dv3MBDwWoTjHtSI036ZN/NskCDh
Dqc2hwVpy1/8z3AqwvUYXQCAu+0XHr89fxU/VOwVXnEEldR3nPTNXudyUT+S/fjFvGA+jF/Kdd6p
B1wOM6mSZAFd66NJ2f02a1dpRw3uyj7f6+wokm8sAb8AZCjuGE5EKEpIQ8eYwLOKbQpllDHv8I4Y
edA2+ywNWSWP9W7QXglmin/Q3UP8obkTvKoMI9nNF782gjD5a04CVOikljaexXGXup/mjqWwhMLV
9Gc9jIarWIdYjZbB/RE7R1T/3wx7/ztV45Sn/0k1Pv7qqv7X+kcxzlf8WzEuU1VbGrFy1LuSDD2C
ae3fc1xB/ge1OMotymqoKAx1+ap/H+Ra/zCwR2P3p9oGdWFQwv9bMQ7inPxi7MuiZFHdy9q/VIv/
OcbFy64aiGANUOs6iqO/KOv/vEGSDWkAShnzgHQJq2ghyl+EdiQFtSYKA0Su4g6pRupj3Awn6JY9
7ilWRbWWGv+FqV76c4P29ytBYWnQrvBOsMX7c5c1RGWVmXLFMK3NcxrsTuHqKTfta9xm8WXEcGVh
QT2peRIzdqQBCjqsu+8DWQyUjEiaHtStV3fDRNQoRbGU3oRm3f6LQIQ/t4t/vUhTYy6vE+FpGrh9
/3yRk95j1lJ4u9ppzHzi+5Sga0MStJ0ZvqFTmlHzXwWU/MkD+fuv1Gm9ZJo6Bfn93cz+T4N2oS3N
KZLVGZkLxd2WYFCvk0dBEgU0oiujMX1VXCEa31Ls0G4tI5fg/EVObaakQZsrUl0ip4M517q/94//
Ut/9/yc+BA30f/aRB9EZf3Z/fOL/+oq/P/Ky/A86W4OGmcdYBlLDk/73J16ij5YIJ8CFwNrmHmvw
Hx948x+IF2TNxJ5Ip/1HpoHGWcAnlCSEO/jh3pj/C8GU9Pp/fuYNniQoJYZuEU15Fxma94f8n56o
us56JGkoHnpT+Ii4iNriMYm2YdfXWBfBZuEbGUrRN3v4g3J0nrQELEK5oXwwEgVWEnUQfHRk8Xn5
HKHdxl2xqd5oIIwT5lm0o4rh/5JtCAokTLuNIg/ApvVP5tYZtHajCfUNltpQ18yrCv19nbWfiTHU
GH12kKm9ujHHQ1xH25Vzog15/hUE1hVGqFQQvCbt8ajEBM2FnLfxdYlr6DiDJgdbRtfXLCC0JO2q
CdZHtjJjbZrtiGUS5i1VviAPAjIvofHuAe7+JAjKadEFxROFlk1SUm0geGH5+UURlRgI+/y26LG4
OKOVmU9xUreeOPS512IWfFkmM9rBBlAlV8HkOsNtBvzr6ukoPjWCjCdkqIWnxlTSEpl6WzmqHE+v
OQt2KqsIVQwkKmVnjp3Jt2OA3lvaUWQcAir0aeR33N/OZpg9XJ+KN4qDdo/mwrZml+ocHVIsGG6L
GAihj4gp0Ij5/K9rOt/jbLGyI6Gr6jcrmYKK0xz54tp8bPkSE38JMhcBuSr0yHmN/FGNJzKzhHob
e280SzlcxSy2PIFvlLo/SoWjolqYSKaipMrcUpRdAz86NdVzkdoeG6QzkjiU2o2J/ncdDfkVd/O4
z5K1xCSS0otF1beyKr/qYsMrQlBGUavr7wLqn50nd6RgnWXtad62g9Q8SPEOOUHpLrlG1duyvk8I
9SVCFEU4EqZxfVtxnR0WSDmfsCsOEv3l1iwkYae9EmwtthoIfo8rkah7wBvfbQuXQBDeF2Pby9Bw
6zy+5N0WIATdoVG8dZbBNwBwwmvjVb+OwE1+oWFV2XxsHRcePz0dsbe7DOJCpp3kynHeeHo7HWQw
D8GIyPaqooE26YQXrfPWaIdejdCDRikDUxJoULXuC2jQbqsU8XOxBBVkeNLFhNIgT/WxV1V7lQPg
rG/oBuwC4uvLCswzthUxF3xQB8URTXTniTm2lBa3somO52lt+xKrx8iEBBW7LWEB3A1qTmZ1Z5Q2
SDLGySoblEpP7onpbB4XTAdGJ+8XjJBeBiXMw8q0PHctULkM+MpxbJCKdq0Y7fW+iPeQAsw3DFcK
cHwKAvZcDT330DxnVfdujEybCFbWY2dAFYsQgrgBjIBoPRAbZmr21sxlbStdKwVWpphuqRqpA+Xw
edq69ixWMUs+OWrdHGY2KAK2NIuCW8Zop29UCTT0a8frussdnXEVOSp6kV6gVhFtAmGAxkAGvFWI
iZMSm+bKRa2forSPbyU0xKPWC+IO7DaTicTS301ZfcRfA4Swzh4Zv4RCoxCayy4dlERlcn5MyW0u
NAbtUlPtNU2/1EhEYUIndj6wXcqZIg6nTUnQHKLvPpjj3J5KZh6p9Vh3peVlSMRRkzFXUYksBNhi
ywI53fACRV8z4/oSteJxFGc9EGV12SubYdxShQno/ZgOG85+nkE1RutZGqcW/DUdNucs2nzSNLx5
bhDJmUQCyycL8kFrVvgWa04IfcKRp5wwsuyzfv6WiTlzYCrRoWatXRL5F8FqIMfLSI5a85AICL6s
nlS5EXVfnJZMYsxcP0YdiVar9IuEBnZOpRWiEiaPsJpjd0qK5rmr4hY+oX4rmzJ9sLC4+AVp5IBT
TELFdaX+0ZbYsIsmn69AL7OdOFXNkwbXIWXtSGmC9bJTHAHq6KqyrOhAMOB/DCvyabdKel/hAOyx
vR2GQribz5DQyGpv7RdNElmn6OlTUi5InasKjVKrleHCmEijYvTkWcQ5D8J9YGetrq48Gc9LVfHH
m2wTUa/xM8izxanHPuH9r2BIIAsF9RPtVG0jVWL96SVcoHc4Pdp8dnipsr1O0yhzO2ixi3NufNWs
0p2UeqLHxwLCQ2xN16wrP7V4hBdZDw0SniH1Bvar3TQvYRLhibrnLiNuLkmMl8/rKu0GJRau0tqv
16hNc6eRqku5mY+okA+5VPPCgH7gN7gKUfM+K0vqNUNCay+36ZsWI8RS05JvktMHrxq+YaNExDPy
8CjQOS+6gKQQKCsU59rLebPPuqwrwTor28nKpOVlitthVxQbPkZg31qSIesdkVUk5AiFSiJ6iIDs
fDwSAqHjymiZUyVmIwXRigkqaXv2uFzBcVbvmCvIoGCat6lf4TwNzWPZd2ZYrUwuE4l7Ew4RDuUu
7QN8AxFneMecJ6seoPp6EBmHMCa6uaz7YoclRAwH8k+eBuk8ydnsjtuku1px16apmUgel6ke++yd
xp4plhgZjL7qAccp8dXRyrPVDcJr0ucw65Va2hmtaF3HHOU0Opxmzx2h7gqOEKeOZWI1K3BMDt+C
HsBVjlg+dwyRNCHO+OoJsaBZsiIfceDwoxk7gy1rGiBD9lqV2UIpwYupk4sVlz+dbLhtj7ttTKLv
gvcC8tPwXtAmeW22MJviovH1LY3eWmGab7HJxRdlhDDr5SoFm5Usx0FEqCJOevuR1JDkCXLtsLZT
iIE55rhhPQi7GYgrGZ3NbFs4yTm/R59j/XVuGUSyU1xT4UAyDnbVt5hkhSV7s4birGvFpV17T72n
xmU4hLpEuelM23rldanXxyrTHuL8y4IBixTYjy3rowQwKuUnK0IYouzzenyTRy7XCYzxUF/UkYl4
ObkNemWehMX0xDXjXFSG2xwtIkMHnYkf4p3U6PZ6Fr+qokDwgajfWsS/u2RGrWd2yrXGh0hssCdM
iujRqPUeAc8KppxaL0I1fVtb5IPkQgQzwQIQhS9iL7tFIz8KFhQYMQk1dTz3g3rp6vY68MBsKAnt
obNqt1c2hEFG2oE4wDAkidoeEyNTV2lN3WiKCD6SpPhcJDFpdXLj9gI/I3Min7isPgAaMTZLzQ8k
47LX9zwu5sD1MNVY7jHbNPcBrlH63GTw9/M+8iIl1vZZq8u7GV8seRHvW4tKgEEAsNslurawLJiX
VpI7CvBr20V9HAt+lLm4jp6hpO0NOltt620Tf6dC95EkU+bJIO+9uMu1gzbWVWCNZLEY1eroSceu
pEtO5Sr8SizjROPLwyWwA2m7nzWxTvhdCJfA5zUkfj5QgrVAI5S06x3l/rKMtmO7ZvJnELTVtG5q
UjEJS7K+FRIaDbwX5RsP2p1N1bwW+XweTf27GsXHkjbmLIjFL6qzJqyRvL8pnfJQgsh29EKGKJ2A
eHpUS+nBnHoeJXmKLlLPDDiRbmNUBR2HQc8g8e5YQhmK72/lL8L3Gtef6xRnj1YRL7i9f+FcduTS
JH17qE5bQdXTFbozqv36IWIdP5kTcLUObeOlxH3LZ6Vsb3ymrmZZ/JDo7dVQcOyawI39ROaJp2sG
XgLo9qrbmYp+VKIezLqqal4rknPR9/dFhmo8ksaOd07L1/XZTBvjy0JfjNlpzvGJZGDCYi74djXg
dbQmokoyeinpW/b4Mx22ZijFXYtJHGeOywLE0gWvzepFeUyJETNYBRwEeiknIiAvkbbW+fsYRTcd
eNA7mZtHg5t+aCYLMzBVuJ4U7QFLbeNzI3eOmvMaMfkk90QS9VOpG3kHXk+wjUgW9rUpcPTCnOU4
jCf+YTa3h5i+QZBV7n0kheVBtorpkNZ55kn3zGu508awnpvucUk2FhXYAIlNMIiLXqXc1Y17mg8h
NKz8jdjac1u2B7GzYj81DDhfq2B5CsZ+XPi59WHCvfGHWK4ZmvZVsM0AsqcSXR/nJOquua7d3KrH
sAHPaLeq/Ck1s/Wz8vlgBxBntwqkgZe1GVwoeF72LCbvMOgVX9BjTD6aWYVlPYKeiY2x21NbS89q
EovuqDL6LgSr+5ajqfXzfj1UTdwVdpVL1nM3cg9PlqA7qjgYobKRklTDMvBM+CS2UU5AsHlVLwIT
t9qZW824LAlHkjxLLCcNhkejDuVlaqRI2JFPGrGTWV9nAGVubDSsWnWgZJfMatYdvPP3ZCsL0rQs
M2P11K7ticTp6EIuGVqxwliDlZPSGxphO+Vjj/xha1qAEJvyYc217I/6MIdSRjHgmConcdHKIoAf
GPE4URx5QukEjm7yR1jaYW9ZQmhNdMVyvz0bUi6+zpMsOVo/zi8b5fbLAqfambfxLhEiwIqMLtaL
MabAOgH3KC7atKElacUDzIDelapq8Toj6k/Fiq9kgYN0aS15vT9H3e9JGWYH84d86pQhSKXqtliv
RZUIsj2ULwas5E8pKSOWZK3ATR7JO1kgSAoH6beFXQyMSYwRNlqRWTZx0gQYbxSgQVrk6L2kItqD
MWQJ2nM9SZ2zbEhpBj5nuDgbGhtNx3yFyyxgJt7ZsS5oJ/w4TxmZYHY3E/qkWUbJ01q+D4B/mqhb
wJqAwNEL8E1yTym/dqJ5kO+fyCXHQiY1OWhzEVNTm0tuo6ZX0Fq/KxCB7gyXmyg+bTnRnS/XdpIs
bxirt0nro2BS44SADjLyKnneOI7i+WCI3NvZHGV3SMqdJlhv2bMIBfSMIF7knqXWB9w/k93sbAnQ
XiI61PMsddEbhpN2B6RMh9QUab5Vc+WIs2HsDBpDxzDAkc+6xZ7URDck8b1Ekz6EE2ajfcSa40GJ
rXXX4lfF5U+160LJ197k1iJEQ8rIL2gk7UtBBn5exDHFVrIp86XlTOckStQfoerwt5TTPlYIwmij
qHwo9e+k3cVpc20H6TvGn1u2e7m9JTUiDH0HKutr5U4Pyw1yhlU35c4i18O3jPauHZ8z4Wi1mvBQ
yLVmx3k+vWDFwu3dxtU3T+TCIKETdswugZaMqasKGaipUonfeOOzw6IY+S81UtnjkrcdmLlVPGFC
5WDNZBJbxO0JCCHtQhEtL0kpWW/VPNC3YDx8XyaAUCvcIYgSo0kphWWYEJ4OBLxglPVuHSU3r5GE
TWNb/NRWxoMwkKrZcyxJGxL6EeaPJyREitmRqWzJe6ngwFH1eDgMiRJjuTIFUQqGDs+jA9RUuC0U
tXfncxe/qWoMu66E//4eLy2hAglAylsFleaa8z0GRU3ZSB7Cmh/hbc2Gp1WtdIE1ApxVKRE3rGZb
klYGIO0kL43yiieqPIOzJMyZVQAij6JQkw6FazQ/jks1k2vAX5l4APvOYioVL0IjqftSErYboDs6
U8komn1HRpzlLkkbPSUz8h57Bg51Vbdc+xWNyeIWlMRcYmadOQQ460BrtcwAAqClAdwzIERtm5gg
10z5SyuQx4hLhByyjWmhSbnytFZQ3FWCxZbIbE6VzGL1isU4TGKBtatokJhx0ME3saFUNOsrtrZr
idPyuc7pLcqq7Q8yRqvDQmuFiK61WAYTFKLjUDMbzK0rXbVUbH2A6fFTS2pA/FZNXBiOZegSpUNM
TB4mIxtZBbPdCSPUsidQK1wyGqZMOFQJ6/IOfllLVmMft/5AOzLGffQwRgZpcdReTlthUBr7js59
W+wFGr+7mlvQqaemFHPYXNyQkfzAd7HHOvOm6oadriqwDRNJkN5iPYUwhgpCn97aeYJMignPQm8R
6Y6ZEsc2n2NK19tqGr2rwRzSMgL1UpKWcq71ulWye4ggV8ycVrIrJlXpQTNwxOUlhzDFpsKVy9lP
V/NJFVEQtdHkzIRDFb+wIOv47Web9LEbnMj6ic5wChItZhpRob8R9dmZTI1Uv1FBrI4Lbzvoia6H
1pgj084y3xTj7xlLtYI566im+U5bUe2xf6qRUSDhT9XihekFhmgGi3YWqaCjzDXQFjwk6MwOlQgC
p0y0g6lo32Z/r+mmNCG41LSo4EWnuLeeKnfCA6ZKSLiV+GuVKb4JFkCObpae0ayLI0FO2hkzaQxa
w7xDZmKZqDLAk+JS3g88rbjzZi2yJM1KYr+s37GumvmpNKAwM9lnuueVFloqc8vtpWMfTEKGs5CL
SYgal5t206qJaMLYK0mZZBL0Iy/4DUzpZNHGj41FsODGIpikhhuiJN3nAf2sO9zJ9+exlsASiNp6
ruOV3sTEQSWuPBUVknflVz8+CDJ4tBntAQhOql4TwapSeyDEH/G6eiZ6abnXDosVfxjmDu4y8Dy0
Gob1tAn32Zh5kIBUWCO7WuSWndEcNtBtrpaYz1Gj3VpBQj7TpZQciMNkJRjr5VNM8lOc8R0PMt4H
stPUdfnQ0xKI6+ovBTC/pDxn0RFe/GL3aRTORXejUj3neM2BXumZR/THe5uSE7Kt9zM9vk2YIm0z
BZLQgKpa1xrVmhm56awNjqxu7p2yVmW4APMOMbhFC2PXXavuufVfsqhxQIqZ7O/7YyY2t2Vz40Le
S/T99Ihujc3RpsGzUHRRM2oLylHc3zyNpRdPRsioRkVxbXD8dPW1JgNiN8QDitCa+wzvMNXSPYMn
47yenNVEvGFURxhTu1W5Mnmk7J8XHwSVCzkSaSz8MrvirWEGNoQF4IpeR7Ax9MDGirladh27r7UR
mWAthuYw/LvOZuH3+cBnjZ3mAOzBZgZxBx/sCXiCrzzfNkUM9FZwY/1znk0avS7iMrd+gJYEyh1+
U8Dq6dDZxuo2nPC+iXdcMcKcpOFobe8CosyMX6xSVt36njHXRCPSBB3BD33QZyEjCVFZ+8P/OMHm
w5mBfc1E2dPFXrQxYhurMMFjulrqe9e9SGaM5N+6sDF1ICv5Rqs2zgS8Bh1dh1ZbUR+j9GjdiRET
8vkZ06HehNYsuXP72ki/zFT6pDif7V5qO0/ozWteKdE+1pZDXaAVaYiPPyx3TW8kXqEYnDKifECw
1V+VuFzoQPbljLxl6Y7i+mrJPchKi7vy7hSfe0qCXslfszQLEtoUveGHgvPSKaIuTCH34mIWngX5
lAoNOw1kkOJ4EEsN1MbmblnhyOLgauVxzau9kJq7qtviQ8fvm8e9Ii1Ozh0Sr349BUJ3VJlTUQSp
oWlVQVQ8M3ew8+i5nc+TzolibI+SPDLpH/wUBTZz0WYwKEER7zBkWUQ22KV5uouVkvGQta93iBs1
h80MAvEFhIfullKRLuoMc3x15E25gp0xx55gpHdt/cr7Z9YtNHu0g9wHPVbuelsOHaoZo/F7860X
SdJrJNwVA8sObomhOg8CMzf8AXnFmUY/+boIveSYdXHYxBE9YwqIuVfZ3o4wrD2AM7VTyObTlFiq
Xy3yTTXG9dT2HX2IjMdgG36pixGWee2p8ngpaPF8K+3yUG3YNVC/oPExpUMTFU+gts5tJuy7Nr0/
1Wi4yaRFP28OMGyNeiO7tXO3O1giG/Gyi7Sh9wxWcTUfsg2Zly6sc8P3QH+36vFBlsaPSlNSEHzd
aJyUcngSZzXemYO2HhlnqcWDUgy/uIKYfhhUMmoyHnWORjvL7yf5sJqXCBZRMPcWLA70TjrHLxuN
tyiOJ1hRW/8wi8+GUJ1z2JgFNEunTxT9km6Wvid2kRHu+KjmTId12pq25epYNol0qvhtGNT1CG3D
p7ZmXze9Nc1qW0iQobLWR1m+QiDxOjnIU0Bj/bxYPqnOsyctBvRBrhpLOYiZeGmal7nD89OXT7lg
oCMcXJlEIbsSkeJnqj+XbNiq7a+hqbzGYTrHCHQKM/IZhWe7aouxbCe9flZFwDj50JxSEZ85EUCJ
mNwaBrmMWWIiQCvrodwKIqpmDCXVRikmMHEXsRoZJEDtobrGTk2LZIv5nUDdU2lhuypOcXSAvTTu
ChKK6EOiFslp3T1IlvGWkQq6J4Ixw16QWpfKiKIwBWmc8C44mtEYiPdRz6X1JUn8VinZlkrmV82X
2cBjxEDcitbV5PlG8G/ldfAebkuUiEFjJAfYZB7xcOBKEApOMVGTUVNh7qnVPbSR/dSOXqMmWGTU
/oVZ9hO5TOSvQp98ESgKbVYKhbNYE6A1k3ppHjyRWsMch3NMHf20gl3h9s4oTY3ytmTWZzmrgSRP
x1k3U+yz1etaCGemC8+5lu/g7u6kxnzYshjVsTgyxCJ7WJ60cEvMB4VKb+xZ3xYjfLMBh13ZDs9l
W15r2SQOCgw58+AUDkbeorXrcaZr6jx58rT8TqiqbZKiut1W51/JGlE0alxh0x2FOYrpZ2Z+Glv7
QGxezhRifmrE9ZTG6rNJ8ygwkQ9ShUIqhjfn097v26LV9uUiW07G2+N0TfsYzQIKDsPcirAf8jKw
+gQnMNs9pL1kyIZyTHCzmUAPYzNfQ3h2xJUHMKtxpyw88FHtinF+FAyFEAFyUtH5YvYH95eFTN0i
f66nNYAYjH6zAPKDqzmot81J9I7fs9aOro8zARGt4GzFhjy8NCUgIPp5EkUKHr2xnHvTMiVk8/YV
5uOJ9auTmvctXPvA5Qs9uwG5Yo2tHoCY/tWMTC1GPftf1J3Jct1IuqRfpa33KAsEEBgWvTnzwHkS
qQ1MJCXMU2AK4Onvd7L6mqWkMqXd3vWmrBZJgTwHCET47/55TbMUhrali4Ep5PgG41npm7xwbtNs
6o/8aslK90F57HVTnuKWwskL+24TDcD3nc7xD57df42SBfp4bMvNhRy1sbpyZyz7kefxTqeoN0hb
CRsuaW8h9jHuXRDHaAgxrx5lGzxM88ThTbfnqRDZpwc06hi0iT4tNV4dMw442etZ7lKb+kqVC7VN
FzphtZdMx9ao7mh5AaXiVZkTmtOXHV9GQ3GWwVRawn4DSLeDgo4BQtBaSQsvtHodi8/cpF+sC9Na
Z9neHrEhSIc6Zw8Y2KYPmteYKdKd5ASyCdCnHgLjVluUJPqN2wLbaDBY17BAGGHUo9iUmSEUFmaP
86CfZj96A4Bv7VwNBJDdImGanmk4YHV8UHQjrlHXr2vOxGlAFtyKLU1DoEcF9DIGV93QKCoakLht
ohjrHP6nvIyXl6a4rT1Z7dOwrwFzucPBSC2uJEUU7/PUWV/qvDKvKY3Je7ceZqRQ6Bd+2X61rQpT
fb3cNF5yOyfywRrlRaflFwjqpX40rYNPkhqIMnPYAppWb0I7/MwbZ0OFb7Wll7Bdo0yzH0pzrLC8
HFYl23MAPRnLiFsEGAnk5D3EKb2wpd88eyFbnExSXOe70bjtTLAcYmoknnqj00OQl92ztDoQhCL9
ylxFH0xMd4GtzXXp8RnWTrYfIT8d/TRS60xn10N14XL7KUnEptyhS20ZzREc7it80BD1NtqZ0mOd
ZLs6Ij+JEHZdR4W+nabhW6S6YosbghWtWyTp5YSdxNBQlBc2+hSKqzkW33oEhcSydxaxtd4h8agn
np7EXQy1IIMD7zxUj53ohn1dkEmTTer8P/Q5/f/W1BRiofuDufI7Q9TqJ6fV5Qf+bbSy1b+E45OE
Zy4nlYeO/99GK/WvgISTDLm7hXBtdQFn/F9npeKHqG7yiD7hrZR/+ba6f8ecXP9f0sdf5TsKwjc/
/z+yVv5sFfQFzWsXYiQXAQeCaZBf4e8uq4XXeeP0NCUghMbsGzuPYfqqdyORAXbDJ3Lthcp8QJrv
jn/7iP5DY9OlA+pv9TaXK/OpSFqqsCl4hPR/vjJ1fzkEkCRdgzIEgUJUX7y3Xh/5W9Q/NDYaAaBU
Mq/Mv3flgEXjz5e3L/U5P18fBIurnEuBmRcK55d6nd6lMLS5vBhwyaHgsNWHixN4Xb2vOxM+86wV
34GKIYNY+UJEgn1zve+7/3YiQ4OIv3M8LC4Gnv9VDby/6Szu/s///tk5efkGyLhBY5GCX4bb4/I5
/c3nNgqOOC0AHWIeizoLJ09e4fFOJwQx8rZ//qN/dq/+dS3PhYMQXhJt1HP98pk3jGiX0aLnIi8j
d3yCDkiJMBwc67p3JJ/5CGz27s+X/P0G48+jg4qaP/AQkCB+/vM6M5l+EGgmPYVTeK86o8izcqpl
RpVSS6ehjDQ3/tKJ9z9f+D99ri6WVIaoXhgC0PnlwhW9sbIhZ29VoOFvPJMBrXbMhZRnxahIf77a
73ezK4SCMoFZEdLEb9/inJaDyXWBjlaoc1d2n5k79MNuIcfvjDbR8XmhIowTf/UPz9F/+IBZQXhy
8fnyh15gHn+/f5qhp6f50laRG0+dx8xgmKFtYlPE2WeJOnLML/fVn//ay5f2y7MD9UNi/b6wPSB1
/HxNw8nQK5wWkCWlt+//7hPLWKn+4TK/f4VkQ1k7le/xw4gxP1+mcjqsqw2dvZNieWDkBDApoq37
kwYkSHl//pt+LwAVfHxcRiGz4zH/dUHwLdpyWvpW1iOusBdmGFjGeHEPe9tOsRyaBsvUpgepiwtt
oEFiNfU90LPZNxYE6EoB5kmqqf2HX+v3zwArLKsktloyr/KvkOrfloccVbTuI3bGQ9I685lO3Hld
9WE+XaewLPd//gz+08X+qnSkiJ7Y668XW2am2JQrsyY2kzqDi0z39HYzPu/QFN/+fK3f76HLyw1o
DKY2HhgV/vzleqxAGc8II07a31CtJla7EiB+8w/NgL8/mT7tqQ6BYJtvVahfFqA+sg0rc0xJL8XO
19lsFQyCoasVSwtdzVNh/CEsUz6VlB5n/3Dt39db3PdcEnMcazsD25//xr7q4t40/I0JMed3Ou04
I0BSRKKgk1fm10MjefX8jz9XEDqu9FkVmEP++tC0iHFUKXslUuJi7qylKF7+qvr781V+W3VoWbx0
t4aXZU/yf3/+y3BRL9nCX7yqtE12zM2i66gN3FOeDtEaP1PzaPPw/kOuwb40Kv607rC2+pRaOpcH
latePu+/PQy1tkaLvnlabYowCc/4W4JDUWJUzrtkCaAVLnO8H2kDgORT00cON8qLP1NKoA+4Mpfw
mAk/dw45k+TlH77qv56Nn343vmiPzAXBdOn+vp9x6jzs5xGcLdXB9T6QVNzsM0/FzDrkeLHI+NmZ
GrTkLiqJ7M7Zgu03G2Me4yX/nvq04awV4D5EemdI/+m5/u0huBj9BS208rLGee4vH9xoUrCptEyv
ezsLvuh+LL8uYXDBmM5FilJRWeI6LSxuTPaJbANtiOdyOy+EYys2iF+UP1UHzFajT63cKE906cFy
cdHZ4k1XaDNvmqVhSc6V9JjZZ8PYroZwgiXD1+gx/G6q/JMpBvzZUebjspsNgLXdVJWyWcPUZQPo
NnOHuBcbcT1BVv4+4m4zhw7sbbYz+KunXSMD/js5SyijUmDrjOeQ83F8ebY0XnCyb4nhl8CS9GC0
nd4JJ6p2skxz0pWTKT58m6SumCagvgHE6njt8plEq9QazV2dLzBbEuMwlY9dUpBjM7Ijgv8W5G+Z
l5mbVDim3/75Mfr1e2FVZx8PPisgJ0Wu6dcXaQH+vRzpwrFuCkq6aC4ttkjy3vAPiwInhl/WWxeW
AYNRn+1+SONE4P6yDmZm0D1zqWAl3dRLvlkSg8rKNjPzRinSkTYb3SXUhNrpdhFZ02+y3rmLUk2n
mYgQoLteO1eeidWNV8UNmWwvTO6WDhRSnlw5RlrA/JiGrSaEyDXvtOhhyS9pDIcHjyKBcgFGXpXF
Xk5MlhD/Fr2b+vTrIkk3oK0ytMHx6pGqmIoteHXxbermQ23a7FXAo9YAwfPpMXVHGibZ8ASrgE/z
ItJI2CcMffFGtu39ZUlMd20duZRb+ZgGQO2PV9TWZOsmqD0NDUqgyfdBwtofD5FDeZLDvLhytaEc
z68WssL5RBR7Cvx7XEj4OoqEOjJLeLshsYTeRKF1cernjbdPEujaFLFCTrKJFnxxUDgbt3GWb3zp
zHk7iNB02pii21uO47ocyyeYpVZRjk8C7CntLmj3XYPnfUCRvLfHxmGMxm8xE231LI9gcgCWsyTu
kamiu4/E3Dy0LjYsKZPyu9sNXbkKcb3SdF8oZPvLzHkfDfHtADiT1FcRQN8T6LM/dGPrmkfNUq/R
WBmspvbC+DDFJr4Gp+kQ1ffNcEf/W3tvq7E4UvKaXlVtpE5W7+w8HQY77RjnzIcvbqrZpZbkYiVI
GT9ggcAuq7cx7GIGC7b6nkTzV4tgBUfJYQpfNXfUQ8JEFfbEwEAH0DsOqcl23nrR2ocpDOitKaIX
2jbkHU0JjN4W+WlnMTUSaYCdM1gsgqj1PM4U4xUhnnhY79czIsq5LJV6aEJ7AnQzxOR9x4ykNBfT
P8zs11jxLbame2xJdn5TRM0HZQuPaYZTdtByQoyEWovqgdxIYt2xX+gvqOJ9FEu5a7JG3EtmtSu0
G0PDW+OsKI350OQM1oMCDcqEGQxi7gwP+Bt6UNYhgAzq4JBfYc0jT2XB2uNG7DesWh1G+YFPMLMg
ZneW1Z/sMOhLpp95FK3TVPtkorOnRNLbe+LQAsZDCyfZlJSK7uFBq2y79HPBoKtf+CRzVbBiEE/o
MstFv8bUcVcultjTLIEJzXbpPRg8c+KYDR1Hp28jPUQoWfoxYg6youkHJpCzS8TyojP1knFyXPGp
qpW2sK6YyGyhqjariYVrJXH3grUsc1hYgw3QFpr8p8xCYLxl3V+AZ05lbpu6wyG8JPG8MjkkqJhy
rW1akJkm0aO3eJXc+9HY1q3UCSfnnjktQcA1ya3nCmDl0Q/jx6bt2/thbtPPZPTI5dTFVdZ3EDSZ
jnul5DZV3xqzfMt9zXwCjXH8ym7nM3R5uRlrfNemdV+zefG5n12k9IVyQcKWmMPiW2uuq7NoXetL
Fi23yvgTyYX0zV4+dZU+B3EIdoWR3hLMZIviaxYpkjzDuPXp92wXWGyh11Zb07lv9B6M60LJW9vq
LsadZpdVy7Pj9xSsCkMDibmuLoEjzAvPsWU7ezXnP4aZVqlAvoWqeRdJ+hyqSTF0xapSDm2w7mJm
6aE/AD5o5g/2d1BBl6dA5AKxDv1D2haovQanbF0Rc8+6+KrhHisSGlq1/dBGMUooL96runRW2mai
KEdqK3WdxUwl7dvCnfmGFlLtSRZfsf3EvVXUyDyNh55dzxBHemawhPmhRhEA5ApCnQytkBsZTJR1
lLDrkorgTEyFRWWHoPta3HO90/ichZwDk3JrVTnZU0x85NL4ygZBtVvDc0KbMyaZJn6UDs9QUNW3
yL1wYCZCSzL9TreYe2T3RsuFbklUrDJbfeZsPJpVVlrms6fr8lX1dnWihKO5cmtKBF3o3naT8qsb
KzxYzXibdzZAEEuaR9di5mmX1bOYx/MCh3Srw8shA2PoWqqWPBD5NSgRS8e4PmzJRS52symmkBI7
WVLW2L1WeXTqdBHtU2IaK8vFGOsiFiHmhGuljLOJ9SX3PwbdTeEXz35MzGXt2oIvpvSf2mWxgNIP
zxk1reQz7gv2X9C9HHJTarrPs+CDROyIlyHFedaqfgs5/6OTCNmjZEWsKh8vqI5LCgw7tQllHl9n
TfMhmRa0SR6caAwHDV1UPwKLhjWunf7geJis3SIS2wC/xCdc9+qsYS7vAjcssH/0xTO9w3wpMgnZ
3VgwLxomZf1gJ5s8ZlifC5gNw76ZsCdxT3yXdAVz1yFqDN2cXtN8Gxx1Mz8ktnuwp/GxrIA5Ds1D
1WHpN6a9Z8Kn1lYCRlk2wYc9F/GWtiXnuIxaomfNGWztCFoGQ/6owIif9OnNwur8oNvxAVcGo+vJ
7D1G225trh3cXtzvLvYsDhcBfj6ia3dZDj7AUleLGaG4tSx0w3gj3fwm95unaKF6RaFaHPJp/FFT
Ar2qm/kqiUGTaHj5I2VdKzxGYHkt8YOyjMsU1pFUCOJRYqtK1Vfdeau6lACTiukq6OI9jQGgXsjr
HKPO3DsVd//O5oOE2MYXXvZvfkwAwTfunqIIl8bgKslvRIxF1xHeSoZV9Rz25QcnGwx1umOMmksI
TBrhj3txcQfsw/NN280nIgK0nw3hGwu4ArCwfI0YDoDXiXmJMzZhn0Kjsp1KWGwGOLosFJCPZbif
Sm5KpAv8RTCPyQhEF4NLhLa/9OAlapBoVZTtxjDFWJ7vk4B6Tnfmv+nTh1yGvMnVBJexKb9NVuhj
aag+KUgj9sE8fscYdBW4JNlKHH+MnB1Gt4xLCaY8eVV75RUZooxkrlyGzTfMi+cxDjFlRPlwUDGZ
U1w6oBZn68vYeOk12Ux/PTTRDQ2f0ZaxyL4o86OgwMaPD9E0b+ax2bqtfU5Fcu0n2VYEmrdxhUd4
iiwaMynM2vSRsx2L9jMdkw/PT4+U0MBwBEpDkgty3+L6x0lpUBml5idKZDgtCUTmSUNQYvH2TZJC
2AAxrLS8C2ibU+KxVW60M2239xzrJeLUNjFXs6V7x05jJ8ILPylvNigan7IYT11aY4+w9lrIZEVN
U7jqlLWL83k3+sEdqvKzKKPPrHJ3qldblKOtO6TbuvYfJ1XeLh0wgKXM33xN94IzPdegMpOBN2xX
21t3dCn5pntg5wTFHfppsTMDeRRZAnttHcgmUcVgxx74OrCqb+oq624yMklZz5y+Sljfif8fQsNd
kFYOHjwKqeJJP7a0KzE3b3YBetoKrzUbHqt+ET2IKN+Iq8ISDzL2b1waE9eesc50/WXbQuSYn2ZC
BDR3YMMq4jPJ0GpfK4Z8do/xEWdT+DVF7SFTMGO57B3ITiGdmXOGfYxoo2fGm7GqP/xZWWt/yrKr
OmBHzm76S1C2dz589dth8ZKDwm7nkKHU5LjhXpJOcebIek45lTzR2/zuDQ1ykX8cBbkKz3oCsb/u
OwRC4wFH8wPCP7gNV6PvfxUhybDUYwA9+a2N6XC5TgE3MPvEvN774xvy+rehh1EUMbjcelXw5E02
ETJb7uqqWPZmMdkpKJ2nPA4ek8Qigui298xv7gFR1DdCKk2D6fLVnayT7hsqBKjv2RSO/2AKagf8
Loq2ZdzcWXkKGyoylAZ4/pFN2p5m8W4XGg3aNlHFBtH8No3GS+jTa3eMW+7rNnvPNeC02Upu66Zg
v9VTGLcKuvYHEOz7knqZlUFHgq3QvHRCUlU8N5+1M93bTegem2B2ni3CyTige4XTKWYcbHfmNE7L
be8rGhyJeO9UnDFCbOfSXwVJ+y0rhytZYAnhBXZq8QNuHE49G95XKaQqFo5r7jt8WOn41lfEXqpy
Zp1jO7KwhF75YVpHm9L2qkOU1B9Wn5tT34PK85P0ls6t26pLT9M4DNg3s3Df1D1vnRk0jOXSEWVr
wmN2QBFDndvUislFbzPHizZ0ndqrMCtf2qU7+IFhOWNlWYnW3844C64KDKz4UsihDdVzXVrfF9UG
d4LW9GsRtPOp9lu5K1O+ZlPb1rbwpvjaIZSBb+WYTHLPYMh6GysuTEPcPixx/dEUGO2rwrrLggq6
wAwAun+pw/SCg46Pvq/3rGYb0YeQnIgM1H13Xw+wi2XTXjkLCGWF9SGf4Xyphk1OXiYPQ+g/1Zlx
12rRd61Qr3MV3obk1YZS2Ecd8DFZQXAxQE/bLO6e3cV6tlNyEG0AnC+IH4h0PZQDecF8Sd/E2O5p
0sVfoNyrsWCgX3eSBHh4WhazDdrm2gjNsYQTDK/qXdLDGrBqf+cOZNYgmqFjHEkuEpehlOMmULTv
rb2gmq/I3ozbdgyPaRnd226Fq883OYpJdGQKTX/bRIlDCTergE9tc6ilgJKTsv0DnMHl2cWdgkvL
2/qF32ARtxmsrSigwILZ1qND9ruQeb1ps2nydtak9bDO1RQ+c2DsH0MRJcW6FVZebiyaMFhVMpyc
UEptsdwobPf5g5dqXtNzj3XkQNkMGL7Oyu8hK7Q/uhrqycrSHVvGlobRG1loeorstHetU2TQfNZx
reQnSo56scbSHCyRTDe9g6F+j83KvOB+b24bOsyitcCAUewoxJR3UQO0BBPjGHlHKpaZryuZB+DA
YphJoqOgsRnsp3pMBvtqUL3/5GGiupOoyvjl5ttFRk+YlO+plhbvxhh3Q/kT6x0x6fnd0Qs4ae3A
zpLZyYtnipjtJMuKHTCe/s3wAXGHdQ4lVbXHiTcZ75UsaQlFz7I6DgtZch1Z8ZNxcQXhTF0bUzyQ
M1gVC4aOC/XLq4Bk6AksVqhIEZFTWM11hqXfyqN1HHXROwHb/DahbqbO8GJltVjjPg42c+u+t5pa
iFJG0xHIBCSKvJ5cfojwsLC4d9dK85bRU3xaaFfeVp6pCaPr8zgAj0jJ4XatGJ60L9+qoHnx/Yvp
e6a2zAiIFRGRSazu+SGj+JbDB3Ye5lXLGcsHW34/gWysAAvYWoyHkkUFeKR6KeageCyb+BUPuuTm
a8h05PxxLtH/jV/0zortX4vjpq7IJI4LbZlx3CaYO0aSvWVMaU43Hi2HFp7BAfCNRTcxEvCfo6At
ZLAX09k8Jo1VjleDGapvHNDi97bSwR2J8XZn0qB4iOnZW9PPt05nwr0MFaYHlMrNHAenZPKWOzN2
NQbEeCZU7LGwZTZHqizJriAJqEee9G+dNncp2/rbKrxQJ4MQWyX9ddYzJ2KkV1Iv8+Pc6+XI+5He
Md6wT03JYa+gu/zOx2158pfwyyIq6xTY/l3sZF9IZAznmtjZNvFDTG1eyR3B7o2waReIZzAWglrw
PNlOSV8+h3gB2YmX6tGOKVCi3CLBGe0ER9O3xDOUN901ZH8/YLJ4H2pU4wvVa86q6N2XFn7UmVrF
4pYqCjbkymTX2AtH9hSM06F1YKZsgUOEPqPsqRwwvkMwDiZAp4nNNL8DDed31Aa2jNIm/Y0RNxZh
Ev8kQaZvTYIMxaOzKy9NNzJ3kzNzEsx+bVMexwp2ALZUOJojxre6UeOzY2agaTr0XqWNUa5lN71m
T2XvgnlknygN/cd1DbQ8JnElhgEwY09q+bHhJLGn3/MjqOGYRRaWh8y6pCb8/LlJrE2+LP62NQ15
jJK9W5o4zqao5y7b8+969WOsBV1ppfQ0ycgFfcpxRvHsqoi3AI6ZBiNY9oYkgrV78sCyMI63wcIY
sQ8DiVpmzcM66Ye72WHfXCgPi2IeVRvQKbh9W23G3Sia7jA3yt+YkmQWi3lBnHL2shtd4p3G1Aci
rk4gK1GcEWNDj+NHX+TqusqGK6uUhM8cVbwV1Gu9VV2mzIrA68yAzRffZJLrHdwd53tAOQkjAcdQ
OBen+luQt4u5ZWBeQNHQnf3RXCRlDka4NqmNZ0fCsxG7ayOTjBtuVmGwIpo3sy+kzNVzds0yjChF
gd9fGllIJfn3NW402poGsADqMGuNJGEhT/P8TmpYxz12ykVQ18gphDAaW+sgbqKTnaQQ3ceIXj/k
aETck93bqfu976eRp5Mezogq46XS0HO0nl6dULPo2znwAuKxVWquxNJ76ZF7sIu3gvnBS1f2f40f
PJa1oePxWWHcIhfC24ChI31AKCb2QKaqbSPybLwUvJqzjhenj6J0vfcYt+Ndy8k+Pvh/zQ10m3fZ
kX3o7LJzqLoDFkx8nwUtUePJDUff2UXYsaZD3Zf9F9LjMHCqnOjOwYwUvuBZNIzzUTx8Kzsl0sx6
TUOeg0m9k4a2rUnPRXnjtK65K+Yh0ztqJJ1DMo5euNYqgfM+IDAiXOtyFu9YSMW6LEVQf+/xnLm3
80hB3pacpauYiSkSBm08UfGlTT20B/T3clybxBPWlillSbdbICwknbEJ85MD+CfYZsinG23JDefq
vb1Y97NrkF6D9r2kNsaRE+WwzYOZ8um1ztCZQ/vDmjIUwY6AKYXTGurKqm9YTkKbWCFa8v2CrroJ
6Mo5822/JWxfqcT7HvRiIag5LW9dQW4iQHacu4DK6QWRjqMVwgJFrhxxerygmzlDWbmc1pOdWzc+
Z8qvOpl0vIbqwnwo7uwdx3W4RKNDki7Wn2kYHCi8+mrHvXdTeyMAidDsYlATt/yI+4g2nj854aBe
hN1kh0GZ96AnwpAli39o2VZvOSsBsyVl5p9qflcc437AV4weue20UyHM5WMYFnsivbV3PxVF4FPA
hWk8Ntqb9507Bgk9prPhEfHa0rka6H96j90pxnCYUcB4arupdBAVLnNVindhTByyLuXk7qpcB5sq
6TkA1L7DOYQD4jAg4xThHjbV7F6lbTbX27YJVAi/pLkUpk+t51MmYREcod+WblBumKDbOeNoxNkv
wdHdUjfl00dSp5Q4uhZeggiTeH5tj7HwzlMjnPrI15suB5vSw2UTmZ7f2/dbFkvMIYxbsW3E047W
QpnfszU28VNfzIVzlRvBUuCNFv87swAFKyHqi0G16UTMToUoEIV2/c5UuIt3iXIbweoSxAEZnrx2
rkp7mZ3H3Jm0fQ57TI0HkRbLdAhKlTf0qPy1TIxBNpRfR89r0zu3c7LyOm+Z32zENHSUijhN3AEu
ou3cug49LMEH/mXCAwTai7Pd0/PXg/y5jd0L4ED6+XxSdckrz827W+7hpd9pAsa0PuBImF4GDPFb
RxtKWnD4dofS4rxXFOgYd7lo9AHDGOGVZXqBiGMHmM9JUuuJMWXMBvNmiav0yNDtR+gvX3hlcppi
p31utTPfsm7359T1zhRvFXBlQw801HCxeEyINg5pgVLWyzahdX3dWdpd2ySg91blTsekI+uhL1P2
2TDAWitvcD6HILN2DMej16iSHekmjN2vZZcm066bcB9xnNc6O6A1s4kcdT9fVZry5MpLuRdU57Tn
wndQfGi3DW9KM5uDTIOO01WYKc4bFVmjOp+zDfcyW/SSXP3TZX6yG0JewkbnIbe5E1QfrZXP20Gr
qzjK83cT2/O9ZYfyfuzSCczfBR3gW5TmLUI8DhLasaVEusOHQRyjLUhryqKLIESE3c6KB3nC4i3a
k+HktaeZ9nsRW9S3hFH7KLXk+ILy5vKXzES5TK2/0tU5PSbMSb7SFHippw/BN1c0K9AESz2vqKGI
bee0Yds6o2MtWriHpXPSU2VH5s7nSHrnc9+tqS/6AgcIQzkjWfleIBcwIfN7uWGUMT/nTFRfktyp
73Pbf3UmFJzJLoNtacboPoqGxmzzYL4rdSRYGUBE+7JqrrFC+6jyfXCbhwNpO+pc+ZXmImcM2eXj
UUNH2VMgHL5P4L72zXip+aPm9caJBMRVpEiO2QqkcnJZ7drkxRYR+PVmeNc5WDo8fRc7MRhy00Jz
FRT6hr3vnPARNYySdPPNT/M02titpMEMXh1iaOaM9Y6xobMtVAtdBWaE+z5YSYy1PCQavO3ykjss
nzzo1H6eXeKXluR8n6V3RJeD18Sd+9epCHhNOOLe4l+6duzFux0cRkDsLarlJBgR0+jCbOxmYhdC
Ar0aP13VdvcEVro7MjunzPYRiGxv8g8oB8hTSjsoQnamSCfk9eK8Je1CiJV08tap5+qmc8n+ap+B
P8QzXs0gqIEGlZkoth6OnJiFZ0m+JhFQWaLUApgfA2xmrU3DuhoMOLYaGMZTIqk5zOV5SRAHQRVK
9JBSTuupUcLakI0gx8Gi8zho4oMzrsk9Q8eQwV0SyX1SSM7lgDyglkzVsltc0V7H1qjf/TlzYGqM
3+E5hVSvtMuR40pM4DSi2dMpLXGsqKM9th6qmcpDdbZT9KpoEWrvtlNKTdwSufdG+tNb0zWSbqax
nWEjC/VQxURQQt3ApVqq4AaRJljldXQYFQZ04Dy7TpDpaoR5wPdhXSIs/b1m8sWmNa133PpYIEKR
7doidb50tuJ0RrTRIXPHTbgypvYfopQpP1ns4hjqMTw02RAdhsxHhUvDTRbA5+VpPeZVsrzhmEO5
jtEXRebpe8sFl56wo+fU2mX54+BM9uukZHyjSKrwWpYJWo0nb6UBfeBdNFRKeLP9oOx0I/Dar7Hc
EefP4VmVcScPebo4oBZyKuiboWCHUUTc+kn43Zmi7rPMq+9wm6a1bofh25hJ/6at3bZbNQMuU78b
uA5zOwbaBmYXzp9ggrnBObc4zX63g5U3rhhg79zWOpioGo/KixcUUXWScqL5nGpS0ALzG2WQ2Raz
yHNZ5h8KuAzrCCnXuXFhfImrWoWty04BTyDsE7ZDrQeY0KZ3HPT9ZWtDZGlTzVWzRjsxVzkn7m61
mOQBubs6G1E8jGyax6CkaKDuOERYAyNHB2vtqTawMVZq5jQcl9acnDsyc7twHOMzXo6eL4LlMJxC
3r0lOlUxLo+LmKCbsH5uxwnoRjF12KVEuI0H98kX2XtJImWnAjveMPTbsu2yn3s7PyCnZ4Cw569N
Z3cgSQr7u1XzKkqdKXWBM8zPS9BM9qpJL1SdslvmcpWaIDlZSxl+icoIrK3w55SfAJKwcUfK/TYB
cdzNQNwqWbVUo54LixNzDQjwyXRNf5LDNJ9j3swrndBoHqKYIbSb7rZrA0Qjv9BrRsHJOcipCksw
Y94ERYNOjrQ8u4HYoxty/uCwta4CB3dfOFI21ZbNUyosLEmsp9uqKNWO0ulp5y4y285WCaQbfeU6
tj30XkEJaJVCaLA7Pzz3FSUKiSKqDchrvlrmoX1WEefTEjXy1fLodp2tUz0PQm7GjPweSvVa9Ppr
OqjybhhUePayMj3B97QPVCt3z1Hg2mfdiuCqjtv2E4FYAMZs47Ntk8CIHEja0L3ELS4uK9qylDFZ
YBTGYCeu1qrPSqqJMQqGwWW7WC8pD6hDc2xRhTspLUWsPVf93eBV1k2QMpqIOdPD9myCuwhX6baw
0btkvMDiHueifhCy+RY4XXXVFbwJdySD64Pf1EA/XBozezP372HPJJ+ILBp047Eyl1T4GE5d1zNS
9kM8JUx/lzJu7fWInHuyRuTEy26RKU89bqMWVk8kfLNHDrFP/lRYqyTiL6g0JquM5CStHAWcZs+Y
sFnpeQ5ONYXAl0F2/XVmpTEHnurwUddgF0mnlWaT+F03M620gGcYmzUgLfotFE8EIn/ut/gPeNpS
pfWXSLO7RNYIQr0ZBSSsFeqcOBttuacYuUSuqar0n91Yih9JMIeHXrMdG+fEFc+N8kh5uq71XKUD
aJnKJ57VL/9F3Zkt14lsW/uJqACSLiPO1erUW7IsWZJvCEu26ZuEBBKe/v/wrhO/tVRHOnV5IvZF
7SiXWYsFmTnnHOMbWHGj6spQXX0WuQ9uJA6aW6uagWS0SSXOglANHa1yd6m2EwOwHc4a6nnbzFe0
78u9T00IqYtWfXNWBjWrfDAmDj3qpMPWbOkE8EmAV3Db+G39Mos6hWDkLvF9qnTxSxSxZG5isRdE
EdMErW0eG9JQcx75rLGJtG+y/M5tZ6juKN9csuka5XP8dfoLDUbqhAWN41rpL+i8KBknZL2hc+j1
EtJFWBBrBnSRi3lobqyUQuEOC7vP0Af1G90REV2rNoVA7y1O53zF3ou8cs6D5Dyqa6I49BCIU7em
vWCDXcTInDaMNTwz4rNPx5agY8cbkp+2zsEquSFSLIKOz11RO8+in9S5lgvrgy8MkwqxXLaSOV9S
jvVVM1nxA9nKz6mhf+P7zLcLn3VsyrLLogjNJ2Hs4hC2FjbgNFgLZK/5QVTxGdA64nUk6RPh8JTx
kNMoNJkLgjPFTJ+BrId1VlDTtG1VbVFW1dc+qqhkj9CMVY+D9il0JbXJ3AzxyyByIm4wN584CSHk
m2CuGr5TgAM3tSJvMwbhCx06nHqqPul9n3hpeEhXZT52264sbEZU2BAcgZvMxv9NZ8WXhxRyJSAb
rM7CRC9YthEyIJg8qZSjH3I4C2eyiZN+V2rVnQ4u6LQ0RuxAnWttZmWSG+43WiE0dxeFyQ36UqyV
hwWzzaFIZxrEcI1rK9XtbmFSYV1Ie6nuxoaycxdUEwGTtYU1znOAk8lW0HmfyZY9Z11lDhsyIebw
RKuLGajHwAekgeVFe5Pp/KxPao7n/Dt737NIMySuFHANCIMbapHkdAyE6Ha+jWc1QTxyoLNHhEQ9
eYBL+bWwSTADCj2EVsb/NooVQuJwCtoWLoHlFFf6camz6dQRbcnBIaqnTQ2s6FEMPkPTtvHCxw4U
4mqGn6srHfv5xWTjfNxw3ouZa1EqJyBYdtZo33C3WZxhqfIbYow8y+itfiisRHL8h+wXWSVKnMC2
8WNFlL3RkcS7wbQF1meNLFkl80vUwRCZqiDINzTfEe54HBFYs9aCU4ekh+O2+85APmTYq/sOE4yk
AD6d4hhsqDI1IlZWQ3NDgm7EaSw3NSktWgDkaEudkturZwYwxdBU0380wv+Kk37XVPzvv9b/5gVh
RJclqf5N8f7//+9/h1L/P5SbQLDXH5rdN/G3+376rrM6+zM44fd/8h93nyA5AYueu2aV0bv1XPe/
3X3C/ot4b1dEYeSFEu01Boe/3X2W6/8VOpGLJxDEH5psHz323/Y+8ob+EtQ5ru14TsDoK3D/FUh9
TeD94wHFzmIjGkOPzofBPUsmL//+D828SDhut4CSNomNmKVt7zxkcjQYxtqaTzp/WXhz6IjKpMYo
PeT1ddvX2QW0keKR91V+M7hbX6y0wzJF6yHfhTSJid1qs+txQFg4Nxw4i1pb2ylPH2AG7toxe8bu
Jg4gx89rTbCOiKmJxw6Bgn/HtfwTJAtn7tyBl2O4BuUdaMDwOHTqhsIxoJmdEqloXIPpvboTQ0zw
kum8r5UVqH1q53O5SzTo931szeNwIspIp3ecUOIfXebggc48XWL2TeuSobwTjORnFmX0panKdA+y
lfEyiqx5W022+sRiBvU86/SN5VeIwdzZVO4JB9aRKmhkBvXVbUQ93KHzwzOdqW6GnzulDqWrglG3
sfoRCMP6IqHdtiRS5tHEDplQrQP9ezfryblqSAa/1EFs8V3LoBgfBk/MkkiZMDjJCpckRppMNlGn
naHaTdoh+Zx6/nS18mLB+UUNWsaWSmfnihlMERPJ5G5xpBrY/+rhBOt2Z20bO0quvGYyX4EOyn1D
6+tqKp0Trv158MklDYE0kkBhi81kW/0pmenJJY/Ofiri9ZCXo1xqOsnQCVU0kKD4VCFKQeUDqi/b
JUN66gGaOqQhnKNJhd6F9JG/oSFUNr6GrrhToUrgLnRfJKhdaOHL8hkEINNjK3tYfJleuWman4B+
kOSuUvxxPJo9oMhgtTrnAQybrO5Tu3IjUpiqtEnIy8RQsaPVJUi9+f0K/6u17v+cBRnvwDsW5O7n
z5effy5Skj//d9SD/AsnDlpich7wkQET/u81ypF/iTXl0HZZb0L+CLvX32uU5/wV0mgnpdulLPR/
ZzD+vUQJ7y/sCiC1WPTwsQicdP8m6mFdgP7YQVfva+SDqcCagJmQ1//1AjUxL6mtgGNA3MwNs/pg
uZa2Sk8tQ+GGEGT45IXT+LlNhHWihyFj/tf4p3/crJv/XO0dE+7vzxAyrUIvxbLrHdugTZBNogIw
TyyA55wSY6w+hY7VXbQUmLv3L3Xkw/h9KSan+K4d4Bz2uvv8uR5Tqvf+aEv45SGxXtpVHMFBz1G8
fHCdN/dVEsCDU4oS2ME/KY4uVOg4miKb79QYoFXD0pjTyIsUijs9Bp+msMrpWwD8gSxW014F5FFR
2ioGzC8ctfOrjsCLuxhN/7wTQdcSmLYE8q4At4hif6wxOKhJQ8pLGla6jcYjEjBAHQvCIa2VvzRP
a1CXKoL2ibO3j7MjrLO9KR3R7xOlpx8hFt09BuEExVZeMDZPoxCpEUuwP++XaEDA6CRBe9HVIHsO
nVXlFBtTGqb7zl5a7zxkvJF+YON68+uwQ0KjITWHMCTbs49umiFXJA4tO4EpYV4CztmHeLSK8/d/
Gmd9pP985HkPV6NwhMMf01jkH12FnWNyM6ugFciw6tRiDnQxx8iDZp6eezmKbu9YqIhWeV5+KhPH
uZ6iiqCxDutM4ehhVwmHwS04zQ3jUOq/9z/fkW3RpWNu26shneEuNn155Bbr3EKXKB6S7cKJftf2
a4BGa9njQamOIMoyt+7ev+B6Sjq6IbwMGDRZi3gHMfkdvxTGz0QM2dVtxuzeqYoo32JMqE4ByquX
pPBaDCI0kx5CN20JgrfT5QUJm8n3RvnDnRdxL/aOM49PdTkvZAulNtzTsagIJyg7fCrbvGzn71EM
bfekdVfMJK4YdNB226ro398+L/D4Enh6MEi6q4vxjxPXsNS5RkPLM2RX90tHDz/zEHZTKFzRxP3x
/q17+yg50sMf7bAWoxSURzZaC0lUuYgQ91UhkEl7CyUk9+C6tmJx+f6lCNB98ytJfiI8paRfCdc/
+mIpRhUrABWOEjSzm31VtuSCjLzrxEE4FuDXiPPcJpZOn29oRSSI8TpJ8g20yS1icQdcVJnYCGkC
K4/OHJzU9700IXpZhJDkSioB01Mzq97BX8L4Ysu5/KTrFJ8GCitLb72wQnkzZeN4Q6Oko/QWqJr2
zCc5f85xDwtxqkYFYzup3RvtBbG85l8ykV1m/9n4UcmwQ1tAwmlEkTuR9KxZOoCPu1Uybdp9VvhM
8sZUpX+XV/8j5uHYu7q+VLzzqCowerEq+0dm9iCeCkw1vYVwU47ksTqM3Zgny+tOzjktwd6vN+iS
uueukfFjX9XBTaByFAfxULxw8pVnXR/mzv7933R9PF6vRHwqaVOT//5Ux67AIpIKQzI9BS9tSBpw
3NXFGbmGjmrE+fce/033WNQ+gMXY83MCW1VUfH//MzivSxQKIG4Na66L8iIQJL0dnQB02RUjXTJ2
qrrJq4M/1+OFsEBJJRJ3jc0DwCgocKMT7Su96z1ndVFYmDoCRWzIWJMRoZIxOEcnMtyLAJxPlmXB
gnDREx9hAo43iOPPerQ2ymHMojjhsyIhiSBPwWwkG6D54Gc5ppNwSygAKSkFBmvhE8r3eg3pu3lc
E00IranSGS6KYCiXtvMnz0+T+yYZSL8a2ATYZLFXbS1hmWzn2v5w8/5P8/bx4GPgFWUf4KPIYPWv
/rGUtRmxUrFahZQtcpNS19Ntt3TJWWum8LLyq2lL4hU5wkD6QrrvQffB9d/uRJwvI3LFRBCikXKP
7jb+It8aPA5LVroMh7TP1aXfqHbjkTZTb+zaCT7Y///pgoHHETkM8I/KY/c8nO9xFHYPbn1OYWrP
TXCqA9VtGsOQ1uiw+mDne/s4uTZ+FBcsUMAtPqYgaF7pdJg1yXylQr3ujCsfNPpoQ//Hq+Cg8/3A
ZgU/PmKXRuKanPhWaSc9+ILYWFF+hR8cov/xKoBlUJZx/GDQ+/phmaI6pJvOdyG1bd76VoHvw+ZS
7z+S/3SVcG2r8FawbEVHm1AVs/qP2Ka2hbKWnadQXPs6KT94Af/xKtHv5ozjg1Y5WpL8pAJcMfGa
M1cvx42vRXk66cHcvv9l1vfn9fIreM1Zu2AR8Qi4R7u37ZrMB7DKz19MSGnw1x5a/ugJsMEAZVk3
f5U5mkbIJOKDL3iMO2GBgfTBa+3DBQCTEx1dmjdYqI4QCEQW/OU2ctg7razhUKZzvW8WiUMYBu12
ATV/GLyXvpR3eQYdP46z5oOXbr2ZR3dBrL3TYC1OgWQdLXa+cRGoYJBZbzYeIkXDAyx5eyohCX+A
lPm9Yry+Fm21kFecwalw3lBeYG90hpZ1zBhgkV952yWjvxwp1Jb6xGPESfM5PGSTbZ9jIcqwRpSw
iyvR0BVxaIOAF3Yz56zPqqLHETJUBh4z1SuN7bQod0gECIQop9n/AWJYgcpPVolqbmZxUdei+Rnz
balrEDbrrcQKkJx4ERPaD46gb+8oBk0f7JLNyJBj9Xre/mPdNmh6pjl25SZhAHaoE+FsrUQPp4sI
qg/ex7crpi9pgQaY++1Q+vbRj0c1UiJA1yTzVa39Ex+pvmSehbzXlb8aVev/tKn/x3PU22/mS29l
WFGbsCUdg0ekX1VimbjcPCMFya0WwBI6FIdOnGOHH9xGZ/3wr58WvhRm/ShgaObQqXh9HytkhCjC
ckah7uqosMP6XKN0PodRGB8wWNqHCccProjIvSU+ozuD32XvChqAZ/92oQho34Zr0K4QLpmdrz+I
GCNEgorHNhzn9sFNph5jaodEUnUK0fQg4uWsLEFGOshsPzj3v73l64rugqmjKIYMdPQLI+9FnTFw
y3VbeFsEioAMMkiJqYU48/2vebzsrq+kByvPZ25FHXi8HQ5xlUKSZ+pU5cOLU6NXiUkS+5ePECOb
ANwevyveEVStRysfoaOto4ZRQcdHjJQs+QiOJLUuGUY1H1zqd6335wPEr8WEnasEa3/LPR4P5QXu
mqqhzdku1chULpTxCbEQdLvInjTg8kVBuOZiG385w9chATYiJ513KIQdf5fkkcwIf1JRSXhcL51t
2+G5ZCbM1DydzBh+ZsEhqrzGIMOcsabXOpYSRMbSLVNzkwBbaA8YVREu/tsfiu8FR8bj5behEa7P
zB8LTO55zL0Xq91iTdenxkLaRVBK+cFV/un2eZKeQICvWqzLy+vLzCk9oqHEzA00n1CNEncMcRiT
lR+knbhP7bhkamPLcfiie5ITKEwtlgJ+DuexSErSCUbPWzaTzDgk+DFmxmw1OxOjEm3AliSs4Llc
zax0Jcz1Ett48qLG1VhfjcCTIsvObj9YL98c7XkkfJ/mwDo0dNhSjr6TnDK9kCnUbXWZ3zmy6r73
E8p6cknCc68HvtoY3701jNLv4hQ7f+C24gOQ0tvXjBeNF4zrC0qu38veH7/eUJXhyKwdMyVpqQfG
ojRPsiX54Jv+w1U4CK6nGs/hQsdrFrY5XKl4cbYOJpzVjuYj6B/t/ftP4ps1mm5tSOww50HBQQ3x
2+tnpFhGDu1kwOBK6KcHFVby15CF5SnpFNHdkIli17l9Y/Yyk+lzXNFXqG03JIpsWIb2gwf2TZXv
8bMyD2appqPOzO2oYEodPPN57QOvdm+LeAP1cDMmW86R80dXWk/Tr1cWFjB2JZ/jPI/nihX98w1s
Zwh1iUXsbCgbf7hciIlEVQKGDipJl2LmmlJI2Nsu9Op537owkHfBUIXujT0k7t37v8F6i199loCX
k/ow5D2l8XXcMAwIviWul0i3rGn8Cxrp8T4YF5psFqKnD774m6eK00xAtcRbBMmK9+f197ZFV7V5
hjhXa0IFAHJoZJH9eHj/G7nHOz9VjGAnCl0ystl6jytfklxlE2aQmaLCxf/PMPdAB7H74a9sALqI
8qo2dbhdOlzYMdqpK4XJEIKdWxGZRIfCOuB6TnaFgRo62zqMyDe1lou0lul5WYb9SW8i/4sXzNM+
wdO9e//j/8MPIjzcQj5HJJq5a4T3nw9H1rh9VNtkOfse6TBNmxJPGjcYS3y4N+9f6u0jT0uQbjFF
DAclOzw+I5k+jeMZZTMJZTEizBitU71N+kmuh99s+NUjpQZKhB2JEB07cyGwMJQ8GI6U0dYIO/vq
4wcSnC6s4YOTy3/kF6+eTHgc7PUBZDaOpiwPr2/EUA2OThKAX8j+esZJ2BdpX8oSj5gpJx9bifDQ
dIFH6DYeO8tTrmuNm6MIracqm+17PTQuGnBozRXm9r2RdXlP9DHY58r2su/tjNl6Q3sXRY3oZuKS
yhQyB0dv3NnGQ3qLFtZKbhqwzGR4MMJutsoTeXTuI7G6crmnaNQd61clulIBR/OHci+jOP6q54Yk
cLetw7Pe0fKFYza2mGr0jNin0eIR7lE1AmStTEO4LBysGL/IKn+mKojOoR4682Z2G4cjI82yn5mr
pi9LDtl379nJQiqi8huwEplBuA3OfzmQvVt/U34/ETDQOim2Rbuk7Y7JLRwPjpqJqA5lCckIDdqw
g/7XBYcaTSojiUaWSKSbyNg8YZWeLs1ol9kZqXb+Nz+dAMr4QVp/9RilIPJMAns8l0lZqM3ori9N
Puq4PXHHNMpPcyXtmtE7ss0tw2DI+zFd7/u+rpH+ExPU3g6i6e4Rq8ORWhgUdhsqVk4e+NOAgCBR
+irYZdodZBZCUDDAf4sgj1w2cZ9O28Reg5JW49gLCQiM3JHwzWdewgCf/aAJ+l2Xq+5CilqarWoa
66fSliIUJKuxVeYWaZJiTCz3rPddxjBFXSKTdPsyyg56bBZro7wpfAaNYD5jLJCf/XCAkxfNIADp
T6NO1g7PzoYwtCUhzbkrv1c+VooN7N/lqi7Q056Mg60/0XOqH1NBDB+ZXeRMJHNHCh0we6s/YHVw
aQkEFrwUCCpeeqAHl/+Y4HPsEfrH1VVDNLLZGeMGAz30GBrBPFTVJ1mpPiLHWHDGsAERdJ8Aflfz
rkRjSSwZdWqN8l8bEDaRUigo457vaweLdPZuo+AANUIS6lb1Q/izWXxrhNPi4qxu6mLFpwVDEGxj
j/7/dVlPechuRJLe6RjVQYA/EBDCxlcdqdszA4qdKnKsypgSUfu5UYynbSBJodu5fGGcJ7Jb7yAM
oUY72gZ/Zi8hLolsKnZe3fcXViM9hbAaGeDBVLG+a1FmMz+q8vSxIU4lJGdwGb9VwNFBcIVGpahN
wvhqiqmvLhF/p/ejq9Pu6zDas7X1RTvlhEZ6ANlUVSRA5tKoHvY42XE71H4uA/LdHboiMJVkd+Hn
U3tPAIa0t9ijBC/m4rafS4Jx+/UkN/80IzHRRdu75QnSvPEOAwVBp1bLaZ2PU9VPenRS3HEm7C8T
DG8IBMfKOnMyPySgNx0eTRtBC1pPajbDFNgem8DRPnr2RRZ3gz0H3kUxB9olQwYh9Di1Mj0pi4FR
RpZ7ZtjMnofLVCM5JUnRDOap8dMZqFA7zjeZQXmBTrsbvPO2LV37nLTPKT9XRcxbW7ojeA8TCUhU
Y1HfZvw8zdnUWibY8RqTRYIdKmy2kU02FIoPz3V2qtfyRFugHTckYLe4jQJTYnJVAt0Po47mai4N
Qxoz5XKmVh9QgGc5vhjpJE54wIE+ETEZzekPk6gFX04U4/wJVHge1NK6RPkCI2EmcvqZ8ggpakwL
96ZMxlbuGDpxmC6iyn1JUmDFWwHlLsJMg0yA9XNdZQmCx0bkp2KrzEgad5IAPmTuWufxYYhIRTqz
U0CxGx2NVXtq21V2r7XrpTu/rpgyhbEoxJZ1fCo2Qmry8UZpFibcaJBh7qTUfztPQw8+eLLD0Ru7
IAgABg891kN8N1t8BAwi+gqJ76lRhU24ofDr23BR888SOWV5CLUWj54mjXOLBoodZOozmW97wjmq
PZ5RhKBNt+D8gc1iszyG9YA7JBsBzfWFt9zUUZc+D2EZTZe+ZNc71dARIYrqiXlOJqk+4VKhqyZK
x8YXYI8r9B8e7a+lCaYvWHOoRd3ET+TGBAzJHJLeEis6GfNBYSXI/UOqEDJl3NE5Hi9CRJWAdWze
02xvhcmz1YbPBNqfQIZMyYU2u4rXHS6MIXcFumMx3NVZeGN0fReNPDOMSPEBXmeqfSq94owaExlS
8dPO8gOn6jMfAT/dmOvGDz7FAYgniA+7yMEMwrMMr2LYBEaerBw/ZP4PPbu71/YXsxPnX8iL+TQB
/cJT/Uz4HQ6i5mpxnpoBjEsFWvXFobirnPDM42+AanVAVbnP1tjf0oSHMItIccMTyF3FkLwI6sFU
8zU2SR2LbwkWelycdLjb2L4esPxU8GLS4TbGJgy8ypfmlJnEBR1X/ixuztD2CUwre7u6SYgc2tlK
nWRhfzeM1QHp986Ba38VTyXLLhAvQPSfPVOeaYuaNTDVF3TpDxw47qBc0IfU6fTNRo9+as/hCWme
34KUoOBeXiWuf8Hvfyvc6t5HHu9nAH8K7RK3mXxeoTN+AdzuSvhVtxsoCzcV290FTxnUsekX+Ynn
IZVSXEl0vom+d1qEZKkLh8FMywnRk2e9EdE2ySYC1J2TabSwf4BY6mxxH/f5d4fIQTygEJXH9gSA
4yFmGAUnqD4w1nk0lnvjYAHNU6Y4dmN/cTO9kzKut9hV6XNbu5CvibF8cU90k34R+GzTPBIIeNHC
VumyV1aZ8DFugsp/HJ3pwVJY7UBdWvlLrssffQxqy/Q1b7m5TPJiL8nVi2R1DWJsIPTPOcsTR3yL
Mn54M68qvclgLwdgGs8X0wItCXbo5No/Gh6gvSqXH5n4hkHoZPLn6ynxH0rep82AsHEJ7NNk8NXt
BGl1pP0VgAyI3QlGFbJzzDMznKMQeKSvEN+LBL9yq7sn1yLup8mKmzLrThvoc2Ge2Ft7GZ558a8x
8JYY+0E3DCFLnGrM7dBBEY+FfimGYiQ7xVoT3Zyq46RkQrwwTX016da+7LCnHNiYo4eUR8c7syf/
SoTeaTT3pHsZcRq13WUBibcKo0v4Vg2p0HgsSmF9CvI1mWYlBzSZOY05zJygNvxRQ1fbLlX3M3er
O0TiAKrASfX9dzznFtlwLca9swnvaMxExIM4UjdNjOfIN1+DWljfXLQqPyq3RF3pOuEMp4czSIJN
KEegUDogSWTUuiDaKMs5SHLKkjvdz+rWADGVZ70m021r2zOMsLR38eMEHU4oEqtwqSEQ18tjvlQk
Hs/pnNU7MBCy33bpWHwKIxU4+1nR/yrFureA0msAuXB4dzbKNaFFHGhDIKbsGvtEk8zEZKO1nJ3X
O9l1LH3MTRWvBfRV+F8BP0PAPu3PEmNAnqfslSAEPDzD/eLtIzKaO3SZawid02QcfewYrBQPkVC0
9iOHZCXcTOF+NLrj8qpBNBoy6eMv0NHwncKh/qzc1Nx6wTTmhyIBULLRNb4M6rUC6wL2MYJSVRdF
P1LgId+QmMc8vaJRn8OR12unygJ1ZhcVEwvYyiGZWgETd6R/dK4JtsHoLIgs3rVzXkDZSXWHNyZc
III1cFzUti/x9oCjUzD8DdsLLkEAwOyE6Qp36fdLkWHyqgthYdxSwYgUaRr8bOt4hoOIb5zupe09
wx+pouBW+mqNHPcC6KsdG4rZYFdCGhqu5o9DSuqEt6lQQ/2aY09U3KduJI1XlaOHrAji5U5MAiSJ
FUK6IEWuqGDY0RwbL1S4IE+bnVHcihLJySfFEouklFNauGeAlVxA+cqcnbAnQLijNfi/8lphkW/U
kDxgugdb4odl+uxIywHyVejuq6Wd8RKWR6L5ZYaZQWU8KL720tsaB0OfX4VRxeYe5Hp1jyXhQrZ5
niyA6sHBqG0bKlCji2z7G0ChUgErdpb7MkegtaOpEH8NVV8/+1bmupiaa+e7G6eSfxzs9tqjjX5V
zMIh6GxcKg5mlP7kV6l1BJjWmKxhzuIfOm8UHrxdNCSSkORegaizpbCBbIU6OqXBhH0a/jL0PvzG
F5Yqm4ewaMdPNAL48rOluctMLK21JTzhDO1RBwN7wyqGaI+k5K9+U4ecNIrY/cbyTQBY7Czs7dEw
coBLlqgCm1vYgA9V3CZneTVmj4mpBbaKPAvHbVQFSPuMK4Zn20uaG7vLBa+2B5QQYEv1dSoAi5J2
sc6BEfz46DVi3kcYP3X0mEvUQpsFKTN+7LqdznrhEDmAIKK6yGB2oPYevMDZ+XmcfSaqY5C7KZ6Z
8GbBkF/HwQSVcslnPEf+0o2fOlHBMZ66enqm0shQr4hF6wNZYM2VE6qU+MnKSp9b/oPHANhzxS4c
uWqnUOcP27ZqIk4RvdVAekVwfOPEZf19kTjGiWa2iF4N4uaK1tfgbOVoAbSyOHq/WBydP2dOtVAb
hJUTnVS9R1YkkZv0Ibsha0kOy910Rd9QjB30MjiIuD27JDy+abAXAhTEX9kuo++fJi1yyhsGnl27
g4ExvNAOIXQS9pz8AmGhvuGvHZ9Kp6GiL9BEfUklB10oiAMWX5hw+pej6hjGVt4/aZx/yR5SDXHz
Ob0DyiAIAHAoqUZJP5h0etrh+S4PiT0n7b5roK9tghiY1kbKjM7HPPczNvbMswx8lAUAYCSd7MFJ
0vIhxpLGqkHgBRyptuiYewXVdWeVoIQ16Vi4qMlvULj8AMXDeVu6eSN0NV1mnZUW+3Fm9rsdNZX7
ViSG9wVmRnwWJZQ1FBMtbC/G+faPKcRjvxuBOT40rUfQN22H0MYgN6TnC5wc+DPWpCMylXkANoll
DGxHtwpOKqhDeV/RRunGPEUnhtfUpk5l0OOTq7lGjvPiOsNLZsY1lZXJfLnhEewveiwB+aYccK6D
D5ujFtCr+/tPF91tPdUUATiRYs62hRm+cqa1+r1D4hdgRRAlbCu45uAd1skd8Iz+vunxyyEhJSdw
T+OCZ0LlBG9tJRTicqetOdQHso8JHJocI8945goDzgZY0qZDJtZvGp/o7RO/ieyVe8MuafoQAHYe
APHYTYtMbqCsruR28iwYJelihkA5+lQjvWxIG1g8S18gkBAAbSvKkV2bjuGV7eVWgkxShU+KMPB4
g0TV/j6znrmHse3spyHolp9kLbfPcRJ7/dliFKGbU5CGGzEl8WcSsKFPlHOnv1icJdS27DMeMWyi
LTFoXpgo6LH4MzaTsPOfTjk4PAypyubd1NOEgu3oD8+QJbIcyAO7Ii4PJbNdnyCm4kQxaMwcY2eT
/r2QuBIFAyD0YKhaWqxWQEJfE9f5ZxoCno1psA+7HZYqpzsBSbDsCmAA1xqHHgkKdszxJsX5Yu2b
NVGN54r9a9cMSXLjdy0PQ9DThQQDk4GphhY9EH5mLQt+xc4pHyGG+j8cm02G/WlwOTWLljrHYmhg
3CUjdm4Jmm859nSxD81YbefSWhQwP4hSzASCK2EK/QmSLM9Uwak4oNfYTd+jqVBXmEPpNWEk/S0c
wB32L0U4bDHI+fy1JesxHbCP5DFuvjhNnGfFmr+XXwCPMleUxx+oKP6hvSzRjjhoW7kGo6TXXdUx
z3SjCK3fRrFPeYpEc9NO+gkXcvnB3BvDFH/Xqw5ugAobDbsrsRww8jjq4MJNGTRSDUDRZOD9SHMH
t1BTSwoSMMDejjjIyUKkYTp3pYHbPzqZeP1l1UZkKgqaICk594mZ9zBboofAgbRGPd/1HLWrkEIc
jgHeqLaaHWo5MAY1DY0yfQFXRwZwn9UeaLwIkv+ZMAiS8OCr4kmkJd5PIspncwVKg+KIcyboX0AB
ndmGsY64hiRrhNTQ1spQKhl9lWpikfdjMYVfnGHR6ZYRdAAkmIQx+4IfdV0UBSsScBibgymew+Tr
MEj31zLFlHF56j30mcKLGQ95/6uvlx4Kk8yHUwY/xuzqAm3/toIO9hP3AgxNKSKjdoB9CvkA6KVh
cu9qAqWlDQdxh3EIhDGot+xJu7V6YsfVNwU74rwLfa98SAdNKQAssK22kmMmJvmeweXlImaOkiRk
INh1SlpYu7j2tQSG45WPHTkLCGs6H4+vvbDME40tNcBjamRrmy2jPuvbSP7wwq65TWamtPvWqZcn
hrA2Ag691M7BnidO4W7YM0PqzYj1KGYF2wA4s1xCPlv1gHFuune9ZrRoPxJrsVFjACghpIs+biZm
YcmmM1ZUbwh8L/k5MPZ/8kqQufu5Xgy8A1aEfDsOaf2l4AzGWZOD8SXfLv+VtSNnTyyWI1AsiGW/
rKFSZ8i+APHpxOAyS8TiAB2MAC+M4BqLtqOJ18UeZb4G/9BhNA3LZzACC4lx/vjBnO33cOvVy4De
bZXmw6rA1IG18PWLl2pCd/n4pMOGhgN8AlmPzxsW3RegUOYpnPrxuotMf9uGmflEOWfuWxOI6aRr
Zcs0AWlJhqsA2deK+5pO+zFq25OxbO1faly6q3iJywBr/mInhy4nJSbuxokSuXQzSNmW7xfbwC3i
Rw9mVU6qS9yCgIVugnFfxVcZjL8HCv+EjO8YmiVTIGOulqLzUMoaMpq3DBfKJ7hWRp/BQTK4y2s1
PgN6X17gmGZrjoZHJwXeSH1fJvSaWc85c30wsXozOmVnRcGOsylkgRSh+/ouyk52XS8LPLtDvpiD
A65iz+w4IcpZSVre69FXHpZ5ZgmI6JQB28IOfuEWE8qKDz7L26WU+TVOHaQ9zOS56a8/i2uJtKOh
3W67PGmvZrRrnHZ776E2K3c/LQGl5VJci5phGdPbek96yJ07GLqh9ADOFXGdO4JzaGh5MFHe/3D/
/Nn4WHhiAlwGR0uvqZuorij6t7OfkQFRd+nBb+LbOsrN/v0rOcdCSJQkDA9RWLkRqhLEia9vA6qx
3O1iOHzSTLqE/taFv2TjUZ1VTb6V8Il2/lrENnmgDwG7xFYPRfK0kPgFY4YpOdBnbV/2iQA7ZYr6
HF4UXf2c1mrTufH9Bx93/eav3kM+LpY4xAYCKw8mntcfl9BhUbL8Qfr0UoCUudKbMIRVZbrePRuy
tPt/nJ3XjttIlIafiACLmbciKbU6u9vuHvuGcGTOmU+/Hxt7YVFaEd4ZYIDBhKJYxapT//nDniMi
wjqoBlrn4T0uTN1tJPvvNulPbsIV7QUgPgC+UeUHbOYVzEuXBk6B4+IuHUW1QbFcTuSzB0Ziw1ND
CSS27/SBCdURQzugsSpnnICLKAicwC6YWcX4WXRytDWf5+1zSHp8WvrColYBwE/H6/Dx7RKS1xwD
YwVMkCoqMdzxvSHT6yPENX1fdbP8MpjkPwENF65q9rgTN1P2fH2qLvxw+r/sliYcCZKWVmtYFlNG
gC+j6KJrf0tx4yMtG/K9AaZM9nVubDC+lhe5etFwrOHJAW7y67VV/TX6sh7iQ7bsLXX+ZGhN/l9m
9Ob9oCXxP1dh+IZCfVkIMBqTumryW1h1dJBVQcyCgGgOcgHwnfYpefCyse0NQsQ57QL4RudFGhYC
ICb1dEITADU5QOHryCb9jwjnSvJPknmjehUXPix0pToXAQo+KtgV17BIhhjDKgyXpBFvBye3df/d
goTJBt1jT+h1pHiT4aEZY/Ms5i7C11SHLoU1owT71kxGiRtP2VePykxvaFejAHtSJsv43Dcx2hvD
z+ZuR7cteJt72Rg2vrILk89WLuhRMPdMzWrypTLCb7oPS0eYs4797Cg9RrnI733RGW//uq51ji97
oVWhxEU7czofmE0NZWrhzzLXw3zTpXJ5BBnJjhWeKMSt4KL97+MtGzO6VfTAZ+PFfuGXHYiH0/mT
fsDGrFsc6GtPtjPrKZqR7G0cPucrQYfVRaXDqQiTZc3z71sxmKKBU5SiWeDOq/ivsWJVD2YtzEPS
JMDIXdC+TsJC0Z/lSbrBHTnfOLhEIUZcdjBLwC87fcGln5cahXqG0VCuP6oDKTq5UtW3gYqFSqBS
fV5/wWeEfD5mKjoTySDnIGYnqwGHoJBDC0NTR7jSy3yj/0e808G/mf+ktwNesVvOJRc+NcbjtyFV
tHRInKsvuojzvlM67Mjcb8eX3y/H42HnOTfDzv007DZ2qo8L4emueDLWWvQ8BVyT5GWsu/3nPQMd
Doc/r3efNoY536NOR1ltHnSXMrnuF4O15p3Qzx042cai/KhDzn8Iinm4VbCw1wV4MRAtwAUC2wKv
+TLeV8703N/od0R0OPAgnMYdD9AkjnSoA3d+lvb21+ur5HyHWWijKusRbxAZbdTpqgRRqNFIY1qt
gZ/tRr+3jjbG+/u6na1/fpsMZSNBY4FAhjNW66P0OxX6XhshEFGC94ZDntPb/lc+P6eKvNCIiSpF
XoYW8fQHKVVGcxEnGjb8KP1cBbn+MpEm6lWL98X1d3fOvF10LgqxpcwcYawfEYl/0V5nYxi1Sa8i
h7tIh2ke4pcagzq3gjtBGJYqB9/STCJIBcEDgV5K2LmRUhoP1x/j0hQSSG0qsNIWseOyiv9+ilJi
l2UiwYlF69ElG45anL+RzShv1CLn3wOlCBo2xMGLl8y6FkEVFRcYuyI/kaLhCAuX1KtxVrc2rvPa
3RCsSawMELhCCF+dejBULPyWm8RJJGQ+ZOIphFZEgUIrsQQt26mjknlKN9VvRZvgRWglmfw1KmXr
NcvK8DUMNGXJnpmhdOpmA88mXWgVOj2hdlf6g70n4KFtN576wiwAE3KpQX2/eO2sHrqJaf3AosGM
LNV1LzYH7PXCdjpWcbUVvrls3Kd7BlYPvCI6fwsjcz3hnWw3YqIvQqe5z+59Izc/hWqPV6Yw4i+1
ohoq3fqx2VhmFyZfGAooD0veXOQrp8tMzJodw9eKnQJNx9GucJwq1TLbWGKXvikFaQOKCnYKjpPV
ao4EVC8acWRH5BrOevSG49EhQDWmzMqMhqRbpQwVz1exyaNbiheyY8Vpf2eTjdJsfOAX5lRRbTSO
OCuR2qWtfrIU4aT7QX2m/sV1UgEFhWo5HSylDt3rH/GFt6sgxmFG2Yj5c7V8Kpx67CwisUTXx8aD
36d4xoB8/fooF44bpnCRWChQRdjxV1UeKYMZlE44XdlU1W4jGcn3CaSq3mUQi46A8bgRzWnpjZI/
OnkVYXiITAg9RllgNV+bd7HVjA8tXHWnhEiFl24TyPeo8OFH1nbptlnd3gLTl24lFZWb9TRLrv+E
C3PCFZkjBDSPUmOtcFRhlY4C005HaUxzn9ewC2FB3dHX+3dGPKRwBVSMGy73PT600xWPbJckydZk
e1dnLipzDwkL2XL5JHHf/RQTP3lU5rD+lNSzcYS/T0dRyu3H679XubAyoKabhrls75q5zlAvjRF2
jQXqO7aJ0ZBAXc4PejFpgF9+U7qSFf6px1CFg0benqQM0Sc2Iu3XaI3JwjAR/IUUjqbIkAMXqXas
Z/SgApoJyaK9yqEP/4O8BsmkiRynaeT18sLly6r4bZxEvrECL+xdH+IC5LaIcPAEOX2nbQ5tSh2n
xJFqNfpCR8N6jRKYPBl3XNqXCRlc9F83Su8LawZNrIyq0FpqAmO16tOihWM8cE5j+QFFoxPxfdNV
kOasUN4YSvnY6Fe7swEoApb6QZRfg4E0mZMwC2N8GSq4NDtdkBSwC0NQ5D5OoZbJfUHvvEGSiElC
liSfo2S2PTlQCQMLGxsqAJ7Qdifd110eLbakmey7OYHEn2cDHQptLdxed11ZJJ1H9BFZwEiBhebI
fqHqtwFmNN9JRRLfS2NWfxSAcZkntZPy2ENpl8DpdQP5sU9vEe1Xk2EjIgqZhpYyBN+rCKtElOOY
he9MVZGe21CQvyA6O31E42r8JyW5eVckJX5kiJvGR+I9QD17qxKP8MGD1tV6RQods63K353RFaSK
YTcPoxpf5Boqr0T+UtnFxueu1cV7H4z4MALhVotWliBIybRyf6+w73eumVXSbTuUNB/ZyeJb2w4n
eiS0dl9SOTC0HSp+1YetM9T9DuyHAIIiwbPECzTyA3a9HkApAd++pQ9Ht7UKpuoh5D6NA3Izl76L
RWzD12QNg40ZgMxTL5dO7IGpUs09vsPw+OwMlpSDth+anmHnAJd4TscyerCMIIUMoiV++7oe7Jqp
wZbRbobpsTOmRN2TLSJ/pWc0DGi+gvitJqR9cuk+198NcgFApDniYs9MpRD/zzTnf2rnZMu6VHn1
PdwoS3JTbOSxRPZzcm07qVWws0+J0oPDFhON02hlPzoW0b3tAQcFOISQ2cl1FshZbrm4+0Sol1b/
BbcXeFUSoE/lDmNcHlPdN7N7LOXxxspoAO8SQKVfNGbm2akakhHcpDXCh76LjMKDvd89pJU9KYcG
FhZsN6LALAf2qfUb+zX6Eyk/7d4ssQD2tLSzWapj0uhwFPsefuRYyeluHKQCzoJWjpo3yYn1C6Rr
TG5rHPsUzFLh2+hdSQQatPFR9ywJb+tyDLrRaeV+iNwIbBSWABnTBnGxEWiRMkLNXNJWAHAH8n2e
5HZSYVZqPmF9LIgJVo1Cu9IrZCP9iYEL4EJVJCS0zMPyqgtD9O2BdHrCkkWijOV+RvxYeV3ZVCSZ
oDGzIF03TezQTq7mfWYMWrlYfvbGzUzrgh5ZI0qChq0QshbrMANhDgv1bu4lrXWJtpu+1bUgtUVX
yhbP+8RIyYgJS9GiaNJTGzm6GNOdVOUanT0CqHWnCoNkJg6IfI+bHm5G+Whh+ioOdMGN5EFpJvML
PGRTQW0YmflxLnuIvAEf7+TFtTW8BmYREDrQg+3tojoa7omLMt57jqvvoZQUtZdwREK4yhCJu1A/
MbyWAoPcKrtL8PCKRiVAKxEFvyLMgD8PRcK9xWyEXtxrzcA2Wcsda4W4M5s82F7roGvXvv9Dm6b2
rTEThQD1YTB/V5RndIR6Ymq8HBbq/SAwFP7aW7QfdkIG3kY74NtfoSz6MHf6+FmHSPNFoqZ/CbMB
iEIeEn3hjRI1JllLiDZZveKWcI5a9RLZCH5NyOu/wH8o3q6ftBcAE5NuAUJeqE8yVkurcg8Ok6Z3
iy1j39ex/IK2KCNEvhMkegAx+tqOVxg+DzSxv0qhamBSjc75YGtB5ZXIQWKY1nO0cfx/HO+nxwkI
DrJHjOzoD4ACnh6YRWh19Yh9FlyNRvsy0duBwqHL+p1REB0LB1zTfg5dSgpyCtlKRiIlWF9KNEAS
6WQ1+66H8vSfZkTq5ExTmH+//tIuVCdo5mml01TnZrjGL3StDfVsBj9AxGA5KaX5IzkEya/ro5wf
4IjmlsnB05hqfH3jiaYAih9pKY5kkkJd3QeYYVXx/vog58JPzu2/R1m/apDfISIC2sl2P152x6+O
9+nTxhBbP2RVidSl2dXBMgQH7C51f0OO8373u3z3muwjF4nURrn1YTS4Wj4nv2mpx/4CBwwrwNeg
ZUCcrLzZbd3SSR/UI1Y0rurm++rBfhQH6SW5GW/CPZ5XezKA9qknvGKve6iXdvnDdGN5tStvLOzz
hYOThAZas7g08tWtCkHRqi2tBQqcEl2hZ1ZEvs1EJm2UYxfeN2wmVG8sURuIZjWlcQOHMDSkBUpI
66Pe6vLeiMfsuSmLwr0+twuwtHrTioCTyPUafIssytM3HaQZTLCJcOtiIPqRmCgIGGVvFD8GfzZu
50kKsx0sHeNzRZrfcIM7WONdf4IL1BaTRr6t0aOVoXaspaz08CdT9NDnRaLHOaG4GhzMplnEYvkE
IxqmbKTD07ZweN1VU9P+0kffItuk5Vqz68ZCI36C8/O575t5oXkrU07F2BKEHYp5PhC3qWYokXVE
amZVSdVBssPkaFi+hZ14WaEeqbqqbDbe7JmfFw0iAw8l5KAgy1yCVpheTkRaJzcjitAkQW+atIn6
kPtN/6smjPKZqpr4lT5TbMzF1an8mTcseCwNS+1VCkejhcqljp462JZ01EXSvYQGGDzp3xgROmRt
mdrGRFwAMXDQA1IFeacDb9nL4v/rqwNrrLrRprmRLq1jBUP6V0slvbAy8+S16bsJ7qwsfs6kr34L
gRT2U9Ir2dZ+tnxCqxXJ3ZW2jsLNBwvK1eLvShx5AhxlgFIGW7pDAVRVsEhU/2eqUns5iZ1O38a2
SIxdVM7j4GVFWX1v5jz5cX1hXujGcxvCQEbjEgY5YW3H2Ke4BxKIiXy4bjECLdtip2DMehcoxNLF
amkehVXJXpJH03Mbh+MXFgQiHJFIT2bu++6A64BH52q64SKV7G3hGwf6edpDS5NyY7UtW/D6rXHc
Aj8tmwb44+ncCQka3IAzmdMnqrZYYLRHKDKoK6c5/UxI2hagsayF1Xg0/OlHCU5R2v+r8foOZWNG
nLNDDE72CDO3vKnaabzZmIILi4G7r0VkGxYKtIWU0581V0FmxwFhD1FEbKvjjw38HRFgfb+rRpKz
oDQ2Rr4zjRbJWCr3+bTT6T5+DWbZ2Nj6z9+wtVCOAPcETW2xZuDNZjpOdARJBuns7r9IFJbXpO30
ps+6ShyeiL5s/PblFZ6+Yi7AtOs/mBVwQlZbM+KJQq3JwnLM3pZ+kxMyvHNciE9VzNW6ClPtQTfU
ChmA1rttrMdH3zIHV02RgO5ICMueZ5FON7gegajMvrkBrCpLG2n9eJASgbQ0Cj1l3Xe3O8JaIZnH
Dsmwjb/n4r3oRhJJ/hNbwxx6WW0bPw21zBWutW39rCOd+GMkWZ24uFZaukv8WfWABVSCmtNXsS2Z
Yayy8xeLDIxWSfU9SOvgkzZP5o96MOTR6xAd/z/aIfCt2beYVuAW9unTJTbFta0EIRhmkxBkdKP6
odQ/TEUwthw5pvonmqTmpemG4K0GtoXpThTkgz3VxbhR9VyYb+yc0MpSxMMtWKOcjSI3GGQp4P/Q
Cm6IOTDQW7XaHb2KLUrThbPJopcF2gNxYjlzV9+VokYTKhOfHz3Hxl4erfY2n430VTeT6FXgNtPt
qBaCA6dBt0ss0Tylqh7cNcIob8y87o8wJPLHxG7tXRJVxVGSYhISuXj9r0f5/2l0tdxeVqtsIfHi
6sqZwAa3KrjaEEpoiyumM6mD/FUdmxbJoNzeFTEOWybZf+hn+/JoYzGzZU984YOnJgJ2tgi3YJ9b
LYyOPLl6VosMrUvdT2zkYdTuE0hPAYzDwnwKESHA+o7nFr6jWdk/+rgfvthy38heD2PaQrOWN/dS
Y3WhC4cBQ9aUhFfsSYJaqBv7//l+jD8kdy6VrhmV6Xo/JtJ5nkM2SUdNrPQeACNwDVFPGzD2pdkA
AGX703WxcKhOvxW74nre9WiPrKDoX5PMRGFL2+3XSMHy3DbVyEXYb9pdnuv2hlnPBYMNTjVapPiQ
YBzO4XM6tgGpPZXYMxzfxsJNxxTorjHi3iEjuvgDoQoTZLJixj2i4+kptaEAEc+nVl+QKRAwkDX+
pyqZ6y1k+NJj6ZilU96ZC7i/puwFCvFzkkKqITBJrLlksgWvxQy0Yia2CnVRiX9otY6wJ1PYh+tc
fO4SORk9PbPMo19lJZK7oNniv1/YS3TBV0OvhOODD+j0ZUkjjLIkRIszx938moG9eCCE+jGxKJav
n1MXhuIuhNPlwt8kXWO1JoxJqBie+A0dNvwmatwZXCWKEmKLjK2i48N39HQ3gNVvfQAKH63/1bYV
+l3jV6HWEqidatMTUsDMs+m7xsdQBOUjmm+CBZOwRJwlFS2dndrwkYk2tvqexDXYTJHN4ecK2pTY
RXIXPqtWEUBnN/mHrmaS37Wz4rm6Nc14ep+LAA+MpEolz7Qz2Xy0+lY19i39p2+Q+MQ7XirNe4oG
801I4qdil/Ibqjr5W200t/RA0/3cV0nvYXQcYVOSz7Izt5XGsdKmBG8vwXfy3qey/dTYjazDnpeh
brcVyx/8NLZnNxYZRgpSKpEDLpU9vcteysJ+N5a2/1sMaCAPSWqPYk+AO+FpS9NVJeg2Iz67kPEF
B8bPE9LOUqUF54X09xb5NRlKSFTGH74PLYxgvmEaYcr187tOLi9JfRkyLP7zSOIobg3awCgMxz+p
wnZy0OD/TKhHjfSzGhjG1mV0WSqr6YWjqpDBQLcWssVqx0XTjgRLAwflffpHMCzN1UiA25eJrtxg
URIgWyTZ5Pr6vcDKIbgGOig7C18KbmCn30oyjN3c1FRS9oRiToduf6+jhX+eY9kAkiUA220QayJ6
kPobOvrEiqHpOaRqpnyqZXveQ9LXjgE6LG5ycmXf56B1G8XnBZTvgwdoYpptElGxtrJUdT+TOhB0
x0Rw75mynbjAkLGXYxn8LQrM/hH+H/kyiKp2KhXpU0EJeJ/2xngQoY/E7/pLU88PR2IvNJIq8E+D
WrGeqqQcZIVMY7QWelwIFwiNpDeLT+93N5QolapK01svHGX1hSyZ4fNkFZHiWSIXdADRIXxPKoII
d6jxIwPdClmsO7ssiPKK/ImoVHIaqGwRBxKg2uOh4pe1JLlCxz4DfTP3Trqb6qC7WtVFNqnWuBk6
KE6nyLEiW/0VzQMKzjlJ4qd6MvyfTZt33T6wjelJ05TqNo/CUOMyp0q/2xZm+UbpcGEdA8pBfOTC
gjXXugWLaiTAyqVqHG0m7Ybo7PYXGKxw6yzwdzG9NZpYYbxRAZztwyYYMLwTqjpmhPvz6TL2mwgC
NhYjhK1J2dE34+YWAR7VS2luVarn5SMD0ChcupPcANn1V2OpFW0UNhfHyvGI8vxRqn7RqBCfIz+M
v0kEc7MbBdjO49k2vCJNItACqFV/CJVZ/KoV8ceol9zZSZ0/65U5/Q6Npv1ER2B+v75Oz4Fo0F3K
IkCNpbiHxXj6pBT9rdmUVemohKKZhzloq4H4DEI99pqopuhBxDicuaUoc8wK6tkf8DIYB7qaVG3A
fHg6zk4BpD/tujjqiqesL9Wtq9TZejG53XG9lUnVxapMXj1kzhpk9lTUzJOWfB+Bp/5MeoYIimh1
/90kr9B0zNGYfgZlHL/1s4yXERptKhwMhizNCQR6PFKd0wrdkSAu8yj3JWTvocM58YghJZW7vdzJ
NAItn+Dk40REhWYiTdFK9Fk4yCS9i88R8RGKltI1siRIngdbLWZtY5me49UmeCOUPaae6YAsczoj
mtnm5pCMqO/7TDv2saDbolba3grNHpAltVykMr3XCVy9wo7ugY1I1quJd/h/PQmUMD7QBUJfUz/J
9pTUNOe4Cbvsq0UDdKfozSFUpNsgCsRB6cc9RJ6jORGeXc0ZvbR0a6f42LdPjrzlbVDUkv0Dr5gG
/Onb8NmuisZcnkFphscBdjlN0k4xvhqBZpElGGTCgTJC/WDKtJkCLGAGWZDHAtPheaGUuE2Yz8ch
903izEP5wdZoPvqdHN7Xg97to9yvMM0Zx0NaAQxNPngebTQZkX4ChFpo9R56T+BlFXHcYKvV3spx
OyjkFtvywlLurLpu365/lOc7FT8UqBdpxMI9+zjr/sIZ4xjpVmPr1DSNTey4PPZeW3TmPp3k6uXf
h+J2y0JTVByt9OXL+2sonGpIJ4/QkXQaQcAiNcZ92aLyRixY3FwfSj0DREyuXkAuC3DJL/s4Mv8a
qzWlKaggzhHVMGNdWw2TG4R+fgiCenIFrrZuUdg5HS/slHY9SA6xueFIFBAf5iAWQzBpJDzUJEoM
HbjxTS7T7jgXKQLxoajeFRVVJakLlWsFQnvOwkx6AvEWzwH9NyeNo/JGq/pgPyZZR5O2y+WjakzV
MSew5L6ainKjSfFBejlduopYjrelboIbvr6ak/g8wTEFWk/MyfgtEzSXu7grSc+JD4dkDxmzlw7p
2HToiUHOohvgetCExoz0+MBlAgEw5n+V5nDrEzdj2wUEYOe6XrrjoMk3pbAQdFaDSQeigJ74prSl
+vP6nJ1vvBxiQoBfLt8f1/zT5aHa7PjhnODcE/fRoyBw96nszOFoz0oCJ9UGGpmjrX1n+aTX701f
DJ6R88KRWlcHpLliV0eOE/zboSWd0+DqAclkYUI0z2ONZH9Oxvmz1lrlBpf5vIo0YSlqS7eYahfd
8ur+FBVYHIKh5VAhkuKGMARxU9bU9EhgKYL8RCsYG03pbpSwHJwW15pBDjGx6ESNWDSWttD+paJf
vwtAUy4PS8aSWN9TVQ2fySHFNVOPGKuizX+AOSBvfJqXfjd7gEFPzaB1B0J+Os+kXCRJ1iO0LKba
use1PvgyKVXqoAYLj2jodddPMu2xwInsedKgaGK7Mt4bdd/s8Waavl5fdRf2P56Dxh4+sXT51gkR
3RwNA85nmUOId/yVkGzMsAPD/yYHNoXK9bHOmzoLK/WvwVal2oTynrXGVxrY/uiFkXGLOIf872nA
1aTJQYqjr8wwXkgWhgtZetgYf1lSqxmm+OIBVHopNuEpp69eTRPIqHi1kHAYZ6+xXlGFYNoC5Zxj
ppzj4X2i3flEtEvniabUDnOU17hKZcrnZtCnjVLrwnpjy4LzzsVlWXErEEmqe1LmVVIqEwG3JTAk
/UbHq35rvV0aBgNgm8qTiyWa/dMfbWpzqIS9Df2B2yMpRlbzokxK/V84QInkY7KK7lhkWX5ADqqS
DGrxROMgN+GuUZOUf1fjiEhyOYjBZrO08q5PyoXH+zgNUQAsvZU1MSHs2JhykzkJdMC6Ft/SOyOp
9OP1US4sc5BsjJkxGicSdn32Ig6aTC0iomeycEua+4g4uzSG/21w9F0f6tIPop7k4qMt3vzr26hV
2DRbbbYRsgjsOw2nuQBLmHx+vT7MeUeQO91Ho1zDCZIjanmOv454PYjK3NZw7BmJC3nF8DcjRtWP
LQOohtpwCgc9vslGouT3YTGH6L37cDB3BBOa5HCF/atqj1F+wCCrCz2pK4nRngNrwkesyHvMaEka
J007LEFvrz/5pRcE4w/CDyRk9UypSzoFLm1Ljnkxw5W1Gs0m6d3aSve6MOPAoGDDqAnQjK2Z50VY
KFYbAXbGIshxfJMbT5UIxoamO4uNL/ksPRC7c8yWwUP4RICD1/2nWsfeJ6SJDn2HkG1CeA3ouCJ/
yjNsS9NC4AQ4q7Nr5YX5oKgkOSZFLjl+oNlPtBUll3hsyuPabj+N0L82EIBLT4coke0dnwJ1yRw+
XSmihLmAvC3H+7P2ux0NOPm3MgfGD2p5YT1Mvmwaxxjp5mMZk9futWnevxiqRZPT5FPxsWuSM+K8
zZEySVVYc7u6koW0++d1YSnUh0uqB+bl6+tHEUTAh3AnHICM+tgpaJFndeuQP8fI6TKR60MyOLsu
pPBl3fz12WgFQtx87Gonl2sM//sRI9xy7lyFUEKYtVHkmhh3PcZFEz4WeOPiKm3P4Vescd9nIaku
9Kdya4u+UK0TbakINLysHW7fp8+ELWoNpVXDJakwh0+l1uIbIFfJH4yb5702TN0NYVGeFGe/W+7b
njba5WEQ4M3XJ+BCFU1nS6MyMcG1eZjVUYERaF7hV1s5hlVqO8jO+kGN6PJiOpR7RiWS+xar/R9a
mcq73orDt7ifJojxw6/EUj4pA5Y8SM+XQEyyCIvWUG7Ctu/dkWub1xIfTeRpsrWbnJfNNKXxqEHb
C71N01eLG4NbWy9zplKSYMS2TWE94KJq36UkMe87hHkHKR2sjQbQ+RYGHYSv4+NFgTmtColhCBbb
464CJJFbGrS69gglSdv4IM7RYJKAERNzkiBaUCjRT9dFG0S9lfQNbALfTn+Uraq8FJC9/rPKQXvE
1BEfDmze7O+GEeIjC/KiCIdgQEB0BY+WNyNswx8NFgePFd5RkHabEX9EwpLM9+sLZ1mfp3UVxBTU
Zgb8Qtp96zkwi6kqh7yEGpOqZIrLWLqkCMn2ELbUL0PeqN/MNsKFOYRjeX3kc8kslCZ0gzbEMcKV
6I+evqIK9kUV6wyt9VCuOVqq2E2FNv+HwijION+V7EepxdOzkILxfcLoDgJxZ4jUw+dR9UCyVf1m
1EvlRSFb/dnCnQcZIMfebe3Hye808TkFEVDR+7j+5Ofn03L0wTTjvipTKayuASmyOygtgPpCkgdq
4CB8DFpwj87CQunfhyLJDvAXXRSXvdU76nVKe8irbC9YDHkYJ9q70or73YSj7cavWp56tRLYVZEV
0RllPozlw/lrd1UaYxq1gv5F22kpXNNZeUn5JH/MqhLcSrY84f+L/zWFV5xK/5XM6MYeduG1siKo
8Zbiy+AhTh8AK68Uo0MZCwtRV17Q9Laba3mys7U+2Kgpz8mCJt6tDLQUxpg9GKsbu5XHEH6w7XZI
Yc0tp4Sh/TuvUR4ugattu0tGlZs1ftezvR9NXx88k/1pvilTA0N9ScIAc0dVSuatUdkSzrZ02Bwj
s8LAwQ2vVo4B4YcYbQdd5dmBUvmuZA/+t9LAPHvXw7S3CUjgGrFxTbuwo9I+pqcOLRmN8VpgVFY2
pIrML51k1MM3gii7O5VT414nrvAFsonsZnMcf7q+Ri/sqGQJQWKlpqXftjZJswIwPzyOSpw3C98r
wSl3ajzI/16ofTg0LEw6JGlkiZwuj1F0Q9IIGz16NCkoGibjkzHOyPuRrsy7iMbtEVNN/WhrZXVb
ynrFoo0jDyN4DUoT5iklRdZuihr/IAYFcPr6W7hQqhFiSKdcsLTAY9bfj0QWxkTmQO0ooSX3WDQb
tkvCgm7jJSJm24nDAf5/SBStTMSFau470VUzlnZVmmL06ZvBLm9S81soZ8lT5DcdvpFduoGZLqfb
6UeuQYCjjUUfQ6WTty4TUo0eVykjRyKE4ZuRhsgoCk1zJwPX2V2bGuFh47Wo5yNyVVawjWEfo4my
Om/ZhIkukgg9zYpK9XBeMnAlh2/RTGryFZUYyaOlX1ueiLXqVk/HYV83hDT2oxq8wHs17uhXb3Li
zvc6pF98KGA4Bq2u9eefSbnAd1jBwgRDrBI1pWX+TMow/urzwf+2h2xK95K5eMYPFZ6XOCjhz06J
13WvQFpZsfd9iwSFlH4L6lFcK9+lulV/weluNNdqZiE74wzDWNCg+LnxQs8rTppybJDU2yAyTOfp
dzBUMPjkWpawruuJHOmblE7UpI9HhYamp6mThtQxxIirNobHyjZb3e3lUv2FIbKxv/4s5zu2rhoQ
RICqIe4Bfp4+SokhLzU5VpRNUH43JVvc2Z36EzFRu4E4nm8xDAQhlbMWlhl819OBpNCMMhYZA9WD
7wiRxHRh6Wtc/zmXRlnuMBo0LXquaxW7SJN2SiJGiUeDzaTA+DnAo3Njjz5/aWyVrDy0iMsOvdZj
Kn2BeYchEicKi9pZaIp7fDCD20bRf/3r7wFkMGhw8WqWzsXqrVXcoxfreSJkkzy/A0gE84cH7V0f
5cLGR7eRMncpHKjmreW1/lU4tER/qaLy0egOif0QlePwOwCudusGG5uBpfkepG28Q6dLqnE3904q
ut7Fe5UaPK9pi+JzeJcGEb7wSWdunPTnb5uLhaDG5aLBzXEdIcZmLXw/TRGkatUvP0kVrOEa9SW2
kvbbxns4/zAXaISDl0agzhe6+jBVfBjZSBKWTwS9UNSzSHaxUJpbGKGxN8SjvZMpWQ0HDqri+kbY
fO6aOnijsFX+2awCJ4ZFx2XBMV44dqs5iXPghIFGEocexAhNnsejoQTJzcZPXm4xp8eJjZuPzhbK
6kEDtfrJgdRNflIRH5YrdfLFphTYRRb9G4yXobdocgxigWV+0vbdL5XLpot7Tv/j+kOczzDIP/cs
/kCpjvXf6fJD2owIkpMSEYQR7cOJayNgR4dHf7X1Vi8gEIu7D0nGVOLk0K5lLuT8sedmbepYYUEc
kF6kC/QWpa24Ix8lx6o31PU/aTGb0Q6AS3uYJqoCxyfcqttpDS4oUKJ6GiVzY8XmxsZy6elINKXw
w18QGGDtDjCnA+ZvaprB1LJwtexxqDso6IE/t+jzPw9NVt/Gci9HTqAiz4EtExxw6X6xcgtdycS1
guCWmWTS6/OzvP/VGqExDoS7ELyxFFrND8ETaSi1SeY0Y5dCe9Oyo4EZ978eRQtHEZUMwCRXSphY
p6tAjHErF2mXO3SspB9lGhV3tNpn6AC6vAHKnf0ghqJxaslojBhvvQhwItXKHAqSYw/EH3IVDQ5c
5/8Zi8akV0fPxFmPJJO/Of1BuS9h8jlg5Y5sobyB+4Rzd22Z7vXJOSuEgOgBr4Cw+IKhn64+4Cg1
5xHX4cJJrXz8UiWR+kXFHfbNVBv5CDna2AWGXN+MmLPj+TcX/z5rwMhLeibfsMxDnP7IyO/tIje4
acFoWcBXOz+UVkdATEGQ0/VfenY1Yr6shXG8UAWWT/h0KDhoWSg1mJgoSoH/V7bLFUFE1W1Iga62
mzl+FxYJ/UhIiB/kNuyYTodrMKexy57bcoa2HGGJnbsG4bXHyhgs2qKz4SpJ3B9wHFQd1SKqRydG
gw4OfAlB23jH4Rl5uHX3L9dfAz0BRj75HhcPm8UYFJYBnav1MWUNnD5WRVgJEAJxFkOHL7MjV7UM
dyZXBtvRk5FoizFTgycegIi9CUL697QGxCPPVdV+RcGg1IdQD4bvc6tOd/S+u0OF9YriZLjowPTP
cs6+oNQnnApo3M8QjOy55ZRIM9jLgehe4GwY7a3vtwESj0quskdyz7iXAOASCxaKqf4c+lgsO1ow
aNg0twNmyGY9TNktlSjU0pyd2EE7DmYpBxJ50u1Ano2Xt1oSuSHv+rGRbKSIM+SGuw4/LJz589D6
nYVTf2OUYyqRwhTPePTDhUXb3Rv1I90uK8b4eiB50a47NXSgIEjfYzMa7uwQeiCy/UhloQYByd/d
YErfCoy03wPTV0jsq6f/OrNRfwVxIX0r5UjPkbrrYbHrlMS0ORA66ZGgX4mAeG0oMZWmVKru+8XD
yC37FitGOqmR7xKF0sRu3PwPZ+fRHLeSrum/0nHWg75wCRNx+y5QhkUjUiRFSjobhCy8RyKR+PXz
QN0zIVYxWKNZnIWCh8wqIM2X7/caVsHlYqbZxezirXRRJV66kL/SYtYXNC3WBCTcmVtjsMO/K2IQ
+IJI2z61ZPe6kSlNUrYMjebsbkxddisLK22ohNVMXpMsteftpOgIwSrzBetVLEZ5TTMIYb6na91+
nqqmsvFiHxZs2MZ8/gDb2Ha3/mz2T32tqnorw5EcFRjDvR810Oe7LVIjeiPC0vhSDaGPk4rSrXxe
CF/8gEk7jay87cZ6XzJLEmiM7dzsQhIem6ulxZUKO9W6onEhOeGITqALsJ0wy50iZpkntsSU0gAk
3oj4rbluMQ7kMm3PW28V120Lfym/58sws7qBTO0omYnccSy4MlESCuKP4H7JZxlWi4n99ES5CTpd
wJGeVfMdYFTOj6Epu+cCkzEYifC3mCFcSm/oJJjWZrQGiOAZlVQKlcuZ3tfEGcMSr2Y8FTA5T3x4
iClxM6ToYXnBekqjJFb+E3YkebNx0jC4bZd+unF4mtZG+gBsxI64at4tKDKJ9O0WBfu9XLMTmIj+
yhQsgp1uGjFHcujYi9/eCk63KE5MaiZ2/5V5c1y8xcuc93kB/hom2Pmb5shZExJG8fYop0g4EiRu
IRCnAuwnuYi83Ant1vczu1mzXlSGu++cFo+4S4wbdKrdnk6OuAUjCO+t2cGxuhYIZWxjTLFhbsV7
3yrzp1l2xCUB04UfnDL0IvA1deZDnj4KmHNcpVFgIK4EHnn5GeFcLfAfXLyRzTa4a+pyfhwGMzwz
ymmBxtYbcOBxS/DWs/3otAVzsSszzauNocpdrpZ97IakOJsfRCL2fi2eoT3d5MGCQRV5r5r0S6xb
zLu+ms6AaSc1M1ZbBP4iEqO7yqX66HSy7DYYlY3KKnZ0/DUknWJbN8tw3XmxPnM9PH202NmBiwW4
VXH+hkeNEOV2qqQUXiMUWv+idcr4Zzv45zIUXhnFWm95XANQr8IUePkC3VALfyCJhSTPsdgrN3E/
ZNmQnIEhXnlslGNgEDSPIOgd9+3xySUwogUw6uOpIDSkX/Ykra1W+P6Zy+Qr34elQssXciM+scdG
jr0D7cAnSXwjAkqFIvP1Pm6hEJ9Zm/ZJLQA6sMoW4A8J+jBHE1KKIR3yjOB5/Nt7YptqIKTNYhZL
sJNxHbdR07H6MI7BPDwycq0+do6nms0sVL4mNXfyUjqynM4slFe+PXcFuqqYuAIvHfsWD2lXuljl
44HS194O0WSwKyyMid7+9qe1L3+fOyvwSChoeawP5zfcwoVvscgSFMLqkC9u4AuleyYpG36WuTRO
hX5SZYurFDGwUUWD7vLt8V/5loCPwWq6QVUKvefl+IXdDYRzAhj7pUWkXCjVrVmW1pl3/MqcpTUP
LA98xgXpmJ0sZOFNKrfaNe6mxzMHFh5iie5Qxm595oGeksRW4T5oL/2HlZV2TOUkw7YkKrnnNpHr
4TIlN+Y5X0L9JDORHmzSEN5LaRX3SZxkmLvb3kc5OHl+ZvL8Ylu+LHD5FA4bOoSJEA3s0XtNaU2Z
cQa7xsNrLLvS8WJ+Sgs5foXRmEFgQ0Q/RKpTdXCNS5jzbKkuT68mL9PlpgpG9zGmV/NkFQ3hf3WB
vqC04Vnp0Z/TXYnh6TfE3dBNbQDe6zLU7bBfFmV+L0Y1O7jgJAD5BH1UP4NY9fa2SZrUiDJ38Z7e
nj6nLxaLNVoiFPF4ZHOevJw+Y+7NrQV1aIMfcL7lhuHiWZjbnxBcBmeGOr07rQCvS1cTWQsky6Ou
gQA+RgyEe7R2nMy+6k17CaI2b9zbwKF1dgCMaOGNK4HFwttf8pWRV4QeEQyIIT3io5G9vtNYuBAr
NNtqfK5zIkiIgx/2jt85f9tpMe/duCue3x50Pe1fTiD2HmQevEew7RN2H6EkAzMIT9lgGaCTxkqI
j1h8iXdDnC2c3cU5dfKpbd4qt2Gj4zXSIgmP27wF1wqzdJFaFIXVPVbBQkCyhfrT2XdJIJ1LnThJ
T0KbYzykdoiVe1C05aMf1pIwsrFM32cq5kLRtAY2XyVmeB/8sXK3yC7sbjP3mPFe0mzqvjVD3T+k
bOc0AkWafSarKcQvlWST9wN6aCIoa3pXBGEZMnKkkZe7NmmK4maOC8+IiILs0FDJlgCXLjAqa+u5
EGu23HTcn4avh/qQkwXtRmyo2PB2PdaG2VLoT73R++nK0ozlYU44l6OaneqcmOxkQeDfznKnBQkT
h9vF+vPf9vNeEEhKdCGpZMsw3ICTSaQMhCe7qBi2b8+QtZx4MUOAK34VM8iCWH3HfdYELVZgZpME
z/bLd4WNpG517eoJLU3Gw8q8Ql7h27dxU+AW+PbYJ8cGY6/xISx70FL+e/k1EYQZkEsW/FRolFzB
Reg2/ILz78Ppv14o5of/+W/+/a1psYRO0vHon/9z1/6oH8f+x4/x3Zf2v9df/b//68tf/J932Tey
Q5uf4/H/9eKX+Pv/GX/7Zfzy4h/cy7NR38sfvX74Mchy/DVA8qNZ/8//1x/+48evv/JBtz/+9RdB
G/W4/rUka+q//vOjy+//+oty9LcHvv79//zw9kvF72365suYfTn5jR9fhpFfDv/JlQkmMoRBQFam
2l//UD9+/cT5Jzep9S4FpYC34rJV1dy603/95Xr/RJXDT6lzoa1h8PvXP4ZG/vqR/U8qPM5LnFaZ
SeuP/s83f//vCffvl8KT+M+//1HL6n2T1ePAH345LU3c/Vdg0vfww6a9eWz1IQU6RnwzU4AWYvQa
z0BLWffmmWP+WLT5a5hVvb/6keEwcczDK5Xt0MTCg5WUKPng2YP53HkmyfMZa/4hnhv5ZAMZXUvR
tGZUjzUS4skMCQDNA5Lr8Zr0zY/pwLkV6Xoicwa0h6BvD3uZa1F71Ye00GV1XQgE1hHGJuI2VFNK
3VITAxM1cs6bnWNPgYro8hqfq9iyHlWZIWkrCBS80MqHSZRWY/iYNQgs6bYLc0sSZX7dFbjqbNyh
CO7YVrFM+m2mvPL8jw6O9cFQz0FoclmbCJLW9/PbDkQvpBZQRgGd4mXT44brL8GjWz8lgvn2X0cv
/vcXva7x3/afk4GOtrol5ZxQAwNh7vhRt0S5lkHkOaizlbOz7DBC83I1Ysf19rDHpzHTmnKcSQ6S
SsslOCo5EuKyJqc20ZNpyqsJGcgOdJ+w5diP9y5p75EtRv/Mfnei9FtHpXcAuE8Lk8PxaMProCLH
oZrjaHFkuNoDZLui9BGf6Mp+30G5qBEDedz6CnvZpt3YXMzabbcli+XM/e9XAfvbc0flgyyLpb9C
5v7qU/DyBQ9VTWptNRsEG2M+s4V+Ld6BQNpzlDlz50S4PQJNanjRt0GSqHnrDmX1rstykR2SqQwJ
Kh+leQNXgjaLE/f6Y9ao+MGFunlvyCbUV21vEU05FWvAq4v2Wl+4udTtvus9EiLHwCjrSKqSwOy+
Ec/l4g5fB0cS0eeQ5cTB64uv625j7s3KsqbI6V1PE0ya64c2mUABoV1VqL8R6e8BlgZQyanEEicU
Q/43lz+zO3NSHh/K6xPjFkdbmM46RflRASc8n7BfLfE4BthHEOp1zzo29Nd2ts+5ipzIidexMN+h
auOOTtF4NFaF/NVLuM7id2NhpBGOgbcJBjneELycvadBhOGDj5vEgALv1iiMdocmor9Heb4ceoyg
Yb0pQ94IJ22uNCm8u4bbyXYuXLrXby+ko43i1zwKVtUEPCau3sd4U0C0TqEbYop1baiLKg9Rog8L
GVdsmO0DylnV7N4e8YRtycNBPIFQkjsaFfxxAoxMe6BXPWEdyRp7EKUf/JC20s6dciZHkkDbJ3UE
/oSleGem5QFRdWhGyiviYJeJQX5xeqd4Glf/ns1kxHj7L+TiRArltsCHtpqeMp8AlE2aTYN98faH
PzrX1se1xqpg1gLqwg50hCGZ+N/rxeXFgpo/tkhsOQWmdfS3hznZ3uhPriwBOuZcXhH0vVzdesIM
rlyglSwuriAjsXA7vH8fR4i79wi+1Cbw83N05JM7M9+N5UE/GcIJjRmxTpXfzgwBumDYsjIiE4Yl
+hZ8C/ILEXar/KGR7We31csSqcFPHBiHczldDBCXOV48J//w9vd/5TGjYHZ/IQUAIsfdOFdPawJc
g1Gww2De6Cx7GuvxuZn46jCESiEiQbTGbHv5jStR4solWpIsl8m8LL2i2RUFGvNN6sR+EWWJ6/49
qbm8jG3ov9hGIbibiir9BvKW3TZlUCAkROGAlhnD1f+PR0ARB33C4uJ3zGjSDZFYqUPKZlem41aQ
vHZJtZP8+Sjc9fD+ROJrrefayyfQJj35AGFvREluje/9RlURXR3n49vf5fiSwsxaCTmsGpM14x6v
eB+5lLXMPGfLSau94Q3FRTda1SHunOV29ork4LjS3qAVii/fHvmVhUQJymUWIQIclGNlok0itMCi
2Ih0AaH/uinhSmC50ryDDWV88rVSZFq2yTki6gkTaf3GyG9RpWLuBOf+aGYNSWdKN1gPG5U5G2yz
ym2fQ7rMCi9/MDg2kamOycUgHZzH/La/RhoiD4Xlzdul9Mcrq1T6nUiwNx8h8Z1DNV/Z9Lne8xkd
qAqoAo6KNtyqsVLMggRudW/dFZ4n7xPoX2sXc5lugtJq+/3b7+G1GbBi/OxmFFEnx8xcz5lTO1il
sLlWyGKH5drFjvxrjf4fFp0zbDO4rO9QTupPb4/82gwAOuFw+4VOHSOBk9N1aPRoMgPk2ruyd5iF
rSLxHslyFlXSi3dpkMuHPx6VWQdoAylj5QQ5L9cVLt79VM54N3VmlUWm6pLPaqo6a9c7ClaBQCgL
kjQt53JbTpJkeakBrAJ8HSlT1xvgy4H7ua+U9Dps6DmnAiZdMxwGo7OtC8+ru6ukbmKBTNRsjR2t
R+uKGABnunIqafzU4xo6ripkBIeO9ImfmR3nyYE4pcDaJEVlExJH95LWY6iXrxgKLfYhlN2A2C+B
iwR47HbljvvYovZWGQQfgsStpmiYqXwOliuFvhzsikb8XC1DvRkcr2+uB2LRxV43NOSchLJz2yF7
frKD2SEO0LD921xJV1/Y/VDSva5zT0YYoGBrVeL9jk/mXIR9pGcpMFOs1LmwnZOW4fo4MfyGK0S1
vUZZvXycTmiUUpgL6zi0x+s4UWqHMHJyKGebFM5SLTd5VZhbUoPVDbnVzXWoZ/M2DHP3oHEEugy0
bC/z1Alvu9G07yZHcct8e669coqxcaP4QhSAwud4D9e2SIZ6gu9vm7X3ndaIwnihm870gdYd6+jC
AaONMwKeBp3J4/LZDftZ8/YpudKW+wYCA2zRlAfPjkjWbBvEjb6xVurnNiAne5MVvnnmzvfq94Se
A/EWtiptvJfvYkQrlWkN+uflhvXJsvWwyXG6PMPOea125z61sqnQOq9dn5fDcIurTC7PYAqt8PZu
qUgvNiXWNbFb7bWQmG3oqg0vG5p/F8Lus33Qzdl7e1jCyzYrCL2odF8/I5eFem/ikRZaqZtEOj/b
UDndVFnpWHevOA57zHETUIdmkY0kkROT6HNQIAPfQUbIP7aNSm4XHVqgtfnHeTS9M6fqSft4pT6D
9nOoM/KKP758Rgq9VGUgwwdM8coICYs4lHZC9Ien1EXQGsmhWWjv9Hou4YJ0wxckrMPVCDHuxlM0
lGdDzd//dBXwkVAncZytxfmxPhUHKZ1lNZaUnRFM26qBwZDW41kOwekyWLvmsGqJS4XyftzSKaa+
p0Ikmh6gPNvL3iJmjq+JnGIw6wtjsKxLQ6sHxe3/M+R7+qZ9rkgNJIl+i4qucfclUvXd2uGosAzo
UpMoivLe9hf/gqAnN5q6vvr89qNZ9/yXS5fP/OseimQFI+yjS4sqsqoZR7ACpZqvLidCCzJvIGET
czGe2YxOj1uwXpvoNXgWa6LoUUGZVG5jWJrns6Aiv5NLX2abvHSeOm16T1mzqptJmvj69hc8scNY
5yPhf+hO0RqTqbW+td+uLkMFBtfPKBHqMH3yacTs6ZqwS9uFWW9KXWBIA7fK2hhcqjChX9w6coZg
SlEnZahihNeeYWa+9si5ToN8gjWwSo6O4dppZkhZ1Bpzgydi0s0gUkar+iZS2RyfKa5OVPx8fRcg
iI4YoBCb89FydFIPkCDkodu14TxINWssGPK5o/QIzTQsDg155MW2Dbh5E3FUl3oXm6mdEckXjP2G
FtRckqvmZhe+t6TzJ7JyMOZDgjPmd2FHvtgepX1FeIHwUuvw9rt7ZROjVQIeA1JCN+GXK/Nvr64y
Essv1gXlT5a6xwEwPzSBDqMGm4+LpnfLd3Ys8fEHmDunnnzlxsuGAejxC0DnyR1t9R1ekuSmBTSq
tD9dZUOFFmLMqzGHhDZlxj1Z0sPNWHCO78KmjIt3pqOWD0UfwAB8+ymc2LqtrxAoH6gWQBNZ+dG6
0aKI53ZCDi/dOvtAH1iAwMDk6mfxFAz9cJiWgOuD6Yzon43pUwvfe0AjrfOnTg3zJhfYih/iFsOs
tz/ZKxseeil8eAPE5ZBWj+ZWpluz9BJyxYfEWj5LRbd3PzS29S6bjGG5UG3YJ7s566bLONROdtly
4Wif3v4Mpyc/kmzeFFA2Vj9cI14ub23EGIr6WQKa7XYR84Q4BJ2cu6O8smY9m2sq/U+yZ5iNL0ep
AzJ0AixLI+WHSRsJevGbxsYVPjIab/7jYgbnAOAkoAca59DSXg6WN1NhIjTmHHGAN6IMu/XIxY/v
3H78yqMD8uSZocHgwD7m1RTYXwsrWZcXvmmXKVxV0nvK7Awc/QqmtxohrKJdwkSQLB3NEr/MJu1i
yBvNoZdFfbuo51ROg3OZZc3wt1dhG3xJOlG41aVVrrzbvI0SI/luKymRoY7ll0BawGqwpX9WWUK4
lOllcsMfc9ZkPLaqRuMX9/jH84pKgcMRjACh1THvBYRRBJrI56iEobnLxlBHiDbcMzvc+iqPjl/A
QmBD3rcHJnBUt5ZVB/qRMIpBk3wzrMrGzB6sJ6dJyY8v5HDmODhxYGAvgVO9BtXTFEOMcnTed2lh
DFTGVGcpSGo7d8ZH2yZ2xFkGeZH0cxJlJB3coPMuNkmJUeKIPVceZQRdbtsiWy6lgjAsiqA6eEOQ
7Lugt4leStzLxnBusFzEBDwfh/5M5f3aVCUbBoEmc5Wu+dEcspdmtlo/NqKGmxN31D47GNr8Uxbg
r4fjY9/DJZk2/bHjdzr2hhQlF11YhuKqX0QKHRpribdn1mt7CWIvcDXciLyTU20hGNtVuIhi/h+H
2372MC1oQ2e1FagIzfzzwWDRr84M9PywkHm5l8yLMKu+1EbUknh4k5EjetkMoEtuk4SXbw/12jti
ieMuwobCsXD0jjBzgq0EEz1aRIArutUPlyX8jvu3R3mliFwzMhCLcdlc2zUvv1BBxCA5U+wmU+aP
G2r+ft8sI83k4WEe8OSbsj81kKIdLuhWc60FAl8N51+OKFDPttAHEzhZLQxfd27vxGjMZ2b46ayA
OYRL6C+aIzfYozLVwiwYuINzbJJ4X5qGHxMsuFj+zvLT5OLtZ3j6phiLXiW7PvsAd6KX30jmuJQZ
kC02lM7mFpJMFyWwC8/sba9s/GB6aC7RzjDZIeW/HKbQqc6amFyWeBqMbz1+lBESneSKtFN1kLmb
RUNe9g9mkeS3BAeQaFq2NfrM0noncjxpct8ggyD3EJv08luh6vBxhkbxzrWX/JkrVXyO+vzKO0Cw
TK8eRera7Diq+cqpcbIqZG4NBFJwWWzosvijCunSxvbnt9/B6TwGP4Cmhj8HtXlwvBG7IgYlscBM
BtNHIF3TANSGV21qp5/X869PHrNAjeLPi8mX4x59R9QQhEjhs7khWjDeid75krctZqtWvmz9oBIf
SlqlRBouBgKC0bsLp+JLVYQLggXEF/tpRC6rC9V8eftx8ISZDS+PQj7Yv7V3NK9p4bycLZWn6TSH
WPt6Ztq194NeDOPJbJeyvMJoReSPC65h5cZOEusnuaBZv+mz2INTSF5Rey/aqcZnrzfM29rDQHOf
pxL7isZJSK+FIeMeePEl92jlms/rnsttK3aGiSBBjPEojkOxCyEL6k1jLpYdUZukThQQE2ZsAqy+
qaKHsC+uJszXxJbWFs7yEArRcYhlsfLtOBeOuQH0Mn+U8PEeQMu53S5KyXtgq9yO6qSvv02NlQ3X
oxRrAKNoXcxyZmcWGz6lJl9SMb1vSh8MlAN37eeOjU0IC0QR/dHxUCjuwt4i7DiJF0TZpPC116CJ
nd5AaodFUyyF+jbbhH6hvJFzzy+G4saPi0RsqxwgCmuyMH32sSpg6WHroCIPI5Hnrl9ZpoJynVhr
7KzJWTVnbKAUbPsiaqVlfR0Nq/4aglfWVGkpIqyCZ7JszTk14DkYhvuB5nBCBTNR8VuBwqS1CmdE
VgPlcrpratv57BOl+X0Y2tLezmJyr5J4ajAvE9N0Ubc1ubeW2foRgGFP6UFeJSS+YVy+dY5sP3po
atyFJ6ziWjhRionH/WRTsUa9ckgctyrHr/aizvFPtfN+dKMKUkEYWVYcALjQAuK2lLbqIgtSl7wE
LNGdi7TPyocKyfOnAerGp1lX904n88s+83prF8RV/6MbbOtbMXXNxzg0lvdY+jUFSrNRfA/UDJHW
AM9q3rtm3UKQdp023zrotNbkttq34L5pPRPh7Qga50kyfrAm6QNP+4P1DAbiLFe5SANnV/o5ocdV
iqxsi1/uml7ulWqvUq3SrT2NYtzgxG2/91m792bvaS4FVmB8HDMdfMvb3kW6FiTpo8PvWhs9D+jV
zVi5HlqlVv09WODkCMYM86ns8uqdGLHU2FT2jGFW0VtOdSVdXzLPgmS0eGN9gnxFePEjyk7bJscl
sW4UAQgllgPmeDvprPxa5JW6LV1//Fr0uskvfWXllx3yu2ipZ4/JaVnDY5PnqRV1fZaJCHhWJ1Hh
zNY1YqHe3wlP2kQNO02b7j1rNr2dSYZ3vgshpa2ONzEiH0KW05pE4QxupOra+Is7LwbnYuVCP1k0
6vSNScgqfiVtejHjz+VhKraIRzEZyQgC7LUJTVg5JFt3DvryYg6S+XvtGLBIusFC5NeaGLU1Vg0a
At7VPpdVXjfbshvQgxt0LL9Kn0RRAhCzXm5aXKqXzVBhZ3BBgi7hNq3CymY3Q8qurjOzY1PpQhix
B2MSxboINVEc/dDQS7K0c83nJYMVAtn0s7D8+oMluW8iuxNKbjDuUVeoOnx/u9ipQuqnquxHE1rk
BvimEX/y6qS5qdE/E1es4vBvExPFTy7ccd7bAv4dAXKhxAFiQzWdceETGzOU1Z1RVo27MVJ7/GDC
j/4kV5hC9p41EMZbN+FGj3aZblNCip/NTpHOO6ViuFssoRE0LsL+7E9p/D5jy8ZMe8jkA4DAch/q
BI5PDXVER1m3OPoCrgJhp0h13OmqC9ys5ZX3FqGDVh3e1UNTfhsHK522Kl/UTrQ5urkkM9T90mfi
azeVw52pkHdErTuZX1UnS391IypMgPLVJHrgmCLPNit+yl6YH3Vu2uQiu0NyD8OLjEoD+odHXI4S
POI2MJeoaRbP3dq0aR4Uzs3txpqnOd/ge+Bf4cg39lu3c9EnyjH2tsKdOnUdG7Kat2aelR8SR3XB
BWCX+8GyxzEBqi7yBzPo0q9c2sDU49gNvpCkW3zMtBwfXRzUl4NJJjd6Qp/VvWrox484Rce/NqCK
LT3vbnufhHAMO0zCGwPHiH82KDg+jvAmikfPWcpP7NxhcGNiwefh3NI230YvLtIDSRgd/ESl8eZn
+T4FJSbt+87ksCLKN5see5NG3Y4rK12WTsvEuDY6HRNpvKQWSkzllNjoTxJbbc9qtI7akuiPDMXq
DSmf6Tuji80vg4X6PUpUqb/rYk5qhJCAz5ehyBHfOm7tLZEbpuHfZPrgc4mjcn+dcmiXV4L+5aYI
cwvBcO3Yt2OJ+DIahTNYB5tMCnYOJy7uBgmbbAvZCNoY8Uqkw6Qgljn8IvbSbW5rbMthg1MPFYZG
AE0iAC6xOvPDLwwQO3zzYkj3aTBazc7vnfRJBUtvX8RwefocB7XSSdKrRLHgtNHT6CziHF9JGWQt
4dgSP6xtwxTUhyRYjNvBC9N0Mwg3+ba4uhq2i6vsWyuG20Z2QN8chljA4THSWn1zF9dRQGoOIvS0
DtdGp9nPwS5ODFdhVN579BtbN54wzJLBV4J/q+fSA/+6CZNm2RVVVtLq7ar0E1YTLmHhnovfd1+5
5r1dLaDRS4JM/2IcHVqWbA6Jd4lk2/47c/CGjAzCsCE/Wdp/P1sW7dnZjPl7Rt2lWDXEPtHPiFSN
bWsazV2i3TDbZLMYzQsiJFVykNYUfoKin0CjyIbhSiKrZYPp+vkdW7OJRMrNlvi2rK1qW5GeExLs
ZEN/H0Tt3qE71YQ9IxNXUQJFjnCn1ly8qCgWGWxjSwQVytWxi/eda2R55KfzZOGLFpTyJubNfRe9
rz4DaroEcOex/xgGSz6RSZ6XKMm7jvRjR5Q2ZIhwYIJPLq5UllDOF/pDFQRCaj5jA5vRJITdn4UV
5UbAzhvL0G63Xpjbt94gwzsjH8eHNk7TWw/D07s0tXx9VWOx/MHWDpYXlWPND33dh0k0T7mLscQE
1XGDAkj/TfHH5aPF4CTfxqbqk8i0smJC6zprLJLENNwnurQ/F6SGs2ktunC3hfT825I4gk3oSkWv
OzW3WNyGP/PBM75Im46nuehUQI8ko2tjcYZiuVkn9d7OlDntHUdbB4HbEbkxtgHphZ6RvffnsOwe
vMGc860Y7Sl5YH2kmImNSdxsGtZhGRWJEXxWcFbKKwIy6vK6JBNxioJM6vwa+4DeuM9Ls+zJSijz
4rIQpvtO4gZlbVq/k2JjWGBokQ0BoX8nZLcmJnRVUe06Qs+dLeGw9XhhG1oGF75dZ+3VHOQFdYKZ
98neiE3s7MOpdyFDST0SrC7np7I38kcSb8J519NlIA58MFwR+fjmPJkNjtNEw4iJECqrwEK4G8Ok
2M0iL/RWTmHxEaYUQug4bMxnUfnJB9HMlX1lI2S6ambfWraiaMmmL0JNmc1Ued/7BSWWEwf5IbQc
lV8Fk1TvanAzmlc46JQ4DDuy3ioUDmM0zX4pd4M3+Cs1rQsh1WTLfKiLwK+2WBQzr7Uw/JtiNq1q
55dD5d+UDfalEXWVpHxJjTDZKDWED1blq2Df6Cn+Pk1j4u+XuUxKMmiEXR9sKaA6102Q/pz8POaz
Uay8I3LDvBWxvayDQ3PY4optf+P0nJ9ZTGImwk6X942jBGBJW71vrTSNL1s77j+bbVjfQd8u4l1l
qu6iUVOBnx/ZapTVrTXNm8QYvV0vE3rstAeGG9eV47QRramrm36RRrJbzNjqd+04k2ToNfmwdRVF
QWRqYS/7ksT6Yd97VYEADK6aYIXJIt+4yDUk6QY6l7s2rudNDyzniaiQZU2elkqXZ+j03a2A3O4c
UnKT2whf+aK6L1RatLvALOMJt9Cp66LY6nCxgOTgaszHNb//v5KlL7AchPDTCIqriCIRj6VxMroN
bZjBPgN5vtIABOMg/HEVHcB8OXZCKUrkb5OtOA20aCEqj99l6nLP0ylcqsCKeQ6BAIFW5tehl/1V
ak7DVdnO8Q/Pm9M/h3lw5MEakFbkShU9gq8IzTDrvuqhHAk7vWiNYvjhF3WMrtMlEeLMnfq1G/Wq
oaYvgnD8mPwhnJjq2hkpXxOa0JWVUEQvefezNmwR2WZln7nDv8JsQ4+20sZs8xeL9wgpw6/HLloX
XMn1aB6b41SP0WIsIUFz5fw9TonG8kTNFmhV3VNhBO1dp0N3J4U94c+/IDlP47DtotIgwqXAnuic
4e1roIsH1R18F7IKdi0vMQaom2bjDXiNaUJv4Fil5RKFc97ivxEY78cWRoasG31mBq7v9AjZAGGA
6rW6L4PCHkF7fsLpyIpiVKeR18ZsYa5SjDnGi1i57wcf9V4WOHLZdM18zvzqdGwm/8pfRWmG0vQY
lLUJQiiCmrH7JddXTaGCA1FEw+fBrr9QFcfv5wqgYDCMP1Zh4DsFZOrQMKPVTZvw5aOeM4NAJSVQ
YRhKXnH9qa4cM+52CyhoGtW6/ESLPD/zpNf39/JJQ4mFn0O/FsIqqTIvBzV6KyyXBUqnk+TOFToX
LgoLdVAjsvSGH5wNfDhFDNlYcLKmSQ1/AsTlaEAzk3PXwpYcjKbZNyNaxMQlaXaZqTY507zYwozE
5aREEAleWRhoiyPYnulDaHb1foG8e2XNkmafm4XpBstPquI/3QaQUgDDgs2vbcVj2p/Kp6BN7Tmh
CGm9SBUg5nBt0tzZm531/e2x1rd69AKYZOtEX6mG5nG7QRlmWc21D0FqapobwsZ645C7Rkg0eIq9
12YM3eSjXGYjuXBSjE0iXBnqYPf2hzjV4oDnIBGho4mFEteJFWr8jTcA8054yUo0sWM9VleNvXgB
nsuZ+1hZvXowus76e46npdzWHDv4ijo2hRXyi+C7YZhhc+YFvNLAD9BR0jsgthaSs3207WROYLS/
VA1TDs+0Qw8DeZ0Co12K4L5KGwDuKm0vkqYLKMvJUyql0+07GU+HPs+nzxNY4E62Q7x9+0GdLpf1
c9GDgh6F6OWYe93bc+jokZmRl1W5nZfBRCynkUslgXEol+4cG/F0M4L1SuMBUQkMWLqrL9/LaExm
x0SkdV6r4KOmX0VzexwKqof1SpBoquu8kBBwMGD+U/cUbiLwf1AMMCM8eolHL8GTMH3bWMN+Vbq/
6DEUx5yfXJQ/fqTMPBYcuhlyM054d56XL9ZKREy5Mn4oYFm/74kB3JPPMVwGpafPiXROdyBOFDpi
LBRIzPR0Xj7TApjCMARHmuz65E5gYLSt89rfuKMazkyXV4byabohAl1lbuZxKPxU2b01YnMNNUgu
22Uc1hRiAMKli+czHapXekeMwGShvqVJzRd7+bUSHznalGJdNM9pde3Juv2YulXZ0lysMeCfkvl/
U3deyXEjXZveyixg0AFvblEoTytRoqgbhCw8kEAm7P2sbDY2D6ief8RSf2T03fwRHepuSioUXOY5
53VjGGsjkrJA0w/jYv40h6yJoFzqG6GYIPcehk3Quouw7bVly8Qm3rm9jf6cEMfxRALFWybC/3h5
iMGEDwwNFbz15VcegglmaMLbxOwq/wF6NJyNZjR2uDEtx9efsj9XFNBp7jVhFix13h9pfgMSugIz
vHQDWq1Xtx1mEX7kjVL9gFledlC7IPmaRbJUp3yyExAlAkyHLy1mBGrbLV1bbfwKblhkAV+Y9yIN
kuDw+nd8Zki82AvgTeA/ibkZBSiKrosKwFK6jEt9IeELfHB+TLIJw60RWUewKZlcT1GiDXO5d406
HfdqMrHggE8kIRAXXhxNnqNPKNfdDr4HS/yuFW2DEBA3l5FysoFaDgqk3eDaana7oWgVGU92nJmh
iVBJhBPWMOOpcqzuuq8yWRA6kkxbKF3pdNT6WAeE0IppvpGgFOYbL8rzNndx6oiGVhCcK4D94sVa
E8cV7WoTU3VR1u1HrdWmqNT94jOzB6uJFr+v8i3zQ6+IitkuxY49dY3sQ/F4jeBnmnF3achHJlba
ey97L7c+lwAO760sn7+R18zwMA/spdm4ilsfUn31n/OqMRkxECmMa9OUpRJkMUv/LSuG+SXrKA4b
KLDwMbrA+Il5KAvqzXSj6TR6hJx6G9HN4xsMyT8bCUgE9EeWQ9lMFXnpS8iV8jOD5LhN3sfiKq/6
YNrLepYpsQ92t88WX1s+zF1cM+rO6uoA6w5HhawXTTQI0E1mdE6gRcmkEGsz6YjN7eBP+fIGtWnd
r17eZsRw0GbxC8U30Llk74xNQNkHNwl1ktBBe4rhUNWZu339RfqnowQsg4RXUdNA1Hq5rjATcXJe
VoZIqZcwE4dBsBkWIhDfeGr/qN2g8JuryxArGFm+7sX6pfFzU+JOuxmFSCMy6owQJxEiiCtVN/s8
mXA5X9EiLFJteeqcrHB2r5/pH/UB34DriWobNhQBPRdP16jXSHIWvoFtNtpO2noTeijQrpQ3JQMj
PDVtcYYP9iZA4d3rh14v4sWthAi35ueCgqx4/MuLjCd/1xMDDrY6tstmRJdyvQYFvGPRMe4xFqk2
rx/vH27q2oV6q8IKF4RLv7mYtxyfGIYtShT6cSrt7zMy/DfuqPfnUVZdN53QqtlcK/KXZxXTCaty
HrCNcivnsWBMXezSwGaa31E1pNtcFkkBQJmixcn0via/HUnpLKCGjcyW2jODtOG2yWT/TbONUoX2
DFLs9XbTH4a6Lh8tzyVcXUt71oFGMl+X5ri8g9Bm3pSep7ydOWYeqepLY8lw4Jt+xg4o0LZ9UQx2
tPBOEWVtaNilt7qsaI0cr+lvm1lgw4Btpg7eX2vaexJq8/iHX1rtcEBT4ya7ChujYAswG1fhCHe4
jAoNgkCkbCKNtgyeMZYJiiSxd2z0E+0XO9WjGSO9jjohzHt6krF5aBj/zOfJLBa459Og2i1k7Ik2
RU6lEdZCkUQFri0/LfCzjCjFLHSK8jRtBq5o35h7VSwBFcViNbeaFnsKK0jSESLJy3KfwLyyMG4s
44ecEI0vUrgC6oCej/JJAEAfHU8omJ1punS/loy/fUnufj24F0YoF//7n91OXjikvOqe8v+jL8pa
Vv2XCcUfvihH9aWcX7iirH/+b1cU/y/oYHjVrfQe/JpcmvVfrijuX2u3iBsPFRX8LjQz/88VxftL
x9iBNonZCSv8uhX97YpiOXipIC9nikenSbap/W9cUS5GU9S6lEl0zmu1i+/+5avaOFW7KHiicBvU
eM49/YsbjAaVkmkdFjNHseIY6Rv8bQjMl4eF4e7hKckixEIBS/Bi0SdrrWC6q3TiLZRcPojRz+tj
xWjOi/ClDfoIY9rcvWriWZBZlvuNd7uMoD5Ar3bdnvNac7oT7Kiy21lDB5chlp4xbQaiZJejjbfY
lsxt87uRmEYc5UWC2wcgb9Ds8tKb9ScKOd06gJO14qQTVdpEjpWLeuu1wxQVRRFbZ4HqKsOrzBSP
SdLP3zVKqHZDr5pFSaEHjJg9OXwaijwdsFTM8Cs1A0Le7nLouu/dPC/iaBjF4p4YB6qKdKAyto7l
EtifHK1fkj1wUjrz1aaxx+x25TduJYMFas88gwjU4kyXb1A8aYytAphP+QZXhIyQY4Br75wOWPKW
kfLKrgjNrrPHo4qrqXongwy73SYZgn1l9P09TAjjFvKSD2UBhu5TVem3QLqpjDSwv2uRyXqXdu7g
hq41ep+qupI2OIa0mzv8WZtqR+zQpL2XAEfWVo0QEgGYKGMxq8infE84dvE0GrX7iNQl3uJ075I1
LCrx5CPtuNVrf/zaSxtdgAN5N47Y2TnRZsyIqgEqI8RKb2Q1bu0W8wFwVCLv11x0w98o0kmNg15o
/BzINYh6rRLwOQDDvHCZEwbrsWm9H+LCc3ZAbZbYxG6itiDnarsgZ7agUhRB299BARmG97LyOWbs
Vu2T7jTpxsU8DXRZWrChksmDE5Op5qagtrdPflNlD54Na2qXJ3Kst7OM8296pRiUoCtwVu5RacLG
sBQEnHZZCEtCgVcX3X4BOFx7D3+x4tsu14bxuw+1zrBOQdDmNUh2QhoQDho9QSnKlj0KVnpOeVfp
jXjC/p7/LDSbez9AE5A7lZVmBt/cy5rmlkPPbb7rYirQLaSquLsrpGEVd5CVVLHH726CyWhOdZqv
mC7PF4YmuiR8sdOQDzRzU/djNKLZGe/0Funqh0qYaXnl8NjzFLrF+qchEACY64gNnn/oL0Y2HGi4
8yJidMYn441LlGDUFb4rLZIhQbWX0BhRNy3ocOukP6Ic8dzPNmz6OZqTypU7AZ6oPXYAx+5+SfFc
3FjZgo9yNrjWVmvHCsXs2HPWtSX5zUQI/x52VpaGUPZb+TQ7k10TC0GvzZvSONHoe5Rl/ZwE9aYe
bP6+1nfryNWbjOLDUHa8KrqYZmClvinzj55Ku+JudG1RPShEX3LbVUy/t0qSWbHNg4CAxNzN5QM2
TVp2JEg3R/g7QwX+huFV7kXu1Et9X8Mm+6Gklv0sGfq+U2YjnKe09pcw7xtD7ZC4n7Af6nZasvgf
LRDfYDc60n5I2sy7oWjXr9u5PKQJinOg5Uk3zTW9ModuNdsEYnh7aCLH0oQ4VScxigTD7XdL4nyw
Zqp8J+Fe4RgFgA2TUsHqugPnL+9abP03feVneugu2XS2CiP+iDqn77aFqWXevWvWD7VV/aRuGVXY
gNLvdXIZjv0CfTGscamG7mDd4NBMfEMb2OP7GqAvKvEm/m5iIUXkl+7el011QJ3W7bzEeRzyIAvr
OrWjfjE+Cr/5UXGjr70Wk/aUrHFtGuWe/Lz46NX911pVt4wW/K2p4JbpsfZey6lgcO6Yo2C9M8Hc
hkrz2xNkzIi+9cOYqb1QerqTKZ5dfjZ614PEUruHt9d3OEnPGRb1Eo0KFdGNV5MZ+8n3PYEddJLd
BIQ40rxssZZcNmViqq23smoL2pdPRmJYeAl+rO35vKqDN7qRnPrF368M0JNyu4h61T7OQbsru/hq
wbU5tG02A5rqc9LIcofsqNozb+cJsdTZUiULWJ+/Y/cao67hdUVlfjIFS2i++DuWKedx8WYMml0/
7PWk/ekhP3e8uccTabmK4+GzWGA4dLVDPnfLJB5rNSS+oCabIMBPMOmtfZ/hfxL4EVhOlJjWd2xx
j5pRHurMhMcvq/kpLjBc28QptyUddZIs9XonDO3KzJMHC8yDvX4JO+DscJk6NYexX7UMobM8LTbj
kvY7fbD8+xYvMgfT//aaCOlTUmDU1cfOvQ4RYwOSpkAX+sdh8O71HLIy/vhXKnAOg1/jRlYkN2aG
uKCfUJImdr5PxJxvrcKcj/C6PrF0jhvdKXadqtvp3pFsSlpRZ0dNBF/zQTJbg3NHZLI9uBCpdNbC
kPdovA/8yQgN1pmtM5b3hMdoeZQoHS6QkiDPkz+DKqmFZUgTXgUhZRrKbUbmGASgdmi3AlrjHoMn
5zDWbv5hhqSIQ/2U+FzkboSVarvJJxwEkERnCFJCzehpc1OzL0hLnMRDrTzjS9BWyedAE4KMGq8L
iq0xMyPI5/m2k/BTm9LxP3l+bZxswu6/pLHsjB1++kvE0IXpF71FCDk2iRLPKQ4J1kFVSMilYMLe
mv6DFDhKhmk+pgL6m61t5Rg025i94TpNipJ1MFkSiK+DfJpSZRxwUPc+C9dst8wdsvuCSpEtoRiG
nTvN7m1vBF90B+8DH6aQFTLWKYu9YSSN+9UpAmVcBYq/Fvo4suphRWGgQ8McxF64MH5GhSgogfF4
2xrJ9DNoMzMKmqZoAa+17NHxxbIpMGJwN23XEHzaG47Uw4I4gGxrx5Y7RNKFEgPWW87ccMq3Rz0v
1Q0qKiiHtZnqPt7mhX6fVGoaI02vOWlzjJmc5IzWqiV1Ka9E5+37obZCyL3pbaUZch+bo/c10Ifi
sOijfiJw3tsEcNi2nVQqKhPCFzcEN0BMnnJmj2VWrn5Nbks1ETj3iOdxQ5sJZIpcqRXtNarHbFOm
g9eGTSHFzumK9n3bzssBaiI8BwwEjKOekUckDAkHYk6S4RuTt3lvydz41ArDKln9ynLZ1PaUtmFd
9ukhaXL7k+yJ7CiqXpk7utJAhlWb6R+9MdjDjUbXVLXqENtdddQrSDdhR/hGyGzR2ZAbYV8beeud
ErNq3vuT95jhpR9JORhMJAd5KGBD32TgzMjr3T0qRGPvJCZcCnxEjIdOMnRiOyULPq4BmNtp3OMc
a91npZ0dbNbKg2rN/JhZTbmLKdJZ+aDJkr0oz16rdfu6twIKm3I4MuMDEsEe5n6grr7vOyagddK6
Z0WMz6TjQSTKdb1t/YH05bLvmm1OYlwQBk1iXAOo6Cc4UssNqt6yYoCUZ/o2iavqW8sEtWIIMNRH
Pxjqm2UKdn3TxXuv6BitEZghebUtVXjvFOEVKUkAObmE2qIiv8m1r+QupJ/0DnPo1AlEeUR2FsQH
bzCCaBJ4/QVaBRSKa+JZeiTTTWJMf7B9SiiLSo17b5w6YsRpIHzXDTbWOELbnp3xnqUHkiT7jbNP
dUGOop92/WExhnI/aNDONmuiXaQsj9ZbZtOJoaS2y81FfVCWpQ2bItfmQy71/KySXO0qc7SeApqa
5ofdxC40feUG/XlwF3VbyGD8KHTUpTtRuS5TB1sTJJcSQ/HeH1r/2uogctu4h7+jeyQtYdG8ca+j
aNmk/pQ0oSyh8eCCvzQ1ynk5PYy6sdKxenhAbqXzSEOkMT8n4OQb2blJsdHnwGJY2GH62msl08Nh
1IO9qPHQDd3J96MBPtamtQb850ZT5LugSJGjd6453bqj5gNsJ37WHVzIUGM45QRwnOXi3JdqgW+G
6UkDvDV03illWPeA+NAGsKmg/UG+PtVVSXZI4+cr6fwbZmtGC5JjDFdOE2gaDutpe68R6QMzvYak
2Vnl1swUUxBUOmghE/AM3PziYmMNLOqQjY0GaGHO5w1oZWI/T2Sg33H7E8yTgF3nnJY8hOxShJaN
6nxv9h65YjyZB8DSL3Jo5neZq0qcEcdcrvkZq6xLifIaqr92VKzUV32KJqEfso8QvrMzq7px9qvF
uRmyzgg7Vs194Lfmbuid+NpmFb91xtrbmn6msecn2QdnbOuN16L0b2YzvSbwRkYyt+xvfr+IR0RM
8mrqyuEeeluxh8H1IbfK9qiT/XjlOFX9oZta7LPFlG2Vnsi9Bm/6EJvk/+5Yg0RU1D2cs0p3IRGC
W14XymSLxoKDjOoso6gn+TzsvZHFqZ3eLcPk7p1ap8TImjbtorQkRvOMW0i3Ted2iCycPSBPs9nv
EXMQd8VUVF3paazt1snGya9JD9jwymiHthqbndXVE1xiDs9BM4pBEYgm21g91otoNO1NXNNjk8qr
oh5SIZv4ItcOkvAb8JliXygjuYsn191VKJWuy7b2PiYYvP3MAzygQgXH+LbSu1uaRZQWLd92G5SD
DfO+xLuxaLUCfqLWB+c4pyzUXNXoZ1B9hPK5b3O3RIZSp1veqQ7huiJaM9iXo1bcuV4zBKFmYwy+
0ZVgASOQb/WPs4z01OOtAvHMm5at2eYK3UeZfW+bZd5WgHi7GTC/242Vlqpd3boWPrKOuT6QtJTn
0Rs9BI+0kVeaqr3jLKs4bF3sKAVSwVusXeyv7tw76Bvm5VRK6cJD6AGUhqy35y0pNoCaCc1EFqYd
PNFt3uhFNOGw9mglRfsEzIe+sbOtd4ZFcq5DksuR0WZ2wmHF4oHETfOhx/g02Lg13I/NUjTBT4el
6EHXvR9VMrHrDgn1bmrKwdpw5wMnlIwLHucEhjsCFmF963TlRZZig6MMKOk1pxTy+oCnyzldzOIo
u2zYaV3aVoSz+sm2bQFLIeBm0HSlanYcGQuLDEqvqeIktAkKijSnl49sbtVRjp11Aw9DHTqNkNoQ
rqEwkd7V5Xu8Aorr0iqzByRZxY0947U4CLVw9Rn9cltOcd4Vu9aaJ2Mbu2iU6XU6CoVOL/LvpSzl
jgC6zPo291bxpay0ihs7e19xVp5OwhFin9d1c9S7IHO2XtDlSE6KIkNGUCXjvepiRPVl6lXTsR8M
5/3ijeZwECYBRmrgpm9W8zuk0Tomu3TOGQ0fxdS5mFtkk0upAni4RVbszTZtcaVQRXYPsbwV27gw
3c+lkZT9hvlMhbBmEZLAHdQ85cFjBGzsSiW9r6MgrO+qcMbF2/jzMlnHFJrvF4ic7Rddq5YPk07K
POYdWtDxGlGXcvWQU16Pdg27AHffyj4XxTzuqtxPH1PUaC1lfKFj30nF+ZPiTPKg4grYhBqIw7WJ
qXkPEMsrNlmV8cQkSk8gz4/J2cus+LGtvAf2bwTZ+IY338fe01MUKUHr8GTN8kuBO8JpTGta7/h5
luWUA/9d6aL+xr4wpMdR07x7cJdBQDl3uw9ZQWhPaKYWLgYt45XDkrZLt1GZGE6av7Tb1NDHh0xp
3jarnI76EZ+ix1745QmnosogWcRJvijRMERwtNigR4oHjbnCNBKdQtiGXz8Orlk5u3QxmKRpCloJ
SGc6IQ7zpIQ3rCxEJxMxjGnUsqgzkkgRSm4UCujPk42fxqbrG6YOaVAzd/IrCEwbs3MMccLvQYlN
M6bdN/42Rb9DkCA9WimeUG3GZ0jf8UjrQGhQsaVr40OEwxYVYUwE8boUHqnKMWP6rS0r+4NvyAVt
Q8sf4520eHiDAWFcYlU52UvPP8+fZ0zOOicxsTY7+n5ySpI6mcMgR81zzGJE1hCzx47dGkld1RMz
XTFjWA6lNKcCg4IEWPK2wkiRs0Bpqc9hupAQRTLDMHpmKOaREZPlEZ6y86qGdE440Im8c5eAUcwc
TOKpth2ulYB6MG1GP+ZXI8d27cx8Wm8+WGYt0RYltlV+6IyZ298p0nMOKu3ZhbDIn/mC5HhZxbXE
Qav9ii0U45YqZpr699iGWRUXyVRYEjHCQBoHRQxRTVS3XozHSQXR+qBD8EJA4vT5BCjWiifNsfgA
E2J6yka8znEsQb18Blxy5G6UOvcAERYn51pg0lSkY1tspZMY7n52lpbx1tghmTr0CNGmjZIWn6+4
T0xZhahBVSC9mCFDNaM6t9AW5FPpMebGNAkN5Afd7MvpnuUyyfeSXIjiWoPy4e5TGvXiuiIqPnc2
aKb64sZg6amuBsJbHyn8JTEN7hR3HwypL2I3Nh4iKX1IYrXvwb3bTeejzrzGi5Av2o2NU97Ac+Bb
QW3q3SMjP9jKdaXmDVu6rG/yTrKiDHyH6UxKewO307UY0fmuFdubURN1v83chlME6uPrw1EYJwqk
LtlnGJCzZ9jVlebCE+y6yf6YTT46+h6Ce+UYu6L2luoBccnohv8T2VPNaA1+faNixwtrnegQNrtc
ilt7JOr46DfSefoNRPkbTvrdyfsSHUWObtoIonnRYVbCF3uJI+ZjAuicWTy1ptXe1oRgGaGqBgTd
YKq4nKENq9QbCOkzK+53SJYHd7Uddh1IpCAwl3g0xTTu9BRPsNI18cSkbtDJKDXMHx3tXWT2i3Oy
ibxGRzVoNULSHqRwNzNkCZHDtfflSKjhJhh0Z5ujFA3rScejzWqdz+1IrlTkoLJLw3YRbPazsuqa
xkX5H2xXG957rUHKjtEaJ/xBDSRLbt695eN7CXZzegGUUWB9X4cscnlNF80UBtvHHNIDZzzbTXdM
0qKNpOVMd91oj9eWR7hQTijZw7+8m9BBLWBufCF0tPmX7JSWV23I6nkJh9yksCxK98iEOP2ROoIG
glzHPH/jXj6bvr28lxStsP5IEIL3hxTw5QPU1Znsh4oxUleV8c1iDwgBHC04wclwBNxvJG9V0Xq3
mjOIU+13pF12E87Teu9LbacpeFQhkl3zLS/8S84Wt4CkefjqgH+Aa5cW13ULQaxlQw/L2Jzu/Kqa
7vK0o1zs9Jza4PXrfonGrwfDe4VRpg/Qxvv08iIE6D+bRhp9iGSV5iothYWNzYR3yuvHuTwpUD4w
NQ+3Ip6slYn48jgYJOc57xT6OV2yIuvMikrc1VOSQBhlsDe8frjLB5nDmTxHpgUaysw/WCHG39i2
9WxkNetRE4rnjSebMnAGxL7r8hcXLProTNYhFBsDQ2Rog2/Fw2I0ySF+f7wMnikA3NV/34b5e5lM
k42Y+RZgQBi3qLYntaFctG0OldoFbdSSW2oOe9hqBK2ADKSyeIqXsiEDMml7BnpepzMc1LEYDRUA
4o1MUgSKce35YkswMfR8AjeRmMbKspuNDXOYIZti/SDYYMzoMRZzOUxWjvy20dK5YfRbe6jd9MbU
DyIRGmyaXrH2/4JgnAH2WwRmsNagNrmSt2ju6o7pv92RxKpN8rOPiC871xSy5g2ggysiDerofOhK
pau7cpy4icjljOYDvQUbKigNSGCbT2y6atD5YL+G/BVKSHDVDu3cuvWOMb82g9YU2wKn13PrWd59
Esz8tHUgGq5Sergaq0mfsR/1lX6n8pRqwBwqvjwpItleWYpbybqWfEnEJOJdlhv+qeokg2BbeT25
gEXwU7dStkqucUYNgPVXe+pRscaPdRDDTezSNP24dGq59zQcJo4a5nJp6JQxCJTJ5L28wnCFDb30
BooQwgTQ1abOPPc/8OSmim6CtNfeTyhK1XFuBrZ72cP2Qi27cjSaxc+qXWP5fI6VMUnamktbzwhX
Kak2c5dSRRX4sMgdc5psr0051zIGuFkOsURQdVRkjyJHJIwG7O65HnHaIshOU2Nr0y6zFKNUiWBV
Pyhj1Kvz5I2VG6qMPLawJ2ir3Q7Pn9BnNgchmpaU1EaOrRcSKpQFB3C854vgcdIekHfHQ9PwZRdq
/HwzVkMq79QUiCfi3hQ4DUIkJs1jsMsgNj+aVsdTk+vgGrM2tjexUnW1jUURg+Br/pe4mK5J8AZV
cOt8vkEHQwNZynzWTr+qtAk9QMONHewQI9gqspls/jSawrwn6cSwwwSnVyeKq3opT7RN9Vvb3gXh
YLW5cmmw17RoeJE4Qb5cLQK3KIRlEDGeyYyaPgE/vOccWad8O9Z0Yu7SmxzDL/ONVepy8YVrhVEd
DC9stignLqsJc6Q/jP0RbJuAixiDlVX1TmDg9AaRbF1cXyxFAUQSNjvSR6Bdwa54eX7MVe1B5U0X
2pbmfUwDo/qR61bXHtI8cDCnqD0a13LBAegcL0bzSfFS/Hx9Qf7jEgeB7bpsZhCR2dSeN+PfFmSy
7EytrhBr66M/3TUzZTyjJu/eMA0IEJYzf6+SmWvw+lEva0TOeNWz8SsMcVQxFycO5pZi7s0EqLb9
/GwZ9DesWiu0Xdbd00Aa1Fvh43/sc5wnXIlAh7O4+ltdsNtG3l3CoYF8lzQLbqc5HgWUT+tHQFCP
tX397C4fH3yf2GNwpYGZg3fFZc1UQ1AJ1JRjlBTQiqBbF4V236AYq7++fqB/unlIFODYY9oJH/GC
A5niG213tkfK8dIUXx0nzpBcpiSgh8HQIP/sfJR0z+SN14/Lm3/x5OLMakN9cuCvU5va1sUNZNOr
XRkbI7WPKm91HaX4bOvYkqJQrcXWtBv3e0YmyE8na4zvjoZ6ggw2X36RqZWprebP7XezWRUu8FKc
cwGCOEciDsp7rxqsD6L2qqtgYrpJAtOQfwzAnb9UmamrqIl9H0E60z222mFmkJllYozMZBi+lDi2
QM/Jgunk8PBB8R+D+QuOKkRiarnW5leszkBMrdt8HVWstXvse6YjPIzaRy3vsV3NWZdkn5rAr5Ta
pHZLyHDoal5l7b3n/rqnMNA2aG7p+PVhDRpQzMT6H4GpWIZk7C/iNK6+BMBp9aAdINewaqcoSfuw
6zUCge3nOUHQCX5ePw+XNIu+4np1VfLv7GHmE5JSZPUN+cXxu8JLDADcZVQ63isubrhb6SsBU6iv
KnpeaLh8Zp02JhtnsNwl0kIUxPMCMWWBOhhizDdct0NX+btssVnI6jHXbiVUgPfT8yAoTcgaL8Fs
v+eqXidsWaDfSqdSnAiUHGbOM0VCQNLV3inwZt9YOPS8N+rhZ0l2Sg0DZUjY+Gdfh0aOR6p+JZ2c
ibVDzEwkOtHbB/JGZiacmhM/Zmlde7sZmvZhWhLrkxTZ+BH7xIw6RHMdcdIayznXXUIa15zmfrat
A19i2bCuTArm3QGgmhgc3MLYAufcVvbGn8ahwwJ+gYgmRuf8a09wmA52rGuxVlz9GgphI1bDp0zH
9VYFPjWBSDLqsV9/HiTIT85E/3n+VaY638YOyS0+TfBacbsim/KgZmIMowLJ+pMGPvMANbpgemTr
8fIZCkxxrg2tqZiAai1Tc8rcvTMHzm6cg1HtymCKq42+9H18ndcMoHddpWS7hfBRVdfZKOcBXin2
fJEDmYdML4LW5+gX1WXpZr5yXatE7N3KZ2JdzmydjL8xag073hHksM83N+8ya9kILPGDczMjjX1+
8/8VWfShqfjnMhfvBVP0v1V6nsmy+Z9Zoqcfnfwxv6CJrn/hF01UM/8i9ERHvrFWKih5Vg3XL54o
v/VMo2ZXhTlNRAbFy/9Nzwv+Qpz+HOlkGJ5BbfNfPFE7+Iuiw6Y6I+/BolUy/g1PdP1ivxUYqEnW
PEWDGoOvoPs0Xi8LDNIpGZZ3Ns5XK5MdPLKRFDVaI7azjbNEWDZ18YTFen+gB10I6FYGdowtVnO8
N1iry2Jsn6aONjdMteKBWSlvFFEP9WOno5zImzJ4gi3l3fl9bH7CO8r9icTsi5168bd//+D9x6fq
xbP3342l7NlIn9bii+GCw3SHuI3Xnsf//b/KL/X3/3GU67/k78/lP37Qr+fUNP4i/AdNo//rKV3l
eL8eU+IfcazFJ9Wk0saBafWu/vsxdfW/UIzBdUeJbsA2WPm+f9OZneAvBiHrI6yvTGTbsf7NY3pR
DcJhZtaxHt+jzicz4UKWaMPggK6YLZHZTLTVPR4pUrmnNu9wlbLdaffb9br7VV+/MqB8PhyBOlxp
Vm1UkBe1C1KFNVQaR7ocpGIrGnjUGAczTdWreCtz8624v4sq//l4RKgECFG5WtDKX76EBUM68JdS
jzyNX8bRUNfOXPZ3ejnBtJQggCGhF+oYpGWyCxCAHl4/34ta7fn4KI7WeQt9Bkqpi+NXPQZwotIj
3GHcY6u3GnRl5y15+0WBvR6FVg0JpuvpMN//OEqXCMMccGAxBbbauSmbXY+74qbSs7esd//hglJi
Y1OPO4aFBmg94d96lk7I3LcIEYsKe4UtMNvbVg4Gjv7clAcjw5/fIcUAvE1bIisem197IIvIP2eS
XirOnk+V9hCX0vUbILN6efwcmyXWQeZAOfkdWzetoBP3KtlSIml3E7OPzbwUOyG6IIIQWYWQwp0j
D0h9kI1W3vLsZay3fRlpGNcdX7/Zl2LYX1/OpgNhVVn7D7ad3y+O7TdL3QJIRu3SLsMmd0vjncv1
IhS5ZyUIU6fq9m2HwhmPKZFfV3a6MMCihoUKpbXp+8mFMA7V0i4+EKucwuuFSZRFMOVgkABlZLdO
piBWiyp76025GM09f3dAKfputio6tfX3f7uxQHyqFnFML2ika6C5h869l2ozxGhopNdF8HHjqGvN
6Q0R4T+sQKZFEijQgc6advmKNtSF8exZSxQLr9951HnHFv+0iJzX7/og379+j/54VVwGYsx11y7Y
tq1Lk4UYruHcYT5E4gdMlAbL9vsKjnsoWmzrXj/UH+/+eiieglUcRfCCc7G0ZioOzG5Y7Cid02NR
jupWFmp443z+uHocBC2zg9E3oexoQ17etiUWttulsR1NihBQAU/sOqh8+k+Bt+SyeP0b/fU/Hg/5
DeQLXO/d4OKkIHrKfFgJImREjXfwENrrwY5pUQqYmpA55cPrF9FYX+jf5jRUd5wgWgYbT0WTmIeL
FbQqepyiXA6YVcXM7BC+W1clWcRwOYvUXDxJNObn3m3V+4rVAGGnhCDv1G8ZtPzzF+HBYdpKlpTx
h7zTHcEpfVwoHKxysEWW7XVSgs2OZbz6RorqpPX4ICdryNXiTO2RkJl62w/sqK9fknXPenlFiMdx
2bd9xHBrcfDylrsC2SfMMycSLfppN9PjPRZ9jOUwagsyhBXwmt5yor6MJ+E2cFDEpmuAhEl5vL5X
vy0Pbm2R50qxG5larzYoUwBIVz5KTfCqW+bp9v9wdx7JcWNrm97KvwFUADiwUwCZYCatDOUmCEml
gvce2+lRD3oVd2P9gHVv/0wwOzNUs+4aMKKCkg5wcMxnXiOAVfihtD4DKBc5nzj0uJD3Ilpal9S5
uBko7XmRKR5Qk2tubSMktbP17sqCOTM7lCwx+zIEn4knPX3Qvkb+UKL74PV99t7AgfNdKIL8fVYZ
X8suBrWDuXF0Zcw3lyLCTYAKMcdb2VmUTk/H1Iw4DJAxkj0gv/Ut3WX8N3UD/1VO1I8Q2X+WEgsF
7FuwD7XyGkX13LexEcpAlpk4FmnSzfCGWkZz0VpMrtyaTLNVP+t5tXq0aZrXZqLfx5mENwIlfy9Q
y9zrEq30ZxmULf5I+k6fEPPqgVV6dNCzm7Ss+h2+1KA/KmDflxfv2amCuYfACFXlNxZP84zrZjYs
spdg5YCYoNQ8LGWnemAxAeiVEElCy83b7BdxYnqFBv7mils/E0UQxUQGiC20iR0Gbs14xNDJ03Mr
u0uDBuCVmodgFNWvoRKm+5A78CPdnOnKofn20mFgAOVEvLDy9a1HRVvNvdrVBmtybNIdzWaEJYsh
2UnF/P33p5f7DRguxvLM4Gab2qOBs4PZY2aHkqqvaJV5UwTFz0XWngwANY4F/sqDpG3eLtE1v6Rz
O+/12JtlWEOXUIBQyt4kl92ubiqIuJNp7UJFiXwKw/EReT3NvfzCb+8jbnLxd/8UfzB9fahX51Lf
my3MQbZ7WQlUETlZ7uhtF4e00AYw87F+ZQ2d+5QrDxO0A74vgDVPx5vb0chq+rqeBjLHNdMAFllq
/CDyvyZyf+bC4dXWzBCOOaL823MesW7Uw7n5vSLPOy9Ow8EriqEmbdFyH/JF71JLNf3JGrDSkXRY
4nZv7go5Uq9EaFtlvvXwt9kuq+MGHl0YVJy+dDT3WpzQTvAGbArp76sHYDfv1HmBaRhAIkFWeTyA
Wtc9Uw8Cmnd1g+YEB02hiPHKXjr3wQ2osKtmmY3wzOaDi6wBGgdmC05PFrhIbsT7YAkbx6Bd6yjA
8p8vL7Bzq/r1eJu4GLS6hgY1PZG4qam0ZhRpw6LSvMqo4hvadea7Zpm7x8uDnjslOWEBndBfAvm9
eUmjHyITeD5a4wka3bU2WDdGPt9LHZpXkO2py8LrcSAYSDulhsh4efStY+bL90a4hvgYxAC55eYO
tdDt6DN0f7yQVgOQWVHdKbKEkeKIiKwUoG8PdBHi7ZrZhObYHDsRTA/8MahjuT2Cfquq/VCBVzFa
RHQLcp0r234rrPPyiORY60IgJIOAebokdU3OyyJSZa+xWqiMqa64hT2E7JA0g7pWWY9SPyBEnWvz
vkN514V28iNGmeRRpKW819RuOpbUba6kgOdWJ0HH6m+1pv1bQRR6fUab4TDAyk/1X4OdyW5mZp1b
D+W4x/X7mubI2yuNbhBZMNXul46QdjoNI2WtOcWty5uQI4WEDqBRBmZ+CBo6E2qt3NsG5nmtEn66
vETWf/c0BmXcNTjQjZVZv604aIFq1EuJaJ4+q/H7EGijO1jCurIQ324DRrEFJVQNPzWUuk7fTq2l
StcCXfF6PKWerMqAvSR6CC+Z1h2CdDacuozym0oP/rQgZFw56t9+y3V0wn1iO8IqY/3966tlQDq/
pFHt2RJs6ohmtRelVvhMk014YZ1IzuU5fXu1UMShqKHB71/F5zbfMoO6o8GhhzrWJRydQxbfGCNe
2wPwyCvL9Nzno964ZhGU4d6om6ID0ORJxFByAX4tJFzz2hTA9e+/kA6IjJweTx6kTTYTqGOX0Rao
NtnkBjtFL83djOT5IcmsxfsnQ5kY75krkmobgYPpAZZf80JRRTNTyavBnxY6lj2ub/vLQ51bFtRm
uY81wjkC/tO3asMBWdpsVj04Xst+zNIf0RCEHtwYyl4zqmuXhzu3Kmgz0+oFv6XxgqfDLUawdINe
qF6dtKjr1+Se6HFiFJzy4/JQZyIO4JvENMjUsQ4RKDodS5Wq2s7xMvHaUUZRAkUCN+QaB9c3Inqa
TvZON2F2J1oRfJZGVXhVPpWu0jT6lSc5t/FXCeAVTUqd78Ud7dXWAwmUNrSO0f4iGgeaVA477pTR
U+Tm+zwi/b+AYXya9XrcdxHCald24ts7n3o4WDWSuXX3b2sOpWSIgXKD4o25NdyUGNYA53KyRL6H
r5feAI38Ta8xrrMVm8+qonxLbXUbtxdJbsegKxUvsAfAulW7eDPYT8+q8+TKVjn3cnxaHalhKuNA
JU4/soVjgBIHHN09ZrsHcNzIVmcBZIu+eIfO80D4Tuf68so6d01xSRjUw2R+bG0ZY0NJC4pU63Ux
hzuplKojbnaDXwqteUcLYnBoB8i+UcMcvzzyud0K0me9Q3hVIunTt60j0WuYWKheUqk2nJQGYhLy
G14fldFugBxwZeWe266oRJHsr0aXIC5PxxvBnmgjVAuK38guirzXwYMV0V4x2VaXX+0F6LG5hHkh
7n2NaV2L4qdjIZKsYvIH1xgNjum+6upDt7JtRBPjDABjDVp2tc/m4mBnin2PCah916jWs4y5877V
Ee0im7HeGRBonYiLDgcQQ3LB+e7FMiU3I/E1ogel4Q0ifpaDUNzIeqQ8q9IS3cZVl+6hStEYl63R
D0q6lm1m0xFoqQpJ8zweoMmbh1xdmlsd9wd3Njt4D0LprxzHW6/vdetgj6Yi0YWKJxng5tDCGFmu
wkglOWmFhMzk3LuLkqKskRv1AeQRqPCl7faVkLR9EAh9P7RhtkdvJjtQw4P2iRaIj6Z74w7NUNzW
c9TvonowrjznmYXx+jG3Xm7DUEBdmtgC0ZinnlGpqIy0aslQ4bK7vDDOrHmGosstmBMCtPUEeHV6
BpnapBXgPW9knR6tbPnYpE36qaNFtovQHol/f4+tHW4uebJDBMU3e0w2wyHAqxlMZ65Y79DA77Dk
AHsBOlT1ka1sriz8s1OJ3iB9FqIXYqbT95PCwrI7YxUxa5TwPpmzypWoHu+GFrHKy1N5bigCXBQi
V01g5vR0qEHPZiWF+OXB8myOZaWEu75pMdhRo2v5/plzmYz2v4fa7OaFm8jsa4aiOtfcpIXxpYae
t4O5qHiWkeL3Qzfzypd7qYZujxAql5R0KV8KZZtotm3QsB5G3i+fVxePRUjvETNSSs+CGenPOK/4
jZH9HNNpwN8hjW9EINkP6ARUXyplcqJa/ZX0rXLfTDZsObSQIIdFFeqP+6CLWnGELmq7UlAC5i2r
bmencuNJk92N7miip+0s+USTKQiADrmTEQwqoibFAhm/rsxPcjepBB5RoB8BjE2mq0g5MEJ1acen
yY6bo50VSHQYg+g/1CYVH4eir/kACUagJ7dk0WOWqZkMHVo1vuuZQDhgZhbwNtLLrPbxdiqgvplq
H2KNqvSWA0UU2zzdTLuvQKDTv5Sh7Gmt9EB/ai22P2sqJULPLIz5C5wu6OOcy82+0vtSdS2pUz/n
JGvZHnOjBqZgUCH3E+N48g1HofqDPMMRGmuVv9YqmfYA0K76Cqxbed/1BKvOuAQ7SlmLvCuUCaml
zkBI0c3DqP0z1HuEr2dilcLLZYzDHHS728+AkZAssJp2eL687F8CrDfrgpuF+MvkHtuue9xlOtQa
AhmvuhhR+naYOhzmUNfk5hwV5UtKGqZhTSZoaEtTljxEAokd8Pdq/KUPDGvEgixvZw/hFAiMptl+
jQDevKtAgELq48r5UUut+TxVsfZnL8CB/v41zGFEkQg0MWHHtl2h13VgqUNHWbDnCITv2/pR0Ze4
+vANLs/VmWoJGCPOWoWyoMrFvzmOUOco+r4akJywU6jAdqffguxXYRTYd21p9o9dnhduhSXVHj8R
ZdcI8HgapcljPmjfB9VGWizhXhoXvUOxo7f9yw947mBZlepWCAQR9VY6brGQzmXNyF4Qots2p0i7
kUDBuOi6xkmCdLwbEvPK/J+pz9AIAVLC6Qwu8E2GiZGdOpkoSHiFSGl3I482PQxL/GmaRPoFbQOo
qNAA0mfdCqF2aPkUPg+gHD/NAJ4/jHWmd06IlNitRSP62sOduR9V+oky+qXUFdD9OT3UdYuNWYD9
93LJNPdQXr8hJqOhiiPHe7vV1d+ffxXaHcqwsIlWQfXT4dh2iFdiEesVrawh5zDVrhlCAkfyxXhC
kQUieRFdw2mcubiwDIcbyook0d/eyc2CKEZhdgpNwjik3FW2yDvb9qHrtWu+u2fKw2sazEcWa6RN
CHD6gqZZl3xaXhB8S+aFcwiJ2+IcNcdOcYSkBp6JVMvOHhcSt9y6hTdd7CUUw76ZLeIBl1f7mdRx
TdpIX1fxc3WLy06QAYL1nBFnwbxmS2JDOOTRcgTUO2NRNxa3g5XUrhGNsVfpKBZcHv7c2rLI5JiK
tfm//dgos2RBgsaBJ+W14ldycq81k69KVnTMwmS+cn8ra2i1OadX/WoWM+VwIGab0MvOGyHjeU+i
3AaVR4tJddJqqf1YzlvUHATg7AIRVJC6nxop8FXoVVeaA+vHffMEtCfIWnkSbQu4V2HrhhqdAC9c
t0+MEyUGeoN6c3laz3xVmJAqJyx2JRiGbJaYYWaD0maj6umZobxDHQTEOi5neF52054KNqaq8tAc
CkxtDn0NcPr3h8eQg0oAVRHq4Zvh6atEGYqxwlsGKlno+S1eIZdUQoI83WtDpnu2OZjYM9Qfq8iU
ni6P/hb0BGmPl6ceIuh1wRc53WBRlpoYmFDdigMc3bI6M257ebC92VIw3Bqs+WYttlPCw+kOB59s
T5kmQ+iF9CwZDdRUqiz1RKwjuAb14vLDnbld2PJQGNc6MCjCzQqMYeHjUS5UbzarwUPyQnlCiUc7
iJbuUIoskjMvy7Us+9ygNCeACq6sEiqYpxMy9SqYISNi0c3E4036gI3Yso9NEd9geWDezt2VVb4l
xq5ZpsDhwMQMgw4YS+F0xAQ/xWHCnoVaprDBuBXJXpWnkgpRU99FZoRSEF0pRxVR7mO0NcDZtaeP
qd18z+xkdHB+uJYFnTlpUDNdS3Uwk01525TL8sLoy7pSPQj7zQfJNHpfGqrntmoMX82hrl3+zmcu
FNIfe+0Dgp9CgfZ0ArAaiwORFcKLFR0tqgpFecjkhYtCk3XlDD33ddfplqnCmUAaxelQFba9WVfX
wptGDADlGZmHBrEsJy2lxxTvcSAc1XBlzLMnKWhayik2VUfMxU8H1dnjWWhnwqPB293GekVHI+og
+k24Rs9DhE/p2Opu0khUlfMF+kJkFPvLc3z2xSmU0+kwgNjI6+9fJe5JUaPl2fMMSzXW+27RFw/i
lOnIqMO0kaTu88X++g+GpKULcASQMbH+ZkglLqdJQ7FNX6LuocDGlrikAfqB1p8H6mSOYOkToV4e
9eyJxmnGfcGthT745k3LRsM9WkF4V6QiwI8Yk4IUd6XbGj0j36qRLUiH0tpBy0fJL+gSa7+AcnPC
rmg8Yy7snYwv7W4UKEBIJh/o8uOd21oEMhy2KqU1Skunk9Jli4XmSCQ8jex/ZzTiZ2yVoWfrsXSr
JZN97XBZJ3l7h1JcoMNFrAw9YROQCt1swSWqLx/BOlBwWFwjUdJ9YJWVH4jqV2ykE2piefhYpWV7
CHLOoAoJyfti0gGGohtEtDceLs/CuR3P9oOfTv+G1HJzyOrV2CPgECP/rjV/LoEKvKtFwbMzRXFl
vs+te+I1AKAm5W9rCyoM7TaOY7B06JiG5p2pZSml2cX0O23KvbrT5dtQxOIfDLrqOvCNwU5RSTr9
yHhzLHEIg8lDJmzczVPoYzWcoiahoAxolR9B8nz8/QkFl4b+HIW5tS12OuKELl5SNAnYgdDM3LHW
FLdv8WJGG2+5clqfwYQBqpUBqSgrKJTJPR0rFlGoI9UpKNrI4psRDvENdfnbPgmRMoBFAoHZjnfQ
vy2/MTMkpaj53hWYYCKV1neschz3QKtXB2S9m10BF5qOJCXlGSXoy7OyvvV28RO+Ao+3wZnI29iK
JC9M07YTUNBmk551+L3oFdwdm6Z2A1Sajr2+YDVbRqhYqdRZLo9+pjNBbwDjAaIqrveXPPbVkVuU
GqZ7ZagRvs6IDiHy6SBbPLxHvBi6F+n0vZwnHw1rmv/B7mJPCZYgFJQ3zdFopKSD3ioDIxi/a2To
b+YkjV6H2sg/GcrSuNmQE1nlF07XglbithzUrPQ2KBrXgjqJcJc672guXetjbR11XuIkamWsPFCi
FBs26y6yMqgIE0WzUiQtYj59D3C8XXa2pPyIrKK+nyI7OcqF+V2gBkDQpM+uvmAbkyEIn7f9Ti4l
2Q8sPfQ6S2T7ivoePHx0mknPQRZl423IbeGHaDY6ZRSMriTV2u7yojh3HsFZXvNHDiUoIqcTNjdS
hsM9xhe0xyfU3nPgrWgCHmuzbtw+bAeiAhQNLw96LgKhFEt2oQDnENDHTkcVePmmRTsydXUf3672
PU4eAOiYzDL2mk6ePZFpnxAqCP2y7LJbnPuUK7vhXAeY0wkgHdxaSyabP30GXQOvjGim5sGbQLtO
CYWLqpTlDPoIMaiF42poqXRXGrPmxpXc+UVuB0d0asWVUOjM5XPyIOuV+WpfRrTLEKpnzVaYhwFy
yqvHyjK/xlMeX3F6PT/vK+tPppMGU2gz7y3s/CkJVM1TwgGULrLIVHSnv1K87/ZGWna+2U+9K+cz
TT0D7c3JttUrO/RcCQXFGe4/CparkNImiyrzOZJiZB08uxnnm3qAgDuqHaJe3P6OPgzLXhCm7UYK
jYdMiMatLJsQIFJRDMxn7crkr1ff5kjmdiIK1rg+CNE2q8COzBk5T55GwVYYPVfOpmUupXuA3pJj
Ik57ZbxzH5s+zto9ArZPCfX0Y9fxJDcD0HEvo77uIKmVHpLI5opsRPpPhqIztjbIVEhom/OpDc25
GNVG8xo54ADRI45dtIycqZaufdR1iW5ncYXn/2eodZZfLeFizGYaHyxh7GMjh7qsvFPbsb4SxpzL
TLF1Vl5IhKzfLRTLtPDVsEbCtLmYu+8GJScXUE7qtMDVD+2QckIqSnGQQ1H4FmKQ8Iios8Y9GM22
yyLfwkr62lG2tsXevDq1IKwBOdEIaU9fPZqatp7Wy82gHwIqF/xfJCoqFGpT71Ujb37Gwaw53VIs
92NZlYeoaSM/GTv1ykm+DvTmQQBdU5gHMI4ixOmDJGLsI6mE7qMUqA5BSje9RgTLjgIsKuqCMOzK
Ib5ujTcDgsFf6SqUw7YEx0rogV5PkH4q+QmRv9HRi+lbKI26j+27Rfq4FPdVHth+MizG3swgoY34
rOzjqU0/Rc0YXUGSnp0AREbWUgkx7ja60meAPk3JVo6SaqTbVif3VDCyVXXG4P5M9Su5zNnxYOqA
+eLDv7n/qxgJvgU3FC9BTNe1A2Px26yuvbo1SySdzD67stZe2hfbGeeaRkZ8ra4D8Tj9xKaGLQva
b0DycK/fydB03GqeJTdTg3dDEbaegdgTUvud7eHnobpZjzAmutX57VJExb3eVdWhKOr8zkKSGMdC
AKNpXUge/hyZM2hqcTNG+uyo4ShcPABLv9bzyEVbz9pHklk/ZhD69lFcqAA9zGvVtXMnI8VVeiiU
V8EIbV5OmtESactBeLIIwyMKLaMHn7XB/rW+Fn+ciYSBl61c6LUHbW3ReouGFHCvofWO9FiM6Opk
e2oUGT6yHY1XZR1V7DSaD02PPvHlTXNuzRB8QwyFJkcYvolP4RHZVqNFGjBPs/UxB2yfQkMqnV5N
AtIRWb6yJ869KVqrFJboidEd3NwBopIXPQKZDD+nn5xuaNDDl6I7QCzdodXG9KHHP8cplbl5+Acv
+mrgdSJe3QjpYJixquEhEbUmmvvxZDhqGdqOXuEYUsbC+P2q+UpzAdC3Ul5ohp6OF6GfWeQyQAnQ
uulfFo6sx2QmhLWWeXymPYlwJgvXjWsz3I8JRseXX/dcErrSkYGEYDZt0ow5HV9qGilPSRW8Jelt
Rw7K+GtA3H1EumA6oNuMs2+rdjf5pAVYQnXqTQ2/4Xug6bXT5na4l/UBxw88T9zSljGbMtTwJuQK
uxnitLgyV+fauOR/UF9pe8PU3hbZEyVh+c+1SrlDTW6MofhTTDVJkqm3fr3C2CuTtnYwJzkwsknd
Wx2tDljPSK6o6NGPs5ncj3UlHuTQaHcDMfaHK9N57lZdex90QJBukl+Kaq+Wj9Ki4m4yKlKvUlwg
PJRpuzJX/4wXMe/Hplrw1Kitz1mYGnshUXUm1kQgKIj+bVv3f2VhnzuVwNwjT2nKKPltJaTySG/w
EQJ4Nk2t9oyoWb5bCgqIDsHd8+WXXoPv7en+eqh1L796Zx3R827SIYhpCtWBDiAhynuYzVhLEB6N
3jCwvNC+4h0v77Gqpel4efizS5j1QB9xDU+BS5+Ob4bSoksyTAxlEKMD+0f3rIhGR47jyYeFG+e2
DcbUtzGwfZd2FuwY6iXPlpX2H6qlao4V+byDge/oVB3y7wBmB89qrE9rJO9fftZzeMC1jEGPDGbM
SnQ7fdZ4SEDqRyW4rzRUvVGd810/ypC2UcM59PBz3oeW2t6piGERkyWzH2IkcqisBWH4ItDfk+v8
mavJB/aadgQKqsP/mLRbDQnnOxpj83fEDYHcJ0bg5ppoHXVMu7sIN6Ov/axZ3iIPHbIkJjGPnpb+
ZGOPUqthcRfQkN0jtmDt6yIXdzrB11Hv1Xrf49u0Aws/XonCXpoR21Xz4rRNvYNmzRbywDRohdKD
wuQm799FEXxhO1bQhRrDwF2Fte6GqjePaj7X9wRi1Z5vOt4uMTqUsdCWx9JMcCMxgUiK2jS9vuqX
T/VoqI8hXiK+MJICcaxk/rWkhrrTB/Nau+ncBoNEoqxhFHzOrTs55TJkknJL8ZCEjz0koBqfpkXq
0whqrlyGZ2od1Dm4IiD6UJM0N4m2rsWD1Q/0Fuc8TffoosZIcvf5Q1UluLpOfeGhUtdfMTQ8+34c
ZApFSvaWvP7+1a6eZCtXtJ7elW5m/V4Mev5pHM3vCnCtK9n9uZFAeqzfVCO53+Z7Sm6S50mM1DRj
d0Cl7gjCWn1KTXEtijk7Eo1/+sPEvdY2qoAsU0P15f7ABqA6qHlR7pZBCXaqOUpX1vfZoYjlX2Qm
ZGQTTqdvqakoAmTjm2kl8DejzvZmS9AWR/iBXT5UziwPwk86z/AqOOq3SHxsXijEBjRqmjbsDl0o
Ql9XysYFZwt9O6XNPEtXG4Bn3k9H3INCFJsfaYg1yXq1PGytDa2islXPGC17hyx5Bl5Knxwts69V
n18KkpujgkSYM5MjHsj29i5rESmxg5lez2A3hT8bgBpj4Co7OZKNeykWzW6CUr7Pljl/wEJGdZMI
TeTIWjUPrCj1YL7gNJKVFKvtEEwhkh6rP7i+X2rJugO2Z71rAFCDvBblL+wRKKVkQeHT3kJSvK2+
Xf5c56IYcDh0EOkMa+uP06lTKvzEXvAnUJfKmxjmhFMhm3fXZE14HIKKoB4JKQRNsaqo03n2jUlO
77QsRw23gnYkj0mH+cAo7nEbMhzJNspPlx/xzMfFiJWKOw1OBcz2ZvFaQ5yMcsni7ctIOkZRhuMg
haWbNJKu8TjOVGBeD7VNDSllKis5GID8DMhaM7ExSiI5uHLEnAlRaNnRi18VMVDF2aYvYx7rHaVk
0CAo74VmOvht3Vdgj0wbMXnSUMLw5L1diOoAKDa/skPPzSdFanq4tDHoo2xufbmfadrPiClMTRMz
qXFyXLTupzQ27ZUA4+xIZBMIT9EXpKCwWVudAF6zYpuiMiw/lMie+w2WP3j6ERq9LJLf0rr7f01M
DIzOq53wxvL4w7/+R/lfH8v8X//zv1YRsafmX/+r+BlXv17LiL38E3/Lhpl/vDBbwVusmufIfZEN
/McFGcQL1FLaLHA+AMCw4P4tG6b8Qc2WWiB8MZqalAv41b9lwyT5D8JUqtv8R5gAdZO+5+8oh23V
jsBj0SKBQQgnjSuPtXe6HDIQnnNR9ySumovIYoUB0tJieqFBFMni5j4NVHzaxy5ZkKPJenwtc/hP
jlgicRwiacg8sA35szyF9RN6kaHiduG8fMNaCV87mw4sJoPdVXnhdTe+Ou+BHCBwzyIGS8bPNwKx
qVbOWWN+HfQqVXFDUZSnKA5xPe3SNkEqhFpoBKH+nSYCJXLzJggfM8uo/0IpXtyLDFsngVXIJ0lu
kkcUI/HA6nFovxsNDcg8wgNfYn6lATmsio98bQCfuYwZUifHxh1C8IrkWIhx/CQiHn/J8VC9H5Go
3uu9GH4k2hDfS2Fg7rgZl9Lpgj74pM7ZLsMNI3bkpZFwx1rSdnGscGn/wjQWhzUKbncik3S3r1os
MV+t0Ke/p+W1XNvp7Q+lg0uRxadTykUn2dhGT51qW9jDM1k4psNQfIiwV3TTptSIapCuVpTm39/n
tzb+/59ag5RgXk3+m+Ph4VcX/WreCAu+/K3/nAgv+kdw9qgdUKlbsaV/nwjiD2qDOoUwGq5cqTDP
/8+JoAuEBPkNvV+gk2ha/veJoMt/rLIUaxrPDuZk+C1f9Lc513oa0MSHsAnTjtVwehwoFpsfcLnt
tFUtfZzBUfdOR9cydcagbokVOwN7Oq3tdi1iv36iyUmOJ3MzOfqIIytoOnhXyahiMhjYX5dkKj7X
05SNro7NLZZRRZQa2MnYwUdN9M3BruTBLWZz3r+a9TNL/s1tTsOLyaAfSLUc6MTmVJO12aoFGbpj
JYvYV2JAPFjGGMcRYRegppPX70mKo5tRstODjD74lS330up7dUARzfMACJpQlwRVTQ/hdB5nrcb6
YZwtBI2z5K5J5PS+GwEAOV3dJQ4MNvDykJCDY5Va0o3Zp7MXhdKHzAjbQ1HNu2FpTFfYOB1oUfu4
DGn9qNpT649NjXshagkHMiWFyhFBiRMVlfTMfS+5MZW8r1B5Fg3EsoJV6Wymy15Hqvn491TnKNpd
nuq31D0AEC94WhqvUPy3biNFaMqDmdaB08dp9Z4D2H5oJxk1/mWpbGMflcv0QAZApwJkqzVwxE1d
7qZYprqZZUefMWXKvptNQPlNnoTdYrEWrgBk6DI6BfwkYcVdeeSX1PT081BHXYVHuPjYh9twaxTA
fZUOl9UOM8EHRZl+YfW27CRecGer6XCbl2Nw7Ozpgzppy42Zj7LThZ3+A35V/jiIqcioO6ONomCA
6geAb6qHOMXmUkuV8Rl+jPUzRDCo25VLE88gHvL6WVsKVIcTezxiOk2+bBTyE4KL+yQoNJ/PWO+l
vDO8omqFP8Vp/SOduuaemLX5nKpi/qsUtvS+VvLsaMZ2DwuyUh/ICtA5xithZw5TCok7bW+rqTUf
8Qa2dohPFx9ojNp/lsHyjHP58qns6+JziYL0J8kEbNxjo+4YYVbfxmFrr8a78xP+a9mMJniJt3Ga
T8d8SYyHaq7ae4QRi8cGrzcsyQbxWTRqcKcry4Rdc/reHJYWg4R4TL3SzKs9DJXxAwahq4G6BDpw
0vOC1tWSwHqax3vTlO4ISLpD2C7xw5S0j0Nm76dGX1xbg8nVy1/VCuN0J7EgayWTNIWoK+JoTfoo
v1PieaR2Wgy40U+gTPLJSu7DKKyAPMQYF9kle9soq9lZvXoRTKo+W7Nk7wdj6J5qs8WUQ+6PNbKp
+2bKy92V9bU9frAiILhGiBb0CaXeLU20MsJ4KqGhua01jKjaTBVo47Idal9F1PIvCs/yDUrBEpSh
eH4c5bS5nw3zcyepUu416YBPEa1sg3ol2u2eIcIiw8wrvhnW3a+aeevNXPhXMqA3sBGemv4CaAGD
kjK4jTWOeJWwF9YA4q3E/DSvJKS9KmFhY7JMHOozUuOsIDOPh18Kzlh+hpn4Tg7n1rOzOPh6efpO
45W124xsBlg+YAvIfL2pm01CKqPFVCN3mIb6I8aFoZeYdexF/azs6T0bHzXgVde+2dtRV4Ak2FnK
COhPqJsms6wYISWyUcKMBFI7oLqx/qKZTfgTB0SBV2weFqOvJ0vxnOIw6SO6n6cgDhAj/zrUaxs8
srWvdd+2dxLAYHhRinVr1BOUBogrVw4wWj+nAfBLErBeb6usAnqbWyulZsRzO5YawwG6X7h6bz7y
8D+iGf0sJ8UYwrcjy1OaesYlPUZGvRuM2wGgSYniH/7jbRsrrlSo3ytNK590vJYfsCs3d0aj4tKy
Em9GLWh+FEK6iaUyPg5D17iZXnwWOD+6Gl5dLkLwwQd61vnBqHPZNzPtGfOfkTaRFcz+0OCAGdmd
/aEJ0F0pxxBZfGUsCjfqzP7BkvkfV7UN1aEhgqMslixThFidpOVYt8zW7Cz10H9uVTHsAi2yn0jc
QwDkUJSdEGrifpGX6Ftsm/OxBFrvJ1gh7Fo7DPZpmCKaCfBZ32PZYnxo51K+QZY18JFlQVM/NpC1
kgtu5jrSvuIrpEfukvGPL4lifMFocskQpIHtps2Q6nA50yTXNNpjA+DkSdfr9h3c1uFPLYwx582X
9EGu1DDwAm1YjnkEB9RBpMCk6C5NHiwxcR/p6ruyTUa/UkX1xQjq0g2DUH/Q2z5+gjOoHsOgCHY4
9wqY7lmwm8oB+8BShXOZ5tGxNZrl2GTG4AMYDh9RRWk5s+WwQvWY+lDmVKZe3oAC0360taHsutBY
LEfqMQjXEzGgIiyq2EfuBgA+Wk+0v6X2ZmotumJxGgeILTXVdzzSK68THcDCJTkgzdk/zPFoeFYc
THc44xwsI8bbOdC/qHIgbkUdfTJCcERqY+MEQMpjzUSKNUoBDuys9oFcprzToOz7KcDAH3D0Mr9A
GaJ0hgzYG+p1VemJoec766V131nN8zJnwX1bdtajNSw21p5Fdm8OKIUGSqX7rSk/ya30LcKC+v3c
kFlJCU0bpxoQGIkg0+xanFJZ8qqfKAt1myT4EqaifDeOhvWIn1PtjMRCz0E9K58Io9VDGSbiVg7T
gxCL5StzhF0Fynof8zqTXPwjqvd4qKa3U2HNbpUYnwtphdVL2vjUGNX8NNhSfJQKS7tZQM99zErL
D7JhdKueMhKyK9CRqwGUghMB8WaFAb9PYjr/YTt13/iG4wfokd+CKouPeJ2oT8MQ63d63pZHrjnz
S43uppOoRrk3jDzw8hDPJ9Fnv2ZplnzsLuFRY+8xmE5SZOpxqe12n0dTAOQcIdOmjn6hJqoW2GGb
8X5KKbtWg/IxKObYjcOlvu9lotN9o5bSu44N825UlvRHUYb3FKimXaM15U9iMRm7bIxQ9j1Z5VFo
ufpeo2voLlbTfypq9UNCVfeYw6yvnQwzVawpWchLXCa6o1ZR5yGcMd9kfICHQoq079Tdrc+S0eU3
JWfPM5oG4AGRT/hCqBrtFpHMdy2ev0TGqWQmvpFMGbyFDAHWoo2jca/X5uo3mChq46R2FHyROnyU
YabGvxqzEUhiRnlxH7cgReJSGw8wxlWfNVb/kKb6p1kXFjRr1YJsMM9uFtmGr6ThfGuGIVyRLF4e
QTbpIMkm2bHM5bOI/zd7Z9Yjt5Gu6b8y6OuhwH0BzjkXZG6Vte8q3RBVqhL3LRhkBPnr50nZPm2p
3fZ4Lmem4RYgSMpkZZIRX7yr/63jid+V/rhna4x2mWk3NIGWNzb6E9Bz1BVpTWflFAV4gAuftixU
2GavxYFppgqegohe3HiO8DowH9HTgU39ZImJvHrjubU17Aqjktdq6LKvS9VNW2LkaFClCYP42XZe
91NGrIrwTsbLXqaHqKSL+TQKXCHqwCZIvYBxpYa5vc/L1mBZoKt9XzM7MF+b2SFdJyqIfJpWZktC
NoeLflumLDwf+q4FF/cqjOc19eRy1vV7Qc0Orelr8xy2GX2ZwnffpnSZ7mkAY+Ff3G06UnoVzaRN
lf4gDjzQ1hV9MNFWBaQZoS8NDORhYd/6x1m3bpJVASL1rKX0mxoafeq6J2opi9n/u5dTipSzWXyS
5yzWMWqpXdvgCTg9+33fw0zWhT5A/DTXRV3Z5bb3rDTazqmD6rnQra0fC0zju96kGnSjvelUoUZ+
DJ29a2ddz+WIS/37O1Gy6l9mjpO5cXp6DJZTp2wzLKYXT5OV9zHbiLJvReH73ftEZgD91r55RTiy
g0wAAdgcZ765XjCoL5uJZ21Lq264QYDCBlyWFJv1aFDIUV7G8OQgK/alXq0rGu3gUymOOCs9Fl80
v02T4ETSNy3CWBZisku9bd9not+NQrvOTs3FoDYmxWvWeVeQ3peEsuHTNatir4q22OsmDC/Yx6Mn
3rwe7swqL8u3VLeZc+P6A42NLsMIySSz1de7QqQ0ymRk14Pv5Y18n3sTPUEzWld9Saf990utIioR
+1Pd3GIr66E3iV/22tq6aiZuYwsF6RXkFf4Ui82Yw5sIN4tkq0IUFl5YBDWjQDv99IVW0bZxq+VO
RIvLzG133WO3rmTZ2NnCCOR0s76R3qkGTgY+4nyjsa7ylUB3oh0s97UcOm4NQhMC5LAU3Vi7kgMl
KeaVKvZjenohs63FYdQioil+zDar49QvdB5xHXOF+yIwBVkMk5A0ynZhf2f3EdYiiwLxkGrSkhu2
y92zqZj4QcZ25dsY+xJQzMZ3R81cj6SPr5OqQiA+fVMLTkRTbahsu+RKHMRoe9cdcyJZfFZEoU/b
Rt15rU0kxQH1mk9R1vHR6aqkIVbY47vbBdHTsi75QGkNZn0mCu291qllPlsRMSeIk7Tud33nzjcl
kMi3NTRwGkdduPPsjHrDnqbyKdeb0G6OvUhPsvXci27aiL7FFuptowJXddvKl6RVFEa+Hedl2ZFk
cGuK1X2tkfdTlCBopG6t7biO7W006PyIGkIBAubEYY7zatGZE6QPTl0JvaXB92uXS8uJFaepo1PX
yyESdXUdOGV/C9PvXq7RqUOqbvl30hFHVVvFVkXR6aQ2RhEKj6zbhUEavFnjQDEDgV/dYRjr/tyS
OJyDtKjfRzLo2T72VW5G5YWzUEfn9VNzsMjy+NYunb5sUmliws1PMYGr70CPSmEVOzIoJ2Qi9WlU
6a08Vp3FDkLtpUef+WDRz+K0y14MzgFUxeXGC/pRJG231gdf5ina+8kpzm2S6ZNAdhYZdm5E/VJv
CT5tK50YJ3wrPZi6Dc4r4pg+KFcbN25tW2dYtPXRKmfrjmAX209GTv6HDtnipVvxZCc4i5+Qnz8z
Y94HeXYrUGokxtDTqrSY1r6e5B1e2Dn2UPkA/oi3rHNoBgw6L8654697zSC1eI1xayhKLXVYiP2y
Gre5MqMkyjlL0u20bGE6J96LjV7anr7O5Dydd13ZXY/Nqg+gCOEXJ2/tm4aQ0cRUlXNdwsJuXdFY
ZPcVIPmLyC5Jt0yvfNwxt20+lI+z4Tz3nekenDHsrpx2ejXmtHsSXl/4iZH3ETKJggKDRRaHKB2f
sm7wXyZtRMnoZuKd9qRis5JQwX0gxRCvEL4MhqG7J4tuR0Oky54p5a3MW5NO2i4EIkSUtO8m2+Xb
d96L1nuM7OVylXkXd7XY/s8CbkqVoevF3hhecXjJtp1y6y2T6GPL2Fks5rVZEbLWak5sjiXeRl/e
hZP31a6sZzxO2EvN/k6k031llA95vsRZVbyS8vH4/az6t5Bu6CD++z+rc/qheGf/0V29Nh/jzy91
upqvgBWiyHI5/tf3P6Zp44Q+//CbbSsLudxOH2K5+xinWv7Xf/yiBjv9zf/dP/wfH99f5WHpP/7z
H1+7qZWnV8uAe37PcZ2iKP595VPSNZ3oxp//wS8IuOt+8khhwhUMbE0V2AnM/gUBd51P6NFO0kqY
ZbSrp5jEXzkx1O3A46AB/DFOU9wcoOO/kWKW/QlNQ4Ts9ZTdzmP0tyixn/ptv5toiX3wLIIaub5/
aUcQw2ibReVzcs4mNnjTYIiVION301qYd47MvB09Tvi9OAfPX80WmX5a9c09rfCe3Jb0mpx1bftS
15TTxTwgGcJld6KwHKFWd1rP8jJWc9PdpCOmpAS1V3DZWmnaMVj7EiR9zKYHRRnhU20pUvxmR9Zf
etE2F10rumnTugbHu0asmyxw9SWKj4gmlT7tL+vKXD8veeDeT3XlBnE2diSo5Y9DZnZkPTpIPnBe
e2DhA1OrmZY6SzoVbqtQ0Svnde1XHQni43733f8BGP8dbf8n2nr6QJGxnDxyp8YFnIw/AUt51FhL
jQglLkAWHijLEkdiP5AMDBXRdd0yWu+yUvXWR4o3wjUqbSZDOg539HlWz0sVqW/rUK+HNT3p8Jq0
ARF21+Je2I1W4LDEYZR57bHqq78MKTgR7z9dO7wZDCkVz0B535UnvwPFamMFHV1aL3Za3bPAeeme
tgS99Y0i3A5lYW7+/MP6CU7//mH98IanC/rdG5IHmOdMyV7c+JziS/O6YSqxRkRsk3vLYLUjTbyP
XR0ezcnZGXl7Ua/1FZqro0iXZzudt2MoEl39VWHFjzKMX67rJC9Dg4XkAaDgx+uyxYiR3xo8MqHS
NF7TpjsalU7/QlP2h++C65DAOz4FJLw/vgt4Nh6DoOdWMTx5IYQltiT7/RVn8ZPI8vsPA8h5Kt48
GXlJgP/xbRyHRCy3jPw4oHGoOZ0WCXsgKis7t2uVPjEcMUwU9rA8m74w2Ql9o40n3yxfhbMO33LT
SxGFgLkkDkXWWVzKFSVR01Qfll2PDndnam3XSRPbgXVl2Jhu3s0HM6q3KnUupyibbixHN+W2rLP+
fq7H9vNAFMGRAUCMCY7SbVbY1NoifFRjvNpjOyatVZ9pc7br2OJ4cea0jv9rwuff2s3+L+VtXfaS
f79hUUeZT69t8fr7LQscmN++jvI//2H7n6ATUeNi8EcbSObUb3uWbX46xRQBVWIpP9Xc8Ce/7lme
/wm1ImAyVtDfNrpftywIXWJbv5O8uAVPL/fbVv3resou/2+F3N+h6X+uUQDmJ1Ef5DHAPdbdfwmD
JVy75jby+k0QnLRhPQXxHWcl136lj1PCxzTz8lz3+fwgtP5Sm2PKgYRy2R15T7W1Xaw8GDeVJ5vz
eaSRa7uOTdBzXjNCY2vPxDVsp2KYOXiQfTSea20ZC0pCXz/97iP/g30CdyyP3e9/EChLSi/QysKe
4Ab6WacdjsQ3roaYkQyueXRYsyGf9uGau+txUMLJ4qCqi/cC0PE8aMzho+hPRabZoMYMI2uR1bEI
kP7GvbcO7Ld2nz3KRhQ3fuo2TsLGU59rGpzLjdSZvDMzycGBWCa/ONPeEla7wWmgHYwwrLMDZ0I9
HEZbnpBD0zR4yFXGVr4MXf2Zo4J5pD2cJpqQtI+cuFZI75soU82TuxQ6oDDerAWb/cBAnIF4fu3D
vJm3Kgv090JYGhYQ0PEEi0LO5JdqAvrjNaMjadsS0F8z4s4VVIzhWEM8+6SEJXh2aTilXre/yR1w
MSIAKprsx4CM592YpWogNiqfL3QgCYQN6wLGbGzMaVvhbVAJWYOEO8rGt8aDH+FmA9ZT4qKdhiU8
eiB3/Z4jPnk/5DT172ERYJVeI7pgRQhdWxJ6cFZ7s3gpgxJtTFGiIj1g2x5EHOYWNRpEwK8HbFTZ
i7cqeUPuCixnre0CnT2871VIj5UVm1Or6FQ3VsPfWnUA7s6pG9DcWDIQUz+1ymtYJqgnQLP1PZWC
GJMmV843wqSjkR+iVg9WPc1Yw5zc/sjsocyTvBLFVi5GeWWR9mJfd6BDF4PylRs3wM3VRnHFjZMJ
E/9HSdK0Z6r1oXIyR90F6JMovxibxdnpwRuvzaaIKKFQa4B9yJkJyHYGoNlwpMYpyfFRoxGiOjjb
WcL1ntrODr8WiiAjsOE8LxJkghXWNLlMaYzGmFoPXsn+EjQtGZqF4CS3jVqhr5FCKLkxWrMccNbM
lOUaBhPunhxGqngHUa7fVE+BM8EgRLYmZhV1444bEcC/HicQfndW+avqmzzYkukVvSy+9PkzdwUb
b+eqS+ls6VUGg+6597ac90g+GJyMaiGjJNBKTbGT1hSXr2YODW0uKbBhUSz1GbffAu4iKm9vuJNZ
JTUkUJnUa6qeoTyF2tKFPN1EA2NJYsxSPqelFd6xo63qwbHH8nNZdwHcFLXCX9xhrokYNYweDLoV
k514bevnZ4uhOQ1GXd9/M4bJ+joZueyTNW+XQ9N3UDrZGtbfWm+Rl8R1dw++PSfVOKWEMrGEODFe
NrqGU6Hemjzzj17jluse2ieN2zB8kUEYjoc1X9KHRQ5817nBzYdLVX6te7OPzqJpGVceb2Mejzbw
PsGPZp+KbRC0FhgpB/09s0j4OZqmWR7ynKRSEr37BiAsQgmcjJkOtnKsZpP0xbwjR8lLVZZMRkpJ
VDVbznK2CEjAeBgHzRplGcE3jmxWeUZvEk3NOTDhbjII99uO3hSCJgpxCl1m6YYjM+20j8eOWShe
owz0V7j1+GZ71fjstRm6Bac202M2t0O1b8zAGOLJcWW3messGxM2JPtBGhXPMvAq4Q2BnRkZYMOi
sECqYHlD1dcRgaY5UUe2m912jgUnbvF+VaJGGq9YQiWitdkVLoF7BjcNvJ6Qz7A5Q0ThUuHKOE8n
3SZ01gT+Vhazgk0JmmYLQRMdKaBXKcXtafUMVW8sO1/XsxNrPTRe3E91dgc5WM6kTxWcQawxbNvz
yFx6RNmeTCHfhggeQxNx7iUd/CsdNb4ec2TyVmHdZKnlZru8KYaWWCWrgSSp+pI4t2l2g52kM54M
SIKtrwqxDvJAJUPKJxRAmhItXRHCCqalXm1b5A+hM7pN0taV/25PEdyHOdfzfOGznjfvfpGvSc4j
7sdYlZAxmvQJZHEt7Gg9GkZBrNFY+g0+YbtdzjNlh80prlm/VmFlXRZa9hNcn3K/4q6zi5i7WsZL
GrFidYU/mvEUSfs+Knx5Tljm8pgvAG7c5AB13diF10Fe2bd2qsdvRNnYb2putdhVFYlHMU9vReLu
OAZ1TGIpLVy54fD4y1TCb9as2xP7VZ5dQwCxU3REjLvUsFtujFInsy7CXo6vS7FWdA1NEaeL0EGV
koi+l2g/ZCAfCzcoo1iPq8fNPgecgVPDWE1eCtf5jpwV+WXIzXKKFwH5Gtt5Vehtqrzqa46WTRM0
E04lTCq03CYcavcBszh/u26IujvKaXGyxOX5uPGdBr7FywzEUQOKqSVB5TFRSdN7cx5n3GKbQCni
hUkxQjQ5I3OsLmzauW+UkPJBNyZEUytVekNjkVWSVpfDwVhDK8Lt9/nk/0/H/8Bn9rtR7V9UjReT
/mjeOJZnP47H/KNfxmP/E8MaMhec4mgouP/+ezz2PsE7A0DwPyQxp/n4n+Ox+QkyEf8QgzBtauRT
/TeiQ4k3MkRei5MmHl8iMf/OfEyh8k9zJZYQbotfwtHI2PzZgL30JEQ4E/SPPUrJQVqj5UXPwe5T
i69DjzpHU5J3yMvGul2itE+8wXC2JdrGTW41JVz0yrqWMu0VIrT3GAnCp8iu37xxlfvVUmrj9JlD
3Jp8JbD+tQ/SJ8LRXlZNqfzgBLvQK74Rfv9gElsR+3ndxrBOEozU6RPZXkhQ/WOwZHeBEb67bjHF
OFWJvV+HIAYEDzYkF/mJbdfGeRstnArz9G3QkXqRllgSjdzsXitkZn3GA7ZmZnAprdRhrVzaTZsx
7swNFr1WdlgE+7GP6Rlcd2FGh17eNS7eUjM6pL7SF+SWwBflY7kZZbsPnOUxbNMvWTPLY2VXtznZ
gfSac5WAVoiZSmqLjpPB+bcqAp/uCesLJ6VbOy/1nq3pa5DrGnK7LmNo7a220vOQUImYEoJwh3ju
zSuUsy8kY10rMmhWO0pjNfrrzlxRIvDlDPEAU87gTt5V13jkB/nhq5KoRmZ6gTeln8uj1pT/Qcd9
AerPiNkR9htkIpFjqPK8g2s34jwv1zGuzQ5NoQoeWxM+rzVo4gLQNpLehnosHRv1HFbneKnXsyZE
C16M1o5UgOFKdRA8MqSopaARYRPZ7V3uai8eVyh9qM4mtgv7svYodqHqzWKgz/FX6rFJvF48OYsd
xIgOQn5BhFpEwyM8dw0uCAdtTt4T+Y8P5owIPPQIJK3z+Yk1WO4qa7n01GglDIHTlZ0WQyzkEiZ8
0j3BTwvWRWPBGpRBlqVNRu3D/CxVF25ce7gfLeSYyzhfSneS0HO42EzRcPf2y65vnZ13uoIyrF/T
PmXLsC68QaI2YNtMhiG/Wue0JmbKfjOXzN9OdNbEdd/tetd8mU5kTGUbsUVP64aV4LyW1Rpn2SLj
NrLexMypo27Xa/L9H4Ezd9XpjGNrQxJl8lwPRkqRF20+ixcOsM72mHSw5YmwW3vboAh+UL15CJ08
oJPOfc+Ux97Vqmd/dF1cqaZxlo9ax1DWI9100wtnQmgind57xjAfChQdWwdZMjGnPrY6+2iP4cFy
QqbelObubghszZWj3Ck6TrVR7XJ8Qi+J6cGi/boQL+ynbqzC0GJbC9JDOUG8CDkfzXnCsC6dMxM9
4gHb3L732nJPskTzbErxJn2zIp4EdLY7fQlZ7qidTzryDmPmF3PKvobz8DhzvIy1ny2bsDbbhLBf
P26iNdpbNBwlecB11nN91UcaSZLLB92N8FCTFZ1xlF0RSGX9cWxt5hy6sDel10Wxo/MZ6qpgL045
B4V8rznqwo3lV88iFHDAKFI3AWoTxytfikJt5YrFnFh1Z284ot6keV+hDmDqZ2209y5Z57DfVH1E
lI9wEMectiMU/8oT63ZBsJnINcxijH3OwSumYjdQE4BdymQkCSv3bglG74FE/nBzEvFCltfWDH6F
C9CylvPGIZuhtAWPml+AfcEK29V46tctbkH2z+1WsaoYaNPaVxfp4d2Q1WeEJ9mJUQdikzYrytCV
khNila6ibHkTJ9u2IVc/BDRL37EIOywZ/L8IHqOoZPoaFLdflsq4mNbHqQ3e5rS5qGdU6GguoK7L
wUFKOzzXKqo2HE0PLYT4thnMtzXjW64Df0iw2aW7lPmyFsDznTEt52WAsVqpOeLx4Xqwt6O2KIKP
SkxmbNYVGSTOfKlt/d5x0IlLZk6HwfrMyYpgG6QQZH9/Nvl/kYdC/vxnk8tNJ+SUvdY/zC2nf/LL
3GL4jCC2DxQHVkusAUL233A9cJVPQP5oeAljImPqFG76K67n2p9wmoJRwZ/b5H05wIS/4noO/ixM
E1BUPiN9hPLw7wwuP8qIeQdMTjSHnjgxFqx/GVtU19YrBosgycYquGIXK27nMWX4nrPi2LQFMYfo
N1NQ4qq4NCc/v//dZ/UHgNxPxM0Jgz+lkZunFHRyAEHGfoTJVZ8VbU6KRcKVGo/GKI1YQtryrrQT
zoja457NkQINORZXcNdsTdoQ0Zbc+pDjDueFc+35/VOz+C9pcRo9Bu2oB5tYvnVv9MBJO9FyAtEI
rP780r+7Qv8JJZ4u/VRkQwIeqSkeLrGfaJTBXzqmzo5ea59EicNiFpa/QxHkqpik9eAzGSETqglt
YOaS6WoXZ52jrep80Tbw6J9fzMmu+8O1+DaGUuBegF4S6n7uIDQqWlUGW+tEex5sQ9ZOln/wu5pV
q+/wssVVm9llYmUFtZuIIkgt/vML+IlU+v5pYO2LUHdDuZI/zs38e1JpWJaRChJHJV2lFTmO80TI
hUtUobnTVl6+laH0doHlluEmrZq127XjPKcHQZGcuddULufHzuvmZWcjzEE7Z5gljjaVIUd3i7EY
z21T/XUo2o9wMFcN1k6SLAk/PG58ej/dfvNaVr4lS5UMXp42CClXmr4aHenvkeQgskPHWfpoor01
bugIjVyynqYObDdmQ03vKsiccSvdGqzRseqwgk8bCvkXsLX1B5fJ7Qb8TpgsuoWfM2dCDvDUt9Pk
y5NUIUkYw+nexHaw6yeThgjTHqTFhEO9zKFcDTu/6ledl3sksExftrkOGnGOsJyN3w4ABMXoKPsv
WjC/E1o/3oIBXqSABAWCqfksf3KUc5vbi+jsjqnaywRxVw5VWWUuGSGmRfnrxuvBAJs5cottsDQh
3QphPe9cI7Qpn55QsjI7l+GRutDpbcwJtnZ7OMbzwavfSlo0O0wOlbjrPDmEie94uD/JtzFI6DNU
am4XgcpsO6FEnK+FIl1tL2zbTx+RoKjHAP7CAxgORmK+pibMNn9x9yMo+PH5C+jQiHj0IKGJQPjZ
jBWsNfDMREzcnJWE2LmhnU1xY5oprjazycq4SwcwA6XccqsW23zGPOpcCCnQdc+d36bJYJdouv/8
skgD/em6ICBxp5ncPLjEsPb99KUMFChNITLzGLltHZxZnRrOFKLjknz6bmjfSg4vaYxkqp3OwU3O
2mLqoAyVw3Avw5uoNcHIrFmrs6CvdTLPNMKVQjxN5qQeFif6HLWec1anhSpij9NZnsimD7ajEBz1
JEfRgjAbPO/tdUGQxwjhKdsjaL/cOzhjt2EXmg8dEUot7eMJMXuPdbb6VwsOdZIQl4Xq87SrE7D0
JkkH0pdNRkfLlfd9wPQr6uXbPPjgbn37RZsCVaLddP25MgR4Js325gH8rd7YgWjOGVW5EoP8n3aQ
JNlwu+TvlTCopZ4HrpdblQ7y0aQgNzaKwbuMlnrcoa2jQjOYpuOi9d1KYMw+c5Axrb3u7/Fz3I8r
eoGMO+JQ63K9dDUhdnGYttWuyYZ+32uOk8ZQWwlkRn6ZcjDY2BjRvrCUHkeHfEmwi+iAgSBDEmm3
Rw2cFc+EA2SxlvB+WCKyudmgM/aeBz/TSRUY92s5YJ8sZXtWW0u2t6TZ7JqC8XVYKGcNpFJ3fWc/
RulQXdt9MMRWwalx4bCQiEbsCYW6WDIj+CwabXwRhIjm3KvlCemEZSZzB1rDO0Z+NX3oaRjeG8lB
U48U0o8VKX26vjFCqbdDmDb3aLC/FPgGd7AuH46mW3WLAjALN5oWMi9eTH+9JXWvfDOFRe2zPpWU
Jr1Ky2+jHIP3gfSHG6Qr/rPQafjRE3soE7L5ZuR4uXHllj7K1/GSucN2m+nMD9b2kHcd0UFme44D
MDojRridk4DvYUssCZH4JqIg3Fyc70jALW6VlOosW0V65nRN0+1V2YmrmTzrGEstnM0azXt/VszN
Y+hvjIXcHnv2c07V6T5rV+e8BF7dRlTTHtGNG2GsmtolTCpvz+Sc1Yd16WdWfW/uHnu0OnOVCeRz
XiteSfwQb7ZybG5Q5QKHFHZ778kIbtCuPT9WTDYVB/ouf43abNlD46Mql0UJ4dfLZyMIIDKMpjBZ
wS32HfJOT/XJfqluQsxrMsHGH8bDVGPT8Ct3KnmSCAbeVdjNxekUW+yn0nVRBRefM8Nz7kMp0q0x
I1ZnYa0OinP8l1x19Q1qRYUtIxWxtZQzoEeBpLxBmVexwD4MJf0gaGb9ilZAN0eUbJd0RtqV/eiB
wcc5yAozkOaRjcjqP2uGqbpYqmG9zAQKysmD3rHzAvzCmOIod6PDSa197swBkXLadPeDmt56c50e
LZs7FkmRrY84WcVuDkE8msatj3Wqbho1v8jJnXfEAuHrXcLcS1B5eFu6RNRLt1bFbTRDekaqsm5D
5eZ32TgbZ/asyCYCqNqLJogOIylVD7Bw5riB9HEpyTVv+F3xVJot4SLB7AHdzEZwxkEve8DVrt9m
wy8/w1WkdgLbCdQU9N3VMlvrwaokv+hcQAuni3i3OjLaUXyU7YuslvmwGGgp+JBAtsWp4UzWqU+y
QSvqx2rVt05dNtfa8Je3aM0o/17kW+N6H9EwKFrUHCM/d4RZ31MdQtagXc7fdDGYzL5O2V0YboZF
rDTywxiu/sFeHb4+B7WT2qRatUnKPvfYjCvayWL67Bqyu2ssuCW3dsIjvi4Nc3z6EHBC5V+bUq3E
LiAVq8hHjWius5qtLheZZF6KF+jE0ewzK8+2cNnOwbKNQsfrXKhhOw6yfbKr0LmuPA7bXtDoC6cb
/YNl5tURkunVkul821J4evRAQvZjXwU73zOqK6F9c9srAMapFeNT2vbpRa2EfbaE5fKk05ORsh6r
61Hyboq/nW3hxXCMgtqLGYQ1SOuasgGrTpjA1DNhf/KqEs3s7X2E0mjo6hPUt1TFcB1qjjIF2U4i
brwsI1Ohl+hxTNb9qimu/JGDhPJlROmsjZI3wii61h+E6c6XDczRFtBV3MDZAbfOYZiMPvatbFie
+la2G6+TKUiK9j+jbIp2bsrzfGJBxnhKMVAlo1k6RlwtdMqF83ybCbu6hHrI7ywcX2dll+LFwHXr
d4kbzcVZoD3zCTWaS9Sk4V90A7se2Av0Dm9t7+uimbbCK4KD1WkiIoL5o4g6+ywt7PDIxE90r08X
OLs6K1qcWopm07YoDyMpUPh2euTcoxQYYUP7oUdpscbt5L4boxNdICA4tazJab5Gwr5bsDeURj89
jk1r7b3Z9B96cl12UvfT2Vp1cM5RsxvDoOdjkav14fVwmMFitzcpqsQ9Q6h+0VO/XhFcOV1hs1wQ
4hfjmd+rfgVGqUx4sV6fO8W6XKMSHQDAiL1sfbRRrADOedHM2SOFOs/4taKj4WRGH8Mudhd96ppT
fGo8AlSr8NZw6lq5T/awau3RbZ2ZuMjZwNpVI3IqbPuj9111b+AE37mntSWcQd3DQYcP5Er5QHBz
7e8V2o1dE7rdPU92fY60QlKPJaosCZnAgUEd7L7G6m6XzjOepLeYV0VXBS/aaYJDNqQI1Z00jfBd
0OBKEScHocGawwciLcUTEknns6E0qzxad/VhcTC98ds1pPaumbKtq2V38vOur/bs3jdhMRJQm+7R
WkT3aaXFlwnu9X62bfebWrvqI4v6/LYo0mrnS8M/hOQAAAGPlC9UfThDUK2FPvN98oyLPn+X/pqf
VZUnuEKzjIsi6jedyAkNOH1nMLTGEtM9i8ADmcuh9IMgrkoeEWcxh/uu6EZOFi7ThXZD57v5JHFm
baHhAY69hefsEFF4VfGOPNM+t5GTcXJvDe9rbxbrfUo8gruFQVue1NwjOe8Z8DfGSsVy3EeL93lF
QpBQLVrdz443PA9dgZZzbML33PbMcBM6LisAOQUTjmxzufFIu+Wo3fTOEUIzvCYTnZ9dtjlMLw9W
vYkinvodLEx+0SBUuJuMyrQ20L/vU0cVcqybRdg7j0TTFwJ7i1N1TsevjH/ho2ulAWYiJyrTDTcr
GgZPlHIXGY3Wx5y0gPAJHWu7QyMSsWOS4cXTrqChIhZt0bhqx3E8IucLUSeGUt0N0e0MLo5RdpV+
nx+GbGY7Twe79yFF6uWGu6PKLqJiydSuHNAvbZS5zN7OLnwWnMwOu8M0yujRyqfm3XZkj03bnr5l
g8+wOqlGXuppzW7oDsQUM0/EE6PtoN94NKMpBfX1YU+ntr3Mg+lE/VvRe2vKcI7xbjLyZMHwws6b
X/SBZR7MooyypNSFO+8n08XRYI6SfYPaMX+fGgVYLs6I/KKMLMQcoqQQsZLMN7DSqntpBtRHW0wW
6aMvwnHamfQI90lr153a4ARB8BIYuIh2WTTX71I54WM9jMaVVoIXpqfKn3nNzniFCSvqhBETb30Z
BtlDRfjrKyaXQMf/i7kvW64U17b9Ip2gEUK8rsbgJp2ts6kXIisrkx4kEAj4+jPIvc+uZZXxiq37
cl8dYS0haaqZczSLT5q4T2t4ytdc8iddVLqNx6EOv7UwMB6OM/GVit1ogSJxgWs5MMlFHn6PStWf
mvoTboTsD1bABQtHuXLyo9MN1SMZc8C/FhIAidvOXg5Rf913H2ZctnEnAfS4OTgEzJeTltBJBOfZ
yx/qbiIgcQV5fdyOa4jc6ULruypt+ZMr/TmI1yoK3HsyjgKEubGKyj9acDMeEMotuQPma1Qxrgfj
GpdL0HlnJCya8aigpVff63yFr5TUGmzqETyrz3yoUDUAtZ972EYJ1qvXhsB0AacWdEfIjpH+QFuB
aoiPe0tx7ztN+DkIkd+AlS5m9AyWVqBvQslxOW411CKP0J2PcCt36vA9FW7xuOgNJB2VmK26dlCd
FxU0rQNPgss3zvxb3kMm4ZSO4NO0rGUfunW+y1jO3kkn9e6EVxIwINxmOCi6YsDKuoR6hBaMgB2m
83jKqvljkPY4GgASAxWrp9EXuMwEB96B433u5qW/H8Er/j5j837s4N/1K0IukiKMSJd4OVXY8vKe
DqCdNnhzjr2nRQx60qiOYICBt7HycQlu0HWf3cx0EoCPDAQy3SIH8/Vf5fpdWOSWhn327IcuDiD8
IGYGHBKEYE4aSa8qn4YpdWGzK0UET/Qcr58iA56sKiMBsddy5od6JZGPI7Zk3ydIxThH4OqgvsBg
6KqOYQ3Nj7fQziD0DOXyDGwmdwXEXwdejgOtUOO30ZtrcGQq3dyjWAaTUwXhgAEklrnb8Bae8o4T
/DRBk6opibG1RKBd+8C/HJx8BcxMKiWB7gmKKjgWTT1cFfE3k1Phb/dcJB2x7qBAzrZBuoCTyxY6
iA7e0IcV7u4/YBgBt7cpHbqfiw6z9+iKPjrgUr3P8hEXfhzo1aFiq6uOKgCEBbzp8q1bFxSrFgTO
K0ra/0jSonNwSQM8FokzYFjNzjmSayUkbn0DJO2fgOrBww/0iajECpTN9KAzXsY1nR2g+1bUu6Ay
IFEPJhQcxysp0ucQgS296ECYiQOOgO5sxinPxykTHsrW09TgkbXAgxMQvCYa53PGfHWzVkBlvp78
Aezh+drEz0HhAllDKLBBAc6YFtpGgy7g7wkpavpdkVl8VmxY4ebLou8WvwT0hbOhEqCMuSXHLhZA
k3Wk7LKlQd4EupvFEjl3EoDKowKP9/b3T/1XAJn/lyLU/4c8Jw85u33Y+Jvle9t87y+rS9s//Ku4
5Dru/yBLAXFcoMIYzHiQ3vsXzylCAWljOIDl5EIF7rcG2L9rSx7/HyyKADOFpDcSkZuM/r9rS9H/
AJ8JAlTogB4FoTDO/pva0vN9gXiA/KCo9RuPc7kc1hUYMh/ClgkM4buHlKvogSoOAcCLcXj3r8zy
pebc85LH381vP3ux2looAsjKqUQSeqh2gmD0sPi0SnByud0R5ew8BLUxnFvUrNor+jXPs6l//6QR
ubnXhZMYQpHgIJT6WA9cfZ3zSsJjlXWggo4yWIN3qiDZtT1jbwyNkPJmbEVMrl2SkyilR+254j6v
YV56en0QDUWevz/J2B0gEdbntF66hA6wcrr1oDDiQvqLZ5CFB5T7HhlY+iduJG+HepIPDTxJ3gky
kR8qH4hzZZN+vlP93QeDIgMjH4IVOsqE0Zn2AKvTzEHuuR6f4KJV37z+pS//CGQtny+XfFJBX4ME
mwCKPX0E8N39BftdTo8sg+HLlTX58nQhtp7/yCxK4I1ZLhJZtBDV0D4QN1W0oLD/+kfstb8tzIs1
r9TIZyi2Y6QQXI/dzPT7YG2vlXD2hsgoZHZbKkT1uF9xTPpTBQ/yJi5bmIAelnB1r9mc733D9usX
3+BkIHAz3OcTd5q6M3EVILVuza6spb3Wt79ftF6WIKAXYSmSDlvP+2nqhT41jcRz9/UZMBxJ/2+x
Bubp7bZipgvpRMKqZdZvswKP/9tSMT6eAjYFUGUQo3COoEFOqArKqrh1NavFXaigc7iprqDspVOF
ZIQqItyH54rNC9gmrete6+IWu39X4v7uorFpLMUGDAK1DaIcwNMcx84Z8nNFM9qAsV+WzrcCQKqf
LvLV7nkiU37n4eToTi3SNwpSxG04WU6GsbkENNcTrzJwW4hGvhRW8uEHAhDwn6/Pxd5cG/vGCFGX
CoIbMoEhY/vBd6qMA0tFu8gu2rixZWSFWCu3i0RSB7XAQ91tGwiT5fxKVXen+2ahFI/PcfbLXCaN
U5dPJO/LH3qR17zS9lo3torRzfragVhiQqJlAI7CGXq4LeRhGFsNPq4IzwKthmpk1OZcJNxRUMqK
3Ex+QelyVVcGf2czMqVkccCuKWD/MlkARoyOOtQrqCmrBpqApBn59fpXbL19IVS4sV1scppLDZZr
kmk5P45OMfzUoG/we+SlgI+bwQIprpwNL18eoBn6fMDGaFEhtCbahIYaAI3ApZX6GEKXI3wTFaly
TyO+F0gD5clcX9kK9haBsRNMOdjXPujaSVSzMroJ1YyCIZxyQAu3Gz8jwv1+1go4my7JKrEp+Swe
uHxnTSDLiAwLtBNRc2RquaJav/c5RsBPHMYM6SwlsmACUhOpGChEoMa8fXr9a3baD42AnwUQWLTz
cGOtAEIH0X3o/qIQbPs3hG43X7DXvnE9IOUsSCsLkRTRxvGBTvQJZ0N9ZbKNt+5/9v3QCPluHlDF
d8ouiUS4xr5WvP6Rw4cdTBNS5d43sL4gYgTzec0ObZNXLUpxqV4IrGac8MqWvxO2plpg6yHx4LqY
IiKm6CuMp72/tLMiHdsoTt7bTdP22xdnPCMgTMp+wTW8h9rfsVxRk9VpGF7ZE7bZfmFP+E0dvWi+
BWQTteNGJrxYkESk40Cjc1aTAXqA3UbE8YdCwhwQZLnsADnd6luYMv/H69+2syGFxi6RQ451kRTX
CyeFo8tJUPA0byETqcjbAtam5GMIJE334fUf21uPxvYgCOCqIQovSTjw4BZCFK46OP28XkOl7bVv
7A7I7wJBMSuZKFhbnvwmB4pQySl5vfc7G2po7AYNyh7jsh3POaNI7KlohEbdCKba3SgFWKjKL8Jf
0xzAc+T1H9z5nA3BebnuwJiXjPYTwtdBdXcM5VM/us2Vxncm3jTi8Ou0HKTc7pV66mAQmGbzRz+a
mjxeyTrfgxV5DRW0s75Nt3pPQgex6PAuB+S9aZ/clTsfPXgUBkDTO8XXqRX8SZEmDW8AKkobAAJ4
5V/5yr0h3L7+IrZQzPJAAMT1vMVz9pYVI4cYG8Dqw5X2d7YfZmwNkVBlODh4woglQ50dN9xQI93t
QTgFcuM0eGe3ErbPu/iMrAZQHGQGkfhTB4bKAKEuH4vuykfsDZL/vHXIeTci2sJyRhHx45oK9yMZ
V3lr13cj6FOmisqBf1UCNTh9FygUQwcIbto1bkR87lIOY1wUpsS8lKDIU+eml5lr2boR8ZPsPKSN
ewz74Pv3IQc/1O+uugvvDLvp65wTT0YNwdosqlx+L7N8GUFXYIPduAfG4c8B6KrbYhZJ2SzdW9SN
l7OMkAm+chPb671x+LOVuMJbG/R+0b/8EsTwigBZZzWtpoj50lZ1FIKrm9Q9oFN1iTr56qgqtmvd
CNrSmVPkTaIumcviDlKUqAcJ9mTXthGpig4K3GNsCJAqGs9Z1K1HxYLmyhG0N+hGpI7zBDAQKDUJ
gTT4jfIHdjuJvv7Tru9GpKoOnieFg3GBpClI8kS1kI9prhlC7/XdCNUQCBOQAnF1j8Ajf79CBzLD
req/Etn5z1U0MCK1ZdkEYA6GHQ4tEHEfQPisICvjjNcMF3d6b1bcyBTUg4tSaeLy/uxpVJQgfR7a
bcD/QMv6sI7PoRabqF6+o704l95wsprTjQ17eXLkraJTxDReZGzdtJcVVv9DC1DRfyei9J+Rp8YJ
ywNZCg0p+qRSINCdRApZ/EMwDvMXuw8wgjWYgV7q265LBiUWbMTd8GFcnPxKhn1vWre/XxysLgwE
N92NLulkMdRvNASJYQo+uOLaBWHvB4yIXfIxWv0cVmdQ7wMMVkFxC1i4Eb4NdlvlVlW5/IKgD7PV
3baEBrJJSVcoUB5Lru22yk026LL1fFMnrlPUA3zOgBmGevg5SDNp2XcjahU8jvoSiNptcZYf4av7
4LZBfcVAcmfkfeP2LMQcOpoMW/V+0fFaQqiGCQ4J5tfX5XaMvvBq843jtaNOHtV6xsh4qYfABcEW
r4OvLc1xx4nerwBVJpVUwZUw2Jb7Sz9nxHEzTH4OezycKwWEXY/L7JYL4CJcPxGp0msco70xM4J5
JVM1lZDWS4C24EcHGti3qPSGdqfXRqW/XExqoLnTVFhMGwLtRohuvI0UYGSvT8he37e/X4Sysxl3
RC02UcFZH89j19+FfLZMb/5DI450wehDzDlZaOE+MDBI36UY/e7KatrrvBHFcKsqoasS1ckw+PMh
c531PIfAVF8Zmr3mjTAWYAoOPuioibvoBrA2+G1/JZSp8TxJB8SBUMzTeDd3adg9lk3Wv2/d4QMJ
yupOpHX20LoZMM8dhagGuMfggwFQBjD/cehAAT2IISp/VuuUv1egGJRvkCVHomkEvx5c37YC9Rdi
t7AiGMB7BpvXCViRoPowV0/AKdZPkEKX1VEOPhcnTldUMQIwE8pcBOQmnLrCeeOH7tSCVFT3gMzP
agFRoqRV8CMC3d6/HULFfk2gOvP3M1gT64GyPpyP0Pzgn/Pcq8BafX0UNxXPl2JwU0q7XGFtVEFe
GOJXCbwngGyDoherb/JhgNDtugK/Adw+XYKjo2gmHryRQhS85GmfnboV8MvE0yAUAvLo0ra/cnHY
eVr/5kZdrHkxzH7lNU2Lt9WqPqnWKx6RqPqe6h7g2tWfSigXVwDrQ3Mhekx7ARmV18diZ0F5xua6
QKu9LWC2mID35MSp0mevbusrh86227yw15nuyEELMJiuii5ZByXDY5h5ywkX9gbUha6+HXtIMdl9
hbGpDr3DGSz12qSGDvWT64r8fo0I+J12zRu7KbzHKV+paBIV0BV6WCGFADr0xe1a36bmYu5rtwrI
5NE6yek0AwOmBhSiwpGLb3btGzcX1a0FGDpLnYB3V8WA5wM4latrx+feAtpi7KL3C6x2gKf2qqSs
ezBoMyd6K90+vOI9ute6sd+llBRKD1WdCGfKbspp6eMAygLXttOd9WlcW0YNhTfpjkNSZWE7xssg
vb8mKByRK+3vnPWuEVwklXPte+uQ0LmCgkcNfg9CuKh4hNpqU3+2mt/fzvIXMwDJbA2Cbo6vgP7I
fe2I5SOE9dYrrbOXx+g3bfei9RzQtoBHuUpEAKAZ8hr9mh7qyvcO1ViCgNOJEnwluy/Z+nDxW2D1
BONY1iR2OBhAQH7+VURrZfdC+F2Xv2h8dcdyyLsZ2rhLPcfA3fSgh0OZ4vWu7021EcQVmGRF2np9
4jiQVTlEoIgGZ/DbIgr+0aab/PrP7MBuwCx4PkRKiLCOCgGLgRTqi7dVNi5e7NRe9Q1C6rm4Dyh8
k+6iSUDfpvaiqj1RvxiDO9C63fYRSv0wHnq9Ky+HJuSTnvdEsBYKgwrI8gD+cvARiqDfjBMcTkl2
7Rv3cvjFh8yJSJvwuf4Cvt0cd0xfA2S93HmIJDzvPMEtDUapQw7OhaSfXNmdyjqyDUhz0+oKHy8V
icZbPiewDijOrgfNMptxgafU864HA6YzhKhMUq0IzqOPvfwbxDzCxmrcA9Nek6sRSGW5RDHvHedc
FY48hg1MZ6167xiz6mpwNKSiYJ4VjH6F0wjUJDlZv7ze+s5mtQliXG4gc5N6ISUVrmsdIw/ZXElo
oZTepq7ZdXK68V1BhOWXGJtVBKYBHBwcHgO/zE7ztGC+I3+6ef1Lth6/cHX67Q55sVu5PorgCtKY
yeykQfEzhLumuHM7AYM34rRCnZHfA08pdIj7+fVf3Bu7LVQufhHiC1UpwX+MCwLrNOjEw9kArlyS
AlHnQpcA8h9Tdn79t3bCzzF2sWnmeZ0HJYnB44VMaB7pvj42vjO4V7bjvR8w4hssg9SZK0LivnVA
cKChqio4MMrmms3d3g8YMQ68iteLkqTxxNLiq27a5b3Tg1ppNz5GjEuogpTz0hCAqsC3GSaoe5Xc
u1bvf7nvdBO1u5zpdZoL7dGlTYizjG+DRUc3QxOFVkMPZeLnrVeNrFiV4okaQG70tsdd/I1SVzFq
e33fzt+LVQoTPmispY0XuwBKzniwFG1/pr6kV9QoXj7Hwbl63r4PJi+sLHmT6BVC+vCtS/WfuPGs
sDsBjMtu7wDj9fmv8HrRQ9SD/A29ySKBeja9hU5CavkNxuJvMxJB0SKskoZGcHdwiAIr1vE+ZRnM
vG0WKN084y+nQUB4GPTrqUqoLsQdvJLam6ZX2Xe71o3ln3oaikOclQk8y6fxpq1nugl4QYHGbo2a
AL2mHwMJZYUycYZw/Ow1bfdhWt3gmonvziI1AXplsXoI3nSOW5jAP3rzAu2DFpi68sZqfLgRwJ0H
xzMGCcRkBYSlPsJId73n8K5lV4ZnJwhMiN40r4IxaHJsy7O9AYnPqU+w/AmWY9cxdmWS937EiGTY
loY+5JoxB26XoxZOxyY9erWElqsPttw10MLeXBgBDeTo4HjOXCb+KOBFraV39AbXrgIJ5urzOKgY
rbNu7ssEDoykPARpIz7WYGB+tZtoI5K9KYKATYvm5977LnMkNDJJrSptkKJ63vU60wqaUA2CbMjF
O3+biUUW1yJsb3aNENbz5pPSI0GY5TJcjy7EbeYjdOvGT1HpSrvsFWRan39DmdEV0qikSBgUdutD
BdO87NgSn9tV3WhoXFfJrMO8DHielGoczrDO/amn2bO6yYP39Lz3Isw5X4D6T1xIU8a+hP7CDGEj
u03CBNSJaoKBT+4XyTgxgJDhDRHct3mJJLHV2gzN+HUCr+6hrA3yBfm0NBF5cHu+3to1bkTtDEDw
7OqsSLzOJYnb4rmD8qH/6fXWdwCP1ATLQbrGzVid5Um4ShieZDA+6I5hhRfsBB4mPxb5CKfaKmuK
TzMBJXVpXEeWh4UjR5283oedfcnkvKmKaDExXPDXapTfA62qR3hXhE92rRvB7fr9FFSo/sPZlHq3
4SBhEbeA0mTXuhHcDJoDsErnWdKXWXTvwwcqBl3+KuB5Z2hMuFxXEzhz1Zt1A/xv7oMM1WgFszer
ciI18XJzKoMMGhZZ4sLOMBgW+N1R0BysRsaEyAlUNcAwxtNfjkilw4a4OM86vxZyO5uqKdLXjHC3
gxZiGqeQy4WcWdSkj7kkmxZANw6+3eyaULgeKkjAogxYmbqes7iMmmE4jhCzunLw703v9veLKzxY
h6z0s5XEYRYQlJfcI+waypPdBBgHMsgyyBu1I4lBpQbRDo4Lp3JJ7aKKGcexnLCVlhyNgziYn/pO
VPfdQq/xbvfGxYjZvhZ6cksSxTnUkx5gVOHcSgJTJbuBMWK2QdVt7QSP4lE17AZa+ewGziWN3bCb
EDiI2wS1r9os8VX3i3d1d+TMtcw0mgA46BaBigISfuy1Uf7QNVCmnTs4zb4+MDtBZepO+rJ32zGF
wjEXIQhV1OszmIdOtYpFukDG4PVf2ZlcEwiHItuqQT3Aix6Cksk0wbG1G/Rod5fbDJ4uQ2osQSKF
5kIUQzmqPKcqymLdQAzu9b7vjdD2TRcB6/JZrSpNse30Mmqhj1Kq+QgQ5eQd8tbVdtl/aOE//5ls
9TwY8mB3YxOseuo5j6G5armpBUbohuOM41wW25FVVdBChkpFmHI7gDcNjNAt2nKSMI9J4565+msf
gly85r569/r4760dI3TDFXyMovTTWAtND2ASfxkWyHVaNW7i4ToRzG2/onHICnkH2qSfaUn+tGvb
uD2nYwcQSgSjKrGmm4d9lj+QDggJu4PKhMRFS6fWsPXSmDrtD2eRt1CAt23byGIp3sNdExpHcaTL
6mHoW5jrQZ8X2GS7oTEiVvoZzL/lQmJZzcHntKDR97qC4rdd60bEtpRqCLSzKIafmHiokSlLcui/
nexaNwK14fDomWccg1rS/rapKDlsksRXdptthP+Z+cZl4/k2AJV9qt1CpDHMB+G9DmQINmV3CG5E
1UBUJq+Y3RvDhMR5FUyIm6bfjhWQbdOieqPXorB7fVEjZosZw+2l2O9r4c2xqsIPDfSMr0zAzhCZ
iDhP8JKUAG5j8TjqG1eLW8EEb4EhBRXgaMAqYc7tqDjUhMeVtfAnPRZpXEsXdjjQlzuFwL/YzcFv
+dmLo4VF00JBgsCXhD18D3CDaH9Il6d2d33fiGIYbnnREgK+05a+c8uCsviBpERm94QzYXBLi/2N
qgb7T8A+wFO3O6ZQmrsyx1uovhAG/vb3i5HZPH+rqEEpy+OFPBejC3PrYFzslqeJgvOLltUlzUk8
qcU/wRU9PPnwSrcqtQNH9rzvnU6lPwFZhvynL9+mbEphqd1ldunt35pKFyPThGsvOPSc4WqTwWqN
6xbSzHJ1WzC3YOpeWi5NI4IzEO7zMMXacScvPfp5pmFtysIrK3PL8bwwvSbuSmrogq+g7cJbpoBx
z4zrmrpXWZUNp7LJoWXUDlAwP7ZNVZVXxm1nRZloLBXBrrYtNIlzD8KYsIjTCbBe+sPrh8LeBxnJ
LF8V/kpB7YY4MC9/desSfBIDc9/DXTB0jpNbi89OXc9fX/+13xr5L42fEdnQdcMGu+Ls7xyI2H1I
c79LTwAJtek74cjmncsaJKNgxxi4DznU/fKD0vD4uOGdv36p5yYqjlmz1tF5qVpn+pCNcIs71SyH
WTJwFEzbHcQm0rAfFqT4MshqNSqjf/SqAkLSCVX3+fVh2JtSY5OI3C5zoeGJW4qT+RDcrqMkjFw7
uixkyp6HMRU1LuRUpug8VNRo+VPLSlgOjLFF+BxKqFCNwGPXgfWBo/vs1stgOmU3LsZ9XDYOHzLA
cGMyTW9ZTd5Dn9wy5/zbkOJi+xmge6SXcIriWrs/spo9Ban8ZdVtEy8Gvyje+LzCjSQdgZGc6uV2
lsKu6A4BsefTCXoo3P46dJy7w4/CKz+VrL9yZ9tZhyZIbKmgIVuBYh9L1RV3fuXok9f6jt3r1vTJ
6KaQs9Rpcc7CBPuLH5LoHRIw7Mr7f6/vxk08VQs8qcIgitsMKm+NC/evvF/teI30tzHDxWqZF9UH
qIZHsWD9TyWGP5YpsxwWIzyx4cGTWwCA4uKR9aV1W4g4Z6Pl8WcipHiep7jdCwJxeF48FXk6fJFF
GtrdEH7D2y6GpYTKLBi9EW6VnKk3yNd18cpq/2wXR8bRHYVZC+hxymOnb4OPq+q7txAAEXYLxgRI
eSCN65ZgsfeqG2HFHOU1NHCd1rIsZEKkGuKNUKjGLpAxtsT9LOZHVtPuytgYxjn/x/OiJkaqmFAR
1VkN3NWsmh8hsAj1m3Xs/D9ysgwiLrPlneeIM3AQzfd0iqYbVq9Fe/bydCHHOYKkQAyWz48CukD9
mdGxgqARTlhoPfttc2zwF3Va1z74VAwDp1d6vROkjnHcl/UcjGJueLz4AfK6HYn69sCGubW7yptw
q3kmYwPbOhx1BR1vUIuGeHCnK7tINc09al9m0Eef4BcMQcVjFmWP6QitV6vFbmKpKr69+RY3jcMF
Zb5OAOLUBKu4sWvdOKfhErymvEQmQS0U/ipump6dIrCTJaOmxOSkwhLWuEEaI58gHiFtzD/m/rp8
sOu7uQ2UsPxOxYi+u4t3KDIGfeaB2IEwIMv+/DgNeeYXsIXlcQhdxe9OkakbT+TpR5u++6Yg3Eg7
TRjHdRraVJ9TT27i5Et9smvcuKuLiVZO4+ImUDqQ95Qj+6hTaoeMAyrw+bgMjHSEL7jZEdACbkIo
7ryZ1zF4sut68Lx1f8o9mGHiZgevGvhKg110gEXRNdzd1so/XxW+if6a14kEVIzAQMI74IsPTbvv
3joSWJ0TaUeY8E3sFym6lQ064nBR7+tbWDQOD10Q2ElA+JEZr026tF0b8LgY2R/Urb+FjR3J0zcx
X5q6gYAWLi6+Kwvvs1rB9xAC/FbPbQiOPp9YDmKBZBUuefAvJzfr7MH7Fj52sGuwWjgm5Avy8L4K
SYNrHhhvJ9j4PIAucQ1uugMo8E3E11gDY8TcCndrp6/PkYar/GEN5rQ9tO7KdFz7cKk/9iSvxtuw
q+v2HMCnWENiVOCtb/eFRlRDcgVv4l7zWJPIOaNo0x56HMqWrRthTUbWuylZeYzsS/9dq2VNnHVa
rB4QUB1+PvvN7M5FyLFsKalvWST8k2Tw+bUbmO1ScXHZXCbiNbRCLr/Lfdjhpt6nsR5Ly8b9542T
nE2R1yM/SptInscQROKZifSKKtbL9x5Ygz1vfe3Y6vbpgDu+zGYUVxvvnLPis924GK9k8B9Ak/dU
GE+6Garj0hSwQU67Zugt14wR05melmaiI4871UGDdsibD3lTqU9W3TfBX4KARrp6kscB72FiI4c8
hmV7b/VC8U3kFzJxc1ZBjDvWeVfclMVUn/UAs2y7vhuxuqb9MEYM8xrAHCRmgwCJB3TIK8nFnVVj
Qr+GFtq/UOLFuIf83RzBwbtljp2kCxxGny/JBmAZ2HzLMIY9TfkF8G7/vR6FsLqIQxz/eeu9D2kC
UTIGfDesREPepd8iv1NWTzffxH15zujAvDnH6cijoYOIxjx9Y02Be7PdtBrh6gw+HlfUZzHXMwxZ
CrxBYQxDu+yDXftGxPpp7oYUNjFxy8fgW03dHgY8a/bernUjXGEkIKnyCjxTcCp99MKav8snsdqF
6z9QXSGNCu7jvpx6nTyUehgO2STs8iy+iepi6Yqq/JyHcQcd6nPULOShEWn/zmpkTFiXTCO/KnMa
xhui/iQzAps4Url2a96EdU1w0hiG7XwSgX9qGJSd4Fmz2C1JE81F/WWuyxkvW7i8jHCTgXLUbdMP
HbFs3wjYKRur1RHb4VqKz4uQ36LG//P1Ud+5jTPjaK3Sudmc29NY9UX3BSrDaxlHlVO7cdTnlrda
E9M1rG2tSYlcka5wH1MCPvW0hM7l65+wsxOb7hHIzPUASrIwhnVThacW/DAHmMSW6WR3kDAjZkOS
LkXT4TUhZ1cepryJh8j2KWeiuujst3pcQh4rysvqBO1t5kOmmlM7lXrfRHaNVc9r1XNc+8IJevti
8ymLxsZu8E1kV+UDHsIz7DgCKqbHkVdfPU2uycLvzKwJ6Br8sRRyxm170W4P+Xsg9iChapUw8k08
l4R3GPzDkDBSK8yYm5awExwor5KIt4z/C8/cwIhZSLeyukl1FBdVlGfJUMK59W7w2PyWcFGld9yF
7wLU/eXnbJlgGlwuQ9keUtI4XyOBapM7wh7pCYqc7tdMQ7U8SSkXtyXwcz/mtIsCANrr+cfrEbSz
CZgojUaXZC3qHseGrqenYCKwqKoLuRlnrTP5+vqP7E2msdPIZvSnZp153HagCJ5QyljyY9anqW8X
pib8LBDorKdxV53baXjylqD9TtVkh/b2TfgZ75EazeDyFVOZP0o4rYJBs363GxpjgxmWhTAxtDz2
xmC9CcIi/DJAoMfu3Weiz+BGDokcYFniHBQ+iDK2C/z4VCSAMrHqvqnIhiyIVwuIpsQrdDC+BZQF
Xzm8/Z7sWjeu8XUJcXFoyeHZP6/Fn1PZVLdDyu0ASrDvfn4XTqGXAgB8jlxXWmXqkJWABB9gDBBw
uw2SGld5eMz3c9ThdCINaPuF33uQdy6ubTM7QUWNXSaTYVSlI/CcXaWOFerTAkoYduNuxGsEwYMx
dNogTqVobsJe3sG7gVkuGe/5sPt5O2dTSoIYFGWNgoMrPw3BKq8smS09/MLeawLD6mEN/TzXYeyJ
NrjVsJ756al+cI5+AEt78DS6VX/MRzeFRk5jmas2AWPgxUPTe5VBzIle76KGcrghzlrblax8EyS2
VJStvV8GyIVXuH1wZwm+jbXbOGer+TZhYlBuBzKDY9Ac5FeOvi/V0SfCrnrtmygxSSWdvQ1q5Tsd
O8DQ+EfvztfEpnaiwASJ1YuH07ND45RCxf0wj/AhPDQypHZJHBMnto49jDJmsAbKkIu3EAyEha7w
9B92A28EGkcZlcIzlsVD57+BXv56cvMhv7Fr3Ai0Bl52XJchi7tlcWPoK9axgraYZevGW5ktRS16
Ds9JaGGLQ0b9v9IquqbXtTerxqlYKF92vnLh493U8tzATDHGqWL32jSxYQK+fIuCGE4cLONj6jvi
MAiY+b0+6L8xGS9sQCYMrJW4cedwkI8nQesuQdFT3SkGQ46Dtwr5AXpOSh2CnArYvnoVSQ+cFf14
2iogFELfopKHqKw6cYCz9foGRg0tPBMFSd/C5tjRh2riZW6Xx9p8yy4TtzUyBg2RKxKUDLC1soQg
LN6DdgRJiN09bz0A/h/Yr5zBPry/wbH3uaKDZceNgxW81GiCC2MY6zX14iiXY9y0wbW06m8A1ktT
aJyszGnlQlfcySYkQsYzX6om+wYRtwE2wxAOhV18Qdx3hVPJDIzqIMvvpqLF63bYzMYOKshG58zc
cYZ3K/DU82kKpf7oecpR50rLQB84LDn0uV+X+U/H5+GJeOzdPOLad3Bb0nwP28bprVCJKOg8nwWX
hEjPwwUu1lGey2PjQqzw0Po9/fn6et9m84WxcoxNhkyyzYVGQnGFeCI55PBlDY90XaO/WNjRTwtq
Gp9f/6WdPcEsZtOxhCZj3gfxVLXlDcvH/o9Iub1lAcsxthyIKYa47XjILRI23gaQ2UeezpLI7pnV
7JaLYWkcDye4xkKFI6/bPfLRwevTanBMLGFfAOsHZCguVV2YHYp5zg+dF1jmXT1jkosOCygqaRB3
/fjDRVAfkJKy4yX5nnGQVFtON1vZ5gmfZodmzT5GLv9hNyzGpNah8p2oR4Zl4sFw30JYHyHp8KNV
6yaeELlizw37nkFPLVdvPUWCXzNcZL7Ztb5lFy7KakExlOEahJjSiXp/6gr9ht11nl6jyOxtcyaq
EDTUsUH+gaHgHNYPfqWnb1Xt9dW5hZl9BO9fVX0CBJw/NnO90HskMVr1pQlaCK/O4L5/rFevfSwZ
F/0JuQv9rumz3DmtSzWvhzxbODmi5jigUOuM+hGWk8EK29mpK0/+pll/Uj1kg64s/50CsWfiOYAu
LhhcrwJscyU8rBXL1l95B0/sA7A6S3ibrVmdvskhFvYZlaH1ATAYGFe7hdv8L2dXsiQpri2/CDMk
IYYtQ0w5D5VZmRusRoSEBAjE9PXP463ujdvVZRabMutFR0aAdAY/ftyv48SySxYltruqOiixqk19
j///MR4RC688aRcJb6nKDSQxGu0Vs96WkkY7khFRX+n/wS55lC2bEjB6MVkZxiDYt5CIKWRso+tq
xUtVvURNFTw+fLhtx5Dw05AfPsHEUl45mb/kUq6QAUTRdUY5fBgcz50FxIn5h/+3faA/ZJ5LNmVU
OTtOM8zCpQyiFBkcaI0W/ZUP5yJGdeCW12s4wrxdoOiFN2VlPkRXqutG3Jd0yjVyGD4PI569rvoj
Exym1uForiwvLoJUB9sdfxkHBO9mxVARI7NT21+5PAlVgv8OgXAoa1AKxQE6xxH0DuiJpnB4qfJ/
D7Dny/NPpcu5pPmPABsP8C0ZDY5NMPg2yBZhoJhMsflcnRR34e9//yt/ODz/Q31cx60fZsxzHe2n
l2USgkEhmoi/zYv/AHhckh+hEsm3RiFNWBt9s+3SQDnUb/0127A5mK2l4L8iv22/Kw4EE2vjKM+u
+WH0UuasiSVDLbnyfSeH77JMvll9pQgjvSS5OY80cdzNfA8WbPkA0WaD5ejBv+rG0eQimiZBoFGz
opzZHBG3cVCRgxNcFdc9l/NB+I9jJQa9TMYQto9dMt3PQtqXJC7l279/+j8fWnpJbwOKKVdT1Qyk
kq5ZMyHqdsmxNzJ+9BDyXq4CAOklzQ1iVE4kbYXfgMIyLfv6Jdg6fuXBuSj4mqDim6wmti9lWxaV
rNcD6YLrcg29JLqVTbkQR0ywL0NJdnryWyxU+tcFa3pJc+ugUN16TRPsxwmG9emyefYwEXXlOJle
Et1CoMWjV+Hzu8Szdyv3wQaH09xfyqR/jkX0UtgMakIDEZUM9p6dQhCSgl/D2YP030/mnz78Ipzi
m0NZxiLRzPUmb4iq65TZNvzLyO4c8v83WNNLBtvULgsxEyBpf2j1ltlWDWEGHaMV2mA07oLdQJ39
KiY6fv/3n/MHIAe+kv99j8sSLmgbiRko+wQoQL0OfEhXbID8PkNTd66NtTr3K2PjdmQpw05CBxMA
Yc5Knw3pBoyJFAM3dEo306r22cW9vlGl9JsU1WI0n7BNh3H4v3/dP8SFS6U0IcV2djtk+9mQcUlD
0G6++KAkfO/66jq1cHrJlhuaaEu0PyMqwJ0878kQZJ4xS/7vv+BP5+ciLFAZeO3GN7bfZjodLHP6
iWM987qYH19UWc0cR1AO8ukeWid9Dp358WR6W19VBtFLrtzcscr2bYBPn5otZQ2t75h3JdGeXnLl
mANzKIwM20NLhR2ZSuhTvCV/27c5389/uFmXMmmTxLzEQlt7b7pEA7sxqns3m21UitUY1+aBHw7X
eVvR/2HOQTllcJqRfb+1OPqwAtff44mt1x2hS+5cWI2lXMqI7mMBXbEiEBxOdN3YDH+TIf/DGb2k
zyndIu6fT9GcJPIAU4EyF6BWXPn12X9HHO38PqoG5mNeGMeZCMIox8u4jklLLxXRvNoa4Jmwi59F
NBZr6fO80f11E3gaXdzeZliqIcQQfs+R3jOMwCDJqYOrxtiAK//7wTReEw0bLGv3rFXmQ8KuL41K
1n65KvBcMufWWKhAtz7Zh1ZOX4Dayzu16L85Q/1zfU4vmXOTiYGHtAPZV10PvvrSD+ZLVAXlJ9Qx
ei8dB690qTdU/qsv+mnaV1A2vYpjSy9pdTWjfJXTTECXnDHtgAJohqHxeLzusV3k+5kHOpjlSPbB
2Mp93/Ad1t6urLMuaXXrWMVxs3Rkr6ybX4Na8t1E+XhdiR6er/d/lOi2jdDOaHz1porqn35LVo3t
bog0XPdkLu7xxgOzwAEE2QCQ/9soB4f1VEq/Xffp9L+/vHDx1KEC8fdwQ252GpgBhobqOgF5esmo
Y0jvJApjfz/UIGOmsPEd4Cu58Ssj6CWhrlljKFoR5+/nhpR5tIgZKivJdZQOesmoi7itBrCXyB40
gPp7J0KOuc21QBO95NPBxoq3U1sSSOst/WmGZ9J+INK/CqnBfsp/v9iIS3ShZsaL9broi7Ws+bGp
ehJ/OZV/yPOXjLrIa6qu1ghztYZoZep7SbOkkwdmU2rlID+A0IbLdRfskmAngsGroBiFTLay9Qg9
jPW+6qe/cabO4NI/VCyX/LqtlgT+UZ6/R32+zLeMyugh3IIVsvqMT1VWusj0hY8lFJr3/1+rXnXz
LhXU1KTV1Bnj72tY5d37bKtuRyfsdRXqJYdti6Ip9itIr0NLrXpoBzgPNOs6X3m4LvKzq3UFtbAa
wu6Rs0XPxXcY721/OVrnuPlPL+QiP/O+h+bzhntRBtP0Y1g3/crH5m9eDX/49EsSW29iNlBd0b3V
gZ/CMLDNktD8jUYF+7Dz1/yHr39JYvMwWNdQb6V7AT9OCzbA1K48he6TbFwKltXcF0sFP5ajvwZQ
r+WLmpYzx8Rr8nWj4fbioMcMai0Ex37GzcbGtA5WgA98jhKardboqSh7E5YpnGhrsPz4Fta3W9K6
OgWnPuJ5Mvalnw0RNp0yoHUuycI+jhyM4/paZvGo6JpVi/Tn/SBlO2ayHdp1z9nE3CGpgHAVbuYu
TjkM8hxkiJ1pdyvTIKus6+bbE1ZSJ3tjm6FzmZKY5jzaCkbcB14DESiE2+B9pmjIw7T2JKU3bhNQ
sxXVtAlMLHvlHmsYi7z7qPLGz87BmBofzCeRUTd7S6bl5qsfbAq2JRv0VE+phr5g/ZzUg1+n/krC
YK/Q/s7pDLLLB9is0HEKx75haemrcT1F64YDCrs6rKe8lIZAiUyNW90feOT55Q3rvI1mGkOc7Y7D
T03mq7+t5TdjujNrAiF+oemikjiBa5Ky6hs04dUvvLi4LBJGLflOaDmW9yxuQuQ0LheV9t7okVT7
foD+vBz65uRGIIHZAiFn/wD5fdYfCSRDW3xF38YZiUZtUOaE5BvMGIM18+ByGGWy8sgz5V6QPGpY
Tx1hCGn5YYUoegX7QLaUbxsN/OnOUioxlAUaWPMT8wZXZnVb+UEOuyHzs+5maYrK62QCjbGajPeD
Av0389dkUsWIWuKhmhW8v8i4sfWwbVs8pWouy7GAWpnddmPV069EibA/VXMAqTU69Pp+6Urxhm9Y
g89VQTb0owuW9a0W4zeOovSb8qB/lPfdihvVrdS+mtatz3psgrd5HUZZ0DUAWcUxqdu0a6QHKWcC
lbi00SHNXRR6TwnkZg/NiG4CIEfS26wf6fpMwSWhh7IegZgMPJz5oRHG0JxYDlQIimT1kNZirTFH
XtuwO4TEijuYQTfmNYBcc1IkvRjfwZXUdb6uoRy/StaV9Y7NkVl3fUxi+ixLPdHd0slS7hTmmDi0
gz+b55hWnBwZnK0WuCc2dsiXOPbBq+feUucBdqe9VA/LIIskZnY9tHZcmiMLOY4kzm5VQ4d6JGWS
xYjvGKV7au3SRkRAKXs5wGlqGRPZZ3XQkQBEkGamuYfO/15sboifZ9PLUx/Hifq52olGuzbSvrwJ
BAxHUA6KAYMvG/6WABK/0z7kD6RjeimiDW/3EDvt7qpgDfE+t0X2hV2DbnqatoC6D87xaDJlQeGF
NaJ1661ZqffhIrVBEALK8uEDHJ1rnbaQtGpTPXetj28PZYt7McIxM+cz7vkuiZ2Z7xo7Jn6Ol1nG
BRlE9LNsTeM+VgxWyxxMtzjakcR2t1HigEWCGeF9wwIECTNRLQ1Qrbrukpx2JFGF74npFm5PGP16
Gvr/N7q1Knk4+/lqm9qOnc0zqx7bE2tghxeORyjyIPYbLxsqsExvVretTTaFywKZKeKx787iimNH
pz9Hk5aEojirOfa7WeDJP5VbPQcHBkvc4SYMujehvELX0/rNr3q8FwNh0DmPKzgHyDTk7Vl1s50j
GheB8wLYL5ol1CcIMFcKryzGRpCDvMZyGztCMP0p6bTd9fDD/h4vsRtvatDKp3fpqHF3UtdyOTYe
4fNwzg5RTdKgNRYwcCxAKPW3stHZEo2TzsKxDN9jDtCy8Hxtf/qlmnPnAfnA+z9TY8bCNGWSL/U4
7iPawbd9hD59uLWfZwpBKh3rM2HVb+GDIZjCZgGs/5h/LaGxt2MLdj4N9rHyeprQQsZdkvna1dmq
JpuiG+NPgCm83MygNS9J6L6vIzfQO5nfLezLaBrhMt/PJO4zKFCZvMJUNmvEjHIw9niBIyMqPIpA
oM3WUXUjhTfNmbOh9wCXUtCjh3jDY51bbH2ngx8IKAeBQpCCwu4OlsxZBUNcpABbFZF1LIdv2xdk
MHFabEszH6qKVVpVyd22mLFKYXlBco5p7QSVOe9lduIbDUj5DW5C9ClsQjisT16Xtj7SjZgpIrov
6izQw/rcD+PwAdMmd9NJ6n9tOjF8sKgrM1vXW+YHUftsrcYPbLzkwMjy1SzRs4PraKojq7MgFGEO
JRia4lDSUwNuFGj4SwQRYSm/QLwheiBT++npGpDtquHgIOf5edFYAAgTb8hFCS2WvisxnBqTg5oA
hfIGlAPGyqdWNk+sUUsWV8G499rxra+3T259WizYAtwb6EumnhqHUyg9nPBO17+8seSpMtWTDINv
dgwfYER1kyThuLOLedi2JRnTbfLrHxDDoVvBnUq+yCSogBJBR2abpoLrPj40A4yWZYd5Dev7Jtvm
Tf/CzQ5Jtin7o203aKT5sT6hOLFFI+ytv8ZIVrCp+AhgGPtZuu7I6PLQaLtkpPGD+3Bu9n2wPSms
fB6RKPzbKBTbbuLUpr6L52e3rNOHVWpNpTfGGe6YuysZnpNA9ZGaWpW7NkQn4wsXZSg2xHup1/XZ
YMx9ijwc3xoa0Xlftk3qV1D8nia77seOfm5ViIc2i5QnzZC2TO/WFkpADOKKe9ax9Z54CcNqUzlU
Keh4Y1ZRQj8hqeS+C8e+QzOLZSCrDHu/i97BdZSHgXgQWoEx/UHAPTXFiux2CNeuU2kUQDUaFw2P
Z6Qfok5gOALLBRy6oX6ISrlGaZzE1YeqkNDGcBhT0RmbFDgjRVy1Nhda0PvRF/Jb0A/93RZ6NJ+0
vwuiqr8PKIrJcWxOHIVaRkLVFX4ofdhyaZRIdAreBwy5D9aIJW16fURnzG/Leb6vhfeqBA0OuDwF
qXhUrPNYp7okW7pwn2aqFyc7lq9lpaaMwaY9U2QZ0gYehZhSyPo0+z4it2NfA+O+MUjYZB1oh006
k6UvMDMYv2GXU+dt7NVV6uZ6OEQKkdZbY/8eYmPRAyMiQKLY5vcNTPd8Eu0AbxyWpGNd2S7bVjfL
bKV0+FWDd1HnvhvaOpubSOQwmjDpCClAxBbDP6tgiav9golZA2ZOxYI9d97YZ5Z4zYHaeMpWUS4p
I5ynC8qCjG7TJ3rJMQDHiMRh2mIZvQH1hcYWri3LDZdDYHKtnNmyZIpkRi1CIllIdXLwY1rusS5c
pyAlhrkPk9DcnfmbkCSjWBZkp7okYj+3pc2EqT+huaRSaJ5UkDGMSL5Ejr320C7L6hUWQ/gjNNoO
HSupg6x+EOwSq/obrt39tCZf6q2577U+ObgdHcKkHuUbdk2TW9SDQftkoI+BJBfP41dYMM9r5i9M
O9yWDsTQaX7qKrXKnJQ9kgNnXQJJ3liSQgNSq2+nbUh2ZrTkrpGGixTeRGGcsXkJ2jTwTIJOI2Go
LzRiTVqPkDm2eBS3JRy1vlZ2IVmPyv+ZJ7FM2ex7t2aLC1FHNyiA+juP6UGkwTTMhfDjr64aTm0z
wtSiQZGmUPs9QHM+KHpv3XeD1g+QevgYGXjLSaeTdJi2qE9heh9nk6/QvJg6yCIeDTgafECV5Pun
pIp6ctgC7UVpv/jtCd0J1aDS8vV3DbGZ/VJq0+fKrlUBm5w+9ahZ2W5SrEbxepZEj+NK7eog6DKn
gvseI7TUq0STRrRXOxv10RvFUBB2VvAc7SGqlTZlgP8LnW7arAbPTnejfxR1PeQlMqjLfK62g6U4
pxClZBwbeNr8alhtaVaTqn0uNwmEhKMHS7sp0UleLhASOFoeqcdNLa5I3FLmjYGOXb/W7UcbaHfb
zbGDWZSq4Oawdbkh07CzjUQRhC2CHQFo98XQbjggapgiGTpTKOTrwhNL/axIQp4IagqUiqtnMi+K
kmO9tPoLvMZBVIN3LlxPm64+umC0j+jRpruAEOTFeIvNCBNUw7JATXjEUx0HL5Md+1/zCM3WXrX0
QBVr/LQ0XXSsUYjfQkCWZfXS+8+DntWeKYIFGYeDT8DFhEx5BxubYeEkJdBitGltuvanT9DSJtv0
ypeE59LKDpiOaU7gbkpsrZrqrSkh7Yntvlb4hYuIF6ahVPLHUM3tC8aQ+tbOE6rjaBhONDItjlgl
xjSJiXdMNibyWS7eiZWjPBrSRgUQ2lg92rl3slAmCiNE7GgBDwjyaeUaVCKHNm35NnPZximu5fiR
rAKGsPBiau9ATam/zOXof+WswrMTtjFvjA0EjbRnPRT/IcGUlDbvoTE2n5JzdT3oJtzSyIzh0a+G
8Kafqu6TVxj0o89B3YSuMi7KBPpcg4YGvQd1vdtuNXw8lIMzKTVSj3cLg0JqCnkpLxvjcVKZGL0N
2UnqEv1OSCLMAEr0T2xJ0L/Mw3RaVhPfAw0g386WOCmML3sc5krNsBWy1WlaSMtTa0L7hqQTd1kY
DqBYQiezilKTYC9Rz2O7X7AZekSIi1+kiNQ7aegMMwfvrhxAwk9tsMGNfiGIgGU3R7kaEkTMoF/M
Dql47jJZu3sPvMkcRXjyC1u3fVvgVA7yXlmGvanzPlM29wAMQFKPkHJpco9z8h0rnTOs5JPHbnU4
t6tcCh66pE3l2iHCiWiTrzATvNk0DDyrsX13DCBCuky+b6AXJjtWkEDRJxKxbvqYGm6WHfyPA6yz
KQJ7oHbL5rn2H5dGIxKHtK9drmafY09pHulnl9j16+xVk0rXtk08BLYyAUmvrtCZlF71Kni9AgZh
Hnj4U1d5u5iFyZYOGx/uBR2Ey+c4QDcIPIT7aVRBmDidAADtgtWDLzwoaN1b2W9DHskSpjAclIOb
lTYoYyjjP1sUIlnXlKYQiCz3aqIK72dgcFkrSRUd4qBcTyUWDN8mTJcKwYLphlvxBgZSfNMJAEYK
MSHF+pjaIC4HIAdaN33eQqj7GESzwiOqaXXQrar2yCPybtr0mId0NfkQVMFO+jrErpYfVGk5e64Y
tTX3PYZMGYpk9WZD2u0s/jsD/CLzGXa852RogTL4VH8CJp0+QTi0+7DXVc6GWRcrAmbGurE6AmND
e7cCRwX0AkJwt5415Lh9klCCyCMRqpe67HqVgjovukz43dsEJ4WUTdPWppBuDXew6dt2vUJEnsjQ
5Y6ErNDQ6j1OztF0RER54LETKZjDOOFDM8sUaohM5QRBNh9oSY5lYPlvcEf5AYVSclQdGkd84FOg
8JWgY29zVIC8IK5+Q99Kd1a56CmM4ofIdNW7t5mvLpCYvzQq5zocIB7VlK9wG5NH6EQ1Y9osMElN
JeSLUfYFdYY1DDQ70NKLb8TIZCYjOJ+1dEYUnKFdCuTO3EH9Rac0klM2OpAdF1Wv2CJ36vvESZsN
8Aa48ehId8oLyl0osfHRj2X3UQ0SBfUC95baq3i+EeEKiDsOT0YP/LFDDv4Cm0HIfvVsPvQUQMU2
l4fIivpeWqGxow7hpqWZXreA+GkAphlieNCcahjbv3d9XRgUn+dqTKVbPYQFMejYR8wSEP1VjraJ
o9mqn5oushmsk0WxCPIzDKtwPxockZr2B7nQJKUMJRjZmqmAvOrvDeKz32I0FacwgHtaoFSTdtw3
BaYJ9oHYaC8VXzIb6Y+196Yz97rfwRKaZU3L69Rz61w0kk15OeJn+ZKteyDz5KiS9XFFybW3g0DQ
Ze1NFAQ/Vj27fVvHD3404xdU3aOr+X0UoFGc+QTYKPQ+qoT7+yCRQFUhEXg/9aEGMAKIO1W22pce
xRJO7LCPgx3W19mwe8LOBRSXJIN6sy7AUvoaejVKylh9sikeMzJG32vZTjmFmfh94KsZt2QYUjls
7muDUU0RrdjAqhXN5rXl2YwNpP1qjMqqFqq2YomhJMq25g71Cd4pkgOM6DdfF4ABUHW1HL0EJAHx
ckYPAv9+tSvXJc60xd5ZB9XqMy5K0lZb+i49vz/5c1zn8A80KeqHFZwV+WH7CkjTongxmOChmxTK
UmleydK9J23UomLoZTZVtAEnsDK7yTa2MKr8bHwFUnEYFBOUJu8rCqtGbyJPFrYzT2UQukJMEyo4
oWRqGti0MRvvvGpJchjSx4e6b0gqiPyQZcd3UTgvLONJ6b2HeAmAqifxCvHgo8PrThMPFGAc+XBH
ghLxoGt1NtC630Gd/DnG2HuQlU43Ma0GObyJTw6eaY9+opKsMT5CEp+wAbWItj8O8I+/6ZOeF4JX
aI9aC6G1ecDYsCR0yLjq3a30lOvSEOo/X1HtfKJmVaeByfW+Y87LQm9db7DtJB5J3w/If+OGHwek
uLWpN3N2D5BV3bmKvds5bh5GVkXLGSs2y9cefIBspqbEF1fsHppvczqBCZOC6TF9LrLG/kskezyq
Eas88wywetByZiddJsjLE8jKHiAvET3yCh4D+wV6E9iiHp2UQMHL6YmJbWh3i1QD/VnVm828Nmb0
ZPjsaCZLYHtpSVHrpGFNkvZez/UsbgNvoCm6P53jzVpcQeRc9Xl2IRHHkUUwGYZQuSEvk5/I72tp
pug9SM7lRTo3PL5vDVmPq4yqCWUKEuDnqJuJnoCjT1GGlaTzBQbpc+fBTXXD8rKLAtSyrd/lAZnQ
jp7huLewdZHNkb8CMPC4x28F8a18KaOoMc8MQpHLbqmqrnyEhXC3d55Ej8wGhVbT6alnd/XG7amM
QbrGReCPvu98lyYYFYmnBauIBkjdrO/6ILBuv1Iy2nzobVud/HobuxfjO+TZRq3O7gcW+DJVC13K
j6EMiC0AgWK+0oz9FxBdKDqac5WVLpLAaa1HJdA++QPl2HDEXt4DRJ4g0ZlipjPvoghg689hhO/7
zVJ7w5ZXK3yPU+FtbvpN1IYkjDsSzru4ru2XIUmqgyub9lmxdmtv4miQDxWyEi5GyEV/HD1bv7q2
QvMfJGvwGmsdvlg6t9u+ms7VRVVHkPbFbQQm2of9DF9cSMsH6OiWJHjU4Uge5Fl6fmfDsgX8Pi7t
Cr0+8OyPkQikukPu7tWBdlAxPmpakwPOF7KXmcBEkrWeHhrgBT9aMspbrCV2mGg1BIsLcGiPY1i0
rgrGB+iXROpCQyUcHhopc93y0hwYogVAUnDFD/iz/GVGJ8OODrqubO+FYftI+QApmdaVKxbdz8rF
iFBl/xNKsOOrxHrYs100XfKqwxvCjN/anyN3vpej7abeI2zXo4NWJAJG1Ab8xQaVkb9n00L/BKUj
fHRKKMEOaYlH32RlNLMsCRbMIHqpqxmVWld+rV1rxJ2CB3CQJ7bucU2EZ82N8ZQ8JX2vbhvoQPoF
XFQ6l8IFrAwfo3CYssYfO3bfeYEd81WYpMs6T/xkGHqojJFSdgVc2cVzwkOGbelerQc0spSkjlMA
Ps4m0NBvkNxSzGrU74pQTEVE0s05cO1tzstZLb/daqMXLEHSdScxjDtxIhrvtybAjwuRDBZL0rWs
9xEWsU8KXW5/JjLFb77BrPF2rcd1zjq2kPFHu9YhrdJYytnee25rvWO4hT57UnzjopgN1PJ2Wnf0
hFgdTaeuggZdmpDZmmyFViXPlpBFj3gZXGHW4vcoRJoYm7gQ0YhtriV/hu+MVQh0ggBhIFsAeI2O
7cGF/WQyhVoMxKR+Lmt5MwZl6P/0gSmHu3Z1VXzW3YTI6g+OoYe6wfCkZ0+eBwQoFyNtmkfTbBgR
Lsg9+9CE43r+HWLHNxNB5i/wETulVcxkIdzM30ApXd+hE6/v4mmOd05v0xcQEgBgD0jeN2vEhzbD
Gl89p54pDax+gol+NygZnzvMyl67yenk2NTdhPae+JH/bLkd7ryVdzrHnRW/8A62r7OMeXTgoedB
6dEsJqOeCh7cItenZsGcXWh0l6mnJVoJqhmrj54qgTUB2xcaFSoAm1wTGb0lZHAPKP7ZI8ZCpUpF
LZ2EFuiU9O+sW+o4s8lmyiwEhHsuNqpp+EXIMnk7RmrYnCYjTZ6EdNs+QmcA422BfSXdzOo+TDgG
CGTrd/7MV4aoucSA9gUhXeZL3njHkUSkxti2H6gCxNIp792EE8W7ayGHCm9eF5e3mCZr97haEgG1
31zo/6h5W38mAHxvx3KKvCyB+EVw0xm6gN0P3FpmCyAkjBRlTN/Qxw22WBvJX0cvHI4rOuB1H4Uy
eWPtjLYW2kndca02rX9JyHJC9tnY87AXU4GDv/gbeqx1UyiEY1691j2zaUk8XxRbeJZB7iZM5tNp
LocXyGtt3xL8W6ZbxR1LGfa6f65K+GY/jji1xYQy9bkDCoFeTdU2XT3F8S9fenKqEMMQAtYYkFiH
OC0LSF03ftbIFWvYIA229cFMfH2Z5yr5rqVC+W7oPL6gDhUvpGzwIEq3GCwkYhD7Q4M1UqcK6WDA
PN6PkwIqgOjueICRS1OV7bGcsdOfBs3aPqKj324s36KbuWHQqoP9ieI0b3pWblnbNeQXdqF4taNz
JxQcG9YGxn4gkv8U2ow/aNvR/jxeN+64AU391ZtSlgXRgKR3A0EHC6RZI/e2g/KRaoOFPDemB3BN
os52OebprcpMEiJcaOYhNW2Y2JdAqutkSiuvTN4BzFXVTaUQPwBHtV51AJ+uB++zngka+75qfrtQ
9t9VuyEFYBq4/Jx6jCwz7nfzE63XOb5F8sQ0g4wa00BWE4Y6dpyPnqf5nZ1b4U7WEhlkwtOw2BnG
FbMjIkP5pcOEjuJEg/m4h8Qn2YrWb4afHMjnD09HTN8k0H8u83UQwI292iCGA2CtxN5nECbOkgZD
7Qx3lgR5ZTAOQxm51V90E+hvo5k6/7TpUsW7sonbn5jUT1G6/R91Z7ZbN5Kl61dp1D3djGCQQR50
1QW5B0l7a5Zs2TeELMuc55lPf77tdHfZyuzyyQQa6IMcAHvPHCLW+tc/DF4eWJkrv5zaDy+Agl+M
QV2F07XZ92EWdDbK0IBBOmu9GfbvnQL+xa7J3aHYh4PBtqzssMYTeXUAgQ2G3VRbGi3pJjKnItu2
GMFZ27kEANtSnRcfZ8bMPquLYqrdFfXOtbOJlTadyysWYeNgTgYTXXecP4Mbe1Ug1LACTJphfU/s
KFdM05kGh3QaHXPfig499WQbOgKMyzv3IcF6wD5nkbVsXzhGDxtbJOmjngbzfWsYQ/6iG5gcCBLW
tQO2yMJys84d4u+hqN3LtYvGaSOasL+yY2/8vIIdrMGSlIvYVe1Eh1jOec+AeLLxP18J8wnQkAnj
OA/mTPsLjrTry2E5TC0vvQa7ArZHtpa6Z2WaV+Ux4+svrIopd0Ss65ppRl5D9mhKrgz68nkmcmIy
SK8cqTNL+mxsil5T16AJazo1F74xe8Lela5XfhlCGzjAxONGbdRajA8MjydrZ8bZOO5O3jrRxlj1
AEPGKuv3WBlH6z5EsvoSjWY5+JnjtXI79hRvAUaVZX6bi6RjLpElIH9GCijBZZ2VYDJ5A7mXU3HZ
ZSI51qqA5m5mTrj4nUBmdt6tddczHmmo29dxspqtG5f5e+4P03wY3UVWHCe3dTcz7bcMbCkrCCW0
GR/cchXeWT+ZmEglLhWNHyLLa+/mZVU91Wg21V9FXSzejo9on1jcSMaO05yZVVM0ClqGjia9xZW+
KnxcAhINg8dO1U4wgR4C8IvqpbMmOW87roTRB8slHcOcmGRtVdQ71SY2HA5rr9ecol2vy0skIsu+
zBuaNtrPul9P0JQzD1ca2P3glUzBgtmSWb/NIwYee3MJ6+sJbfajG8YnL5C+Vx8z2tNu18EKGTdN
XtvVZqALMT/gVNd3t6JaJn2Im0khSwakVfbO6KOF3rtsVPHIeLzkb2rHLb4YOq7MK6YA7rRbDHSo
FRUp+ikfXICNyXKs0v2QZJQRME4wRr3IF3aXDSFtikbfhe8ROBEbzVXBINxgHpIYfWBDA4wul9Rg
4bRyo7lXeak+VnIePkEEnc68rIo1P2+t4BJIWYznkyhUHixLoU+DucWVL3FajBY7fE9Ft1LtcYT2
VpKJdvV7c3WLbblm0t2wT57mEXlzQy5m85CUMSNvw5LNVWskfGmnSuIYTHgc3jdGhF9hM7fvF0da
yYY4k3Y9d6OifpojraogMud4DTjhLKUEsTszJXohpwArE0hl5jhElHuTUupWC23W14lduuPZwgru
bY0+qUTADlBfumXqur6DtPMLWMwUBpqSHAAgbZvulBWkuo0c5ro/DmWaXKertg1/aiXN78Ryu2GJ
KtcD+z7Xs02z2PupA2AMnc+7m2CnZ8FQazMJkhylg1/NK/BVZVGrXnhlagJML2PRXMhuoB2k9WTZ
ddd6zn0wJOwKq5pLuxCGQp+Yd/mlGpd82Uf4pZZPfcos75zpIZuKho+0+CCxoty6bjiap6SNMd+s
KhfiauRYYM8dytTzTbfpx8dhwHOg9BMPryq2jdSJb4gSieDiRX3/gNOUuK1dK7vJ3Hh65lBRFtvI
BoZzd1jijEqhdp4hEVrQFBy7X9BFd7WzZRbqESO2WOFr3jqLGUxzHNsBoIH+JLxoYTyalTO3XWas
x06NzXGxU8YnzjAm20pm8lMr8+Xe1EVavhctY7uzzgt5SzBG3Z5NJhHiX90hzREah5y2bWcOpXOI
zFLM125itl8Hu11e3KwaQxhOpz7dYC2IdkMl5QzdzszyTa8tuQnNIiq3BmYzX12hmHs7naoNn43W
/Ah1cOU7FqlDfPkQDlFAiKI6W9KQfC5HZ3vXsr+W80SSzOgYZk0cs8GmZ3X4kfgWNg/WJoPrUd+E
feeml5Lb29nmnow+kElTNQ/uEIKgl4Qy2pvMVNaBCqwx76DKUOX64WLHX6ewrq4iLT21WduIfa5c
8w/mqKwqiJe5MLZlGy/3Gu7AyI+I6E6iqEqLrSIKM9pIa7V1UDvJyorQWHFFXJ9dtv5UOkCegn0q
9gXzURtI2qnC8743so8mQ8vZH7omE8BX04BFTJ8287aNTYY6E3fjITFNb96mvWtdOnGTf2hrSVFv
dozppanDFcLfwlRoWi1pBjYty32Ydot1nhpdHDLdacLwDKLLStWmhWQMHTGTfEFfUYEje1zOgWpX
27rIqtOvoM3P74rZcG4bLwNztC3OjxmmmyqVCRP2bnTP6xTSGK5PfcNhAF3dEqjeTezhlm5BuWYr
O8uMIbuk5Oqn3YhTt8uX9MSLFdrJQ91WIfjFbLQAe2Zn7Nh3knKXeyqHsFAjINoyp3Y/xGPUMqbX
uqEUw+ezYSBq55+M2hze5/UJUoL2XZRnZbyWMWEoNdBk2rlJu/PE2La7eDB0srGYJUTwVqycja93
2gf0B3BL47RrT8edNv8hd+PmfhkIs78NbYvb2nUIz/JTherOj6GTlBvHa5JX6rae7DWr4fD3dky5
7joxrTaIoVy2rBGg+rGbpSDCnaE+UbkqxlhhYmN75+bifUjZlQAfit4CYa1lvlt7PV+VBK6nQTfK
7nmCD/khHCxRgG9Y/UYRNKmCZmxIiKhkmPWbLCmpUZa5Ghh+0UKyEk3CetRGD2gcZfVweYrITvf0
SlFH3Dfz5h2TubW6iMt2mDfMeBTDx7xW5pmgdkw39mKcXODXvPkaD7G+Gx2aUagILi7oRbnytobV
cvBXmcdeYIepOjdIB2gOXrY4gRehmdr2TQUKNyG4LjadG8lXI8vn+7WLO/hMrajWzQD79DVXY1EF
jWOTemjZMQDasM4hAbWeMXSQYNcOKEXkyXUMkfh06J38JTOy7lNYa24kc7QhX2GJcoDkVubbznXm
r0nXdiOVV40hS7eE1WUW5pYMjKExxMYjTGncWVJXzTYajYpCjaLF2QFwzd0uGb28pMlfdb2fzLmZ
Ga9arYdcvyr1Veh2YXKMk55VSZaFPTM2VHXEjDorMkJLp/WuwgYpuRrcspYMkpScd2aWej079KnU
LuwhUkGPwUf1voA9Ov9CLvvfccrfaC3CwRb8Iu8khqhnKmw465+VW3avf0kp8NZadDHWeZ5NphS9
WIuTHdN4LObK+oXy6ptvyh8R1u2flSIo5gnUXBJz74QUrOdGxF267z2oAD7RZnGzKSxFXUoLvHym
ma5fRJOrdpMUhJLuYlqsYsv+Xurz2TacvyY2e2tHyhQxqTSsWxYRaNFJnC8bkf4qp+O/0a6oN4oq
in+ZuTaISVOq4iktpubzDGS++qpvavxwRAPc9NdO3Rt5VRQ3Ois9a92LaY4Oi5Fz36lW3v+1d38j
wxCmNWHx1657uSDCtK3RPDfNKvlrOoxvAocfdG1emZiRJLl6v6S1uTV7Ue4IABN/TdTz1uU0b73K
dHO+eyW8AstHR2lJCk8a/0Li/9/ck29dTo1TxGKrp2XPwP6zmY/+0JS3f+mwvzU4pc+wKvJQ1z23
4sfU87YkSVd/7YJ5a29aN8MANfY0AMycnFxOKbb8jOqvOXG89TedYVXYtZmue9L/0kMVNe2uWdVf
i6iRb91Ns7XOEwqMZd90bfLFqdv8urWq+Hs4wr+/zP8neq1ufluSun/8B39+qeqlTeDtvPnjPx6q
gn//4/Sa/3rOz6/4x/61unouXru3T/rpNbzv98/dPPfPP/2B+TYI+e3w2i53r92Q99/en294eub/
64P/9vrtXR6W+vXvf3uhBOhP78biVf7t+0PnX/7+N3Eyjfn3H9//+4OnH/D3v90858/D757/+tz1
vNRS77TEtchUNnN6cRLiTa+/PSLeCWlKx9PaJqLrFJZQoj+I//43953pwTnwUA64kB9PC2BXDadH
5DsPCjB/fbKbI8IJS5L//Fo/nZh/nqh/K4fipkrKvuN9f5JAAQAzCBLo8m3qc8jvb0NsR9mERVXp
5Yg1aM8CDpEP6udyAp8qf6yXHqIVZVpiFb9YVDh8P2ivTh9s89FknHmuzc98+8Gel2FsU0ztsZRk
R41OeqK1yPKsk8zPfzgV33/zj7/x5/Xl+0d5imPseMqz33q4jHkTQ1gtW8pKQENyAJzdbDvJL37Q
N+f8f27O3z5GWqbtOLYtTcXZ/nmTTiLkDWbOoNp1jM5HQhTvOtPOH/XijBd9Yk47O8uF3Pbt7G57
mUKkmR3FwIEvPT2bXZnAuIWxKlxqNthGTbtHBRX2gSOqusJNVsvrxhrMNDhNVD5WSXbJRTcMftkv
y6MYl+5DNjbTlxEC8UdtWCfCbePZVCPpeDW2RhX5EFWWu7SQ8lENU/OxjwTBc/H82e5S87Yl5HUj
GXxHPvKehoAClCqfvFUYf27l/HaksJbTFu2q5Sjx1oFCiq6QYjL7YzZp0kGZTWzA5X+VBfVz7fDb
p3ALcY3xHyPSN+cDrrWKusntjvYavx+bjTVcgVvVe4siavOvrzD9B5eYpbC8dZRnuTDwTlf7Dxtx
N0RzYtdhdwQ1hiFqBpRc0NutXboE+fASpbta2r6XdUENaXax290w9vtuMdGVDBu3vZHDMxDsedJU
r5GhtjFBGIV3bdHmTvLK7jzmc5g/TRacpvdwhmgNsLxbx2CyjqK9GZMLExSzuwsZksfmJ5V8SMcL
pmhMIZhcBLQG2yiT29RqAzcddieiG1uMiDHQdsgfuE6r5TbDVt4Lj+kKzTy9XZxXUPMFZ58puWNl
2uXiIkToUourQi/B5OwsN9pKqFOT86yt/Nqt5VnJOBinmH99cL9VMW9uLEvZlnRN7QqP3KGfD+4A
g3XEUIFcxzjB15q2FzzI3KVZ+Zpk1YIKBmgXA8hntPHGHs8amPk9RBWRZVcwWc2dHcbGpohD51C1
qNmKEGShH56ElLtRvY4C2nmeqnVTjCVkNySMN1nCvMUz1H2vxbrpY9izopuTwJ3EFzDR/hzwfDx4
1agvHdU1fmk0YtM2eXlvZU59ns3JxJkql70s6/gXXcA399XfHQ+GdwrOOWDFW+ufDOlLnQ5Of7Q7
19roMEl2LErLxUpwLXYuFuHywH0AF5RUxMJbT1FXynNsPE10EJ6DKafT+AlcPJgdyBINV+FDbI4e
tBCo0iGLzdkcdrwzuclbpbJfnVDxs+72tzsTpBwIHUk9W9npzv3hbjGQvccc2P4IEVUFKVpGpGEe
rLR6UTSoU0mM9ZIdSH2cge+GDzqVy/5fX1R/sP0wsGW9ZueB2qffXFNTqaCvy2w4Gi56BXC79GBk
K4b+dugEf+Gj2F+RfUrQpLf7QqliCEnrMByRSwK/IFvfFjIzP8bDL6X+4o9+lpbU4Riy2Kb+tk79
cGRBSdyOZOfuyGymvyrcwt0g5rRup7GfDhwMy8/i1Q301GYnLk+9bWTb7WyjgvsQN/b1MlTOTuJg
cdWCT/+iU/xmifrzhaspdmwbIRX/d75FaP/w7SJNFkMHC+ZIFIzcdrEzgQCY8PrTjvmfMVnDRoOz
BV5vPeFBZ20sOAlnWCRMu1PsJ56T03pmGKh4cmRRV5G9/Cpw4fflkDY5R0o7GOu55ltluAqjGK6t
VR+rua/uirKtthh65xfEMZTA1HF2DkPQOQqrL39xlfxuB1FUQlyNp8JBuZ79pg1tIlMMGtHsYck6
F/ZhVm8iZvt/thQikEVSWfIP1FvzrV8G2oZ6bOZUHTAcB3ghodJPdWns/vUV/7udV2ksfV1hmpR4
LNlvbi4nMp01x2n4UCwC1Vbbng2ryfBU6GYDF++3T/tTzcZl8tIigf/av20lfuo+ruvX8r5vX1/7
y+f67TP/NzYdpjAd1vkfjv6ps/mp8zg8D0mbZD/1Hv/1st8aEO2+0y7VLyWQgmrhSFaN3xoQHlHc
YUqbNmeLtB5MjL43IJZ8JxWMIcpzSW/gnXah7x2IJd4hn6KQdnmhop52/0wHIr41zP9cFoxTC8Jl
yVX/8zYQMm2fKuDHfZRPl5hJ9XiUQNuKx/xzNuYIZ8lUgFfQMA1NEoQsogTgLS6qjIG6BagpbqcI
znQK034bmuFzJCtxpvFi2+DBBL3VFuV+RUUop0IeYGHD5SXv1erKp8yRO8+77cfOb2P3qEW7zxrj
YVXDI7wS5Tf5zdo3cKLJXgh0ds3cbKEmiwMXHwDLvYNX+GV2cHey8WxATfCYpeVLU1jnkYfgYo7T
6shhvXKoWXqEM37htg2DjRTnFWyEI0sf0sGY/dWT5ibFr2ZjrnwYzJYgzok77iENdVH3arT1nZdP
qE1dnyCxBqJJcpim/sMYrdfh4pw18RftJZjyoTJl0b1fQ0aY6VMYfx065tml+zTFtgz0nHxIBM2D
XW/VMD7bISR2s3pslfxip9McsFPeCnOF/l36XtWlD1nhysvWzsyL2V6ucY4wtl0Ej90jydInjfwT
E2nzPOkrsV3k9L6o7StyeKYL6pD6SaOeC2Z4VXvUCe0nXEiCEYMGHB6wrN3qpOqg8dpOGYRASqk/
uxSmYRvvpW4UCqS1c29W5ChXENN4ougeimzqLhSj8aRBbw43rnpdwqR+LAyZPDoVIk9Rmccc/eGm
Yka5Hf8z9OR/YI35Y9jjf+HiQiXyr9aVu6p4LpPnH9eVb6/4bUmRHpAGyAQEaTpqGixWh9+WFGm+
k44UjsvqILW2Trjw9yVFuTykEDx5wqP/d092fd+XFGW9cwS2DJgyOhbhwGwZfwLUALdg6fjnkkIF
xHfQlBq4bLFEMfL9eWlxK5TWK8VIUIfR2hz0Col0U9dKWGcOY9b1ZhQtVsbMnNaouDNW24sOcKcz
klTruOgUdN2hysQXQPxW7GH2gLr3YhRe0FSiKLZelIQ98po0RhXYmnRsFYWX9zwvebLA3YhEc62R
uInjYuIZe9aneOqn/hAhfHnIcghIl1UxKA9LxCKvqqON7zEajUSLszGtIwdJUlUJfd5Msr9H2qAP
REK5N9aQdOt5gujgAzCSUW9m7rxot8ArQLDcNS5cDT03C6wcURWf7X4VyNR6YifDI7LCdjI3MbJ4
89FcrDy8agiWqhFW5G65syJv6dB5LIxi0hgUa4N+pPyo4iKkIszHEXcNl4uB9cXLw+3i9HUfrIPV
Z4wwG6gT5Aq6YBFgulngGq4R7QpnYngcUfYhjuy6KbrMe8+7LKy5uKcNXkeUSt10NPOJGdPJ+Grw
+QnJp75f+7sFDbr0lwTyS2CMpbVbWmgACGSZgO4gRSfxhumkWAi1j0Z8dRxTjHAOZDU9kXdcOz7i
Tp3ABGlxbUBzbMHDHgb1miz98j6LiVYIPYb8bdIpPjZy4IS21XF1Cq1ghhBNETQoQ7/gaZile+jk
d0Vu2ssmV133jOcwqE0VFQH4nTrGvVo/oJ32ddOctLBRfYGsBIuFMI37AxPlxiLxpc0fYysbz+va
zS9n3GgaFGPSuhBlP3yOrHXZeMmMZLjABsy0SxH5TVEWc8BO5l3rDPcH5u0T00whIK6b6Zx+yruW
q0ZjgTkHgN2wX9tpdr9GySBN9lI8y3zZEkmzh2eG8tVaZXdfjCe1Jnrhem97+Pn5Dbxcjg3X6eVq
zKPwozXGr0F76eD5dmqbYjdQLIMmyWxKAlCuZbs2NX4QpuoNDDhgh561kDmHIJdFf0fhfOItJi7K
v75ZSTBKsvVRMTMGrUhEYge9GjPhz9opr6rEOH1V+ATrzo1HHGmaJPniSkDqILPS8cMUJ4y34HEv
D0PnQMA5RS0JPPmb3jiDP20XeDm00RePtJvHVqzw92Q4y2ofzvHAVjwt9deGrcvdFGGb3pZox0j+
qzvjtqHb1dt0ViEy/845yWWXMf84jWPWkchUcQKkUYlDQTcU+yWmOpimyH459nE2Sd+DsHcr0ix6
BNxU7QnBDPcnZjD8hj60nuSSLFiEuJEBf9Bo0us8Nxykc31hfy1iI0KVAulnhAekZ7SPepyOMIWs
BzLjMbEY9ACHTHfynNlUOAX2qLoPhlD0zLoZlrOxUgrVexl6l0mRo43MuyadN2YxtOZWIcDLMMxw
zGvXqENvl/YIj32J6nO4kA3UNF8PRvelhq73Wlntmp+XfeZFN3bdMKVdBbwwihDWsM/W0nVdUHQ6
/FiRF8wxgmZasswZrQhiq8heIDmpedeKunYCYpL0IxnguMpKWWrk7iOAy7ZBVvMIp3EJN30xFB9I
UB9F0K6p+4K7TXmDHkGgA7SbCA0nUHi1K4Y4BLkSjfEpskOFDTNS6AeMVmIUtRNeMjsDwcxXqWd8
37Kirp4cpKbdRe+OPZ6XuDAdy6ia3V1ti3WFXhJ28ZZK03R3/UmAhw7ValygsIlz5Diz+2hJw/PQ
MC4F7bAYi6vTvertYnvE12hOIVxHYk5vmlpbC0tLHt6GuVG0gbLK5gZOR/TkwKWHn6dOchE+dJyD
xVRheN5BhlgCmxOGkYLlLQk9NyOXjWrC/PnkrqwJOmBV2zTcwiqoYzfNd3qawiZwzNqeISs33a2z
kn3sjyQGt9SXIOqBAt/UvkCIclHDDZsDbuP1RYeR+1jJoX89cTwvc03xi0Axyj516agSX1SwaHBq
EHx3ZwIb3LRFlN13RPCQScasvt2sMEG0b2U1ROohwyIFmioSQOww0E2jP6Ukxk48sX3p4We9s/DF
TjeIM8v3nLWxDeyoCr+4I+IOzumKPR9y4kQEmm/5WDVlexgSl62mmFdcOPuJEhujgcy8w/Tfnbdu
YaFogCwznMM0lNWGfny8W70OQeYMRwdpbztGH3I4QNd6aSeofQUjcJ/Asc7FZaFarxVKBXPjWtHE
liqm9UseRdNFojFf8IelEydN5kK+BLZ1PSoGJLMnmwH91JSz9VE4fYSyp/e6xQeFhUyD9bL6MOSL
uDNMoixhroGdoQ2r9dkkSsSsdWpbzcaUVeTs4GTmTTABHSYIdCzz2dSqFX6nJnirblk4N+UCbAN/
uVHdcYnyGhJ8qZYbbKfWAlsMF7OJKpLde6jo8nblL4wdexZM2wVK9iMbU5Vd2OOATsVux3WbxImF
ur3NwhoeGIo5v2O/rXdV1C7xht584Im4nz7hIDYU29pRxhUGB7AUpgJbtqBo6mnZ6MJxv45U+Ogg
m2o1fGsd+tC38S174T3CfGtapvwYYRF0U8PfsLb5VEvur3gVF8WcxU3g1ogjUFjayb239pDT7apr
Ty5MFrIuuZbdIaRlsfyo82q885ac+20QZvZ5tecUCbNE/aKqRvXsD5zFTZ2W/S2+/tVygYBo3Kew
pJtgmZ0G8YO7wPLTkAQrlCYSGk0chdmTQMeabPBrao75ADfJD/XaJ0HRGyzYi+3pD/Y3vlyWdNZj
lUFU31tarjYTFLRfuw69b46uo4vVVuE6xRSs5pOCjH4OWZZayvWsgoYLL5WbBu0Jji0PMNcqy0dC
iAJyTmPvJvWsZNzqekjUcZZOhDxeO3LY2i1WZAgzqYiROyFooQMsEai6ofvcZVH0qZ8H0ZBEojsI
cSS1o251O+MuF/hrbWI3diJUy0uC+XyWKtcnXWS4jVFCRRdrg9XGeaEGZzy2q3u6ldBCbWo2g/Qo
FqUgbSWjbQaYqdAwd8so7qZlse4cz8o+TbqABiRp+/b2MJCRWheof4MEOadzU8xpiYPCYFtJsWOm
N5s7s8om44qNNG4OTbGg98yHopcYO2AxYD6qJXK8WzHkYZP72Bco+8BdOpTvkVm3pAylOfZ64H6F
XN+bLaS5z7PZr4jc0lK093bSZvGu6Hpl3lMzaHm0Lbwf7qwlhKDU06TKP5UpSKughDydAXpcJkUw
jn5uFcJUEsicttGm4OFL1WbJBn1t8fJD8/QHM8i3mPfpYxh0ArScEGA+7g3Ygbla2VHzZZtaYf9A
+QDXS+ieRZLKMUW+ImR9dOoqxVjHouIz8cHYhDppH759kf+BTvb/N7SM3vKHc/I7oOxTUnx+/jy9
/tTRnl7yW0drWe9Mx7WU9kiIM115Ck783tHa7ySuUKZng5lqnOpoW793tCwl7xzTc2hnQcgcantO
6/eW1pDyneKSMl3MCngY8P/P9LTuN87KP3taPBW08LTpoZX0HFP+bmLeuKWLO+TE7Kpy7OFsQZPZ
l/dRTQJ6eDmva2rs4xar3Ms07JxdIxDYO55oH+YSalgXgilZ2hFgKGkVFGEyVefeTOxkUg/2puyx
/g8SU9wt2v1ge/aB2nPedyh79o3L5FKHaNZcF8l5YbQrjqPReDbBxIoGz35RrNIbXXcPujrp+Yb5
vWlOlDWhGRu3bkqQpj9ASB39mjX0xTKH/HxhcnvWOkMdQLItzxk6pmc1T7mvlRsN24mq4iArw9lj
Syf8kso7KCMbkjPqHEQ1It5Uqn6iHv482DGCxOKWU4rKbHCxAHKzEMVqXZzhxjEe+NAb/Ad23lLe
6ta9aizuMSuJh4NeolRjOJmVzR6DuzD5yoyMmxP3iyjzu5Pxs6pm87wy166/aNGNHJNB2M/NiCFg
Ort4Q5rqvmzws0FkO+17ZLRBNJ2UZEWZ7yC7nlF1nHip9qCpkZdy104aaxUkTJgeMbeb1/GlcHv8
oORSXzfQ/LANSL0rR03OBouQYWu6ZexnXfgIcQVkoa7T2u8rjFuNij02j7ub1UOd1xvWfC7MuLsW
TQIttBurg2HY1OQzuCHzighqM6PmpowEupawxOBzRJnWTmLd4QAmnpDhqMPixNYniF8w49O2OIs5
fudMqFFLDUlPyGkiLeqdvqw3J4mo74VKbkxtH4d+qv04K4Axp7DdZUTVNVTq03JG3FlNPl9a0yNl
HlNqux7XB1ivTKL7qrtAom7fFm5snOm6TTazNdjbOq6zAzUinWFvK+DhgWPowD4NbNqll8qdqyc3
LYqzzF2KAAmCPFdIXh7SUaORhbeOQogJd1RkMHjxX0R+5mAR6qHfbfjVV26CiiJJiZryp7r3ii3+
ZMZuiIU6TpVpHFA+Cuy/YA84J/o0NsdtXj0v0zTuv9lQN8PanggZk3NGG2Fiwpb2WNB4hIrlXhgd
LcwHziVkA65rNzuAcduQnJPVxy459i1jtF7i0fgsFm+PvyliyLSbjPdeLspN1Xsz+rTKe67Krnk0
oDLfc+GsXCk623TYuN4q3IF2c1eZTHj77iValXFBDt5412arEdhtgpGq0nu7tFFDm+7JGQaNBmSB
+Dg1FL9dWFg7DHbF1vOsdmdHprGdbdTjvml2sLQzK9ZfAVqbveeV6qDRy0Yn03BZlsltac/7cTau
W/Ki9m1RnXWGje9s61zUgL1HOE1IopryXq+y3nMZXEHKuU+98rli0OgnDcoIp083LWUUB2z8hE+h
cblW0Z0aFZVgZPtDqto9RjkntNnK7vH700gVEnHltuKJXtl57wGy7yzcATCQU2ejLp6zUJo7WVbi
as5zKwCKerFaY/w8jfl1FnoPVVXt60WgDnbUxg2j63hdHwuv24dddlsMy/Mko6dl1I9hgQUBkbw7
PAtAB6t222Eh42hzbzvtV6Xs6FCZ9pPIxxctSS8t0Utv5zz6HMrm2jXX+FNCreFXa45EUc7xKzFB
d16sr7qqaA75bHyoErFbO7MKMN/YYIx7KObkHEH7EzIMfSOVsWyTpAHhdwMnARiwuhjYP76JdXNh
1RoxRmleGENZ75QURzSD+7FjjNFb9Q43v3SL0IXlQmtEd7W6d3p5svNfWBohMiQPc2PbX2vV0EDr
6N5SYUVFuhzcnOMXTww06tK7inqwheWkmNYrNPxFT/ZWidkhRhhNxTq4NGlfFA3ijsauDVgzLl0G
x36Iw/zF4uCsWSB18DDE8GuDEeZYe5iv5fZRG1hN9Gv+knrza7Ia4FISHZWKL3HYvUhSTAFmRZOm
7fgl6lPq2ujBHcszx2wtaGnzNnHDS6tq4HcwOPL7Vr+S2oTUsHRu42l6KHLvMHNn0JxJ+USoXIn9
X3pdjLo7w/qGQQgt1SStrelN/5e9M1uOG8m27K/UD6DMHTNeY47gIM4i+QKjUhTm2eEYvr4XpOxK
kalLdd5+aLtmXQ9VZZJIRADw6Zy9177KpRt8y6KY41GGuh3WbLaqWuMyhaSzS12obh6/YMfeely7
VoWbIkA/MSu5pdyHkcbBk4dxXnC2oZ0zar1u45kIJq8Gr19jEEfAyaKlutu4aTlsWvNz30mcbdgT
X9lg5zcBHoKd1fKza1IIsYSlSu3xpDV/cOwcV0lLYQhPYft1xty7qfim+8A0mn3lGWRI4/eMEed4
jQque8/lBZ9nJdaxrYJhh9Q9vKymGQJ1yFEdCybdkS+90glgNv570wr4v1jdez0csAunu8Zzrzm/
V1ujD9D6KrxQMBGcFUDP8mTiV1kHXYM+X6frxDaz80IlHoaM0NhkAWddiADljoftXKZ+s6dwVu2N
spnXEnLFzp3o+0g1ji8N+KpkkyoLtXLbTszRXYMfCR6nOZ46EjmMjU46Pd4VLsvgCWJ21mxNEBkg
m7DpGfUVOBZzpbN5W9RNDYxFFru0tIjrCpPDAgWj0P/i9PG2YUePDXfDykLpAc/QohiPtYiQC9mf
x7RXR27Mleig2jQ9W37Rr2On2Q5JtsVHdRnaEJQWmF+csAKsa/hlazuRZwKJfa2nc9cJFJRAcV2n
0LTj2r2SMhnWlWBlVWE0rGdNJEELfqsKs+IblXZKIGj2aGiBjeURiow5ORg34JIWw1z+kroTgGn4
QWsbLCqbIYqTpF33pXnXUsDnLlnQ/uYq3zmD8WWqxvSTyxEbnZj1WFUFMyd1nrXplNHasAYCTir3
PmmmizgP1SFoLOyX0M6wWVPTwFMGUw8s08rOomA1UHzYhM6kj5mfWAf4t0BihBPSs7Oj4SIDvngm
/SE75BQa9nqa+NuufEIKh/vdAxFAYbBKkm09qPC8sn2QSm2eb7Btpg9DU8xnWgfqVnvOMyqTZgfh
3ziftPpGuXHXNHwUwStJpLA+sg1zn9NOetsgtRWpau3Q7as42Mm22nfezGvkb2x3/JxNIQfPAZtS
G5FjT4nkLDDcRwdO8FZEU3pXFAz4thIhrwC8QA5+LIJOk3zpmzA5TUUzZWvXwzXcZK1+aZCtKTpK
bG4U5u8CyPC0dWOzzH3MKyaATur6w9pQpGzu6c307iGLeB7b1MAfvzWHMSMcrqQf3VzLht10QSpY
wWoDxHJuzyo1Wu7GmuTY6lUyNYj5Ms7yDdlh2VKnxHxYTDsz6h8j6sY9jEjDAtoR+waQDKOkequF
JaOjl0ziWqTSgCNru127K7CB5VdGNFnyubPEeGzgOnQ5VT3P8+9HAfICbFGRxZeyFiIBkGNP3ivw
xoG+ihVbYX0Kcm9Q+ybrhq+VijyNVG5GvgGGyO8orPJwv0JXBY6+GpPWKCjBA+deBcw28clA4BVs
LO6KujM84Z6VglSjL7WiZ7UZDceCA5rMMbzIysDRX7OtPdVuT1fDYCZbjdjCkkOYWt16Fp19guZD
55vDhjzrWh0623IC5/Lsdkj3EgGhO1rlFOjby8EuwIFTKojvuqTuNjYa7+33ItvZNOlkPAFql1QK
LaixZmw41TEq8DCcgt5OWPCr0ohXM5d48VHaNHpdTH2DsbJxs+FczgScsjumhXPpuJPmTGJS8DyC
ESjugsxxvgTAaQTrnvQpssxu2m+tqcliVElTR5kPeyz0MteeZ/Mq1WkUH7VOeb+GsfZZteKyey4n
w3U2lesnxjoda4lls09q83GIOsM7la3rMhOVJuhDC0UkDYmhS9v6EEHANW6yuJ3hQIyN392UidsE
n6F4MlVbHhahncgDQ+0ZXQKmkdsPfU4nq4Jpl7KoIecmthpSuG4bY19W2LVZ/FXkXniySKzTKM14
gf4nCmeDkbnsf5kz2q8W+jHWndgYPJak0TnP4F6w4oVB9GCTe/iyEJiZYMqwvfcTqugbFoViOIRt
eCOo2rjEhHvJeDE4c3cAczrLr76lfTDN4yQoESspOaysmgkCwazTCjIly9+eweUOp0rRoqFHZKR7
OwYZ/GB0ClZGmo5jeSWQ9LLMoiQUKytN2AyomgIa9KxhRa2XoAwdPlaF794kIiuOSV7QgFpWm5bA
I86xGnOhHrONW6YBxalpPHTWcrAzTQzEsyWuvEZkV6age5UPNEVWLehkD6O42TwFQyivgtG2n7DP
33Ni4v2UvQBoG5chWRkMu3WPd+YR5kP6CcnEYuBXBhCHslV640s3hCk9jeIlyGHtbYQvLNJIPODi
dOXiz5z1lIGsdPS6U537Ht1bYH9nMDzdFSXiZheEozKJDpHEFGQhjP+TDvwy39QgRe/cMXohSMS9
SKoAE0lIz6D37cvZ1P025wGUUX9hIsFZpXF63eG6o/NQp6fC62lDRoPEGhKl3yZCEFDlUS3dTXUc
ITh25bahibTS+nv51fL7F8PGa/n/61RqWqwk6J0+qlPdvpT/unhpsaS+qVQtP/SjUiXNfzuS8k9g
U3KHCrLILP/0k1BxEuSq8x8qjIG1eFb+t/bCwjaC6A8iJnVOxBd/FarQXvgUvUzfdII/FRv/QHvx
XbX1V5kKPhbqRZBZIGkcZIDe+5holZKACsqA0xMhL6vSHZN94E/jyik7f1NNXbA3Y2sbylR/MrSz
p1xxtFNV74SZ3eWpuSWugipwqVfOGDfnbeU8wAFlcmOK3hp+B0MjaOhaaas9unlIMcgOc7BxutqB
NETaamDoNwd7ZWpgnrUrkbgL75tXJyusq5SEgvKzR9tlo0ef2NQegJ4rDpyG6lVDk36lKSv4TvdU
R/2xbJ7hug2Ixd1iA9rzjgSSH9Xnf1SO/bVk6I1y8f9M3/g/yE9FkdXFg/tfO6pu8SsxDog9eH1j
xPrzB38MBcOlaos7ykHtbKHbteR/dEjLX0kKmhQD0EIHbN0YJn8OBom7yrWoy6LIxjXKj/2narv8
FbJYJMDfnVpIJf/BWHgnx3YQtzsebi30jTCGPRAXb3sLqqridAptazMUEZ0l6Wroh80DlFQ6tg9q
oSUQxHLXl9NAv4spOMuTHMrmqHeJ1EeXFuYKSGOx+elO/qIZ8b6UvHwupg2cA9STqSQvt+ZnAf6Q
g2UvHW1t6gzWpYLwd3BacUaT80vc1AZon/DZUAoSaD5f1XV7BemlB4RVYQgRExzvvZc7rEy1f495
QlBFAwCTRxdBNOfnjC6WYhA/9CNR8pG1RCA3HDgHdxLGdivdbaIMJAv2ZY76GXSUbkT8R7/V9TPw
PfWM4cwWZ/Uc5z+++D8abR+2Nd4Muk/6tVV9+8prWHf/2vXl1xdQK+X/AOGwKT8eW/VL8mZQff/3
P4aU/W/LlCwuS0aSJ0WwuHJ/rC7ELfybBhYqdduxWEr4Z/8ZUawhi9ZPCuZ7SUN4Mcf92QcxPVok
qI6R+4HssByWq38ypFAk/6TsowtCC8Zy2Alhf/E81PrvXt2FPBI3YCidXJM3hC4HT4BnlK4FvKZw
93OUdQLe3SRbykAGVOnR1XPPKzeF7VYB8mwp3Rf8iRk6Qbu1c+q8275I/HabOLFnr6upDSGxCa+o
gRENsX/z8ehjd7s0+/5aI/kSmMUWU5qHxcjzWcXffol6El2S5RoEjPT1NRfVIM+CQQloGygdVl4B
K5qqyMR517Dm8wWHQairab+GgZlHT2EJ72JPFxrRVeXPU/Y58ppZbjqYC/GGw3y2ltqy+peePUG/
ahviR5BhUBGg/O7RLge73oPthbrS3tbg4+B25BaUOw9Az34sEldv+9F2uv2sEbsRe98IBERuI3Kg
F9RmQLYZnrMFH6ShDMw05hNZN1eGGZOXF5vGJDeCI7XGjJaCGZpBS9r44WrjPnanplyDvQ/bvfKd
8huylRhNloshEkZv0jz5ZubKMzVSHQ/jdsneGcoARJbKSTrRYDvjVd8ntEaSzjPZ61YG6md+yTk6
MNvc5uUw3QyiLsKVhZv6yTArEW1oiPTGLQXFKtuljg7c0zTSnoAumyZ3iXTrbeTCj9rHHOGBtPkt
97E1spIarQJy8cxPG9RiKAMNd3FQLUlozVj3uzZ0ACaJuBL4KhvpXOgEeOLOUt2QbfQcGMj46L09
KSHNHiFjV4bs+HX7tcGPBjm0LCFRCcepZ9LABKIh5NjDE5l3Of0jf5IRlaconq96S1JI8xsDUrXT
SMrxM6xgYpGUjE/OoBXHztLzLiNhNdaNNzcUVELYsPFGpWb9VPVNDEt9CKl/0qeu1hWObkr28xzB
YNHxuJuCifZFE+mxucTvVtfw5TvOJH4UNMXWcrRojhDeIeJbophPJHEkFml6OQkinW0GG62XfZhF
6e1zDBzWY19WZ/bWCYeyA1jRjTCV07Jonmj9pN+oaOckQZU2hMQKGPGVp+I5Xfe6IrSNToP9Ihva
oCf2rEO4CztV+GvlUxrZdl2fNpQvaURtReVE8X0NiO+LWaUQ5SpTKEZSPot5QwYRClUnDHvzEzIa
flkEeSvc2QiFJonMo2TcN4nRElrQ8MW4uxpg5VkFTF+sG3vw5a4MgvGKmDshN403aOM2txE0HH1D
MtiU9KGcVEXBL+0nSTlftuN4NZoim+z1j6GoFEqpmKO35lfUbIHH57EKHfsQG1grAYXH1lhx/EUQ
RkkdbDt6SRX0YH7IikoqoHI1OL/gAUi2O9qbxB25MFXD+snvMmUC/i3AR/14XWe83M5jL3seemFk
TA0/XjrSlIpg59dagDvv5rI8R8BoMTpAzKH17fwXz460s7ETo+Gl15HzaLZ+5R5L5KFAESfPWtfE
7lxzTyx20fFkP5FclZ07uac+uXKgkJOnsf1lNAbId/Rqv6YZrU8OIukZupx2qzvTgSlcMZRJuMqX
/DF9iIryW9SP6M04L0Q71yiyS8wbJPoAI0zi3QIXnlC8EaG5moUzbMs0FJ8RqPZM/YuXdU6nJyoq
3mUF9v0+0H62LAdR9TzkIjjLpySx1kSrxPAws95c94jVNm1V5Q8gGQPqZAOhIT2Bq7R76/TKGhRZ
mVPqW4eInj6hHZMX31PquCVbHgUX3tMkIiZAK0WreegpGfMb4IwDjURm7nSYYvuyR+jmOiDfzSoP
og3BXOSSIa2kZj05TbOppTfdZLQZkKlO2rlyZVGdU0biGVhGf9ePAVbIsHNOkwejFe4gRZVaDc4m
oq93wwGcgDEXHcCnueyx0Q0ENqA6mZiO1X3mqfRyMqdvIh3az2SiVM52dkIjXdMlKo0jGKHw85il
t3Qvo6Nq+vacb59vtN/3TyMxCRyQkvCYBUNGwkVPQwGR9UqjvWUDB3r+NNsMaGTaCrrR6EvaUkGN
L5Z9HKkJQMOH7Zxh5sPzjv+kmopbZmxCPlGguuUqrbtmLxAi8gdeEX8aAlBZW7qMSweyI1kot92Z
CDzWBJjoTZGSl0rkCy0KJGh+nCfpiojn2tgEjQ5fqjmwDrIozee+aKEe2dDwvySJ4YptGIrplval
uxdJROB6jvot23iTIqcssDlgItNzL+c8z46iK/w9M0l/XgwZVHQSNk6m7TeHvPTmZ7D1xIv1Zl/s
Gur7KNdEWn1haaQpkDUqOaRVqkjqQDKJZFrmK+WXtkk4gwV2OC9SbPO654mtRpXpr0Y12q9urL+F
Ym4vUNpFG8Vu6n6yg/DJF5n3jBN1ILCyq78Q41MSCTglgKBE6BeASbXcJLwXXCoLaDdRqAloRejm
xraR1VItQPjWBkP9OgnVffPTrrlihifVx2fsXTqWq/6QUnm3oJ3QeQ6SIlQVzh6gQJpZEOaJEVj4
YYsOwXsp2qm5Tg03uWHChPSaRPPnTA7OmYKNzGxThxd+ns1/dGKWn3t2XDuz69S149nBGmREsCrF
VG0Kt470kwoTkopqL2i7y8KM57u5qJeDeeYv27GurfUhsxwneKrYVNJkzo003qaZLAlBSlrUHCLV
9DDofj1l2cxgJyAsWM0WrtCtgbSrhabV59/QUICuTYe6e/Bbl7Wf6cDP8Y3NM+tJSD4JUCpzV8YF
bjJT2SzGKe0XiwJFaXkoICgm7lgNss+ZuwAiVDbrM9uBqr+pAXfuO9X58brxtFOuq6ZS4nrC8XFQ
yLlf8XVVp5myLkUOyxrdNa3FfN7HoJsJgEAIjl+EzZjdQ9WgfXGvA+KdEIP2JIVSXyWDdRWljv+I
os/PkJQgut+AznLtQ2jacA4xxcUd5WBeYxjqyzojS+I4q7A0Xk2goGI3+PhRSD1EH7Smp9oQbzQq
mgqYX2hN6SRguauZu6XhwQsWvVkItiUBEVYIIpMNpcOO9JXGdI2bwUvQPlQ68KKtz7qJUNeVuXyu
Els+95SYx6s+AHBQICvEQpCwFWINEFqsykE38baddd1fIewZk3MZIqxg/E+mOkVOT08TnIWVnQdp
0D0mk11fsyL7+mQjRoImyK4jhcSbsHJNbV1/7Sfl5HtRYSjfZ6PdVztvtFg+8gAbj5Vypt6nlLkJ
Rgm8eq1n345Xw+C4KBwtTrArO0xdeZ03cCWhR2p9RT4z0U5ZLMkqsLLgrKj7wN+abPC6DWUncZiW
cweTSeKegUZFMJlkxGdYYZTemAAqEG3XtvONzdEl7cmF5t+ZjXeSVjeGK8+dKVoFddCNvJIJGgID
4fjZkFVQEzu/tvfEGUCez6Mus8+qYuT9N4RPyzIwBvp8MfuMJ6+OwiVJZGguiV0Rzhps0bUdxiis
yU4IEI/UBDgQpmSNdB8NtmKgB+zJWvvZxGAnu9HZcp5hsz6zDXhpy0jd5ukCpKXbkV20sndfgX50
C5B1WodLRO4WoqZxmeVF/RzIKOB0hG6Jp9H0+CwCu6aTmCidZqtsKgHOdfCATASsiYs+uqOrdigB
6hM6oRMypZ1iKLOlKYV6xPQiQkL62THOBQDMZjP3jiFPHHyUC/S+Tx4CndJ+jYLFp1jQr00cewL9
GCf+Q2MJpCgz4YLsjtwFL6pj62TWPnFYQeExfFu35GPGVmU++GiFzwMECxqRtCLP0etT79zVy/ku
Er19j0uperLzWu8zImXBY1hs5mVejV9NJZtrv6lIsgybOLSPPYWlY2la3XAUuSDwBU2seCZuEiPp
8P0QEOdyNM+nLAMOaxE4Dfy9IRtzHir/oPwBQbeNbMfgqBIOzmqQ4TfLGZIzkdCdY/33j9Ly1XnQ
gQxeQ3/ta/p81kwubYC+fNn9LSmacDE/xxBpH3o59fZWuv186+nW6yh/FtZZ7mTJV2J70CU34+hf
0arz0X/nNr7OZbJwZItctiJhiNS7qL1l+43ijOGPeXNIDnW4HAjjKkpX3PjsgiJRhVHBaLe158XH
uI6/Oq6qITQn45FBN8h17gP8zFpR8JChxB+I3cpo+NfxtZ046WtrF/a3Xjv4pIKkfQY0E9wSq0Eg
LOvrxvSMAmkSOYRwidvSu3IZvq/hMNKGqzmyPKo+Kut1FRPmuykT6lP7pp28J5q+5Ai5C3maNmtC
cgUltI1b+c30SZsBLZa4Ujs/80qbsDySXvJRGwC/YWAcgOSXp0kldJHqlDIaZ0o/B/a+Dq0IjQnx
GleCncc+DdrPiedF99Iw3TOzRW6YwAg4zMV4YPc2fbKNxnx06kXtWDQDjfCqm60tm5N2705meWXS
qm1XvO1Edo322B8xAXa7eJL6fsylt/ciNvCNsHb06PWnTplYBsBrBOeIhL5Wo1xAymEsGKKo8s/8
MkkPSs+MkTDqs3QdJKaPEAKNG6vPazxE0VfXaIADx9La+kyqJeIFqH4i9VprE3huUq2Vg4JtTThK
fLNUHi8KqOfboU4Cpoiat5O1Hhr0yiJ7YzdMqftYJUgH+i4CjQ9wA+ufRVgRB791k+r2qkgS8s6s
QV8Mc/6KNyLY6UkZx9a18jMbcvoBpMgS6VqQG0ng0iuNJGub0JT8FOQYu9nhVa2zQ1FIwT/OSnVp
Vx0pWGGY7b1aGqfWiCLQlDidcEV56IY4hQgCwoD90fElK3CH2Yb9ddjl8Tr1qxTcDbk6Zle+zFE9
ntheqANkzRbdvwdTx/LtT2bR5Q+6iJFhjH4LSNJhof9M5OC0jx10XytpKrVu/SAZIEknvEu8n8cQ
EaJ1GMsh+GKXSXVTdkLx8K0Q8SpBpOpMEicGVDlpRLBAnPQ3GKscXCS7GubJgC5wWycZllF3+uIN
dv6pq2tsV47r6KvOI7duFZsz070xp6REjzGOA4FXlc2ssj63ijMhYTgY1zPPG7+EWUlMVMqug9E7
RRVJ5gYHFF7jmT05YSqUXsekv7X9gkhFNuopqWxOuLbqqBpYEQVaSqvEztD1tqYFaD7ZTSPPypS0
1qKUauc0QwoNyzCeyXHw9qb2yrWksXoWE6V3HDl/rDJ8plv2KKytbar0ys9keGwmfHn0Rcrp0HqW
vB8VsNk184KTbV3FZybLVX6u/RJ8lRoDHDc6yK6isWqIVyzB5iVZV91NY3jXdpH6lI+u1x6h6DNw
qAj3KYoXjaKFOHIUo+QWDFdknhnhp8nRBI+2OngoBXlXviuG/dRFGfrIaLBdTiuC6JwxzW/YD847
OYDrRvnmtF8yqMIvfRa1VMwa/cc4KLg2vYXnncz0vSZrYM/O08BoHwz2adRNve0KbVyyADZfemlk
VyRTUb8ONWRxdx7MC5OjPyonqoXHIc+HIzTM9LoAYE86kj/TM53yL3MC02bN0hscCRU5yywsILIN
44MkQPQ4EuJw8CpqKAOb9X5dur3/ikl3QujqcWhDkQINEGshAWb7EajGtTfr/rFxJmLse7NTZH5k
066K1TPLcXGb+iUGqqzIr4opPvZ8232PVJBUGTfrX9FeDM5pTtUsTpHnk/+KtM14nlunefQLdUmk
drGtqN/CiPeSxyQqxU3bpsXaAYdOAU0kT0HWkYIZ4axJPeO2CukCp5TKpgN75mCijIHIY8U5uSJy
yy3OdT9nR46T5d7CtflMrrbcoJqJL1Kekqpoim+UC5kRkZlTHqn1YKnuzOnYx7Zx06WsROx5HIaC
dSO9vj9R9INlxTK1IxHBvght3JhV4hGnbc6qRJPSWWSnzriC2QI4fXIp2kA+hT07u6Gr2nDbZ0a1
UJvo9+u6RIxEHg9anG+yGIddY+bJg5kDoQmNkDS2wElPYxC3FxmJp5eml9/PBrv/UpdfvcoXd07X
MYK6ois/5QGRmDCXHpRdxglMoVI9dLZjnFA6qSdgVWHC0YBg1it48tSAyFSPKMKScADjO+zTnkaM
71LuIsaSlOe6sPmOlPrwFiYzEJWNB9Q/3pDqg8a+cNkBIhsEyDwtlaDQTkSzjy1N4bKxInapgULF
vEpyQ9xPUJA3jY7rfBXFCLxBRfAPONi7V5M9FHesuK3euYBEKWUNFfrbCss0eY0cRoqNrNumPlOq
CtHb46f1VqCah2TrjHKscRb1QbppVMs0M9oehy6eqU/xKS4QLH1cNP9VxZw+H9QgenaSJsDbinlT
2SHCzeDVd73p5Be9cA7kLMTZeqqgztt4ISoK+u106WVG/fjxtf/WcqDJHtBpX/wfC4LsXbfMd3XX
gGN+8auuvEgCqwdqD+Zjpui6SWTTHyor72+MMLOLNVwPsfv48vJv1/fp1PEJbGtZuKCsvv3uMXJY
Y3SpJM/4HuJtIYhdOMRBkkx/hIXt6Lvat8nzjUXAIxgNIb6kaWqTRexR3dwObU99ZlEIpZsJoHJ2
hD4w5Wd0tkNz78RmYWxQGDXjFaoc313JKbWM35GfECu8bXiw77A9CEeQjfifv/F8Y7RSk0SBZ8ow
c/GpIJAh3KkEvo7fugeKmElJVzHK6OnEpU8zJsrl0qoxxuHB7rICnEmLPZ3I7GVXbzT4LK9+c59/
8SGBFQlInJh1JJ/z7X22LCZbb3GtwUUFXhIStFOdFbgi9x4L97WKh+Q1AB9Jdm42c5O/d5GCKuAg
ZxLW6JLuESHwHAnwxDo4OXPwm0GwdPHe3EZfWg5GI5/uLXCewF++wU8ALQrbcR02WbJSfR7omx+D
rjOJGd1LTBPuJfOG0+3chHr9BvX65B6jsSOoPCjjERNAMynJ6XiBhhNdVPK6dKPFmxI2o5zOCqKb
hghLrnL93yB+v2Nrf+548YF56g6jyKTt/p0k8vMnxyI754RdkLRl57y9S0CS/5xH2DG2xIhZAew+
nvdmMGI7u4jwgsoV02WcXkYIyuMzx7Mi55DnNck+rRkn+Y4WGIkWg9ORMEVAIZNmunSDqASgXB7U
ZD44oNzaVdDmLqHZXZrZu4Z987ghOhvRp6cbf2/4FWz1liHwjRNTemMJi1pr0tAzWY+zb7zUWICH
6wFU2V0wWk6+spSqq9+MDnOZQN7eHByBEkDsAvUDjfZugM80JgqPps5K85jiSyPxOdr0KplDAizH
qtqW2Meti65FWExecGIikgvcCB+wKPn/Noe2T1T/O5Q2JS1aTM+OXR+YRLP0TLiTb4PiEESB0Nk1
u02T9bRu/CLiR01MTDh1POI4BzCUfeq/1KSZzkeqLukjBX4x3X08yt5OZp4JfopqpGsvL8Misnj3
CseDnCY7Q85dwPlbdtDROkvG/FigSD65SUs9QFQuewlbmdvJIF/gN4PoO/fzr7vNJ+AmQ0FzhBUA
iAGl+3YQzTFIozLtqCfHCbGcbiRtNpEzxmtkiEtLh9vs2Ue8TfFjYqDcXeVxu8ysMjL/cGKnLtcg
IMmBMinOhmsT2w4lD2von8uURZDTJ65/3Bxhs3XQhuydPkNuRCgPB9jSmY1CrwozNLaOTaFy//Hd
Nd/fXjrsQHz9xcgKRse1zLdfzsElLDAKfOVk0lxQaSnztdnnfHoqBMEFp8g+BP3oWSdwMPFLjQuA
ZGcP9/hWkMVibYegRPZRCTf4NFEZ3egpTW/NcVQTPSXp3Ab9lJ65PckHlyJ0llzP0gQLgN9PXiSj
jy58Bmiy9vGwYnUtSwx+E1PStgjq9sYOOQz90AkixPg1wHgRHfw0eNCbcRYVTCse1EMJk+wd6ic3
KrQoVf5VkZPBxELXgzNE1S21M1QJJZAHv9E73rHqItdgWvdORd2VPTnHGkXiyLj9+BG8a+4vH8g3
YSIhs/MkaT/eu+1CYdsJm4hpmUhZzo8YEY3bFAuUh1lSkvWNEny610Ax6OSqPEy2gzMtIX7Q3Imt
6lXXYwxoKM3IyAm+lagy1TYthHvpWZkFjKXGTtAmDq1KB17HRa/LJr8VwDI5Xy0NTiaa+smsO+fO
6anXkyQjqN59/1MEdzXFeqENbz1FOtGbyPAzIuhCg1ekAmNBXgSExhUJjJm1cuqCzeJUSFTyA23s
iLQtK0n2RTUS7o35hWpdzqY85lcOkNEKZhH1GJA1Gq7y7x1Is7Ct6IB4qDksJGASVQF9IcMP+xBi
Eida2pxhNW6tNG+qTekVgX0kGnNptRuYTKa8lvddMFERdirOPuQVtjBgdBFc5AJt3xr4eh5sEbiz
fXVyQoQxTLlY3CfZ0276/mD/kXjo/0aqt1zoj59o6X9eeDEq/7+imptLwsRHGrzXtn351/lrVb6+
FaPyY38q8CS8Lw87UfAfcelfeiHr38hKhYldmVlWsGv/j14oWCDm+KZt/7sYddlq/SkXcv8NGgzT
AG1LxKMWuN9/Ihdatmx/zfVLw8lHDMtcyNFhEb++G4stQLsinP0j2yX5MhXAJKhn9OqLtOPq+NOt
ufrxS/9ryvj3SwGJZ4sODI315T24v5MybZpmPLaO3a3xAFs0QuH2/XcugpjRY/eH0Pfd9zFrs1FL
TbaW7rxxzIQeWAru6+OL/OKmAWhzkEiyPrNvf3eRsbf8uSmGIzdXfXUdWvmVaQ3XI8Say4+v9G7H
7TmCXTZgBFNwsrLpFL9drajgD3GIEZ3uF95uI8px3dVZ9Ts8968v47u8WTRw/PeJDcodQI5E9RFm
m3XXQ5BaC1Gqw8ffZbkrP79q3C8I4IK32kGE/TeoeRrMPamy9oEWyLTvB0W6qtW5tKsyPtURpmxz
+viCf/9W7oLlNKHpsXlE7/325pld0La9Zx1cl6Q8KnFibdQAVz6+yK++FUPbQ9fHlgl079uLeKoa
4q6wDjqxMyqkDUirwabYYYiE/WL2uyf18eXc90jQvKB9OBvyYBSBsxOpuXg1CoVdt7ehj/jN9cff
7t1ekJdP8LQgN7i4FnzPdZfNxU8Hqtnt3L4ay0M+DeVz1YjkS00/e5GgyHQpDmfhicgvQ1HP1C6G
wrANcN6PfXsvIj+aNxPH73YVlbn3VBdywuLFDoMe7hSHVwmEnxrQzTA/dUXDPrYm2ukAVlDoF3S+
jnHd4jLh2oSS/S6y5f0Qhv3MjIck2nXBYrBFevu98LRTFaIyEU+ds/eCob0oTB+TkUU608e38O9P
bIG3MscHlF5gVCx//9MdxK7YYonsDnQaxdawIm/dk4z8OrEPW2uFN/8fTk7LN+MyHNBd0DHW+7c+
byZ2I1F7gJXYbeZBT3sf3cQhF2N29/E3+/v44krULSzefI/C07vJaeSI4EZsXNwZhBjdOmOTl4n+
zfb1FxdZpnHEsSwbLArvHlSflS5hfdXBGj1jb3toRpKhkLuPv8kv3gZHcr9M2JoU0Lx350vTSgzZ
e8VBq6peZ2imVilErFXaOM3Zf+NKXAAqIPBnjnlv3wYnghlqjNWBqnBynkpl7LCY1cCiYusfYXuW
kctjEdhMJChxKjbv3jsyFkxaZ8VhMg3YbBQc1wm52r9Z03914ziuEs7CodHn1Pz26yRO1ojOyw5D
SQAlyoJuHyvJOlL29m+KT796D0z2JxxLOcn8DYlPl25qwik/GEEy7St0dhs6qt5vXrblOb9dov4X
e2fSZCeyben/UnOugdNPD5wmein60ASLCEn04IA73a9/H7pp712FsqRKq0kNKi1NlgNlEIcD7r73
Xutb2yfZPEPsG7QbPjwHnrnSRlDFCUXFqyur5Ur6Wl5NtfBuGzEuXy05yy+/fyD+9pKwXDhFoNq2
gw/1KCRJVzBhPJUrJl2skM2BSrE+ecgvT8uikJlin23/8Dk5b/3ySTmQ2lsch8W2ZX0UWPu+VikW
5OPgWWmwH73JfB/a3Mvw2CftFCflKDaYloLjqKV6sc2+eAvJqG0QEOCp3nOcNa9l20w3IDdXtAFe
2597s9c/UyYXFJUsQfA3+P2ZoDtDchgraw1gxVOsRGXPCDzqpBv4n4dMONdu6fcaK2g75gerasrh
1subAMFYh5ErrtaeaNwwAZ7ZwSIYs1e3sJi9iBwYRASqxHOw+InkRpC+/T13w24430hqLhnVRntv
zAa4t1EMZs1UbTqZKxNmpM+ZeWUKbfr7oeNmREwop3MS1PyOUlDXKdOtZNxbIVEVZyNoteuW9LYX
D84WrRlrJC9iLpPvHRpw5zjjVX6utOOruKjKYOTXKdJvRlM0cQJxLt3Vbu6XkF6tsYwJOl4ugxY0
NDPxZKwi0Abai1P8qt0plLApd7Lrwz6CDwFYk9cLKWHaIcc+MWzGCFOugetGleMvyAoZZ6NjCNwp
2yf+6jyPZmbxV4ax/p4NS3nds5xVjPRVctd1AB4jhFDysCxwA8Biz9ZXpK0pIsDBG1/M1JII6okc
vBoqBXm6CZvlq7FI5J1JPTB6xWrDcNekGL1Qi2UyXZhQ66IMaZR3SmFcAGgh/LNBdEOUZbxWzXKr
HU/jBC3VW8ILhnSKqSxO1rUf70Emtrd0bCcAONNcu/apm42F0ZKYrAx6RO4Gl6NfMPBfhrr8vDpt
a1+t2WTgPLes9tgHCAiiFSPPsZfdvWe0VXIKFvY8IA7kmqBhJUKB5El9zJLZH6OOd+2W5hBUWBIK
bHiYqFQWN1hptdbWVTDP6RNH/7ncO0ZRDnuO+S6h3rqp71MPhNCWGOQ/10vQksTAjp5HaLAoZ/AM
oGcSBKkhiQrU8Iaywx8BUZI7ScCEl7/qrHC/DiqHcgABZ1kjR7ayvijqkle8dvsh2ZGvV31P5cCy
NlQIfcFAIFFa57S1zkbpJtjDjYG7vbq0LHcTPnzUkFVf3LlTbasIPmeoqN5sv400SwrMWnNqiBPN
UsKYO9dcr1I6wBs2d6FASpsOtgK5qjNW5N44ch5KjZjIDePR9uvUInHIRwOD2hvMcNorEDuBkcgv
2UgSVpybGpkAaxp6G1wy1Y5IcdP6vCaWgQk38Ponz+ra9uTBhybXnmb2Y8U0FQlOxljqEDo0RfaY
cMPHhXx1GQNKEeBFUtORkWumUHwz8AAPkrkeDMzQohtZ+BrCSZdl9Xs5L/kdjRX6ZsvEi35Ng7eu
Yt9DY1MtLdJIQj8lf9ayh0aauPROQr4LTOc1Sd7RaJcsJWRIJ+8eAiovWrICWompWlwF0huQZSH4
LPBUIEglMLUV8zvCZzUfZO6Pa9SjIsYWnaQ9psjMrabHeUT4FsYSerBrRxVxuwClFxtT2JJCbNj1
lmVlVx4j6X/vwP+o6fJ/Zn78ra/r/8Xey+aR+t/3Xh7KHpPWt5/aLtv/8ZdLi66LwDnEC+fR3wi2
II+/aHXih+2ROVuI2I+jPzvuX7ZHV/yLbqTFyYzuAa3+zZr7V9fFwfZFEo/HmQqgAKfEfxQq9/Nh
ZmMc4g0T0KPY8LdZ7YfKtM50VwjdT3FRihCtQeGcl+nQ/6ES+Nur0GPlI7pg8X4pTXMZ1Llcp5hp
PS0/mpzqNKt6efuP2/43fZ3tmP8/h6btwxCyvPXSKRMZGXxMj4MwLW2b9yT2UOryOoBuSurUOIWM
V8993QwPBuDdC2jxhf7DJ/zgH/33tZmWWPhROXAwBv75/Fkn3VCZVTtChMUp9kaPNEBgobogwx8y
NvW6ByIiUbgJt5pjP4DGoKzeemmACCUxIHsQEIa2qy2k1xfpvu7NtrnGS5sRw/372/Trt0HXg6YR
F8FHbm+QxP+sA52AOa6Hgym2cHPdig1XfOaZS2X/YZL484FyuyXMDwktoZ3H0A+r7s/XKQYRTJO3
zrHCvULIlS1m90YolHlXQTt5vd5JPa7Fc4YGV3n/9EMGNPhovlnbvyQ6fSg6tCL4G3xgEJNVDdIi
I1XZRv/wj8o1PmKAU5JiAB8l7+SvpY1NRZhaBIoVfjG8jF7Q7UbXltiG1+fff2k/H5N/XImK3bFJ
aqBXAAf155vpLqFES4s1KQcMB+TcY/vFXuHHnBSMi6p06Zf+/oq/PCYsVTzLNMrwPlInfihBco0M
XngFOXaLQ765R37c7LV/0hv88pD8uAqFu0dlTeLEh/cG9J3TOwVXsU2Z3FLGl4fKz8lamXP7TJjd
o90uf5IP/OmaHx7MOofi7KxcUwR0yQgAWGOr7N7xpHpPnMOYuKa+/4cW4K/XZEnis4YmHRHW9A/d
Ax8ejILrLbimkZyPxao+WfY6nyNzQmtBtAvAlxFbY7L//bf463NDu9ajyEcMQ9Pi45qYNpMRFJ0S
SO266nZk/v5arfAgWX45EoxMkP9Q7W8P4k+LMCsg/1iUrja168d0rBa3yFDBrovxT8gbizJCxhpS
phd3QWGc/f7TkUH64cZC690EC/RWHRPLMo20n18Mq+3k4lOqQOhLqvGohxX/k4SguT4VqidRIeVD
Jgcy4kVzFKoiHkEky1ohVvXCE1qCznqdK6wcIONg7/fnA/yW9BwO2mIcZM8pO2rtRda7eZbwPXvi
B9u91aNY2JN12IxHljXmg4uPPuOktd9aqB5z4DsiIA4qwqBTy5t+ABh/AbbQas4nlNP2U7DORGyp
tIqQKJ+FZM9be7u2EvatJl3FCT71rN7oDKIFWVCCt/AugR6dRlOH1nnhJca7RUKiGWOlks9tQ1/s
zCsQI4MtyHx/B3d8JLYHrgEWXtyXVryMJU/7SJ7EMa96gB9JLVUJ+0rqEpkfYvYdI5NUHFPDLT5N
XYgOfaUTNgI8pymE6M6Xz3IpDeOAoc+Vh1l1TnBJJ0zkO5JVkPsDGMhgK/7IbknN4THBou5HgZWW
jBL9Ri7pO6ujMzt72EZiyaKEJBRurZwIrCDgafWdB2XODnBDiHjcQtUUK8PORBCaBC8ljVbYqo/L
XDfpMcRaiHq1rUhcTdH89RcrDImTmLU29k7p485YwSZ+DnHlmUegbuGXJPCVlrt2GTvvAuZp7/eg
EjDI3U1sF9Znp8M8eayXpRbHtXMUrASDCKN0byAmmk4zsm9BSPs4GpdTNntYYJAICFi6NcmE7Zri
f2SbSKd9q5Rn7G2rqCCIC+WBJbIGNMtjp1CeUaVs+uWeSKVYT8TA7GlUWE9FwYQ3TqbSvaDPPFdY
SFaDgEDMweF9umxleoo7m4pAjt0jpixBXwOaVogKFAbetQuEaDlAlUnOEocNcEfQBmi3VknvrkfJ
SiqJXXbtBes6h41ahukSN/0gNkh64+JA2ViXXRAQLFFKWwbPnVLY2JFJMi9e1tE6mEZV58CSTMx6
czF3jyM60nshurk82LbRTEgSEzAuSzkiXhrTAjMXmQUToGwem+88+aiZvVaOUOuHJHks9dhtuaa6
h2oOfkbGqxS8FnmS5uftSishmnE1fm60lTbgDgGVxwYvkc1rFWKr95s2fWqrhuJnLo1sYxRiB4kM
vZCHkZIBdJ0XLXhZ2mZw8GacNxh89VgD9V8znzxUqFBfQ0P3NUUw5BseL5v8UK6j3l2o55SsPtVk
DK6Ml0Eb/eaVo+NX7PjuyuWUZyC/DoPdGDQy7ECGkeuIVd9IDlZT7Gco+PfmwntzXxu4AW7ZBIv8
oD3ycyL2t+56SUIwszC86hedTiZkUeJHNsmIQ3jqjIgpLYYyP6NvP827MDRE8CBs2zzn1TVfFC11
REbSEHfNkK7hl1IsQYoDEjlrFtGr6cMvdprV2Sd7QAFS7EarWfk5tVmil8bs5XbZsRudGiewiQ8V
oXM/fKJS7IcLmGz6bkTJlaEv6gU5joQMZIh1ieI0u0OwVCI9swW9/KgkWKG4lBWnvEMvlkF86lI6
/reT3wqHsAEF3vVUrx2mNszyMDKLsrTme6PDqHri3WyqPX05J/iWemueHCrOpkWE+CUzd3oxZiIs
pglaLkJ4f/zUuqV1ufS1Ux1mr1Fz1PspesPcN7/kgeE00YJdht/ZhRYbkCXQo0KU5S2HaPMxw1xF
xEkgCUzy6x6fFu6V8wBL3EtbW/M3D6jK94ZTgH10+y67kXOQy0+onbq3wmjkF7dltCpKbGORk3bB
g6mVCxdfuRYApdTck8OzyTcNP7gtILt9lWG7Pg/wsbt4oUQs9lLhPT5vk7k7Wiye6P5MDpA7RLlg
ylI7LU71AgjgZMtKXhuNj8FmLcQaIYmbSGBahnaOBfEdwFpzvGv0EwWtSRkk8rJE/Xzvlykr1tix
MpIfvTo4qrKJIZhLEvHEMLDBwqjW5KhqwUQmaF0Xun816m9TCFY6EmFvPKZdKT41hqbDJJAjYYzG
nvQNL7LbHETX2uq8WLCEB2lG+LSmIQR9QAXVqS3Ri5wNWnmvUxlgFhLZrJ8Hq6KZgka6UFBzlvla
w1j8XA2oXSOdIW3fpS5EXZxFNpl2NeJrUuWaSkA9wPnwjbyc4tUusdfiChwKBHGZ5DevXKfaPBOo
uo6ki9jpoTWK4LNtVV1/P5kKg4ylbYiBfLXvFecUDlhqIobCNvikO8vLpxw8dKmvJt+cwRVUs3Mk
UdhW+7YY0k+mU7P5FM2SPS8unz+mkTw0e3ZhE+/J3HcizsrenqI0acpPq7GCuVWDWoLTSM4dgM3Q
6djBfbmgml9z461vkgldjtGGVjxmU+bty8Vuvii6ruH1Mlclwm+HPeTeXEaAvnU4VlfNpC1rj8BW
7htSB5KTT+z4twyJZBE1hj+kqNdc+e4BPhgOpS6M8DhwR78XQdEbcQIqfWJlbRy+Ubsf95jE0uRI
tCI/D+fwTRJM8KE7P1xhgy9Lhpq89qonAbR1OBBWhCoVIERbYiJpMMYXiiMzQdSWmx0sd5I1kT8T
/Wc/bPNPcy/tDE57a70OKWaPnbU56GiQl/Q8xWoEr1XVgPYzVUB62NSS4oIfwX4gOpB+YA6jRu9W
BQ3WAA5TxcxdHLS5PXOOHaYwwka8HiV+IKokPWwN+1tY8GsWU7vAAQjKsJ2ODaI5M8K/48+x64pq
3pdMVQ7GIDBr8IZ0594Al2zfW1nV7hyOPG85i+JtwObcxLWTEIs2BpOHFLvZUodgeyu1V/S3EXdl
LX41qDO+fUDDaoKjNRTRIjoonZcqGMlfLvWaQAVOBYDJIVnIS4G5SMucX9BcIScJqMZkKt4vQVaY
ZwlA3yCaaRjQ8cxXaV5PadcYcS4RVdAQxAtGzmVnxFNSSkbUgjFtTEqJ3Ns9asLDWrnjW4EflSNr
myOqN7zCC3fe5oOIktwzmg3VH9bk7egtN7Mv0+vCDoLppCxdgGAjucnerY60mI9Jgi25cJZHBDnN
LxWtVBzYqMlIDfB8dZukEDvPoTyRf4HfJnuU0NrWXTA7El04gLibTmJNP5qTl3on367RwNlFxwE4
t4b8aVqT8bUXUxHsG5LG/NgZc/97UhfS2w02MMZoZJn+jlk7vPMqHZ6bk8Rsgmqtfxxts3xUIrUl
q0nC85yttXUEu7Plo4AexW3feh65BHrpH0GZa/Z4xmRvc5u1dwyAx4ehl2Qoj71EY9sqPjSOL0j7
pYsgYudPKaaIBe1MvJIdx5Zces3nZsbqGnW2zDBs1lb3NJSjFDviVJpzzHurF2faIhbFGKX/aGSl
RDyypKjgGSuFEwTkkd+Iao+zqUt7w4xo4uJQcno6U7xpoUX+QuNNepdCTboQqC27XeZZTBNK4Kcx
/a0edPBsuUs0+pTCu55jHH4NZQ5TFLijDM8X4s8YCCWed9eAWS+P0nKbKzdI1ueeE16xJ7aPY6I5
hBzoBPR8M7JXEPeQW5qnZIEzsatxRF3zdXYQmotAuZHYgNueGpYvhDz0DdjRCirEWJh3QizNAztQ
rSIbaPA3mK0dwWywbz8BtSSdqAPnYfCsLcF1kKjNU93P6SNW27xjWlS1YcQRe34fs7q5dnBDU3Pw
xaICXPNh2IOoR9iJycbVnBWzgFVLmc2ZDHJA/cJtBWAVz8D9A2dDPBmOdruddvsWT+RacPNBkDZn
LsBUJI8cWD+vrJCEfcGnKQ5hmCd3Cya1Vxpr9NzRM4tun1tafidrR+ewdebuzfHEOO6IU+hvCLGm
JJj9EO8sSeBk7ikVyjtI3xKlauKYu0qvhrfP5wHob4aQIo/y2Zte0hQu0C5sOvfKmFjb43GY2ruC
3DgWZ5k71Bngr/pdlzhpfU5ADur9maXoYZRF9gbpUM6AKBLnphnXKrtgiaxfhsXGtcY4KrgjxdAL
ULO0+ovqPZf/TCf7OA2zWzMTaJPHgAehPCNTsX4KzXGyAVsz02dk6vqXtBVoRfaByh8s3h2DR8J2
WggDRQhaYW1Y2GeDEfTOl91aQCHnmeQA5jjfa3Bz7U5bBBepLLBwvsu+VVHDn+neHiRTng5wf7sz
MYvo/RiaYbs3sQ8wN6rrmkqlNoMJq0BvmPvRoJjdjX5eA3McatFw7oXItCf80z86FatuRC7YnEcT
v3R27IncS3aoRu17y2lZnt0pcF84uZBjYbmFvCHzA3RlD+UF3odfNMAjOAtcdCO+e1g5CbO/fLKG
5LOWlVlHE4DdF1LdmvuScgn/An/hWgP6665pDAJS5zTB6aOXAm6ynFs4U5oiFZNnOgB/JulSzzSG
sEXmYia3IzXCiRtSK73sx2JSpKnpoL63Uuncm9o03F2gAvsuK9My2IHQpIjqAo6N1OcDyiQHivBr
5pdetyPVc32t15ACjRR4FnXt8qzv8iQk10uTnPXdm93sltIL+W4yEhDXQbT/JoWem8Oc5WxOfdUb
7nEe8gIOD+YsFMJuCc8ETpn33cPD1940i+0wfBvXJdy1jiaAN6FsZbQnFsHAkE/6LTOw7kcZVIGj
5QJEPE8ajrUDPSQGSVQYZZQ7S/EtNyaajTVEqI75s1iXyE+d0ot8SGm4q6elurSV0z5rXdmXEA58
A7mxpORkGidehVUbl2M/qxeMw7mx88EuzbuWXI7bDqIMmcXSzAqm5FZhxiCcK24k6uPmgMs9eeOA
oBv0I+ZCNYvpZ9kVbbqUWNV5IwC2+8G175f+HfY/40Ezs3tNkmplb7fz9J5ZOvUMsgINHhyb493M
MSoDUpB3yRUxMKF9DMeQn8PxgL4FEsHhqxjwFsCXkA+JTwzMTlVIE09pKQJzp4YVPgUV1GAfROCt
6owylQNmL/qSz1Fy7jjCWa/vS75oDGe164Iib53ufHTCrAUwnKqLfk01dsG5uWAsQeqzWMyc+XpQ
Ao7ufNM0olRI+3bySqRnwJ5HByax292W5VRzoHfslVXFrQuO0iDCMLNqBxbV0qUcQY2y7PFur2EY
UbYt5D4oVmLYrG3OqBeJOa5Td5D45g3xEiqG3ZGQvKwxKzMZZoHWNJgkXZRLXaOtOyaoNdZYOxms
kNVpgGPWve/0pyRM8uC1YdIlYo0L0tzNU+s8jTCcsO+HU6CjicQbwkBtt7iZdQC9nzbWWu27UM1Z
3NV1eAYXPvSIG1nA3vjQAR6VX9CscdRovQJ/AtMQDMsKUQ4SSntOlqmVnpgAky4hIAkcNAGiVWTk
S+hFoqyVvEDd2fM3XGrUgPnEM1Dv1I02YK195vY+v0NjG9lrt5ZcBnB7HV70Awb9U9/CeN+1oceD
5YyaK5BNClMmazLPhTGycmv1EjaA4/tQ5QdqwuGKoXNWn00YW9fdQMpaSZKOAkavZLYY0dB103ro
ieEO907qBiImCyCNU76+8VA4wCVgJ/Cs7E2shfLZpF1VHOomw+Q9GzPiZDQJxHba1JGaFARrOFrF
APMbeUeRsGgBBIpFPc0PvMGre7AHuiZZq93i1FNEeQe01WQJ9K40p6h3vflbabX2M+XGsrBUqPXd
UZ57jpJvttj4Uu8Zvof/1Beifyc1NCxxaGQh/vd5cr/RPwbZopw072N6Mf5y8Cehv07+7P44qkPb
bjzrJlAS56zISblk32qJoCh5To/jOMJJIQvavwp6Rz4ouwatPZhd+Knym/KZzkYCBMrAZY0eBoZc
PFhDhvnX33Z+aFbk+did1Rt4HvKmIfPRCN7XRNKUKTIGmYMscoAMc7u4sVBmiuAmSJ03uzCTuyHQ
fRbVfmK6VyvI/OpQJNbyxbcXaImWQvvGujDa06nskX1+GnK6hXGP77aNbbL+xClX3QakYJmNsYzI
xo3XpCHNlaYldIlV8Ebo0pPfm3bQIz4Km3PEnMIsiEaoZMiqQMLUD0ZZtNh9mebs8lXN97JXDi4y
2+fcoGAfKJJyFOofbrbrx/NcyEtsHCznzjSGrAojMwY6fxLigud2gjMQ/c9L7VTGZiFCxYLZDk7G
zgiz5nOg/TnEye4Bz1NYOl8JmRD6QPyWu5BD47ZjNEsveDLrcCaOQmybOoZTaEpziypmlw+1d4Pn
Ck0qnMCQcsLN0idAOJu4Y2lFizmrpek25L7zlWlDb8U4ZehLFD1BUnHTVsVLTnYAR8yhwHJszVAL
wP+tZXBiaR4xtDdA5czFbTiBmzSf0Ai6iQUgpMEB5SadfALj1H5zEtO6K3BpJ3tPZxNfJg2sCG99
98CKOV6L0SeKWFFqIhhjgf5uV0P5JlCJcRAgzyc9LjWFz94hU/E5cVOobVr3hC6NU66vXNKhUiBC
Yeftp3Jrnhitm/PzGFsu/F5bPizpMxP9rro10lO+lDIDWmenz/YWLAtlk5wsmgLJZ0LKSJ7NthDa
cC7Io8UvJE7pj5RaxyKwlgBRsmsLw4LmuThJ8OAXW7ptP9gk3Q4/Um9NVZHZ2f5Iw6V5j6wV0ckS
HKirksvMhN9BeGtKjm6xReomNFo7cGoE7cJtE9WhEQb5u/MWxYuGyuVLK1zjS6JcsnpXbkJ7kDT/
QL4QL0v8TRs2nzj6Be9TuOX9ZiQFP5k/UoDlSCBw/iMb2PqREzz8yAxWW3ww3vyOXZ/1YT5UtlW+
M27e2kiqKppXp09WTssDccQ+vUEwCTm8yzfEKWuCmcunycwaSZJxO7pmddZOBBzbWKq+Wp1D6jF7
TA9F4Eca8mBMRgg6obJuHNsnLxnA2WDuXfTZxLF0IYxMscUr96wQBisiocu+o211SVDV8ATN05iI
WLbEGca/UbFs9M57ZaeQUDs4pyHVc9A8FSaJRTFAuuCGTHL3dqHL827SBqOXhOD3LRtaqiTw1nlw
9EIXqyEyYQKrGw9TtlwX42pmq0CWNQCkYaBdkSzeecEFUrQOMJeUnE8VbdtvYbgarEzaqC8NQ/oJ
kc2Y4ije1/IthdtB6hdkYzr7umWY06I8I+E3zEtCuAqbBXbhcEg8t1LEnVCzgV3rAQgqnO2ef75F
2n4tXDPLWUGZG7BeTrmzJyUUO5qzQNYgzKrpt7DxxMovFnpnAvapn7+g2OcxoVqbiBz0Bt5fUurV
jeOK5cuMeJMyzw55cTmEko5GBx/TlsGglmhrc+nvMwnxVjQrPjXwgfN11dkWMqbEJthX5K0dEl5u
WLd2pjlXJM46lLGxZMRJ2CmPRUTEPUmsI6PMZUfexlqcMWFzbyZbjQNlqg2zLJ3oKu69PqA7YNOu
ETAxaunugAfZ2IN9cDuRqdfwfqprIuFFQtN+53Fa9C6khwkPaNOaWmfA4dzrqZXmJ2t7qjlcsdXG
aPQs2rGVTdM5ZSCMbQLj6CUyONBK7WYFvbENmHh79CXE+xDCQ+J01QMx3VsG3EMOAkYSHLOMEeUh
1AmJ0BpV5rSX6OfKQ9jSjwFV2/bFMQFFRXwoLysHSMHGeFXSEzViQoLyFRLf2LwQgWEYkQxLCzIs
heZnTiJGu+egybnLJ/r8ASq4C3tvcZOtmPb8fG8xuyR2Z1396tME8XXa0xnx8FdDN4JaNKeh2MkO
Ac2+mjvwmoBC8iJiy143M9/kfbOo1Si1kxIuplEz5NppqLJrlFR1+D0MFy84KthQTEDb3j9DxkmR
DnHYu7LaXAjShOEW7Ey59ISQi9Gujg3Tjx68HbmOupSePlPQhgkSkHADcqySpE2bYLGisMuzb87a
10OcMw2sDhsCyDvgwCBfiUC83oosslbJaur75Z7XtjZQhpIAdNIri8JB+mZyk1e2c222dvs2MgdY
o5l2DdEiRSkp6ZKZUOxq5QwUWVXhtTHZhJRIVcc4imAOSZCbJZbk1q2SsD+GJARvy3fR2js/talZ
TQrbE8fg2T9QIdPAGfHKGeecf33r2Iy5md2b9LLVe25yDjtIe8l4vOskMGjtcNXyhowij6g89IWM
yGh41hdTBvd4RxppUFLkVi35cQv1GGF5Ie9lJ50nNkslmAV0bLRkx5jDgUF+BeOurfQNUnutry1r
mPvbrOSku2tZtsgaQez5jBqABvLKBExTFFc4XMlbASQSV2zPziFn3BDs11bbB875hAt5ZlXzdDSG
ukWwlH9Bf53Tka3o1O66bpguae5zTNVuWN/VIKWuULss6ZWTOhIiGunCxmFgIEAYsNUg1DS6BpL1
MncU7ba76hKutwLwOxRhlbAWCYfzSDWO88lGxAvTyF7rF4tFntIiQONCZ3/0Xno5apDRRQ5WaBQt
LQmzqFV/xpWrl3A0zIuxG2hDyNIsvodLWz7POZK6nVwr/R66WvZfKV/QYR0yE1rdC8wfJjm7iRwV
4KWtqutqX3khO8RaOUYae9VsAayDZbuc0xZr9b73NLPDxG/gyXkhYoKdP0sWCJvU0mXX23kwEouV
ZaxtWJQbOrdNmtwzhcgUxdTUv07IsFHNZz5mXVEknnOcMkYyO4rMwIg6ErkQT6MnOKWGRuZa6jAP
CCJDt7Qv2CjvGgLXaXatBvyh0G+GnYve+XHN9NDEvMntcBEw6wdwthLNEcGHste7JbfsmfCdgN23
6MxyjY2gMhfa9Z7MztueMSQcG2DMtG09hNG9wV86lJW2jTM5ueGngFNevfeNwfJI8syKxD3RkBk7
8spSzlavSHv1+igJHurPWi+Ta4mmgJ4pB3QhqduBoN7kXUEGrenzbmwd6irNdyEBRAVbTU0TrB8a
W/Deaph4me2xq7h4dmBA5ROxO/QySBKaJj0jsKgJs0nIUkwYETlE+nTlFsQzq4ysxcoIW8JmjWnV
Z/zRMEoOKpAeAOfphnDjFsvWuyFz2m2VHtf1nNuFC6CyUjKW0EQwSWGAE/DqobT9qtil7ox12tLZ
DXsZIyubJTGhGMfOQNoof28oSLyR0yQzvB3avNjJQOAQeAJdCLdqSQ8/wnDN+BSCVTBdGO7I+kYU
kVyPFvGG4TmBVeJq3cwMfuFXUKu7wssir6w7slZwjovI6XQqWB+rRVFAFnTedS/yIwIxjx/ulO36
INMSHTqYaTuLtdWRVx2lPJcEipWV9976bfhOrhnMoQm5whTScjNa74qiAUKxQrYAfUmafv0A/F5l
n9JyruR3eLj9kVyxor6eKrr/ZyOtUjDDM+OAvXL87Ibe0qD2NFCg21gGjTpwbzTsm8eFurWlP74O
/lllpLn5mVDj0j2rrFFB6vJW0zvk8MK27NaAfr/SxMUQ0AfZ5ZKwMs7wK40t82gzTMxu5j53wn3m
+J18FuyJzSfbCDuIhDOqDxKNR9p/Nkla/zb1/H/x8v9iIfgPTdUvWdv3r8362uSvP6mXt//lv9XL
SDjxA+EK2pJZXPRlf6mXw3/Z4G1wAqMg9ghvEf+tXjbMf2ExJJQTXTHJDyibN9nZX/plw7L+xTrM
Io8WAoMTP+Sf2MZ/VikihcAKiiSSeGyywLGgf3C9jnkpUnK6WKexFULvDVnw866Z0+N/3JW/0Rb/
rKPbroMKkoN96KOdhfvywX7adUHdZRXLHNWjfi8oJd5JjWufGIMzvC0JHPz99X79XFvrBAHr5gr1
ken+LGsrRR9S9TKAADxYxbrWDKkSXf0jS+i/P5XPEoXAHLsZQSE/XyWDbQkJgiY3smzx2R2Yoe1C
kWc3ZQC/CBYPTqXff66f5YFcEWc3Nmg02lCyUIJ/uGIpnCHoehwRYK+YsFV5PmOwKBwm/EU6n/7v
LvbhJnbmsjKMASDZwbSaj+gK7AeodhiiuzntDr+/2C/fGCJEwTOI8xrDP8/Kh3upcKqzUXIgl53x
uZB+E6eT+88Uxz/un0D/i8AcZMymP/75Kla9eEpkmrk86oKLMrfVsS99XK8cJf/pI8gHsrdr4VpC
xv0RsmVxptZ4vcrNPGeduXyYiJd6+sOL9Xe3Da6AyYJhs8r4H17gqtZutaBWoInpWMdSgwIHHFb8
QX77g6bzP7LUf983EEICEawfer8YHYTh1zTTqQPIEQ5o6g2zRwEdSMa8R2CvWu38lWLzSo5u95r2
RrFclpq8+OPcSYRl9Vr3/b2YeeWBz4ck6CazRmGYj011tTRkw4DYTLS1G9uA5FY10049el45a+qb
loK7GElOP3F+C8NY2UTDRu5YhK9e5QOFWBsbjUXj1sNtWJhdd7bB0IO4oWv6kjouOQq/f1S3R/Hj
zdigFHy36HR/xHv9pwOAhSAFIYzIIlxK8tXdBW0M2d3V57ZX5a3HgYFsRm0dBmSxZDgYefgHkfDf
fOkEWtmWY4L72J6tn59iNSCVtyacDcSeBoyMeoosezL+8AD/zVqzBSPR4SFhz0I0//NVmIcgFjTh
TGp6QpEYhXtB2TqSd1N677+/o79sD6xmSITBMbGcht5Hal7huSp3MRrS5O6BTs4jcu7GtVeaxRQK
d42bwPb//SX/5h465mastx0EtSQV/PzpDLDt7X+xd2bLbSNZGn6XuUcH1gRwSwCkqMWWbcnl8g2i
7LKx7zuefr60a2ZEiE2G+noiOqq7w1FOAsjl5Pm3xGFI7Exkw0wmkSXOcuWE2I6iI+I3aceb6CkQ
6m6FyIlR4rJL25jlqWiZP1jcGHetPY2O/7bHQTfDJ8JmhLOInDfMZE5UKW0mugoAstilmogplCWr
zuzmT28f5Xe94OD6ZG0NUzCQQLanoORzMInbDUNNM8khWPTNo4D/uXwYRjGYgafPUkz0J0rSKHZo
Aou7qqLntY658rtm/bd+WvIDv1zFOmYR8qSxpJcW/9i8sdRNSMJN7BIz1bX+kGgFyYeDjja8+Fsf
ut1cxnpw+blwINiOyZGAPxCnnBwWg7jTJytnEaFk7bhHF60ivE4tS1wgCwiDgVNrSXnE5lr8YY44
qmPB0RCrzk7Tlx6+FM0BEeRg0i9E0YgpuQHAM6oaUZONiBwFvKDB+joxjckJuIj0ZNaCOn7rXG2y
Pa3QadYRx5L9hMmSm/4o+laHw2i26V7ABIGcZPRd6wu1jPJbKzNjpJx1OhIJaWAzC12Z5pNOE6gm
Fss2e1LejemTRSTs16jjA5ELFOt4bhOCA9XfBQNqdZLKIJ/Dsodw12IdmU9N92PR6mnl0qnjfBdO
E+D7UtsGGXkaOAIigSlTvTnUGlDkMI+/5E4jUDK7dYpVidPUFW6OWgu05cTwINJYA8JeYIPQFWjp
od/imztBmCk5wr7SkZC61xFEfF+MMzclsdJlGWBaqg/OatrfzJoU62dXpW+CSH4yI0OmFNoVTola
SVCYj4PzsN6q9EcqKbyt7D/0OObKOYcze669lklNILdm1cRpNVzjonyenlYOIhjRhZhga6PzDvNd
h69CR9faceAW1q2aoq4eZ/sm6oy49Ny6NL7DgqZhozij+NZDOp4+K5iL/WVXUpPQk5INzmA5y0fy
c5W/50yD4TAURfM0DqmpfKuFuj7BStMTr++otW8qoU2fIvhO0RFP+KrYmWmMiK6Vl8HnBvdkaAFK
on3pRRd/RRgO06l29frPJioTHMC7HmjfT6cJsbsJPksgSGl3NGMAScnO0ubI2QuIDtxH9WZojNts
XMZ0bw7K+LUvR7X+CmLfAwKRlUXAEY0i6zCsdPb2tNgJr2i60VCgF0bQWIpuDXG9T4lgovHS4Ffg
qor9Vak0/OFKkWKGNscR89zNDONjTnNeeGUqmv5vcpxwdkTeT/MFTBzhb6Pmks/ngv/ssyZbH3nv
WvoHkhuorC00oP55aXFkvxkaWpkSrS9RdoSL/SWayxDtPnyiTwXKdZIRlpoXW7p5Mx6LBcvbXYpD
qrq31CkzPDLV6eWmRHLbPwUcZ/hYnWGm3zugd+XdWOFRv5ON++TWcTHZvG8GWlTQCsVYf+uUjiCV
XYldbUN7QcTrjcWKr/9uVCDZHZViK/xlWGeCyIWW1B8Wd4rLICwL3OImnPjp2uPOOPiZltNkwqID
WX/cDCYEX9LenzU9MhvfyuuivHPn0aH5466EnFhGYjowfjDbh8JSJ8UDjjB690DeU1aU+PzD6DMP
8DwnErs77rPK7FVJpTLHYdTOS5BUlln6vOksu3XBNFLCmmyt86J+rb4uoKjHIrXn4ZEtJ+72+ghb
dEEnXltotB06Ye2fnW2grPjRJgN3GGwTCICp7GAWbuRkN3ELVZasCXzXI2/G7v39OOY0rrU6NddK
3dkoLSM3WNesmeBp622s9XerKKJ5N+dr/lfIawXUqVtaX3Wtu09geSq8jmSYQX+Wvvk8OzTi2Hvn
CPE9XsblvpryEV6FKVrsVqUZtWdyQ5DJKIZW7kyrpUiFG25DSkAQD4Mw46Zwo0AVxVMdGz5w+7WF
OGGMzdDdIeTXERd2iaEelnmMQpq81Kk0WZPF8uqGpA8fm+sm3jlQA80bvI5hcGFEmL6DnMaRbeHK
OgVpH1l4rzgd9AWEsLCF9ckA3zcjEoyaHrdETnmNPbvuUliGs+VMH1URcYNpKgxuDwLUt9sNuont
/1JnDTbuda1+UHJ1DW/rUrbomGrRYypymo0pi4BqOkw+8XeIeUfnkFC5rE267A7HdvZmQnyqkKwB
MTkeTNRYO64diP1eqyvnE29Kh8mhTMWXaokA5LRK5D/6poF7WU66xSV1DcnvY9Mpk1ujcmAhObi9
+zWXCIPOuk1nDkCs/qbogw1jMI0zusBpP+znZGzUY69hQLALLWWEGxiW+qFH6Y9BYuQAJVlR4eZ7
m10FvktPVrqatvoTcelcH8Gk8J5om4hbBCi8qQXrsoq/ao5O6DuqnuAkTWbi16LqNWB4Q2uOgCkV
6F7HJWhnKwO7ta1p62fFphrf631MxFoi+umOxUGHNFXL+sFMbXhN7QBpLViBzSzsqZtI7KraMSAf
g8vwkL0VPQ9EwFiEEUxt46kzkNaPpGKNPPMzrepIYoSdM4GU1PqC3FZgRl7QcrxLur6ovUKzmzwY
8K8oQcZg8341+dcGX+sauz5qnQZ617YOEnFXDCZ+VHGPOTANbD36JOMtQd6KyCk9u9UBKK0wz9SH
LoMG7yejIAGjcpQR8wvEC9Wtk5cV7qZ1M2RBpTfKcHBppqh7TGTD9bhgjTHel2T9pHcOGw+pOjqs
tqAK3cX6ilFfBsszG61sOiIyao297TZL8nlQ8dQLEFLyzwkvjvBdXcw9oTN0/VuVjBi7QZbrlnPn
fCB9oG6/hXRo258wSof+UBqZVdxEnA5Q3diYk5u106R1Rlbr+g6FZqjd0LqKn6Fqgx3GipgWb4Xh
UAXEqSkmNAgXckcSLQlbKpgeESQLSSy7xhTQFRXMeKEC5DWnkd3rcETiIYkgTxCZxYFK7WQ8Ab8P
BuqFEgCizLn235SmCVmtpzOOnkq3Bv2YTqrD20XvNyK1mKaDU+ER5SUNt8EAaIczjPtxRQ2TwBC5
tSD/w62YKcqgZ1kEWJXuhCyZ9t87ENcwDUbKFvi0EIb6w5BVaeKls139XNhmHc9J4ujZ1pSWOclO
Ed45cJ/FnrWfoaxT64rgrA4rXAScKP8aekQNNDJIsj72belzrGqT4a9GB26N9qhIghqsnfebN8rn
olhZI06eE86aWjngAmfD2np5Ak/SbPvmnmgZAtNcEj6NoJpmfEtRbi+fh25U3ne0+4Svu634CXcI
yMdq1rwKevz74LGGepiE4EJQd36iPbf+DBVVjE8zvt3KQYUzCQ2NQFCYmJHV4upO6feHkYXWd+iu
dXmf1Xg3YxBfOmxrhjEvt8ZUknpolkp2qMSEdQEmPWXn4VxLyBgpYha5iHXnPqfIWaH8uTG0yW5O
1C/pYCuuZ3OUUn9COSfIChJ8swvDyvhkQsBtjzDM0Pl2LbbVfg5DQtvjT2JEu25cLQsGI2Zauwrj
AQaqYuspFwTnmXY4pYcmCleaS+yosO2ztYfRaCnCDnTXmZ0PdklLB0fmsbPfYS7MGagBJARkRWUx
HAO9ucX8Mh52QLLak+gruErxmpV/jT14mqf0s/vrIIY4nulNq/M8WMcjVcAlaMedALYEjRjj76Fp
bX1HxiriJfh1mgG3rqq/tJKisyO6raBvWGY4OSHPkDl0YoWCBdWQo4jrf2YHJfEZHwC3xtXXxwHn
RacE2vXzTiNhZ2ROQu0Xnfm5xhzJJdYjze9G7jbO3upqzGR6c5y5vVTJ8uHyVeqXk+XJ7Y2LIe01
IoeFwCBta4ZMdNw0aWtPinZP0XMLaRN+GFk54XJfRZBT90nco+lZatgSvp1MjaSWrcvjqvUztXzW
EoO6wBRZ/LjMV+vgzIUZ7UxR99UjcWRa+dEcOyJYsJm2MMyJlFQ/RmOq/9lXSjkGK8Th8ANX7Yh8
maVMelhAQvwpVCe2n7TVhiLZlwJ7gaGOPpt6On9OV6KI3i95oqmHNGNeHJQwVNwdjSQBmaeFXPPn
5Xe0bapI9biDfQSHFW0VPMlOL5sxaq8wKnH6ckpNewZJCmGapgjKoLuqzzkU6qfLA24bRr8GlLaw
+LXgBy3Bjpd9MRy0bRJhicCc8fL4viptgTPHSp0MFUe70iM4M5ZJzwiABGMUQJJNc0o69iCnS0ie
xChpvxJvh6dVMx0wEHDf2lrRZZwDDyfwFnRUfdMpcssw6SyiU3ch1FKoRMvD4iTtlXf3ujMg0GX9
gokk6GPLP3/hLpk2btGIcaYwIX3kZ5Hq8WNb1NPx8hc6N4qtYyko14ywt/2bwmm52nDJ2cFGHW+0
JEtQU5fXvNk3bi40ojCQwecReqX0SMGE5/RhLKFm0PSRFRsjyagYsKETpETUBBfrSCSFB1o0ZM/D
DF3m2Vl6DcknV7kVco2GQ5wuhSb3nEyNOC6DttjHGA287YV2Mb/947ImNRw2NQNETTM2791wa7I1
ISbsCsRaRIIpxw6f9StAyrnX7ui2ZtJHpYm+7QJqozvqfb3Qzey4hlDX1q3jLzWa6Sud6VerArYS
5xoDCfA28jNOX3xWEvbQ9hFEX9H3e2WK4VEnDWyJ1Zyaa+aDrwcD25Qom0QfVH2LRWFVS+PKgj9P
A6kN1lzpPIR5n1u9Uv3L0/ZVq479y7Rpmammbqg0vE8fSzdxIAKNGnZM3mFnLtUkQ6bS9wnBfg+h
SKCJD64aXB701UeTm6auCrrsEr2xNu8STRrkWAfwICmgBJtJUe11k9n8a5T/R87/S9cBef+97den
6cffP8oT3Fz+C79xc938F6C45gB1Mr9493zx37g5LuwSMmexsvOrOj3i/8XNhfsvXJKY+SqQueyu
MmH/Qc0t618G2yq1lYWtigOl8S2gufzy/1d7AL3yAyjCBY1j5oi6Nd1BlyMrddfEhpquSF8P9oc8
4y4FS1G/KVpyMPW0EkFHkRK+aYH/Hpo9FSNxdiybO+tmJRRR43ZZbXGToytb6Gb9kIwdDtU11igv
Psfj7+d5afN+urz/ZygMmhz8YAUv9HQoTqsYdVJpec5EO6mgYuQmU0sHCWW68lSnS+33UEC/MtsC
O7VflIuXh5+GHXqLHs7ytCQ2b+FLLb7ZmMsVxOd0F/lnFOAedG1sWfh8nz4Q8iX8P2rcmusV65oe
A9D9uKj17QBQeWwJTIaGE83TtUrl7LActeggNaCg7QkzNLrI07SxiEDtuxKkqS3JgMmr/VgYildN
CQeblPi8/etJI19pXARlwNpMFDefatqIjIrmacHCBneOZkhwjGiz7kpRcQqH/nqvOllSAhqJxso0
NnCN02u0wOmvYMq5IPwRhYgPKU26DzTVZt/UITXHDtRF12nnh7DujN9b6L8Fcs7MHuaM3Ao4IQB0
Nt+1TOJUc3Lpwj236R1cRxJFsR3orSvjyFNms+wZh5pGpb4BYduMM6rD7EZpaqEGztdj3RsqrQfR
3eNr1PpksztXqoYzC1CnJMSZR4M9BN58Ol8dBV9akuhML8Mu6kZEeKgsC4kq6I3SKwvw7FA4C5mS
F0HDZ3NVyE0gRUwGLdquzfe8re1D5OT9B3w/9CsjnZssHOEmtxJJnNnOyxDUvmst5CzGgpWCbaQa
IAkupQ+Oq3ZPxSwNJSarjj+rWajdo9W5xqA5sxy5OlK2wPHllrLFzm06/tSadMfg3CtPboiM2bbj
5QjBkroYEinkd1KirizHM0eG5J1AnKAjzhEk5/CL8r6al3qGGW/RUNfwzI0qdFQOZHf2G+U2q2my
DS1BALgUtD/fvBEQzcPYLupNKEryg7wYuUAeOiB2MBF56CvkzcE6rPjd+U7jKv7loc4+pAuqiuem
Q224mbAaBit0SkLT64WLFB9JzHFGEfethq/wUAxL8giK61KR1ibigstjn5nBbD8G6V62Aa5vbPa7
JDHTSK0t0yvjNL/pYOcjfHMz1OpVfGVdboKYfm14EO9kfBlkJckjOn2lsL7sTFMZK2pRZLkNLlW2
hUODteikRqDfRY6hIy9vxCck6LBnU/tvRb2aw6LJcTYbkkG+GJA/JguWsb3NQRscxzXmd8TGzHwO
42dSbd2AviCAOWiDn8YWQCQ54NgPNHtlUH9cfulndkRJsoOL5uDKp21dFXvSsSBkmyahAT1xT4qV
3RkZKmthgg5kBmLBy+Od+8jEqJi0FyhLjK0Vfl2u7mhaIJA9bsZ7gCnDJ9k6wahHucanOLNPmZSg
v9JAZLEnf8qLZbOOSqtahE56gIaRV9loFnamtkyf8J5oj2FhiZvGHusfdj3l71sZ4fvmR4XWBfmT
G51J02Izn5dRV7tSyZljFmK1wSSIfGGb8hR1+Sfu6d+en2ce1UF/iLkhHovM280OUdf9WKrEEXo2
Z9D72mhUDM6xm8IASw/yyNQ97vhRkJnoaHE6aYLLT3rm+H45vNisJjwClahCCciZLadsBJ++6XAK
uzzK6VT9VaVDkoBqy2bI/9teIVWxTCiJDdyAcowYgKygWagNTV1rTfckdWZvyof4ZzyDL0dNKzks
8ve8mD80O7Ro0jjinCFrDziARTeYxBRebqfXzpbT7/drKMdQ8e2lb4RhmrOpS8B4QuDmAfFz3aFa
0LNov676X1lthvsOisid6cKbECDQPiJa88pueHqe/jM6Jxv0XsEFS97hXj6ogptLR3+5D0JL69mJ
yObNdNHdDqrVBkk+aQHgivF4+WueG1ReDpm1xGrRADwdVMMYZMHhAHRAS4tjXk55oHZmGrjqmv20
nTQjP3qYrnzS0+Pt15OSmapyvmm0BUhdOB00THOg6ayWmawWmjDQ8JukXoSnNigAd71dQaKJ0AaD
0hpXXvKZ2QtDG4IcBE8w621fZwiTfinmsQ2KHseFXlGi+77GlkAdbS3Qm1U9Xn6/5x5Vo9lJMcgD
k7tw+qh2jHZC16c20FRyDecksm9ta2q8ehbiPgciSmUEdvuxznr9yh5/9lHhAXJPoxiFPXs6dB4r
CMxjPu1iT+mdjSUMBNp+/gwiZyPZwyX08qP+ojH+3yn6+7Nq5D459A5o9Lib7U8ddVGWZGjAGTBc
lP6CKHk4GSAg1lo/V7ZAVYytoprg2eDGP7AUcx9T0MmjERoo38bJzq/9JLlmtj+J9gndBXqpEAc3
h0+mzHjOrKRz2MX0zPpy9m5EfyFKpULbpYMPWCXuUUIagaNCRAILMfaOGQ9XNs3T8/b3q8EyWYba
4eZK5Xr6LXRDsREWYs5fWvbymEgjE6RKf4VpZ7+J0fp7JBrFNHQE4bCv/KYVF1x1GvG+KiLbfTAn
vTrAiOm/XP7W5+YWumJgI7pD8gpy+jwahxzQetUHLoCerydQBxB3ac/qIAYfyWP6tqr0n8eCZY5M
AwYoHYDTAfF8hAahNn0wt5BNhlWdb8kNmo6TkcaHtz+bkGiY+IVVbKcxeejEScIBCvK8aQIUSuXN
WqKrMqPB9bE/vcbXPzc3MADUVFQsAsq+3EJeHHAdxrwToukuaNpx2g+21d/UApkh8G52ZUuQf9V2
OVDwCQAf4stooZwOZcJy7rs4xlCuErrfWWv5hNVR9h5CDIZ4lOpeSiQE0SPgCVfKsF+9vFdjUxhx
5+c/ztbtfa0dWywi6QKnEM6xc3E2mBMCdFGR93tdUYanZOnC70tC4lmcryhde6Kx90pf2fEuxunj
fR+raHpnFK53ItdpMplKHB5NDcsj6OuLc+WUOlMNcP8iBBJcFBRmGzsc6l3Y6LgRB1OZaQ+Azfez
oWqPblnG76ukj59APp0IX4qlRC07u9f2LjmlT1+Yq6p0u2zNwuyVyXj6sbCcXGhgQve04wwefDzg
9IwtqxX5RAwTZBqvHZaESti5f9VwYP1uGHC3d8zUwZK4bJ/JzzY+X14am4uSXIacnly6ZTkvYzg3
+xg62wbgPKuDEIe1vR0Pzi5O7f6WVGPsZ1DX7SbCyMhnRu37oV7N8BGZXvLn5V/xehbLI5ykJuQg
9K9//cgXC2Y0a2NCdErTw7IbDxKd6/GijIPeDcotDh3OzYpL1E5b2nJ/eeSzz89tCU41DReaV5sz
daWXgqUDMcC8H3FTWx2CynFSjUNTR/VPW1nFsRNTdDej5oYqBGHkvZao0/Pln/F6x3A15iSgrQwy
owN7OjNiO9RWAPcqMDBuIPAGi78eN5P39lItV+qX80OxlboyvABvxtOhWM0VttcMlWFa+61VWisI
uxZHSValuLLgzn1X0Daqb/AACUWfjjVlmWWkxlgHCEa6Ff+FQuk9oegTPUHX+A5UXH4NbXKcoMq6
7dUN6rQJ8Htuc26yFaM3sqkNT4ef04J0KDeugzaL9btQxI6XqJHqwRtfAxUDnzsUrqkXLR3mFWtr
3ZqldkXk8PpYJb+BmweNl19H62Z5wexsoE3ldZAOTvkuqiWTe42FfrdCmb7RMBq/ciCcGZAKHESH
9w1Asb2xwjXuCZxWiiAVLV4yjTJisDZbmtfb83qXRBoUj8tzV87Nza5GGUQwidxXUUFtPnJo1PaE
o1wRQAHGkJ/j+2FJCwwNhi68S2tawaObZf/BuiU6gkNPShi54Mlp/nLLqOrU0cesCuy+Dw9GbmUP
s9FF+9ly2w+KNdi3DcxczZ/gEflp1WfvRB9Pf19+9DNrSSK8qFfoMsmQudMf0Tl66XZRXwWtOWrf
Fhx4DoY943lnte3z5aHOfFdOa2AgADZ6iNrmLa8qbDZVaZtgzIboR6e75W0Z6lAHerXFdSJdmyuf
9dzOKCtOLjmy2QN4vnk4NI3R4pRNQDd4tHylwWTGd8LsCb4prHQ1N8evDTtqHSQ0gw4dYeQ90aeh
nQeXH/3MWybFD7qY7BCTSrRZQ/zJqORW0gTs4O7s5W4LEDabGmYthOD4lwc7M5slT4BZhTAJZH2z
Pa4OdOVqGBt8lHvrAR2B8biKCXc91/3AERBJs0n15vKY8tttVpBhm8AniJppqG2jOS0Lx+Nk4QEJ
rNMep9EKffbv4vvlUc5sxvR3GEPe0Wl2b54Mu3o8uRZ8AAe4p97SG9ktHJPOW3GTXz3Y1Qvc6XnI
68OKl/B/MH0phtkhwKGIz9kccKUh2tiabapvI+zui5oMVRjI4eyV5qwdRFxhFn35cc8sGGoJCWfS
dGcGbx+3H+2qNUK6TDb+ZPGS4h6N9WFLFoqwPxDDWB4uD3hmmrIs8RYwaTqTT7Q5bfJRXdVioQdY
24RzYy/hvMMqofxYm5bz5fJQ555N3n85VpijvNfTpWnUnVYr5EkCEsEThpus7cqwUO6wQca5WGBb
e3k8udQ3E9S0yVqyIHzQWdoiU3wnO3WcvAv0NK691GRRcC0l+CAxYuH3opruW60ln4S9eIZKvthX
mlrnf4DD/Ya+IXNo88DWaMccYvwA3LDLr22YD/fQpZEqY1d2X7tovK2Zyn1AoPQFlvsflx//3OtG
mkYXBCiVUmUzejrkqToNOApTYuDXGjqoFDpS8rxx1OdbNvurLDE5V05euEQ3DdYonR7+hzQ5eHm6
2QWtNgxKXd+BaXqTZLJKmWfNV5X5icRN40jOw+wtq0JahlKkBAwqkgDtooFAJvXWBgQ/BmTXplWL
Chs+0+mPUbOpGVyzdwmImvqHdk4tf3FCc3/5Jb/aBBmFCyNbICxJ7s6bXT50sxJjeeH4hp2v+7TH
CbwZ22sA1atFimCXMxTEFPRA+hKcPkvFM+prhKsUGkZMP8h7kH5gWCfFRnRz+YFeD2XQHoSIaQJV
8OY2W55oC7LZWhXfUqupfyZOOv8hEGNAvsbk+s1DUemZILbU2io8kdOncucC/21nIYopjAiqrZUE
1bmRRmXvoaZAgnB5uFfrga69DAmkEhEkPm6F9VaL4XsymYbfLuIbblRkAGBjum9HUhfqYlKuvMhX
i5+RgNDkvZ1mCjvQ6dNp2RIZqz3rPs3P2E9KfJXTtOzfq5M1PqgQ+W9h/hQxhmbIxca2VcwrO/sG
1eQiIZ+Vz2jhM2tR4W6KL5sYUyshs8zHAqxA1IVBOtbE4Wz+EY8OmSIFHux/mOlqAocVDT6C2BQt
FMSzBsPXyFqUCpe/gDy8TvcHfhCXKg0/Trqg27NmwiwMhVtBfkSnmF+dGp8NyW18xEjp46J06ye4
JP2PeNast14v2IEFXx8umcV/STuXlxtT0YkOVjlgVA5x/XbKDcK3VLyGU4FoMV07cWXvOffq6U7Q
ogBAcQE3NwO6w2oM8yBWn4aa7JzkYXbUC6lyYnGxhPN8IDe1s2pumXM46XjtRbWWH/BnB24ZVZ0+
3+V3f2Zd84vggxjAVwi9N+t60Qa9KNmhfbi46bFCZeTV6uIGLsvtylCva3BJquGY5zPTh+f8O33d
ul7ikK46i28A0QXoy8aA5IyRvC+z3Bcujb2RCEh0f9OCXKnHdWrpurd/cipTMi9dydF69QXwQ4M6
i++oP9jIwPBGz9Ffm2hiINEHE0EuV3aXM8udniK4vWFBlaAOP33mpMunBJcn1TdMbFxsK24eNKVR
bpFuKD+0zjAagovdBlm6mCdvpaw1r7z2M/sbzAVZ7tCblmlzp78gDRP6qiuTnN5YdqurmGrNYbc+
l7O+/pgqtElXXvG5R+a6QZOCjowmtqsqggSHO4fgfLcKJ/2IkUx8axRKZuEgajWtByJE/mNZFVmy
wxlce0zos14JaT/zG7h6cIqo1Dk8ttxyXlyoiW6GLuDEKjprYF81X3saNm0uDrUYMMMMLbv9hAws
PGALvOJdFv8H5yVFhqRN49P3+iWYedpCT2xXH4M2fHYHHCkrLSLAwYinK5e818AWxzINYMkeY0N7
JceYozHP3Nox/Xko28jPsGAMJub/PaGqIdFYmf0nTnKt78SKc5Plbi6DDDTrHdl9rT9ZfXwl0PT1
fs6xZtB9xKeCn7ZtgC40+7QRPM+3zKh+iBIx31DVtjtiPvLbsuxqMo3a8UCn+tqreF120Zmi9ct5
AqT2yoUjM6irZ3e2yEUxkxub/JdbhWV5hTD7ekVRBknusZxd0onjdHIh8e0Msiosn6Wlf3KiRj+k
pIn5qdGYfpaxiVxZwq83aYajbCXIHBAGo6vTAZW4g/JsRAJfwKzw8dVbA8Pokh1fur5SuJ4dCtiM
Rh+WWlR7p0NNEPsxQiyFz4Gsec7gsG66mHDCGWH55aPn7GukAmFTIl2X2vJ0qDVqE0WLQ8uvMuN+
HtJonxi5EaBjHz1sypMrw52bldR38IGBzmTX4HQ4FXvjVWjc8HRsQ59gBeOgCq3a6/Hb/oizbExI
gxGiLCzTKxvi2QdFPSGVUjq39807Xc0xL41x4p0mWuuNtZQL42v6UPYdBh+Zcg2aOTse4AzuMAb9
2i2yrjlVuET0wXwXoPPGFlOBQt7ibpeH5VGgSfn78od8vdlK5QSLHXoPDgvmZrMFXMHJtGI8A3tq
IjKgFMWL1d5Pa2HuIzcjWm3AlN9p3eyYVVZ6uDz8uccF0qfNxX5Pj2SzHPu5Lows5/Xq9eLehKFl
HBYTP2qjd83bdcZ37vJ48nOdlqsmgJsgNRkdEVSczbytlykzoxHrBvwoQ9ISLQz/LUI376a8D30i
Bex9JKJrRfLZUbnPoXYgJpq+xen0NVaXtrBTCQyQO/PWjYxKJpCMAdqi8GYhEPEw1b2+v/yo574s
/nqSosH1T3e2l5U5Ndxmwr5fSqyJosPMdN/BUMGdJh7Fz0yNitFTkZdBlUkw40a/Ez9d/gnnvi5U
QHqlHKO8S/kTX5zkfbxMK47Ilq9iy35bzQaaTE0J/VpZe38YsM58+3g0o7iacY7QDd9sE+6MGBr/
DVrEurF8J5BX28P7rP4kGaBBVZtV2bfLA57Zcel90S6QjQISj+ULePGAWa7WVTEYhj91Gpma8ZLs
LereILKH75dHOvMq6RcYNNzp/XCSbCZu2mdFrlWr7dcwrknq+4vo0CRIkpTMlQYHnTePBv0a8jVl
CRQuzTh9rirLlXlNVNsnbYhmlkFfwh4MPMSzufW7Ph6vVB2vn44tCKEMlH3ZPNg6QbZNGBdCSaJg
XjScIjih8bDAH7xI0wkfn3G8UgX8Yoae7gMC7g5ALwU+95mt7LbOR2c18KEJyGLRv89m4nx31q74
UEyj+k4lDeZrQQLtYxyTG5/UQ5ORC+PGe7VIpnuwCBWkAfV67oTOH1SwXHovv3/5Nbc/jysOiXPS
lYwvcfr+XUMBIC/j0Bd6Lm5YmYRVLfk1oem5t85KwaKSxq0s+k9H6apxRpaxhH6C+9ChxhL7iIPg
U2G73bFX+isz+PUmCCbHCUMYDbJHcJTT0UiqmCkdu9DP5m70dEjmnouGf6dG5byPLbsIUGxdY5S+
XqD0hSgc+MqccKye00FNI+3SWKxRYKq56mnonL00i8w9dcab8RpqO8pmahR4cbLbdjpUNWJR7dQd
l+M8nm/7yCYNRjQVmkucQLNJbe7Wyr12spx5PkxNcW4FHQPT2M7jFEMGYDeRSJ98qC5qMXjRZA9Y
mPf9FQD59XkCIwBQiGsorVeo7KfP5zpYPeDbHBNh0CcekarWvlEmXM2L0IWqEmnGHhutvgkwjege
WnwgriyKc4vW4tiGriKlnuZ2VXAdFNM0lUlgl3P1oxZj+57YXHwhRoCrg1oYNYe3SeT27JDpow4l
quaSWC2fLC9oDD3HD3GAw/MSTfFDAwXnSpX6i0a7WbbIqYH55cpV6YGevqIqz40wmolwmMeFxLhW
w1oqwb/qfYotRup1U15jJVLoj+uk1+/QYSwPROvEfo3C7Y/GqJb3buqSOkcsy41J1qCHORypFE5X
Co/0sZQYKAsnnx31BDBno8zX3rD8hpsHkLgYggnZA9e3mnDMtCqC5Ps4GNTyU4U5xFFr8LpAS4Xh
hQ1VKC66HgNTwiJxHesPOF4rCBgG5x2JNFEAqaS+8k5f7VHsgmgNpb8llHBtS6qVZLJyilfTSyc7
PkZl1o04QdFgzEih+mipYbG/vPWeG5CFxNEAriX7PqffMOyxaR9mxfTo0Js3OvbBt/WgzwRnlNWx
HuPsSs3yagUjiGMYeLz01og1lH/+ooSwmxUvoBCtlZlM075B0gJzAarCOjmz/+ZHo8hmFCQLpGip
mzKUepjwO6s0vXFqrBY7En396WLT+sklupsUI7e7MqB8VyfTSQKQVGLs+jB8qI9On03hdtYVdYMU
hEz6gz5U2tE0h+Hj5cd6tTHxl/9yMYAfDFa+RXSNPm1pTaHCIPN4DUjyHgJtIXG7LnAEm5yJMGWS
3T6SzDH6pP5cY5y/bgwzvi15J9T3NrjRZsbEStgYvUgZH52Pb+lDdOeufbs3rL77WCuKMQcsm7Db
J9qkPbndtDxkxFASsBe+zVEbeED+FOg9yCxpcQBwn77wGj6EJsOKiHwhGrepNdsvu7J7+5qkamAW
OYYUrW1lXGoTj3poVyYJ1NFIIEb+2IbjN6ceXR/LqTfDcfKZuLPhPA36wr349JkWFCP2PA+mR2ic
fpzKqLwfmjH3Lk+iV9WJHIW7g6S8sf1tK1BtKqCLEAaDM5QR/m1U1F5Y8JffMgAU/Ht63XxcYB5d
UTuf2Wwg5XLTp8OAYN3cXJBSakCNEDrDS7RefOn0Er9MS2CFuZqNlga90V7rEZ0fkYVCj4/G9pZ0
1+rNSIIkQh5SMgEbcYLxFtK6vcJYoa2nYX/lvb7eAgxOQq5kNJTRgmxhTrJMs1Una4LQNl05IMDr
j0tnW1c27ddfj1HAG2Gs4Mdvb9U1phtGMa1qRHZUZ4+6qCLfaN3l3VQPOTTORXGJY1M76wqr8PXL
pPYyuCSxDth8xOa8t6NVm4glY39rtHA/hG16Y6aKepOkdnMzhes1H3G5fE/3U8Yz6dRIexhQgc1Z
AQJPbG3nQqXuzTIw7bk8Dq5uB642UxSF9E4ry+lIOSc09vLyOLPJMTRKE0d+Snh7m51liUxlgl1t
eJaehX7U41c795YetJ1d+AtE5V2kje2+IKLStwp9xkNUMT6qFnzey79EPuP2HbAoqHhRg1Bsb7aD
nrAlwrPZ4hRtzIKwaXCU0nr7VljLteL63OdlXtGep6DDzWEzFA6Gk6ITdO9FQ2/5dm3MXqstyo1u
2Vihd/21z3t2PIt3KyXI8n56utN1BJhNEEhNzyQQKoiUghc4iPx+4Ksime2WK7fgc68SEgkrE2su
rAE233QQ+JRaPY4OmaMOOIr9N2nnsSy5kTTrJ4IZtNgCqKojWjd7muQGRjVAQmv19PfLXvzTQMEK
dnjHONyQ7KhEZkaG8HBHNn1J3PEyaPpZo/7IDchJbkrgjIbecSqLTslso8RU68TDxSOKC43SfTPS
iuhGMjRBssvX0/dzAPG0xEnUtCiCMfTrR0lu+4m5REEbpX86o/M20gj52hJM0Yvh/nMt9D0WKKIB
qtcQCgV9B1t0N6faLc/Qx1HUtnvpGPUOOsSiTuLFI1fHO6UaTDpQ6bd3aZhWLzSCnZ5DmXfkXZrd
WZ8MShSLj9dAmXu0S8ufM3X+9fG9O/I9DBATV/BMMsUtf9dPcWqN5Go394wRt6LKL8XQiJumeN4v
JLo1GUvphYpdT59hjFRPfM/RtaBUS1TDK+mw6q1lY+5KKAP5zG5eN9fOhKhWQAt/8+IeGc/OGMPH
K/2RU+xdDF1f+BxgEqNYvAtby9xSM1uNuYcdpL6+DsE0k5Px4P49uZHdIEKb65C+KpFdhLYRW6q/
FKL8oM5j9asmtVJ9s6hr0zfmUosv1VyjNZCIvkP2faiQYRcWNLU8iD2CCDnlZtTGG73onoD8Z12g
NmU9BguT+fScFTv74goN1jvq/0A4rHQdSvS/xvoE3nAfREvAEYVTUhBO1h5Z1lcJ/euV7W1mJoWS
DN1dw8v7i4gTBkYbBKkXz26QHIQ8JIc17yRMuE+dCYIozUP1L5mB6ElsN9kzOq+2IteA90UVv6Hj
3dPTsVv1L9Q7uzgY0nb42kPCGsH3CxspGo2G/ksDSWbnr70wf61cM6ZNnrSNdcv6IfpkwRwfQe9c
SlazNm/WIKuhYUV3tRnhfbXy/5pTbZ81MQ9cKq1hcE8/WA5IB7bLSJe1sGAiNgJHMedQ85b864Qs
q0/WvVweH9MjUxYdY5AJ9PzA3mxNGflQ11pmGhweoJdsH60arVt5LfL+pDx74HPkoND/mdo9hKUp
vZxgVZY1aK+jXue/rjId8kn6EGfoy2Z+mq1qvT5e4aFZS1acSJCRt9h9TNOMIVYRrDCnAZf7bW21
aKFPQyUQYRyg+fOEcolMiCwf2z34snRPdSSdgBhSddjZTai3zAm/J1Bbo3jKKtH4de8275Cz/Otf
WII5ixQGr42z2e4hkkqJty6Zyfmei9/yGvVFz5RUoZaZed8f2zp4gnkR/2drF13MJUDjeJAxcper
X0dYcX6vZV/6sZXDbwdJFIUTgkVkdrcrMtXKnXIdTTlcH+TLc+N9GSq9fBFVdDYxdWRKY5N00lA5
fbE7lek8Cy4z5YwBsbuPMeycFxNN96c6L/9+vKiDg0g4QRuEBh7Z4R53OhbOPMHnTBKztOCe4LS4
Ki6iQVk9xrcsbbQvy1xYvz02erRfwNvkuaClReq7/ZKUDdykGoQZqAIhkiwt828Kg8/fHls5+ohk
1cQRVHfZs91+USgd7KVhaV3b6r/FbflPXerOF7vJ/sVRZynEJrBQUcXa7ZbhjGBUx9kIqmQU7yuk
mQte1rgO1zVSnt++KKJoT+Zm4Hf3NbxaMkfkSOoGPXjUEOB6z8j4+sucR0b42NLRJhFCw+5iMAJO
s2a7SQjPTlYz4Rm1Lp2vaxUnNwfpyeCxlYMIiOgSJJqsMjFEtgvU0WB3JxtijMDp2z+XeWgurQPO
r4LgJtBQK3h6bO5wUbL8SbQuk83domzFW8zahUlbUA19Vw4dOVaUoygfPrZzvKz/2ZFn86eQUr43
TK9jx5iY0korbX1xcm+FGMPLX1DW9U4KhYf2KOpKpkgdnoadPUjDMmspYALXM0eHKTbqxPdRLP21
SRznfTR08Co/XuHRlyQhobxjoSZDjrVdYaplXTqoHPokLSxoTMo2KGNVf3seR2eNAyLnWuAA2L1X
izsWSLV0xE51AcvmyjxAPGVoZqACe7KgI08o58sQgAINyoHcLqjS0rIQvW4E4JjEOyeiDtfnog3L
JUGIO3JfJy/671u/IQUWnZoOEEiIlPYTCKnW67WGxF2Qkx+EnlXbX7TRcH95bOUeiEfYRgwKEl82
hpl93a6sK0ZUYxi3ZZLEyW9JbZtPCiUVptYv0zvHQcB1EnzTEjn1oJgICSo4KYKySofL419y/4n5
IRBnUlPGeTFItv0haKHSX29Zb1k443tDMcR3cM7Da9U3cBqR9V2V1XJPmnv3zwD1JFmAlLBa5rJ2
V54iZ5cn3EbIQ8b4ir6NzXdwYZTMxXDiXe5voTQFshO/+6N0tl2fJmIbJh9MLWgHBMi+e0HEYxrO
af/XokRn0LEjc7hO+LXxnCCNdlewt1L6oyuXPhuHJpAIvdBOssTXYAD4lg2FclLSvb/yFuUb/hiC
EmKSPVBaaHAHTTGJDKlWHNDHnJ7UxDVP9uvokIDMoDb1o3azr4KlaDETO4xgTrxOfCAJnm7KhPyS
uk59IGATDpmiK8PHJ/NgaXSNIBqRs49gJvYnk7J5z4Q2O6fE0ysKV8nFG3E7j60cHEXyT0TfOCbY
2MfEZuPYRZ9jheYnmFunTHxh2t1H1DyyN+c1xDyyisJ/S0F133ubqEWNCAPxIKRqFBJxpb6LqnTo
rXUVaGY5BLMVn00pHxxIm4a9bFZxRO4afmWzCrMuefUSc/hNQyHlhZ5W+V1BHNx3oyI7iYXkpmyL
GXJ0FswFLSp6mntAr2MVNGnXBX4wd5k+mek0X5g/doLcJK3Om3oKmIUvXuY4Kb64iX7G5Hi/m8xK
EEiotGmYZt0TNOfJmKPM5YDUL+LpdxdxiSYsmZVDm32JzzQfD43JGgYbajOJvUtximmd1WEtGQ5G
O+DWiMV8166LfSNh1W6PT+n9QATUNEjfyWl6KqjwNmzdWKk4KNoPC+z5qBMxCzTOFyn6dvHSYXmN
+zl7Z81wI82JxYywMr8zR7f99Pg33N9H7NKwkg8WpDJ7uAF4GgVWb0hy4Oadn1Wh1ZdYrMn1X1iR
7y7RJ7HgXrSQxJwzmrtFOFGxehKEvOApjDMh1vtbISMXJmtkoY9V6dvPafTtrGQlBTWjo+KNVOj4
rPdj/CLsaSl8req7kw08+nj4MIO4yWKUcg8Ej80O4mTgA+HaGO2XXsvs92Ptdm9+7CSHKiT+cNqB
gtyXtaQGTF6tSQlyLjOfkhk2gHytZjjQ5sJHJOrM3v27sLW3e+2WiqYygypl6CzK+xxk1HfqscuT
sKqUCU73995LvJOQ8G7nmDCm/SWhdFTv7kZGEIMZ6iKGAnbWW9Mf08ELJtNpn0wJQtdEdYbgv7vk
2GM6gIIUYlYy+9+eFCcp165HajY0lERck7am92MAZ+BX9icP3o8Oz8Z5SltomPw4JIxS74JCdHGR
qknpcHXtuHiBOc3xr5yl+aOzDiOUdgJJNidCWmwpBu/S1J7xhypSpLbaTE3f9Wuif1t1A67RJYUn
N8sLSkrzSGvZLIs/YAHh9xdF9X0pjO5Js9vlM9XsESo3A40fpWpP2pWHXw6fRQ+GF5aG6fbLlTXc
zzPXKRTFbL+bVGe4WCPpj9t1ysmhuDuH8sNhBjyGZB7dAxEQczPmiTQ8zO3ld2tyyz+mqFhuZdon
AOibLh0DMxdnjHhHViUujMlI/n83E1iidFTZxlyElaItF2+da0YhLMWPoNC5Fj2d2STTtctj/3j0
VSmcMI/M1DCwv53nWrN0iBpbyUnvIChrU30JO6T1KBmWZ5DuQ1P0fECYwTFIwrfdwGntFgc1xiLs
QYD5yAs2QSamKEwohJ9EYUe3GqY9CN+BCcgi1NZU4saTObmoa/ZT4d4cGmvhaPXjRclQ50RRPfrP
4694/55yYiSAEeEIyf65B2Aos+zsgV0J0a1MW18zK+8K5Dl/GVqleoewVfeqzGkHT29W/S28Vr84
alqdvKgHBwgroD8YY6MPsedy8Qowg1XpZmE3CidEFbgK19msfQtWjA9ehJySXZjlidGDXcV1EhNS
Yefh2wNcuqJndtE1sxBuQ3GJ0gh1Us3p6MQAlnj8lQ9NUawCvcmoB3HZdlebkhHmZcJU3Krxrevy
+Dq6+vChs9r87c4G0I5kG5WTT3d9elEYo4lcKqZGBDSraHWvSoPKYVW2Z/WPuxCX6EeS3AHwhfCZ
FG67qrhIJU4pyuCEKbxQjTPrVkNgjl6i5/1lW818GTUoVVsJWoBl6iwtOvqoQLQldxepBEWKrfmG
iMhWScxDtC5zfxwUGF1rVQ+0OhpOKj0HtxJwKdgH2SzACew8+OqkCbp8SNCuxqgyTNbWX/Nodfi8
bfmkFUZ+e3xeju4DRVSiPxt0C2WY7dKMQerZo3kWZrFevxSO1VwqBPiuUADRT0ONGXXftDlxPXIR
u0cXkvD/Gd09uoIS3djCrhnOkQEh11Dky1dmvO1bVWbOM/qyydXLHNQgZ1Rvf3u84EPblLaAX4Co
Bia5XbCrzUs/6ivpytwbr2up9j6RoRWoaAAHbTn8kXml9jLM9hly7+gQUUaWNLkwuQI52Rr2lrJE
61fkodqv8dNC7vuNOdw4wF2dwUAPTRGt/XgmJYPT1hRFrrys1TJnuED7vCJg+bUaHeaXBzU6qVIc
WTKQU4LT7weX/25RfLTZZHAvC4HXiWDtVuUyzSAzEUhsr2/fOHIxpuAJ9oAk7m5GSY0wtVXcDdyh
5TPii23je3nxpWla5WbUDDDzSCpBorfzt8eWj14u6pJwwGLeYYhOuqefytigTuEtnCw83apoYdTn
esAUfvKpGlXHH9p5SXxHuN/HJkFIW5ed9VGx3JNQ9eim0jtn1gq3wKu9W/8SiUzWTbKwN1PvedAT
yPvMEknovPxDc2MjpK1zxvB2l0LhdyXYhM4RcT8r3y68Fjpiy/WCTcEkKOKGw2dogNyTgtrRlWQ8
BSYjWcdg/HNrpS/iZU46L8O9DvPH0mQ/3WWOrryWvzuRVa9B0zv1h8WG3eLkox49LMzrMd1Fd4c3
bLfAqRxhNWqLPDRHva0DsxfTZe6y+MmysvZ72tfuH64Xo4nausUSdKurnqk1HDl8skeYfSXbB1HJ
bvFD1iSwkmahzSMXkD6DFUF7LpxUqjdpaZ7N/x/dWPmCEr1Ds0CVf2tP5Da9VAV7iD7ngbt4a6g1
dnpNvDY/ubFHS2MQiKSf6hDXdmcqbWenQ3ybsMcTyIlXrs1Uf9Q95Xa5XKZuNU/O0f3S8K+S1ZMW
GtXFfVffNlttjeI4C8d5+hK33fDSo0MMrsZuPj32CEeWgGTIRcGcRC14+xFzyfflIfUZFmk93CaV
yw5IHqR0O5onJ/S+bSGRH/xFZ1q+mHu/53WlSTG4IGJVxPyb3mVj45t0jVE77qb160KH7+9pzueg
8wZxFbY1wDhW2r4Oece1mKbqxBve+yF+jCROxSUyh7nHFOaowpv9muGHFZH/UpXWlAW51ZlP9kS5
yo+KuvsWD3UZnwQNh3apsEBB7AI72Ld8B53+fz+mWQgx6l+zoogLKATnHYxH8DiZKIgWg2V8ffs+
M72BUIHkA7xD23v0wcyiqbLQnLScqcEpuzrIC79fDDQ2/oUpXjUpOimJx3aeaJ2GmD+UbW4BOF4t
V6zcmMZG3KQ9E6W6v5c6sA04dVDfkej+ncvp4CS1BhNTk6lL5U7G3nti3LCJY/UJ+Jn+/PalyVcL
sA3IUNCb29vSCnvQy7zhtpTWx8Rtq4C3vLy6fbKeWDpaGYkCp0PiNe/eKxRgDZeJtYyihJBURWXt
r00R+7MQ3dc+n8oTTN39+yjhIkTNUgIXldfdppn6EitO5aShrTXNdXSU7mPjtvrnt38/EDBSBkCO
te+79ZpeUeMv6jSE5RRkGwKeFyuj1TXgcy6PTR0t6GdT0vH9FOmUwuzLpMeUC/TgY9ZH6Q1m7/Ff
XGXyKJqQQPqZXd/F4DNPoRYjiAOHWDa/emXvvo9aWEatcY7+dJDoDtD/PRsuPDgbUnpEErHgt7jO
26XFXVmoPPcipIv2d4SC/RWggIM2BvNmS6SeNXkPvuQP7m3gpST9MM1szUWQVLkVPCcwAjTdtUvs
+RPkl28TQwOgDK7sRyGMaJ9mxf4Atp5eIMeOlaGox9ZX0qgKGoiGf58TZf4A3PSsI3Hw8jGaQF2B
SJSbtq+FQcjnYtGQZ3FuA4a/rMBOEsdHdPiMgeTIFA8ehQXqmbx+OzdVo8geZz0blkdFGyIG0V2X
kscGLMlZD+vokZV1TEaqiFWIdncZk5GgvD7hdMN8ilQfSRPtLy1SkOuOhCRayaWCDKoFYTJ76i2e
Cj2ADCW/lUNZBlNhD388voZHS5cIBZVjSmq1bz2ZTJ1PltIKyNoV8VFb8+g9Tg+6IjU+g0IePKvo
dhP6MtIMH9B+sKZDEMsu1lowogoC03Ca9prVA7jrRLQjbEVaBArJW5/eukA5wsaDCl03GcZd8VGn
jeeqGXNXrfAu+jy0fjbjEKxUpCcp6v29NxgoBirGFDyd4L34A6h+p1YzIcJinnII95vxAngNDZdK
qtNr0Ow+Xtr9xQfJxww88AD5xO7zNOaDgYz1EO2vkMZ9p9ZbXBgbVG6PrdyfEMnKR67E5aDFvIdz
DNls50y4J+HcT0ZYNGkDbVaH9A6iMP5jU0cLYnaVxAz6qnsW96mEe67UlDgkYldAwDGZPFHmDx9b
kbd5WxPCAlVhBtA5hZzmrb+EgpS24JjMYQk71We19dKrbUFB1ZIb3tCx1nwnVsrPXbOcIWMODgiP
ONVFoiHZctqlKcybO7OHkmzIC4zES+8N187oln/KNUVGosyWk7N/aI+y6Y9ZC67ALmhAjCnqrB57
UVsswKmqPCjUIX729Ga52TkzvCcbeH/FSR6I9Oi/QuTIHm4/bV73UA0VRMhd2kS3mnFdOE9XPYgE
PPQ0q8wXQwzpSdByZJQhVXwYmT18Y/IA/xRJjJlBZD7Pc8i8fHnRs8G5OB3aV5o9KO9sPa4+C/TO
TgKLg1sBTvh/RuWn/8moqrdgJABA0Am1o6BqVveVJtQUtH0ef3l8Xg/XR5gO6T83424muc/ydhpr
zitiucufmjYhp+EKpbwKfVHCruAolZXz5gEy8kBmEbny1KJhfN1tpQm9UDUn+RxmFhMrdN2WcIae
/IUY1KO+Z7lvdzPYI0RDV0Am8rtdrIfVQ0yrnMPUWZqAUKe/mBBSBpOTOtfHH/TAAZDa/eAEpO/F
W7TduyhSurEa6jns6N28rrAsXNrIYOooTVNNe4IVR7lFmlq+r4wpOrF94OJo78luGGUYiiK7c5Pp
czo03jrx3k1fu95bPs6Nmf7yeIEHhxNdZYaPYWoi1tiXQ4iatBJh1ykcEkOyLQ7ixvNeh5lYmpO8
5OBwMu9Hz1I6NmgHduGMJ7JsqTy8p1vSnW+zcaUiqZYvhUW/L6/T7j9KMeYnRg/WB8kBJTzpRzUe
3O0GLqqyUpoRU2h7s+cnZa6G0K53T6kzdf7jTyn3Y/tYMMzNpDgT6pRfYFbYmrKtLtK8iWl/TqT4
XQEIF5hMTH2hileEKYX/k8rSoT0QmyBxAB9R/djaW0Bc1FNLPGQulvtS5LN4n+RxzcjxHBd/Nt5Q
nBi8P5AskN6spGwjad53nDo3aaZZW8dQaxFNidHNeRUM5528RAdWIKGTACNJDgTAeLusJFkzQ2+U
IeTA5k8SBvGCcFF54pQPPh5FG6YZgeJwKvcFo3U0ukHjVQ3HxJgMIuppvEVTnH1X2kG8rlobnVQB
DpYlJ6YkUQT1Kd7Z7bIqa6oETd0h9CpTvdXOqFyS8zn7+ztG2EojAqocaWePWl5dPWs8ex3C3urE
p7jtoxelXQSeedIoJw/OJ6hM2pMdO/qWEFAQpkDrJFPL7dKEUAbiFWsA01S4f0IDnAcxYzJPyQIL
dzrOZ4Q393eaDIy6o+TrZFZgD9XsvIbxr7oY0Ycq5oueiOalNTkwVG/PYLwHu0Z/BSQV9TbGMveo
n2VIvbXrS458OTYvTWpotywhJXnsOQ4WxC0GDsYlpoa4f9BWK1VaV2NBc5Tnn/S07S+pWaE6mJzx
rN5bAi8C1pqZemAy5t5n0KxKnD6tiEVctf1odqr1i1cUq+6LqfGSk2XdT1fK2Z4fuwRvMi5493pC
vDUK1PTmcBBJNUINXgLXB4cXf5pj0f0TJRMFKtWMy78tIhq4fhZhwSRVpioJbK1auR+hVfxXgaYy
YIhuNf6epmX5S3E78cuSmONfRK0QFWkNjGhPCwVmw88n3VjDx9tzf6kYBqS8AFeGJM3YY0RG5hwy
IxZ9KGKqNX4yF9W3jKZR7BdwlfgwrjOO5U0nt+qe+4DyJLUhxgtgauXA754uD3/bFUndhyOjXt/n
aFWgQB6tVbvUw7D0NzFM9tWUqrvXdmL63F4i47+K09a2v2aJ6Z04sPtbDgc3maMEcEC4vlfwnhNm
ACb6CxCRd+K1I0++LHGeB8aY9a+ZcOKT1+bIHh1pMCM0xjmx8mr+FDabqL9nWtoTehWWHhSQ5F68
hkHcBOSkPyCndfIi3F91itwolJOT4F7untNupKmSV0SVwhENSIeW+1dmZ7HykRXpKOnX0nHHUW9X
hSwoIG2gmOFYpt6tQhj3SkOqPTmx99dcchJJckOea6KRXWgwrq1WxYjOhrHuigtVt/azGTWZr3ID
34wNkaaIUCFvpg28RxCkC1D23GsI/hEb8621mH4vHCRaCcjnJzuq4v88voxHS4OnAu4leC8lTfr2
A9bwrTHZRFRcm7MbtDCUp75eVp2fGnb+19ttyTCE40fpnoLN1lan1AMHBpKqpTOTV96+6ELpKXs/
Kkv55hEnvh2jIgD5mL0hTNitq53nEk8Qk7qpg/qkzJ7jR3pS+TUQpOdmseZAJ0m/PF7gAYgAq4TG
EFPzLIAr364w0prZ61XpoedmAKsokq9FNg1BUnK/3MUanhZYwp51ZOOCrlHXa7eM2q+Pf4S0sY2b
Je6O6i2ILcha90CG2Yu9dc3Z0aEZYO+bJA0JT8Hk/vnYztHJIUyGs0sOq8GVt12rmzvOAFUX+cdK
qbigoejntVujKFvPJ9/1yHdBOoQdHlmS1J0pOgnLpCwR7GbcQz+FTu5ap9AapG77amfT+Nvjlclz
uPuCxJRwxsiwzwBIuF3ZOmcCNVmZpZaWhpIoUM1BeHXjj+uqPS09gsVJMnj+aKxnXGsHb6OMwMg/
8ACseBf7AdPQ9KLNCCjiNWOE0sihjxCABgy9V36lV1j6s1PPt8cLPtjKjdXd9zXyeFnXiYqDARHQ
U+bmy6sWx3NQe8MZucvxAmUdWrKIcmy235ZFK4264N9mNRbX2bQXMC0VxY2B5xhR9enVzbQz3Qv5
h+43VAJSARXTW7f2gEknqmYYOjTo/zLVBgXXxh+iaT0DZh+cUvrweFKCK1KFPUspj5QZ2RbVokRH
tFx48a99njpf8tWJrkUSnd2/HyOE+1VR7KPyTTyFUKL81D+96BAaRGtfAZexO7f4aCX58DzGkQmO
WFQftHlW/u6Xtg/1zuleoImuvqDGSjgIYWAa4CWyL2Jck896ZP8dJ2YUEHd0/6XvSiU2txYU4+Lh
rPN4dLGYqiNdowmO/teuKhrFEzyFNe+onqySbwrG8LwFaFkBOAphd64u8VCuF3r8ysmzen/sKDfj
FVV8M12Q/bGb7N7qM8eB1UqtxeI3blZ/Vku1mXyK9+KTti6u9jww+hOfGL6/WpRmVDI5yqMIROwR
DeNoAB9ZKAT3i21f177xXsn0c38do+jNXhJTcqYPqmc6Snsaa7tXI3uecVvpopTM9jpjHSrtZH+0
lKrp/KwzzliMDhcnc0aAIgBl9uTkqtK0sLkMPLK9NYVCePa1QF3DF3qrPT12UfdHh8XRY4XRB3g5
h2d32KNBT82So1P0jnnt9TX7J1NK9yNqvt2lHhn8s3qGQlU1O4Pr319rLOOsaNRRSKGOsrVsxEbT
2J6Yw6Ve58DL5uhdVfDYJdEE+UGZ1e3Xx0s9NIgOE21sql/AV7cGCWSbxRMycnad5tVhnM/Pq7QK
inbWr4kAKPzYnnzOtn7EhUeUbhZ6LTKb3X3a2NQGM6pxyQVa6S+iNaYXT4OcZ0EUKoS3Kf9aAey4
VWO9+uba/vFm66Yja+sGPwBI9C6pjfW8GegPkg3aJj3mWFDA9Y3CxYV5bR9kzHpcGTcr36di6C+a
3pwh2A4O8eYH7J/cqVG0YnL6sG9o6NEqAU/SF+O7zprPhp7u3yHiCtpY/F7ArXSitzs7a5njFV45
hEhidyHskNCCuP0ZKuFoQXg7LiRVRXhi9wd2miy7HpshbGza99GCo1miAbl4RIGCx5t3cFRlF5Q2
BRGLpGDfLkjwD2vNHIZQzVBSjTQz88sJ2sJ6KdQgUU4Jpo6WxlghsQMrI+zbRWZj2c61VatDaGVx
+eQqONKkr9b3NajNk6Xd81RTbCEHgWOXniB6Vbtz0WdKNQA0ocJYLKNKAEY/288WxfmT9pa3+kgE
W1fEmJfytugqYuMJlDwf3SGxCrpuA8RDICe04UK1ufqaLZH9ro7JCG6Pd+DoSFFEoE3Mo0qlXH6x
n4IAum/UhPJ+CHXRt0+xWTZhP6vGSdn/oHhCgIh2GDP/oAIpVm/NzKMbe42ms9FV3V3brkK1TqGo
W7cper1liV6cXg9XRHRmrqzqBi7kuS9MbbUn23Jw4vghxA6U3EgF9k9OszCJO+ScgGrIIc5jUtby
4XGzA/Jbg5HF2HlzmsPzZvN1yQMIWveN1UQXY12k8RTOiRieHXekZDmO0GRYkXKytgNHzOwAEHS8
BLnjvuOhFhW4vGUaw9I2kCVgTOx5TYs0RHekD5kuFIwVqONTsyZraKBZd2L+4HJR6qYkh22Zz+0O
/GAzTSsql4aLiNUXNzf+LJDi+c/Ynt6tg0NLIgcOkstFMXiPyG7Mui5VEUHkXNYGLePO/RojLHkC
CjlcD1hz6syoKdEU3p5Zq8lNInGIBdu5WF/SdZouSS406qZKffLpDqITCjawYTDyAs57H3o1jlcW
NGHG0LKT4tuwduVLHnnGF03PdH+sEaoqhTb7RW++vTQFzpt6CsUpDbSdt7v/jsKJAnQ+wvHRaCFT
N4S4TZVelqQ3TuKEQycg+f1ox4HoweFvP6i5OEPXWzT/2t6j0KwV8a0o0+oyZ8nXvrKyT6Ol9+9w
REU42mvmD55b3YZJfftUI1VMWPnIIvnfHaOrNrhu41b5FFYLXHl+vna0nFQtn78npQlmOlmgE3vs
Zg/yBwDRjBAzSEl719jdDXPR7XxN6et6TS9o+o8GMlW28+ouaO7M6JEFSgR/1GOjR9dEbiy9cEhX
SZm333thmnDQrYHvTdrk5/asfDGWKv302MrRNSGglgeICIxh8q0VJzWEZbZo4hl9bF2iaKx8yOya
D7NenQ2ZH35Fzg3vCCUjsA1bU168pAM6X2OI5jF0ilrElK0YxuoCO+Q/sHyN33LVPEv+j9bHgwWY
ghPj8nhtjZqFZg12VU0h3Bwzh3LoqlAdbP3DkFtn0gtHC6TarXI6Zath37rL2zXSp2TB5Whj4j7b
Vi/El8aNVOubMctXKq7gzLX0KT9rDh29iwBQKQbg0ng9dqHltC6m2cO1ENYqHPUxsXtYj91wHYQ2
XYAVnpF0nNnbhe2RFs1GnWJP1H0aqs2YXPKmra7q4rnXeDTOWMaOdpGBFsCE/E1u53YXJaXQOCzV
GCrA2L4jwIdm9hCZiAS0lThplZzZ2h1TY4YBINNBAoBC0S/TYnkv5UIlrFqSM5j+oSkKxnSXoayi
i7hdVtwbDXyRYACMurC+9ZDJBslYqJdZsd8+xkeTF9AGvTeZSu8rEdnoKVOlczYrpfVusN25N70F
COBxPa6PXcqR44ISB7lE4mcynt3h4AFyS0sfx5BZKlO7lHzPUQ4inHnlo0NIEsBph6EJ/PXOdSWZ
oNxuukSlpi0+m0pu01qw0pfaMeMOUuH17H4fbZeUcmUckpSVmaftdrnIxsNZE4OZJUK7qvZgXpsS
cbZoHvSTgsehKQlxQML1YFaE5m5c6mtEoKsu5SVDQvQXDsZAKcBKT0wdbRcAXfoklEdJGHefsY1c
HVVgMYZeNHbPJSndV0U51Sw4XBBwcptnlNbvHq8ESdfqJjAJhRWDFLfULlDDsseh8kVVZydv2pEf
Bmj2f7Z2+9QbleGmDhgGCAfyW1+hKJ2Vc/oH+Vx1a9rOvaZMl/2LU0/TDqIFEOaUOWWQ+FMqlqd1
3wwpLoqKRvVPobUMccW9G51EBYff8cckrpxtBnGzNWPleTqUE4eeIec0fdby2HxxY5NLPERrEz6+
yYfGGMWScA0JQ949Ky0orypeanKCsTMj36it5GXpW2W5mRpe3v8X1kAFwFcJTREi3dulaXBYqWOW
/kCiVB/saEIjZDZe4vyUvutoXXw7hG2APcmpgK2lSEsdTWHMDvhQHofqGrXPCIN8S8ZKOclCjlID
cg9SSFJ0qOZ34Ye9Nq1dCr5gjcbVd2WGXMCp9ExyYYvL2PeqX85KHqxz/v3xx9SOvKMMkZFuRNKd
W7ddY2x7SlZMZFmjmPJXFQU1hCWW6pYOI6zvg2Ld8sKcPzX1KH6FQil6bfUULnP4u7NLlVTdzU5j
43c1Ggr7XW4n5T+DMS7/ffwjD3+jbAngw+la7g8zjOR1qnm8f6S3EUOWk3gqbbu7Im45vPPG9EzI
5MgeLRrwFgAnZR9i+02skgHVxuFlKiMP0lqcxNXuFsj+dVAQaHqdDVcfnTMJciHcBaMA9HRrry81
wXsy875nC6xipZ1+NyU1etW7/yYTZLKQDppMQGHB3Jri/iZ0Klma3aSoMyAE1X6HZXuEA7JGWSR4
vHFHC5PvhQstEGNe+4ZKjNis1S7aiIfVy6fKdpunUheQChawHzw2dbRnoOFk8gV+BdzpdmHj6CSx
OVEhHmUrP9aRtZ5LcyGdjjO0tr0x//2xwcO10Wsgb+ZLkuvuDJpN7xoiHWAxM5XnONchiS7HZOWm
9tHJS3X09kJBB9sB1QOZn2xtkdE71WJiqxrN8UuW2b0SkhOOzsl+HdiRDVdGyBhlpB+1e5wcvVvK
Ahrb0JqM5NkqluaSR03x2+Mvd2gFSAC9TpKtu0Yrkz3FWMSCamTRddV1rBL9ORb65N3+/+zszjpl
HBCKvIMhIK3ZX9y5BsSViJPe3Y85+V1nhEozJU+JpSCS3Z08y/TEqCENG9a6kSwvdl7NGqoDOW5p
bPLsV7UX1R/TUrXDk1HlGhnJkDB1b4Iv+QOJK924qIvVPWtqrCRhQct58EuROwwR6E7/e1tqmuKr
RiK+9qLM9XAoodvCKeVl/GFss5J/L1+M0R+j0liDgXnajFpDaj67HfnEpa2y9Zd2ydvoJB48uHBy
7A+2GLISSme7Os9kdYxPjoj7RiU0uW4hlq9tFbtP6uSBN+y07vr23SQm5Nz8gJXvuwhZVJpeDS9E
CEFuWvjTpLa+09f1WY58EBVSn2PClniaqti+/KB3TZGOtUqnp20ZSNNB/xOyqSFSHf1VqQlnenKj
k6N64EzkdAXNZ6qQJHm7F2Clq7gaPR9ThdvjaUrn7EtXF5rPnIB5sm9Ht0/yWdL0gRmBUHTrS4ac
0grC2D3HNbOoghXZd4Oe8ElAc2RFNgIkP6ec6pOn56cwt1b0UVfikoZdoyq/gjGdIFWmRB4+PhRH
1UYZu9C2l0zfPKJbO5bXZ2anuz2s1GJQQ9ud409jHos8KEth/9V0EzMxxPLx9H5qy/4reu7Ln6lt
K9rF1DLkTx7/nqN9JIajtoPwEfMIu0sBdrFOAZDicgwKWGus6U9gY/9bav0ZSPrIErxwYLfkjAWz
ctuFN5M6q9GKaLpLWey3UaPTBdVsNvtRx7Dq41UdXQm5lyQS1MeYMt7ayuY4yztD6UKtUxztvR47
DrDGMVWqwITiNvvipYqb+5AAzn8+tiz/5L1vpY6Kl6GtwmOxi06XLm87Dd3bMLFU1EeWPkeGB82e
j+CZ7YAJ9eVfbCDNUIZtHRqjjM1vl5pYimsqykgYkeuZ//84O68duY21XV8RAeZwSnaYrBmFUTgp
aFl2kcVczLz6/6EO9nb3NKYhA8sLBmyruljpC28wAiNAYhm5/8a3myt79+LcCDA3Ij8luXPxhQIX
bDefvH5X925/G0yFnwgvHY+j3wy33qaF/P63vLhjgPSiCAdqgH7H6dQ0pWEiW+4YtxvFfVobDs46
kXXnpNa1TselqdFc3uzSqSQBpTkdakSzqB9RENgFs5veLGSHSQu/+E4qZfxlMP6VuOXiNQBoC91v
IkD4vdsP+td1Q/Q3oXYKG6Kk05OU4xAijj/P981crTKeym7+Uq3u8pcX4NwXO8OsjrRq5Yvv5NW1
03LpO//7t5ydTCp1nSupyO9Gvg2S+bA4EQ/2kEZJ5X94NrjzgLr81lA4B4GkqTO2/gihBvW2Icnc
ygLJqbpDq2d3//7uuXShowu8HcLNEez8ubfMSSGYRi6cLkae5LY9PVCENb+9P8qlfjro6U2YgdLK
Bok6W8jQ1d1szAOU2Drw92qyloOTber0ZgXv2A+nB89R9UNagdHrWm9ZYspfc3/Q+RAsNwNFlyMA
8PpzJTzvtid/vhKK/4bAn19JQGaBDSMAyh4/e6pthBQrFMcG2GW6/7teVfDomssyHyvOMZzaDpvk
Mg86DnIjwidZuP1fqevkB+x41c+scawSl8qwa3a6maorq3Rp79HEJJO0WCTyydPPVzVIB1nUwAGl
6iBL2kmEN6A1vR8djNsr98mlQ75pBZAr8NqBmDwdS6sBCYh5GXbZOM2fcmxLkioUAsswY43bLHNf
3t8bF+YG0QkcMdIEUOLOz3idGmlHTwXdVS43lwh4cjpM0gjjYA8gkX9leluuc7bOaEZD9OZOoVt7
zkJ1UXqdxhAWkhKhG/sDsuqVOwXx1DbVIzhf+5Dl5nd7nrorCcXFeXLQ+LCU1N7o/wRdDXO0gJhE
dXLaubZSxzAHdm+O4TXxhd/xyJtJAjvkdd1sKM4bwxWcpcWxWk515WQ37TLYcRU0QxwpPI6NPgwS
S3TTizS4T4wpw3TAWf7Y24mR6VzC90X2DS7W+d0twDulPR2vYYgs1Mf8n8PQVfsO7YsrS3p5uuRo
4DQ2P4pzD94gVC14fIqv42oZH7xKeh8hf4V30aQCrBt0Hq/rEuxKNOTjwFmCfajEtefhQjBFGPX/
fsM5vDWEu0H+gY58Y3f622zSivYxGvmE0EF1N81Z9NKpMv/zoJ9glJY0x4bE5vysdiJKjbIENDJ2
4xQjtWHfC+LUK6NcuBE2UgONKqoHm5HL6Y0gUWftC59RLOwcPstU1Spp3T54WqfF3IuU0syVFb3w
KkH63ZqpFLO2Lv/piKaZdYPoTD6mmy5Qm62UOLTvnenPiz0n45wFNHAFU8yUqUDS92gO01yKfduA
t5nKqb0i/3VxSjbYHlxMyAbPI1DMN4txDQaWqq0n3M0xSXLb7FqJ89IuRHgVWRm2Iu4iZxUl32m1
2SiWanCJ66UttmDXnffDottdquv1plz8azysSzcbcS5VOgjU6EGcDRr6NTKdA18xMuvqzlxQsu49
/MhwT0ivRIQXt+JWKQDkvBm1n73S1gpYou/pVvk1IugVTspWvIZcb8Dkip2suu7Tn79OW1sdofrN
+uK86TeFCEjLmfjIaR2Y52qlZ2oE8ovfFfnxvwxFLEaGAt74nI1lLWtoLFsnzuryHMLvUu/aUIX7
oHauMbYvrRheVkis8xe16e2R/Fdc7Wok5C1ju6zaun0d2lX+wMvDe5gqS3x+f1aX9v0Wum/kcJRJ
zt9bEvc+GKatiWSq8DPc6eLVQLTgyr64OCHqXqSxqMKRqJ9OqDcNqCU9Dx5lO+OArUcbT7lubqbK
vPbaXNqCsEmALCPyABTp7G6S2JPMVsg73hQDPksYTN8UWuWfV2fQB/S5xJWL49KRBhzApDbxGj7j
6dQ0HHSJTQHJgDu3u2Ywow+pnOc4pMyxz1InxbV3Ff97f9UufU/Wy/1NgiJgOTtnvjKaZsYcZSfL
PPwMv3/CHHxo7sWElPr7Q10KyP411HkGQrKct3lDbcUM03I+ZGlmPBV1YDSxj7VmEvRe+TgHFaBI
rrto9/7glxaTdxMNU2IHauRn+2ZtVOY2BqDszTTokfTyQ+Fpc2fay/qY2ek1D/ZLhwEoF5SCrbQD
mP10LW0sE5GDncCAu6Y4aNebD0ZnXtNzurh4pHIbl4yb8jz6a/F2asucGpKXrXKPLVq1n9KmpTQt
uivn7tLmZFNuwnQUH0CRnU4oFSg44fzF5lyHBXjOsuxVoaq41559cHIHT48UYer3F+3iVwSzRn+E
qxm87OmguV3aSnYUB0Ht5cemx4QCEsi1ltqlUbiH2fsUIgF8nG0NgfyH42cF7Yy5bO4D3M8fl16U
+/fncmmtiFlRLAFvTm68bdB/3cTzCgfXG9n9CoXOr5mq5hgazyLjIPf/S1S1cdOgh/K8WG8wsUjv
F4NPBSNoQu+gvLqESxNe43ldOlIEpFyPDjRmopDTGW227iodTChBRt+js+5u0YBXHpsyL2+DoJZX
jvClIhGhAGCZDafAmGePGU08E8wFtEn8k4FnZmt0LIzMf3CNNd1PAuC+szbeoV2VEfe5X+FV54rj
ai/XzOQvzZz+8mbugUAcjaPTmffTONlFMJHcud7wy3ELlZSgXPA+w4TCksr9/ud7BzWzzUcEq2N4
AKfjmUsjROmPjFfUxiNReJ6INsw+hgpKwPtDXToM9EM31AQKCm/91DOxhNEEky2ddXSQUZd/mfBT
/Q8REBJUhFrIBhJNnk3IKorUsWbIT42wjbiylNwtRkgIa0T/gb0GGQf2Gjtnkz45u0NqzY2Izzd8
Ob8XsfJEHbeWGD8Xy7Rc6ZlcuCNpHNAtB7GDiOd5mb3LO+ph0SYklnr+wVFdFS9FMx3QSNMwGYIw
oRl7TaTwwqu6mXySQ+FcsZkSnO6NUQxZEVo9HUXHUD9sFTo3tR6HxOl0/s/i6BVqaPYSicG5Ysh3
4UKjmQfIkJ426f95/7wB9EAPD0bgaGSQt5DZSmrVNAn53M8/3JNUjDa+40bQcTd23ukU/RH79CxL
KbilRZcsHfiAml7rx/dHeXOot1F43lg5YEn0gE5HSfO2omhfMMo4THc+qJqnCqeQAyHix3Q0/lji
fBsORQaY52wYkrjT4WThTHpssmZXp2F4NMxB74zRVfi0Ws6fnjY4NAQIaFBxg/AonAcjC41LUffN
ro3m4c6NynXXLaq8R2zrWni+/VEn9ahNIpAvApOKzBQt0tNZmb0sg1ISgiCKhsjLsEz4FlbqkEEZ
OgrQvTHyLe1tQ7k7nqL5j6X8tuHJDNFAhT9GlfF0+BJ1rzrrwPyU6B3tKZe1H5tyo5MSkO101dLv
0vyk9zfOm4OwDUqPdMPu8xacz7kxNa5ipWx3m91R0sFDP9QG1p5OJuThPwxF5g2YjSI42+d0fv7K
m9t5TrML1mA9dsrmcvEJ2RsdLFcegjeXGbMiekBqkjL55slzOtRmX+WD6Wh2ZiS3Tr0juu92Wg1z
LBvXeKmd3nuBkpF+eX+Gb96fbdjfMIEtlwQVezpsy0/Rk7Sa3WzViBQsPHqZrPv/8B23admwtpGt
OT/rkzdLEmD2STX21dHxDHsXZqEV95OM9v9hQhs0gCuMOum5p61cAiNyBROyzaD56JQcUmpqPnpD
749zaRdSdQK/yWuHbPrZ9TX11LvTwm3Q98rKfdiqf+YhAo8yRtc6SZdG2oh5aPYxIQr6p0uEzHBk
UCypd761hjchWJW4VZH5MCqv+dM3ht1Ax4o1Au6wAUZPh5K8e8YUUB/xmmzCxXkyj+E685h2bnH7
/ve7cP3TDIHjzqaAH3NOsWQLZCMa5tVO1v7Qxt1SmOrRJsi7BXsQjptqRV5eWbNLY9IiAOm1SQC/
6ctjEOdkzBAP1G7K9hk+S7Hq5jW28NE+VmF4rTl+6Uz/e7yzWGEuBKs5Yg/qDRavddMbiZrt5TYc
hINGQ5oemza/pnW0bYfzJ4GKBrvf4sl7Y1NS8V57ndlWO9uoqj2lcTMpKKzcz3PobyrcQIEKMyDU
DGXizL595fy9nTNM0s1DhCwS+ntwNucg87TfaO6xCsWx20Kuzm7qYX2Msug/mfnU3gY2B+b9zfT2
iGz0VcoNZMow6c4V8CIb1Eo7oszA/zv0JCrjbiadiG2kIf74KmPP8j9KG2gtMdzpERlqAjR29Gb/
PXuv3Tgv8eyJ8lOpg+bKEXnbOoV9YcEuoYUHwgIm8ulYyvMLY2VmwDHXPsNvogtVXBl1/r2YqxpO
IG7BAAVK2SfDbHWPAM55cnPIZzYvlsy+iyh3yzho1uZFt2n56f2v/vbtIL8mQOTKgAATnh/hdqyp
hrg+n8Jw1CdFsS4x8Vz58v4obw8tnSfAEegvUS1AXur0I2Ac2RdpSIijTBuqeGZ4sQzG6POQN9/s
qQ+vdBMvTYoBSdkpGgCe3rbav+oG6+Jrt6XiuQv93j1oWODtB0zK/Wsih5emtdFoYXyiYPKm2jmP
brWyeVow2i0aZH1a5DFAUxlXUSefusG4VuF/q2zDbiKfR6wbcBDb92znIutkUoJj54Yqlbcz3OCn
iMTwc29Av8G8sXE/B4uAQSjGoHsUQzR8z/2o24k8qr+qKvTvu16G9+ZYkdM5UTvdNm3q4qar5Mei
sTK6WO1VEM62xU9vM340BrpbjRZph3P6RyBImh0305Bw+yqIjSg3X9rVLu4czDefoqA3Hypvcb4t
lhFdSS8vrRCohQ2VRvSHzOvpTliQ3ZrD0WmhcLr/DLOMngbbwLDE85oYmvX4H/Y5UCO4tzQeN+Dy
6XBOlUXC1Fm3W3Aq+lUZ3nwz4IKB/oMTxkPpXivvXLgzf2uZBVyYRDHnlf2s8t2qHw2NOIc9PqW9
tmKKqO5tE07XRIcvvAkMtaV5pAAkX2dnynTT3swxy9l1nh7XQ9gOzb4ySRLuZMsBLpwu3HUyy64U
+N+2r5H7wmiD1wiRM0pHZ/enrrGe1TmcgBVnVSSxVAfI3RKTjlUhxRfs4JSF01+DQCRFUQtnL2cJ
m1i7srimr/72VeanICm9tXm3B+Ks6Fl1ogi72tY7cxqGb2pwkVYPy/lBW1OK7NrgvCJPUOEYYU/Z
x6XKhyvP1oVzxFvF7WlSdqXhtm32f11rUbcKONhdt9Nyyb81uG/EQZqlSCFAjsRWVf5ammG6aerg
Whviwj7bPNjJTlkHnuizDAMuoWf189DtmtAIdq0/yWfblOk9MIbi5f2n4uJQVGfobG8Vy3M0Tw9J
mmZKjQhMhZ9xuUo3HgDxJWUG0vv9oS5cDtR+NsWZcCuRnvdL68GCro8Qx24wMac5roaeep5mD6Cn
1S/lvrPTa3nv+0OCpTpdwlA5eDMh+YmPckDL1A9FRnLo+UaSrcbyMHbe/KeUXc7P/58kEIXTEdvA
X5RhCL2T4brupK9pFfXL+uDlIIn+w/fcDiqt4N/aV6dDTUZnZcLNEW7NR+drFg3Fwzo2BkbVSwaR
qIj85/cHvHQgsBmhuE1Oyr10Nrcm9RtzzRA1Te0hi0Vd1bfRmP2d2Zl+hg293AWdFz0hiHCN43Mh
wKByAeRqc+ugZXUWICN30HVOpvVODLl/JMnRCfJaf540QlCjILMhhLb++tmVu7Tl4Phk3TtpNj/r
qlgfHcsS8IqWfv/+h7xw6PDyo39KwQuljvOCaNc19SpHkipf4DeJNl+7myacI5DBvQYFunCJEgIx
LRp8sJPPG/nuYtmQKKxypx1n6JLZUu29HmACIg1kdHchWlqv6ThVd5Vb5Q9qAGv3/lwvvSgbw43s
ipCcOZ+9KGsYjEH1G7AwQJVS6fRrHCnqtUbtHrVD3cZK/XAviYbiqvejI2H7NVvDC9cAzEoSWEIS
fsMbYTFlLnOfYeTullNx8JU7fZjaCJDyvM/KqLh5f8YXduvvIia8c44KMMnTc4k4ejeLnOsGHYv0
vqj99Ms4dNmVUS4cRkaBrkX25pF2n70RxWClAQEIc8JQ+Pto5n4cOWX7GAVNc59jg/CRCKYhBlyv
3TuXthQBHtRzLgPEr86DvDlc0kmblASk5d2kugl3laK1JDM13XRZZ9Bjs+zdvDr1IQjn4vX9z3tp
MWEd09za+mvUM08/r63yQjQuFQJlOStXTvCtJTw+FEP4j2mk9p9fshv3nfsOACNB7fliEp9UvL0V
5egpOCKp3j96ZZ4etVbTY0+54soj+XZZacczEl0Ym0DsnCtbh5FWY4soWzSJ5SX1PZGUmGvEwPm8
I2LuzU5mAitV4V6TFHiLiyaMBsVECQTtIPCoZ+vaCtkNqWy6XeBJrP/y1Mv29mBoLlucwYvYXGz3
Jlgnbx8YY9juzWDJjx2pTX7I69SNzb7VKjb80kEn0ID9M7pT//P9xX/bYOVH0rbdrNEpIhIina5+
6EtVZxNqonqWy729bq/RkNfx0M8Velhh/7D6H2nz7yKommlszr53kzn6Gp32bXjOz4ANxA6kQkB3
5PRnoDThN1IOqGHVjn/bG+N32WHutYxucbDQQt0rsV4rn77d+DC3N97IJlcFJWf75/+KR+G31pkU
HXwnYnC1N9Z5tOICNU3zCIQdXcio14s6vv/B3z5VxL8urTvwPnTSzjM60GaBUwzk3AOeJAkNSZnM
oy8+dKrwrpQRfqMYThPXgHSVvGJTAac5cra2w8KRiEqUqYTRu3gbtaJc4044kR1bTTrd9RlK5Ucc
I1uS6QmQTDJW/vy/VRujs48chdaLuXrhYzhoXSYGAMfvk63xqjDCJXwt5qlZDtgRyz7uKrP7UI9F
eC1DfLtGrI3HB0NXYut2nkUqQH5rUSg25aDIh9zJDxLgUsY/sk4LiJNj+fmPl4cMhTCCihcFmPN0
DS9l/vgg17tAudJHFbOJXlaEDz9rb+KzXRns7eUEmo3kkLYOly9/c7oDm1wpb9EBvueFWbePue0I
7/uUTzjao6hRwkToQm+KDRx6+51RGHhReuWgxCGgl64OxdSjWL3oovlq01Ls4rr27TQOzTp9lGVG
0XwYU0EFxVifnAGoUJxGTfSlbeBzxxTUMGYQUxg8A3xMP6/D2tixGSBKfxDKSz8EIhweptAw5a6u
iYnitkhpLeeFE1QJ0MKu3lth4+FnLAD9JZMxeB5+5hgB3oxwwJZkbqYlO6xppZpYQqWVd2Ve0CLM
a1TMk6iYTdhhq0A4F8cXqbDPztR46I02HO5Horz0mwYIipuB3Ut73+oIBVxHmuLZmXOruUG0DJeM
yip0QHXMD3+sDZpIV56Pt/sPYATFF2DYlK1oSZyuEMhTO7V9KtkyyKJY4tSeeKMsEVGOon2xpMEf
R7LQkNAT/g2S2KgMp+NhoeJbHbjv3UrF8Vvnts2+R4fpuZoQm39/972dGvkpeSqySiQBZMWnQ+EN
IFvonu3OntryKEIrvQ8WC+BVkC/3sFCuJeG/216n1xG9PXYVF9/20pxXe5x+ccBDAe1dhGfMT4ut
16+2GrLhmPMfPFSOI/7Xoccrd0SxQj4XS+2WSU2pZk0CX0TiSx3O0xee6qyOcxrC4t7V2vpVN61u
Yx6X9utAPeU5m2sqKGkm1/AJ4WeS/XaU021pKNTkyLjsOdG535pxb2dRishd5L0GnSO/eThvf24t
XYnY80uv2ZeymGW8Qpp51Wk51AlAmeavCg/TT6aqjO/9CGoOdYkpfE07hG9incnulmZuse6yatAv
Uhnm34DQ0fJuIqHWOFgqgvZtNb7agzu8ogPn3xVdbv+9jNiY7Hx3zf5HjKebvTWvmB83BWa+H9Y0
LGmVqDZ4Sceie8W0aC3j0BBdmTQdJPP7MrfCLytUO/lUdanpxSX7tPm0DumUPq9D0A5AbTq3L3a2
NCvvWZSIiSeRXeUcPJQD7oowml+dPvX6xHDa8Zuhy6yDqKWz5VBzBJDkRE2I4hXmlfluAGBWUtkQ
+UuRb0bUriWGpwnZJjOG7b7UsTVSNT3U1Cc+D4Yiha3wEukTX7iLiodRy/t1iOrpeZhXYy8lfbEr
+/v8pd3U04lmaZxzdmFvnO3viWMGTBgg2Ozr5s7qo+IByogKEr3wD64Mdp6jbIMFPLUEL1BigEue
Hqa+h0ixDJ6FJapZJHMxBIdQDNeAP2+ita3FsTn58TJtRTzPOR2GjrzbQukzE0tVqbGvQjnfU20S
e09y78bajuZPQnrDvT+2HRK6RehOcRGahkqsymqvQV6R/tgm9u9DzS/avvMGzN6Uws/xmggK2tm8
BBhRVIR1n4OhMEYae16kUSv3M+/rJHG9dTt34wNaLYIKcvKq9QZNFYXiadXOPegC28ABvul18zpj
Bu+AoZpScBWymtKdHek8iLtm0OpG4N9AdavpTTvRPg7XL42ncmdfd3aZxmLOhLXPSz84dF1fyr2V
iuFZj53k3y7S7cqJii4Op7CWB8CL65hgMLlU8eCNwT+TmbXVMXLGrNgrI7JeuCmCal/0c/RB9mL6
oRvL3VhywsuOLcpT3woTfmoyugbHOxUdH3ySfjcnqV+7P9tmBOSZtd3wJAp49TEK+JN/qyqVib2w
G+N7Xkv/KUBgDM9iuLARZf2WY6YIQzmDkkL43m3t+l6l6Tw+uOYQfqt16y640+jytkvXTib5mrbm
wdTh/J3uX3+76FmBDcmF9Xlww96LjaFG8TGX9Qe6SLXazXLFKK4Nw1wgahHWTiLtQD1CBmdX0U1b
PkOHD+4wDiCsQ12abkpZiyGMMVCift2joD0cSakQ4syLZb2XRVmBIccbJQlQ3fnBOeAX2uAC7gZz
8CRk2hKLlKYw6unQSneBqBbO6pMv6XDuxtxrycVSDBxjHei82YmxTJ9lRbTycQhb/SNVJlrQEm/C
L7T4qjCehT19r1CcNHaVPVe/TLNb/ZsaCeM1yY0y/DZnUhtEOp3ME5AQ3jcKtcunsejDpzTEETZZ
jD76a+XHf5p1YzebCof/va8tVSam4UZfzHkV6b7zU9Hslmq1AhBEwkatN3Ma3AwmKfpkCYT8MFhV
aidzD60oxsNYKuA5zpzFpb9E3Wtdht2v0SjMZQ9EvnkCakb7wcks76FcWzvfRUNbOrFuYf4CUjRM
Yxd1tTro0kA2SqMG4RxoLga/qr5Y/l7zpcpuwr52+BxF6C0qWQtr+IdkotL7NJzXLx40luVL4EjM
TLFlN7okq/RkPEyL9tokSEOlUIwK/BcUXLJPA+xI797L+XoxefPGo9Ndxp9d+Vl55PzIj9oZQ7zF
Kr32irewHx88dyijO0+69ZSM2ezP+418l8ZTr4pqX7U0O7DEWUbnturm6hvGuN0ct0FgHFPV4x+A
Uk36v2yuxFM9hW2BDVJjfvMquw/i0nHkyzDhuwz7wXZ3njRIBw00S55dwyvsxE8X5+9RF0EfuwPU
nXhGr+XJTkPNFs3H4pOEh2wfIxNNrHwUofcQWAKQpFzcxrzFJsP1EqXyzFOxrILKTjzMZh+2JuKP
0phtzuqcq4+V2Eprc77On4WBUyUAX+k3cSnyaUyiGQjW7NhNS/xhuTjk1JDMnnwSIXkjxqz5AC/f
/9lUU6DjfsXPJdmcq/QBNZthjB3NprpzlZM/SwM3tzh1hib4GuUqPIwmjbZd3i1+4orcHD8Mwi6y
Fxur3zbplK4LFGrp4cakRFa4M/px/hg4tg53aNCEPcquzfwpoOlQJb2TCvA5MixqWqo+A1uzyoqD
oavUTVQo0vW+cydd3JWrq/4yBOnqbaFkvexx/EnNQxsiY5oAag6ineCTrXE4zxLnqMWYPuKEKut9
72b5E/rkYErsFGe1OyiofpMdlWjqNK7lGpWPo/TlP3QpgmAPqH9xDoY7dN4xKBbz5zzR4I3RNJm8
nbZy5xeZNjFQvSjnuKLO7iebnuEzmiSlSNpG9MBzgikA7m2rgiqj6/XmnWHUkeQors6UqBXezqPN
tkO2HBjmxya1gw9jYLk/ZBahPrY2zeQ/Qw8eikNbR2l5qIrWfFlyb102CcvqQzClrAn2QCkmKVmx
sq3torlVtlf+NDeBmQSv0uHFr30zPRY809PdMs7VEBt1ab2upe65mu05vRtR+vToVdj1N+p17oi8
VDW95gsa5/G0Bn2PIRyW0ZN2OC41pJT2ULp5+DJqC5Ou2eoDbweoeA33RidStA+qKWsTo6vCf/Q8
eBrwQVu9cizNMcbvxShuJ1uYfyl3bZu7dSitFzw1nGGvutq/yxHaa470F7uQj1Trj8L3iRpNbfvr
y6SVvDcITYkoBMsiOyS1bwPZFJ+NzDA7HsKu/JnNY23HTduY/4Nwm9mxEEv/qAXbfDfNKHzdIWvV
1bAAXC87eGkU3fjzuMJgwrdWxx1YH3FIp36MkkYTGg8VXJIdEDnt3kep7lGWV83cAvZq860sFi0/
2nHDhkdW339166X/UKTWYsa+1oa1ywdhNne11aD2jetY9p3o0sWC3orqOglGgMt3UzamWeLiDN4Q
FVjGHeGpB6+KXb8WR+z46hwGbza4yAQuNULznmpczKB751XrlrswW4fsFxBeacdG6xbyth2yxY63
27d6Fi3Lcluvo90+qhCBky8rIXf2UNNNSWM6K2uEBWalNgRMan3IV6uMYt8pxbBfONZjIkercMgI
+nDiUtgenj5w108YFdr1HlTa2lHl6LrlRrhqSXdFUJevZqGUiPO2bj50Rh78HNySf0350kMRaNbL
h0bBlEik5KY6NFmkIgJx6b3WInJfGvqQ/X7MrWA+IKs62Ye1z3uV8DgJtO+DBuJI7U/4B5GC60PR
yIXig7RTMx7Dmd2hO296bKx2HePQna3pwbJmMsSNiuImXtOKj9h3UzK3ZCM+GoY1VIkEUvNzlipy
oMWawtkPjckyLabWT1Zbm8FxynSm7xoPIsXXLMuI4AI1eF87ZRp9gs9l8C1cqXrsbK9APSqwkcHc
ZLbkI5LvIozpOwzTo5e6QxCv/KmgBWvqFlFvG0U817ZDwaMSXerHOgynx3rEMCMOG1ORuWPmmcXw
aReRyNKePwTDojD/Eqb/TFYV3nb2MBlJxZC/MDOVSCBLNDo6p3CKg6vsuQHzJPrl2KxRAIdZed5P
k/p5FItGi7+AFZRyh2tOnX1xKunSXved5quygqKMlTtaD5E/rlFsl5bzmlJiQOrMyI0b5ImMcDfY
o+scudXbh2Bd3ShuF8v8m5KBh2vlPBAUTKHYtXNBAGU6IhU3czhlZqJaL9VJ402e2iFmYf2Ct2Bs
6yItNrHl5LtcOOFwQEm3+ujUntS8GvbSAKTJ2jW2IbP/gCzLC5J3LpBpq8AOgfeiqtOkliqc7h2u
KnUfjmquOdUd5hDI6QV3awk8O16mVosDh1O3Sen366NbdbbYhYMsljij68ILG7ia0gZ4MzDi49Ck
xwEG8wA7o6VjDjQCb2E5hONNZhtWcLDqyv7qVRSCj4j/cBza2TRfSJCyfB9YVRg9pDlOjbEpiumx
cLw8vy0snq24cTLkaAW9k09mp61+nw6r+RP7NW0ehLS1Pqpiar8G5kxDiSxCPnsTqVTSpojCxV40
NTdELgtNg97EcEn6VXhHjO3UsU2xtDxSujL8XUvf1ES93eEUVxgBzmjPjkYa+5twG0Y/+GiTztU+
jout3cUuWQf1KgwSwH54UFMSzDa6zyLy+D4dckPfOonaDzs0XVCOGNKQ0LLyfuSd3bdJgVsQ1xIb
nEedAsqDnlt01DqzA69l07IyqFME7RLndt89VnORj3FbBiuQPejMiL1pNm/ir4XnHFxJDSEWXgSM
nLWHzsXIErzr1Az/61TmV1xCZfSq/CG0iCW1K7IY/xxfHYU/gf+jv9OEBGS4dMY5WOcvhNAuIZvr
j2HcTtL5q6nQEottfKS6Q2i0jfocVnNETwN1tCD2vHEe4fU1FPcxrS32Q+Dk3b4GaujFoNOhlJSQ
e7jYoghDEr0aZXcskCe5W51ZMQ20p6xj6eWlmzgwUNZ4dap8TeArzlbiVMP47K3pBMwU1MXfrZR+
QW6QBQ+6bl1MyqqwCngMkad6Flzo3wev5y1R7Ms1zld/feB6IMB2ak2Qguuv/XeVp+JFl1X7rVtL
o3xw8nExUJrzZuiXDlo2G41FJAoH3i/muCxtMorJ9ukrhdG9kov3wopYTqJJCA4QMewAc5VxfpVq
Ae2Sg2KzEncUDgZungzu7TkDLQ4Rp3n0poVnXmdhlcFwoz+6E5PvFoRdjbFT2hiWJOq0/4/vrV50
7zV9+priRMLqD+P8bUCfA2O83tC/ajeisGWNbnBr1e5oJ2HnOM+zYy0VNb+2eJhzswPbmafNZ7eW
BJyjVCzz1GOilPgtvvSxduyyT6q5Efd2iyhdMuWqd3bZnJZFMso2/TQiLNwCf9UAX7IoG9L7Jh0m
gYuNP9Uxlc0eycHZW/djl7r1HWLz3t9pkLn5LusbEnLfmmRws0APq3dd5vdTrPPI+PJ/nJ1Xc9xK
mqb/ysS5Ry+82ZieC6BQVbQSnUTpBiFDwdtMmMSv3wea2dlmicHaM31xohXFYhJAIj/3mrUxhzZy
aBm2B7PGkMY1x9oPncaFYctP0BerdWoCMdXtGK7etBS8dkGX79ie9vcc7va3TCtQaByWbsRSnEO9
xgA+kT+dXo7mjVevlYitQLovC3MS/ETXrqKmJkUNRVnkxW4OCnpuJQ5BHQG85kdWC3uyn4a2mj/G
PmUb60WxaRZADBDMSHL1opJ8U9CSbodyCQIx0URX7POg2SAtcYivedH0RuNgFKP9hGCk/8szlIPR
hSH9bFdMi/Cu59qWd83oZl8QbnOrXU6pUIa0bsV6ueK594I5gLzwyb2CqKr06oehl/pMJM5pLIyD
Pz6Y3ZynR6mDtDz6iTXzAupL86uezbmIS1K0klZoYz0vTTV9G72i1SI8T/SONkwd0Iap5mE5bgw4
zKW71e5DZ7KnPhr90bvTBoc5CRLSNpjYBGE7oJvCGzn5fOMGVguwzqZPLS9Ejyj/VWEvkG3hEo3u
BjD6T4nD0fexEFlJLVU21Q7U1FjulGHBD2T0036XCb5+u8SoikO2ZFO/Iz2rChqLY387e4nNw/Cm
jqaQN5nME7jj817vJ+dZ7yamBG5QTDK08tZrw4JjpomHRXd+9a5LYTHl28wTNQYK8CIH5Mz2Kuew
bsT8CTJKmkcpmdSDtnSaJDlYtGPPhMYPIcINxOZpZDxbImcRWsmM0a0g1//U172Fm/syjT+1Ju1v
qz5Pf9Rlm3xeVJ5/HUmbaVajCv3UG7m9RkmTrk8KW3MzzGwNemtl+yq00jVNI7NS08GjSMtDI0/N
m0FR7MBAhcsZq8VIDxNGzPeDauW98nP6LqITRUlV3RMVBzrQ4w4BJjeNUPruHn0Ps9XQTtvljuOa
PkWxaPO3TrPbX303tx0Uptwbomm1yyZcUfG7Q9bLekjGpLygLBh/Oau07jNeoJela0HvVfRQWmp/
nd5tkFkulKFed+cwQU7XD3WKUazubeU/9ZSIU5jRd/hmGKLNdkBbvCLuO5c8HOljwWjFWYePNHRU
RZItiyliKtMMdw61aH5pBStMgcKsrS9D5jYfR9OcvgVlV07Xvar8mdnk7Dmh3rtpd50Pmd/E1OG4
kSzB3O5y0QftRcns4GdOr/8qwBKyuURf0rtDsWzTmmPu2EW2Wg09hhHYXftSk4/lrK0/0JtsHqHi
euW+aRraxiMD3BtPrG0KbtFFOhjoVilCMTbO57pexmS39n7XbU0ucY9XWMKs1daa4cjx2+2lXWda
6JoJB/hCDGMwpreaHtWc03erQaiG4yzpSIKJc1B40o2W9miRNveGO4zqkt6G/bCSKzPrmyibY6Ck
fR6mNN4xJmX4djHVdEqjKtcFe2bQaN7XNfZ3YTGoxogyXwuqWElrqaNhrBA/M4HXfagGq1fHNAhK
/9ZmcPgLOZv1qUWqbYxmteXRmSr9izSp54I0Te/nO14BWkO9zMdbkRbNgBa1O9dRFaCTG5XlYD05
dsvMQmIYsU1dtMa47jNLXma0MZJwHiDuHtSQrn2c5I1XHZjBL4w657X7MaslfwKc22J5hqhusUsy
BzsBMYw2yQDT81/JPC/Xqp/Wn1XJOXqjt8bMawkLXB5If6dLZ21NcVR9pR1dpacj4yB3xK2VNmtz
EOQs34JloZK1utXcd4nV17va7os7bGS1D7bX2Q+CCWoejr3r3cFdrr/0+azlcVN6QK+FZvIrF4VD
eeQ6U0NhONsJjYBFES4GqkYnsji8y10mkw1zLOTmKNko+ZVEtvicjT7B0Eu0LuWl95le5UizHemM
rCNkV4u3oiwLai1P6V2UdXqDXkbZb+6uTv4jsSZHhHICmhX305JWzGFMUYew19slhKxhPpGSuPd2
tXgiGit/uUzbzgjCznO0i2pS0r6aXbDz01iP+bFSZvZUr7SRrjN0Hvt9ikRvTn4/UZbYVud8WSlW
stihxU1IKERJLPH8JIgUA/8n1IGcYg8NrXV2Y6X6bM/oNr0DK1VhrmLQmupaIziAoR+/OP3i3QyL
VjJaK039ApR/0TJXGngRyjoorw2mWDI0pzL/qJkG8XwYJ1HEjWySbynIvy7sp4HTECNnyGF+tUIt
0UmhHhI1GaSOVVPK2J0S8XmtGtCvQ8dREaK2ODzBYNR+FGyAHxI8QxYxqUie7dIsPghJ1hCtc28x
FUfj5TCuAx2+LO+aMZ7cVOB4ONXVZdWMWro3dKFd+px2boxgig2QafKS5liKaq0jFweFOuxyl2gj
hGNc27YcvRidAvItamC4zKaXZ/tgMNM2yobeuFhp0zNVaPvxUDAPc8IxW0hX3XqafVrsvWzonrk2
wZkjlgwjBdcXcPwoRsRBceMNbUBK5KzmzxokxvfWRvg1Ko3KIA+QaFsEac5JPaIcHzF0E14YtMnw
Ya7X3NjxZtQeeh4Kwz87GJV9cI1KTykcsvWztJxZj0rlttZOanR8yCCMsYi8drE/txVo7qsMDyYz
HICX3ChNBUbUB7XxYVq30pLDx8muQJm2jwn+IBuUxDTuHZJnFABth2FuXZWXjDr8LEKDTHvweiRF
It8ozA8VFU5zl5j1+rMG6uBftHYzPvl5nn50e3+fp50ujotm0Bur3cGkK2Cr0gZkEAQ3MlDzMwML
vztCk6qvKIL6n1qVcjJgs8o3ylozP67zKgLyyUmCEqUE+NARf7Cr8lc6twmZAy0dz64oM0sri7ci
G0H8rvR3HKxpQOtmHvtjC8SL3lFXMQVSmMNX10NlZRyW9lzcKjtZvvTE6nuLh5OD4JLmr9bPyHQ3
7bxraQUt/Gizbj/AAehIXYsloU9u8Zme46AVIkUM6GutgooS1GObh/hd2BBk6wk0IA/2zpoTOvs0
9p2v7uKRNphDkv8AEYH6k0T0swg9xDqCG8a6tPz8xqY9hcmNo+8UO9Th+K40+EygS4YPWZPWeti6
SIhh/O7KNG6bXj7aAcZhVyNjDRGrCgYdJbALTbdz1w7bEF3538CQlN1eadTVMZKjBBtzyNL1ENBy
f4InbW1NY4dqRU0MnI6KntUYSlFCJ8sGIwVZlHq1HdIF9+kAacQOwoObNrG9NkgMkukZ1T5fS0CQ
se6Pgd6HVj8rZz9ZstZuazrPmNp2ZSW7ly4bhux2Sf05Oc4iL8lycLO0FKdobpZmXFWLBuxkSgFz
DrdjzlBaRa6w+vGpH/t+PZC1dKkWFokFoilYgG2iU2dm2oMpF9tHjd4sAUaFae1yDsZebzTFvZW6
/ZSEOhqjFTqiqrcebYx3m9u+0Rad5gtBxz4K3YVVhbmmSWbd6Jr2Wc/qub4olrn3tu/VeXuVoVwx
PrjGtJJfaf7qty9em5vkMwz9WEN2ARyGcGw1Z6a0X2fdODpLac43vU0LnXlBNzW/ELKe1jZiiEzx
tR86N01+JcHq4R2N1Gx1JRqscT+X2K/InxjnGPOt7reJGy0Izy+fGLYM+mM9ueVUREng1saXVusc
3d1XFRPCY2JME6NkYa3++lNb2g3GQw6XfWsAzZYHlhmYJaabFbciJGJO8GzZms7LbXhI5wcYVicS
gXx/sAXKT20jCrouzFOQeyi5O9AmxOg5x8lZR+2hdsyWTGOcO8f7LJJpUICbpd7zSjmgLfzvbm+5
3vfR9UtPHnKmpGkW2otbdIKuU27Xz51PlPkZUK4m8eIvVn615HklPziqRxw7gvaG5HfmLYl3tQyQ
NQ65NU31tU5Vbh98HDbmuKJxvt65HX9/G+o+gwIk/LHx+5nm6VI9upmuLV8TtRA2mJSo4Diwv7k0
1yiDA03xcbow5ETIzHSTQQottXm4VNqIqLMrvHI6inrGS0Q2VT4TKkdR3AKDyvp9O3tjezms+lrE
k1Nb5Vc0PpKe2lb4Q0zP09aPAwCTNSwa8tedpanaY5JBgyVSjt34zyVvzD0SgcVyLZRDCbPqxNdY
LhJ9BPSe1ZcxXbKXYVmN4cLlECh3i10mX7R0aPUw1ab5CdHN1NwveoCzfFtbYwiNvvJ2BeHPjhE1
K9uvqSgTjwLLCpZj2vFDEXFDJRcpr8vP0ekLZ6eDclYH4JjGE9Qj+koOHXua1AG9txA6jfaROWpa
7Uq/WL+q3mvv4UUbj8pPdY8qSeSx6LO8YYRAjhhmPYzbkAFKdtNQb3/0kfEAwmyL2gkTN8m+SpEK
I5qcQU5h3XXquTZXNZPITrq+M0az/6EQJX+ex3K51DoP9fmAXt3FKBC8pzJzY83ivcDpsrywiqIH
KSDXa4ZAUxW36WRftbw9c7iaI8ObTiXDcbTzubyuPJwyZ1syfkitrqvDKTM7PAIYizOXp/HzvV6N
5bFrO4+WqVdNza6vALbv1oy5733Bifioa4OgGY2kKeYQjpcpphoW0IPKcIF6ZNzdx7yHV7Ir22l4
Bm3k3ydlbZT7tEk8777F9ftzj6slMB17cX4G7VQqGjCOoI5WTt1EzryU8ZAGyybyUHqINKclbbV5
wQr3WkhjPiZJ1dcXkz5nxxkIc3vjQGLCIyJ3CN/B0NC/QNaOaQ3ak/R7ZlPPriGvO1XUjUmR0m8W
mPgS+BvGnn3i2WHveMPXPiU2xYuqQXEU1OtE4zLA/nZcE3WklZXaO+GLOrsCQ6XV2BvmdRXnyTo+
rYAEREztqL7XrpH9QMje90MSTHFppZ1t7FXf518HOQNS9rOs+Cg7O2dwafotaEW1yiF0pTlcUS9R
syLDH9xsxIY0Mmo3kxH4HkXOohnMeuXU4HzQ1ZivhriOCoLVVNla2CerfMgyyuFQL1tESz0ynWFn
L2r5KAtr6rgli6OHGSfQGqaDV3HiGQEwq3QSHOdB0ClxMGhjfmasD+5hKlGmjtiWNKuLNe+u0oUU
K54g7UwcbpszobPm/Zeyt+xHPViSKuTYZ9+YQknzWuuGIQ915kDPaSrcihpPAORuxcA82aYXtTwp
GrI3Hn0kjc0TiDtHpOuG9XPMmzYd3I+o66D3Wrcc36G2lr6Ks1ypjzlQ3Acr7/v6amCIkcWJPRXo
wQM2kHHiJKnPjIf0Yu8PTMO3jgFN/MkZ047OpeH0e8Osi3o/dnZAy4fSj5arXKZoVMb4tSHq2lFl
IIXzGVpFs+56HawbXbbMS2M9C3Kk0T1LXHUCHNmzUax+Hq+25n/zWuFbUd83yxTzWqOfUNRNjav7
IgL7otdbeTMtmFxFqCHRU/frurk0W42GdWZQw+1JDcxPvTMNL5yeDLXKXN96Q/SxdQrPxfCjocAL
+qkohvVYAKFAl7bUGMkCByqfhmxwHo0FheIrg0h3t9aGSybwPijzDxwZ6HCklXyEj3SyuVPdo6aS
aiSdouvaFcO+XjLnYirOrnKKtkftF8UjBMBRpwuQPTpBvlOe9G69Nn7UdXScvYqn77QGWKcSLMei
rDTKESM/c2l/4PG2RX/DP2Fh0j/cPv8XuP2YGsSgBHlqG5PhKwST24fWE8mhZnT/95fCNBlwLgJS
xJNTkhYiPEalys6LOgM8geXn8pC65XjIjL45I1dyiqLdhJM3h/bfdhCo0Z0g8rK5a3jhJj9Kiq4J
ywSfhNKr8wPvQglgs/n+t/fHhg/GkRqFM4CAJ0+uVN2agBwJgA0o86Jap+XC5wQ9c//euigAzNBY
TWRQ/9gfsNlrr1yKIAKxh93sDODbSuAmV5PDtLcYnDPoyTe2hoGLu0kGDzmCAf3rrWECCBcCjn8U
uP333NbLXToDKc/H9pw0yBvvF65m0IBwbsPHyjkBhcKK67tey4OI1sfwAA7Au6nId8/cvz9xmuyK
AGoeG8JFV+GUmts5g0NZyGPSJB37tuzMm9LJwHaZ+NJ5gmbA1PtTVFRZct+7i/GJWeIYm+BjHv7+
fgkccN42ERMWzQl+ncLOg5rBnRUDcPkoD4CpgNCyrHNOJW9cMjYebEyfxh0O0NbJSmaR+XmB6WkE
AkffSSOnGahlEBmIMXuUek0ep+lkoQVwOHK01tgNoJ3Cde7OiXv+uZsspCKZcQHG5SQNTl5JLTME
oxTKey0rl+/MUxh2IsndP0O/y8+ZUP95lLLYRku0NoV6Lv/11i0KYSSMPWiGeYZ/03nNt65zNWZU
HKKwLexdmU7zGWLPKW3EgECHpxbENiTxudMna3pgwWm3rdxqrK52vl4rhpmrONRB1+201FWAp+av
fr8U+/d305sLe8idoQmDS+4pgh+YyWL3JXMmSaMDhjvgd9B/ar9gRhhKu+xj0+jBmDbjOUPgN5/p
5i+ysW49OEGvb3Nj95gH1UsQJdZaf6q0urlXVkWbdV7m+sP7V/nnGQGxF3HkLUISsU41ZXJLFN3U
B6zVpP5Bn1V/MFYGC++v8tYVOVS7kI04IoxTTQJK9oQWq8cZuzgDPOKWQdbY1FcKxPyZGPXWHnVM
uGBQTL1tOPT65q1lIHoPlaYoAMd1u0iV3Npa0X0xUGnQ47WxkzkkTSic+P1LfOtGIpKHQxpui5Br
t1vwLxFfK3R6oyNV7zqb9dfKTJ16VwUo/e/eX+eUQLu9D1AtPSieDnNF6yR8CM3AJkG5AeQCyIMI
xfLWFdLYMa2AUAmgAU+a0fk5AI+8nS0/O3OZf0ZLgDSg/5GHsVFPPfWGHyeTcS3D5ihBTzuy0XUP
C9PDjG4ugmOiy3MyfW/tHIQdN8VWi57+qQpnhjRHoSC2Rv6oT3tMYu4SvIR2eKf5Z+LYuZVObiw6
o2uuem5s6rZOXNUG3hBFmezqvrMv3n+Gby61+beaiFkgSXbygtPqStIhsYPI1nL7O/IVWKVbefep
y7NzJuZvPS8oFP+91EmkIgdxR4ZQQTRlAZLWJl6jKb21GBNwB6gmvpPvX9rpqWmCE9yo3XC7Nx1o
52Q9yh8E38ZyjGdtNg7wkRagWirYlyYoQstapr2X0t6xVCXOnGSnN/X3ygFm7ewV3otTNmNhjrAc
TXOMfVH6v+q2DS5KxsFo6BvtmXfwraWQVdQ5m5EkdOyTM8ZFo79SUh+h0U7+L8D2dgRR4lFOg3au
kDh9fttVQSDbVIRREybyvj5WqmoczDwF36pZyw3TGOPTUM9DyODCva/86hxP7vT0ZLmNrot+DGhG
VDFPrsyQIx4pfjDFi5aDnnT9g/ObTgG7goFq2/J3MNk78+ROj7RtUY4TsjZ7KwWDkzw1d6Zeei2Y
TZ8B6LWpOeVxQqDkaYA9vCfjcGIaQO1lNvb+t0wt88Pf3rKkNDxFCiiLaz558aeUAdugahnXapAH
We7b9t6q0/FjnflOzBi2BULSnrvoN/YQXH1ekc2X1YNH9frBTiP5PovIuEQM4DlxTW2NyF/dX+mQ
Ay54/xLf2EVb0EB1alPJZTO9XiwYgmQqMfqKKRbLvazt4m4wRH6FM5YRu4OZnLmlxpsLOsi4IkyI
BciplHmVe6melp0Enj6YtybdXIYxviu/V7INjv00z49etpaXhRTmHfVf9ZlesRX30Hf7sA6YoCVB
ndOwgsMRJ21ihQbG4+eS5zf/SsBqm7QgcNPT3b5QwWM2XYBU1mHr9dJfQzaIcxwqTRwH16l+vP8Y
fuc5/0og23a6BwEGejqYBv2PzE4AXhzUMsYZnLGPXrJ4TzIYp4e5Ha3b3KQhbKZJ/hgIOr1VvzRX
uK7mO1hOyVWZV+I4ee0c7P8nfxSFqI2MJJIyp4IyA+1Qc7M+isvOra/cQgW7dXVFOE3JFPuKbpfN
aD5qhXRuhL52sVO1YL558nE/ItWOO2t7Jl986xjCqMYn9UZRwj7V7AHtnyatyUR6nbP6CpC53HfS
nz5QY30vu9RjJLX0Z06ht9ZEF4J0GHFZAthJ5EKkU1+1OZUxNKICgIw5bZMr6d0Vyp/KkFkfPYg6
sb0zweTNdXEZ2LQtQTG4p0cuQ/M1ozeH17nlMm6QzSY4O2JbyvAlg1ur6dm+KHv7zHN/c12kELeD
D7b36WNvZbbko9PIWDcr6+gVpeuCPJbFVQI1fDe1ymCGAvPszFG03cbTV4BXjqiGkDZyjyc6DTMI
4NG0oIUgsTk95fkiduboOk/vb+o3Qgq2QHDLebFRlzwVGwBuWjkyWAWHW1vEAfJEF3AIwFyI9Bfc
5olqcjEjsgULidbROpPfvXFrTR4kfp+2AbrvNBUhdVBDaWRspapwrwoXdL2Po9OBpFXEsjFB+/Xi
nLLOG4cZi9KDIVHYqO4n+5fghkBtQBgbR0bOyKsQsBU9+NJL8shz5unvv6NoIplb3MakWT8Nm77Y
hJpdX8Z2pbQr4YrhLgP82+51iJR5pFcy3avAUx/ff7Jv3VsaAmR53FgT5+bXoUxCr3AA3MtYG1d5
UK1RH6XT6TFUXP+jCaQdNuGg7v4Hi9p0PDbzoi2dfr1oV4tcrxyCtVtm7dUCsxyahaP9SLtuOaDx
c4sPryrPvClvZAhkBmxhk/tootz/elGVFJ5b2YmM26QWdMat8UHiy1kBYx/gq75/hW/k7ThiQHBm
124WQqfpiDTNaZxmcjAFAdmCa3bpzKv1oDH2DCUU78hC23svy3V4fn/lP1R3CYrMTfGa3RS2Nofc
19epNyuhXwXAj2geMNRQ/W3PzPIXHA21zzoLI1WrG5wffpd0eOcaYlpBonbBZYVP+BMjnPmqM+cm
2wGCglLw/l/31ltFuObForVJXXHyEJxp1jVOboKjD7YNSipAfyAQNwzS9TBJp78rAfj7ZtDxpm9L
mobJxuuboTLf8PqeKiYDTxk6EokDk27mITel+fcDwKYmDLYUnzYdz5nXSzFgskQGeSxOgKEfyII/
NbzlBw4YyplgcD4EZl3Gf/92Yp2LQB7S+xj3nLxI8N9aF5z3GDt1S/vAaMYPc96oOEjAodg4xd2/
v95bpwVifH5gkeT5eEi9vka/0VeoUM0UT3aiH5dsNCDaC/kEVdJArbpObt22Lc+1Et7aNMifYgCD
NuYmr/h61SnPgjmFdhA3o2NFbtADRKtybQeOUNt0C6wzT/KNk8ICRWxbPE9MRE7X63xOYKbUc+yo
tLzpnHz4PJi2OtBiK7+8f0PfXAqWI8ptuKrhi/T60gwPCRsvZSmvr9VFqlyIitoINjxv++aMqeUb
t9GGjU38Zja46f+9XqtpbfgpUCnisk+TfePOL7Wdm0c81gAwg+E+szffuDQkN1ECZiKM5sRpkcTI
fWROrM+x4LyKwQCWBxAQNuBz95zS+G/lt5MsaEuBsE5DBoze8smZ52aAzNx8WWJZZOroWKgb9Lk2
3uFZjELuLAXFqN58zEehX4oO9o0jgvWDPo/p1xzJ7O+wv22UEKzhOG0eLp7lJA9pMoy3PiXgJVuh
ODZQXI5pWspz8mW/ZeT++OO3kpUWpPOnMdZqWHhvgpSLnUG0gIkSaFqOuThXeNs1n1swHySwakmf
qTuHi7bP0SUBVKS9SKvNoYwgHCB272/LN8IX8wHmagZpjsfE6/VW0bUW8dSBrWK4UgOWVPubOtOE
agvYL6QsyuOqBQISZmudqeneWplOPW1tphMoGZ2eMM6YdV6WLnGhez/xqLDJ1Vd5C/PciQ1pVp9d
MeXhLILxTJL5xnZlKLJ5EzNzA91pvr7kFG5YIztjiVFPzwCiuWWIuaAVOz02ee/f3TdOUXS5t3Xo
jKN/cnKNlqxSi0i4oO2QbDB+e64PYHqWsBsXYJBqHY5eb05nLvCN1387ZHCtICfQzdOOujKccShb
CPCdQgFFBzsLqhtZj+M6Lw0nABIgXfT+hf5xT9nN5JbONqmguXdanAAVaI3FHxVvXy5uhZE1B7O1
5wOgy3MzxLeWYsMiZ0wC4//hYdcV1eQWHnoZGzzzEmZeHpaTDyKJ/vaZHOatpVCisniCvuuQVLze
KY3RqcJ3NRVDGaZfXw/2GDmAXDIATXN1Zq9sEfzV4YDIIG1KdNVptwLRPXkTfVg0YGaRV8gBVt+C
1S5cGHItQi1/+1Fx9lDrmNw//ndyUUaKOELaWyquJvQSbBhh0GMwCE6Dtv/2/lJ/bP9NN9ElK+bE
pur4rX35L6MdtwyQKtja55Ba+6McRRcLuJc7OWpqTyNcfdaNav67MX1blF76JjlLEXDqn5WhoQeV
1QCkBNANfQ0zv28UHTxPAqN9//re2B8sZeFVsF0cadLr/eHCijPAN254KIm9rSOY2KNPB3g+8P5z
Ove/fiz/O31pP/7nRhD/8e/8+0fbKSTAMnnyz//40L00D3J4eZE337p/37763z/6+ov/cZP/GFrR
/pKnP/XqS/z+/1p/901+e/UPyBIwiO7Gl0Hdvwg4Pr8X4C/dfvL/98N/e/n9Wx5V9/LPv360YyO3
35bmbfPXf3108fOff6Ex/y93ffv9//Xh7bea7z3MuVxfhupb8/OPb718E/Kffxn6PzZzL2a+DPU4
gGzOw/ll+8T5B44fHEYgYNgUjLn5pGkHmf3zL9v7h48ylk5NurWwaWL+9W+iHX9/5PyDMg6xKtIZ
DrQNaPJ/r/7Vc/p/z+3fUBr62OaNFP/8i4z55MWmQHMxSqBlTZeeX3dSCVm5SIGKwjAx7TV7Lu2g
RLaggA9p2AUJgN7rIgooD9k7MgUJii61MWvex7qvkots7fW4ywI9tI1U3AZCdg/wdr525FwXMhmN
D/XSBlcl3IXrgHz9JqXUohsKWvqmybHQzVfXvpmCIXaQq77o0sCFCDGJ6XLJVx9YUEqrR0PuIDQn
Y74CUDkexsSlwTxIuYeGt35ZPFKrZYKuegGLRF2lk+VcGcXy0ARtfrPw7YPlDSC2m2kG8y7S4Vmi
owF1WYo9LO27yqG6DJYGvUzEAvxIq7P0AM2wiCvIxbvSxqkwHGCGhEOWO4fetBA6r/NquSsQgwi3
wBpxOpmAB8BaW3bRXSKPMh+qtLH2kKSnH3OF4sFg2S+IEwH/b9E5aKFaR2YZFJduVatw1io6H9Yw
3dDJmi6NCsdhZCEN72KeTK+Gn40oN3q/ONQslcie9UZp3xktyJ3RBWUIs4ej38jV5SJg2oaesWhf
1sEAqDsW3lFKC75R6/bBl9SQ5SVyeN2DGC3cK+2pQumyrH4tKC4dy2baLwk9c5GN6jjBj7zIWoiD
u6axDnLQm6MPDPlpHlDDGiHN3qTW6l2JzOmdENH56djCj4ROmFfOFWRVIxq7Yb2oID/fWrmO+KRb
t4eg1QskcouNMmzVDdqEmKEizLlp7iiUhkfH+cWB7F5Nwwg4OWnXu3WynTuzAS7vdjVMGiDaB7/X
hkMQCHE1rTmMI6t0L0H7I/qMns3Rm2FWpzzUJ7PSZmQUmI8wLjAPPVIMEdyKYueQyu16SzMe0XWo
zJ2NlpPJcCJ0nTUJu8WD2gejHYoAE/e6OwhZet9BrvJTBFxuXaXvvAXpI7Pu9zPBEdBcIqBy9d4l
mkD2DWYVTkQhlIWVl9c7L6kQUEYT4KL21/oiq3t57AKUnNw5ONTTpH+ik+I/2m4i93NgGFoU6Gh4
VW7lx3J0J0DThf3cVmMGMh8H5dBJzeYqCZqsCHUBy5HSG8KELQrjOauy9aCKafoBzFtFCVG1RzPO
NHeiW4wLXzgEV73JswNg5oT/ODKeGw9tZwS6KzQukJgOFJJgFtj3eGxH/q/iWU6hck0D4P1MS9up
lq+Q2fUIZuDyvTEz5xEyx9dSMwagsZV1Czz2qoJmDr/QMA6W5hgfYKwksaCuPcyww+K2Q6qpqblF
ErXUm77HZaIBDnt0lyBDaAjJliUUTpZ5Yaeq8VM/B2sZJgxWgfCOzxodwydzGjbJNXveCwyD9WVp
jw02CDtTG3So+OVz6ws9nm0v+cyrOl4XhV/d1dnyyUsC7zg6mhW75rYbgZVZHxa7uK9yoOFKLvle
y8vyYzLCiLVL6aOYNS/jLah9G0XXtmB80LR9+ck1l+WIgsb4QVqT99IvmXGlfPBDoGuFBecXbxAA
5DN6VIsur2tbX7R4TjXzxhxlDbQ/nUW/g0vb3GLnWUCgqR2oOOVwaNEXCpNx/a7Ng7rJsAj4CamA
nNJGn+3QdSKLFttd9sLXYMtDs3oxEsRmAn7fQSuVvGyqer4yS2mDnVb7riqfSs12kICfiwEKvTbW
86U/5lPwIW8V7h4aGpufe17125bkpYgKrVnvWq258dPB3ll+al4QyrIkNFEYAG0PmD2uPLt5XFrX
7i50VNEPWVKKbleYS0y8ycK81i5NL513cMdliFu6CqseiwFEAMwq9nPtE4hs92ot6+KRkcG+Dmb/
Op3Rv4MXaO7oYHLf26w4LG6yY2aYCqxbg/TCsrPxOkUqaXN2tA8wFFBCKqcfVi+JWGNRX1gjCAXD
QBZtQeUWhSGnjMAJw5mrsD6GroqHOgqO8YRYXEsveM9A4YdbDl8qgYBUMD17VXVr69mDC9oSolda
oNnQuG4egoWCipgu3VGW3Tc0L9SNptr02jG2TYIX5FFnrhePlrSARC2pcexWTspiFbd0RK1nLTHS
GABcfQnPGwYvOkSPZe6pr2TXfozoJDou5VhF6F8IpOLW9otZ9c//h7oz23IUSbP1q9QDNHkYDbhs
gdDok3yOG5Z7DIwGGDM8fX/KrOrKjOqu6jznps9aueImIl1yCTCz/e/9bX9cbovJvyNsGW/asf3W
t6qlIpuZMw/GLU+LiVOqO9+uyLs4sbLxAHX51LtmGiy292CVBr4JbfqsJi1+7bsmDa2iysKkWleW
bb8K6PPLw8zzgTAVKSVGQJSJcFmgyJLYTO5KjHzhMIL5KsvM23RDcR5IYKnAYQGuYblOcm9nvv7Y
jG7xITke5Bt42m5AWCk+0Cihdl3mzDzthvJ1obbwCDNg3XkC1ghh75jma7d+Gwjm25D8B3hdLnEW
w2ysTw6oTWSIKsMq31suJbCd8w2Atnnnl1J/aJvUBWTAW70jPLqQPe2Oppcvx8lN4pd6nJ38hJRV
3s9x/NWYpvLYxixiAo5A4hro4QyddtO81hEyIqFCt3EPfpERI+yd9F0tmQPCqLEAXmpJc6iceK62
IGgPrmJ14bns8Yfj7Lgw9TCvnfmEcCLuikWHQZSURvOQzKv7UZnl/QghfITuoOMYT2VX3fAVE4bq
oereT+syvFiF/trV3FGzh3yUgUfwSAeQfgdCFNUtRHmDUpJnM9bqfaJGJw0qtp4uIDr9CpZgE7Fp
MLKEuHfFW5ORMEkaq2X8p+IbAQzuNgV9eSFGOx+MrlBhqqk1WKRHvrC2wPvCX9W+8h5Le2PonJoD
OXrubaJi45SQvY/AVgJLt/vAdFpzC4IkPq+psHZpSdpoA26umDeFL9NgIGwS+UO607qm2tejvIG7
Y2zoK2IKAcKlDrQROgBIvlXAJLEBIvVkasgDFTG96IP9pUcCLjamp82bKjcKgrUClKR5JXlU/nJb
x9CXVkp1jnNrtE85XDyWEAPG2Wh4czAZurofldb0+xJLUzhzs9NNkQtLBRkUjy8EawrQBJ4xBSbU
zR0o/SRyY097LNKZBxdxQhrZJ9G8rG2u3lsm2/oZVEP8vbTUYDymQCLg+zTuGtVIKXGwZu6XNhvX
ElphZptRlVC60xGT2Tki957tuvvRWtqPuhfW4+THXugRwSTYYXkQm/pGfvhW05MyLnMFT7r3b1vb
HdiBSO8Fog+lafytdsS3vTM82pJYd+tH2+7ancuRIVJjsV6cnEuFkvWVN445e+jbSCc457HXYrhU
S5NyEAfWT88Xfudo4tVmLxkR+QEskLjpdp3n/LsnVzf06G05DAsrKRpUsQfm1Gz5JtQeLN76XM3M
6kb5RdmmAwUAJKmLUMYWojhXPjsxuZL0p57CkO9uVWQbN8vOtrM+ktghTU85wkfeO7d50bf3XVkk
B/YpD62tolI0t2Rcvpu1z8yquijd/07tziWb7a9WYe40oGv7qV7NM4zup8mbDmXp3sccqYlkGQd4
0x16GSyVTsE7sVNxaBPSwCQaEWVdswhahz39pIelnQKOKNfPOY+vg/gJqLfr9znk+FR0l2VWBs7H
rJ6gJw61pDrY7R1YMUX21WUH+2AiiDwxb0DWSXsBc8hckgeANlBK9XIKatcsw3W25GMsrXyz+jPM
QKwoR0L2yXYiu33nO8uCzO63I9vcLBYnIsuaYNVLkis5dHqYYI8ukV/qWpiKNr8kA//k6nNtjeVG
nxpt3/k5QNVm5bSQlqyuko64g5aU2r271sILOFKut3ZJIRPYuoQjF3RBmkXr25QZV2DRMnpvXyPP
bpPBdoBCQVEt58XdwC5nzmZALh25GhffDIMrhJ/NCHZga9klT2HZpPtiikncxDlSaMUX7GQ8f1h7
LXXKexP6mpfMN7K36YjI3gAK80F01awdqqVkByHFro2HOQDrT90XyV/jvgG3jPHUu5RrX4XV8FaB
32AxGR5ltupbd1jlXlhxG3kezIXEcY+V7KdjalkwM0iMP6TKPJe2ImI/rOBvE/VKENG6KALNG4CS
XVhBirgRChaEPakqcPNS7igCSw6OqcW7WvfX7cIW/M7NPPMmNWYzUlLYO9wNCm6Eqx5yyeW9mhTs
ErOc2FnMN6OTPYA6gZTQT9phatbyJqY5CiRt5edbmK8Sc1Y2ysvaz9+GvDb20wCwjK5FkrgklVJ2
3INWnR1uO8gzXecEGS6OZ9ecuGWTxL8Yy1S8DuC3zG0fj4m9pcK+e2o92gY4U/n29QdI95xkNn8U
WfKQxWY1B7Oomu3S+muYGjwRtNUQQZJe0xN29ZYANro1YLgmQLI0uLhV5nUAAjQqCzxYubLk24pL
/Ui6GkrTuHJgxVFSeE11D8HC5RiZJ/dQDH2GRpW8OM7aR2mrr4EiZBzIaw1HOxprCBiByw4KiPpG
mLR+dXqnnDb9zHNokyAx2HUGnW9yYutlVp6xq3NRPI5q0UOAOE7Ur215AFpb3GS5/cTFwOZn6Bf9
uGqdktu2uQL2Z00dqJLOtkivNetzzvebwq3ecP6wr79LutHieb6TS+89tsC6B06pnfd2Tbqfusnr
0Tua5mbAOhkQ/V6evNVp4GvM2me8LkvQkd39YfTCe0NwzQ9Qxuanf6sdqQBYeOYmcwwyvBmctxQQ
yx76nhFkrv5hePl0+jdwVGuO0AHdx/LHva7o7llIrt42ubjNsyEOXOEn7BayB46d+a0xG3+1V/wp
ge6plvz3s+b2B53uv1Xm/vCvdt/rq/rV/fyj/hfKd+hm/+dv8tg/iHf/3srvVYZq/JsSeJX7+Pe/
yXa2+IXpJHZj28BCR9MNw5HfZDvb+gV7ikMiADEcK9AVYP832c74BR4BE2nkf9y25Or+U7azvF8w
tlAPSgcME92rQepv7+t/INuRY/tJthPXeT1GmWs7O91Q3k8T91Z0/UKbTb712ipj08pe3ga5sG3W
lHSiDS/LgeGVcJTvn+l68EjziC/YBsI8K25SrQCU4L6wSDPrbV6tRRy7NDm59QK9wNj3rbWvG7Wf
pszmATXb0Wxz4kgq+VJoHbjJvMGEDVRO+jG3SytCIsLlF0v6/a2edJFbrg+xaCDmVZZ5pOnkBkrl
h1GgfrH4bDRjZtF0QG/O7vyJJbDZ2BosGU1B/bZS+UiubJ/hV96uQ/eiLRhG7YYHrnJy855webcp
1/XS984uAe93k4EIuIhcDg8T91mgQwTZzmNn7OdW0fMj2m3HXvluqB+7uH7W7WpzRTk84JmnalLl
ePOGGQhx7E+bLpOHvsjrCHYG4NVW+M+d3twlceNEvixuG050+4VSioilvfzsRj0SwsgPrFAru/mh
o6IgLgKpZYcpX94VcMXAuBJzVjpKRxOdYzC6iK2sH0FJ6HezB+V6WFnY4f9tmth77mykAVf2ACby
53kx2720RuPB7Aax9a3E34xqDsxFu3TxOxYIqIozS/eIvnfNAYV6vxyAdr82WvfdMocxqDTfDGg2
tEMF+H1ifan1fudMFkvrmICtX7/EbpMEErDeZm6adlM5wyOV2BPbqC6pgdC2z8RiKsSC0t94bq8j
u0CHI6D27Ht3eBlvF8YLoujeqsa/tEIcfbph8dkmZ8EZE0EKYi5IX4ihVR7w4G6Z8mfwFbWpf4G+
5N92nV5FOFC/SKOfPu0r9arSymfWmIvWw5Amrrney3yZtyhcxYawe3rFgc8bKDhns5uXEPc3nyP4
NE7G7rmU+PVhFNfbpNLujTj/XvnlrljmIiARfyS9B74ivxKL2uI2pusCm9Ec5sXwmesvdZu/tB70
ODMfxs+0YgmOM44JczvRpUSnzB1e3jKQutSiQpu6vQvR7wVcpnXEGrBAs0rISBbFpZk8LVBemdxb
lbyCEF2qhfTCCQbBCSIruWKyeH7GIGZts7y1bi2rnK8rgYKKD5rVw0BF0QT7rcaOlwvjAAVpTc5R
UhZg0GIBndIkr3jy1ay+FqZb3IzQZShfsTYD1JMx5nS6+DdlJ5CfWgDPmLUCHl/BlZlGTr1/WOeh
eavgiQQlEuizOxbpJoV0FZVGngdQ6bhQHMn5krYgtKLL2HrqxklovlvwiTw45vLp28V049m1PMIK
q0ImTtmWE5dqEFkAI0YtuFaxIRBehnrlqpvMUQskerN7HjKbVT8x0yMh1+q1wFBx3+mpMoIlbUWE
EWTZgNMdvmqaJvdLOjcV2XanvCGptz7oDCnCzIDdFtjumj8bSCp3RaXcMZRLbLIVXgcUqNoT86VI
8/mOVqLpVBIDvriEjxuclJ4C2OMr0PvZBCaRuQJkpTkf1t24ms4Wos30jLrKs6qD0fhFAyxxHBrV
wvkaK26kIVn90KlaaXJnttZHRrXSa+s2pRUZi10zTOzXrQEoNVjyIt2bHB2YaHrAyTvkTYjq7DZp
yOnSF8nWNKQU09gA9tDOolwWAY+Rjz7LMwc+t5ruZ3Ncv3aWO3N2nYfD6mT9Z65qxssVxR7RMlQ+
TFRu4kFTxSc8aQMgd7uymdCGKzGJMARwORHftJZMo9UZfMA2phhfKoM7tXNaPslkjSE72StOQbD6
kQH1jLdJn0FoWa1xatnxhiO/70FX6fxgrbO4zEpvT6CRpu/KF1CPfAj0bDkbChn8anl2s4Yd8WLC
6nN74Jjcd3gOlVZ9W7pU7XV36M8t9oNIGpNJbsrzIy2ljrQyKDmWPIoZNWveWxKnJREVpirZBMgF
yq8D5l4jf8+eVMYfdI5w6pecdL7kk/DuTDPp96owuoeE8qQodcZyF/OIC8pWtxlnocCkIi2f8Xpp
22E1hoOAJ3JcKR2JCtbVXevYcxVwouRkQ4bE+S793Dg7IKRfvRUtZyNhYISydNSzRtN8UIymtzE7
gAzJ4G9S+iM2elOJcw9C8SbuNLb40r9SUUVleodFCsrDamoiUjg5Oyft111qXicIfuag6GZQrFRt
pyGwNpPx/tqd6wIeRzOm4qTX7vDqpdn6kDggHAAFfPRxakTJch0RlV4L27auonnIAZE0GufivqYP
s0i7z0XL8qfE8pajNZjm6Tpc3OKDUKjd89RE+LWbQ2oM9JgtWVHvseQ2Udc05b2WDF4ELH66dRQs
HZH1+6uJKGjc2GEkYMsHdkRu2OfTtJtdG4CH5GlXNqM6FwM4zBhqe5hOq7vHFjqErfS0vZe6ZpQU
tfUFAifXHhjFiDO1F1mIk8pLlh+Q2eR5MGWztVr/AQrT+IxioUOl66LZwhRU9++xxrLdLH7KlxHF
YzUfYE/sEa+fBk/bFpa+a4vJOHBV7iyfNTY1YbVhfN3YRFSofTPCBpEx8CVnQ/uKmZMKBCuAKy8C
S79LR/HGRHFmejbGN7zbwGPu0C11GNvzQP2JQItqzPL72K3FpTLj/KWfaY6i27Uj/QO9wdUqTh3E
qfvcsG6KZdIjBPPs1ZtH/7IggnBM9J1tzRQosLN0gmKR60c2DZfrKJYDdgCwxtoJBEfD1UZSI+6d
hMYuWy9YufsQMzLYjSQMS6FdhGzjzazsCxjE90XX+jcnyd/pBuHiheK6z9hZNcMepGfoOV1k98lw
KCGxNxbNidVCE26PPu+taXMYVfJDgymZpqzAquKIjhxhQQmP+xDdMhB2vrf7UUadmICu2UoBWKYe
1JPqSdf1Zu9qLrsGtDxqXwImaGC1F/Xd40btJ3WZ5ePgTns8WO9+Vm05wt+iOdJEJkCSrSA/lbMb
/G9zvVzatpBbRj+02fKUD+m1ZeWeaMJpbgd2WUPmMSHVx/uOpbPIGQEmVbdhMd31SmzJhs1bMZgu
oCjPPWWljAqdBh+z85+1dTWAGS4/9K5GzRIlNNDxCtcuE7CRWp6BA3ff0dZ23ii2tFUVRxrJ6FiQ
P1Ri8pcTSneJdds1G3WLjzNqnPnHLJbnQXeA3JrGymYI4GMC/Z0mlrNwZMzcAzY4Q+5hjzEApI8y
/Z2TUXrIYqe96WAHdswPWV+6ZLdWYlcvTrj6iwX2tlj3GnWWFy9zQcsMUwC0+KE26Vfb9Jau7/rJ
WTaDPT7EmVHfJY5XHZ2Oj6tqqJvLFvukmJsHMuUJzm0AcTY0AclSgqjKp1VjAtvH9fK4mP3IBQ8n
sU8TaFAdxYg5LDw9+9HPBa0g5ki/aZVrwJWx+8K/sQUo6Im1QqyvHGy9AFvKcMPcfriO1cQXlNOT
r+XevvcTtPtRghIqPK1+ZcyDAjvL6eC0Xnnkra/7ySW5UbcQ7tu2orQcPuwzBrU6GEvfvRtSUEe5
V0AUM+mV8E24QB4lHXjILC1wGhqkE9JoPD+pf9RrfS/K3rw3fG28AS4xfm+HQV3iyknfbNazyOz1
9VRKUMWQjzx5hmTLIlbNyxNEBJoLTZoSg8ZXfuAWLR1Qwh2DmQozds5zdmtPo3fs4DZebWvg5IyF
ySEp9PH7VHnAMIdq3gBrulerKvTQMivjtqYxA72tyY80IBin2orjoFHVEPSTbr4O5lqczVLQlsim
KjSqvr9tGmr8epLom4bKpAe3zqEnWaX2xiPA+zIUhXOaF7bwODwQCHs+ngmPQrAsxUdMzWQgpFbt
bSYVjAsmyMr9N5kwyRfxwHzeeEHP2YEM2uIRX9bstc7E0Vuh06qA5tcfpp6h1TTKQD5rEODkue3j
PQaRm9jkyVvM1NbU8c5D8y4074lx5ne213gxjNTYuPb0fgXvR23e36XF/WKse0OwgSKGtJOKvoGN
tRR52KIg7tpppIAcXOAh9oFqdS0L6TgV450YEB4NuOpmr+5LQOEWbrC1JAOUTHunwZDKRLQ/ggNN
tmNee9tydu7bLAPEaBesw3rK7juttaeRGtb4mldMvukZ/Nah6+kCFeO1ckUUDUcW6W5pPikfsiEV
d5k2PjlVXUJwZbJh4/C21Ptg0hu1kT3tGeDF1OdgDd3WB/Qb1DCa3zoGQDM5i7jaNd2c7cpuaLc9
2f7vJmhT1M8m5jpYpu5sM58Fmu/EN1qTzwjQSf3SMBs5m6p+LvS8fzSpvQHjRqnGpkrm7swiyGKR
1N5xoL4dNLKwria8mJawzWK7AMATBfi0TGz9A+IXk5UKWPFOGZRxSwpVI6Em78fs2VrEcNrU+bVE
tof00+1ad/K3Dl2uKLJle66yAmXTaaANyak6MJapXzQOtBsjr91HyPkMgNZx3BdjP+56v28iCuFi
mvBK91Nb+uSUUBBxMVGfmQfZxmksVdoeSYuWO8Fzg7lTjpC4NOqgJvFmjebO0zM+Nt3q3NCZUJc7
rfW2inKrt7EW9QV3xbodpE39g9V23cRsZ9A4Io/rB/MfqnWp17NuU7TZEITMwpO5GF87nhQURjGL
7vMxjij8wZtCg+wYZaIHdNyzeywZkJ1rNlwc0aempWGsfB0EQWnuUOOdiMgMYT9BlNbibAHcjFOf
U1g85c+SJe6ICWRghCv1b25MZ9FG7wf/aLJEn+TqQLiP20S7BbBfb2PAAMu2zUV8BLJ6I6hM+G6q
8rvd0I+9MpSICAyLwCrd6iZTYjx2bZWDDzAhocAxH8PMqZeI2Zf2hNyb/8ioaQh0Qve7ChTae1lL
FgOtLx8qcngnk2nqdkh0OGCmDddkcK5O1xSdfsvX7XCkRcHc+QR2ryDeQbxLY6W2z5uq/EHEbCsA
vZlbpKKRXfXkITAVjEyL2JlONdDFvTVa05eGYT8bI30pmMyZc/8FSuD3Qh/MezVZyQ7IGM3z/lJs
54Q9SL7SKMpCZGdcCOl0Q0qU/qRl+TCT9X104vsE3/wGoebUl11IZ677m7P0T0mg/zN98586Gf8X
ipyGhfXzv5c5YTBnVEV+dH85dD8bFX/9X/9mVHR+QcixXEcw8cadinj5m+JJkuiXX33Gjm7iSARP
8p+Kp3a1NxomFkKQVNa1NZS38len4vXvrj+LUnYfRfTXn/gnNM9fuWB/tyCTRuREcSVAYZZEgHV/
9uv6lP0WRWobe9V01pE5M21JSgOuzBbeCevMpwCoimXWRhDTVGT7jGFbHR8CF+tZti2bJESrT/pT
OeWI5H5O4Ob6o3nxISOil/R5e6tS038ak3j9is5msJ0wFkZb9lId7Lijfmkqbn/9Kv7UVfnvLDTt
R5l9VH/ZDO33j+Ev9Y+/PPYfPV9b9vX/B5mdMNQ/uwKfAf5///aXU1Yl32r5e7391//xr9ffL2hb
HkZUA0+cARSGK+m360/zfhFwcUBXuOQVBIZtxPi/Su5C/wXEJRG+6wUKUOoaHP2bU9bnrxjYEH9H
++S6/jOK+69Rk79ffY5NzREX3TWVYQnDQHlHkP+dW5xMWW17GdyvKH+UN83mNtifHk7hDz/c/ysP
/E9ee5K3vN1rKMPEA48z4SevPRTUXrd7YWwgI9SghNno7H/38f91nvB72+9/+Qpsuol6cS9ZP+f1
OnwfLUVvBueoTXs9lSf5/+MrXM3pv/u4/GaYLNnwChKzBb+D23f/N6/ACOT6lRBzd/jif/8K4Kw6
keMpRPcNNcfeq7z9F69gXMMGf//OyX8Soid4h2uLK8t0zJ+80SDaU2XlTNw5UNjzTTo0+uPaSe81
S2zNOOktmjq/Ga5cs/Cqm8qmFtds3PLGizvOBKkiMnXCSGC7QZeQp3lrjVGXVIBVrbGjglefz7qm
5zI0yqL5V3muP+ZsePNcOAaBFwL5HgHcnxFLqi5mJRSaor8aZx1Itl8c7Vrf1tOfA5v99komIQpL
h5p3zb/98ZvQbOre9VIjebk0HJva/MSQ9qFK5Rr+88v2+oP+8H3wKxGK8gmmOyaOrJ9eiD4EIbMq
RbcZRMiDPrCm+oVmzLd//jL/+Mm5LDU+EVrGfOY/3H9UF9TecrUR6YAP6Udim1h573Ml9tpU/IvX
ul6lf/yVXIvsr379g/zlz7DUzMWbqWcVkr03H6o8UpRJzM0amN0pdaN//nv9xDe8flHuNRdssVSz
fgJR+OMXVYiqQ39O7c0M3LoUL4DhOY77GqdlyLQjprAjR2DSfr9tvRgK/9cpA2ilf3zi/PrSROzJ
2xAu5Qr5+Wqc2OcmTYVArExnwDczcnTBmVC6QU273l01+bMV1EvpfsOwXR6Tvlov1sQIp++Qs0Ib
7329p6Qgu8trW5hBIZoqBV0UMwsSV92kmThdjE7DScw0teqEf7B5XnyTq8UZ8v4pXjLjPV47/0vs
CU5PHTpVszEdFWehIa72Dk0OAPszS0wLUmDTalSh6daZarb+UHsV/1qJafwsm6kS4K7M6Vk03kwX
uzLEFqOld3Gw03aXhCJMqiOVvc5Hqce6dUqaSf/smya7L6GrYsSwYkUrjdDWo964nQ2T2s8u1pB8
Z2lIls2sVxx+kxlO/ga3HV5Zwv3G48QkxzwN6I3M2OZEPap1auvD3DhttDDx+5YtSX/vVGl9kGZa
7aWblFu7lwZFIHRwUkbWjGa7Gwfy+JY9gXlV4BZpBnG9Wt94Y63ZYX9NLQFDNJrPPNNwGq/D2uRh
vxRyvmtW1YVNbCp5I9tl/Ii9oT4p4lphquih9a3Ouzdasw5rYjBnvEpoTCMouyAhh5CH5PHrOxOU
t4zGEc7WI9x5F7+PUkixDBDr+abTumQ6JaIbNShBcTeLIMd4P+w6Mx0cOpJdTndWXiO8VW6SBl3m
Fe8+XaWMQoq9QxlalHqt9TDanf8IPEBZO4OQcSmZiuscGbnsLPdFE0Z81lpfoYXRcH9usqKajnyZ
ZtQpdw4Zy45HUsMLHp4W+y7F4Xn1NHHXbBmu4LeuyPvb5wG7MXWKlHw65z6Zyt1KHO+lMVeEeH9A
FyAKiAu8XkSb3uMFZfDR5XR/iFw0+abP6vZm6Ed8SppG41VvtdnBbEjdXq72loYkBl7hk+SjvPNT
Tx1w2rB4wOmaKDjn2rF2Ez+O6sTUkAVH7VI5nv9EqzFdhByqTi0jr3DumokkMqXchHQys/aYE9SY
mV3mz1HX6255VNOIu5p86QRElqIG3bybCN7kX0edrRDFL3Gv7RfHL6dHtub5R1drfn3Cs+weymqt
YO37dSmwkPrOkyiqNqMXpIKu5WcLFcIK59oXbDI5BHnYsH6MfmuaO/QKBtl93peWZJvuYgprdUGD
a220r1VBX2OUmd0UWsRRIjbg/mMK6CVySKx0jLrN/sPEwRfZ2jDttWVq70H7i/fUtpsfpjHZ+1yX
ZpRRCb/P23b48BQBcCfJoLXOc+mNoWGXfhtmmSJjggOH9oLF0567OCcJVU1SpwggGdJvNfD8C5lo
fJwamO/X1rIm5F6o9h9+mpvU+cXMrt1pdI6dSUMtt64hIhy9/ZuwUu9joZ+h2tB4au0IK/T31K3x
PjQHN5bZKnnMRGtoHxRPWMYOixHDqAROdwjOci7DxpwTbUuCnhaglIfcuCuADJ/tdXmtqyalDFRW
Z8o71q/0XcbebpJU3W3ZK6sloKRLZxajwbSlQSjOnpesRb2XCCs7RGitDa907Wyrl7r8MfXKC4vG
mvzLyL5b7HTKEZyTjnxp3tFs2Blbw7pW2BVOS4MASHvd5OiVgI+SDl2Jey0jB7IR+GEfYo2B0g2F
wMQ1qFXCIBgqHUteFvYZKFlCJwxcmT5pUZynOtPM2ZyfeN8Vcrk30UA7j81778or3tjm0cHYltlG
P1LcfbJylxKSVGMftmlps95Vyph2ZjwZaudeCzLwGAJNd3OzPUrValMwLNq6xXCMj2UEs3dJdVcm
EaPJ7HmNpfNcDbOzXfKqOfqNkQLwGbDDKa9fkEUtSjShqelY+xmUPynOkgCAs6q6R4yl9hXm3Oc0
GB4NWz5N3ZEo1sYi3pV61nPpkfmoZmDyZZu07r7ubc844KGe2m1RLyuzDAL/zfRYtXm+Hks9y+rI
JQ5q37s9BRBk1NTEGTajmu0BL5Dc6nLQj6QaauMLESCjCj1G6fb9xP7xrKi5fUjyabX3hqJHew+g
MQ2T0UxuDbsSl6pBtgxW0Sw0ZhrxiOkkI0JUbYnzi+RDtHyvt6jHlLZRfzV7EUNwI9lT6rKYL31R
N82uFdN8ctsx2ddd4yc3dFVBB57pMjksplY/ymb0iaxNfVaeEmeg+A3F0b+nX8L0t7O5SMSyWZY4
eVx/yTcGgyfJyL3tFC2uGjZW+v1EGdHsojMS0fF5nDRnRU3Pmzq+jD53y34shCn2rA0tfTGEfW5b
mlWpS0mcV4mPgFpiwRwzotulJ0xuyFdMtOvbygPAjRI7q6JO85Y85Gk7HlQpDO4S4XQpdbOpsUv0
drjv12x0zzhbOfvb45IYUdHhIiKY5lsXu18rPtmZ3Dh2q4+kz1pYMZQ1PlL8qnMaoB9a5GaMa8lj
iLawq9i52FZQavOZ7cimZXC6cRhGY6ldjXqXriuqZ0nZzKHVR8M4F76Y+m5jIB9f7JoKt20xjPqj
TB2Nxjef733T6a3v3jrWklxIIvDswW5qP69peuExbeTU7Y2D2quY8e9bUST+dCs1wi5uV4HfoSfR
O1M4o1dh3ZbtcKqhMhqRiXkKo3sF/2FDCfXCYqp7YiObXAviJZ+PTNwoeV/ZWs1FX0qsEGXJfTd6
E/awbirKbQXnFLmlmO0t1viq/9Roa97KaYXyk1iNvrdx0BZniXLqMIS0tCIEpW/QIKcSnxyo5qul
vU8Np8MAGxOUwK9bGvaUv0zMw1jG2tL3boWx5tQ5zB5RFQ9/eoNrq0oOeazzI1qaLN5Wn/amjZf0
9W7kEF/wrAXZtU+6KnMOyToU1bGjli7EUdFjZJYUIF0MujnGsKvqQgUk89qQeUkSEcxd2UE1WEEx
f46PxOMDZv750UtUG1Yw1MIpsa4z8vQ2tddiF09+GiU9aZgYRwUzyJl2VjUQES0x1e9nEAXb0nPa
NURQ9s7Um+ndD6WNDHNG4l+TIlzalRqzmsUB/YupvpPjwygZz2/j0Sz8PT0q/W3KsOFdqrkpeJAM
zZVVupwoTJztjdcjDePq1uclmkRnl280MNCGoLD9U+94Rb+Zfcf4xczs8awvfW3e+IVNB808+OVn
zuLKxuCaraooQco39IiK0zxO4j6PV3k/L27tfTCRSZIXX68aYryrn7OkCfc9xt8VpTQRbssaD4Cj
NP1dmyHyBag53QM6doVxS3biRF+4h97g5fXW9yeJRQrquhl5sWYBNkvXmU5ltovQOpu5OtqrFn9K
rHp0nJiV9s4xaliZk8NOeXSr1KOZdc2oseWzXz76PC6Wb6ZbxerTaGsjiwZX0t+pl1krH50Cw8mI
M6kOhtZP2WvN0oVr7xmYm7LG35pWzVy4G2dCdWZnPQ2L5JwgG305LosWHzSD5iCq42PNO7NijEGZ
+gn1ZEy+f/wHaee1HDeyrekXGkQkkLC3AMqxip6izA2CcvDe4+nPB/VMbLHIzYo+08GmWiG2soB0
y/ym0FMi6MLGtD1JD1TEj30Pon4upL6BDxFR0V4a5QDaON1aZRRizZEEtxPyY09Vu+0I5VuKQrgN
D2wAMWEKdrsYXTuwpZx5wSa+X0E4yCeSbqSLdY/NfY3F2NLaN3adFBuyDOOmFzM5lI7LaRYb2Se2
nL2zMHw7tk6lbRW7VX6rITvL42ieD6NwgvHKCKJaHJepkkSNcxH+gMbX7+plqZRPcGpBPtBRQ/i+
TNRCXWNUsVURVJ5AryfG8FwhlUcW5kAwSSdwl42h4L9MmkVLpkvTU5utXE3LskGsdXWp7YJmCpZD
vCxzeEBbX489tc3FjjZTjRNzNozJQTFHuOBNUofFyc6w7nMNFu2XuLGKDCvIqRo33dKXBdCShX5E
pMn5wLEYHUiqQObB2hbxBuWD+Qe3QYIT/JJL7BaxrboK6zXvijGSU9uiw+YR9fJ9EmKgV4rKbPdV
Ekbjgz3pOOg1sELv5iSrv9dWuzaPbWOHh6oDB9HpJ1erU/QxeyUev6DyOOBCVExjr0FaQKoGxm03
WdA8YPKcSg1D0Ss8gJP8qSvshdCf+bQ2tazSL5KkOPWIRYaHacgkKJeg/Wa3qpg2eCguUK5EdxyM
TH+Zci1svFDPRXG9jCNdfS3umujBDISGPzuNldKVSFcclSGcx02ti+kGO7Fi3+pDM665CcQseNWG
G1dD86Mq4v5WUZqiPVBwBDEW6qBlh8DvjAKX12VWg/TaqKPlK0DnxvK1roG+IWOFlHBuk89Jp2pQ
SLh2cc1uIgBOWJlC3+q4f+gvtZrjA71tfBPeOVdAa1UnCTzIPCQAabddaxAzOH3m0zHnt45DVy4d
uu2M/s1DpU646IjagkFpA8QdC2HvnCEKv+HMZzxVc4UEEH0vWJJdFt+XTSueG5WUtVhEemtQi6IH
bLbYGMHh+qo1lUVtTq2PthY3NxFoo8yfqpDuvh6Nw2fHrHB1LrORmHxypp2jR/ONOczk5Z3ZTDtd
5U70C0BPt3OpazCzTLX9VOrGfBW1UewvuJ0s4HkNIwRHqZtePpo/zFZTrtOhRkIrD0VxT0hafu0H
VcfRjYcHntgSAOkyQNSxmEOwjkNnkGlWiqkdsMIwdiaAylMap9mJFa36Y6knWz56fS+1Un0a9ewx
KAgTDKobWKnFAhUCPVNbfxL18puDRr1KnNHRt8Aax8NM/A7kAke+zzTWoc3xt+k3aSTTys8bOD5k
svKHLax0MzZ1eQCqBSuuqNoRfl5DLoL9lfPVrnNlX04VNSplavHikK3ClZFJWoYbC+87AGhd2fo0
bu1nRQHlrJFJfsGcSi8PWqvQYkxrs7iKNVrSThY0dPhDM71XYnv6qjRh/mDW2FkZSjgdM2XOTmMT
lCw61QI3YZv5fphl+tAEnbURtQ1V3MrK266NnT1iLiD1bJJ3gANNn/tmZ47f+h61flhfrblPoJtQ
1lFro99GkUitTSVwqpZcKIo7TnwAL66L4BNOJvZuUTXFN5tA/c2FQvxda5Cy43bZh9GUHJrJ6QO3
dGTnF+PQXuXo0zxB5krusWiCyTcaU2Bu4jgHTJ0byuIPlOAf+2w0d8vQrrBCEwAMwmBzui+1gIoF
4CmvDvrWdMteHbfoa3DxWHMZxBh29UPq5xECD3ojZgsvYychTW//cK4ydbpXQLSRJtfNSe+Hzrer
ZnaDaI7B7nKuGeqMLydVVf6n1snxnZhRi9/BgAN+oBpZuJWg5/yRFwGSx9SGU6E6TUs3rDF+4YhX
QnOtim+90XpdbCcPQavK4bpaesNfg+dPq67kI9KreU/YavXpj8V2qs8z9vDDVllskd3xOtg+UzXM
FqhtLCK63s74vuTKrbqYZoJPFLVB4oDJFjtdK60Z8H8n5lMRqsZLGesqhzF1Ub+RJBbbOFZo/BG/
IqUxp8LxHbW2EpqgQbqto4HrqKuHH0NgwtHXzTtdRU/IaysyKVdVkEvtB7aOpaA9NbCn7trCsH+Z
M5WpOddG6XVatHxxikD/ErTz+EARjFzSgQd9xBgeNz7UBHpM2+qUFDrqNdlgD96ZmxGbgUf8KcF+
S7StHXgA8baicQXJIWMRbJq57SX4+ag2PCVWrZMxWErm2bIJ781mhm1b0c0i+mXluSRi0/AYABCt
npWTEVpJvhNqJQ5tSaNsmwKk7duTAL2wcXLlJ4ZbwQI/Yxa/gt4E8qkEueoV6hhtjaBZjmNjlYXb
qbbACq9o2hcLYaWdsEpYAX0Zz/u5Uxl6XM3KXEUMDezGSr2dMiYOsCwqmU4++iKPgQuA0cd6Y+22
unUNisQTRbsY11XcPpVV/2LZiJgstjY/6IMTn5ZZXzhlUY5rrkBT3qcsv/0cgAz3Gp14fGc14CkX
3LOtK9HlE6dtWZfX1OQRj3RKkqZJC6ODapPHkj/V5jO54Qh0qhg3GmoMwz5EHuhnRVDZubShwSdX
LA1XHUW/IugLfwlUuMoR0iDPHXHw9wxgG4gek9Rxk3YyyvzIBpPlWoKc7LrAag/nS/yZYahUU484
g1bU19Foc/oSsqHakixz8clBs0L1Y0r9t8D/ndJtesnBUetdCVMbYIW1wvnLrT10wOcQQ0prsA/G
+F3rx3iFBVn9QYuy1tkFxPovaZ+Yu6ga0hcFMdXKt0ZNvQqWZAIsukwzsOfauWVb3qcRlYMI5h7e
epMRHJym16GmtHEGXYU42dlaxEPXVdpBpYG24vhJFTbQwAfdAzjjYDHg5MHnhpTH8bTeHgFwMGXP
JkVY1CyXpJUPEis9BDUS/WDmfP6tGBVQi3CICZvA6uDAGEfBiHs3yvPKXo5mcx2Es/2TguYvxO/v
gyhFkKWdbO0WxHOpbpdoDLJNiADKo+x0RE8bLf4tMwBAxAkYSkMrxju3sMoqy915dvITgPkED0wF
C163bo2CPoVZzi9hBdTGI+2ZnvXAKmoXo7zkqMpioKTUZ6o8aEslkAhaFKgv9tg2+QaljD4FE9l3
6SYL8ybZJgpO8JtGxVTeg089BE9o6mA6aMXhAi7c0ILZpRcYoHnhgHpt4ypFbrnI5EmJOw10YB7i
jhrl1PdvIrSZZ3wSDSAzrT1jXExxHPs0JY9PiV7UBjjhcLb2csajfkfb23wZ8UQGskzkZPpOmPU7
5A6W9D5Ua/upMnOBxSAr+9TjOkMpqwpFenDGVFFgLlNkCd08qoAHIhkFQp6afU/pn1cGtKytx5c8
asHR17KuXwbKdMvPjkQL0QHi3gMgUG3aF5YG5LKtNO1eDUsz9QPYJE/KGu3uQ12q7d4Bk+h1XYF5
McyL2yYw28deTQ3q5rVQf8EvibZTAa/AdQyYLV47yar3hBklp4z3DjS7MalAq2JLbBJf60MXLLsM
L9b7NtR6yNtGQhrVIHzZBSK+I6wbb5CYHCLPUifc2VtYAfvRnIKfxdzDFlISI5UebdqwdQFFoR8h
QDvpR2kUKzG6DZ4RQBB+HhSNfbIHsjgyYarwDz0k8s6LWcQw3QpCxnCJFEID/Jqfm35OZxRI+wzO
+6DguNmH1E9hT4TJc4zdPbkG1Xxsx7PAh7vZnsIu4GC20rp0i8ymA1ROLwwGvhkp4fpRWZQGI/kK
ZdiMG+uXnifJXYbrhr/q23S7AVgNYj5mRx5st8jf41Ncofy86KOXlanUTjGcDFxHyFzx9uwhzmJW
3447KZYZaRIr1PGAXCp7cMPOyfZTkba4RE5WdEAOVkeAthjKXRqm9dfcmI3roFfQY3G68VFIhFxq
hAnB4f/CXku5z5W22SbOzxj7VsdoVJ9GJ5WDiQAU5YxCoIZspqr41aojkOphSuzILYogkcc0yqPP
EOarZhP3GamZaFjP9JSdT1QFb4coewpUIy391ZEST1WIicwi4L2ug7SSq1VyzKO527elaV3rFrJF
x7mgEHIS+OaEYHbmurmqurGrDn1SFLQMmOobvavR+i1gNS2uE6ygNAzTlfCI/SQdwrxYupMeBBT4
mPGY+hkpRXYrChvEbEFjyIfREAV8yNXyeJrpWsFyaqq9oGf4UK+XbghPo3JNp0pxb2d3f6PRh1FQ
C94udlmp+iZukHQgw1+0J9x1i9vBAscILj1cO1dkb9uJ2mi6S6yMe6GobdKzEfuR5EpVB+uLmmrx
EXWUdr5tyq5XXWOSteYVkXoVAnKESTKWteam9CO+pxg8gphtlmz8DLApJAZ0xijeNZXksm1iq9wM
SjDSqqNqc1+Nw3KMnGRK7wvaczyZ3YXZndoZ9n2MunRxlWG0pPh5YSn4wVfiVqxMC1fklI2MtMaj
CDFlQVKnmRqBjmNO13kFg1CC9sdUCPM/RD6KzDyxloItcZTYOnPXF1dTp+rfiTh5Q3gUVs2eXten
soWizwTIzoId2loLvFPb7vwECKD2VBOKAbiXKmDuYF56xuuVyaNxFJp0CUzc300bmyE3MwfluQwQ
m0gsrtRVbm3+zsSp17HVJum3lMdexbo05ZGmaEZzBeraQuHOko9jZ8OeQ46j9SEAURDA7HFM1t7T
cOhyJ0QzNoTnuAtbY3lKDARW/AzX4E/djCdHNYfyNFOuvqeLnnwrurrZoxiYNwcr76p0HzWF/K5O
hrZJM9YqTLbZapDKb5PHQp1r2x2rtETpYRmdx1wQDlxnnTJmD10ZWJAsbXQN3GCw0WICwlAhVtbg
MezDacoE0Yhl/lbAu2SHbqw6mjU556Mnnaw9RD0xxPeKJs78STELNYL/mQPShTcOJnaedUr6ht2M
n4YhyWM/mOLiUztOgDhFa1NFp7uuACPGlqHcLoOjRPdd0FW0vuK0/SrDMD9UYon2elRKCPlJtjzH
rdR/T+2UPkZGRV0Jg7VAYe5MxIaoc2Bgn9TxhOtbNVbi1I2hGt+khhKJhyiaWeFYW+RA/bmyD3k+
q/FVQpeZnDTi7buzrfUvQK66GzUdkZ+RrWPexxrnsDfWXX6HZlD7KEn7dWSohyq+CjoTDZ0Q4vAJ
FbNim6Vl+NUkEMLPZAqoNSYC2mPrtPNLjUKB5fVhGw9e2HC5IO4Sd9NRWUIobqoOlNovpz6+k2Em
Uaczgrr8XC/JeJPFpiAbD9PscyFAILhCbbunzjCbp9m0JG1gs1Io9sclCPm6iWBlKFruOrJPYUEt
5BBeXmOK5xEI5ycKetk9n11RfV1XO/1HOvfNcSiM5k41CUw0vV6eq3qOrkvEO31Jy91Hwmu4ghTS
oHho0DnAPLlR5nA3mwZey7gFwvZGKi+xpock6eh8WqLR7pOi137qooIEFcVy2KZZa2tfIa1q1D5n
cBEurUdr37JfDo2R9Cd6btY3tertI94xBmX1Bukgp6iDdDc2AtdLy4zlVtMTcY/b3rDTYhNxvBwC
yScM/zhhh54DyepqtOh6cmK6ljl8aw1UOaJ+hdPVm2UMQZTTnPjNlYWm6lI1th8YSfYCIr65znJa
4iVkksRlWRXoV1H/K/1CSSBWFkZX9Q+1Vmt3bdzH2zhHjx/LYe2L2nTqCa9RrKNQ2n2p6d4HXhG3
Ro4uLS1EyH7Vdm7LmVWiF/CiR4FwnhygnlzR+pk+UykqtkTOAiT4XHXHRkbhtWVU1rPoTVwfG62/
qcbe2ccQJmc/owdNvqKGFPBpjBXEpDT+f7KXgs1Qtc5d0vRUqrLVyyo05TbMVXEr4x738Ar/MKio
ofzcC4J7wdLcNIFhT3BsIi3/HYTEfqcYEkh5FdpaG/lBxnm8J0jPUi8aE3HIxiB/TNR2/CaLeOU7
miNQf/RAGnkXxUHV7oHwFZgt6eZ+cohzV0m+khUtlPxhBt9AOzOpk19CC5avWmvQGRF02po95cr5
U72ITlxjvIXkZq7nVXAYJa7rm9GJ5S/JNtwFAvk5X4KLhSivpNlDGNpUWQCyqA8jNUwiKapumF5r
Q7GNFNqe+JRkmhfG0v6Uo9xobMyht+oN9oWA3IY87/08QU8RhkeowNjrrUrZElEAvM/oEe6LLFyy
pzleJndQ8vGkEdc57pxyym1LrrQjkL9e3WVLXtwZOLVfzwFIZiqvqGaS3oiAuGWduG3QElTfUue0
w2/DUmtslAZm1CLoIvghxPfrPm6VAiZG0Q3PZkmYhaxVu5J1FAMKobboVJ1tCmls8ZokEukU3+KY
RM6pNTU3oqW7QEXZmHO147xAJHCy0vgKSYH0IeoL2vJMxdEwrOUT3XakUWMBD536oQz39D/Dp0qJ
2Vdjn9yEWHBTDbLUEEQJcXqytQqFFJaknn2x8MJ6TyF69qdFqSeYmlHzoxnSEVnFshu+GYnBoRXU
UX4Hic2Z/JT+Fsp8SVFubLoSxUPPqA9AmPNjwDF2Qwpj3vbd1NwjGIp+jCZw0ZmHvN06gUK+Ynfp
4C195awxfYbuednq1ibSjHzf25zDnm0J8UDjjMJvzd+FEI+hB4eZy2a46kwT6wfkYZgltIDCbWPY
eepOVBZy6O5mqoG86Ms7meja9VQokTyCrSungzRhxGO0K8o7pStSmjsDW4VOf0yuUTe3YaMb7I0R
rhLxzVENouUlgNr5CB0JWm2/GOOpcXqsgao8xK7TsAiwtpUDvtNVq2w4ULnWnjHqiT4rWjxToTfg
huZ6rb70ZQB7iW0XlHdTNaUb3UgHmxBt1q9GaNPO52wSkGKMZUrRepp7uW30vMaRplOq2kWEg66X
yNLbZOAFbQkTcGFH7K416ZnaZnFPFyKaH0ESZM0Xwp4Gn3rIT3ujidLfrRC2guutHKI7Unl72PXE
M75sMzP3xID+h9voJQTHtY2LMJ1pT1TpgeE8cAykIJdEyf0xV6gYLZ32yVL7iW7hCPtczuIr0L6K
UxCu+KT5ZDIE/Nzc0MPcxaAcQc8041jOhySgP9TS00Wc1d7IqVNMSusEACmFvlMSa/oJSlKdeDnA
uE+yCvVnXQrLTy0t+mlrfJR9o08VdK4e7SCyRZXKFJ94ihDCbKfPqHbG5jZ2zEZsOHGxyxi4DMPP
jt3YP8N50dJDgaiXcQ06sYHoioZc6sHlU69nB3KYq9rj/KUr9OR7PBXyBX2QVgEMVtjfIpBNHeqa
FapGqJ7YP9EVcRyOePovlFBHq/YU4NQcXUpDmwiK0G3SzSGUR3AZSGlZuJHvU7RG7ilhAgPRQjt+
HPJGVDdpIGBhdnNiELDoYzWsvNvlKlKH6YfgXv0lyzqavQEPTIVyMK4qNP/s6YuGMcHjXCsqrtnQ
0IL9Gp5ZdAspLW2pZ5vo/cIETE5g0RB/DHJbFX6sOR3CS2lwTKYoxV6hHdDd7TmoUUEYaCb7Y66t
J3U4UD3IuxChwUqvw9SDkmSkmwXhC3T3QqV9lv2kI1xBgA+dCDFOcMhD2V3FQYeYIr3z6b5Llb7c
/Z9uWoq+aAaO8DiVpa8M+vDb7lvUPSIq0A9pX9g7FR7oCdeH8UVLupoarBBfP4alvkX1YsADMNVR
TaIooQPu/xvIXY7qsOoNSyi5D3OsXcPAJt1dLqihvwO0pReJ/I6ERGLr+hmWW1RJADUtoRuPGqZQ
HmInQgn9hl5upd99/EDvYF0dHYdp4PUGlBn77IHAZ1UoiFLRxQDOEyJ4Ssvg/uMh3nlnjgU9HxcF
nge3t9fvzJCVMvVYP7qyuq+spwLVMucC2PotChqpIiHkHxMhW/9DiPgLwY8jFliYCI0MANZ+rUg3
TncCmOwSyQvwYJsP+xoDbQs8QrnNUTNScSl9/TCIdkgHpT2wJFWASAxlg1iQIuzN6UduX8WoZX38
8tR1rs8HtDUMWmwbFPkb44sSwbwGnK3uttniDRQPhXpVNLvYuU7i6xAWKe3eS469b2dshT2DYdMM
W8Ud+OwhtZCmpgM2zi2HlRm5H4pui//rx0/2By7++slWCXfbZLrUVdJ9ZTT8NWmTpZQASYihKx8+
4MbcIRjgK67iqm68KT2CTB+Laf6t/cHrNohk+kjJuASGbuUpPu2HDQxM/5L/7NsdwcfC1UQF/W2Z
+vlyxcmojxuTj6U6t1P/3NkXTOskdKOzGWUA3qymIWKPAevZlkNfniq1DSG53qzPPfiDjw+gRy3I
Xdz/PLflxR4dUg98jP/PU4O19EIfBTbf9qoLO+gtf2QF20PngbIm7X+4SX/PhjpWWWDn6uTa8wER
eTX06XgmrWc+tlv1Jtgr+HK6PTPwKXIff1566eeEOY226Kvh133312IYRDKUQcLwSuTiCK3d25ZX
HL7dlh6ceyqqhRsfgm21/wGUxS1cOE2z+3t0UX32Pl6WZwapoP/Z1xxUEFIAsJuc9K8/SUvZ3ZqQ
hnL1tvdqVXhD+TkxTK+ZI8SU0QFSKsWVw4vWPrfUUyhJH+Lk/5pU/FcWwptjBnIKJB7uGA1nljeG
qGqZwwZwELeZpXFbRpXfiw4FDnOVN1DvtDpBPSv/h973X8f8Q6l4tSHXQXHfMyFR/nFqfP3kZgZT
vY1UeisJcq7152okiGz18b5VytNcaJt+NG8KOot0t1DYhvd1N9nSayU6qvWyb8Pwugqnh38/H3wq
ROggnqwElzOGWdPONDshfmFL+r2s9KMgdDcSvYaYf22biLFMtqsU/SdHy24VtL+KXH6HyH2B+/Lu
hDiCOs9qlaXZZwwuC+2FOZyAWtc5SF0D3XIom2ONHqWt7lMqd4DGfnz85G+igHU6/hrybEtoDUIJ
NX54bsPCNyiUIVA+0qPtmxHzggt8mzen3tlg54exgS1ENjLYAKiKOI/+t0UW+vETvblXGISdZRka
/qPYvp/dK+BoZ2Qm0H8Ws7Gh17SrUrDZpBAfD/MmGvjjJPOHHAxL0zHPdnBoKV2ndDIg2bPv5kL8
hr9NSS1vPyFsXj5/PNjbZ3KwbBOQhh1TN4miXm+aKpeI9xpW4Cqx2KnE2KEcnlnFF+K0t+uPYRyJ
CRU+dJC91mf+63wsO4RMusUJ8Mt47pJtDsQCVe8aUHv/xaqMC4fg26VH/KnCvVqZXpC+zh5qROy6
c2r8EAtGdfW4P6xGzOmU36eIzg7FcmG8d2aMmEpnSaiCX893VxzbVIhVLXD18jvmCjfZ1D0gvOvq
RXj8eLrejMQBz5rgobDBNuGHv36PytrcLBIThf3Wuucn0SUfGhq3ibT9CD3rj0dbd82rE5VLXpPW
GpdC+YXZ+Ho00UxIuDRrXow0tv6oGr9H6EOFoGlsbfLhCz4vm49HfLMc1xF1iyWyCiUa51sM4eM8
DVFXdBF693Bh3PTGr+Bf+sLyCiEY68TBpmQrQ3E8ey6qk7PmFCbYhOlmqr4aTUAp5x+fpv96Hb0z
U4xhM1c6wa84d/Gi/1nZemgRyysnpANdvbnCox3R+Y9f2JmV4J9n4UFoLBKBruZkZ8kWEi3ICmUa
6UmrqCd0PTq/turpkE0yOc698TuQ6CrWISXKaiiQAoGl19D022hJMF1YnW/2HTLuqkmJHbcJtoO5
ntJ/7fKxrTNnQk0AXWl9BG8CTMNGSeRJ4n1zWDokmEO9Ly4EpOyvt8v0j+OuhWKBYJ2eXbE1AL9B
1rAcfd8/+v61f7zmv7br13brbg8H1+WX6+12y3+5B3fXuYfdzn3Y8e3//WPCqPjuPrg7/vjArw/8
HD+7Wf+cb9765fGPv37zPNf37u/9PV/HPWP56zf+9fhaf2T90fU3/s/j8/3z8eex8it+dzzy9fO4
/i98zuOF3fp2xWF1ttqR469Mmn/OZdd7qqF0CgGtdI6bNj80sWyD9BSYTx8vubezLHVpsnfguILE
Pecgh7NRL00HELZk1Q3VAL3OOObglaoY+abfHw/23kOxSXF11y2dcc/mFkXWMUbxFs+FrLqD+3yA
MgxudkTiVdl/PNTbZSTxDjM1TEVRkrXl+tx/rd40lMmwhIXl5lnql8FzW+PY0NJo0tpN0f2gqf7x
eG/POmSNmS3TwLiZq2p99L/Gi9RUVjLBLWUZ9OYoEE306bqXV5OCXc/HQ709yBnKcXAoJig3iMpe
DxUjz64jkgPTbrDTg0r93I0HVPin2USJjIaeeRVa83AEWfJsASy5EDit+/71PYIlpP2H4W9p+psV
Mw1zCsinR+tycOgyQvWsrz5+wLd1BkLsv4c4e5mVaiPD2QxMXqyuDhgKykRz2R8aQJNePYNdkGrx
M1WG2huL7Fb2ov63QcD6CRwEEoStEQX8SRH/ms48C4JIH/gEKm0WnDzUE3JKhDnzlwwjt48f951d
AcHUQAuGGhvp1VmICMp+phROuJt1ka8qV8K5znPCjUumsJfGWWsBfz1To+A1M6mMQ9fYH9XrAFQI
Wu44w164Ld9bIY6qGdIhY1hrh68HwuAoDXsVJAP2ofd1Ff5ILOXCO3tnu0FW5b5XSYtVzsfXQ4xR
Ck40Iz1sAHO6rRw8Q5uwBDHqC6tdXd/+2XJ/NdLZWpyghdsR5hlur8Nai+8WFl70q1NQskNnVmmo
8/UvLdhtPE8+XhfqO2cYQ2MrjLkwpCvj7CExrpk7YGkk3upTHN7SPtfFvm7vRlzJaU7r8akcrsSE
Heu2ax6i5gRYpne2Ruou5cuFz/L+C//PZzl7DXrSxWgj8hr4LHO5C7ubUnwLkPiQxgkSr2ns4ukx
C44o0gEy2Jjpdp4vxAbvLCtCI1MDpUnJSp5fiepgytJseB1Vg0ab7CsuLDBIHz/oO5sEgXhuDMRx
KLtoZ/dGD8gaPQF6IPDHfmulgYK78Qvi6aY2L1nevjPUKrEjOWZWcahVCujv/ViHY61XqTRdmqyf
h3i+r1rjCF7yR5BW/87zdg0sCZGR4qGAb1C6Pe8VKKNW10jisIqlsqtre/WEganvfP23b49hyAg1
QR1fBZb5+pHmAaDdbDCM1Q2naMIzRwfRj/stafiFCtGfG/z1xlyPltU7aPVo/Uc546/jzNGxsUDY
l4JLMlr2fUXX7BBqUhk/Z+guJluZ0IPc0F2yP+uymxIa5gu3FdZ04+xRxY4PEJ3N5wxhA+s6aKrx
VyYAop+g7sAnsWhu536ZG0T73UJDbks3Ovs9B1ADfXOJjWcNovGdaDLniiUzdQTk4/BURQ00sEli
d4b4QZHt8G5BCk+NYtTgzSV8auMu+UozsDskxdT/CqykO8D5mZILB+TbzULgLh1QFZYFVVCczYRm
NENrJAj3FuVXqR8T83/x95O4Uglj6ohDzkK5yoFlGpbQ1xAh/t6BblhG6/lfLyZ0eP4zxPqIf02w
kigD1BaGELCr6Eq7zLNn9X4HZ+Ljkd5bS5pYKyfkqXJNyl8PhbBeIaYM60vDLd1v/9S+5S3QZhfj
ZjfeDVvUIvzc+zVuYQHKTfAI93w3HhGbdZ8rX7i/f9oeHlj+fHXppntnIulJUOaT6zUntbNLYIFH
kVgtXma9xExIQ7tHXnr8twfR2vb4zxDrn//1ojv0qUeIhDb8X/zP8nQK0SYV435BPmLTlmJ6+vh1
/2lMnW1dikcqUSyL0zLOAwT8UZe0x4oMtUTTNWV1VaX4l+H+pKALAg/jCK7qCZGNBz2ZPDuCm1QW
xxJqvgXrRdWS+48/z9scyKThiJCABVHLsYyzAMxpliSLLSVw1UJ/0PUQljI27mW7T3D2tRf1Qqrw
9lr/07NDqIysiwD67HUbVTbLOgbzmNffY4eugf2zjtHRrG+S5GBpF4Kxtw+3VrNwQ+BNc838ibX/
mlxySwkcsOOYtJe9lMgew89T++FaJ8iUS/CvA2cdVSbmlm4ddTv7bNMKE6ULtXVsalr49PUbQ45b
a0GSprgw0HkWpGmCCi63p0OyRbf4bCDsHrLcKkCbmwm9qH6bWkcUSjMDW0uwuX0J2rK9MOT5Pjkf
8mwrGpDwwyosM89ppm3cfW/jXTlKf+m+f7we35SBzgc6XyGY9MWWyrPNBuDpYqLHNFq+aTXoO/1h
Tju+1X2XkOfHsdgk+PtmsD0vfIjzwPf8Q5xFQijBoiuyvuA2D2j+7/SRpMT+tRg/avM76Etg1F6q
79r+QvZ3vj3+GRcQAAkYlcrzhq8t5yjVQU57sJ/2ocUhUQYnLXkEFpiY35PB//g5z/fH+XBn75oU
RTEVneHCaPlczPVm0M2rql/7SnlI3/X3x8O9u4bWEIyKLzvlPIiNOwRo7bbKPA5Af679srrBPC6Z
L/VQ330sGqhSZW8AEji7n7E5KHvo/kDN8sd1Uwz1bqKPig+J3V6IxN4dCj8neqaMBQ7h9fVRNXmE
VlGdeYTlBFZ7CWq+3M7BS/xvGw/rXNEHMIy1Gyms86JOPAPi6ucm89Ru0xnAKO+H9FaYIwSYU9td
2O3nGc/5YGcxgYrSdRhZDIbkfLEbElVwhOrdQeupyn68KC4NtZ51f53RabrUeq4ylBxvrPkHNoRi
SS+M8d7Cw1uCuFxTqb6dg2tUdNtEmbAgKrAoKUa1JopNlQYZ6X/1NH+NdBZ6JvGEsBicNC/ssJFa
ZaqCm2G4kGm8d/z//Thn6zupB10g5gRLASJ1LR/aGrkYbDPVpxx6QTvd1vXm40l69wVypem0GGjH
n2eGXDZhX8wddJ8IHucWUmmcPWmXWv7vnH42G5bSLw0Tgd7g66UwAWyfK3vMPEv/rVmbofEr4zCU
jSssuLmXgst3ti4gOU4hJOmBBJ/3TrR2KtsF4gRyVAPeJZjU2quT+rQHAHnMQ2RIP36H66X8d+DH
niIXZfXplIbArp3N2qI2KHpJ3iH6NpvRxI08vDDCO1uJrhOdXdOhVQjM8/X7K1pM0hs5cHso36rw
JkfdPckudEYujXF2MuhZjBpWzRjICLpgKVNLOWGcu/34Xb2z3l49ydmhMMapIcOKldAgGyBbL6sP
sXxcy2r/P+MY4qycvCB3peISkHlCx71C3KLw0ie4b6uXztN1cs8nX1KQB2QlyBvts8mH2KjXEsa2
9z+kndeS3Mqxrp8IEfDmFmg7Pd5xyBsEOeTAe4+n3x944uzVje7TOEuitBQhKYLZVSiTlfmbsTQ0
FejAkIMLViUELwQUbhwlS+EHJU1hIcsiqnsfyag9bz7rtjexC3Fiqn64PRVocvh+uCFG8ycVIzhY
pV+kj2ZtuckaNXgxPgT96FHCGSIXzRP2Gn71qRKLjplVCgykHG1LYey/uegsfQ+9yru1UMb5AYvP
cJ8iyOnf0fRC48YXcLYCiOBt4bDrv/EzGx+NWAYLL5gtTgV5jt2bDsYzdEa6qy4uALXR3gIwFoqN
UkWSj4qi538rtbb7JpSFojhplvnfc7p8SON7LnIGZi23OzeHm4O1fLgERrx0nIBT4eGog92hXHq6
HcacyyBBs89x4QTWGmYRiZ2ru74AvblOzOfrS+nSxjiOJp9Gw+c9QCWBaEbByzj38QrwbdBlCyvp
0s44DjNbSFU0smgGwkjKbwkYADpnzSd0xeuDOav8ToeVrk3VEzI1FLan0R7dypBOfEvxdRLg4jNX
VnKyVdQHPNEcJT8I4dbIHqziUdef/suw0+iPwqKvBb/K0FCHUX63LQWJ5DnGEgE+jqa1tqg+VMIa
kTxhqYN19ipnvECJLYrqHMwsl9l4YW3UgoXsqdMYwaea/RjbHibyk9e+NVF1o3vDGoyz7UXavq/v
x0h7ohm2H/3sZlCM7fVJuHAvnfyU2RzUeNoItcRPUTtaoEqmoVSdryjjeU6TRXs5SxY+9oV0goFz
L0kSBUXDmB22LhKMgZrADUHm4CWLoYCYOUj6xL1vhOzLaxp0LquXXDV/Xx/oWY0f4KXCI4eVRvUV
ZPJsLRt4MVfookBKGd4Q4d34UvJudSmCq/GLhcaeZ4pOLLToLpWTdc5jAJO91oKXWn5Rm/DOlV57
AwSqou2v/7DzL0CWOKG+0WsD9z2viGkw0NPOEFNHkPJt1f8UksjpYG8HyAVSaV3Y0RejTYAHXioT
5G92TGmmEQLel1Kn7rPVQNdWo5sS4BYme++psLSz/9bMZjfR8dc2Z1eehnAT0MU2AU457jGyBGFq
JoZDU6e+g/iGN0+eIpAQjpWR3US+4MKYjoPAafPK/3IHRRScGgoZxcikfRRlpDlCyAgQQCF7yZg2
uvV3P9L690lQirIljso3CCZpN4OIrosYkvukXvZ4/YNdOq5IiMGu0n/WKGLNtm/ojfjatxgGSkLb
YgjU3IkmjthGoX5HyR7hhjJ6NXPvUUNvt4gUG07o1/WfcHYug2OiG4dJGYVUCnyzX+CO3oirhCEg
H5XaLlKAHW4xWPGoC2vzLIv8GwfxH2RzkeSeI7So5Fa+TMHOLvNXZHCdMv9xfSDTDz1ZH7MAswRP
j5AXSLIpQP/CupCkJ7ia10MsjWF24NTaQH+iJoTpexsNXaSR9uJ/FWKOE8ikkANtmqbKpxnhvYvW
wne4PE0YKcvUjrk0Zqe022ODSQWXMYQoc3Zw759l/d+nFBYoB1UzMLcQqQqd3oaqb4wCIl0J+Xzy
TVH8rVUZ77oUL8zV2dLl7qMgSykR5BUvvNkBNHZhr6PkjOUoama6vGnRbWr8bYJy6PWPcuHABzr5
F1lICYP69ywS0hA4wphD4hTyd9RSRRWnphVSEsmIXOib2mxctAj8nQJlcXLTE5WHONgjfChiI8//
dv3XnH1Bkm6NJudEMSBJnCMQxTgcBc4kiqj0sjNIyTgOLh7uF45bvhzJADhAE7TeHEmG/zHPMH+M
ndXm7uF1+vMMVsu5cV4Ge+fbu93C++z8Y0oKw7Lo6IDhoD11umYavzWUviCD8sbUloJVr/2Q5XeM
lq5P3tkW5uo+DjNb/jxylKLKCJNgddup94MVLXyeC9ciEXidwwHBUn1+0Gkx2vuJRoQMxssgvqXY
rtFTjMe1my7s5UuDmRC9EuAscCjy7DzS9dFlKZCHRFZYP9Zww2+7mg7B9Sm7cEnhnKTQUiXLpGY/
v6TM1FWQY4MD6qWWR92mRhnaGB9AGttuhmMzatjh8KtH6T6uPt1Ce1mIP93sJyc73+w4/uybhZ6g
tXpdJohqWpu2aO1iEAZbkfz70f0qq2AzCKpHL5Mqz1Ll99LHBNxJekmOw/08m+Esg3M9pmhB6Ri4
B+2dnKymxwS4zTEaF+b50g44iiXPEpygU1AVnOQ6lbF2Gmi1WX9QgoO59Ka/OCagGJpMmxaSyOx0
jnydjohOnp5Q6pPEDHn8TTPcx/WPVNgufLrpYDz7dEexphV89C7qsSZo0OVMYJLHvGH/iBJv2J3u
Assyfo20RQJ1kymbdqlbeWGMFCwscwK74zuvzE4T2HBBZajZZMX6hS+6LackVaothjeGFa6vD/Ji
LIpxLA8K3fw5HaPQoUwfNhh2WzIULHWL4L8IoN6vGhtdk+uxLqwR2r4G2aIEiPCcW1YPhewNBbGq
rS7djWAFqp7Wd/N6PY504Wg5CTTbc7kylHrcE6hJ0EG6G3PwEb9lc91TWjcau00PdOpE+T3L9ma1
bqKn6/GnfTVbNypPO9AQZKagh6Y5P1o3KQYMHo83PDK1bkWhCT1GHS1bbgbjJa1yR1Z+R9rCYr04
t0cxZwkkCviunKjEHNUY+buNlLg7Q7nRaMP+d4ObHSp5UWth3pcpqADku3WLQWFkG31KGoK0auug
OhSY36/HPK8pQUf8Z3BzRjC5xICGOINLDSrTN3WFkuOPsVIpijl9WO7/fbTjh+js8w09soo0XyiU
ZcFaQYQ5Km8F6uGYfG4mE4p+ESsF4fNsydAlAQzNO2qi7CizWR2j2sfbXPLZhthtYJSTlYa56Ya4
wqo3FyxhOyBjdCgFr8pWUelL71JSBBtTyNU9ICIjuEfGxUQENZOQAkqzGyHQvf0QD8YG7ezg1fS6
fI2kUFy+jOPYb5Hkyx9RQ9MP+iCrH2lXlNvMytXJdDbH5xahAvEH1Pzghy6FRoDwp6B/o4yeuitT
TWUR/d2+aFcF1n6DXeBVje91J6gvXRQ21kNkpVnIXTPG4w2EoLzdW16iS5sE+v4HWoboeWQUIaFn
xGhLbXQ3sf5gHqB3u9rTYPy7WFMoa2sQpR5TcDE0nAGdHNkpUVhJ12lb5MXGK5Je2wvoipnPyDZX
AVBJqe9x/0sMyKNtlUQ3IrqdTFzjIdqeKP029FWrfgDG6dV7PS68XW3hQ7AtrT757mdjjB4GFX57
6Eyh3SERDkRCNgc8t02UKNAXH9q7RDNddFBHD+mXOIl7Y5soSLG4MsLKTtp5xm2YFdiUU3MwuNLd
ltRe4yKJHLwLh9/1KGr0tnN90LZ5mxko6XeuVO+HUKy7lZoa6D4G6Om+oNOmP8hy3gfrHr37Oxld
8x5LgrjHBaDAIxn9FDX93ioIot+UVt5pzoBH9qaqBmSv6kQ3n2KrG8pN7Yf8YK2q6rU6AnDdhLFI
taeO/PzBGNW0eR2zHld3/IXSYm1h51Ht67wWf4lSM2xF109RDUMHhUIysKDuUIaliXuLZ0RO6Hrd
VhwR2AfmISpvNFuCwsH4on5quxy91SbTg1erNkoMhnF6+uxyrfvd+nrxkeGujqpcHOwKNFMPjRDh
a9B4LXqWndUizeuL+ri34lx4jawqebb6tmhWHSCFlZL4xUFFKM6zg9iQX5CiLDduIYOYrAcUC+2q
86J3zGmKxzJTYt12ra7amUDX8aPHeiNEiL51f2pJ0H9mhQAcmfb4uAW/Ibq2YpRJuwp7Sy/WTWgU
Pt1syXVMYUh/JmMY7TCyU94LqbG0FW7s2R9qtpXqIN6vt0jVJaPolJ3x00ObEq0syc2eglLDk8PU
5GIt+YbxUFhYJtg0EVAXbwOLGk4jeoa3TpO4o9aouOFPU5DkZovuIRqrrckJHulN2m06DU1ju5SC
FFGmGiAsDw64OaPo0bDTeRbcCT3eRZuUzfpLH6QIDWdw5PlC5ezsMKZUgZIBbNTp1cor7vR2czu5
a5sGLeZscITKkfzU9rH5CsU7M3yiZHn9MD67yqdoOrkrhVJahvN8zw+0tIpdognWzyrxnE5deFP9
zUxPbutZhFmWB+oeufuQtjSiz5/BLt5vxt0fdOpu8vfA+dXa2HLbItzzeuMvAKXODv2/RZ9/qlfy
6Uy2WWUERUy5BA0zNFpRcr6vsvcQ05Wo7zEA2uXdUoVmKeTs48VJR1lQpoDiDT9iwC5iClUOlUwE
kH+26HRb7v769zt778/GOJtduRnrNqVdiZnTPeYRKKLzPl7Ifc5I6/IUxJwYPtCTz0ULOt3XBb0l
iP4mbz/aVfQe7/G2kLaI1WyrXbG7Pqa/1Jr5kjmON8svi1RrRDknXruRXqSP9kN2niMHGUP58RYt
rFtjJW6N1ULQaTVcCzpLS/C0iXysd6l9edHKQ5sayf7ROrSNE6qGrRsPvlDaRRNgtr0Si4UpvrQN
kT3ljWBhQ4pB8OlSlTxsRoySERvuXZE8mNW/LaD8/YL//P2z9NVrUUNsEv5+YdAdVWnXAyDc8S7W
FmZxaRyzPKvQFU+D0sPhhW5XIu1ccQnE8/9YHP87FGP2Ei7VBng4LGz0aB3DW/0InsbbdvdZARD4
Sg8o/G2STf5WLEzgYtjZQy5wLcTYOsJasjM8PyVfokPKQjp+6L5/G1bJ/s1aJdrCY+BMN+PvzmPz
IeSBSgFt+9N10eDUJ9L4FuzRsosb7VPeDlvzrviqV6+PYWwPeJKtRMQ07PBNPOgLb9cz1tY8+uwA
LawKGJPLlhg0xG7W2Xtt1yVOQ2thK3/zF7aANK3xsw0ICY7LaAKdzWGCGdQwckTGio3XV/EuO/Tu
Dvpe2vbP2Ud/g2C3Uxwwl1lasxeHic8pOGGdP2fUIzMc+7HrGWYfAVbWVqh3eeF9qTjYqeCnHbr3
xRJE4+Jgkd/gUIWcQvlsVoOoIrdtcoHBJsm6WSM929jFNj1oz+g+3A4bc2M9dTsy6vUSHOnsIctJ
cBx4drbqVYEpAIm7HVn3NeJC0isib6Q6C2f4pYPgOMzsQONbknzKhBHl70Y3Nbv/XD+vL+YVxxFm
R5pguK7sqkSgDF3Y8k2+UR9r2/ZuKw/fANN+q3bp9knZa49L++LCFEJSAdwCE4MqkjEbm9znvjaW
g2AX1ZtEY7lYDeq+t96vD/DCzU4ULoMJzaWTop1ufSVEDDguR845jJNoOvol4u2lv5BtXvhOk4KA
SMMHfhRggdMoolsaCrxkNp31ZhlPor8AJf3LQzrZ1ZSfNfrAELxgY6jWLCNqpQJjuQzK5aFHWAjN
xwe8H7bhyt0Udr0JDtG6PiRPGKMiwVQ74/sjnln3OllhaqPj+MBZc3DX6v39uE0drFNsb/UWL8zB
2UzPfuI0R0f1JN/EAhDWqe+own3UHSJ9rbj/djsQgm9I291CnhXNgdMQrSfhJYILKy8ZzCqeVWXh
7z87O6e/nxI8NDcNXan5LAut6AUoZ/tOrXxJJcrPNzhepB0quAuBztb+LNBsrjzLZV94ue/I2Yhg
7U1g/FDjNdr01xe/PO3e+bL5mwuhbIFW2HyPxSM1YSXDWKde6e+9jUnNbbRW7n/gCMGt623r2+Cm
dZI99Oh77Sl+tvbJigxgK7xm6yXkxNkemXj7NCxo2ags4r9n+dH6UJJUTMq08yGqfNUBUoRLIMoL
k3oSYJqMowBJHUr6EBBAMx5GXHDQoAZEvgSyurBGaLmy9jR6QhTDZmsQbXbJ1eopSnEXuxXqK8jf
Zo6JBdTSlXphRx2H0mc5GvpumSL1hOrHRzXbNtVNay4kZJdGw8sVDpWCIsmZiEyc+WrX4FriSOon
mkJmenArnKvB1UQLS/7S5z+ONH29o6+TIjYJBJJImQaIJwX9oS6leWdvD1bYcYjZjWIh0C+iPsV8
bQwZCrctr6mKrSv0rmVb4Nwcf1/fX+dPulnE2ZLzrL6S4p6IpbAJ3gXLVp3CSQ/ebUGqpX5q/x8a
cEvzOFt/tTByRaiEbG5S4S6nX+78sZzeET/Q2UYNCvdBYTVsrw/0wkqkTcB6B3gNEm7eOa67ro3U
SoPxTzUleoO8GpaP10P87aTOzipimDICSsgncGqdLhBF0Mc27XXfoWB7D9HUNm+Mh+S5t6nrbsIv
JPgR3qttdMzuv5R1Z9+DzLXN+8T+id/Cr+s/5vzFgKrN8Y+ZrVazTCqtzgzfGRCv02yU0NXBrlfj
rer4v+q1u8FQqXAyhP7wa8hsd+G+v3CUnYSfrWQIy8gmY7TmxMofU7UpnaF+9Jyh1n19nOcQhNk4
Zws4jDK5qEYCDWv8AezqvtzI6/gVPZDneiftxu1b66ib2FbW+EPcW1tIvTs6YwsM9ovDRZxrwlmS
yRuz7MY0OyszkJtHl3oV4ohE6mk+jNXCYC/sHKACUBQ0CNhIm82iNIGC7vzYBI5WgwV7DZK365N5
/hqZpJCOAkw/4OiIKz0QWEFNgPoTRz5UQOJ9cPDW5t7/Nd6LD9oWxwZ/vbb2S8zJv/CA+d45jny2
d4JCLloiV+ssttsP9avZjg/oPkiOdif8KG6rgHt9KYNfmtDZJmnlJvUTiah5tKmSxzr/uj6h58sC
zB5YS6YVmMdZuhf4naVUpQcwPpTrneXW96Y6UvfPwPoXvb+EdT0/5KgYT0BfFqAF3mn2VGiTsLTM
AuqMmz7ijhoVT81SYfPCuUIMhSyTq+4vKex0iWBxIOStSJVF/9E/wF8ooFCTwmM7tjUspETH9bpb
odDsJKslNvPl2LyFaNypBtIts5vD1MteCkwquBHWKnb/km4sx3e6deX4tYNv7sr6M+rOeOdt+tGu
DkvyoRcWKWP/J/685CSGQa6oPfEbx30y9nrJbWmuRifbduv96HSIvDgv11fQhS15GnP2TYOegp2v
TlWtzA73VB1vjA8hs39FTvGJLy+p/Rp982/53VKB4JyrOsE+ONAQG1AN9I9mR3iOJm9uDuhpZ8E3
w3XEYF+0u97baib3mPDYNtGqwAZBF6mELtzW5496uhDc1mjNkPFwYc+OA3FoaQCNfuyEt8oq3Cfr
bm2tucAoqNvKNvzyXo271nSwA1v1n43T1Asn7YW7/PQHzE4GhNkTxTX4AVCpN8JuhIN2a37Vtx+/
zc1w06+8Q3+Ax7WG7YL71SF6VYEDO+LNfT1iXGmDzVn4RRePkqMZmX0N3nz9iFUFNY5hrSN3ZZSb
gIzdExZeXNPfc3oQA1s3JolExCYn/Y3T/Y3+c+M2DRrpQf8g+RUUiU2XPzZytcm7n9fX9rRdz0Kh
66cDA4XJMkfIRwUCq75KKDPDtylCqOGpi6vDOEQl0lBV4MhD90uphv4Q0UO8Hvv85OcMEZEpQNUE
tdW5giFG5b1QmkynhuUkznnrSloY3ZR4zEeHjglBkDxHlHx2WXthocepjvFEpjVrQyAFM+pDlAff
agOJfNBbBh3f/2BQtO8mUd8JVzvbNfhiBH5eUw8PisfQzO16ib1xcV9ODcL/G2G2LeJ4zKOmJYKv
cO7CAGX26lX3c7RN1DvWpT1sQvs9eqUm7Tm/RTAcC0O8tGYAbZGjTDcAmjeny1M1eyGCQkMTD9uV
1ZROqw/eY2cvVqEvLpCjQLORFlg+xXJAIO0lvgVigHon4LRDsE+cb/In9uyWvaSwcPF+OR7cbO9F
+LZpmHdNh07+Kt6Ijvq9YT7/mA+BA13NTn79a60FPialDBFmkEVuN18xrSEn4V89Aq3QcLlap/6q
tx4hBIkh0BHEz5doa+cPThO0N1+P25tCuzavPtABbmJ8JjMnHTa9+tBNaSY177HFNsIWmztLcxrz
yyyxD9eMlbQo+3WWI03xqUNO2qJoXv9FCB2luFgrISQ01TsS+aaDDVU8+d7v69vw/OY8iaHMiZeD
oblYZBGjstQnWW7spFGdXvzEtvEW2+GdEqQ/am/4HjaADhtpjznpwil+dvjMfsEsa6CzUusxXphO
Nola9K5dVfe5Xx/0ul9NrkfY3KwXBj2dZyfnHSHJPWE3I6wn8z453ZkILOM+L6kZyuXeqG8FrSs/
mtGjwIQzSP3sa23+VIiClmxkbVJhcDXsg27x+Il2Rp61yqaJVRGHbrNboq2fXZ38MsxXaKpOT1IA
66e/zIxNFesxM4X1JR4k8VMsMJXqIQeFmrA0C/KFWaCyhnyJQo4KE/o0liwolG+MiOVl3rvdW6+N
NhbD2Lc4SfYgZG96c2i0m6R98/WFF/elT34cefYQbidnRr+MM0cc7oziTkr3siQ4mnJv+G/SuFv4
2tMCmn9tzBvAetN7gUk2W2Bc3F6CvVvm5JZ6q2by89C+Wm2+9jwI9CH9QaW7E8Xo1hTMm0pyv18P
f2msGk2XSSxiEs+fvsLRJg6aWmsK8FoOwjjvg+bbMvhgLNbxvBY/ykA+1J66uh7yHODOKkL6Bqgw
QG+dLuxpTKEfFN/1GDEeba+9LN4Ig7TqpTpyIt271fGgGSLrRswVR3N/JxSYFuKfXUjE15lrsGP/
ByBwGl9xfcloa53uR3U73e3VHjtfp8AhMux2prU2qW24G2TOk9DptU2ULX3yqVg7/+QTFmlqLiBn
Oee3lFbgVo2oAZcO9xJKXZAV4cV9+QEFJAEzOCCBdxDsrg/70peeWt7WZBgxXfqnox6D0iv86SCj
hRreRgD87R7o5J2VWC9UQu6N0P3ZRla9IFVz6cigPk482MHU/GfLW1LKlLZlDQK9UGzEkFGNGx6C
vrNFyVsoHU0jmE2rzNkEXPuvLs7fpOBoLbs5tAkjwymx1T6tqtmSKK/qrEK9A4vNMlvIn86b3Fx6
E1iaBhRBz+Rsm5jsHvNy6v1l+dJTwjZlCEJitJbMYttVj62FF0Xjbjwcyq9/ygtzehJ59imFDEtt
jLO5Fd3HDqxknZakj95GMRaTjAunMKEAz6FGAWhiTngWhhFwQcL5UI/KjYrQHzfMrS94KwWb3ghr
7ST3N5n5TN3wMHb6tsKc9j8YLMJcPDGQgUTu6HTdpiP1LBynMmcUftTaXSVUdl4/V/jaXY9zYX+Q
pIIdkMHvwfea0p2j1dOYiVuxJ0mnpOamNKGSw17VC+lTSGvcVBAYd/vt9ZDnJYlpCZlcqJP4GE4e
s7GpuWGkYIszJwr2WrYLtBvJ25bxTgW+YO4m11njmybc4u0lh29CStm529HRapY0Ti6OHQKzyYE8
odJm5aBGsXofwGjmhCj4RVsUzA380krXifyDFWub68O+uHz/iXam4N4PRYB1MjOdYRQkfiswqOx7
FQGvhU966UDAFIn5nYS0Sc9PP6kb8+xtmjFzSOIcXBGd0GqeUyk/+Er03Fvl0/VxXcpW6WlSTuYh
YAA5m8WrxF4MIAWApZ6M26XczqtNROFQze/SxAnztRs8u+l7YAbUgF6vB79wqZ3Enjby0fKN2k4S
y0Qmduo5oxveTsbg10NMO2B+vqJdCl0VBw0k+GfDa6s8903XzCDbm2szbBxNHMgCg/31MOdkGHYF
BdEJQAF2iE7A6VC0RgV/DjLaqUor2waej9uZmnhPielZq1br4y2WxXcAmAmueKtqUHEv9wYSQ097
E7hsoFwkw0LWcmEt8WFh/fEffNz5Vo3zSk0GOE5OFlWN7pBsu7emH43pCiObgh5VqUQHTXDDJZWy
abSzWUelnRQNLXN4h/NSqR6Apc7w7XZKby2X951erGRqswa0nNj8mVSrul36ABcO/ZOQsw8dNKnV
tRMbyTChpudvVonXXJ+s4e4/GkppZ/6kWaJo0G9lcRtbltO58kI3+m9iMBs3+4h/g9Sj9jN/UOPr
bFCwZTOVSmC3sWR3wMML7Xer1AcVsrMbceGpPy2MjHOt3KpNCQk93QXJY2nqu0jDDDug0KsHB9fU
tz5w6T5fFAC8tOuouIHjxeuNp/jsAG8r7HgHi12HpSjZ3E0TfYR4vigrt/LeQjXfq8GHVGE/qHev
chJvwrBEjlteOOcubUy2I+V8tL7PcX5sAJTYRhKfQBFqJ1ClfocyH4Snqlx4Gl2ORHsJTB/qRH9T
+6NTRjJwvGimpykeqztT8ndVG6/1eKk6dumGQGgUhh/yVBMH/PQE6EVFCLUyyRE2RYCt2gXR7yDL
Nuoi1/bCSp9wGyCEqcwD45td+ukQaGEdFrmTFYDf1j4s+o0mljWJm9C+teZgfJMaSdolvpHfVkZF
6VovpYOa5q1TSJa3cINc2utoz1EUpEmgnl0gWZ1L+hi1qaP73/T40XS/5H4fVOsxfvSTl0XE34Vp
pvb3T7jZnYFeuSwGUzjfxR11Z2XrsXxXF4txF5475FQTVo0qFdnFbJIzIYca6zY55zkEkls3+90I
X3K9NtQPTd4W6TZeOqzPq6tTQeoo5DTyo3UahE3WGhEhB0dald88W3j+FaHpd4tG8MHHkO7xxv8j
PDZ48yULB9eFST0JPV0kR6EHHKcrK2xzJ0y/FwjTyLFdDg+dstRYuXAhncSZcrqjOG7iIr/bEEeQ
441QCLDSe0foq32T5baCBfb1W/lSing8o7Mt2Sl+0AcdMxrXH2PZ22P+0gXPooBxSIZD7eZ6NOi1
/Pz58c+7UZH0iQKPudXp8MaQcmqqkCTqGJdA9ir7vtxWRQX9lTNIv8GQpVDWHtXYzZDU5buYl/Kj
oFmDclMbCTXtLpf6jR4pE8hzMAZvo47D8CQP+BRA+VaU+JHjvNjmXaoau8CN+p+R1Gc6uBlPWfuj
x73iQVw4VIUF0Q22nApZQW9h4PeaUN7EYiasg+kcwGjXFZykEaXfVi1WO7nqomElJpYQrFo/TA2n
6l3zXhMKTJbxRckfFU8VXwtZij80MUG8SJBMEA5WJXoUqgPJBZqa1eG+STqFhxeaCSvJ8Et+g9nc
t4araHYsCt5PyGsIPsl6+aIUSpevhqbo4IDV4g8E7jk8VWxOMpoJnq9vNL+Qb7wuQ2i9zjsar0kF
O2tbJQLQOA6y0ValWF1F1SjurEKGxlPHWJXbVt5jnBfik81ZTzMR12of9+7CQ5E5kxD+GhrD+oq8
XNonihVsKXMNK+yufR2PDilDg3dombeMSba9CqbQqjAa3L+jWnedRlSTP0U+NHc6apgws6LQbTaB
i7GPXZah9pXQ6P8pBfVgOpFXlZ9NJaUvWZCNrq0VA40SU7C+Yo3pfTYyw7svpV4MHW+IMwW1CRA6
9YhYbRmFe25PLunOMrdt6sq9Q3dnn9RNeDMiD7xvhkLei3Vv/iz6HGMfGTBDtikrVphQ9kp6A59X
Se5SLTPXstAG8APiJj0oWevewasRyt2QSlAnIlkU7pKGtWsPmZx94AnoIvODqKTqlMOIv05naFb2
lPehf9DLQQEjlo/FiH5xUUS2AcFKW/cRcjeh31X3gjZKL2rZB7RMinZMbFnJZOkx19o0x9xRarw7
oS6V277DsUfhFfertYZiS6Mw1aD/y9h8L2zLi7uSUiAahZzmyt8H7dGhU5Y1qyfJuf9F3XHlrV/c
yd33KLhXIjsNd0r2VY6rQbnVzSW5hkuPK57lFCnxgbGAtc3O1azF4a6KSLVwX7qt2vZe835HcmJr
Ub6VCTd07SaTu0ORBHjvZnaNAOn10V84AkGsYrAL81mlOj87AlOII8j4IgvbCJItO1vttulUdqXo
IOa0EOvC6Q4DlW4q1gGIpMxrpJIQa5VUC9RIG1vX7/NEd4JqN7ivrhIsfNRLw6I6B2Adl2TExWbX
cz50HJuFl0MHU6nHFmp2I4l9E9vBWGjoWYtBsxo9KUrRPdC7zr4+qReuS6r70oRBoUh4Vpak/NyW
4Qg7Pw6GjyAO1pZQ3tWCiM6B/l+Gmt2YSMRhfaETquiLnVkgmMe3rHGD9/61CDMFVhqr9MRReOfl
NptSpcda3hy61AnbdO0m6PLJQvYi9N06NJI1wn3rvs8WUvMLT5GTmNNEH21Nwwt1vw2JGcP4T0uF
V8jL9U81/erZlXycLs5BQ25uBepflYgcRjhy4JA+S9s1F+itF5bjcZT5ezf1w6YduwZdCHx69Eh4
D+DVBKnuCAinGJ66bb0l3ZQLA4OwgYQf+xrPtfnnwlGwClAj4MbUQqcSG3Iadx8H0r/PDGGGYCFN
z5+S1LyWWtNWMXM/JzNEm7vUdpD7Sd5ejaWy16WnM8AC3oKT8/lkWX26FAa9z5XcC3InZb9+FH0E
BFofRkRZ6jYWcrvTPX6FH0YDQl4dfDQcSrzgBwSqtkBRywNX60nGwa9aa+d7uo+8Qe4d/KAT1uik
thRgKz3CQrLussc+1k3IQmXrRwvn0sUFffQ6UU5HEWiUuJVpIZQG5bQupMoT+crCN7lwzp6stulH
HO2arO0HqbMIoqLOI/c7qfldqk9a8Klr6+u75+JBB+GQIg5FLVTnTyM1YVMbUsZjC3M4rs96pQQ7
xKMt9/16nIv75yjObERhZTV0SBiRMu0XdE7MXHQ6Kdwgx/Fdc9XJSGQBr32pFcK6nsz2LGRgMRo6
HZvVBqkmNmXuIBNhIwxi+3G6jscfPpYLkv8DzVAZ0xRVWl0f6qV9exx2+v+PPl5UpThNh4RttG6d
J6+YxW7jZiHI9Nvnpx6y/ZC0QXWAQpoFqWNwU61IiQAHHKzN/QeM2xbmbynE7OiWspI0wCMEZrDs
Rdd/kutg4Xq4MFccbGDqKUzTBjRnNb2yEI02rmpKKmL+nFbCT8+NN4mb/wcVjOMwUwJ59EmaIC71
2iQM2Nk8fsjQovKDuxD8s7VW2m+Jvr2+BC7tX9zPgcDQgEOHZvZ1koKeVaJRC60Hf5Vl9UM4Guu6
V2/k2l0ZybD5D8Lhe4ZrBL0ibX6Eh6Ne6I3Eo9ulxyeN8Vor9JWcl3Tp/btc2F+Pdmkrg7D532iz
dVG0fS+EA9FK4WHs4LDIv6vortY2PriAdOnamG6F+UJHlACjGHYw/J/ZClGjQB79biSa/kc1EFbZ
9t1XHL5anbsqmt89Fu7Xh3fp24Gt0+ko4CVHY+R0rahKT7fWiwonCPq1lrk5xFO1R5opdAYfaF+j
N7+uR7y0CQDWWJPu4fSIma8Wv88mdgGd/wzfkl5/8DxtK/Ok/Q9GxptOmcT1J/LgLI45DEbAXkP+
qVq346FyS9vq137Ji26J6XZpEo/aA/OkTHGpn48xSa1RfuBeZ2fB24ANX+7uhqUu4fyY4iNNCqaA
VeiOKpRnT7+XF+W6IDciLF09cG/Dyvjqxnr8l+cUi52uDcJSokoIOCCnQdq0djOvtQRbbX8GmfgU
+cZGULLX6wthPmt/o7DwEOECmHtWXYryVKGc5XtOXkmffKitmw+vvYCTTgup1JEqc3s94HzlTQEV
DG0muiq1hjnKZ8QWoxUQuHGM7DXN63s/QDMXCMr1KGeaChhRYx0xeVFDlYCFPPtEsdyXSSZAvD18
JHYExBuD589vztp5Wsibzpp0RAIzNHl8kM4A0JqlMz7FAVdL4enI23KF1fR2e1utYhsX6OtD+jsz
x8fSPNC0Ko9ulE6R0QgKXN+JICXlq84p+SeEwKLw3xQGOf2T8K/Dx8fqzlrfPWzsfT8NfPv4qdq3
ql2stHW+1v6HtO/sjRxnuv1FApTDV4VObuc4/iLM2LPKOVDUr38Pvfeu1WyhiZkHOwvMwliXiiwW
ixXOCT7cO91Fm6ubu6/b4NHb3X9+Xv1puwL/udwOqKgJRm3E5pdQvvJQSku2qDhXgRplD5ZBFEHP
y5ldofkEBW5sOWL9c8KIiehDn5oVulpT4DWZRpXtkBZOgogAq/DyTpwl1eE1GRcbpKG2DcRVTrU4
xTTV2CmJh2TqrIDtr0SbwvwS5uOuy16GfPLT6AhQm6s4H32Un4r8CYBQZpFu6kzeS8NNG/62rL1B
BNfkF4/ZiYmwD0P1Cw1VKE+ftVEAOYBkjW4m3lwiAAKpdAoqNafsNPCvK2ZxndEKeIam2Watl0jm
0O+qSjXu4lyVAjkBKcWuSOwoPrSweCCdaqHmG1mj3pNomka/HSlA5xVpkq5sOSl1pCnzXvIqQiYU
JItGewMZgIOUnd6kouBzZXtxO6po7FdxJ6N569T41TDGkDtLUZDuaLS1q86Zhz6Gyxt75tcdGW0v
QPNDwQS0MA53DzdZU8taSTJgtQ87QwJej63uLotY0QMqmADohWNHjMF5C3SvDlreQo85HF/iWN50
pnIj55bAK/EhzL+HD/DJ6BzAy5HHscxDyertBr4CfQquFqJrFmwnHVgah2mn4UCYBurIZvynw9k4
GCZmuCAdsKQYweAXcOrLIdWALxf3jo/uoblHP4AtKmqxaI+z8hMp6qktUGdW5jGFlJGiiMymfoHv
AMwMcA0KTvrabiFMUkwUXxEP8lZXy4VC7RojHZaZ7SVn8vU53YS9CAWLD2+/ls1B5gXzfAzrmDMK
rQXaSN9jMijUka7qBscD9feBOoMDTEfHB3CnP4jw988vfnZtfVsI+6bFbTKhEAV0cVhIOkwHuy03
cmMdbNJcT1O/AcOnwCDPVpIlq/EYZ8jUGPP7AmVYiKsHtSyTIcYY6DQcugbgZRklV6AUE7wgV+Rg
zoj1x6GZF5cxZ4E6MP0ahdlEagMQkwEZyscsf7t8iM/2iwF9LoRwBljULaU5OJ49FAIzT4nq/YBp
Oh29szMYk/Pwn3hqHy+L/GooODF69Il9xZuMEAt9nZyNjEmNYtowYVBXTe5jom50C025rfyhKNH9
lLF7Rn5VgEnYADIz0UU5qDNzwSlAXhxkZoAbZs2zp+YyDE6ej7GOsXMZqbGeWB9OaRk/G21QMDds
lH7elPT5ss5ny8y8CVLHGro5YDJ8F1kftiGN2MCck4BZdzwWBBW6+7aCRyvugNZ0WdqKV0HLGsZW
8KDFtJrNVmBhoXmojpMkt6lXz4V2bBp79msS1p48j/JOSSJz9xfyMMULO2LlXf6yydp5VDqzST0n
zvFI/xEl6ibCMdQFUIVnJwL+BLuGQAXOBX3tnF5JDm7OKOmgF21uYCgffdhsI8kWPCTWlg8XJ6tK
oe0PPSSny4eIYo4R1aVenr4raE4aN6b2WceCk7cuBVVwHUcQqV2m7GKTkkRW4iFRUdqU9/38OQ+F
GzGem8/Le7O2ZqwRBuwLeH7Bl5yKSfMeFyhg2dC6kAxbKTGKQ9HoSeI6SSoqV5wlqeH9v3ir4RgB
h3wWTabUaCorwVtfjYn8AsxfB8DBcarcT1QuK5dKTam6sqTKvzqw7GzKng7PeRLNOA+pbN21Uw7A
i3HGI26r25bcuJbchZ94ak9PM+ihPiyrM3aWXXaRR0fb+qGnlWgwcW29wK7LKmes7YoHZWkGRHxE
DhNv0KkfxpGrOxVm0x3/8ras7f5SDOfc0V6QoeEdYvIYnKHTLuplz8jA8yZKHa8KwlWMzmY0XgGB
/3T/Hb1R61lHfAlgQxldMmhqf1XsrHkAB7L2gRZvhNiXVTv37yiOsUoFJufQV4rb5VRka4RyRssM
GfF2l2qKD0Dp2dyDU2mcAdxSIvFUu04bxKVgTVe2DnJRb2RuD1VHbk3nJi5DqcYwUYT7RMsMv+ok
P7KU4LJ+a1aOsQc0lKO+qgAOjDtSZjc5BqCOELShJA2UJ1dK7h37WUfz/IwaUOb2SdCEBy3ajtUL
RkAn+5HVk8efdX2lAwlND6bhdhLBG+hY1ZNbFatuwAXr7NGomfzj3czGxkgI2LuyahvqQEQX8kCf
lQRwvE9EsE9YuKxhauCUO4ioP1Ld00sPzZjjgb6RX9OPXODrV25pEIGiWq6omMfA6+RUljOjoJtX
kGXDMdLhSLrbXtXdqvORLr28oWt2gzAfqE8sSXVWWoss04wSp8FDJqp3fTj7jOvNrmTBuVgXwyjX
2fMeI0KnGs2R3mn2BDFRNXvmMKLLAQh82u1lZVbWDaccTyVGOIlGa+7woU1NgxudUg9c82NQyqN0
Ddf5ayq73k0zuQxIRBpBwmLFxwDkD4SBCmDV0HzIHTwptKUGXOxAtSDaEWMsXoGEIrWLXUgKQVAs
EsWZhT1rKZYQ7PFZ9VLbsQsods+s3mLRQNvKZp2oxC1jIsu9oZWQAwx6P+q6wOqT3TDrf24TiIHx
D0ZtMRXKR2pyIrd6q2DcpyC2PyjtTVihwpu0m8tGseIbMOuDHiHD1vEw43HitLGt0nQA/HuVvhKz
xWvi8bKAleVCiQHFdgboomEs7NS267AGJ0o1AKU6Jv8kfQFGktRNQ1VwUleMG8OjoFnDAClgA/hA
UzY6O5bMCFmNvDrOiQEQMPkwlJ8GiCKThAo2Z0UaGhHZ64i9+ADNeKpUimDDrLQM9NRgKABW+r4Y
wUY/QD8gulijYI9WlhDScG2xyhcQjrlD1IQ2KVSjYOxN9oHh82NwK1A7QSp+5fwAooUhxAAbGI9K
TicUVTPwOID2Xa7MLXsvpwV6B4oYQHdEsFmrCi1EsU9Z3BaJLqVw7xCltc5T3tYaEAKMmfqtSVtB
f8mKfUMr6IRpONzLfBUjGasESkOU0Uh7NHjfUkVEGyMSwWmDMdoxqkOIaNE9+TBHLToXaBQ9XD5H
69vzrQh3R8QUiKqzAyk2AWQrXLe+seYHDQj3l+Wsmja8DtLLSG1hxuB0b0hryXNJUc9NGv1xHC3A
DIS7WY2DhmbXmmSL3txr71/m5f6fPL4BiNpanEchm7avu8nt2hgzNyOoiiO1+RGG9iZKom1cZZvL
Wq5KNRU8r0wTr2E+JCJ5ZHQRwO29ucoPju3W+W9VmdBFeVdoCoAUBOLW4iPk1r7lcfGRSkqrkxrI
A7e0R8FJIgEnDMxj6F59JMZtgQSmQQMhe9JZGyVLui3lcodaV+pIlmPIVcJ5q8Ubvbmn2hPRtz20
pdW26qg3o51x6PamKBpetaSFzty5MEOpGKICslElg+WYhitP0h3No2vFIO5sFIL4ZtWrLORxJ0Sf
HHiriumqHiOlALpwvDGB2XDZclbP4UIKs6yF75rrNBpAI4JWaMdBb3j/TrrBhcWmbp3M/mVZ5wU+
tn3A6wCEMcJrQE6eCsv7PBo7BmLVG2jkiofWrRvrA1QcT6iRPaW7anB1eizbxNXkvWxs4/RnaJre
GL2NlcD/rK6u7QDAFX/YQNDpp4yq0lsDQHKQDux+F3ZyQNQQubkdCe6G1fVdyOGsRrNZx7gDlSVV
8cmsehIY8cr5PfmrQghMDykjhtvk8Ji/UYPItEbnK2NPcUCp7DRu4VQCd7q2bCw35QD7Frl1PqOJ
XNxUyDHY8wZgRNtRfTTy8Dj09stlS1lbNeQP2cw0eL0wBHu6O1Y9SrECgCEvS83yyZRpvm/DaDjG
6It4MYrs9bK4tYc8+orQNQJTcM7RaOIxQX44AXN9LmX+2O+RrKrGHxgQCOlhkHK3sa5z4nfh5rLc
s4oPzgOeYyz2wp6BYfVUzYqU5jhEMi4nKTmi70jfZh2VXbkyOrDdH+L8ZRrAhGVVPy/L5ZcXuFAM
3Qtt0+iUQSs45777kg4V8OswfYNZTKQrLNWveyBjVsFlOez7ly91Xg53yGjaSlpXY5gjot2NVQFX
vtxi9N6T7MIjImAKfjGZMIOheGFBMeLLB3xxP7dqjryaN3Qd5tuAkYnub3N6qcoerlovP5FVpdsK
XGPPcjsUfxhufklHmt9ksK+4/DlVUeVMSpyJCkEtGqrSue3vjL5DVh+EOh4owAaBvLWlhdsGMh/O
O7q5uLhm7sMRU7zQtimoOw4vTndAJViJrhMRhtDZZc9UW4jiQ5q5KnQDxQk0GE8sWDdGj1bxm9Gb
XqaGr9nQ7mXJ/KC1uqey6HpaFY6OP2wrjicKlJyebdNXtGFvRTBeoa0ZgywbkFG9WUW0T5spd518
MLzMSB8rB6grDa0FR5SPrHjlucdK2RkRwNSxzhiLuRtRqokMBQA+rZeNiPJnCwGlIaqHrR1P2BED
3sPthN6bU7dgp41dE5lZMv6YmLAKnzEi61MROPCqbgs5XIohNJpuTDXIsUPiX4MkDsP3TnMnZRtb
FXiCVVHAQwZUkI0BUb7EZ0lDNmhGiVFVhOLApt8iJEaFtG+VnaFf2bkgT7Mqjk1mYA3h5/gR3NCo
CwPzcFg+AOHvmhlgGBhgA0FKUdEbYMYofp6E1zUowAThFDvmvMdDjxnYunAwUVrhPLrWqCHuETTD
1sUtHIWr5DshOdCqcgsZ7OeLkC3NSi2UCWRMqfWrH7OrEMz1gx0+Il7fY9QO85MiNqQ1kYzbguXz
wIzC59rGgqC0NsQ1WrGfJMlzoh/WvO/IU0GAR64JwsQ1R74Uxt1O1YDGEQsYq56F+ko8fuppCu6g
2JW1n7kUuyG5Sow/jLXZKUdLIK5DluoGivzpktZxMsopEykp8wZgTmiCSDYDMQXO5Oz98iVHBXYs
yi6op/NNo/PQ0K4xU3CSEkxGaY9R4o32JqYb3fDV6ANzaHXxW7J9o5gEgdvaogIaH5lmFGdZnf1U
w1ROEZPXOOvyhEFbOwmK5Fm2XgbzEFkP6CcEL9nT5ct/zYsBRgHJOFQq0FXPeW5ziKK0k7CmSqw+
AgTiMBSYUTcmrwXH7mVRq7fEQhYPymJP8aiXGdZVzz5jUJwXIXqoDMN8bqMEc64gCumnxpVr59aW
o5fLwtduYtTWAaLAGoE1PlYtwUbeDTKuRycf4UkfHAQeJVDlHCnyylrg2ETCuLMxz0AQSRUIG7UP
J9qqfe7n6WvTBJMmanBmv4p3ZUu9uIimnbssay0mSnlR859RI7gSVn8/Wj3ZQAmYSvibPZL7yK4d
/P7OKR6VePylFn/a8/t13JAOQcWegb58AUkvPGUtt5qDFzTcVubnZgkDEPHlnLUVciK+fr4QUaLd
SM4zhLjWLfoY6+O0z7b0rnnTN+aj6f6s/1GCMKiCLrC3EnG1/WXbW7tu0JqD0pFlMxAvzm/NYT+S
tMe1agEjyChd2jl+Oe4uC1lz/kshXJjQjrlmo68YIZjz3Fj7IgeEi+3hIHjFdFt8XBa2ahULjbiX
XzWFtDFKCFPxwFSQR9NFeZzVNUO3CFqpDDyT+fSzhJ4mS20xQkbRXgk2ApSmo/xZSTuBfa/LwbMO
TgGlAn5vCtLhsALOwLPtGLyteAcE2YhSsKIgw3J50VZ3CB2WbAIVQSP/GJDkNMs78EQDKqoNevOQ
Jr7R/zZqIKmWT1r4cFna2hbB1aE8AXwDROScY3fmGJNRFky+pq89qNqlQZAzWVu5bwGYXDq9q2gz
20VuQ4BJflpQAk1usejKEMngTk5s6lVXoiTgUROIkfcaSKZEZdC1C3CpBnduanmQAXAKEWQ8xqmn
d/t68HURGYRIEe7AGCWepAMDTGi1blM02Yb2jgtMieDypq9dPA6A4AEhxQq7/PvWklQASTAnoDYb
UOTGznNGajDlfpTOP5clrSq0kMSWdeFRgXJGEVpDUh32rtmEHsau8k4Q8J1NADC/vdSHi4calWaU
gQEAQHq+N2zJJQ2u7VjxTT17HpXej50eG0cx3mOig7RHe0+VbPIcRIDNJPoY0eKy871QOZfzrtQ1
9lw5SLfOI70ffcXNdDTHus5W3mMaxi+D9Nl+tQVR4WrgtFwG7ixT3ehUmmKxJ9t5IW1xm8zVBm2B
mPSID1+wkHa8nYnqx0W6vbzPa05rIdrmTnmMN+6gq1A6StC/+gspaI0EoDKgow/giD+WhbcLHi+4
IjFawr8HRzuMtarFYF9UxTgcH6QC4NXoGQSMz4dU5FvWVhXi0NKPEicQh/nkct6Q1DFTvN5RxL1B
0QKj2T0SM2ikldBDO5JPGpsBlRkkcr67rOnK6TkRzZ2eXG/7rs2haaFcA7Mvb15KEXndirVCBAgP
NSTxgcXKPmFhraVZh8kkYWoxbe4xMyDpQepswvGq1wToq6u6IKmnIc0FRmoeOh+jxoqRIEvvjeZO
pYcYZM3k6fJyreqyEMHuuoUuOauxhwlElEmQDtcNxgSlKZgBJyXCpVu5DdBp960Mt2pzS5wpq7Ex
fbYpkgOt36fofkx/XdaHnVcuaEc/DMJpvEZQ7+QfsnkhjZ2aYQyS5K4yuo5X/tSC4aiKQerZ7cVL
YrQcaBtVZbSPcp4jS0wTpGvMtq/pIXqgN8mWfkj7aF9A2iDoRF9z16xr5P9L0zhnYVVOLceSDACn
Y7xNj/Ux3iTX9lHeRNt5a2zbbf/j8kKuBDnIkQMFAxl6dCrwQY6VlW08W1DPAcX9CPA+gJdelrBm
3d8S0OtxanqZmjgT4NnwIgeJynS0u30R+pdFrOUbFlqcgV7a0myRcIQMeg9km5u8dM3PNqCb8DV+
lzZ/8dxiAJOYT2CjVijfnGqkIBYeZ62Bly1kjFMVDoCaSCeCvVs7SAspfDraqgdNrgni90F/63Xg
91+V6Ws///nttNSFz8HqYTFIcQJd2PR3iXa86SpPN1L66mg35Xx/eZ/WTAEsFmBbwUwnGua4hbMH
qy2yBlAAMW1VpLzMzsUocxxYsy2ikF6za2TSgUgJSRamOU/3SBrw4EFSHRd+hILW3F9R2fmLpUNp
ieFEMNxlPvFj2PFYqCFe3XGjIYibvAqVeRUZrbRy7vX4l60V+8vrt+bFMW4LrmjwYmOMiVOqRwBM
IvbUAhi822PWQZUejDxCD4LkJobgdSISxoX1jdYMQ66wSLgMKqCB0enQYcKIKsFgbS7rxfad97FL
vbjYHtiDtp2FEDVONzKt3U4FQ18aFAVKkT1A7u8khOKXRa6Z4lIkdyG2JBvp2CMuLsvqkJXOW2+q
15oei4bMV6I/uHOWnDdQhVP41AzwwPo2knCKpx5wVNlLY704ukusvZLswlgQYK+v43/C+CQNcBxo
ZakQVkfxjuTlMabDzunDfaKXrmTNv1UTSFW2JP8xPhRmvhZafjVYL8KLWE6JmWbwIpUB7MbmeYpU
d06uy1BUd1AE66lyVjmEfZqPTEWi1j9jRW9duTMA90uPVj0FhQz6LDm+newfshn6lf2Mu3Sbdqrb
m+RWrZ+iSUepKQHzyii4g1YNCmV1FGQRK6Jp4NThgGYl12oLZ3Myo13XwWEn/T/N3AqczuqpRP4V
GGAm+nL5rI7SyXGvSXChpvzUhY+9dtuW2/kzoq9/cT5UxCKgEgGSG5/VIU4zSs0M/5mhMZziWeig
Bb+jvy5LWdWGIUswEkbMUXEOrcm7Im50SJHN7B7f4mV5+hBOmV/k1aFXRJfCWf8DXsMMSfY/eZz1
zNU8w5UhDMbjVnVb+XOO34G26MmDvkE16HpW6FMoP1td65l5I3iErl3oS+Gcl8smacyzCEAhqpxf
2cZjIYePWYwJCqzs5WVdtcWFmpxzqzVlBrIVlhWD5rm5pen7YAmu8lVlAHiNYBX5MYzCnZp7PZFR
70ook8Sfrebb5SbptlIswk9d37FvOXwUFOG4qyTHjmHMTtlEQZe6KOjcGWGQB9IR4B1/sXILcZxB
1llSGG0GtWQ0IM+AUATDRyEaFVrdnoUQzgqd3hlVDLTj7iGPDdnl3UMaCSIFkQjO1qQqj+wkhR7o
2QMVz4aqsWda7p8vFlC/8faH78ekBWcDUZENIdA1GS7zsbCCtjnGVnBZxGqKAZU1ODx0AaNPitnh
4mZJalQdrElGkGV/DPQpii13Av5brN+AY4pOqaumj3bxFzUhvCu/pTK/tZCKBy51rBhSUcWvetkz
AXVyWbGV88Ma0dH0ALYMFLnZBi4kNOgegC+AH9cn9RmTYzBrLfo1TAZ6anoRC8qKmwUKuA5GKDh0
BKycVRNqzmbPYKUk5ROkCL5JMTFeUt82OldLPy5rtmJ6J8I467amSMGwIIQV+WEA9iCxXEIE5cHV
1VsoxJl3Xs+zBpSLGnQjoBxRn9X8AQgCbix9XtZlJaA60YVzpKST5K7GHy9Rp+ehMTZWT3eF0/it
7VzTQXuOSBmA50VgHKIl5IzDnFVnJAXbL9RYwanogkyLimpq7Nu5oPtEN+5k2fYA8osWukVStS8A
D0h6UfOWSA/uGA2JXk15BD3SSbsa+8mdOgeK5AKnvRITnmjCfr44S3HpIOydIGa2tmaPBsPN1IJO
XsPDCMhmlcAm1tcNHDSAksAzjL/5+kIpDBAXsbJQ5WvdVZOIsNi/SunnW/OfCP7Sy2upKycJIoyN
tiOg+gadHlhXpWeQUpMf0VHz1Ce0v1zX2zDIWjf7VfyTiT5i7ebFqn5/BOc0jK61S2ClIDMUuwNx
HeU4GaAuBY+nW0+A61Y8VEaBD335xK27qm+pnPeInVHqFTDxenljuJ12XxQ/6uk4xhNmqQVORLCR
/DCBNiVZh65lhNImJmbo1pZE0cu6+/hWhn3BwjAraaxqID1CAh60NnGnKCDptsjYkKmfKltS7v63
1eMcR4Iq4jQXEDg3GDz25/mOgUAMiU80wYDO+tH+Vo3zHqR0iraQIamTtxjmtDvFLUVQrGuX/4kJ
cv6j0THjOCQsGqNo4fXN5LUFk6Siu6P8XqY+Vd1RxPYkMgrOl2BQjaFKQy9NeRnCd2GqUrRuXMyk
NCNm+ib8/t6Jf0qU7OSifO1rEXuTaOn4qlNv1vE4M+OuI92V7I2d7jBjn2syin/XZumX6sEQwWGv
Za+X+8XHGUlrTsVgwhHD0O19Esi1q+xKkMjCf+iq19xKT/Ah5R8TXjIGAhVDYoyFZi2HjcgnVCHW
JpGfFPJeQz7Mkj4sQKxdPl+r1vGfpLNcdquAemQYIImCsMAEW13d/c25WkjgvG5lYYxCZndZC4wY
a/wwok0kmhVbvS8XMngfazdd2mqwDSP/YYJXMLpBZ8CU976loc1ZsGSrDh2IzQxaD5kEvkaoSMRq
zIbgDKv3moJqje1P3XFIbus/Boj+MoNvSZxLkp0UVH868xbdg2z4hhw49V/UZ2Bq3zI4j6RFKngN
CLQhEgKmMZC0PijVQKl7t1G8qgVpsQ38WXQ7vmTFDzCnkWHzNyb4/QWcg6J1g9i6h5Zd9WlqH6UI
zGz1zlpoyDmoOXfmsJiYhuVLRB4cJeiku3DAwfWLLg1Q2vvfDMTh6kPGXIZ6GUOhKN2hpO2Fs0ei
jwgwSaOoFCWwRT55ZpJWnQeF2SLykxLbrzfg2Y/ZwRCV1USSuCOmZWCTtjomCWOfmnSVSDHwKl1z
+phEvQ3MrM+CRQzWoF0ZfDrIM58GGc1M+yZkGRLZfsXQlRuZv3rjrmu2l+1u9eJaiOFPF8jBu4gl
BGfrp+lgb45mKEhfr3rXhQjucPX2qAwWezkS+zHu/6H6/n9TgTs6RtqYWsQojtQydeUs8mXQj4b/
/G9CuPND9cYmI1sndTT9UivAhLHVorf/SQh/uxfgXemRJ8C7FPdQqgazZLiA6fmbZ+j3fvDXeTtq
qd6xbKliPcf6OyZ680nQ+vCVr79gvTwqCLBYmzxjmlhAWd8RMIXcvqt36a19p9w0fvoq7wFYCjhQ
vzs+R8BTbtzmShK41NXDutBT406QjQZgm8V8kwR0u/ElGRuvrY5ZclScSbCmq+51IYt7EoD4MM4s
4OV4Uf0zVKk/N/mLnGr+QOSgdxy/acBtZhY/LtuLcJk5JxGHVangekTYuVGOyiZEcnOjBuQfEF4S
39zP2+oYXrVB+SJv7qNf3eHlsvzViGOhNec8+h4kRDN7M0fkXa+fJW3eja25ycEFiMqM7QJbKBEs
NPuVlwyLcyZVPIbEZkFOX7sNximcMBhxQqRRcH0J/KLNORXLLFtlYqqpdA8ixoK8Sn8KXYKqBdbu
Pw/P51n7dtZl3PmwT2djTQ9l/ks4WfCFVXNhufhbmGqgDHZmqJEeO6/aKg/g5gqmOwSh4AqKrg3g
43r1q7oJH9JX81V2yU69GTzHf9a2hV+IsgCCReUv6gZ8u3SIvjbvKR/unO5BTwSXzboIDGywajre
Dpx9gDGANDI7EXQe3DjdZeGzKmrhWHcs3zI42xhMNZwUGzKSnD4nRe8mk77JptCt6+pHqYv6UlZP
GRpSAIUIhCPkpzg/1hqtCjIO5ktjwH9XrjNsxjbxm/oQg1xLVMZYzxChv0JHdzRmrvgpn8Isu2Iq
KDK9D90LGqRhIskRc3WGW9zpNxgzv+xEVk/0Qpx6ql4bzplDLaiXyD90erCbPUAnClsQJJwN73+d
toUY7jawgRJkkwpaSTv7ngbydXLQKj9/rd9bV9mn2/SQ3RleGFxWbtUcF1K5e8HIchTaAODh9QBc
qgN5eo1FRAWrVw+G9jBozhAt+JcYaXNwjUUoauSYoQVsZBZ0QOJSJ78DOJ8FskDRuPmqTguBnNdv
B1XKNAk65TZVjyZCYi8cDNQjQVEnsI2V0BHgWKhVA2MPJWt+yEYJC6nVlK7whnEaXTk1u21fV50g
WhEpxPmM2a6zdJrRdTg42f1cxl4SWVf5JBh5XrXzxbJxXkOFg+iiAVLMfGtrBwJwE/nGEE27fIHa
nXn8hRhmLovkJKj9qmxyWAvlHPkY3s7lFqjLN00dTNXLWHl2coXZuSS8GrsHCvg9Y+P81YvdYoOW
gABFOYxbT6KDXImYrMyG+pc2HQ36bop88KrVL2Rwq6mh70Y3UOlgWYFY84vil9X/7OdACT8bPWhE
0/mrm7cQx61qJwH3sQ2hkq6/GfRDUZ9M50qY3lsxd9D6geMO4P4o7PH8CzbNjapke9fRyRubX3Eo
sMFVS18I4FaN6IDTrS0IaPttBoBR7XckomVeu62QhALUFrsgcXRP7Q8z/1JsR3DnGq3KhzruD46B
5rJ5SI1Dj1m5m0jWs62qd8Xusqtd2yJ0i4JUAuSI6NZhui8MX53KyXDKCW7JfLCse/Q6TupVJsrT
rK0gCBgBP2Hq6BrmG7+I2kt1E2vseKl+mMj7yJh9qdS2l5VZsQR0UzJUeGAjgO6ZW8UO7lBKbAPw
Xxhx9+Q4lN28bkQR6Nc899JZoGET2QWgf6pAnsCmcSe1cZBlSLTBAD2oA6zPubeOUjy9SZ2mBhkg
+t1iQPYhHefXntTU71Oqe12WPESa9k6U6AWTddmNBHqzbYYJZDeKQEDwZwuBLwQ8KUDDMIeAfgQe
jDFHpRazOzKIJLSnvn4l5dvl38+bK//72c8XVlMWXawXaDhzK2ULvjtLfZry+7zYGrZfR6KkKW88
vDDOi+hpqc810H/dMPflKHZzDcy4piq4zs7appkYhImsWR+lzDM3onb9iFhS1V3kA13dejGyd017
lsrJbYxjpj435KobN3J4rWaiRpuzWgFk40mDfQKw7Bf6M7eeoFHNGw2QJaryQ8HYagj0mRFs0/9Y
hhcPQdsRDDaTwCHPYdZtQudaCKz51aDLGTU+QQOVDevhBUnK6SdIZmXa0wijtmiNFK6fhcguJIde
D2IVM67S7RBn7piiCdX0JqR3y2ozIdcyBKhF4VZW4X7jXQPsOBq6mUq8Pt2O1lM5PZLW1+QYDe+Z
1xjxhthoVQlDjJ6DJxYktIk72a1bdj/1Emy00nVfvxf67659dOxb3dmmVN5G4KABnnJePA7WoSxF
6I5n5aF/V/9bdc6ak8QK5xKQIkBkz/zYzN0J2IsRdWP9dhp8PJt9mj4Yg+hdt3KITlacs+sUVFlS
TiB2pIAdAEQ81vER5AYwtugI7gJBVMjf/ZyW/DQFEvWZjVDKcCuKPAOlrpwfsmlC67Sn4olk0k/Z
rv3LfmLl6C5V5FsaE+TmTakcDdeYTCR5ZvRoFyBpFT2GzjI6/+qGvklG1AH2Mc7xh5SGZjZADp0n
L3cKtw0fy/y3YxyU4d6yJDdz/DnzMbtK2sw3lY2qfaKZzyWG6aoFcSUgCtfaNZm2nYy0iFQHl9fh
rImB/0B2cy0cZlhEulEpWHwDoUNvH4AV5JZ6AXE48xbYPn7nVHHxKAms6G5O3qv6KitBfC2jODk5
Hk0wx+7cDxqmx5pbe4zc1rpRO/Pn5c88C4O/PhOkezaIA8B6z+cBAPspU9phHSPc05LlOdlzEu8b
UCaBGSh1Il+3HmxgWwM43Gleh9odpk8dDNOXP2PVahZfwZ1HtQknKwvxFXJvuTpCU1ZPH/6YGZpX
ljt/sl0NaR4SwyWtoz2UsyIzqgvjajLm1qsdp3eHagYaWagCkbUs4mAYwsFNh5QEnZbYghTM2VP7
63NYUzza+zCuyLNFjzJC2FJBz1ve3BfqJm73mp67cVK4luMPzptV/ZCx/4CYxL8/jakKZOcHaUGa
8XR5+c/SX/yXcOtfARZW0zp8STfObtrshk5HUrK5stWDEwLMrvUVtC1J6i2rLWIaa76Z6LMuhT6K
VgMQoNOUuupwaFmTtB0URu+lieZOeu8W+ZuFhnNa1YLI7yz98u83YwQOzeY66u5cPkTKcmI5hBpu
3L2B5duyfkha7Ladvp3AfxSOM4hk/dZCp46or2XVWrFloAVE5HkGfB3Zo1lhnthwh5xU7tB3lY+B
vE+9Bzb65Y3hY/V/dfyWxO1LZIehrrWQBHw3AP4VnhRvemPam8Of8k7zkrijoRbYtDCDpEiT/RA3
N+qSrpbf6aKHwRedzFnY8b16/K2kl41t0RheMGlC39bdWcVf80M9zH6R3A9SGqhwlZGC5sYbRd6q
2iFKrnQHUdFL7rxp9Ytlz/iPd0KvAf/ttsMtmnEwpBpU6gsiX+rcX96DdRfJoHgxdADI6a9jvPDk
ppaH4GnAB5tSeDPF6BNorXtwDwPfctI2mapvJnkG9p3lF47znoUfbQtMGEzPbmdn9Kt+FDjLdctf
fBAXuM2xjvZ9DFG6pTlvWKpOkXuM6h+7WPUcCSXK5KqT70hvoij259c74N7xcGTXBcYWODMpAN5C
kgKOouxjAL9K1+GYB4AYFPSmrakIORaonRCiY6Sbu96lLkPqxsKFMBlS6klRTNyUxrVf0B5kemEn
bfD/htswZPjSLW7YIkNSrRztXKDwWqCOBDkgzYFmytqwuS/JtZCmcQE3k7bdzynS/MpRXrQejKpT
5TmV8RhGZG/L2dGRR6/Q43uTKLeJrm+MMRNkJdZWBUbIgK7xaMALnrmLhSVWKSCh6xyHNM3U7lZN
QdLcVP2H5tQDnr05GuuaInkBIFN5FdM58SQi39rxkAviyq/V544wGHphByz4Qv2AM0ALME+hHiuG
2091EcQ2OoJVrZWPSoi5+9GI2CwlIZ7upI9xXhQA+JhBjZgYKrYOOVe0Kz0IzijL7XNfdLJLXLQ1
ZE6OQgfscmC4q8Z2BFqheV3N/0falza3rSvb/iJWcQb5lZMkW7Itz/EXVgaHIziTIPnr34LPuycS
xCtWcpPs7OxK1W52o9FoNFavBrNCdK9hHqNMb4ix7+lKcFg4Cs7k8r8/WZGw1lq7wJgYJ+nSXU5Y
kMxoF+zoihfyz79QT+VuiMCJaRiCwXOQ0SsJVy9Lb0wF9H3dCu5qybUM40SCcNIogz4lcgFFqH0X
kbdR26HwlLE3bTzS8gbzCXV1z8oVtZbuYWdShXCCmTFRrFvQyyAvyvwWSuEml2+k4qFJfucdpvtg
5tLaOJfFJUNpSsXpzedMC7Y0OpQXzAma6iYiRqhvKYCvZWGvVBe4wS6W7ESMYNBGbuKJcDFjRN2K
beLMDwtfGx9LDeOzVzvneRi6Jk6wJK5DvOKG0JCVDwpFB/MBc+OS6DOPbZSEfFogZ3DL4he6ChzK
Nte333WTot34fBfkKc2VLseBpLWxz2z5ftDKw5Bb/7LZ/mtS0D6ei5nzDKy+PPxVxmOLKdrm+7wW
SBY32okIIaksEzmW+xGrls2SA/ZFd5BWQtWarYTzBMgo2cDwNESqON5o6K8ax+jGLtdoqbgXi/7A
x3+j4QVNfyDjPrdVVI8S5e3h4KbX/KROndA6KHWH0T63krlGgbR0fzg7mIQwGOlWZbQpVqZWbobp
txGr26Lb1uXommB1jO17ee6/urYbAiIpspFJu7HGJ7vf9sYvW7+TtV8l+QWKSV19sLvCa8vS09mt
RL5bJjhYAeu67rAL1jn7XsE6KL3h3lvie+MapRHV7GTcevphl1GMQcCMmcpB5127Eu34FhSW5Eyo
EBEiqlpJJ0Eonf0CpTVWTE6TFD7GZLl9qoP48sVCd8F1TZcCO6IcJ8RBlU9FD9S5I6AFRSvMEY5g
sMZpb9Lcgk+jqcGz7nJyX0zNb92kj4259ty6VF09FSyCtKJBy3NYmd9un3v2TVF/R7bsVdZz2ey6
FCNi52NFbusew9SNldi7sMfO8hPB0rHatyhsQrRpUJcO3xgm0g7Fykb+6uq+WM+TLEi0rGnWQwgS
KydFRB+ydpNMr+U0I7h7mvW9sRwlLhzUTkkJ4JbszlnszUDeldNTlXZelgRl967aqKDmzjy//9Oy
8xEV4KTDMCghVrbg1qPVhBSt7F/G6TbXdloeDBi6Oc7baPrVhrdUd7Nid13sUlkOlv8jVj33tgyN
aZJd4EbHbBQZMz9DQpjkid9hYm/TepZiuWX4fUg3Cghsyxx06wSUvWA0BLhOeqSqpxI3zN0U5cnO
um3Xvo8v/MWScZJDFXd3/up6/nklBuDWsQSrmDrz0ilxMt7a3T+EZNdm36Z5xUUu2vVxqyZ8qOr/
yBMcUSqjvExamCNNxi2KKUqCLj0lqKpdLt0k1ctgPRnGAZwz8dijJHmYCPCM0Wc6eolyNKu1xrrl
PXnyPYLLog+SKkPKl8d4L/p51+RzoCDk9cmLKrlZ/zrpYPXJn+sJX+Rf942lZO/UGGJbF54JjVEB
dy2qrR2O8H0eVoEZHkI8iFFcl6pfdvwzXePW+F+k2jKKbHwI0Vd8PMnQJRxCDek0w5nzb3YuO0bx
HmW5Q+oX09rVY+sS8iTp0oqyoqPhgdXEuYvZdZgghyNYOOUHmWFer2RhIIy8M9IJdA37yNijqaYZ
HstyJdxd3FE5xx2fTQgQEt7EL6Zc8FmJA1pBY/c9+BHsPh9++ndPkbf2KnfhzVyMxc8STJ4BWkEE
WIHHQ+vjmSbuq+EcgsBx9phf77j+duUt0xbLXlwQ5h7hig/6Pjzs8iztZM3UUM1LNaoS1zt4h+D9
8J8fQXAIDg7E4hd++P//H/xh4+wc/Aq+/vnPX/qOXzj7vettj8ft7+PWuz2+Hl9/vW5XnJrvmNOI
gk/FoD3AN/gv64JyjtadoYdlj+G7busGQZC4Xz+2a0QqX+QlF4I0zKLF6B9MkBfpdmRW0oxOML53
63mBF0Bp33FXtLl0W2iDOesyJqwDWyHejcCjS2md1ImbObe3r7fe4SPYvP3UnTd/ZYkv0pIvu51I
EiKjXERKaMeQdHs4YNlcf02VpYXBAyvIADHETQc04NyHktIu0zZBEeT24Hnvh+DT2cAd3O1KUvdF
gyeuy6kcQRFloGWclZBz+Pj48fz8HDmz8zw6j7OD1mz8Gf8F0f7ed7dPvyv36fcTc/jP35OD90b+
r5Vb0heN1OUXgbXPtsATi6h6rnkDaEkRtwo8hW+X3f0O5nVcD7pvXXdF/a//2TVhQkmKkUIejZoL
8+D9TvC4wc6EJG/rrYj64ly5EKUDMEMwJgKT5YSURh7bCKSnLRd14Dsg2PFtzwMB1IN+Hv91fUMs
2/JEppDPRHY29m0NSkePOpqD30Ddjt9foW3mJu7n5m3zsH/Y7/2VRbwoOvP9AVDQf5UVDpC+HtRY
ziAYEbB0guB58829WwsqSxH9TIp+7ioEXAUYiMPV8w4olSGCPmzgqS9rbnKReIjqCD5pJnmjyF+C
3r1gt3Hu1iR81WEvvMNEYxheg9GZLj6maWlZSBlQOnylbonzPgS97wWbh5+V//MrVLpbvgdWjt7l
7X8iVtj+mRZSOisQy/0jc9579/219RmOg8ntvNYfPI9gVzg4KXWnw88cf3wD4MDtfDxcO6ZT4Cfs
v73uuV+I9Wv2EFI9q4iBvNL/s7T8GPUOX79h4/DNw09UHKN8s/Lf8Dt+7PHvr82E7YQfHt/G17/K
5PvlyleJDP5SHda9fPZVX98WeP85vflX8G/BL5wI/MfaF2jcpcUvAJMlcD+YWo88RrBLWaJSrDcA
uHDByCi+fiBEPjpv0P7OveFh0jsGa0nNRU6DiiP4EoD1w3wN4OKEHaA1bawNFuQO/dQ4vYkHU7t3
7MzwtTxauXd80RaeKSkIE6JylxZSGlsaDr/SuY+cyME12B2cT/xpdsAlgJ/I3Hzo60Dtzf7Bfdw9
bna+D/V//z7+gll2Ad9Ir8fb7dE7vr7eHre98zvymPNrrc9KLMbw/JgbBamHgXdwcWaskTFa4Kkp
Q1+aHDagEczK2geDE0C59Rj2ZDOTOdlFTZGvBNmFJTHRVoIBHZiORS5IaKxQqqdZB0MAuhR0B7e4
3sP7P3CrBkDu6Gtxrjs/DwXCogCriD5gFUgLjFwQFsXONC1rBuipdai/AOqub5jlEpQoSOMTe+Wx
6CL/QX37VJqQ/5R2kRlGI0O5+YGh/9y+M839WGwSAL26GzyvXlfuAiKJVTyTJwTCGpMS016CvMJ2
5vfwN6h1tvOP/Ee0K3fpY+U0m+x58tgPYyWk8H0jWlWT+eByA2PxMA0Yf39yVzC1Om/C0sYM7+qY
sO9RimfJtXLhioyvO+aJjF7NFMoGyKizEBCVDFiHLcNDz3UTLrnjiSbiTVXFwz4za0ihufasMhD6
dp48sMxRtJXs+yIGAs1qWUCLEiAb+Zy/c5shMOSVPdGCN/+4U9rfjZG+sreWRWDYDKC/AM2KwFy1
xPuHjgkPbj1Fu6rFQEsQWfz8S4NBDd71SwzOUQ1GsXM1orjHlNwQJGiz8cMaUU381qDQLbMVMRer
z8WAdRRTZTFaB4eGIKZPM2abDayl35a1faA68UBEuBId1qQI+8dmA9OUBFKaCoyGSbNPDf0XLf52
3jjnqeSD1mA3Xp0VCY+7xEjtcoCYyHxPih9jHmLiqLfKbHh5vzuTgxPv3GiV2ZVGyiAnL1pPqjfz
+KGVN3OsOrGZOYZ9h4GHRe3ma/zbF0FWkCu4topqajSEXK7e+aC0cYvBdlD09ocRGF/tUS6klch3
sW0tGWOeFAN8lGA+xn3zXNNiDJNu7IAQBszXjcYST8HMCbXXcI2wZ00Q33InUchEE72iTRDUagDG
kkRTdxgvV95OTfWRYSDYil4LlrQBKUdUNQgQH+Kg0V4Cv52iIUi0VfaKkXteF/W9A74WJ5WLg0aJ
E4LU5K93NHYaJjahLQFn7ldec6JiRhTMrEr7wtWAHmXD4AyxZ+OZJKxX8vaF3cZLZnw6F1oHMArs
3JbJwBrAkBA6DMm+sWgBNCxGC5caWbtiLS0a3t9Ano52FR1lwXNB9iRXCOHQaMpQCVefB/uo5X7S
aCuWW1ToRI7gHLEs4Tk7GRALQ7JJABFQCfWydg6uL9AF9APxAyzwf/Th33GyQmMIJIJFoQ8A1F6W
zZjmELTENye3Mm+UzBkxe6mWvBZYlH6+TbQVYNCimgD7wUMIBtiLr1kF5jxx6rvCxSHvK1Lmq5Pu
K2q5lkBDi7Okgmv5R4z4dhXqvZJLOcREcezq4QfT6iddLr1OVbZlteaMFwkwl8YPYoBAFdCJCilM
MuKxllkzlIJbyFV5K+s/kuQTQ5S9OF97GF44mCEMOCZcWg0d4+zPF1CRWhnzIKGalhQPEtX2pP5+
3UcW1+hEguCKtTw1EbUhgaSDW0SDg/vxI4aYrrjioiJAj4BdGqWSC/7xLikmijo74pMVHWUyPmnJ
Spq07Ow23nBQcFUxalmwFdAAhkpLA84+ho9hOWM4zDOhs6dXjvVUFL46HIl+IJ8ysvmCdpvrdlwK
HRqGvuIDkOJgQvL5ShV6W4fGhDF3qQWsQwO61J9J74fAGl6XsxToNQ4Ah5qYaC82xjYGZYqaKJCj
kQOaPL2xNJ1wyhzbzjeDpTgA/K1s4y/MpLjBUC8HtTIMSzQxa89nVhRM1wuMTNHe9AiI1oT2HyTX
bqvOOBR9a7qzHj+bDXlM2MgcI4uVXaMz+Sak9Q4XeC2oupoCJqq9XLfGxb0JmxEvZEgp0U9rAFl8
bvWmMhSWTCF1G6YAz+KCpD+qA8xrDA3AmO3nPl7x46VlBoxOA0bDxCwC8foboQ0lMQFhdAs1csL+
ByFBUc1ukq0s86JiJ3KEBBMTymPJKoEhDoeXbnwYih0Acx41tpV9UKqgYv9wxKJMizc3vnuAvjs3
JNC9hhSyGDcAC1OxGLDLmIzXNmsXz6VocyqGm/fkQNI7ADUUC+Yz7QdGSqdDO69lP193iqUtwq8a
Ju4Z6AgT8XdW0lJq90nhKuNdGB9oozsW2dpy0BV+PP2L4U6ECQsVy03Z0jxF1NFlp65v1WTTYszC
dY2WzpxTjYQzJ2ujtpUQQ0HlFkikdwtQkcTlvsND8PAvDv5HH124Cgyg72B5BFGR8q2ytmN2bNTn
utpdV2hxG51IEaKlabNsbA1Isa2dDRh4dT9IzrCGdFvcRLhpwg+QGoNGQPC2KB/ShCIHj7TIs/tP
GQU9SCMtuPCAVsRDkWtNa/nBkotzOmY8YqNbkYhjeZO0VClaKwoXyZVv5zWgyCAYJMfrBrys4CDy
AeSOegBINEDzKFgwy0u8WWN6s1vXrWPEmsNM3TGHBhzGY7pTyzAwmN44Ut07BvA7SvGTGsUBTfTB
AAz6UDO0Tf426jXmrSWT4x5DVNtAtqIaQhzBwR+yNEYloeiIB1YDxPzfWdVuSuWlmF2pPFRraNsl
exND0/F8j4oSToLzRa6I1IH7P8dur2m6reUcSBktHg+llpvedaMvioLdcW20MU1HfNXVEVnCwoZy
ZTMfbDRSslF+Ngl7ui7mEiEAGeQLioBUycQN61wlIB5NKvPr+AxwNMnil6FLDu3wOYW/NAb8etzF
jtHLrqGzJyUZfQOjMz1JlYHm7tfqoJdPE/iYU38WEsROAa+uZMOfJfTWvPSZMVTbsAWC2h8MMj3p
YI0JA3Q6F4aDIn5PvUqxh+/wTOZNthKB4MUacsBVYkUpHy1V6l7HXklSRwpbm3i11CCmTTErb+2m
JD/oNNuPg9nkFQoOivWUhql9HE2w9w40bL/V+L+kToomhPe8tsZNF5dRFkSSPnSOirGvvRN3WTUc
G4aCmoclajHhJq0xWU7V5CxgMfB1PmNMbwPS5iYm+sya1zakeqjCekbvY5o3udNXHXHJaFRBDU5m
GnWgZGr1ssBDUNxXtjPVrL6zm06ZHdMci19ST5L3iT8AOgmp5cQBjyluVaM+I6Vua3Rc62mlmjfZ
QDRgpiL5idXDmB56fTIflJjaow+SRBb5ZFTzewyh6j210iITHa6g1dBzBaxTtSSHr3Flj+QQU1wX
wYWlkXuloc0ujhoSjOmA7CC0Iuz8urWoDO1T8sLSOkKjXD/kG6XpyoAC/FkEqY02KFdNgNoconb8
Hspx2rtsRGNlbKjVWlvGUrQ/dSHBn5uZzc2AEemYC1U6bXjXh48EtSUrWzn4L+BD/L6L5n8AuVAs
BfheENSmMm90wAadxvui3ILhP5WDqX7BxB6nSm8BHNOk7fXNuhQTTkUKGc1oDS0pJBRemhjIcbVG
S0VcHdFL++26nEUb2hiHDmAUhiaLObjd1vNQ5JDTjc2WxfqmrNMXYBkfq56thLllM/6RJVbQx6lg
icIrzrO5Vawf8nTs9MSdrO965c+z32bHtFkbl7twyUD9CnddUArzc8MSDzS5j5qkxZTL3D5E9UPJ
Ds34M4q/T6WbGsGEDZs8Y587oAJSK/QAqF6SvXf5j+tmvjy/zr9CPQ+9TGmssIvxFUMGap7wqZky
D6AJN4w9Vr3FiZu0K/fWSweCRDB7EH7DR5Vf0LswQNOTxF3h4gXIrWop0BNrx8I1MQs1XsjBuQwk
Pkc4ivPMQjaY6EYqkXIx80m3h2MyxM22i+0bU0tKh6oZc2MNl7wuaXZJifHlQKRbK651mciCjwNE
IyivWXy+Df/7k/x/tjK7SnjBN2nbAzKXeBNSq/e6CSBD0Hag6As0+kpUWDIwAd8ycLUc5PcFCjiR
WQ12ZSdyXqKIPuZOQ/PWjWoW+n2lfF53noWNw20MXB/HSqEVTshFQmXMqZJBPVq/JvZnFk+O1sBn
pG8S/T5Md2CWmua/bXBFUfRMqH5uU5mGedTocFk0Rm9TxXzv4j4oG32lwLGsHH9TQdGeoKFRUE7W
ajUsMUcHjeYY8kDvGvuZIoGm91br6o1P2wMN1wDxl1EPugFWA3MCyYgi37luGJ3c232DzdHSz6ZF
63J5F4aTU0grK7fkI6dyhG0f2nY55QS6Ne1Nmf/oqK+w43Xn4MtwXkQ5V0UwX4MZyoZCoUrXHGe5
dEbMjrsuYc1YgiNYakuMuIASWYW+CInussQ6EoxvUvs1FMBimDxZF27Pkz1FKyvFmxGUKax7Cb0g
renMI6jMQydU9kwJnbZbe9Zd0g47CrsY0ANkb/yTTkTaGpoPmIVattrpmHx8PyV3xZAE2hrL65Ir
nMgRgc8sbrVJjiEnVopbUykwuz335jzyri/WmhjRs8d80HsZYnqwfNrM8mPaeBVdY4G7xHIhOiAS
EdPAEyK4hgQ5DGzmiWyhvlslbMarEAv1QMWggskZs06jhwxzGoPKqqW7RE4GX2um4sNidLhV20ID
r2Yz/TWrLL6IoNMJ3U4AQaNYer6QUoHharZE0Y+basO7PM1odQmZQsCd0erW99Kc2nsjiVjnSnhU
QBKHeOv/g/FPjCJsd6I1Om4qMIoVDk9lqPxqie6RcuUet7RJTk0v7HilaOdqCrHEhL3ZYHZVSsUN
6+Os3cXyjOz3fZz/RS8LNS9cvXn+JkgECDurYhVV9iSxwiCtZeOm1IYMr7j52ni6pXCG0X4aWLxw
liPfPl/Frs27qOSi+l7bA9PxkBSme32VFk8cvPtxB7YtVROru3GYpd0s46mlRsNF1IB8bavK224I
QGSv2A+qib6TfoXnYynMwHzAGKG+gixUMKEk2RjqOaK+boyRQ5TOzedpR3XdN4tuZbUu65RgP8VL
gQHgM6SJyRDJ7LqZE7XA2yl1Zsmbh8hRzG+NeijYTdG8XLfmomIn0oRCJaGsmymFtBiVa6vYaDJo
CMrWKdfIahdDDo5qJPM2Ek3TECK1NDd5W3C9JkPG2K4uAFDdS/rW6VrJTYnisenNZrk71eMhzEkQ
ouXi73XFB6CSDXwp955z56S0rKKR4SSMcdEP6c/eij0q16CVTVbWcGmPg1UE+QkewQEsENwlmU2r
oInEkTP3g8UCOXfs7sGw9lq6Y2PiENKsnPJLXoPnHzDZ6jim8CpzrptlRqPS5gmm/VnfZ5DYSg+0
1Z0WPVhk9KJ2bYrIQsYOQ+JewhcUz3eCKdW6rEDjUKNa0Fv1bT3pIEeSGjA8jHqa+BqqIJuus9pw
RcuF8AK2Mw2FRMPUUecU7GqOQzmW/DZipMZGmq2gStYgE4siOEcESj9gdjMFQw4mWCjIRLD95mhX
qygR4Qn3r/1Q4cwbJvjacABfpMz9BDLC3sDhS+lWrSPMsd83ierY8Rol78LuRjM4Hj8xZRU0eBf2
KtMctGQmIn/KUBqKQHxxY5THSF3x98VrJAGJFzqYZJAgifmEkQxwwAxWKznljMYAX3iqbWcsPozp
PsnuK/3eNDdz3QXXTclXQ0yf0QLIPR5BWRZXS7FIr0cMCnbSd0nHfHFUrYpo5S6+UHlF5y0flo5H
RTSiiDAaswmpalBsLqKCnWjalOXDmB5NilrnJja3crtX1WBOdJch81S+ocp2XcuLZeRpkYnOMD6o
UgEC5XxzN31JmmEe0QArfeioJUm2r9oh5tCsLeOiIBzdqJEBl4EIdi4oYomshVyQ0qBua7q9OroJ
gDUzqO20IJbeo/ClLYKxeFPJBvCeSX3KJd8y1y6VF5uQK3zyHfw7T7L6Dg8Sco8humg9Dx1LDYMc
tPFg5GZ4tj/UlhMWewK4vuLXxeBYyd6WVpC3F+FU+AAhj2lnqconFR+gK3GEYR6YwyeDzsxASaSQ
M59God+oxor5L4KqIFQ4i0Ot6oG3g9BujP20umlG6uRxIA1bafx23aMWRaHJlxc+EOrEt4Q2tHvA
7IBjtjF9Uoo2lernoFlXBy8M//YplGsFdJ0p6wBeAmF3vpZWVhI9asDGNtr3c7ejw9u8xnxyEQW+
RGh8hyAtRGp4LgL13aGoVTSIx1ONIq83Kb/ztXkll/mLIES4HcRNHM4Nxo6ChZnILRju5Bazk6L+
nQ527ptWqm+jbJafijFPg7yq2L6rajL4Yy8luyxPjL+OSsIHCYdhHatzlehAa8eqR2RUmsG1anlG
eEuGpzA+2smutoOktz2THBLDbVZn23EBZ8H36wP+gOEFs6tdps+E4gNI2rqd4lLJ1/SdKR8MzF8A
0qKUPLvBNQfMoz91Y3fdgy+vAYJ0YT2kSZ+MqYYLl/Im7u5mEjpq8sMCPp29yVaQN0HbrJh82c/+
KCxYHM/T9VBwPL4WfuTZ41QBR/z7ulqLG/OkwYBHxpPIV9byjJGmEAE6Sbn5aSU31LofZrCy/jVY
WbCfEOt1WspWXvJWhnS6K/sPXHECNS5Wjq6lQIrSLjIdHZdP1OrO9QFxp97YMbjowI0ZNQEFr9b0
3ic9CCNuWbi5bryl9TkVJhhPyQ1kiEAUuixkvhkdU33ymuHHdSFLZ+SpEMFuIfwOZzGEEAQbdThQ
DIEB97Acrjn4ojZ46tUMDSC/C542qyuieWoROCvDdMqf48CcyaCeofhNrfpW/IRRiJ5Soh0I1+3G
m7T7ePze9Cufsajun6/46mk+cUiQ/w6JVOErinRP2ffRuNHyp3Bt7seSFDRfo3cIfPC4LwluYtuI
nGZWgo5vvtMzz7bupNGz1jhuliyKpIazRoBvEsCAc2c0qyFuGW1zt41GZ7C/tVLusHSlVHDZTouN
xZnZwV7HR96IXWITU1LZ5lIUGbx3fV7nOlgYS2ubqTW4JrHrMjxUzXnjR5nVHyxrxrCMlE3lYTRJ
i3qGlVv1J5PQFw3q5jKyVXdO496zolz9lNscgwaaMAKNM1CNch20E4g5fd2iXbcfBm2UNzk1RpwH
jV7pHl7go39JRzFDROfM8LCk+HSSF6oi9UmXu7WiekXoUwXXPsvppxWE4VIWiIybY0P5NVps2qgq
RaslPMi7dRP1QZWS33ll6H97peSrxRsOgKmwtAuIfNjrsaQrFlLNsr1NQFQeFfHKsbHk3BZeg8HS
DYQgeE4Ftxvivp7nJHeTTs28cfxoFMypGI3JGwHJvx6dlmwGBBXuxjZmUhgiyi0Ex0A9TYhO2UQd
qzwO+cM/CEB3LjA7AN4D8HKujGUPhpTnUMbgxOf9Lu1+/osAjja08aqNlPFcgB2lY2Trce7OjPwC
24drgYVtZdEv76tYdRuFSvzEXQdvy+dCSkwZqps0zd2xDTdK4tsq7hHUk0xPM14jDBSrpX1hyY4t
rUheXJ8TwfzvT8LpUEXD1ORZ7pK6+D4MxNUjdWXbLLnbqW7CAYUyEHAeMXSL1G8ohXna6EsW3sqN
ldOWR0sx/QPjPp6o8RKH9F5YKLBHEiudQd7ZECV04/rn2OCqxN4A6niwx8h09SLfy9las+Cieqgh
KjIiD0fTnVuQgmqkCweInQYTEylrzctS8iMvtddC+nXdFRfPCw2IXs3gExnEAFTHulpOLQKdVNt3
LFFdhWn7Lsr862KWNELL+3/FCPe+vNX7sjMR56ZQGxyNjS4FCDYB62Xa59v/myzhCNQzUJJKA2QN
xTcrvy2yQ17d9WuTJhaTc94ei34plOgvGMsimkythrPKRUfpZ9+mLgaVORhmjKZp3aFx85AVuVfW
P3iz3HUFl7c2znaA4E3wrIikITKa+QuzrKFhxYe770l5P5l3cbJTtc+y3hrGUVKfydosoqW8HVBS
ZGqAa+i46Z57pZ6UExI5eKXZxA8qXrGKXzV46a1so7PguoaLIcQE4AfFZR3YJmEDlPoQk1qFqLpD
F3KrNNswStf4YdeEqOf6pDIp4PsQgunrryyU0TOxJmLRZDirdFXj+aUIcZEmYo+zhJNkkvrPOkp2
FcOMdN3eWuyjbtYQzEsXEftEmqCQJuNqxVAPdXtlRiItowtjRhc9+27F0ls42HeK8XZ9nS7LhvyQ
AdAYqwTSLDwsntsQb2QSHgEgsgT2i83UVarkhVjlayFPDsNcFKNQvK6oKrQavmv25Km97vVW5ROM
5b7+Lcu2/vMpQogJh3TK8xrHjm0w9HYhuNx1td8bnZ+vPeQuGBr1X/RdcI5jBb+fa91iQHFNvzid
R8yVaTcp8WJja6KVLbI+JLay3dekCcua9FY3zLTAvkNbtzm/1NH7GKGUnuHKBAxTsb1ux4VQTXB7
gGJgsEHiIITPtmqMWWU9jm+DbFBt6aVfRvdozbV3Xc7C2UqQxeECYeIioYlPtvrYSElDB8wxAMlb
82yyrSHdFPpWyVunUXF7rlaqdEt2VFChU/kMHTRjC4qhHRCTDEJEzXx+GGs3LsZb1d/1gPN27eG6
bgu+SLh/aASwDRUqnjuILKFTRq5wqra9dTsir3DGHhNcDIrWmYw8mAAVXhe4cIxDIEGPkgaqa2Dw
zwXOUTmGmYTDKGXqppcsp0MhmWGfXRez5BsnYsT5o02rVkbHxYS4FqXtoWrdsFIxb2cl/i+dcAQD
h0C5IYOaDtPTzvWpbaPvqhlPpXPVgC0+kvLM6Qq1vp1y/SiNbXK0kkn7GdZmF0xFmQVxavaxo8cm
urWv67x00OMlC+/wvCWdc6idfwvmn6m0sxR8S7qvLPQcAKAxhzx3xzNQIMkIaKhi22v9iYvueiKW
H18naTT40Ok4xCry91E6Asjt9bH5WsbWRrLnh5qkIGZdI7pe2pKnmgpWlyWqkIlBZDJ+JPIHU4N8
5qMLbgzZjezWSda6otZ0FELb3IZ1UpoQWE4SCB3f6vmFhpGjlqnL6IcSr4S2y05JFTfUE5vybXRi
UwMNkhrQPblbqZ8jRigOmFy3i+w9sXdEv7e7l54GtZGjcQRA1JUr8mJMAMgXtAYY5KWJzE89UAhl
VMKNOhnPoe22I1owWJgIFzmsXXnbWVYUNQVM7bMQ6sQTKovGcMAU69zVzEoGhUsCsic2geCU6tTp
lfCnHmF+aRYz9UaVlScpVDSPkc50wVNi4xCP6e76LlrSHogWnRMQApEqAhNsVtWpUeiwfGj5xKhu
dcxobQNLyjY1nTfXhV3wu+K9Hq3s/5UmVvRAoBp1VYJ5e0px36NlTKqbGpz7RwQvNy51j9HUKwA3
qeOgUjzVJWjsfK7SPYK0RB9l4qQPoyd5SrryYQspJ76Lv/qhfGYZ4p1c0loJJTVYYcRrVFZX9zga
Vgy9FKIBL0bzNOoL6JUVXNzOwriROh6tsoRk3jRkoLDFQN6d2sx1EiSj3T1dt/aSRGAkQGCI+Wwo
yQhRY6jxTmEVoMMFHUh630ct6mTynB3qQUm8MOralURvSR4anjBTC/UNzhx8vonRTm33Y43DtSpA
4qNE0seczzeJot7n8RoaYzH4n5qTf8xJxND7LlORViOntlO3rL8P/Ys5+0zBS/HbqB5ojHz+23V7
LjoJ4gMcAXtFt4UVpLIUZWmDFcyZ7YS03bNwjXl6yYToOMA9jqMKwKF5rpUSKtkMLqvcZe1ezm8x
rlxSN/Ya8Hdxz2ONOOcI0Bki3tEqtQbzrfmej4qHTJNu6rh+mqzEB0PHHXp3VhLKRbuhRwQjrjV0
xYn4IBkQz46Ced/V+rq9bc3S3puz9Xp9cbjxhYoQCnZ/hAj+UKWoBcQDhBjoSraz2pHSzKvV79el
LLsd8IwcA4iGHvGwwAxopUgzEzd8naKnSwH0vNolLN5KIQbnZPoW3Vi3zPgk9j+lO6h6cu4MOJ92
AagBK6cdJjby/17zuuSbIqEdq1GDIQ7dsacbanywctyAGHUlOC6ZFnUU0M8Bg4h5WUKehbKJIYGN
GMW2VvLCfjfjJIo/VwzLg5G4fqdCuBOd7udxbmUWQ8gg2QDvVKk7RpKfG1A1ZU45jJsZFdKC994R
O3Hm5Nf/8QOE3V3i3U3KKT4gkmigFxsyf4vCO33adG3k981RlZ8t7TceKq/LXdocp3oLfts2nWZR
DUHaSMtA0jaWOXrXJSzlchqohRCyQFuOW9a5ZZtIibS2nbD9gI3VFF8ZXlJpo0vbPkvdHHPWrovj
HywuJApR6DfmfNmoE52LM+YQAS5GCFOUvWID+tVhlm36UUprQMcly50KEnLUtjKKCHCI3NWr4qmf
i2etmFd0WfJ8vH5yqivkBehsPtcl0cNcswZka3H3buG9oX4o/qWIcCqCa3ni94bc5TX9Su3ZC04v
grmNuL+6feR29UOtrMSvxcU5UUhwcjuz5ToJsThTdqM0gyuRymFW6oxrCdWaIMGtRylV+yGD5dLw
RrFehvzQtGixXMmpltYHzwh4I8OIEj5i69x4Yzpb8/8j7UqaJMWZ5S/CDBDrFUhyz9q3vmBVvQBi
XwX8+s9ps5mmVLyUTb/DzGHapiMlQqFQhIe7EVg4s6lVOL30VpbVjoX53XWXXvM0A+BrwCZB0gV+
2M9mgkjWJ81EaLASqh3lQAH2u1Xo03UrazU7DEQAqQCst2oAyP7ZjNxSM+8Y6klxJ33rKrJVJQLB
FRmoZah9DNGJNR+EWV6F+WS7CzchjpRVhm7aWQK/X33mW9BGnLljwGXCQydIaTDU1zOE/KmFlGPc
D04yoPerFdCfKFwm2W4RV5CVjB3otrjFJNITXIM8oSGv4LpBJolN5zYjmpm3qIVCQ4aV1tC9YFDO
NiqMQkPjOJX2GklUB1LkhxC6K4GquLolwjV/8WFNBRAexXxiazO7CpfPlu0AYl4SgljUHPaDguTS
wMv0fmoFAfrro5AzxEXoNlaVIJ9gqDyRH7U/vWYHbU/ONXX1jeYjInSC9/bvd9anIP3ZIj9SRNtG
o6kMi/Loat+K3eDRm/Ec3vc7DNKdBxfb6eZ3sh8/KaNjHoTim18yUM4+d6JyqgRybMB+tJdu7Ifw
Od1Xz9RLTtbjGG6mHXQsAGB/VC+QUbp+yr6EDM4yd2soacuGVokAcrLAnpy8RHnpt5IgY5o/2LXt
5e6NOogZbRiWNylwUswZoD5339hgiGvl51CBrGkNLhtmu9fX9nVimVscd5kMWFcSzB4rb/uTTHfQ
7nLjn6PtdMxRb5g3HNSj5dseebxueHVTFRsVQQiiAXDFrbdkTSKDbymB9gqKRHRbF8+BqOW7ehox
LIyuBrpPGN7/HB2BVe+lfrZR2Ua/YzqGWSflppXGcofakv8XC/pjjD8fvU0SVOBhLCI/dXkzQXQ8
/O/jq/PXWhjhDoEZgcjQIDCiSadA83rjRIHZzDPi1+qhUTZT+V2VXq8vTLCLJuf+EZ3sUQlg08Y4
jFen9Kz3GHJO7ELaIAXuBaFt1TEWS+QcI5ODfDALsL3I5C4Kbqve7UTqJSITnM9HNo0mMwTdVWR9
WEA7oTBqhoJ4uX6wZoCvCbgBehXzj1hmaRMSUTaz1uj2WYK0bHUuQMfeOQPZBelejx9NSLaGskNC
lClvtNSjkAlvRcXD2SG+hJXFr5g/7uJX2DkpUTDCrxggT0kcNRocFdTPyXs03GSQCmeBZ4DhpxfB
NVedZmGXS7OiGkywZQO7I31QDegy7YD+9VCZu+6bXx/XOBAwM5O6obMAmpnP62umDqXIAHYkrYsd
DetQDHSYg8JTAwx9RmOGXr7iSQ05oI1/3fjajaSB1higH0wyIfH5bBtZsT4qKmwnlXVAsuelcuuy
gXwzCnMfii7grwnW76X+Y07j+W0H06qKUYVyWxpBQugn5vu8MHC05h5zzE6d114EZpSc7VkkOJFr
3/LPOrHbn9dpxHIzqiEM5xCoq4ixD+PaN9Xgvgf+7PqWfs3h5kVCv8ggwN4bX+SyUsiodXkMW1aD
BltPMGLagQRRT73R6B29HDbzf68bckmUdIff6k2WoOG3vtGL38AlcRXK+3nK8BskkwaPtSmxY2bk
kkenAlQ4MqrMTAqnbThY46GM1fomG+pta1lMgIz6PzYDbdvfykQKL6uiQMkWc5f4IbJB3aD1+m5H
ze9S6ye6H2pOgXc/wybV4EAVha85BPJxA4o8c2sVExdfJqQqQmM0JwuEyHC8EKnaJGkgSD1W3Wrm
NMPcrTbj2j67lTradgb2cWxz/A3Ak4T8sOfqjcDKWqxHCWoet4cuzRdyRSoNRCrKes4z9ENngE+n
w8Ng/BD47dp+ocCPIGSCq+/LTIeZlrFiUaRRao8QOwTWc25KmaO3aNkEXao+Begv0jYL3MBiH0NZ
vDaNeVdpATo0GXkKWo0IotNqaAS6TJ6lgsCUwmMrwVeFi6nOEJ6abBOQ4D42p107VdBohhZgEN9p
XbbRh2wTpoKM4SuvG04xJLvwDoPrwj7/aRNw1xP0eUHicFsbwzautY8U9J5Zew9mVk8Jo58YtHGo
/dSzzunLt5biFmK1um/0BIma6hj22/UvNB9a3qHxXTBxilo8UkEuiI1mU1XtCIeOB0gt9HcZGbco
FTpBMFyKvPeDRFR9XfPvpUUubwJlSzqOEyyWdKogQ615jZy+xXoLBmhRt3fNy5e2uKRJkdppUBls
JcimbYaR3fK5ZIKUZu2+WxqZz8Ail6h1CRpPNoyMCMEgJHPiEA3sQxDhibu5/rXWXkNLU5wDFWnb
RYAhJW7Tqm6Tg4IQwvLfgiT0VLzzxrBzyk4Q9tdNYuwDVRtEI54SmYJiIukNrE4OKliibp2o+9GW
gQG0LwE4WfXsJpEmAfyezFSUX/xylrZHOQq5Oz/DmAadIakp4pO2jV80d4SiT34qzsRJ3aO0Gd1g
b58GT4OyT3YuvckJHl8rV9sPh/gxeK1+aIJvvBbHTJDQ6iqQPKjdc44kZbU+RgqCMtEGRzatSxwK
c7ZVZwWFE1i9MbaM7sRnPyrybNL1FEQ4wZ12r/jFIdz0tje4qq9vQz/xSua4qeAaWPPd+aOioQTG
J8xEcTZL1A6KpkUOY5hjeZuNPQNZOaKm7kGZAiXnsIXCc4PJVUFGs7ZYzC1iVAQlMVSGuMXWZYZ0
Qu4hsTHeJATsrRFybsHi1iINUAi4R21NAysVl4jK7cDyWGfQ9O3epekSRk+x/WRY/vUzuboS9JDw
yUCUj3993sLJHMYU1ykOiBU/gIzvmdaRYzER/cdq1oO5YRO9o9+875yd1g6CUB4wuQgONT3aGMmR
5f5Yb+vuVtY3hbIheCgZJ6V//Iv1Lexy8ToalC5i0TTH0Ny3E7on1X2RSYJdXLuHlqvjHJGG8RRm
89RsZGqlWxPz52x0Z8egCVDL3PTjslO8Ks+/XV/dul0dLyU0JnAncz6is7wiTYvVTXHmxpl17E3D
GyfpJpAgB6ZIvmH8um5xLZQggvxjkSfhDdos7gnGj11ShK5FL3Yn6hutpjhLE5yr4IWnVUYIE5YV
uGWHk7WJwtuQvZQGuK13KvScAhFT2do9MfdygZNFiffLPRHo0B2fqA436YuNpb8BuuUOCfNI317i
eji0WnaS2bi/vpkCq/xmarjfk76HVWu4mUog7W/V6LmWbhttV1dupQm8Ze2sLxapcRsL+qoukQjM
MfpQpMeIaBCP/4uTsLTBnTeI5BZGqMKGljRQInZ0LXJUdEzq0RtbqHEJzImWxB28MbOSEVxCGISM
3lM0B/JhI5w+XCvLY3oc9zjcHoMmPFkzScK2apBIuB0AzCBnVvvwDcJpxvd4SmzfLpT8YSis5GIO
bT2BCDuUbrJcxmAIS0J2iqo0Pba6BWD5de9ZWfsMzFUhdQYUJroTn0O3ldtx2eIJjyrUPggPjTk4
Vv/f8TVoQc3VGLzakT5AhemzFSg71yBqQqGQsUo/SVal3oaZfkwHhndrbW/HXmUecrjzAHy3E9FC
JCuwtkwA5AjyN9BDgraa+wGm2ZRZivdyYD1Y2i1mGBVR7/WrfiUWubTBnQzSl1Nuo2YOhknqQo1k
o7UFGHhlzwzqTRtLJ7U1nag3ALCswOFsu0kGDs5cccCQuRsxRjIQ1WnlbyZqgtc/soHVcZnkp1/G
nSfLTKqgmQunoOq2yTPrcIYOYbO9bmUlqsO5LQO4a8xAfKFiMPq0AZU3XpVq/SupH6P/zPA07++c
Y8gYT4HLcvlSo8tNMDbIhzN7U1VOCybjsfIsoYbSqq8QALqBrIO4C9+nZyrFMU3wwiDBQZV+Vv3W
SgUvCpGJeSsX7yUZ8/7gx4CJznqw+9jB1LMsGjoV2Zj/fGGjSOoeo2B4tVjFryrZJMXNUN7/9y9O
ZgA3cFjIyvi7wChQVcE8BIIHPHcEIAQp2HULa/c4Cn72zKiKp8eXJDmcqqDVQ+xUYRztdjc0G6tw
U/NNi2SMZG0HhjqbAML7tXUOR1vanBOmxc7V0SxhDslClzzYijNuwSDjaG/F1r5Mo0Ofm5PtaYJq
/NrHgjoy0IDz4MIXVFtqkKzVivkBLZ1SYyvhGZ2LOsMriYKxtDFHieWyFDmQ23ZeVuUpMgqD3pSd
g/gJQFh0vzvRo2A1Hs5UCeD8RaMDxabP9mgQmUoz4MHYub0nP4EtrHfQmHItB63gk3Uje6MjHVs/
3TLnutes7iZmsWSM7cxvdj5SNGNodASRIlYOWnQoh2+WkAVu/vV8TAWD1782OCcp8kTrABnCm2dr
OvEu3Khvwanz7S3Uu+5DTxHU7NaXhGH/uZJoQg3982ZmlRZH0YQlWQru6e8sO4+twAQQKGtrQoVj
njD5rUb22UhLB/BBY9DLTaW4eprJlT50OemfMZNfAosYqN/AfGfvg5hKFzOn7YFmSrahwIrtgkKO
9iGt2zdtCOT3ihbBTlbCyaeSHqIeZBRkW/Rh4GOoqTvIxtRrzmTm0xtkkjUXnFsp3GPQ5BIobqv2
MghBnts4hY80Rgk65U49N6Mp3dRVMLSgHhinbaVU4btKlfRsZF15F5TNcAJpW3ubSnWHOiHY5GMn
Afs8uGOa0Atl9cOaEkwCQcwoUMGxUraPXRfHuKf7+KKbtd54sR4DgVJCChuKgJEJkPOEwdnn1ki0
LTaO3eOSD/eKXikbKEFEE6jnLW0XlUNRollY1aeYkPmXBXTfY7DdU6suz51Ri4BEtwvmV4Ze+3LO
7GzbhVW3Q3+I7Y0gi0NXniLyFKaTdWBGM9SOPICgdBNoKYh0tUzWThAACHYhswGdKRu5aaBp1ms+
g0Cnp9eT9DYoRibt+i6N3c7Ue9unEGHbZpNtvGZtBBSILEuPFEnHtymwgpumZNpGUiLSuTEw9imk
As1R8yAArPUbsP0rL2RSUXwJB+OYZp3y3qW1+lODDhWkbVK6KWolxis/wACnJ+VF+pIlBqswQVKk
P/JAHw4UU4PPVOn7fZErk1uzMTvjf+/OkWWB5yw1yTmQRgUtcRLtrUGlZzXWK6+Gfn3pVGjUvdiV
atyxPLSpA5pkUjqlZqUMjIdhmG47UIHuC7Vp7xJKKh9gfLuFahQZDxLL2Tezj+SNCfmFzLWkItwy
cBzWjoZxgVsrDZtLGlS0xGjdnHhiyPshTLL8vsgno/BoGZX7DhThb6FmRIA9KDV713rwAjqpMk76
QY3S9pUmpuTTKS0PQSeTx7wrSbCHgG8MKKQ63WHCOvdBwae7UiCZd7pZBftWQRKz7TWgKjZVVwWK
Y+TomEE+IRn7bdo0w11a9mPvDKkdnJguZTsjkLpdEJeSAv7DqvjIaRc9gqoa3KAVRgAeQkVvci83
+/SxoNrwoAJL9g2M4BQoNhsUmLSk+WNO+updT1ELdtTcaC0nSqLqpWCpfRfYIciN85IQDJRp2dFi
AyAzXT/4adGwR7Ua1doJpbr4NfRs2CjAoDyq0Mdq3NRCmx+86gVGbLLYjh5IEoBZJdZBnhiiovCo
jqrkF0FHIkcu5BSSPsHAnkkdsn2QZrXt5MwwjqxUg0tIWhzgAhpQOEWjto+ysj8ylshvY0EUR00q
DT9dt4IMow6FeclqlCIdBV62r4JYQugw6mSEnPBUH7RaSm5HOnWFA/aFal9ZRuLnOjivA32CMGUD
aduThGz4h6po7Kk07W6fWSmg0AHaNzc5Ckt5OFaRV9ZF/R5aQXRBNOw8qc7GDzNTK3/SiIRHfT5A
NsMsaeFM4xge4z7Ge9sejWBbaTR7GBCufZk2IGSAISgP22XlW8RKzlpZ0HspGKOdEREdxwGsto5l
RO0mJBhXTMep9wGCS94yu5EcbYy6TTYm5o7JJqBzRqj3Xl2PJto1itpUPhDcoa+NJuiVtIptYppr
m6JPdLYtDaO2QWGu6ZMDQGJjOwxAu9ZToyaNUEmqASjSS2DEnR70KhvIfLTENUMz2RhKkj5a0F9o
nLwZpAkhTK9Hd2q0qXRtuUl+YQbPDp2hqNrnqrCDzUjq8s3UgnbXR2nij1ravJFQancVBHndWura
TW1Cx4XMmx7l0vSiKZ38i2mJBRbRpLgDes48ha3dHDGDPO0VOCIGtaRINEG8+hhapPdf0iCrQ+hD
RlnCMSv9xSq+QWCN1aLy7upzaGGHS0IwqRKFhg47OSbryBPt/3shBs+hP88ULgGRKlwFgYaUsco2
FVhGGv1Z+c9zEL+fXH9scFkHTVTSgwEOT9rmQLuX2n5IgrvruZpgm34/ABZZqR3kwMjWMKFqrxHk
pLpaMBC8ljnN8zWYckY5Bc72OanBgHwyymDaB8viAWJCmGQHxZXoybCWDS6NcB+jJykz5RZGjLvs
vbqEl2knuYbX+ax3Ord8l3fXd231jbI0yH2ZJNWtENQvqKi4CiLp7bS77Y+AXt2S7ZPtySdRSr2W
GmKSDUy5GgjJbX5sQ7Yk0Cy2yD/HDJASdmtJd51+Dq2bSUSLLbLEvY0rxMAoj2ZL8laLdmFtOZpx
NyXbwvYEm7jSYQMuCGyk6MKAA4qfFafglzL6DKaCO3pjKhsdkIlD68bqhvwIBG/lVTf8Y4v3c1WB
AlNOYatXPEu7TJrfiyaxVo8SyMfQPEOl8YsIaQ0dqVQJ0Ftvy7NuQ30wE6xBXYudcwv0nweC+vks
ES0dapbggaA7QBf79Wu7v2Gb0HKNLb01PNONwEP22h4Mx96Wv8AL7NpPmuLsGGpeG8HHm8tpXx5g
i9/CPS+jWBrBARNQtyf3U+zLAAMp5ptqv8gAdMIrpdJJRl8T0W+sbTIg3NhfCDCh2M+Zrbs8KpQZ
zCk122rmNa1FxM2r7/SFBe4AhF2phvaM5LS78Vup/Jins20ZpBAEzcj4u52mt1orIrtYLbSA5Rtz
WQCrzMp+nz9tQxvSKPT3p1WhhO7gLOQ7q3NaN7yJPwTfbu3gLY1x4bJqTNoNEowlFsqe8V7v/Q5x
GeROcbQb4pdA+0GrXwKjs3PyDrM0yoXMoqboy2QwGsUO2dU/sgMq/q72XfboZtjmTwJz8xq+msOr
AwzE4JjjixCaXFVhgCFPV72rT8RL9x+xG55bx4QMm6veBn6zR3/IuoQ3okbimgMBlfevZW537XqK
wmB20Tr1y336KzzJ3+tnujUFKLTfjLfXlsjtaG4nEDuKYEjTHfuhePanbexAB9eBVOOP7KzfRx94
913C3DEu9ZPlCnZ47aYAnAij79pv9l+u4N7gdadqJT7oubhvb6xbDUrI2wplW9d2QxdTYrfjEa9r
28teBJZXv+3CMhcHdTsq7Gh2JUxy6c4N8mNlC8Y1E+yWVuSMfu3EHkj4PugWIhyi2e+1NrixXDcX
gmKJSLgiYb16Znic7W4U00mfmVcepG3sd4JtXt1lyCJhTBlNd5TTPgeGuIkwpzqDvIvgEkMxxfDb
csuacyDq+q3dkADZ/GuIi3ugkxvtfsZeS/VjV7+ScA8NyOsfbi14L03MP2GRbNIK7hrPoXUy90MG
TIlC/iLbBAICrT6w+8+z8p8tFDbKd+qMUrXZkY1b097YuqBWvHYJL/pM/OyC0mSNrEBv0IVuwIlZ
6aGNE9CnxuC/Vb3r+7Vq6k9Goc9xfLFfad4WhhXNLZ3+KWe+ER2LYGuQ3XUrax8e6gEAYgIkiX+4
r2LKcV413VyYNrcs9KUqccDyf93G2krAJIC5S6AcoKPKeXFRTlYUMkBHoih3MmCJjNFJi41CN9ft
rB7OpSHOi8GUWmtZOxtq2vKE8mNyyFH+2pht09yatRm4dd9VKFgY3wZZaTxj0v3UiInbabHoUl87
umjG4dUzU8Vi8o37fC2ZiknFI8FMfBkM+Ep0H8pHaNu4gyJAq62drKUpLiLmpVrhRoKpeWgnJncM
c+TXd3bdAiQSAGwGWSN/n5I0zUw6F/XbZlsWF9ILHqKrHoIG9T9/P39r5pherAf8/VX+g3bUC3PU
1WxzQ+JScKrWBubQFUHuOJO2aKBP+/xd4IiAbNQwZfUG+KJ0pDySr4eZU6K62U4m4Nymo4agUEig
gi1BWA9V4qnpUEPtHUoyFMlkJ2b2rlMgNmqjRCrYi7UMYvkDOSdu+6KbunkvOunFMm4j45BFm6gA
Ud+hKndEBLBc3frFfnABANVp3KgxeikJ8B7Q3nWMcnTVYheilHjdidZCzXJh8y9ZBLTcpiB9HbEw
iqEI8tRKF1kkvrXqpyDghb4GcOW4Az6bYFKuoxsGPCFVT1GioOcuBDet79cfE5yrjqDbQLkc+9Vh
wMSFMGt3yX3I624qz7jp9pKX/4ofuwdLcPGsFh1mbuF/lsZdbv1kRlI5fydMsMWX9laVHJT5nR/y
SZ15dPDcEwnxrUawPxZ5KrI4T+0C6Ewg/jC5nDaPjenn6WvanKRMNF222q9crI5HMQYsaJPIhm+k
++lEjsRDNfdiu+Um3jff5e+qY57GnY4c834SdN4ELmNzwTOwjZpVUCHAy6TcFTQ+gTzoL+7Y5eK4
kNMQdRxogI20jW5bEIY6d+6kZiq4/kTfiwscVZ/UmhJgD8dBArbFMSFrUiWe1j8wmnp/c5b/9Uae
QWcsZRXMudi1WTHRKJ4yI3EMS7Bvv1HW/BtnuXFcxMDkrdbI6C64ybN90u5AB+MHGKdmb+0Rai6H
/n50RO6wHn3/LIyLIIGsxKbd4FuFdCdjhKduziM7VwYKbyAtUbY28a/v5LpBoOqRGEG2kA9ZSmfE
g552SItf2QXYpFNyOx2IG79cN7OeG9lglQV5CETX+ZG8ko4J0zTYMeNTnB2C4SbFgJqqvIAWsgMo
APq4iguknAN80d8E/hm+jzYfsb7MXObDlKAVBtNRc8i7yJXRU4xEPBWrDXQMFP1rhXOWnpqJDqlx
DCdsgLF60J3Jjw/lS15uwCJdH8d99UCfJOYA3L6/vrerF9vCMuczvZaPkjHfOra1pea2zhqMjP5N
mFrY4K6dKo8nfdJhY8hCoOUR/DvBkV4NhAsL3AUTsrKMJQkW8BmdAIo+vWjo6/f0+JfzDHwDVJnA
+Q+AyOfrOQtsdcrbAbgNF+Je9+Cu9St32hnPPriO3f5svMZ+hEvN8pvT0+g0O0Eauzb9i/fBnx/A
+cigxxbQrfgBg3cOPPt7fKz3P5OTsacXEHR4Ru4cCkFUXj3fC5OccxRgOzGKDFMAuUUfKXIg6BuD
E2yKCsM1yQgsXTreoyn+jmkEgV8Kl8s5DVHjoTUq2DbOUY9has++ob6xje/yF/1sRi7Ig0Dvtol9
U+BLq9Fm5oGELBT4i7+IZFQJa6g1f+lYD+8yi2DW/5E1FRqk5Qmq9m4+yHf18DG1zxiT3WiQ0Lh+
JOcPyXuaCR1wTB9D6QzSbp89jUlg4qkVrDyjSkJ92RzlndZLOrQASnBTWIXydN3gWgyAX4H2FvPO
COacaw8xU9qox4LtCDLyIDjJb6ZQpDgw+8qXVS2McO4L20NcajASke+xCZTALkVO1NWPTfd8fTmr
+7ewxHntAE2JsO/wki6H1gWVDeL15KpAHpD27bol0cZxPop0yEjR3cfT0n4PQ/CFPJjm5rqJtdHh
36SYmHmEhAZKRJ+9QUPbvpHmY1+Z3nSC3qqXnaSf+oE9dsdoe93Y2nkHBhf9QUBlkbxwtlQV0vOQ
Q8Z5D97N2E9MIKhKYGpkh9nvRPKr8OO6wfUN/NcgP4NgpR0mGRsYVAuyMQaAC8HYmwHGc93M+pH+
szAecJoMILcZq9nOAXxTjw311B+15fZAEIato1Cv9q9bXPfBPwtTP3+1stCVWs1nH0x8I99ompen
D0QThKq1a2/xvfjmqg6G+qyrYIXUrxlqxqXg4Sb6++c/X7x6zdiYhnDWNwsGMKiBiZaK0qtVj5vT
ulmOluh8obCn0OoAmhqJj/lQt6NLh+da1gDAAXZoH4/oycUCX1iNQxhswzSxhZEKvrYVtoUJ9AMs
2sopDjB9T/08ZA7rFFQQBF6wun8LW5wXqFYq6fqsZRaBaUdCi588X3ez1Zf1POr+z2q4uyK3xlyr
B1ioMHpFD2X9UIT3tebm1bYDqApVBHpQQp8BBgY1y1yoNTGv4EtUR6MKlJDgwvqSmQcsM5QugAdK
kcKok5n9+KTFEkBaNbUKr2iDHH3WobpPTSO7AddSUrgzbu+sgMysBskcJNGub8nanoPRwsK9baCQ
wlN2GfaUG5U9x8sBzL7DqS9+XDewFrPAiooLEzV5jL7Mf744FImqVYNMsGQzmLYzTqeUZD9EL/u/
mwGCCkRGYCADgSFnxlRDVjUBwc72D1TdNOzQ2pv/n4k5iC1WQjJ7rOJUQ0pLzUvS5VAVpZe8zgQn
bvWML1bC3ce4JHsrnmCm6dP2qJuQAAsk5UCH2PAanR4sG7IoGg2PWlWI6naraeRyG7krmtWlMqom
tvE+tR39Rt0EbxDcznfykdxlXr1R73EJ7EQv8dUgs1gyd5Gytov1vpyXTKB3pvp18lBE2yLCtJTA
TdbcfbE+nsua0qa3whqWIqhR1ZrstCK2/TV/X1rgmgEmKSDWXcBCquFtWPoqMMZaJhhsES2Di5T2
oJRAzOIz9cqzacHGw3VXX/0gFgGVH8g0MA/CnaacUrD0Veh9xWgzyLqbgWsuPUvBLUaorlv6DeTg
QyKemagXIC5jPJtbSpIqNCXz1H9pjdA1Ofb9rzRwCnqRarC7FxtGdmb2NgbnUr/FQJfA+tpC0bCZ
0f4oBIE78fOZzrUkmuIC/RR2Z/vatrifdkXiaPt2cxo9E/Ab51S7XeNKgp7+ul3000GACSQIT4IZ
GFJOwT6MD0ib9zrC8O/wDUD6m0F/JEkjCFxrEQUcSWDewPA4ZNC5r1kUqNNY81CDqsnuMB0z+jEQ
y9ELyHYc+8Rr2p/Xt3XVIBixMXEPumWdJ4+WwPKqlijzAndSHMfmrbFQzh0ukcWg9RA+TtnogZVb
8C3nVXxxJFDZgJ9/pvvmW8Im6k5mrmDOP4G2oJzs1f449qIEbNWIAY3B+d0HdAD57C+2NXRojqFm
WGuN3wTTvorkbRMam+sbuPqMAeDCxnIw56wTLorUTE2MxJwftXF6HuubCdqhUd1ciGFsMMLkR1V0
C4ba+xFKunb6ft36fJF92cnFlc1ddDIBMas552GgJnY6FUNLmd/RB+0vaK1mwvR/U4P5kCwuVKVQ
WN9hVsQNkMPGAHklAHUqYGcRYR1X/XFhiLvVYiswunJCDlKoMjhv3oFg0dKHVrvpTC8v4l1j/QU8
ASkewqdlYYqSxw6UrLPlukJYCZPDOL3Kxk6p/wKXDKpmTGiCtkRX+cRcIhSVagk1UJtS1xxAQYg7
TdQCW7tnlka44GwkE9WiHEYyw7qVje7Ozu+v+5rIAnegCMkzyIbh1FZ67yjDjZ4KPsXqYxYwQujT
ayhDAlT72csSeYxDViPDbawXuQAJwhEq9FL3RKM7JXejs3RGFXwSvaHXztDCKv9Si5Cjpvpcv2HJ
hGno57Y2ndLychFr6ey6/Fld2uECRVjLbMhl2FEqI9/G6njXDy/1ZN8a0/cMRCWOmXxc/2JrIXBp
kfeJPCFFUuAwJRCyMZoMCgH3SSUIgKLt49wiUxs1rAMsq7e3UxI5k+FUUAiKBC92kZnZOxcRqDAb
RgYTZkq8ONNhdDLjo2W7UhYB19eQmMtNmzd1YUgbldRUAUdwoVrlhuM7JI+U6hyU9/UAXuqkdFVd
RQb0F2AOtJsIBCNm5SeFr3jYNMRgzHyNpL18aHPz0neP171h7XjNHS1I5eEFiXDHBfFAL9iAGT2Y
MKtLNZcFysmJo87JKMGwcoVy2MEkucd0CK29qqWIJ2/lEwJLAmFWDPSCe4en6DP6TsliFZeIjG45
K7YU8w3yNz3eXl/nitd/MjP/jMUHRIcj1BITZtoWg2LtcNNq1a82F0klrxznT2a43Wy7qerjmSQm
behZA1GeidnKWT3hXBeBgykOQdK0cjOaeC8DPwFKoa8oCqpIckUbXPXUqJ6hXrqJul9RAFYx9gCX
wtzRhx0zwVaurnFhk7uNJU1ietWqc8jy6umhTu4ch4CUnLYCsNTqN0N+jXwQqnHgA/n8zcqmzsJZ
QtmFVva2syIfyn+HagoFubzIDLceAhlbk8kwM7TbyriFEFMq0tqafykX5SHvp+vocszqLzySqQ2q
Mk8wYOf2ULHJIT9co2qFQd7MaUXN1dXVzIJHUJfCaf6dmS4cHXoKOFKzqSFiXmfsyNBBO8f5i9ME
iCD+tlnfgh8WajKCUUrdQrUGbAbgZhxBbKCHgpt/zc8UGRBRlLWwbTznSgjJcynsJMCmqbINInQ2
KKTiK2307N7GYOyAwmlc7P77yhRM4kMHCKnfF4YBygw8KMtwVp+AHL1dZ5Vn2j3zYzIJlrcW+JaW
uIg0TaaB4UUsL7I1UC9pp7y39xAj93DT7P/7olTAkcDTgb7KlwckiCyD1E5QBC4HY8NkcIVTYzPW
tuA2XvNy6EJj94BhxOuHu/Qrs7PTIkbpxE5yJx63EDuKrKNhOiP1ry9obe+Wlrh7P5KyCdRVWFAu
+eBtdAzzo7c3PXm4bmYluYXe0J8FzWdtcZYUSZVD/CnM6NONyextUZSCAL6+EugczEdJ/zL+kGap
iZYoKkFZ/msE95X9YnYbpv+NA4AM+B8rXIiLE4VU0Vxd7crbotuPIJwcBLfC2tATtNywBG0WCNd5
JY1y6LNEnmm9oKnnpj/KU3w/Hh4lNz0OO92vj/HePKCfewNy/gvQy8e7mdhCNHKwFv2WP4I7VHGW
2R2bf0Q7Xgb9WepiV24En0xkg7uW6oHVuHFhw9J8LXxlCliyRYC+tdiHhrwNASgCFli+5DOkagK6
atxJ4Fn4KLPo1JPsmBDqpylUiyrLsZSoEQT1tVxiRuPPVS0wEPGZmI7JH9aGWFfcl2A+uVBcG1VW
OA1k3o1yA64IJqr5rEWMpUnuc/WlmoaljIhRZeYFiDhXZdn3vlQ2mW35vZkJgrtohdyX02ogowMD
uzoWZeG22vAelFKzT/vmtejlN9kOiw3Uvi4Z8MiCzV3/oH82lzuBEsZrh7TE5k6mMmzlEmUnMF72
XmZK70MRvMmFco50UWF+LbqgYgjRcFTxcF/zr8spU8dSmiMyO+LxQoYEIl5uHfy6HifXyl0Auxqm
YsxjI4DHfQ6UGigXBtAc4eyrxllODHdMDc9W7e3/SPuuXclxZcsvEiBDuVdKSre9Ny9C7dpd8o4i
5b7+LtWd6cpkalKoHhygcdC7kSGSwWDYtRolvSqyD+4UexOICWY07iJT/LwsflGL5tIU8p9AjDOM
U+lW13UM+DoIIaqfPCugOMlGjzo8rD8wfLRykItbeiRMenoMU01CIE8jNQT89tp6zaZs77bRxlT+
i2+Pn/t3WdKmmsAMSC2GZY0xoF9U58oubXin9k4M1V3KVZ/FnDrT6mjG2grnvx+9eiU+CVDskBun
9Q7Iul5qCmoCSgx4zDfDOHpo176PMLGlp+ouFPypqK07O+k5VXi+bTJBNbAI/IcjtlRgs84cRIDX
Pf0m4H7krBfz9Zn50+KNG/kW8YF5Rcevy5IWL+qRJGn1vc0AMhhj9WT4JAYt8l2OGgp6JsJ5Pq9b
Ud3Ft+RImmSRqhHYTMa8rgQAker4HiJbq0VrOrsmRTI+cZ+ZipnPmmRiHiIARgWFT7hyRIvG9Wgp
89+P1Mbgpog1sGZ5k+DvhsuvY2H5XfiKWbKAWEmQxD9KzIpcPq2ljgAMXv2rGJY0epV2cdrUs1R0
5m6MJNmDFcHTujLobL6DD4/iSOoDHe2x6wzQlNaBE/0Ap+h9/te0aAiEjj9EMrW8UawQs3JzMlz3
SayDfyHZ1gpfcT6WXFKwmiM8ASg9WHkkMXYOCj43Q+QV2eamT60doHW2l/d0WVv+iNBPDxITNwlo
IGHh2i46pHaMNvv4NZymFTGLZuZoJZLVrgxeOXzESsgY7Vlb32jdo1Y6aL5Z5TWbf0oOv+FGAb0T
M//o9pI2jbi8VYzYhVcI3PNhoJP5mAOO3Hi1yfswbUR4Z/a0JMCgEEG7Nq+5VCFFE+0f6dJ+xvCX
W8KwUB0Zroo8WPEhdry+vgKPTC6+gB2D+1iDhFNH714fXD7MRXN2JFza5dbuG8HmSL1KAACdepO1
jRLhR8UL6IKJsqKdS+PxJ2uVXscoisGWjVjTi6dbswtqNOOb3RZcyPCrHg3lMdf9IV0ppi8q0tyk
PF8I4wxQU3HzXnUryKzDeF+yDgxjbVA6ylZgiZd3c9HTmPGSAUVEkDOVFKkbzWIMdcTsZtyhV1AL
FEG2OSKMibzj2dpflra0sHmIyFVtFcCOchFxrCKQwJIKDr9ht5Rl+Tdv3M7TIwtcrLr5clnaYibY
RCskEGAAPwti7tN7H1Wu06omxKEjkWzbrL7mbVP5Jo+GPfBmra2wjJ88aVo6OKLyjcGJaB1OT4VV
r/GOLZkgGHV0FRB8zRnniF5wY4CXBSbL3D0QAbz+xr7JV6OsBXVF/W0OiufeAczVSm8WT6MOzAId
UpnJo1P+qLuHCowwY+eheywug1ZR5rLF5X0+P9WZzhrohHNrPRon5rUfvZOKo8dJFUJmWnha+5SA
QrGy9lW/hia8Jmf++5EcWxdpBAg9PPq2x8XTWG7s6Y6Rt/+/1cw35khKnfagbHOwGhNgGLGDoWHt
iaioaz9flnOuEfOuQT1njEwwHkjK2SQxaPz4vJr8qe8eSvWuWeOGO7/cpyIk2xWb9eS6s4jB/ors
vcb8qEIzwq9prRZx/oZj5lHVbXQ5YMralJtHOKDVlHFuQB/qh4i5j6ojVjLnixIcxEPI9uEiy20x
hpbGYRKiLCCYx9M3Yvy1ycUKkB8FKyAiSySAT09dxPXYDr9LAPZLa2yMsKJZeFdiJPXyqS/p8LEc
yXHVhxIdgz0ScFbhR3lOIxvQjyhJkZX1LO0XCmAoQSF7Bfhcya4LDsettpAfY+6dXv2T9/rKw/g7
+3XqgiCUQ3IFE9mgg0JvwemOWSD9VYcOLnh9jbmO/aceUdtvgvCz3Y5BQVX6eqMfjI0ZYGpuom8F
Ora7Q+QjwAOpOhIv9EcYRKh2g3Nne3mPF6ax8Gk4xJl5ac4SSwaJYcarHEt4rsKsaTs8qyKkMeBX
0IpPWXXjur+IlT5wQ2yy9EHt2h0qQM9CN3xVY4AkBTut1axFLAt30URT/kzbhfoWMDVOt4uJPGwB
bQ1v2sqvwklcsUTbGo25GXEtx2mtvLskDlSauJVIkkKjpS2oKmCe9zb0jLVT/THaIdD2ismxda/K
8zan6agRoAqJxtyVSoHJO0I6m06D3R8icGQGrphyhwIsoSrBUOjMsKRp176EyG/dm1VHTP/ymS19
LwpJloV8K3pH5P6+cOpCJNqxPSNCHRpmqq9Mw8FJqutB4d9lsgZucv5QYjri9zupITGIA5EeykSN
W0WABQx+XT7QJOcgYQEGs5Mk/2QxOpzsuPZhK8oAL07kN3bPfl1e8Zn9xwfgBzCfBJBV3CD5hMZB
r3OOD9CaLqL4j5GpG/uvUGnXmJPOPObfkpDARkEcfp6M8DTnslIUh5nnkvCtzLvOcwGBGnAE6AM4
oQGP2lBm2uPfHqkkVjJ1KTKSoaFBbINOE0DLJrZPspzGZUijvwbnkmRJp1kyhkZkBZuZtIDEKXGg
9e6/HNe/myj36dYMedUUcrzEuQViJ+37K7bWyHL2OJyuQu6gcoTqTiHHjkWY42cKmhZ0WqnRHW+6
lcLWvB8nxnuWhJog7Lamw0hKrpRqJbEZkhZnkx56gC3X1jWaa+moecOMMlFvYl5sLm/g2Q2XRM5/
P/Kr1BhAichLA/S20/260oAMJ56ysvFVU0Fb7dojsLiXRyuUtC8RQMF3XIjLzRFMa3ure2ja0TPW
2sUW5ejYRLgPGJ8g0rJQyC+1cYRXYrnVVRzantkVgVJjIr1c6w1e3MEjUdKSMObudmbHYTFaDHT+
sIZdkg3I6pUes9Zi/GVZcOlR+MQrL8cRQnf6uiihiqYBXvix+mHH+aHR9dhHLLVjZLXrenZIzjRy
jiH+V+BvUrQj9TBtRZSdihuM3ui9WpODlbRXbaTuS/HO4+YOLbAUWczrplCpLfL9ZeVcNMZzahrI
TWhNkk1kM+RVmCOvAAD02k8bcABOX6EZrljERV05kiIdYAXMZMFTSFHjxFfAOK/G6UaA9TA31/iM
F983DFSjAotuTPssKHMAdcuiArIUHuhdDmIz9LPkvh4B3phQJwK+t0HJ2sDx4j4CdAilEzypZ6+q
LqymyPsedmUE4rvV11QzUt9S+EqHy6L9+iNHbmYcY6UPC6VjXpW5Xm58gg+wL0EbiRl4jISZ7Kfp
kuCyisyHc6agRyIlj3pw9NJUDIjMcWBu7OPl7AqvbT5TraSqtdJLsSZNSrFNTo3RNwcbScC5Hj5F
yqPl3sTkCTF8tBYrrG2m5Jr2VmmRUoUsq2uCSfERWPMJbsFr2WEIS/MzOOuX93JN4hy9HF32DKjm
6LmARA2NFByw1qkbBf0E9mLcbCSdX/JkuEOH9PdlsfPPXjpCyeXSSi3pnApiI0xyFE3ux8AvvCzi
HExmfubg1AGnj6B2KJfu9BLddHYywk9QruPulTXvvL0ywAuh7wAYzspdQTbTlNMwfXBUUEZg/sG8
ssXeAPNblKwEaYvX8ehjpH1mgGvvxhwL7qzHQoxBnV0hHbEiZHFXj4RIu5obaE/oG6w4yw4GG4Jm
XCMwWbSbGFGcU5QAipNHAm0cVc67CbYMW6h13y0JZ4wZp1nLqy/u15Gg+UOO9ZIYYZ02ENTXnFYd
sPSNV81asV3nQkC4gB5YjKKAh0eVvTyWa3qODiwYEkRgCpgaKkE2wA/862M5FSNZEMVOIiMzcPYA
q+qQPVYB1Z7wNSye86M5lSLZDgWTpbzjWIwz6X6RvjLQeTThV29+Xr5Xy3KQYcSEC7wEuW/YGWoz
zS34PoRbW3BR7phrg3mj59ve0ruVrTs3T1jUPH8FZdOg2ZKp151sqgcyYM4KahCPT0bqObYfz4R0
aYAoALd2xWyc36FTidJhFbFhZVGu4j2zplu7ZZS70cPlHVxUu7nK9r/5AFfS7c4eMEIzYlGKkX+V
ZU/eMmKH2zADZcRlSee+IwoX6HxGhyumeDEOcnqL8hqhuzYSlNmzCpQZu44bt6TVafOBHNFlUefj
oRhXA2rx3N+DqZazoRPRVnrmFBbcxtHT3jfq00D1h8qrr9CtkdHG798jT3xpa8MUv/ONp0/JqVzp
wLQ2yZwRnC6eTZ+dQ3493bfBdNdtHjTw1NpU0HIr8K9tUC/TZzMYvO6t3SqB45sBOOF26avmWVT1
Xa+6rnwe9G/G9+Wd0ecvuPSF0s10qoqBmWT+wrt4Gz/Xb3YQe47vBviCqzrokYmbDg7VH4E7E28N
uoq4c+7CnG6R9PhMKrA9xYAPABkTY2+a9ayle1LcjwZeihXlXnB3T4VJj1Ci6lGlTBCm575Gbgwz
iMAOoqLnim3C+omFwVSvmKRFNT9SPelCjX2XlkkC1ZsLBYZABcsGM21Fu3Bnr72AS3tpWBrw11EZ
m6kkT68UejbDrlJsXKmKDopBMeBAxw74RVHnC3a11nR43v6Ea3UsT1LvMgETbYqxYa/MXjihuXpb
1J+I/jy3ulFGVJw3jvDaNVz+JbuLrBwabRE5AK1VMhxDPShxlofQmOEOREpK4tI8CjQw8WTo21Ff
nLV65JJNJHMdEjlAlK5keko3AXTJCGxgj2ebnn3a1esQrtzD82I5tvJIhpw4aky91jlT8HIx9jSV
kw9G5i5LPgmo3tio3Ws1uarN3FedHs36UZBNb+ifXTHJ56VQ6SskBUrzJMZnYKV9X3u1+dWE5UMx
VBsNAxyJ/jr1EUKZa0VJtqwTyAPnK/WbpctyvAuSQmWVZhZuiV2w0NbcAJNmIm+Tdm2m9/awgla2
pEXHoiTDV5Vd3dgtlqoi78hqAGXbviG+jXYDZztrd/YagOyi8TmWKFm6yjRSu50gMRuf02Y7FF5U
FRQFEp93L60dBeAsZOrf5zxPFUsyeQOGtMk0Sx3slwpYWmTN51rbSMnAOYVmtm0NAW05xTQCeoDS
d7QtE/TuVoFhhK8liKKn0ny8/HQtGbvj7ZTMgNKGdQ1ec5gBA3QEwxPJAJ7Pba+O/0nTffL3WZl5
H5EjsdFtAUR5SV8mjnmjXIVqRsWvnndIxtAS0PF/DdL1+wb+ESMpid6EnWbPN4BP6S5sxxvCSaDq
zUp0seQoH69G0goz4ZHaGhCjto9lPz9KxqasPRuNVZdP6f9hUv4sSFIPownHNFIgicW1N+Q8MJM3
a/J1ewu+CoBbzyG86U2xb5hrXSuL79M8R+UAzk8DrKNkzpyh1aqJRK3X52b/T5GRYTuPBu/L2gZ1
hSjC7lGpSfsGorzG75ioDsSs+4Clq+Tti4ZN0zHUgyZOVJJmZT4KGY3cEonN4tYrOuLH6XON6VpE
CYQEdrKStP/dry67dORI1nxhj2SFg9klWYtV20z4wPmCTAib0pcGDcrM/SiM0ccyr7iZbRvd+rBB
L6ail6cb+mu1+6U4xQbqv8/Vn64We5hP2xqDsk2T8LFhKeDBQbDq/vWkDtTewglDT+aQQG4OgZAI
wAUcoADIJ6FrKlEtakTdijKunYJ0h5W4ztBCiJ1R1H+Gct+zTa1cVUgVq2sRx5ok6Rq7YEhK4wKS
HDfyKjso6+dKfY+aOKgAnnH5ii0a4KPzlu5yhDQZAdshsv35hjOMiHuYFQMAZ00LM/EU8aYlr5cl
Lj9lRyKlSw0fSbEnC5fatLepuVdEgKFLJbW8kAGc/MEdkcUSdEXofDqX9Foy+C6o/AS3sadG/WAL
6CwYwtu3fNKCFthXJeNUzInJh9GhzD2A3GdF/qIbCOREE/Q3rnqGDtIYY2i3PGk9U7vGs+r1lqBg
oJrSWxiTmn06UYvRxkdt8Kz+uXcPloqZpjV6On1Zs/58hbT1JBtF3ev4CvvuzvpAU/qW+ekebXIq
JR6Hj0h7X91X3s+axvQXyoPqJvOVTR64/vRxeUcWX+CjDZEORGumjsGutd6gAFtZ7z+RKgF3Tjn6
Qm32Jmn9QZhrbWSLESs5kiqZ0jyK3LjVIJX5Ni03cUz/+XRvExp+xwhW0UqKDQBEPMX0DqYT9spu
WAvr1xRBMrAJSMyrHID0XsYo5su8Pvareo2cwZh93XN1//egXanDu0KaPc1NSAFQSxGInQ7yHGv/
BfLbL5Ma36MXBfVbqFDHT/bloQs4Hbz+w3j8qXnJptrnXu9n/volnPXr0mdJb6poueF082fVIkN3
ppk3o4fBuGkXZrHmVREbXpTO0R41DK72nt3H/NCKBENbaZGIf4iWEtDQhaP7hcn/9KprNfdG5YXD
aVS6ZHyYhpB/VF3WXGtdG2L2wjbbR7BSic0Yp+hR1vvM9SsXQTRPBgX8U3XtChrHTRgFoOlsDlFq
8h0A6oyrCpyqVG0U7WFQhfWEREeCvDDIk3dhXDtvRduHh4xFY0TRhCh83Csk141+ui1tN9+myuBu
27KtgjZEjxAKWeFNgSkUH3lstOIUjL8wxUTQablRcsgd4t5VGLT6AZIc56YQUy3A/unoqa9WnW1t
QpOUByMeso0Z2qpfoumPgtaBIIfcGh8Jz8R9Ba0ufJDN1ih0T6U/8SJ+VtLOonlcOPc870ZASRAm
WmpNk7bjtWNiGIWP1k8V23YVN1HJkYIUauT1bq0atHHjYYeerHAPWgMb2IQpGBqE67JXZ+rGZ4AS
NffOMMR3rQrAF3QzavtGBdFd3nfqr6TR0RZaMfWj47q778oYvxg6rNjUo41Dn0aN7xmqXYcoI+qD
GvaR4aP85bx0asdv4ma0ar9p1PI7nECFG8aWCOfufWOngS8arV9RzshBoMXIonrM3XKDXBkRlIWh
WaCalYmBot6kj9RJdSAGDW30QEIdFK1VnYe3LbjS75EJiA1qNU7xabMobIG/FWEiv7WZgrakxnZ3
KinJvRpm/BAXhnLjWjznXq0C0ZdZ4fjLai3iVVNa8u1l2/g7P3/pnkihLJmQisxU3BP9JnmEs/mZ
+vfZIfR/YkR4q99V+8R/66/s/biJKbjoVqSf4XbMYcQfIym33RVxW7ndbCSd7ZdA1m4XP2FifXoo
qf4xBU6QPmCOyb6270IwdcNkrs1xLvokLsbiQEmOKq9c3xpzXGYSZVg9rwjlY3NjkckJQtH/KFLn
Z8bEtV3i0Mxq3F9e+vlkjORKSg/kwN2st6oOS1d+coE+5usYYa8Tzny4CBQNyuwni/lqGujxZ9QM
wBOzV8qySzby2JuVHsbBiPM8jfEJdlP4amxuMvI4kuGeiYeVxc7W9kzLZoRT2BfMuMuIZUlj2EU9
zHTLWrsJDQB8VY77A/TNZMOMDi+gpcCFV5DkVvMmoYqGtFxVlStpm6X1IhX371dIW25zVjnqTPqM
Ct9tqAxbouynYtukvX95vYvOz5EgaWM7dDEqKFW2nmgEkuci62idhtemqnyIxKHdKhzSoqeLLlFj
br8Dbr8cQip55poDAVoZ768MvKyj40N/NDw/PEKg6HfDTboGBr20SkzazvAP8LGRcMChHwVwhI+6
yGeENJV9lTb8GfPNYiZ1xJu51pe0vD7kNS0dpPXoApZCoigGL23LsKOW+hwNmJS9MjHsqAjfQROe
TTZJ4yfaGjnnkgMFUF4NI7oGek7k0k/nJlHd8bKF5S2pKdKrmCdBjWTHZW1ZFIOhMeCrA0rgDPQu
EmPRdCEChmrasQwvtXKj81+XZcyBnHwBzSMZUqCHTAKIy3TIiGzwd2uMd/smi8LgspSlC3YsZV7p
kUaE42iIRoOUrsfIVNbQHpMHve6zIVoJJpcVwkCKCw0IKKTKLbaJVdapokCU2bNg6hFO4MF0mslr
2moP/BuwwSNrGTPHJ7Wx9m4tnRi6n/E/AotGZPy5FNNipTkXgyrlGmz3WXhTRivvw9KBHYmwJbc6
EmVTCQERTTmi3bv2ezTWXz6tpccPFuPfLZTM4aS5mWh6BOSZco3L7ANF+B1N8i+pkn9qIYxITmjN
1+qpyydHrLm8qc+VzvmzjpTEzBB1YfAMnjnbhQbNtG0HbFDdm3TPmgbaaOAWXQP9XTowdDuBmw+j
qKisSgaZiFHBqAKW6hqPJvSxGMFDu3JiizLQXoiub7RgoyXidF1D0UxuVWNduRVdNfpW7+pdXf9z
+cwWc4WgwftXinSRU+6wnPeQkmASTBtjPJPZYwMOmpY4HjiLOq9gDExFvd8z89llpeJf/oJFq3/0
AfM2HB1fWGuWVhVw2Xg2vlsDkqVT8lMx6p0KPkDG1xIJiyblSJykpGahdX0XYr1lvOXdazK88eS1
EysZt4VGJ6SZMe2KGUUXxUJbUsqwiAutEnAEJ5F9T6rzDWSGwLQzarTRdUd+dg3IUAFdQoWRHIhe
UKfIEgrCx566VpzSeviuHe0mAbUo4Wt+y1IC4+jjHMkWgFqeJ1GILe8n2iRXk7MVYHkxWy9VwRWw
hmuwrMcAJsb8k+1g8O70gHVM44bRvBWAc6d1qflMqfakLFdS+4vWZ8Y//j9iJEUeiNaD0AVi0u6N
13diSv2RbJzcAfoHpqaR41/D6V1bmKS5I9fCJu4gUS0mjztRTh20iFd8WDOsa4IknY1iqyZaO++g
/ZKZtwMA/Wug9V2+h4v7h1bYeQwCndryG4TpkjqZSVRBVYlIMnvr09toTP02/IGBODyAtEVce1nk
4l0EiLSjAXUV1QHJ4ctrIaxQr2B7zI3TOKDPBevNzSi0zWU5i/uH3mUTiFigGZHRdTI4lhMwMPG2
o8d9IvsYuVMAjQWXpSwasiMp0ikVzow3M2EDG7O+Ltsx30Rc+bC5M1FdFw9VBBCuyxKX1nX8pkv7
V2hhr+Sz22CmKuaFKz8ar+L4n8tCFt9XALIBbnBmOj5zldVIyxPFgZQ8iz/w/7cac3bMroM0nG5K
00CP2UMJaHKka6qVms65bLSZAQrORFcbuuyBjHlqOzBnZA+RM8/SKwyWsFX93hDXIAb07Wn0WeMC
6aYANW6/BUj82pTY/OMnPu4sHDNpxMH8Edq1JeHgRsMQ1ITp76FzfdarO0V1N7YKigfT3CjCeJmS
HlPh4HnQn7s6ur+877O9OpOOhs75CwC5LMMzlRiomEDLhUnb6KuP0YrUrvVznl0/rA/NHTNCHGIg
3MLTzc27aGiMLgSwVRiQeN9oV0MZiPL98joWz/BYjJQRArOigvoxtlF9rfUgejG+1I/RB3AQiei4
vSzs7EZIS5LemqGMNW5GkNXZewQJNGnuXGfl1p33rPwWMhN/o1kQPczzRxx5LC2bkom1wAyEz77J
QPJDkZvXPJtr4xZZmIyWZp/5eZVhjCDlwy24PJDQxfN0aAvx0PFpXPmiM8szf5AJ6DCMM+CfMnKi
kYQ9AZx67jH9F/DlaOHchqpyL9weCHbDitE+9xh/S4NXM8NMwOeW9tjoWoCdzhATtQZ3G8xT125o
oH2uqZqPLrHSDSa373g02be6od6kjmL76ZSt3I4l3SUYDsTUqAW8UBk9vkdquE4GNKrnwqUd2Sf1
Z+q8W/bKy7G0s/OwhgOcKdwVS7oifcUMAQ6i3CNOH+hDvrfczI9b9HwZH9FAvMva+1tz5DsPrULY
rsHiAY78VLNC04mHLoxBRF1bPcLPrjBU5LIK8qy4YDFHtpyhZXLIyvgKcOW4tkmaIb+J1v1pb9sp
ex6MTEyUKzb54XTIS2eKMSEXSIrsoDZjGaN/Cr9EW261z5WbaH4d1sgstyUfg2iyihfd4mZAeKU9
q5wov5qybbZuquivZhg2u5yPhZ/GZLqOE1IAbi8M0fqC+sO9QAHkr6NiKNrx5kuGY+r0Lk0ZNp9j
9qHR9SC375thxW1cshhwdgzUNWdAXTnu1+NsiGw3wZYX/c9+sIZ7x+5eMBK6+pYtPSfEcV2U+gEy
eZZSS4FEzPoZ3qMKe0Dnf7UjAIKvJpci/+SQQLcPHegp6zXn58yvm3dxTixgUA14dLJf5xBuhxZm
BDyLv0ziaahRKgJ7Ns2UF5XttDWwg/PGF8hD36eK1BqcBuCCnuqwqERdAAwcV4a/gI14MDw188Mk
4Bm103cjx3jJTrNunXp7+fIsvZfHcqX6aKrHpdI7WKfT8m1iD7t+XGOTWLIGM8gCNhPDK2dgTIz3
XM9LnCAYaOt23/S7sSlm+gP0pa9440tqeSxK0v2sihBLYU7dcyLu9ZG1c8ycqkX+H+zbsRjJlkcp
aONYDDGhhtzMcD9k725ReeH4Ha+W8M+izlkxAIABNxJgGKiQnCrGDBfWlj3HTTN2tvvopi51zQcW
Pgl09ltrSGH6kj5YmO+Hu2+gHiMPLWqNghjbmF9pwNFzjbr1kz7h5AKleWjDVxDCKuRGRD/Gyiuc
nZH9autb5MUA/bZ1uiuVfDOloUX9lE+70vKTsni8rK9LynT8fZK+Wk1rZGYEW48GcLjv3bhh9oPR
fvFk5ak8L8lh4zFuAHpVJLpRLJEeMYM5rRab2Ammx0Cj3uYj4NBoE2OOIntorNGPNaTNeBnkFaMi
/6xRQw69vPlpGodseC2dgVqDp1oPq1nXJZWYI06g/gAeBcMXpyqRDWg81rsSWq6Di1S370vzJwca
aabhQxxjM6yxmy06L4Rg2B8lk3kEQ5KIqjLphQ2Fx7yX6zxg9KwUb6X9HHc/hPuQAMoNfmm71ha1
dJvR/4aB69/9eDLeRJ/ro2nnwPxCW8Bu0EJEMtmdxcjKW7bomR6ftGQ1hI6RhmHWqaa4GtUCuhwg
YY5yjeE+p8XGQt0m21WKn0eFX/49kxbUzIV4oGgjGSsHLE0DEBrU0nM0NapoiABTMar86opdXHrN
joXMfuGR7521tVuCZg87qX1wTk2+tYuNET/35q4I7/S15PKSm3ksTlKXphnNKBkhzjIx5WRRYtwO
4Dxz10KxJWMAfBOkDC0gcaEGcbospJNxgys8XkbWga9uz6bHuMkCov3I12bSFu4cvI/f7BLAPD8r
dIAeEh0pBKKS9MmKGEgN0QNe3UUazQwMDK+4tAvndSJNOq8+1aNcGSAtS/dTU4FpNQZwA6GWTgvy
aYC7EcSblw3rwmU7ESmdWQo6ztLsIFJnRqBy4ffVjbqmGAsHdiJEst5Tn6Yhm33TqC9okx8AAIlt
pQ76ANd6lvXFE8N9Qq0E0Etowz5VjqJMSU7GeQ/zp2TY98ktLw30yvhmFJDyOUmJF2Pss/xOrOtw
2tkG83uCPlJ1HkMBRCaPNizE4I8IwFOFXmT0DXUbOGgZoVV817t/71OgYvHnc6WtwXMjSj3B7zP0
WrhoR9PY1m6+esUJ7O/LR32eZgfrwbGsWf2OzAFzwNw0zU5f2HxVpt8qbwngqVxOs3ivjgFLNrVx
7WqBXt1z61CMpdfoj675nhfxtl570ZfM79HXoGRz+jWtmoe9quJrXGwzgC6jGxPj9plK225vlREN
+3fBhq1p3peF3w//AQEO4kFCBoABYBrJhTAFoXqLqtG8GfeD+wxCdxAPH4Z4xZ9YvF9/xMgjO8oU
Km6bQEzZvies96N6Vzblf7nER0Ikg2gSJcaM6byVymfrRlQkAeZTLmvPkm2acbJnth3bdeRyvCaG
HinNGbzS+srD/ZT7PZBJ7dwfsquqehteL4tb2jeUJxAC/q7Ky8ejchWsD9GIezcGirMznafpPzzB
cwXk/4qQj6bWe6DP1RDBmps8+misQClXbvfyKiwX3LAqkk1yrmmsjIkbSo/nY9qN5E1Nr9lac8ai
CGQlrbkygPZ3yd7Fna6xycYquuEJ3Bhjdg0UzMtnsZSUBO/4HxmSkRpNrYla5OhhoN6nTwKgMXTH
m//oyafoHnI8i6YoVmQuL2suT7lzQC6nDZuaC1IB2BoAHPso+pUgz2L8uLyspZcC8H//ipBe2xDV
jwL4Y7nXhkGv7BDTmH5a3k5uoLcrqfm11UiH5I5RHhMBUa4DnD5t1yefIM24vJylR/Z4OdIhZWLs
W02FjCYZAUJGif06OgV1tStjDbBv3hkp8wZ9+LNz0kOi2Q0LtRqi+uqnphzy9leNtuJoe3lBS8kR
BB4aqig2gZMsx8BT2qMdSUDtRnh3wLDHAJJGQ9Fd2Q2GCHSGwLi+BTDVdjTDm9iOHuJmZS53yegd
f4GkIjVYCcCpiy8wnH03/mN1z7oByNBDE31VziZR11Y8G2ppY8E3hjoKcB0dpKCM0zexc6d46DUT
ARdLPEwv5MmLXQV5eBjIhEHdNwMpZI5QfOX9+G1Nz+SCXBR3HG0h6As5lWsXysjCygKSCW1fxY8i
ML4MP/6u0HhMkz3LaPSNXoc3fuNcjSuyF64GGHHA44L2MjDV/o7Hj5ySjPEmtPGOzCbScfyCb7sh
uKxIC6eIYRMNA3mqDaZ3VVLXurDroUkUxCVNgtIzZje3aAgG3CE1Ex9OXrqWvVy4H8cCf9vTozVZ
esm0egihNiSleYoJ1WQ/ievUWCm6Le3d0cJ+x+9HcjoVVOOkcJERUCL0dCPPPGCm8j8c0LEQXdKN
WphlCZfYi0HP5Yae4b71bKUXdsF2gQgWGeUZahiaMP/9aCGZpUyFkUH/gEN53VbCMxoMkfVJUM2M
gl26sm8Llv9EnGQqwUlvRIoKncv17wwdr4mu0VwJGufgYC/XeArXpEnqx0wBL6SENN3yWfoDqPyU
sN2Q+ab+kIlfl3V9If4hqB/C6sGvRQQkV0VsM3cbtJ1m3hXAVLfdJn+utuOB7dvA2bue8pJ45C66
Bl3YrfIJcOWg3qbXPgwObYNopfh1rp6nnyJts6qGVilsBQyubYOk2IGTDn2Bm8sLPr9rEAIYFxUF
iYXxTXMqUHYesF4dUKRE+A2wGgr70Vb2l+WcGxHImUHQUGGH2yjHlekUVWqdQI6m/crsALmwqXnT
y5R21kNh915srkQO57M9GKA8lihtH/K/qRaGkGjcfSae8d4GTxhZ3org+adLp/fk8WfRBomHfs8E
nYKU+Ml1TfND9RRtpsAIkB/crlVzz+/p6SdJqpyrfaWNxbzZYQD8qc49tPzDNf1yDaRiweU8loTO
wVOLAGzlui9nNZ7QUoiIJgyTjc3D6AYgcOkmcQsTISmrvklsRY+x5sRbS7jZ8+UzP4eEOTkCkEqc
foU6alHfW/iK3mNIxwD1xA34V67S+9GvAQmT4NpcKTt75eIsbjOaW9FLjtEuQEGeig2Zy4xCTUDJ
0Ny0oAXJ9QfH/hhMv2ErlnBRq48kzbfryPAW6IVhpQ1JWf8/pF3XbuW6lvwiAZKoQL0q7GBv59h+
EdzByjnr66fUmNPWpjkiuge457404NqkFhcXV6gCRy2i+gpUMhCBKLRDOLz02p3WCkJh7nldITKu
nmo+9GIJEIm5LwZvVk1QgNz45T9U3mFBSF6jNIwXPoKp86VpY5iPUwog2XQiA/OYGLwEOy6SrHX3
4Wv3cvQ4WtfQrtm2Gf63+wOrMYbrB3IcGPmyPsUFQb9dS7eG5eWWJw+CBDbXvX4ukO24UYIaAsUF
kCTNQz/+MN8q0+v2YvjHcIXBXP6KJJWYog0hd7IoWBdehqJrOzee5UfQrnjqY1uajr1IUVi0MiYM
liNT7icFK+vV2QU9IyzkzZ+jvw5szgxE084NxLfyTC8XA4nIZRg/dGA4SCbBM5Zr7bgyLEhQIVfN
UrqWdVb4swWMCkwQc2xTyEJARjhEBnT7S3HNbgXEXBaJlbc+yALRfoWylSb9CKori3hzbVcirhCO
yzDQ84jWUVXB3BbLPi75XYrJygAB++Dp+U0fua350BfX6GVBU52Z/b2VGyBOA5U3inKoyTH+Ig4x
4U+TCAm0+GQqt6n+mv199ImK5wqC2bsIPevxMKEQlOS3rXpb909VgcnFG7UTXOmcMus5EuOTxgop
HHSSIOX0mrxrTp3bqd0/YxJzF5zItV0NjmaH7xeIf2+aCxLbHx/yWyqwlN80CeePvaXAC7eImAkd
I2xqZQLRGh07NEApCrimbG1PL+T3KrWT52KfXuahM1+MH2OzUwXnjWOiZ7jMXVN1KKyaPXCpf5vK
D3HlUOpouNzj6bB9GHhu6wyKMRrwz1OzNLDPNP1opVfjVzhgIHSym+5KqZ6V+CrwRUPPnJN+BskY
USppWk5jrA41m0F5neV9bZ1yUX/K8le2vh1jQP2UNPNEsTBL+Tn170Ryfeu+Cu/T6OCrgpPHXREF
pTeSl0uhkvXC3dCEw4BynoZsfI8yL3rgg/RERO3/HG8P4YdPHMYPJ0OvkqQFTjDfqLrrl4+9KG5d
/gS7bTB4eJCltq+zwXve0rBQfUjmoIEaNOgfRJRL5gNQGTrWMjLWbIqBUGSKzBnyo4FCwNymPsxC
GmYuBFLISzcNlA3Y7l4MzusDFr14qZ9FeW9ArWv71PC+95Kj/g+AuevDVlHHOc+Qcs3uZNxTanJj
pvehKLTnfe41DGNWdVz1iFqwjrA5zvmzWdmxLzj/PE+zhmAsKgyaAEP0WAktnqXoG+QQqIQq15TY
qYhInftVQKJHKfqC0bfNrIYm2qA0Mlok9AhjXKXTZKJ5BhECs5gEgWtRLJ1wLa4E5ARLXRCRcz/I
agnLv6/eAHVbolBmoa9ECp8i7ZFMoxMPgi/CxUDT4CIyh8oam8oN/DmvkhE9HcV4I0kuLU4k+9g2
X15cgmaKPxCLea+WkdZBk2glIMrpuqV2Z7kaGonLq0o6dGXlgq9BcF54vlilaHVHgwAqRew9inYZ
BZULVN3CaVcZjasWeH5PrmSc4J8rIdE116hXcMz6Wt0KzWGpl9L6NCiHyHw2iTvVBxAxb28k/1t9
rou5PIeeVn00A6gb34x4X6FWoQlMjrsWdL8sUnFLdxtzjdHKyiBmhao3KR+H8ikKj1qAHvCHOBZE
XAIgdpCz6oYuyyo4fnk69NkjXjBp6fRo3zX+dowYg6jq54rYcexApehoR7O3Y4QvUgp27jryLNHU
EddDWyiIQase6lisxclQzImhPw0TB98+6ryYr5U7aIgKIkSux1nBMJamtHGshAFgVPlOkl4r0RAj
NzzDKAA+MUVxD4H9+VEtYiPO/aW5sZozr5LCSxonLonUA/hgLuXhesxz9L+qeQX2vEZQJuP0HSBj
pKO4Zy4xMMTtzsHjnEQmbWe4omvlMtsj/e/Kko3uKDCY2eB2je1RAPm7ksyGH2vIxZOsXBM8RQdi
QECq+/wY3T/mR7BAKS+WU7nlBzJJ+/BauVPeiCNh3M+Wfm6fZ57VgICVWLqBMhoe8+foLcksMuc4
bCO9KTCwr8eHQUIT4XEbhuc20Du6xA/I0oNq4hwmbHsyNxQnoFD2qv+rn24msIZsY3A6EpcJ4j8g
OpNdwehwBzV0gHSlg7ZfFzQ6vvlNM/eW7oASeM7vYxDypILDzTsQa1QmDRhMBJ1RC2qTX0YYsi21
l+11cT+RiYOAs42RQjZXVasgpZhLHIgWLFmdo2H8cg8mMbVyKjMxWkeHnE/mbmPy7kuCpISCkS1M
bLCRy0hmcASD6cbxWw1T7pjZiMHIWUqVY0Yt3euDCm2dpoyupNZHnnfKlP32D+AfCwuUuQsTP1gE
mG2tc1pp6TygB/JGDp3gftGIwDP02vLm68iJjsGjtQfrMoap3dDzr4ujKOLlftfVD2Ai3jSoJDVQ
8AMytD0v13cvygZyKqsw2BUEc/hMSc6kMUapfNwpO/0hfAxDt3e1i2pfXkIYbg4d88IJvsmvtY2x
ud32DvNuP5iUqWPMCVEKmyHMMgy+GiHAtfiDzJI9DzbRbSt/0v9++gTL/DRgNuuJjrsmoYsBV8V7
Zh4r+q3rBIvh3xorDMZcKkyiV+UMDMU4gtzNxog9unVv0/Z2Rumn8d1CAgmq9w9biFsKLQgGHsJs
03WaSpR0KUA1hMUp8So4UN9KbSl9VnNBkMz1AkvlH5U7VO/kxcOurgk5I11vWR0ya3Xkgm4KvONt
ZYepiphfSJHHddcrsOXHrMDmIk/9sYJtyOXtpLnt8JRQwRfjm9+f882OnUngjUnzFMdLqfJ9lUi2
Sd+RJMEMCBQxQ11wN3D92eqkMVdDZVQtmoaxoCmCtg39NtevgTXfZbl8KecUcR9GDbW/H3JZjvfn
CWM8CMrIY9gsu9jJmFcE55rlkOiu79Fn8O0fDBHT5ihy6gib2AxDi5kE0hojMj9okTTb67pyevqI
oaTerwU7yTON3yNJ6PFR0PXM2KEBirWIZItfhkp1Aq7bqkM2QH3eXhCnvQeqNsvk0//CMBYYhZBg
UWvASAf/qniXIJ18r9VechpcHYxzdiZqQ17+IBuGgUEWHLJIoCwJ7HOTL2Qd6kTKhLe6+R6TjxHD
LJV/04j0lnhmj0lkTMlhvFT5MincNd0Q1CG+VCCduuAoq9fpcKkWd50h6E7iRkNrJMb6ZLSvdWG7
2IRS7ufauoxbdPOSnLiWWnau0mP0sqj2KsYwx6b5Weqv25+Qu6FYIXobkfnC6Trf0K6m89xay4bW
YOKQNDeovBbnO/jYxuEa5AqHiZ+pJKXopJGxo/Qy1i+1eCc1gmjo9yzLF+NYYTDha6ZMM/rnEKPL
d8adcgx7iH80v5DNaQ/GQ2u60pMf2LMDsTVXlJ3keS7tE5rVq0tGoyRhhG0c+5fJQslmPMTjZAfk
Y0LVW52uZfIPNw0m89D2LIMBEQJZ5x/OpJM6KD42NEMFHTzAhvIRTm6gikSjuEcBZRuKVnz0tekM
TjZFnRrrMNAE5Frxexk9SoPXlDe6KC/OtcQlCYP1IIRmI520CxpQRqg4Cal0NOoPavU/rDQCOVol
aFUSITFnrk79aPJrIA3qnUV3WvZCGtPBmI23bfPcyFFbLYmJHJHpwYyDr2BJFb2a+8Im0Afp8/ip
bLT7OulOkQz6n/BRLUGGHd7quNukaPYG+k1D/mEqQcxlRCAXhFBKHx63f5xoE5bAehU8dKleGVqF
36ZUbmN5pXYlh3i63m+jLMf6y5GEUsnSDWng3mOsJ6isQVV6dEPS8S3tPiA2C1p2ubqYSmf4uQ3F
LYqhLPYHi/msYYZ7EG9nPPG8/BXP9BtMfYAd0g1aF88QEEE6fuwU30XawbwXiIaxS6QjCLrr2WKq
NsXKQJPlgIw3hXID8XN7e2HcL7UCYL5UQqRySqBJ6VRG6sbkBEG1tCK7/l+y+uuFMDGDqRZ9ZnTA
0aO3KJttHQkNkaYt15us1rKsdWV1UNbGQMCCMXWZHSevYxk4Cdjn4+6eihpjuPuG+UPNQFushv6y
c6wh6JFnmIBVgyIbUA3Y751R1OjAtfAVCnOxhXUzoJgEzx/iyBqx1/o2+n07+Zb6O40+bpsC95pZ
gTE3HKh0B6Is7dSRfOVjvKjBhNPOUh5D6LXUhyr6tg0n2EE2VZPj6avq0+/g4LUr9iOyXOQxkN1t
FP69jbB46Q9flMKYVWnlROaQLPd2dmnu+lfZC6AvDo5fe7rN7eZW3xsPnfsOgmBnG5kblHwCs6ll
pSySLi8A3Eh0PyuJWxntld+ax20YrodYwTBOUI9QWfRjwIRgeItCcPO+bANw39Ughv1vB03G9VWE
QPQCGu3gAPzQOtmu6sNgPWvavVq9hOiMlZQLKhJ3FX021vGNYS8bWgJQvcRthkwvonE3iUIbjx+X
mD87sFyF+X1n4AVifRujcNEoKOT8sQdzRgXpqlgbnrY3gmuwq31gXKUESmy9DPCT+njAU/WhLDH3
d19L+20Y3gfFkD36nNGni+40xmCzss36ojWQ61PdaAJj4DwLLJP7slpBfDl6ehTQAo9vJ7hOvBEa
Gba/i57mfbdLfmLMMBE9rISAjJEaRSAH8tLiHJ+6j/zoX/SXmFQda3v+kG0o9Um77T3kfar1AhmT
tYLEqLOIYg/7l1F2R/NOMV/14R/uzjUKE4H5McyBVFjVlP4awSkVJHY7vrXWx/ZieI4E9Xx9Gc0E
4wnrwYyhaGJ0Bi0ysg70SW0dqq5/T1gH17gCYb0VVUs5VGuAVBi8zYIHq3ItyMbWdhNfNkXsliCi
3l4W725bIzI2ARU9C6P8QDSqnQblRBVnXLWn/DT8hFS7AEywh6wPo1bXq9MAMKl4TDp37J+I4Drj
9QIv+p1oyEURFuMdjDW0raTVU4dMoF43jyYYKQ7jpO7Man61CiWxkwGia2NTT24U9OoFNdLXoaiQ
wI89K/oBbcuTng07Ms6toFzLi4pQekR+14AaAorO55GKpXZaCPkARMm9hAxXBAokH+nJ99iwWxHp
NG+b11jMuavRAy9BBxgFyGqASgJoY+sfmqivlXe41yDMRiMkCui0DMvlIFgdAsUt0v46kxJ7/qe2
nd+MtHgKY36Wzbgi7KNhE4y4+hRXHxM7zN+3DwH34yyUt/8LsKx1FbLKMQ0sMwNAoKB/HMNji7ij
3z8XmqfkIp5d3s0CmjETqocgzCa/3zgrsI5qkxyN2tJk8VYOP6pht70Y3tdf/31mMVXYaWbgE7xI
UbYISOOG5mMLhbptFN6WrVGWf1+tIkfh2M8wxO8U8bHX974MYofeSSleuA/bSNz1gN0Eo4O4jVF4
O0dKh6ygdJl6m7QYzNU70vk71RT4De5H+QT5HX2tl6P7vdrIAPEx9k3NfQgp6O1l8M6LiSkBosKU
UdVmlpHXmMoYY1xTpDrMIFnO7Xy8j/+lw22F8pUGV0elTMU61GCXKR8juMy2l/FVkwFXlAl6P4Mu
6qSKzqyjA992UExAMFDOybUjcgtGdxON+0R2qX8s6xec0KTdl0GEDktXxytz+xfwN/LPDzCYCgIY
zcEtvuQAFkmzmtq+8VQ0r2N/3Ibhm90nDOOwAzlSCqXBOhUltCnuhvTBEoUu3EME/TAVaQULTYnL
b1hZnT+RBnxwSNDkIKOrH/ToKOfHovFiUe6Sd8ubKyDWJ6jFFMQh0mHIIqrD1TA8TdJBa1/r7KCJ
6mNfVZ0WC1mBMa5BK6yutiqAQbJj3pkPlh3ZU2wboX17sl9eZsf2Tp5n2Aciqm9yT/EKmXmoD0Wc
p5MJ5Bi1vxmkX2UkuMa5veHrxTHmH2dDbAUjIMhNl7nNveRI15JT7YMr06vc6lg6nj16wcPg5k/a
KXBF71nuk2z1A1jzz2lthLMEm6FvykNwXTyD8LC144dfIJW4Ve4uOre26ysRLa/AgFjSyEIdtWai
QFWzEEzKqBOeaHeqWldL3lJD0A7GA6MLzx6SOpgpZ1ni58DS0m5xxmNS7CJVdTpTP3ZzfYDCFKjF
RrutS0HzD9etUbLQ7aOLWkVx9/woktaPIj9FaFpEjk9kKDPYhESgnbzxoX9G7cj/hVjZjqvrRD2Z
iduO+21/w33gr3/BYtwrZyDRGio/PX5BUFyrozsHrj7syvQqDK5q2Fd87+PB+y+YyJstBTAVtHLM
qtGs2LZRZ+FRg0nBQUOHxW1U3kr1ZWiANNsADVCRLOprAtjlz7IpY7SV4fbAEDu4qBgPkVKaZ7kB
WCsn0k8IaDYopVjDZTdK2TFvlpkDtGnvK0yEg+M8JniQqAMeqXSW8cvQ9tJ3w7/0Uy7FQJmomG5G
u9v59ncx6LRrNcige3jfkJe0Jvjmf83Uv6S+ViBMZK7m89Rmfpg5GpThwwuD3iBcigfB/vLc4BqF
+arpNJu9JGMpeGfYZkVsU9S6zbuD1wiMrfqyksm5AgQ9uRsyZA2BAWWmUNSYw7sgLVDyQh98OZhs
sJFQuahKaLg6UlA/x6Z1WyvSNTHGSzBO7Bu1PWwbJnfjPuFY35pkUazPfpQ5vd7tR2W8m+F4tiF4
YYW1MBlBeBLjsSyRgqH4eh9kgGjKHwQUEUnoDcG3f8DAUCWcJ8Jwk42YK2SPc2temBTkws7b14p+
lOhi2gbh7tUnCBsxj6iEaoMFwgHadE6tyeheEpgxhwkLp0WhkGsHJQSMgDmSRTD4Qe5jHWFkV5md
fUg30eV4We7yS7zRopPpDbjxZs+4Di9E34lbtUd3NdhzwTWLEV/moleQ76FVAxMvQqe3bNyzp+Sq
Gh6SY+LGe7RabG8n19I/PQObb9QTELQGLexiAo9lEfzowNSZWD/z8lY4Tcw1wU8oNu+oaBMdoggr
G4PUjeL5FI2hq46DoATLaxwECTvm/VG7Bucly0WVGWndyxXYZCEOvbNOmhNcBL/qQ/gS3JXfkXgk
97S01Z8gOFxq9rlT5MfkZXtXOUs9+wlMQNgZTaBXUplBG3vyNXvyZfkW45+x6UKsI428bTRegpUq
UORAcyjYItEveX6HyCT1CfSn4d6z2IbqpGPqJx9Ni52JBh2nnBMIf4UHJb0ldbuLWxGRJCduOoNn
bhe5V+PESGr4Fm0noTQFDubetTBMQ+QbWRJEwrx45QyNuWUaTDUnSQQ0Qu5bpBvm1gODvG2Gzx3B
xY4E3Mlv/+FqOwNlLh59ghZhq2KHw/KmhGbILHxe8p4vZxCLTa3isIDQIpNSrEuS7nx911CPhIGr
yVe6/5pIXpRLdv2TQFY8Dr0wegnjbhlVQFbHMdG1HV0O0PAMvk3VI+1F2mH8PTd0Fe5osTG2Kx4D
+VkFivgMjdXPGaiw+nd93g0l3Wf1oza7MD4M7Qhn9DmnCApeJiohS3EdyhHnO0IiHRq5FJs+Xci/
tG8VBnYOlas7yaPudJcQGvUGGT35gsPE8Yh4xkOLyjTRF6uyWb8wltpcUnF2x93kqe/+m+rNoNTI
il3wK782dtmNBcs+xneie4e73EUmkJhgOtLZa0eeNL9SMLTv+KMdk2ejuIrb3fbiuGvD0wYjSUhp
miyDVCrJZCQm6NgalezN8Yea7ibotI35foz321CcUO03M9d/UMyJqdCYSo0CUKHiphImUQ5Wvp9E
ogKcaOAMhTk0YG5qraoBCk32o3rTUNFMAfejrHaMyWBAqbdQywgAMSTQgqeo34WRYNyJd+Wjs38p
wCy94F/mT8OwhiJLj5lHM5I9DPHaVPGy5HviQzfxRDCbnOzSSAU3hWhiiHeuz5CZe0oiKViOyTJt
Wd11KItDajT+juQgBGGi0oVAgjC9xYUEQwAaO9G1g+TqYqIrN6dYsZ+SHoUSZGlSKCeAs6UDg34L
hdcOAs8dKCPwfnC3jZHzFTF99QnKrhNivVOyNKDn821h3MrKhzH+2IbgXIJnEEzcVvvBTKoREAHF
OBkUYqG0HZyoDSn5baDffZPMK3aNxBbrmr7VB0UGEimHR72rLmJ/smNMFDaYYU9a4rbko05fDeUB
YXhlnLIx9BSKvhtqywlIJvTwGPXGDvrTbmA8qb7sZOqPCEwraKK0ez2/HQf9JgZR0vbv5jiEs5/N
BilRHyp6g5/dI5+hFrtBebbQL5l72zDc7wDGXPQUWujmZXObgRb6kAHFNM5kzNpzZFnZWwAzBDmz
RkLE7zo8e5sbIOyRQVj6968TKL0uur0Yk6byF95YCEFm4CWK0LGVPhTyZZ4KVvfVkPH3zUUoUUdf
OZZ5fnqyvoxqP8bfb1CotaoAMnPJzpJft/eQ010IGDTuIlOCOh2wzmGWhg+90DF0n0b3NUQTkp1M
9mPgGkGAUYobfXar3jatU+tUjzrEmR1HtfVyN4tcI2+50MvCyBiWDAI4xmbasFTiScVyq+JXkRin
dpL2U6eKOqW/XouL9o1hgPICUq8gAThfbpvmSpW2FZJwk60/yvvelZ+zC/9kXum109rmVfYzd7LL
9EJE5fSbJeH8LAPZhIKJAUo2C5Xjc+RZljuplOGAB8OYoeKNd+mHgnbDy6lQ+0VxuUUvf1vNPTQl
SXNXjCnYFuZMqYmrRFFxqyA1dYPerSYCg4XVGC4ZfNUbmrpHh7zRZbktqWlQ2G2VhI++2TWPw1zg
2xE5oQfVj//+Pl56UnHnY0ZlOXysffoF2OzDxdFCsN7SfHBSCabteN9qjcBcyFOFOn6ZAGEs7npo
vgwPcnxpJY1tkYftU7AY+Zdvg751ELohN2uyN1XVZamhxTW6BrQAeabS7LzUSiFOJVFqV2p2muoU
z40UBAWIGUWtmRypCZgG3nKQ+cCA1peRDsVP0TNfw5HFR/XNfyd2eZKQb7cc7Yhhptce6fbDMNi5
fZHdaNfhr7/vojnD/32Rry5qSRmtWraAX6QfgXHpR/vef9Gz/fYmc0/45yp/x0YrFD0p+1hfJqNp
c58krlKDpk952sbgmgzYFzBQAjJvvCjOD1nXYGCyJP0yyFfeqp1+FVpkb/gzwo3CppIvCDa+xqQ4
A5gGoxggppAIYZ4tTUWkQOmwJIwwghNZtdXwfXtBX+84IFiLIirSRAr+j1mQ39dgERlgGvM1xgHk
6uCHXj7YOnVCYaf58nPZY7ACs5i6J8h8gzpfxiDrys3Uq2HaZ5VHE08JDoa2G4lbNDdZ5Bb+gZJE
EDNw+CrPVsoOgfpSRvFRAV5dN3fyaEtPljN5w/5neqW7V21oh665f1EOdnCE3AwGWkpnsnOHOoMH
hWnRz+EZ63or2ESHhimratl3uTrVqGhahyDcbX9antNZQzDGU4aW7yvL1GuXut14BF0XLlvol8XW
TqJOUxy24Tj1p2WDcccjXwVjYlNHY54kWo4uUicod017K8+vanygzc2E0dP2FyXHVHsrpQGdWYlT
yO+NLsjW8Q4LHByCGXS440HAXBh+ZQRxR7DeDPyCGKK2e1XgYbgI5tIArIKZE3Mm54dFnssyUY2l
RZZgrD67kiMhQfLy3dkjAvkP3OM48hgSYM5jXUly5ScYmIHWuW9cZtO9Yh2k5CpovcJwAyuxqwaN
bvifoHzIcwQrYPZsJmYftH0PYAyrWdJeId/j9lqZnpryQvn7Hn64tM9FskcxnuCKymWRZVDsmum9
nNULKYwEzlO0IvaIVXlqTMswVwg2a2O+SfNLvER847vcHtDoLEDjHej1mpjT1qFtr0nkZU3ovTLf
mvYiHr5tnzDe5YOZfXmhADLRhM7YRlnq0DZpMbZLfQ0tK3X0K+pVyR4KSFeGYzB74GkU0f3xNnFJ
06HAiq53yhJ2j1JIImtpxMuSh7aFJpcjyU+FYk/WxSBiQeVsobJokP1mHQHXDbM+8NYrhWQAq7WQ
+FU147FsjXmXmuCZ397J5S8xp0wBtRXqf3jYLew55wc5kH08fEGl5UR5ZCtTdB0UtxhmupaU8qIk
16FMdlRHeLyNyqkGYQ7uE/ZL2WLscMvr8B/RaB0wFw3RSNMNomcyqQdJMi6a8rEOwss+bFwEvOAQ
03BFNZodzzlaLJ+0ODxoneZoyo/tH/bFsJDvR6kNgr6gBYQSMxPVFMRX0e2ew7GgMa3ovlWQVWrk
6Jh3wQUS8sdttC8mxaAt/76K0xDrxEYHCUunr46S8hTXF/oQ3s3QLCkwTEGoSPtQtDrmY+fZ3MdR
Dby0GXeZSW5LowELRepFbXw9Fmoq+MxfshPn62Mb2CjUCE0zgq51r7RIwD7WzUdl/hxFQ2tfc30M
DvvUpH4UlzlwWkt9a5I4tOs4ly7BJHxSswwsquNoeJCJKzB5n2Veq/YfUlsmAr8nWi3jZZsI6urK
stpa2qnULdGr22HGaDQtARD3M1pobLFM5GlBWH1uNpZqZKo14TOG5VVW7cbkDneIbdQvoag1gGug
KyTtHGmQTCufRyBZ6jMqXMq4y9EGlkP8LqF2MIicEXcHIbaHPD3kTpEnOYfTINvSRv3yHSsgQf01
g+dpZ/XKwDj39tETQS3/vjp6cZ2UckkAVZrKA1WHb7GOFOlgHGtdRFr2xZkv1rlaFeNTmljKc7XF
JmqBdadZBpryu+8abQQr4p+CFQ7jTWIN9fUhLBtMxnpkdnMI76ph6eawjSp9xJB4BtoOjIqLYhjR
VjJeJTHDsStqbGVFkLVSrcJO6w7N+YU75BAF3f5uX6dGf+8mWLohOo42EjaLVmVFKVsK0PR4/JWW
ioNOrhs6Bsc2i179PEMatOk+Yh1ycVZ+CqmMRpbGjSvfRQ37RcNA7/YPWlZ3doGe/x62zaSXzLwc
ut+7ntsKlEIpKPfT0PD0YicZbopR3WYQOADejkO5A0UNJFEQjzAWJRWpTsa8xpeWi8HGFJAH4R53
LmsXV4ogNfS1toAFrsEYs0p7qaD9iFg7qy4JhEcNR4tOQ+YW5lNk2Kn1EqKqsb2nX1OlDCZjUlk1
t5hlBKamXOTRTdZiI0u3jR8SxK+dqxVXgXxIYq+pbb+9muhBGS7C9t6MEPhdRoGoFZV3gldbwFLt
SNJEQpLi5zR68DYkzU9DTfZQG/nbZ9vvVaNFEj3lC60p4/4UvAFIVAAmNtGxZOTfkIi8295Z3tWB
FOIfCMbtWQExfIwFYWPjxm60ywaX/yzdKsmzLwvyKSIoxkgNq134+XAwahAHhdldI1W70rzUpRwv
bsHO8T/Q57IYG22b0M9SdPg4cESOPLqBhC5DkXopH2RRqEbuELUIZkHJaNGokXDqEgSiCDKcLPAv
S5ILPhHvzgV1+R8YZi11lBZ+NTeNM+dXY/1oSM1rk18XaQsRndEONUv40l7CI9aFrRGZ0zYTLZfj
FohdPjphcbB+YXHkeirti0gCK7fT9SKVNq5xqKDGs0AKg5cAE8K0iEPbbsReykF7itGAJZmDl7bX
mI1uiagUvEQpX9a3AmOimDIN8kCPsL6oJN4IzvkwQ5d3WTt+uesDxVZ6zLs8F9YdxnBB7giy+FRE
lsG9nMFm9WfBzNkO8jlF6hcLhqaW5b+N2j0Y/rPW0yTcYKXnD7VNtZvG/LZ93oW4zIEvTRMUpg1w
azQsoSQi93cQUa7UXVklGFnL7NIAB5vmKogMtqG5x2W1Yua45FkvxfkE5BIpfrm/mI1x34teNPxP
u4xbIHBC8nYx7VUYJw2zXEhB1zjqLLugcsCrqe1etxfyO57+aj+fIExgP1h1a1pj2ziKBdUMhDgv
lrWvpVOmXfcRFDtfLHXftNe0+NFagk3kOgP1E5o5J1KVaFJvAZqkrdPpMmStHpGIKO1adgzrUEqm
qETCi2cMokLXAE1C6NZhnIFe5rEczECUysepv2ot24x2fjnYKansrj2I59KXXPeX7f1EZG/Xnqpp
M+VA7M19q3pGcTslMyb2CjcPF2olDMyWKNr99RjNcttqKjSM0CACwTvGK8x1ls0o2ddOqjyXY2hb
aW8PUXfs/G9keGuq+bBtRtyNXeExHqBCoT4eetQ+dWvek3ncq4PslQV0hq3+JqiMvbywDaSKuw3L
taAVLOMAsrEfibzAqpb0LPnf+7QK7ZZMu4K8KX3mDWopeohwTz5Ky7gmoWGusA1RXQiBtHbGzkbq
tFPV8UmZy6sIfFmUztex8hQp02EM8DPMKSoRwKF91JJe5MSyaePvC0M0RMl1EtqSSUYvkIVxt3Mn
oaG9uYt1WjtzNe5TtbsfQ3Lc3mXuffYHwmC1k/oSL505BATUHQb9GlFxnOyphuFjQaTDDf1XQKzD
63QzQ64Md5fhOxGa2jrUazB0cciFRSr+Z/xv20BIfr5tmCMvInn5jH176I07Ory0isjb8F8Xq/Uw
Di432lmeWqzHhOxcrxB7QNtpkl5EPsozuYdxajXAu6oRDW8IgZnjj1b0rgwVAPdy60HzC6POIFU6
9JhXqUd7Mg6kuq5MQWwn2lLGB9C+SGgsATRXXRMDA36wN5te8ETmgmAWGTox+A9NieffjeRpNtLl
u+VoRxijcq9NhgeSGsHVxDX5FQzjWCrVmGhsAAaJZbsrv9eYLgoK9GnFO98fBWBcs1+BMcGEYrVm
UU8Aq6bcntLrstecKXhvClHxQgS0uNNVQGEESo3gG0BRfhsPewWLMin4LQU1JtE3YlySXuICSGIY
gmziYR1kD6E87cCa/rDtlvgwaC3GVCoGoVg6r6oswqyZ4ZYg/2UPZEKC9GEEv8z/D4VxFHlS1gFy
6rUztvpBscLHqYr2cW4JxFG4NxmGrv9bDOMqushMg45a8LF4UM7hXvNzT48OLd4pFaQBRc8i0d4x
DoLW/qB1BeAwwgftqFLt7TgSFb9Fa2LOKrIAoWWM2LoMfVpurVphbEdz9h6ldPZadBY2GJYZiEfS
uXvc/mr8pwGuKhkJYwR7bBFN66SwHQZQ2detp9eXc+eB8dQmxXVZXFitG5t2V9V2gAnwbWDudfyJ
+3vUZHXE8mCupj7BmmdFtVO0WPqjKALhhpQrCOaWnHqpTVMFEDRHNyRWUZoHA44W4ykJhO+nbmdM
uzT460bFJaRcwTIHwcxztJ31MBldMo9j2T3Pdbrf3jyuVa4gmEOgG1HXyA0+mlVc1VmODrZHU6hs
xg1VVyCM6YPykUoTaDEd5DahbHZslsFRldgNPpgx3rfJxSwdttclMgrmIKSDnOWdCsjcRyOWmV74
Rf62DcF17atVMReWQXwUoyh8boV+qLy+yv1i3xlXEehB/gUICojIbSw0FMw3io1w8DUi1SCVx0xb
FgeOCjbkfsztgopo7Lm3MJir/8NiPlUNoY3WsGAPmX6Jx9Oo1C5pXRI6svIvmW6wdvyBYj5Rk2JY
Ki8BpZDuRILJibX7MUPZWO6C732dHgkK70Ppi0TM+Cb/ict8N01Oxj5OsJ0qfHwHdi2MDATjIMhz
cz3xanVMhEESa/DJsjoKZu70vgSrj4IGkFbflbXlCVuS+Mb4uajl56yc4Nz1naVkWFQaeD3qBH25
J82bZnT/T1tkAg0lXbRlZCxLrVp7XN5+VYTaRPLQFSKJ5//jQvlvTQr7CMqplPkRBdb/kPZlu43r
wLZfJECi5ldNtmM7ieNMnReh0+nWPEvU8PVnKffe3TKta2Lv89BIAwGyRLJYLLKq1jKhatTvQvCn
JjlI9OwJepJpcp7MP4P4XCi8Tt9rGoVvv/sXmHH3EHBItSkDcNRAniX+0/hm4BmDaLUISMCCvsnK
M6WjZVLD6XHlLClYZyDhS2RoEFD9aVCqxzETeYm/2yaFgo7LNc5bXUG9CNa4jV9auleNU1uEd3H6
qmkfSa1xVnrdaYNnQSJIgEF99RJNlsayrFOceTXEciNI7hSDFcmNlUu7If8JWVbLDO3/4Oi+W8kg
JocOaMYjDIlPSATlXBvvN+gVdKFM3Mi/Kx679/oD3AKH8QBCN8Zx42NoOjg58l0GBWbhV1pvM3oa
pY1EcNZ+1d1LlZ7Q7uXcHuPqIi6wGb+gGBVptflMB9VPqqFqKnltkNrsDK8L0IDF64lc9QsLOMYv
aGUjxVILuCD7XUX3SmlXxkOucga1etouUBiv0JixhiYloNBk2qlq9yV1/1rKcN6T/0Agn3VpjqkY
m2UeASKqaieEXxPkWZg3rbzb67N6OhhIg6KgSFFMwtggWKdJG2fotyNDcRQU+ahl4qtW60+3Ydad
2wKHsUF0TSSdL8PHyP0bciTQHIwjT5asVg1csXaEbgsOuBBcnhzcedtevY4ucBn7I6PQNN0EXJS0
WTWt7vxJtnB5dPx8sPKkdkPzZ5OHv8q4tcpKt/KuOeg6aNxuf8eqXS4+g7FLGWpyct/Ovizt7kql
3DeoFsogW00EHifUakizgGKMMzPVssftq7a77EuF4dQxLncopO3fQFS6/V8N64oHvkn8HKWn2G61
F4QRxE0cc7RFhRN6rjqReUOAZQu0MKyirqIMWqz3MNJq3CjNb5SAlGgLjERHbV9qseHs7tWTYIHG
rJXZ6UmrD1grsf8g9YtG98R87f0Q/SP7vPTGlqcTwwNkVixpfEEpinl4eWwFmp0LRwkl+nVxn8mu
qrky7zlo1X/9HSFboquGIWQ7SIhNb4AIAC8NU9w+37aM9RqEBQYTVPgN6kjyAYMSU/FkRr1pNWlB
0c5JqCOlwz3kBh/EtvlVy/1k68r00vjTTjB8vB9GD1E985nVaewWqezbOQWhSj8W4NA2fYFzCl8z
FeAr0WUFab+5c+GqMjX1hVbMdEjFpjLyxU2wQYcTWmiKckti9CFWyV1I241SJuCQhKeK+93Qmv/l
EWj5EYx/VPAeiFwqPkIqTj0UrTRkNLOc9zy36oaXMIw7VNpMAHcyVh4HV214TXOY+ldN0OwofW/i
F7HYqtWumjjef/2Q+Wf/muTyMPPRSaeGFWwhFqc7AYmitFTugyrhCY/ycJgYTjfEuIx17Fw8225l
v3ArHeX1Cu/Vfd0dgcRHF5Hn01hOGXRgFSiQwnB07YVqk9VkTtei93B0QZMjarx279VFm/uSIQID
yk8Ubl9OX9Drg58oWLQ0sVN9tIrukCGbCCWFITz2+dZEtasAkbdc5WyNVT+xAJ5/v7hlBZEJYUik
/u1RrzbC0G96nrDi6rm4QGDCjzTMVMROmMrBwKPC5JWa7yT6tlB0zgG8eiqCDg8NJaaJ2mhmDsGc
ZQ5FD9PIwye1ciOk7kWEoYqLFmAO1KoVLqCYWfMHQsU8n6GqkyL1ltaI4C+OvdsOlofCzFwWhBBo
ma/1QnQwkWKOUDfI5WddPZlQJguaXl1GfTsDEvaoOpIbLI8EvuAgOoxQlBDBVtM8mKkbQ1iskjlH
/TVp8bc3RtOKiFpMFaJElzZXpjTJEh2QbW4lR/VpfNSem3vy6HuiM2vOoY2d7oI/iOJuz+fapv5u
lvk/uGwoQ+okj6XvV6dpZ+iuihLM+JEE+05yxpiTx7ruo7wcJJtYiHItoYh8cThuTCtw9cAKLMWe
LO0xu8ugs2dO1ptopS+VFzigIUAJv8DJBqzth+VwWZfctnKkKTCfafC6eD+OeIZ6NmpHk37entfV
TOESidl5ambmpA+AROI9XHI3do4s7lUVNQrytta8KtPsiteydt0hwcwwswkNgwaECpjhxiqOE+J6
tORaQwCVGSt8a1/8p30rW+ifcH76bsBLZ8s8Y2L2DZmSSKQxPDZ44Dz/WXuM3xpHdyMXabdNgAU9
xY7hKHa9U58qR/hoQcywad5LWDcEubeIk0ywZca7rfyj9iBpu494F6M11z737OuaSaAZwvafoqFp
SuIsxhk23PvRAGYC3rG15qCWoQaz7nWetak44vDIfUsFgYiQbXxuyfvq28YShVnnOlUjZZqPqAwO
HRJsenoEmYISfskdiidSAXIhbiW+TOKmNz11FN3b1r12fi3hmbuCUA4ors0Ar1TCXTLp+z79A0LS
t2bkaeLyppPxizUVizwH97etj4+q9DLSc+v/uT0YDgR7LYi7tMv1AIMhyWSTiID8c/KmNHduw6zG
M4tJY7v2JsMM1a6fJw3cXLiR4yzujF1NHqjq9tJXLO0LyRG1bHcblzc8xuUF4UAlMQRsoL7XyJtR
6aSSt9sY6xv/n7sEG6qpBrq6sxKrFPWo3KMgZeqFd8Po97VKPmPj3BjR9jbi+kb+i8hsgNFM6lTx
gVhXR19EFJhBaIJzNq5iSDND6cyPc1WRlEMkWernTUa68L4wezyPmErR/bo9ktW5kxTTgBQzMVR2
7kRUAEF+YUapNGcUrBGiP1CnJ4IMoZqHANm6/x0eM3NZMI0JKGpwF6qeauXBT7xkPMTGj8w/DeBm
uQ22anyLwc2/X4TSuhjFiagBbKQTqpB3ddKgF5xTqrvqjRYg8+8XIElAe6S8AeL3lQuaI1uMTNy/
jQcUenDMjrdYzEVSC/KYJCKgQAkpmyhZcdvpcxzOMtkLLSe3tDp30PxTQaWNrkf2aV5vm7FMfZzl
OniAx/5OMpyo4nWdr8dkCxTGHHKFlEI6X42NY/hQb6ctsle77FhCvyi2kLgtrMiRd7ktHDNPzKz0
aLiEs37X1Ctz1LL4BsZK2k4BvUaCLUB/PUADJ3hFTd/X+zNRoetWOdRWN7o92eOb4Xa2fDepdusp
nG9Y7RBafgNjRHgbHbImwDx0YC1wst5Wn4Z9s6Hb+LP6FZ5k0De6SINJ7u0Nsh6xLcbOWFSak1Fr
KuBCKskQLHT+7dst+fK/OtlCbkn0iFV9Ikv6UKJKWXczXtHD6uZZ4M8Wv9g8vqIkiRkBXz0fTRA1
vPmHPnax9qIHKa6nbu8/kXsQdASftwfOw2UO9lhrSlXLseagtI7whKAcJ8HlSrxyUL6j9MXo9ATF
34OM0UX1Z+zvIRmQQDx9qjjXt/lj2ef2hfF8H/0LGKI2vhyb8ySCUzUN9d8ywmyIE1ii/GcKRUT+
It5teSWzq87o79J9v/AtUJV8qkM6ArUrvwRfcdIE5CMpaM6eNbwbRo13e8WuaTEvt+l3ULrAC8rM
FLr5/XS0IYAEkjJbf8cPdAvq92pjte4P8bO1xSfhkG9adFvb6Uk4jJvbX8Hxit8sGouPaGXwzJYC
7KaCUMvQS16h2FA8/y/n1mJqGY9UgB6ehrPdVHUOyoPKVuW3NuGFhLwFnK13MZa0zucyBaCI8a9G
cpvOqcJfauJCCNKKeUTa17czkE2iTR2UlmDVB/00M6Y6iGmh52BYMAqo8gpdgBdetRCJnZpR/Ary
uemHYabmLpK7fhsrY+LUHUq9rJK0iR20k29VUxK+5XUpPuY+iX1H7Fs13fpN0ilW0Q/tXT7IQ2RB
G0R2dHSRfnUxDXqEMtnwleax8jv068hrlGEcYJ8a+dRpre7yfkz2Y2B0A1iA6+mpM2sJzAVi8sNv
qmgHieYGt+WoyQ5C3pnHRKTF422buloHzAzCPBXynoqOkjlmZoJOVGg2C33ooxBtBG1CP0Fl7pAZ
r3eyjJzLaBi+NRYKvbsNfH2PAzJqfWYicDRlXnWiRFkJ5ggdNPjk1OHUy1yZgEdH3E13hYfrsPjc
bG8jXsW0DCC5NDlQyYG0+Jt3vznJYATXeTIRVx6XAWDuv60StIYAO0K9jwsSw0JArX4kourHuT2Q
Kz8w46BTAB3fGv7D1iEKFa26aOafN7TK7brkPkcRfUdrTsntdVwAHKTfoIwMZh7w/DEJnVLxYwT9
ODhA8tu7IB7fFgc5tsu9vw2IZW7U0so3kOHg3KjWpnEJy6xTGreSEpaAlZo7UM4J8tdYHFP0Ed2e
xesiGAxPIiCIl+bBGSzTLZp5aFuFCnQYaJ2LdhiG9Iht3v+JOqHZikpnBJaWlMOnkSvdfT70JcIS
ilgIFZHNHZ7o66c0KVB93wpT9lJHSvJYpUL3WZrCxNmlK6YL+mGQjswcxLiOMZESWsOquE96MB8b
vRMJcE+8BOH8Fy6OcbDyQ9MIzINQmZJNnfEDfSgpPa1hU2S0a8kluUs7YjU5tWpuIfzKAoMyRNXA
aW+aYLVl9gkVFbz5fjPbFxbNP+rhoS3wtsyZs7X1vYBhwnva99UQj+DoHzfmOUgtYhdP+j598B8j
u/0DooQEBU0eEilOxYksr8OFeTZxdYG0CFTVDFZOQ5GT1k8ScPdLZ/Ws3Cmu4MafyulTvaeBRe1k
B4bgbjtmlh3tZHvcxpuexxizYjIXn8DsokQ1I2KMs3xA/kMzjjGv6OD6TYcZI7OKsRhRdU4X2eqv
WSrGh84RtRQnIpYYut2nxrulrJxUFwNiljOMUsiShbDQcNcdCw03Ff8wbRTQa9yh3+UESs43UPfa
r/Jz+4PjKXhzyWwOQUjlVCEYav0e7/JdZDj0TYE6jCXNhmS3T4n378+qi8Ey4VGINwOazioFBopg
RcENBt5bCG9MjEuJxVhrs3lMOUl2Go23yH7fnrb1bf53E8wLugjxqjJMq2nEGKo88EwZz9zDmwaG
ZV6r8CoOXo/AEgupBUR5lzgqlcqQoiXEziCHoQ5WYPxES7SJluzb41k5dlXUCvyDwxigBnrPEReb
zA6ERzR6orxG6HiWNh+pV254gcFYWqL5pBkoMKbgKfah5Zq5uY4SkX7bTkdSn6J8J5o/0Z50e2i8
KWTMTUOxohAZs7NQ0DSLW1Ul2mWxl3lLxZtC1ujCYmzNDsPzjbNaPtQBhH95rEI8DMbsxmLyM9IC
ow6eJmNb9DbER3mxw+ruAVGugdAVUqsst1lnkChQGkxYZUI2VnXMaAv665mJVRdfkFpTotc6PTc+
blC4q3Xps8ALAq+zbLP/nfnV8D6LHorvl6XF9iqaCiqnBcy+qzxZP9HMgyaRN1S2n+HtBGp94nBI
C++2oazFhKpJZqo1WClqCJkVbNVQq8cIMW7tDA4EDz+nzMKVzbRTK3hQ7fIoPg2CxeU3mfcwuy+W
sMyixoIcYxYgD6ZtIKC+HbzAsur9YHfv1bna65xU6dp2WKIxDzS6lkxjLelIFmbbUjmiss5onJpy
Nt38zTfGxBLh1GZmhO2Motbveeko09GgpZUggTl4fvZ+e+FWQ5LFmFh2aUmohqkiQGusYAPCDyxZ
/KDfIwSKLeTpoEXzHjilEz6d5TsU2cdOj2JXXr/P9ZMfjHb5FUxUUgxd2fohzGd6+IiQ7Z+2IOU6
m+5vsms836o3JXrm9/uB41fXfMIsiKyAJ0ZH4TVjtVMpJYUhIhRMa6euazDigT/56fYMr11oMba/
IIyN9pNkJPWIsbUeddRtdw8RlZ/ZoXd8i276LTg7OIBrh8USkDHTrpZM0kgAJBsp9fzN8Bycivdh
siXNgiTJfzj+TGhRSQjdv/uPL49ZFOMpZjXHe1GO4PnQxtued+NcXSYZNwIwmuGhhlWJLfo67qMB
Lm1WEApnBUQQvVPOONZct/kXhOXYG4xQj6cJIG357EPOJuLyBXOGwXJs9LjDjXGGE0ioSgviGVp3
5/NWY7bYK+ehQDwVfPHfJP+Xq5GNOs6lHtpwrXQAf09Hf1Ddk5Pd2L9yrGx1NApYQ0FPAHnA72vW
4pzp5FgPRh97p7OHXy1cRGbpHly+Rc7RbrLL02BzmdlW12iByWwlA/RvVAtga4On/En2vWs406Y4
pPfVrrUDT93xWiznrXI9nX8HyWylVG1rDbKBoHvZBE/ZS3RIdoNb4kH39mSuuvy/42I7OdUyClHm
CRjq6SjCsRpPxXAox9vxUJh3mzgPR0mu5tn7NTnByT+QApdcXskLZ8q+D5yFXRgB8du0B0p8AAeF
HaLehbqRxzuLV+McFIb9P/tj45xOUtogHoCjnCQc/e2+dvEg+Z5u+tPtxeEY+rf47WJAE9EzBfVg
s3DgdvKdoN755OU2xNqlGUETGJqheTwzDTB21hUt2BMmCN1J6Y9SuMOjr1NQd9SefN0zzE1C/uii
V+icdOpKPANUGWRK8/69avlQw87XoK+DsNukKPNooe25rfD6XHDePf4/w9PRIk1MCJCIjOVJaZc2
JEug7KR1boGKVd94K8R3aH9DhVNyoQkG/VwB4pWgwwum5PP27K54jTki/QedXPpEmiSiYEAkDCq2
6PQw7iXeu87qPGp41YEvxFMx69hTnTYthB8wPITXifBnGJ6E8BjyQvsVQwTAXxhmHG0ot2gSA4wc
HIL4QMOt6nv/YaoWEHO8fWHrglEFSQZ5MQJid5SrlsHzbQTeIObFWiAIdVDj0R+DQN7FKsw/qKiH
OAsn+bgWc2nQVtTAbimDwP37urJAmRojEUoClDhQrHImx0EWMJetPL/Hky7wBtWZGrAGvQzdi88r
qVtxgRfos70s0BNBprEgwuAyGm8aUz+LtNqPem6BNdCFaIYTDxkMsdncntqVs/8ClolmozQO8K6K
QU/yU+MfUvU4SD/k+kOeOKHS9RriSVhXRDL3iUG4gvFWWdNXKGXWYzTNi6GVdNV9pglWKoYc/3Q9
jzPtPwi0UO6O5+CrF5y2q9p81MDvloNeuTuWw7mvRruXd2K7ofpjzlPnXBsY5GchsIdtLELm9HLh
hhLUpmWpo7geuirSSxI+Cc2P24vEgWBL69ROy02/AEQJNd1aeZc7zWlG5zbIinDCt36ZDD4uxLTQ
67sciA+eFzx+GQmoIaAQa5R29se00GsmW21t6R/CUTsnDq9w5trPXoIyZj8Kpd73A0ArcBCiwsnp
eTH6ym0VEIaCpKQsQbuETT1VoLgKI6gZ2JWbP1MPHPJevMl35iHdNZpV2PlWzl/1TWmfess8xBvz
wJPAvfb1l1/AOOFMEbRcjPAFOrVKYacSl8oUt5HX2yu4AgPWoTmLhza3eVdfLiC2V0bNLsIAuxfV
3MuDp4vPncTZyNe9WYoBZrqZ3IiIYC75vpcvPJXYELPK0gxvDVb2lLxKFDXosWTjwd6K7qKN76SW
DBmvI3UDLztzBcm+/fBlfH2Jz2y4Kp1IYyIEsbu7yYMUo6f8kO5RrouKd+P4pW9+ft2e1pWD4QKQ
jbQ7EXR1sQFA/wPMxr1oJ690L1mmqx67wZP+xFZvcSCv3TISpVDPwhUZTlNlhUJjcRRqFX07eBoT
zvFjdU/PkNrVDjNfpDVtzA/JTpzKt2WVe69YsyLoXRuQDYPaD2TZLq1IFUZNSvwAVpT6KWp8/KdU
7O77SWh2kujzqEfWBrpEm79mYUyJrsaTIAuJnUfgxFTKn0OePpPghzGR7dj+uT2tK37UQDUK6kMR
t87ilJdgcVyGflVhIc0isAfx5wCBRq083wZZ8WgQdoWn0dAXLals9nOQhrbQTchjDJA+Uy3E6PoJ
IaDBsco1GBTk4EzVkb+Xr5YpMjI0q/V4PEUKFwIwpcF7Flg5SUGES3CEopf8+n4xhmYmVbOupe57
yfQe1j04mHbguS4kD6LNSLfyKoWhLIMVYPY2PDXyxlCPI/AzTNAfTkJmhkE+K0EazWSJij/amS/6
jxB5hX3oIXILVqiWqJkyaOeYfdijmNDA0wuSARD6FpCGQmV4LyAHGk1Nv+t7QXnN/AZRPJoqym1c
ysnkUBmBiJhpbbjp+lSWHIqg5NDUfXdAer++r6Qx6PalHimP2qTBY0/j5JF2DPcaycQPMhbGfoiM
ZtfBgMFVImWIaZRJkdB6iVwtOF4DU/uTicXgTYoxfkbCqJ6KxgfVGORZ3srE6PaKmQyeCoxTaUCN
rARPfehkg0nvlFTT3mkVVhuSjKEExvq+HR0pEMBEHEGIehLTJrDHWqQ/Ea/GjUcCqdh12oSIp+71
7LHP63baQzqo9x9NKOQ+xKBPpnYPMk7wkORhsdPVcHwtuzr09IiagVVILXFQFqBtwkieQLRgFOXo
BOB+gDI0CYWHlOTie1JN/qlomwiiIDpaPWeWWUcvx76+owo49pGgC3N0OSfFHZZRBhO+mYy/SUXQ
ezv1SfYcdaREQkEVRS9vmuhPA4lC4oGTL8ezuK53CRIQQfdOlL79UUwBmutoaMSfUlDLbh10ymBB
rkQ+oJsRecZW8wWO311zEDrum7hUyyDQZN+nIjOCAc2KQJhKh+ivZoY6ax7/wyoIqmEQKwILKjOX
XkjR0wg99qhJEYwTbby0c1TZue2DVnw4Xlb/QjABhwnJTs0HzQSe/z8SVXPiDtq3eY/6l3/deYyq
/iUS41LFoivKXsBgmnEr1XcNom2e9s/KEQH+PAVHEtSGoKvFzFdER0IRfM/aP7mXgdk/22jncMpc
xZc2t+ft+rULSVlRlJCLgxQduNovlyYCTChUBV7Bs8lWBiQyhHYzxeImakvbp9nvWOC9vH8/BbEu
T0U0BcEhaCVjhJeYNKuqMJjllIQzUjb54b2w9cnKjsrzc3BP95GtndX7xK2c7jH7DF0oSWC/W7wG
xrXjBClAFdw1aHFFtfzlV6h+oCtzz5UtJ54Gcchu4OZr1oxyCcEc9dDxHAqjBYTpe2iQJMfR/kRm
VbfIo5k78qnaRYfaMne8h1Le0Gb7WoQYZZ7qRdsDN5DxdpmOVp/vbpsND4F5Ym5HqVPG75MS/rWJ
7gdyug2wFoIiFEM8JukQngCN7uUYWjRBF3k7IuYuiPChU13/kYcB0mqVARZXy5ya1MtAvIRTKNPQ
I9KGfkScNiHZVx3IMew3avZl1NOK42nWhr4MQ5j9nwb+0AeznGHfvQi4Cmghp3JwzWqWAPMHLFbP
qNukIBU0sqqevCYk31Qm6sPH8i4nHCSen2Gc5lCIWTIKyGr6ZbTtg12eIjvQOq14DMPt7fXkQTGz
Nkh6QBMfKehi8J1Wi5wRZefFqyJWTg46hdtga05tFtXCowvUgCW2RK4KCto1JvxnX4KjK7JK9Nwo
W7OWLXXY9THvRFhbsCUcs2CNlChjLgBuzFDHRZ1R/ONTi6avt0e1kv41DAN5JFQO4OEF3T2XhkFN
tQ77EjJtndu5+tY8/0Z10C+4TjSwoRpP3ojbfg+W9vfedHgpnrUjHEE+nm2JQq6rZrVu6NRUBXYo
tBZquw1UAEpT4d4eIgeFvXeOeSBqYM9GViTMLSN81JQnjcces7Zai5GwjyPZVE9VMmIkKvpINr2c
1Cj9kI6TNLMrZX58vj0kHhyzx6JRqdImBZws/0r1Xzki/RI82mH8dhtn7ZEA+oT/rBCb6YmrzJCE
+RYW/TSfRbw1WtMBj2Y4BA66i1IFahn3hhd9cmBnYi32MDdwfOI4R90rNNsvjbKGC6n9TkJSDidB
ptqm+tSRswSGtiBywsJrR37N2tr+ngurIWwOIkow6l9imqEU9kGhYE6LvLTLSd4XXXfu+jJzpfqe
onxIMDn1sGv+yyToAVQREekovr2ERETfy3pPELOAptcV5EcV/FyWEeXirjSqd83QeVVSq4jI489F
Umjy1JhBal2rNFWCOLMYUx2VXlI0bZM+kj5I4guhXSmVn26yocs4WYGV8w0U2mCvQF8prkfswYsl
zhOtR8Y6D9Vd0R11v9rctpmVXW5C7hCmit5L1EIxIxOQ9zSUDmk8MUkyV53EEJqazYByf/33baSV
9OfcHmGi4gLtCZLCvvBGGR0hbDmiyrTd9C50X36a1MmtGPrCvEvOyga8xJo9weLcFkAQQMIaWOAo
ze6zo/EVeprTecQjDzZUjo/ip8hZq5UX7EtMxiylohpJj81mF24I0fvCwu3NSezIlo/hfWvdoQif
M6PXi3eJyER+giiBHrWbUKqH2uFf4msS2K017kYL0pmuf5bs9K7b6c5t1Ou9cAnKBIN9QwpIjs3D
NM+TsAdNYa/Zcov0EBhWbkOtBJ4XWCyxSZFRVWsHYAm51bgiBmbrtnLO97HzqJ+ac8AZ2+qE6thw
SNMjKcqqN0O/LUd+R8ztuhvtCR4mVp6rgbduVy4TfxlM5hL04A0IOWrzVyyMU897PDtOXQ4RoNSq
fScMn5oREgiFnai/QsrTO7g69b7h5qYITSPQNmXscgyg9EV0SALGAVJe9L6c+QOik5r866vyDKQS
XZsfL5C3Y67Kk4+7spgBqEkhbH8UUq/GQ1duuhWEl25bxuoULqCYkzwvB1MfZECNwkFMiEUyKA2l
dwHBHCYH9V+XmDMjY7ykHMmhaNbzFIqVl4T+Puj77e0RXUeUDAYTuWaRmUVKN8/e+JFrT6OE9vTB
Msa7Nr6rJy/pbbBMpuUW5WoCBCu16KU3n7T2EdlGVCI8c75mnsCLUIL5GsZGY9IVhajga2pqd/Ve
UcERZnYWRZNQqe3BOm0R0auafZi7HZcAZzaUK3A8LBuQUUeJCVvhKWhVEhgglkVxNfmRIBYkVX8v
dKFlSMlmhMokdEidof7ITVDbln7GW4pVfAOEZagyIcjnMsuN956xjwT41U7S0DuIziEBufjuRdSQ
ZsrkrYAybJr5PyEp+a6InOjm+hzB1IMTA89AiDcI+S5NWbiHQu6olhoYPe3f+lxzfFKjdzFDW3L1
6ptkpxe6W4Ka3xgHN1CT977PXV9rD3VW8Hhw1lzH8lOYbab6EJtMW0xEjlxsELqi+VvG2VkF/2XG
l0DMjLdGJuJ9AECVXoIq7lU2NkQsraZ41vDQLuDeTRsrLh9lyEJxLP0qaP6e7jn+mTk68b5x6Y1N
sU1oBU3d7wcauQRp5ZcsnjLJjQfVTeKHcLzPiHsbdH1e/2LO7m2xxJOCndVBz8SuomKqXBKNcupo
cdZv6jQaflCz7J9uI85/kd1SGOg/o2RO7XCKyozOwYmqfMXCPiktwS+scLBl8RinvJaqq3P0Yk5B
vH85Pl+qxpiUc2CSF3fQRd6WjQ//8fv2mK4iEQaFOW/oVHepMo9pHDobyolbqdOPeXQGa5eNnAkn
Nljh2pz3JbquRVFGOK4wU5iCTrHoRAQHamhY4WSL4klVUuhLPBvaZ9zbaTFakfJe+A9dztkf6/by
DzSrmd4MgpoYI6BbqCP3xMu6zslAshHx1Oevg/R5TlG/YmDRkHdmcxB6PQhTTYCUFa+h79WjTYIj
UjmWJN+hlF6f7IlyBndda8dgMrtBn8DTJBXA1BLU5uheKiq24B+M2BPUvVZtJt/VBCfisrvNTuVq
TyzGyixoRA2hSyXgoivVrs1d3d6rGpy73faHrEOzWuv4qYd7M/pHfXBl3rbe1TXFIwGSpzKy7WwK
VWriMTEzJYfd1C9dH5+ivrf78DUVeOfp6m5cIM1fsvA27UBTceiBVPipU4ahI9PIK4X8Pzi1+S4J
TjZw7+IR4hKmkOggRETCgKBSbIO1MrCMAH40V5SPROo4XZRr04fHNxkUpvinsIZqVHUmCSIUZQWS
24MPpo4WsqxCdfKVzr69Umvzt4Ri7FNGmjOQkf/Ee1tWO4ncqlYK/Sun1NTNbaTreyu2whKKmUNd
zUNKM0AVOWi2P4j5qJX3XXUIy19IHMvThyi9Sv6W0LcieZIG9AZyvmDNpy4+gH31ywfUyaH3H6FP
8ZVld6JxkMABYpDHLOKVmczTxm6/JRTrvitfacwgKOxm0v8k4WuCu3qhUadElssoQ48q/15BB7Nr
ztaJ0lqIzDOIQqwJSUN9LGSu7syme4EOnFNR/79shAUMEzXJRphGEiSqbESR+7ZQvAkQ0aBu64xw
6g1X5hCtDGj/RwUqBBfZB1QhSv/vculm37ipr5gO5HTAGB/oj3ErgGW8hr4lqn1rTjwx30aYxVPB
Q6LiDRr4Gqv/kJedFmZZWCAlFAlPcpfpdoaiCI41zubOoih46UMJko43MFaRdKpAhJzJuBhn1SvE
v0WwuIKy2P8wzBGKtpkl8fp2rvOhIA5BsgIdeCr6UfCseenEqgKKLHUlFnZklJaMHve0o1Y36RCO
wntqr25NMrkRgQq0Kuxk6AXreuCqbbRpp9iqg/4+ytEmpfXupOnPYiFZhpFuUjPxYjNxyty0E8Jr
E13xhPhkE04Q/GJz0c/lJ49Dn1ZDKaGUsGmc0kc0Eltp/JW1p9vOac3WUAqPZAdYJlDzP7uOxTGi
01yIEqoU0HrbqARPhOEu6J9JgjtRu9Wxj/93cIzXLaR6EvVphgteCjO0JPM+pg+h/5L31Mr+yzVA
RRoHimjIqMgS+yiTlVU0NKJW2OC6SQ2rxgt6nEhOQ14jw2rU3VQcC//fhwAo8keBHbooFB3yLZcz
GpBOHcK0L2xaO62MV970dz4+9yJPvmnFqV/gMA4pyMxeqyRsI9XYUvMOOtQqFCilyU5LbhHVSlA1
e1Yw3YHDCfcN1hqDoa6VCFi69Dgoj8JgE1ygSWTPNOOq6emSU5RejXqxWN4Y9Pdto1mLX2GcgNbQ
UAy2bMZIM02PtWwcvo20FX8l1YeuQvBnW4JMUEUdULdJB86+WHOFS0jGUMPWH/JGwypqDSiJJ/Oc
ybyOzNUFXIyKCQtCTR57lQJCqMJDpdaeEFQeraOjmqRvNBx5jEaz4bF+dzEktuSbaGlTGi1mUa/6
rzp80KErlIbBA97A7kq5OwuB4Zl4qGyV98bgBcZrF63lGrIcq2ZhQtjRxGjDZpdUbhWDaKp8Erov
P3g1wkNRniXDreVnEPFzrGfVeP/Os8lslEggJB8NINdV7AjQaZra8KBq8UOtFS9NmXpj/zTK4UYI
qJPE51F+lWjKu2fyJn/+yIWfTWRtLPoSk59UX6l/6qregbh4Fj+AkjWlu3z6H9KupEdunFn+IgES
JWq5ainV1rt7vQjdbVv7vuvXv6DxYaaKJRTheTMHHww4ilQymcyMjMRb7LUV8S3XbhF0plmgp2rg
IPFX7TyH8lRoQI0Ut+iejPY+GDdJIQgb1u6QExSNSwykSdCXEgUK1XCn97hdN4uyJfSDMPLgj+uf
cyV60GWwPFXWwoWuD+7UxMZcaAqExhzLfJaK1Nerl9mSnhq5sKVSPyYUpG0aCTrHBKD8U12juiKN
HUAxxLwcnmlwSPCgxHRNIh8hUGzrIv055lC5swrNBCY3byJhCSGoc3NBGcMKSYOIBaIhVUds0uxm
4VyAFes4A+EOBs31POhUgCzTfYdXemZhng1iMNHUBtFiONuPJVMpjYrhmF+g/CIXjsJua1+3ixVv
qssQbGNvVChe8KZe1GhtTw0ETCjoatmLVXqYuDrTBAlG0cdZ3TdVU3G9I5mCl/H5x7EI+i5KGVBV
cLcMv+rxyQifqEhkduVUYUH/orAb6sRjLCkqSpkEFMlAohSTDUxPD7y6fw/V2hlFY9HW7liQExU0
YerwlZivcA7XmCgpEQZn5BA++RrRHQl2lE4fjGWrjN7Y+5LILtY+GYpLBnS2UPJHxuQckpamqWUs
GER/sxtDhd4yvDK8bcxjrcUCB7x2gtG1j6MEdilrQzjHMtuoJIEJrDKP7DLdWcpzVL6ZGHhFu2+M
Cm/gga8b5JqVwDzAZUXABP4jt6FzrWMg7QhE0L8xDQUTE7TwqKBzl2R/zY9CZ8AJFP++R80hpXXK
oKSRDcTdSuRVxTyDpTRFdYz1VeEJZYHViZogF4q1aKuuppCWztw12c8iCMsvs1Kkt5G01VNrkIB6
c5mFh5FG2TFbFuOozyTvfAVzpHe1VOF9R7SlVO5B9Vd6L16ienBlFZP/ru/+2ulBsKNYrF8P5SZu
9ys6TW0/GyUi1AyGvNHbewrZxgySDWoZ2WPzfh1vzZZBXQGfgyDmB+vi3L5Cva+GqgVe1NV2WoKm
/j4hHNflezOOBLa8ujaUfSFDgaz1RXEDisxlr7K1LXWjvE4kmj1iVDdNWKFZdqlu06yMt1i8iAux
UlTBqGB08Vno0LKQbDlfY1BBE2xMQVuuynei3RArc6n+UJEHQiY3mvat5qF+d31fV9Z6hsns8cQL
asbSDJrZVg4G/9hLtrj5/MkSdjTL7A7E2w617+uIa6W6M0jOxKd5DCdDY5CNJ0PsU/PzxWcFS8XY
Vgq606udFd4gKdPVm6J6qKyX6z9gfcmQfVQwfBoxM2e6uOehP5j1kHeQb6rSbbtHEyr6KmbxIqkd
zgI3tZYcMRQVhVnUZcFg4L1wlKl1jLRuBZ0fPXgxC3l+NEJNeVriiSiOOmTd+6ir6ZZoOf1d0976
tKZo8NoB0hv2hEreDn0a9A1+HL8Nom3mo5mkNPWlUhtHV6+HKPKaQU9faSRNbq6rrZtIjfI7XFRk
sRQlVP7LcxVf8J8d5MO1FH1fVaDAUBMZxFSyLa3bedj1tSOhxbBH03Ogv1RQUUBBRP85NaJJ82t3
6Rk+d9mUsgnxpBBfMFx2Sepo8WuVOKHszPFzpG4n+lYJR5WvxFhnkJz/GWNE/4QZDSEP0fBLXm61
/vd1u2R2x8WkZxDcdV0NQ7ZMMnY1iiAqDH6GrGwo+O9Wvs0Xt2HG6l1HXHGqEKeEkpcKLVlooXL7
KI2KNS7qUjmLtZ8xCXgwbav5igPfEH6zNShkbRRQmiFbg4zyuZ+xmhx9YSHozJP0URYuXcDSSD2V
5Pa0iCg1K3co2tDQSoMoVbEuMkRaBx0/6OhVTpej4lccEel7SfI91Nvr27dmh2hxwvsP7po11XCe
TBlkPRgypXK0noKEXhhan9lapkXu2HblYs+tTCJ7suTiqEtmN7p5gt41tw6n/G+J8Kixnv4S5vNO
3DiGmmvyoMpgi0fTQ7t8l/Fbh5rjnKLqsojk2Fb3F1pQxh852gthYPDWwybpsexsaUs7MCBupyvF
W2kZb1IGKsL1XV47eQo0jgg4LVS7aJEewigwwZLDsajRTBdCBggCD4FpCGBWDBTrUdh0JHYz8I8O
WZPNTlnSCvVUbFlgy+QJ9VMr/VJFQjNr5xzSXCoErvCuJTzPeSjQzadB/9oxIZBSvFQzJg60e0j6
5tLk52W0g/e/voVrxWImtgvxF0tG3xKv5GBKTVNBNR53kPxbTn1E67bSxzY0JIYJU1Cs97J8CdWX
pBAo6f0pKPI+7QTY4FIXU9WncqcCWJMGp+4hxiG5iXVPg0+CqZD1uImDvVX7dNlicEmr3TfGWxy+
L+VtKzLa1bDj9Kdwzm7q5nzodfwUCaPJKM7lqIAjlbtU/kyM1lGbLcmP4eIWsx1K4NY7bGDw9e+w
ZspIqWhoC0LocdEWZ6iBGmpqjX/atLyE3kURlNrK9+sga14JLzEcGRUJDnTFca6WGB3JIdyPieYo
tIybjHwGuW8yQ242ybxvksHRwX29jnqxNJA72DxV9hQDoZ3370tl6ZDfQQtJUkIQApruUGcgtcCO
/7Cdz8wJKJAw0KEthNcRztC5m0MTRxjl6gIhfzSpeNpN5JKd6haHeZNhvNqCoSmROznoOHUwcrzw
3c+9Y3qiPO/F+eV+BJc4iI2KNpqMxq7ZhzI61AS+rEPgtjfxrtxZN6Zd/0x/HYmd3lWu+Xh9l9k/
fW397CucuHllMaMmbbB+qs/2JKu2KmJU/tnCaxDM+Z9AqHVjDqaC1aH7DvMetY+PZKO/f9O9eQe1
Rlt/6I7xR/5Q/uhuly/Mdw81R/GCz+vrvHDG3BZzF6uxYHaXrOJHNGgQSu4TeaOo2zw/lvCV15Eu
3QIHxd2cYSYX0HsClGFn7+hX1ye7+sqfj8OL9Nvcao9d6hmCR/7qV9QQb6FzFUEXX+1Jiwn58hkt
y5ES2kZvOVX0fX1VZHUDTyD4rxjHciGh6dwpM1e5q+049ztXso27H4lhf8t29Fv/8drYkuU0Xu7X
7lihW8nu0V2j3/aHRNSkfRExYJNBO0HCgLChDnx2KB0To1IrFOs0ZU/GfaF5s/m7RGnpr5fN1HDB
o2YaHPifc300y/s5Zn3HXRKXG6sPh20xWM1iGwXVQ9ewIvMmlvPoNrSivnSbMq9vxzHLnuJFjfdZ
TvLSDxpFSuy6xqhYogfZE4FW1pEk0zQjszLVWx0ap/FHO45g5yVlIsWeHsczgfxBTJ8yS0ogn9oS
fZe0bY0dzhRJlB+9dEBYn6Gip0YGgQF83/MjGsxpGDRQCEPjL5W9eSwCR2tbaTd2DLDukK4go+bT
uQc1cqhNQaR06eoBD5Itxs3iHoOc6jl8DvWfOK2goBkTUm86Iw3fzFmtMPaxKTbXP+gqFJp5QPXC
SAi4/XOoyUqUpEggpQlCwWwbShHvokpHoXmYRMSaNSh8OZgnqMsEDdXnUEmlSuWYtdCXn6v2UJp6
9UCSzkT2TYUQxfVlregbsdwe0unYRtBn/xzfEyc7xV0/tlWNa8opflh35XZyqeLi8RDbbWKnx86D
fscx9E2XepkHR/Ra+KL28ZUFn/0GzvEpKUbchCN+w5AcKX2JjHdkxAULFWFwmzqnctiXJjCW4i7o
76BdkcRP1/fy0pmebSXf7dJMS4sBHIDQlnmjKNkWY6Hcv4cA1VCzwBWxqMzTWwywAGstAISUGJtY
NyDWkQpWsda0o59icA57QLa36CRg1F4Wecl9/mwe5R0JPWVv+YjWK3sRfZy1nTuF5M5xGxsRpBsA
mS3o4c8xv0GQW7yM/kHLO0XgTCzEOFoULoHQHI2nyCENBmfRR7wW7XwzuhAMdcw7Y184sijFyP7h
8yDmHJizO7xCYyTRmsIxH7L7wUVzp/lODwSTP8yd4WWAt16Ul+EmEDbRrSKjwKOjcoobiBdl0OnQ
dTFGZzl6Gdta8SN5gwgcurZdHdI409d1w1y5CHTcqxauAKhOWTyfDO7FyvqmA/FRuZuHwVam0JUh
k6S7ZuDPge4LSTFrBxpba+IhjpcFkprnXrJPotKqygGJUoR+8rTPk8++da6v6jJYAMIJBrPbE+fY
qI2EIgAw0L8W/x7aVzl0k0h04C6S7UzEGkkbPJTQYX9RZGxpxyrDmKsRPMv76klnZkE2tYkZ0fPf
Vrc5KG5B0UiCqZGQXc7pQQLPLI+edHDEI8tWdMyJdepF8Oxe2UEcLTS6UkYSRzLjfAfR5m7pyB/n
TlXd1Sq0SjU0r82+Vkl//6mgJ4cmOeS3dZXI3DkLiV4bRTpAsRsK8nMMgbUlvo0gC9hq9eN1q1jx
VqdQf169J1YRVFopLx2gZr22p7a4m/vq/TrEinHDIghy9JCysi7esLWWI6arADEOoZsH6n2KboEo
Fc3xW/P1qP+yQUuoCFOs6vzz9BibM4bZDAHPcdMvj3F2kJKXkOyo5poxBhLVh2VyxuS2yjBR6sf1
Nf4ht3KuEXlRfCsU7ShTIT4H1ztqoBdPw6SnBwznxiDBo7nzUj/10Xg72/PGepDwjoWEVG8/S76I
MLP2FRlVBlPI8Ya/oF3KkmQMcUohgJyH0DzEkYj/Q8gI0iuYHaC4myDbnq+P9rQMdDwtnLh6oeV+
IQ/CUHHlzWjJ0FlDzhfU/cs8Dph6s54rOt6m9JCOrmUXm8GeHuKb5QHV0FrafJKtKNlM1g41lI7A
ikD9E9xe7lAvFS07WmNhOXqk+/1b63WgrMY2uph7O7fvBpf41m21VW+DbTN75i53oF5J7RAS46If
c9l3qWEHTn4MOd/ldMmbKmvxY6AKpFh2MmDeQAjNju4+2eA5Kb8Zj7ET4oEUO7c/BRbM/u0LCz7B
5u8gs4iVtAD28Jb+nvdQWfNqW7vv37/Nn4s/YaREtx2PumEnD4ZfsilNwlzimqc4XT4z8xNn1Nda
UjXsW5Se9aS+IZOJfnXqw+icyZNuHshDJeCsX2b1oIYKl4R3NEyb5Y45SFz2Y9igR0Tp/DlyZq+9
Qd7rrm299H4SgK0sj73SUSVhGqwGL8g7h2nZLE0FR5hu5VyyF6Rn0dd9/TuuuAJIX4BQxDpRkBLg
PqNJyzquTAUmhK7dHrUgTcR/+ZNI4SwFNGGM/cRBRVWC1+kKgiJqi9KAYPdt60ev2mhDDB89Sk/3
6VvkhckWCQkRT2rtaJyBsnN8YhtEivLCzAEKIpYfbkFmR/y7bd+rV+OGbMkdKFPNJrrJDwq8nyDS
+JPguFgxfDvSAtCBRPx3Dm5Yy4TWXvS9ogvLr2+SnbmHMvb0Re4RFj4UL7FLd/F7+ho/JX4nuD5X
HJROCbrf2OwJQHO5/rxWGjUKIsSGxU0Q3cb1jWH9Hsn2r80G445Ao4LnRZKHb94w07jAONoUT+f6
RdHe9OzvbR95BkYuZ6XRi5RD0fbdnGpF4VQ9GFqpS4o7tRfEZ+wrcF8J7wNwz5DYQJMGX44haDnR
oeuFx57iK/mP0fRL41XTdzJ9DGhmo5nCvr5pFwcabSeAAVWHMffwhc7NQpYx4hahGaR1utRWZrdS
CtuI/f8fCPfaqyuoUQcTQGiAMW9olFULvxV9nguvwRpoNEQueHxAfY8PbWVlnPRpSlFnAPk1Ut0R
xIrry7gw4z8IwIDQBLpT+Vxl11dVPBAozk615Ra1a1qPCpib8td1mJVPAr+Hxj9KFKYpyf7+xE0E
ZVMheq6gwlh3NnpR7HF+Df86GIJahgbqF/i8EI8BQ/kcRGrLiDYGtJuKSH1Ai7xLC8UnoeCdv7aU
UxQuGJizMegTFMKdAhNo0CLrK3F/pxoi3ftVGBX7hUyyhuQj59uGCalIfYGs3JDRYzepNwa0uaFh
8fdmjG4deDKmSC8j43O+Z/MiEb2hYLm2kFuDGzdq1YZe7/Wvf5EmwIeBrgjOPtSDwPbiL4myLpDH
1DFshNLNaMVeucwYAsrkrhJMUBshbyLK9104HQ6S8wGJWdXG1IGmAMUMp5S9uPoMg85NMbZagyB3
49NYcBuxf/HMzSFXhrQtLl8IUxvgmJzvpLGUekWZeqRptgglEJCNUApIK19fzMfhPyhQMDymmqcQ
JrzIXw1RoPZBnzNhQyg+9ZlX6dC09cvEKY3nFKrnykMUvVmhoB64tkqwUDUNDzlcGbzuBu6SMc4b
pJjUZh9GkAdkepKHdrLsUkSdW3FNqGmwzieNYFivxVtNkWZLXQIKV/8uV4Njn6U93ou/e0vUt7YG
xZq6ZMjv48rg36haUbZonoG1UH2Q7Vap+hszmrtj1daS3YXzf/BUmDKN3iOwdqDCzd9QIzFbJUAL
jdMQ3YPWr21i7iXU0q8fu7Vvhfk7bLoY0rgXga0FbWNYDyonpZIabmqEBjiPxUOsZGBcFeVmLoq3
/4KI2QwqpqtrqE2dn4HaaIasqSEbaQ70VzZPPtFqewkbCHOY6abVReIj6yv8F497mbQTiEdGBLwq
j3/LUee0xbSfIIbWSvWD3ojEplZ8soHRQv8sjzviM6LrOkuxoWYxojv+Byg8mzL2ru/hKghiPki5
Qef5QlmmKGfLhOombuSU7Gr1oRuoB8F7gW2sWvwJCrdzYd43acIYDFNENnITvPVdfaMu32HcCOq/
a+tBiYmp9SOYQcXp3CbUZU6SJZnhiYfHbLQwUFayI5HzXblhkJNDdRn/oU7IX/1aos1NIDE1Lllx
I/lVjl8D1JaKoH2o48/ceLj+jVbhDBg5dODRNqlya5qnCOLZbGp7u1R7Iz1m6s9mrD39VwVZ1kF9
uo62EgUaaG5GEIDABrvIxTWNPPZyC76kk1rWt5SZnlrEgnfAmjkgPFOR6EaYZvBFehwiWSMtfC0e
rzu5L9x+nD+QycVsVSq4J9fsAfETmrXRq4FWDfb3J6FgrEC7vjBQrE+giaqqmLCzbUkmeAJcJq1w
O56icJeHDspZYdVYUJdp+U9pofo+mNTmviTD/KxIi4GZ93rlo1afISVptIekQoXQLprEuiPWODzp
uUfGYff3XxJbbOHFCn0BzHg4X3ufQfAmi6CEqVjBvRpX91P9fB1h9UNiCrsKBwKBOp5/TUJaWHPD
EEBbjveDnCuJP6lKHaF1CUS0LhpE+aE1SKQbwPY2kdyACZ0vCk1fatBSOOE4y99G+XVJ1YeKaYkg
uby5vro120ExBskR3GZQiuTuF6Me0COCSSfoe6SpXVHtt9XleyS5a4F7XDtyKI9j/wwUrNEPc76m
uFOLcmFz+ECxeC9r9JajRUKwmMskF2ejHIgVzzSIdJwEqd4G2ehjjJy+OCGNbD1xy1p1tMgXNnGu
uS4QUxB3oPcZLS2cM1GksDEWCnJK1XS7WFd3S9wfg2zazvDLQdPvU61xr381ESRnIEOpz0ERArJp
avQD6/ZkfneYwhMGHohzRfwfnDMey+h1YC9mZMbPv90wz4MWMsX/roj93pDfCrnalxXKaga56ebY
lXLDu77CtSMAniOba4RiITpKzyGjeplogilljoEairbImzkvDlqJVLlJBdmUS3YrsxoDBVB0rSLd
xxcliYF+iLLHGcBESgwUH20NsYIRbpL0ezJsSb2tgyeDbDRD4FLXzh4ylwjGmULKRQdaBMbjkmqM
1dQatlLk9xA+3wTg1V7fSmb0/DPqBIbvPmvROQjNA8DITeiF3YuEvHNdbiKoegyJ4Cpa+2yUIALH
iwZ9XfwbO6SSkpCMBcgTFMDbwPxp1aPhSN0U2bOV+tdXtnreTx0lZyWhNZjg3OBr6b16GzePpWmU
6O4a/YyGG7Jk79NC35r8LtFFM+dWF0qhrg5FZEvGbzi3zwRdKiMIF4y0j+kCGbHLBONlNGLnuuB9
uLpIvPWR4sHJQ0s1B2WW0ryMC0hMeteZyr6z1DC7QbBZTTYk7SzMbxmS1rT1kaS36F2IHklE+oOJ
SS+CPM3lmvGcw2HEL2EzgviQhqojHStEAQ7yt96o23NQuiF0mQpRw/qlxQIIKq2ow7F3Fg+kDiPt
VQv5zaA9FvrHlEMRptjiqQoejeBwXJ7Bcyi25pPYiSpWpU4aoJS5sVvLs0qEUaIQQgTCXUsDpW2t
MAJQHnhh+2VJA5RsBIHQGgYYHHAkyJfocGXnC8GQoEaeQpAEUoxr0rNhmxvZRpVEMp0rMCCc4hLA
sDBEDXzqeVZww1Z/5Nta49OSNd8IcOTCKhQ4EgEOT/xXJbi4UUUHGIRF7KiSNq00eQEVTX9ZhUEj
GvO/uGl4MRjJgjx2W+vYtTkYHNks0cGkQ9Gz64O/P8YKqCJo2UByBZ2h/AsnrBuc4QwqiTEmuuWm
hw6UNLkxy9g1mw8d0lsmRkktIubsZaTAihx4ySGJC8I7L82ix22UBDFQMczuR9U0L6TCxSajMi9j
dBTFFLY8tLzrbnnFT7BZaLqFVerIQvLhghomWb/EJSZGyZtB/crm0V8Qnsx03FxHYv/S+dUGQ/wX
ibeSIC7DdpqA1JnPmEODW8eT0OG8TB+U4Db3alH5QATIXThZVwbgzgIwamvWHKEZt8m40clrbJhe
K70Zokkeq3tJwChBjxhYCfyF2qMljE5tWjqKDnZF9DCR2ZUDexDNyV6zE9DA/odzIR7alJVcBToW
ligqcrqvmrU4QeJI9C23Xk1JJI99ee5A4QDJAqULw7hky9K46k0LlU4nbbpnpGYweZckbqFWoyBS
Xr09MSSBFWMYb4QnXyZUiTKzRiCJjMpeNaGPmIa1F7TRRzCMPxeLvKAjxCFlca8gs3bdPC/fPNBr
QNYJB5/dZTzlwliiMQqhfOLU+oHMkDYLQwHC5T4qrEUH4RaqAOwFd+71pzpDoqGH/6rQ/2bP8ph4
aZdbNhR9RUqTa4tB7hjSj3+8Cf/SRkUtkyBpDrpnWNmU3gtfb38CUe40Y7QLKFTwk0xZjy325C7u
G4xDaAL4qom2BSSm6cHIabeRZugBy9Jd3mp0H5DxqEjS3jSbnUTK57pebioShpArhq9po3vUkDSE
f8O+JN02kBCRhbI6CPzOpVoSghLoXOGixZAyhIGcixubAdShNIJmkaRvKiXfyhF4f7rsVoPlxBOm
UySBI0/f4ULdRAkdaxDJi618eQytJsguQa4bD3fOE7VVgArkzEQrlX04GHbYPBKFCALsdRDMrIS2
FwrNvPfByNc6r+YQ7g6HJ2hlX8ccMk0ktPuHY819eGgkE9ZWizvjIjfQZtqSEAvOB9MRN9LtF9rQ
PyFN5JpO3dr+/N28PjKqb3E4pneNnb08ST+iffVhuEJq3QWrkxVg8NzEm8wAsZ4P6/ukLhQ1xYLL
KfUgPm7MrPmjm7aQcnCbpnfnoHlUqsa0aStyVaubjYcaQ0cMx8s3IOyu1ZgCW0usz3nqHOgLHrJI
RO5cOcdY4r8w7MY5OWW0aCDi1gMmLlFpyvTbLorfr/u9lVuSFSfxfke7DiW8CIlZV0uaS/ieevOo
BbdD8aaC2jU9mu2bpm37QBArrjzglTM8drmdLKmbOzOY44QJbrhlc5tCEhppeAViG3tN+rAwzXp8
loQKymsbiXoCpIQZjQSjF85R06Gy6qrJoHS1xchA80H2Soe84z2ku5qb7wY//f55fV/XLOQUkVsn
pnSWeQVyFYoz8t2slnsovdzF0tvfo6Bwh/ZSMDyR1+I8i15bIJhmOVNqmr2mm3d107ponRGlXQj2
hz/1GMiBYw+mJZQL2GpPv5o1ppM5lfhqd9Fx2gy7FoRD5aM8at/oaBZR+kVonNlDsixAlhxo3Qad
bFvdj33l0ByWW4iJTyBBXt/DNduAOijj+IFldFFgGBMzqhHP45BhDpTa/sLb9TrAJTeNyc+eILD1
nuyegS7SXs6BAOGTbNe9EQcNAiit2rripsdhvzifyB//fb0OjBbcOOg6xwsdubJzVJKghXTQW/go
+YdC9yrxxkxkFyuhKMhNKL+jR5e1y3DnKqANCZpphLTqLrkzb37oP8nOul32MmbRO5AFddEN5Egi
Aaq1swVKFZuYB04VXNf5ygKM3S1BAIDPgnpN0eh2qCLDIcxQr8TzjLn1DwwznJPPhgFvRtRUTB7v
Dsr1g4uIsHTMH2AVpr5xUx6bF31bH6zdInAdf3K0/Gk7BeZOG63QQFDlWB/xPyYAL3fFcYTX2qhP
SJn9qo41BidBercDxRCV81dp7/W9k33O7mzTnZAAvHZFnP4c7jjqkIUOZR0/p2s9ujWeWmc4QNzb
I09MUmczeZarbetjfJe+OqlId3YVHCQwFDZhZXhBnn+EUDdLC1lCnE790GOGWIsm1/Ehjdwi+NVA
ZaMUvP1XLBpsMzaIEdoQqMBxe58NUGe1mDCTGssYGzXZZHzoyvvYhIRCEoPwLbgQV2wZo3MZxQM6
7WhGYOs/MTJpHmiNbBDELIsBg0HNb4hgwFGQv+4Aw82HuhE4aOxZgAz2OU6hKlUQxRAO7MxG2i8j
6VCSppOgcnRJSgUMOB1MIRhOD4Tfc5gkMkI9H2cczWfzwzh2roGRVBhzHdsYLzY5UIXYE8WWbsxN
KKJDrLnZM2zuvNZJM9cYGoJj47S/85fmmN2rh7y2TRipBeEbBzp81bP8et27r1wfZ6icwZhpDYPJ
gNrmh2l4KUUKNysHAGPkkYnCYCq0cvAcRdIbaQk6DrQLG6+SUVNJQSf5obTHKPVI6M+ilqyV4jE+
4Qkgd1tVaWp1VcUAD7rfHZWjcVgOlif9at0ZQyZs+dBur2/h6hIZsQSZE4ym50kS4BTSsZNhm0Y5
7Xtr8lEws3Xrt2p84Z1pB4rhy4Zonuzqd4M2B/QzoL92ocM8DkU9pniWIoRn6tzjbQ5tm+vrWrVI
LAtKSCAysuEy56dB69WopPjfCZEWx6T7LN7F8k2HXE3vNMMzmW1zuSd4EMafWe8PCK5Eke/aKk9/
AfcxUzoNU11AzpAEi7RXjZ7caTX9vr7OS59JwP2Dg4ZWH4rTKvsRJz4slzCfemqh8tanT9CO1ZN9
Nx067U6S95r26zoWiyjO78ZzLO64gbIglTnzz3P/aWh+gb6T6ajEN1Yi+HiiRXG3HssA91oJoA4N
YuZtEjxbATq1HsviOBHBpbOS+UJNGrV2ZJst5Ag09mNOdtCS0aWVgifqRLG5K6NXSBU6SY4hZgZk
Twrqz9O3HGZPgSUy0bXr59Q+OH/dqKmCMwALTVLZk/BnO3Q7Ixbd4iuh1B/GC1rgwBFFsHi+vtmS
53iy2O2Dt3JXmY4ypa4S39VlubluH2sLYtya/yH92emTnaTNEsdRDu3VTF22ECKD4lHiLaP+eB1m
bUEQvwGXAIV2lBW5fctSpU56FNWcECVLwwq/JoiNy0gwoZ1LECEoK1jgJVmYYYB2C4T03OZBwDjP
1BBYJKkOfR/eL7MO2bbcRpJmk6bdVlbvFXQeZzWxremWKE+63hzDltq1+tWkqWDpa0/409/Db3FX
I5ff9vg9Cw1ey0HxtEbZ06rYJ2l036JckqHtwEBSBiQFSKIVf+1tECuhKQS5CsLk5bg3xziQOR07
9AIUrWXnym5SHGjzZFDQzyWkLt6vf+gVezIRzzC+Ofi4aAI8t9xFD5s5r2KgQcauw0nMPpdBoOgm
wuCcNA3KNLOCqHKauLCXwC/m0MWAMPv6SlbN6GQlnMmGdTXJSouVaFAF694ldO9mbpR4/z8U7i6I
KguzgHusRZ+hsAlu4A5ZVmL+uI6yvmPIREBjkNEquSNhKktiwAwhS6dAMAHj0tEcOVsCV7K+Yf+A
8NKX0dSP8tKwTy/dFNpdbmyT2Zl6Afnw8p6BOSNNj/ZgaKyAOXxuYHVhBMlkYMOkVkVc3u0qtT72
WpVhKDtxRiXwySiqIK1tH6tzoPMJjwFoGp5jZomRNlaO68Y0E5RTraOcF77VKc/XvxL71ud3Nd5r
cFnM5QOIJ+nXaZ0ocwV1MkS3N/OCDs3g6zrCZTTAknmIGyFIBj0XvmQajW1PGhWvJ8OMc3ccMIk9
jUZM1m6Lj3FOevjFMBf4v0uzYHc1OIwoi0G7mRd0oXpL+wUPdAfCS7tJsg61pT4kjX4DdVZRVepy
fQRTNpHXA7kC7EKeKbAgtOosDbF4F7uD9a6pXtDvR+2jl52/3UgAIaXP2tTgXPk7Jg4UtW9LRMNV
/zbp70GzC/uXhuwXkczPpU2cAfGXR1umBs1G3M9K84budHua/OsrYUf/3OgwcAlzg1kyj0lJMts/
CQBabVjKrtMR0UyHpbvXC1+KXptwW4+HihzCVpCsXPtCp3DMWk7gyrBI+gZagxgVMzuzvFvmxg/i
D2nCHFoRr3cVC830aDAASxlkm3OsYWEzmcCPdxb5pTOTrUaXh1JtPKnpbVBjBHHHpZNg6nuMg29a
BH+yX3OyMip1SViyW2kcc0xx2ozmc1B51z/W2lli7ZHQNcEfGj+/vUwGE7M8oMTZl7/o/Fgnx2gG
U1GQplyzOTRfQbkCQSgT4jxfiaLUeaEaDEV50IMYJYaH68u49OF4lMCB4xX5xwtxW9XLdVVUNXRL
IXerV88k+A61OzXZ5XNqp6K87poVnIJxbwXkkaO+z3AtmYuGAZc7ajxQWtmGvGtFuYA1EzCQm0Lr
KsLPi0b0bjTHgkbYuLqG/kDjWyl4KJEoMFlFUdmcBLTJshvj/PNETUlREc4qx5IeZquyifUoGfJf
Rz/4RCcg3K6Z9SjB0wJkweEsd238vSh7WUkFMKsfB/QBxKbIG1+oVhYVhOvTGDBmSg85NDC2yGC0
thZOH0av35AwyAVHaBURks7geYEKgrYqbvcoZvXJAa6jIP/JrvPWcGppJ42V25X+dTNfO61IIv4P
ChSNc6hBK7o2KSGrWs/bNt3VUBK0KEJIAcyqPZzAcMdVD2jd9yNggszTh/c+eqzil+srWd001GQw
6QFFiwuWtJVEWgPC/h+J7yHZdHQvWwF4oZgaLnANq4uB85HRzQTvwPf+RlDLGdUcixlbzBSdVSdB
n8CkzYL7e/XTnMCwvz9x1lk+Yqodg0n7HIlqZ4q9WdHtrvwPrhRhzz/LYRt7ggNFNIz5TYHT0Ajj
/cyXYgn/y+c/geBOKhLVYYHiDjRtw0ca38XW3TIJ8i3rn//fVXBnptWsvqbMkFsl3UThoU/9OoQc
oFbag/D5zsyVD0hOtox/RkC8cWxrDWB9EUEebGTtgAsmwHzovel2Ru4Ni+bWep9AT3fYpov1/9tP
PmrAwLdgqEPgw7325Meg+UErqi4IrJySc7OAwHOcmhUwssZyjehO7izbEPF/BTbOd/fUejkqMgGI
ErpW5w3mhpK9IUogrdoGeovBQ0PGxeSbX1R5jiJlAspYfQeFXc/ekD1kQegYkMi97oVW8sO4lE6w
OFOPlDGejAFYxFc2/T6+LW8xRm0zbY3FhpQHgof7fmv89duZgaIRC5uFC4qXFI00o0UOsoJ7lX+o
kCDMfxkiD85+94XJn0CwgOzESyRh1qlmgHXpBaZgfE3KZ2o5g/lkjph0oAnseyUfdb4gZpwnaEHU
ZUpWY0EVBIBim7wXh8Y2biQ/di1f/Xn9m62bx7+7xzlaY8DwlFHDm7aRIMkc9xjWMjmIv0f6VdKX
61iXAl54+p1+KvZjTlaWdlNL2whg8rzNPdmJXzQn9IzbYd9sMXfpWbItb/C6veSrfvMYu5UoNBN9
SM5A2zAc5LrE1kYN/T/SvqtHclxp9hcJkKWkV5lyXe172syLsD1GnvKU+fVfsC/uThVLKGLnPByc
h1l0FsVkMpkZGbEDgIFNbxYQwprxode3TP+LF8fpcoWwDKhh3sYmrOnU/CzsGWJwurmZW21//bvK
POYL5HbyXTGnVAO8iO/ax2EbvVg0sIF6WrLdNAQV2VUp7tBkF6myKSK+gCvnQgSZLtqUWDWna4/a
/JW52d6dXqyI28Rov5uB7ynzm1aSgUj20BBicxUtXRLnMDqAFL4EXVUz+uBK0LuPsay8cpSUZ1ev
gj9nX4SdYEyqyVUeXuiAOSKQarR9/VQotmRVsk8phBhd6a2FlTCjVj+szK/7gz1EqAHuktGfXa+T
vR9kyxKCTFzUkNwxYC+ab+3+rqpe9Ob5ulvyn3zNO4TQwpqiRikJJpbxeZo/Dalq6SVi8iycXCCQ
nSgmGYMBZ+pfl1l50tzMq7XkEQyF4Uysm5Te1wVGBUsiO3Ey00IgaR29UbMUpolZvRrlcMwgbGbb
86Ew00Prqv5SU6/SSGhNquR+WPd/ZPnQNMfE+lcwODnsFDwhg9HjMsoU0y/UH2qWbJNy2XD9uLLN
bkFdIqkJrfoKEgiMReHRDHqS87BtYFJwKjJ+4qwxJM0YUs0Ev9TfFAdBufKvGeFgm4PTutmMb9qn
bFM6jt+O6T1L9aA0fiWujJJnpQ0F7znp8gqrInj5pWaJhmj0XUk8LgxA9s1tu4vBzLPHDXSADK32
ke1l6IDV/TuxKyyTtL3BwG6BtK/XvL7MfXfY9iB0VxdPr96grn39FK5e8CfmjPPNM61sgXgjmtlR
9aoAO+y8dRW0TDZQ6LpuaC2CndaRhSMBrnhaqRR+Oen5NomDsXoclh0qLaGreDF0oSZMCl43uba2
U5P8J50cBbOM66ZIUSvoit+lc6MMv6f+GyhC/UQxguum1naNP3i51BRGyUW9qXZg/QQNLQSzfGNH
4Lz4rjvHaK42uh44sSWxtt5APzEnOElZ2UY9dDDXIEuxzX2RQCjSeXSAMlrco1OFdflrIERidu1F
crpI0VeSordrLnkzAdE0bVmFjB2AFSIjwlsLKKd2+M1xsm9GhbHnHrUlvxq/56qvJg+5jLiY/wnx
8uE1c90BkzAnxDs3gfbJEJMGMatyqjtWR0+4wyWXgMyEcL/RSqmdqm9xZdfREWCIsOlkj7fVD8Un
UUF5yzlkBAdHoadJKZc4NMCQoCUfnTp5mYxrcvXg/mvkYv4KxanU6SYEJHuevy/9Swo5zhRF2Omz
U56zVHt0QFl4/TStfjogUdHutF2Msgi7QwE2cKIOu5PP31v3wfzvLBboaZ38fWFrJpXOTOFJW0rI
znHT+yRHLz2ulDCa/6YeAa5RB917YBENUV2YJCwdwYOCPQL7gxfbSumlQ39oEllPa90Z/jUkamkP
9lToEHPl/oY0v377f/PCkpC6GgL+rEa86yG3OtgpXp9A4GOIvvAc8O4M31KZavYKsBI7BCpgbBMg
J2BAOD+f6AXrDgMc2Z8fQZERPQbTj+oAgvFoU+7pW7ydDnQ7B/k+8oqDDAG8GstPbAvBlSpdPzsG
1jjzaZq4SPykTDFYNqVQE4SGTl7sRrxgrrv8yl0FNkNMR4PYHLD8C4QNtbIE821AXBdhygKTgbrL
a6tAkWmErr0GgWAHARDgt5xWQjhcOZjASElcIAGtITTncqsUyyaCum3RLrve/IV2+Z2FolY2c010
Wf9/bZ0AEgFrzJkY8P/nG0sWdaRjBjSNOUA0zSh0Gmpj7npDXvU+DhEN1ASUkdc/7srRgCwdtlRH
mwIBX/AmCp29HjhjeK2d7GkMDhSKSsbw30dH9TMzguNAKXBeKhv5BiCWrV565hB7o2y67lJ6Ahw1
p4sRbuEld5c45rewdV/eFff9xvXS8IFuwM63QHSJV9G6T3YL+hVLRrS4Epcx2IcpC2AcMNX5VeA7
uZh1OtA50tD4KyIourjL5ziDLef6Xq0AciFZAA1WtGC5NI7YQmCL1ZFyQBeOzOZDyQD8grX+BjKR
9KDMM0oHk/KAmpt9oyGP8/Ul+wfEHoCIEZZ7aQzppey/EyHyn4ShALAsgWRCbLLXs66Wk4F1M+uH
1TzncR5AJgjeO0MP1pVcfmvOempMuJwGtLjVmsDYFE8ARynW7OuktTwlmT+vf+qVmx3LQpcYrzZ8
ZzHm0AaFGLeDv7Yzy/0iwdOmSFMl0GZl38yptWkLV/NAvPern6qX67ZXguyZF3NXO3ElykhDUt4m
sOYHTfd19th3T3p+LFH608L/zZYQ8QrWaMvUwVY8jUc6EK/NOt9kXciy5CFjLvT8mGQTV8IceA1Q
dAYgCATdtrA85oKRdCDgJcL2PdTgG0+aYgPUznMHPAOxZcMAKz4DxDXouABlB5OCLcQElIQL05k4
J9GQhFXb/TD6ySeKKmmHrZqBIAtOAqLoBXiLt0pxEEBHxLL6nTIFQpPtgyu9/FfCDCqdHL3AxQ5g
6tw37JSUlpmAwQbyqFboNHn2pJLkfcnjLExBWV1GUCrPyFuFS9pjC7mN4tLw1H6BfEbUuPu8s2RJ
8Np+fg0a4+NaYK4VDmVp1Vq6NGAFYAbkNYEJyJc7q/e1HDyskpOxkmIhTUSXlj8jVXTpz1dPUTdK
ujyDxMk4aLfZEEfQ6+xH0MDk0QjeGaWXwZUvRbv4kxXjZcBZW9A8+RL6PjmMwLTRJIshD5K2XhPa
Hmo3tsc+3qtt6WE04We1tdFmL3y483HxD9bPeScrUq/tuQ1+Jo5kxlyumPKDZbnSTAM/oV0Akxr0
zMuG7O16HFhz31MbwibGUKFlpgUbkbO0WwDEtL3eJZ922cmqRxerQdkBWRyUaoAiATUSd6eTDwo9
WrARxRWY8lXjzZ67xw5n8/pi1jwSMj6EM4cCpysGb8b0pmPcI13Q7o8uNJlpTyCLSlvNx4AJKACJ
bFWrJvmDGXVFRACxtJhMdowh9LL0pwkKhAeMQ+J/32cQmtSyltpahQOD039sCbmUmRKWERO2ZvQi
ywRihxnIh32ok/dLYBiPM4oPrRJe/6aXSiScgvvEqhBHCQgHq26CePBY5vyBM9nZra5V3fcocuZb
p0+Ney0i1q9onJx6E/cD2CAKokb7WNUYVGcKGiyLrmFgUZnUvauxloFsu4Mccm0MGggqFFf7kXQx
Ccc0hrBgP2Z4URS6Ue+iPI2/JdScoaKt9Ankg5n1/fry1rxSB28UWD8hoEtEiJs6jcMEnmBcRvVA
MB6GoTgllqlEXDgJXN/EJwQXMd67YGk9d/02tasa2F/o4BSq54wvBu1Bc/ikmIa/GJLK80WohC1M
+WFUG4yUSO2FY5ZGJXNncH76o/NMot+KFpTLwzC9Xv9sXy8ioVjEJX24HLoB/m2RNQiktswyBiAm
jA1q6tFeC/B88abwhxZAxW4zPMahcQDZmgKdLcfLDtkeY6phuUM6tZ9u5pBuB28In/Vj80x92cNx
JZE6/XEi0ZChVaOicDjHYmFe03ge3D1+ZGJuR/uWMgl6ey2CnnwJscwJGnfLVfiXgAKZrnuj0qq/
tLFxngYlLT6uf/a1zcVgHjIoHfSmIKs5dyRQMgFDxOWO1Hh6zIxPs5pua+oAO7LInhz8WJ9tMK8S
Q9sZyE8gTYFnOzfVmJjipDZMtV0TTMOBGTiOO7faKeaNZvnTEhKCyavxI7NvStntu7ZOVDkQwy14
F7i+zo27AwQbwJ4KrUAKNhN7azt7zhKeoiJ1/YOuvazOXEWIqXW52KTkrkIe2yTUbvTQgVAhWB1B
D76hd1GoBr+vm5T5i7C2GYuompyfnPipN/e1to1k5NYr3Dw4k39Op5hqmxa4+LsRNuzn9zRc9izI
v+t+cn/U/Idl9xBBlM4zj+nGCOPN9dVJP6jgotbiwmF0mB5+2y/LO7v/RE9oiy7K4aHcTuC7k+zg
+ufEwwIznIh2YmzVawOFgQF3fmH9nugDuBSlo2urJsBlzlmpbGT4Qkgd3CpLxxa5t2rNYExWPVQB
wryWce6u0BRh1zDNAMdHHQgkUederxdDrg9fnpFW3jybnzH9UQ7FUe8QK+fiZ6vZvmZmvlXmuwXT
IXGePkh2j5s4O/W47E9zemH38kLttdbgzgnkb4gZkTcV8nUbC4zQSHYzENFZ5rPaOoWnqunNZKXK
hw0G6VIbSIgn8n9WHOQ/BwUxxDqoZuAhd/5FVPDM5wbP+zPjV6+FI9hlm2VHBv/6si/CjWBGCALQ
M2lGrYaZvLqLsqCObocMO2BJhrzWNxjzjyDLgtQQdCLPlzOMRZ52TV76cW5nGwawUuZmx2yeX9zh
LaHFbVsMfgPu9oEoG1ose0t/v77SS70qvtSTn8CvztMsXMuSuDTxE+w4SF6c2ssSr/g9h014ryve
2xjEz9rsdXt3z0Yvk1yVF3kQN85vLzAmQeBZnGVhcVfisYEEtjcBVH6Fs3lTtW3Tn+UoeZWvZgAn
lnjad7JMkCdgzI2nym1vBS70vxJQdkxQQm+qXTqM+zoaJZt7kUjytXHtMdQCAZ4T16bEM8MYEtJk
DIxOXplPc9AOpkzSYi0UmfxSBpkMqlMXB2JOTYzJU3zBJsjybxPaDeoSSHxkBamBSQwVM0cOWDDA
8H/+8Zqlt81GQYEG6rIjaIvm18HZtMvRQSsNAGnNDuzoSWJzbcNObfIjerJhcRphBMCFTR1P3QqT
wQg19T/MuDOiTaMHC7lPGn9GJFLeG90vxsGr1KAv96Tau2AAvf5rVu9PFDZ5DZAXA8WD6tKOT35x
SbzqJnY9y/wVTY+A1imRN+pIq1FVDjUMerT3Vn5jVEHkwLMOwxDW40cBeZ9McquuBSgTTwhkfNj1
i/qvO1Uo+xQD1PPUX0v3XhMbjRjHNzUZPM1ctQTNMJP3W8hFW8B2ozhpCSx1YRFUO3OL9GGjBcWR
6R7bWZv30dM29n3quXeK120H5gG0438koeGXoPuZbrQw39M7B1gGb9e/z0gy2OuyjbzHOohuk/D1
+k6tnQe8qjA4wgliLp5vQ951k2WOSN/wtITnLOmD8xdNRNz9yIM5iQOyUuES6lKnGtIGzkBncN9Y
ELqrtJ2idZLguFJ5hgwVzhuYejEgJ1IajXlRxQXo/DEmQEGWsoyaes/QFzq0alMGRturj2zQh0M5
9yrx5zKhb9e/5VoXhViYxEKZBj8CVcbzM6guXdRWM35BnWx19cDaMHFvqeKXzTYuAqcptq16IDWY
l80fkRMm5kfS7qPhIZUh7dZanWe/RIhAeRancTbBC/NXMAsuQfvZBKDb9X8N2xyojn1ytB6S0AmH
HbmTwSDWTgBqSBwsZnO5XmG7rWYBsY0D2wr6DZq1A8NRGr+6i6TwsOa5SGrQvuOlPe0ixIxFM2uA
mYLBStu2k7ZxuiScIyOUbOpaMMcMnwY2c4wHXZCcxBZh3fil7jm7BQvLMbF+K6wdchCC61m0cdMh
AsFq0z8VKK7aPgOloobUskz6v7lXMFyKM8SnZy9q2EjklBZVY3zZHQBkA4QqoV1utRtlA+1vQ5LK
rn3f0/qtkNNpWT/YERerhuyya3ynJfjWZM3NtUvr1IaQsOfqUDfJwsNyHCwoEUPws0CrrdqAPBzK
Etd3cm1BFiR3OLE85HBE6CbmF9OFDDidSrOP2YcabUtZ9F9bz6kJ/u8nl3BTGzNaDzDR4H2oRMeF
hOkSAACOSVoHnXeJb66u6CTeCCfNaHKjc1pujum+Wbq3yWSFc7pIcovVVZ2YETxhaBrS9A12CV1R
APnstvWo8ka6F1fZ1zIljNUc/zSICj6hx6m+mCOsobrdF+8LRMeS8htS/KR+652wqlAB/KU2e0AK
JFnLWnZ9WsoXXhegkLCVmOIuLF666o7099Nyq2b36fN1P1z7nKdmBCcpnbHpahULjPLnuDM9UGp2
ZoAxx8XcIrmXLGrtVkQzFighHWAu0+XR+sQlTTZRPWYTEvl3cFw6iad/ZIfoaY696C+8Ed11BH5I
dKLxw3/JiaXW6gmmSGBJtW6cbFvoEFD7i3fmiQlx8l2fjbYZG75D49sy/tRB1Nn6Zbu9vkFrL5FT
K8Kx0lM9N4YRC+nBtqMPnTczSSRfO7goDoKzDswOvG5+/qkg6ohOiwUxZ2ocrYl65RIQQ7KKtY3/
aharuIhRYxbOkTsBr9PpBInojHbKdsGkZolHHAjxvane9jQPslHiAasNllObQgJEaK4RXJgIsTGm
r+ixj1uvZzdquRlnv4vvAFxpR4mD828lVFzA+weeWAuqbWCzFHZL6eOsTSh6A7qO0UPA4dzyVzZP
3tJ+GtHuumd89UkvjX3JZYJiCk+J841Lizwe0jZCB8k3ffY8ml5ZejOUj1/Tm35vbEoQkdInt/Am
CNs/uHt3O1DPDYiXhWbny8oBa7VCrP3fn0N47nJy5EgV5bRVsHZ6dLbEpy9xmN9GO5ADJjfGIX1W
n66vX2pQ+NjxODd1lWH9KfGcfQpewPgR1G8wNb1GfrGvtz8lFrmbXvniRD9f4jKWkcFyWByB0fcU
L/enQ7Z5WNAdoZj5kynNrr1czz6pcGySYRydsoG9PuiPxnFhvuvlXuXRe9NX/6nuYu+NtMEdtjgB
LyPC6Uay4JXoc/YDhDNEMcsPxtmvH9DddvoGPkY2P+LDG9pAkQ1EAth7ZQyaK36NZhdKalwWCiFJ
REdYcTFQmwGeOFgcwBoFxGHenIfMJpjs/ulkaAdb7zUqWy5EW01tg46fl4NeMFtuSxRbh25nTkfX
fu7VPXGe4oGCUaMI7G5TyggVLs87/6lQPgWnArr6YuxUU3eulxI/tejCdHzSyg9UWZiKYsL06/pW
XOwEMEycWQPvC7B4XBRPO1dZSJdAZHWowLHWLGbvQVFWxt9xcRdwK67FO4G4OS/iF4SVa0JT4F9A
R7Ycuqr7Nrk6hpsp+fbfl4OGpg5kN7gVUJg5P0nM6CPA/PBgUpP4nxKF50WP/esmLlIbrIUj4NHG
B0AJKsbnJqAQZRQoT6KVV3/MxnO/AH2J7gVYf2n6ahHJdbP25dCbQFUH1LY6dDXOrRm0nvPFatF6
TttXS4uPTtK+unEtKYVevGfRCwZuEIb4LDMAn+dmyqJ3XASgHvnabzKHbvpCukMh6/tcOhusIHvC
PYbCASAr51Ysu3PcZM566E0kRmjWJA7MOZV9stW1nFgRskEQCEK+sch7EHU7QTk4W52rNCm8IyKJ
Y5euwNcDWWkQCCH3FF2hKsrU0BgsoQyIki6n64zKf3r07d17JZHRWcus8X8/uQgX0KUB9VlARKDt
b4yIdV5Td6lXM63fAHkyQy6MpF7purIX7PoH/bNMwQeHHKqWboxltvNzXWqA4UOzb0Hya0iO1kU6
xxEJnCIcKFn0c2zhaJk2GyBHCNwDdSKP9DYeQuBr05UwR1BG5QkEm64/GsXuv55obtbkMNWvoy04
f5Oaca61cP5+ukOekbTPsbaPy8+knoF4tCWLvEwgv1b5x5xw+VW015nKYA56smFu3dk0Q516FxkP
1vgtTTfl4CNx/d+WKJw8VqNTUBSwGfdfc0+0Rfpm3ZE4VO1HR/a4+OqnniU0X0sEDlGFphyocwVz
0wSSJccCMN1Nv1kq+oTbTtnnYOvNjKOmI3QCBeIENmLm9WVe1gQFw+LZH5uIQGes91lEj2r7PXP+
qepvjdL5AOujOonzYSj7uc+9AcK2LrKcygKjbmlsu6TyXHfYRHUWqNTYEIBBrv+4y1DO3ezPRxG8
u286EJYo8O4F7wM9eqLkPZMRa18kDnz9YCQHzowjicSCYdu2JGpn2FCSvsWYM0X9PRmZx0gxhPNA
7/CGkrXRLtuFglEhMLHSXqBTV/f+bFffsmncQr8oqOnopSnm+AApZWhxZc1HjW5wZv028uXW1L4V
quIZNguoNQemsRzbiG6vf/B1Nzz5GkLgUkk8TMiaet+YUI9W3vRhx9i2mH+YgPzQMYzrW7s8sGF/
3e7qRoNwFBq8AD6hRXQeqGnWTEmm8e8x0Z1lg37fiXeAi8uWd1G1/frugBoguoMQSyQ6cVFURKsR
h5q1sx9B+nqxwPIAxCnIAMF2qb+YSRUwO3+cl0Rie+0m5zpt/9+0EMPMEfxpLo9hA2GHtGn2hiW7
DNa/4h8TQgyh0L4c6hyb5/bTZmpNhBCoGZvaX4WMk6UIIWMkVNWzGUtp8I4P8h36Vb/THRoax3ZH
d9TxH/RnSAiOHnLk3Sx5bMoWKbhKTft4LIBS9tN8CjpQEBekC8e5lDBmrF6sJ2sUTqgddYPd8YvV
SffWsnGqJxdXT37MBsxH74b88W8OwJ+tE88d9EzRI8InLbSgG28JOZLp53UTEgcUqwJZFo1urSEZ
UqqXybiXJpGrfx9vIo7GBFZSfCwaHehvnIUvgd737XPj/k3OAZkxdF1AnAgi6vMYQUpW2UWHGNGr
+XHMiWdo2bNVvxCz3rWkuGFT93n9i/G/eHEnn1gUfKApidq4OiySGQ1xf1YeGmVnVT+jXuJsqz59
YkjY/dFVoWc0w1Di3A+dhYE1L53+O1oWFx0erQYopgFiFS+6fFyUzDQaBKAR11tZTHt1LiovUd/V
ufH7RZXs11oODLAVhxipILkUlY3MoYqiqmz5onad+eZoAXE3PZPcHHwPLvbIgboHHAJctRcqHyiJ
xA7Bp4tJEbQ9wDVFg7u7A5XVDkUTT5ENQq86xR+DrlBcS8B3kZYjDDbV1tHv2jbsq18qdCNkzB4y
Q2JRTXGaeGr4ypQGqX0Aad48/9Q1310kGJuvt6r4EUGmgU4/uIRRBBD8r7TnOJ6THikf9RIfzegD
gQodtDbTXepBpndv3Y6bu+zw8RAFrj+8P3c3Q1DcWNtmQz18ch9FZMmRuBwUwVV98pvEGeNaHdvW
ICDeXO7flTA+GLv+pnos3ozbGnpV2Vu6X8LHXPWsh+YmDtC4mGSDOJdlTf4T+AQOYLEQXBFJhfK2
pkbpDp0/o7h1MLZTkARgZmR+H2Iq58Hw9K1MUfuy0CjY1M+j3FxErCUObH7Gi68dpzf1YX5Q35vg
g/qQ+vMxqRskB/MGX30nU0++JCIRjAvPutE1MtelDAs+cIxKhRl1P98q/rgZH6wtnrHH4s7ZOJIs
f/UJcvqdhdQoxvM2qnOYRbMraELLqw557rl+9+PYvJj3jqcE5NYO1EDfygawv8AXF65/ssdCztTP
zajOYGj2MW6xWbxX+37afD4Rb4CqDmhMH9R71ze2JvSf8rfnYYMMXcY6u/oYOF2+kE4x2rcjifAT
9FtDg4v14dPiTRvF/zp6dFO+11v7YEAM6vr1tv7dQRbAp2wx/yVmw5hQmruY4bvbXgbX6kJMQ3ns
3YA2nL1J/fommwFDyhq/3ETo00jSyLV8AdI0/1oXd70rMLnowHqkm57JQt2d/8IC9D9xhjEahTFf
wZ1rpUjhzlPnF+DtBLLXz6RleR4ZRfcxAWCydXw+6NAI7qPRYsxSFSa61tOCZocg3X/Cc25+0Nfa
+xXv4xcod++hovDqyD7g2gV7alvwG7PTjEWLYNvNmR+PfkyDBKUDRdZKW/UTYN6gEQ/8FKYGhO9I
oNyVNxhr9Y3BW36AAozPg/8DDWHfeiw8q/VTn/nVBwokozdvpVFpLTs6NS84ytikaUkm/o0hwvZj
es9vs9bDRFPMPDT9/fwfAw+N8v6n5HSsvRXByYsVgxwEPVkh38x6lkXNaODzaq826CfyX8Q+svwl
118zcPPmByaj4Vy9805NCgmnnRpjwjKYbFMvf2Q7zNjd04De1Pt8N0JS0/C0O9CvMD/zeGstC0HC
k3xDA+L60lec2sLbGHOFqNHivSpkHlHblckEzVt/It8qiPSV97W5RU3RAU5gaO4dWWa6ssGobH8R
sGAKzxZFE3R9dijRmtYHIo9tJxdgHzPKGB5ChQzxuRJ0HGhuGxBT4xOoItoH5N4pM9Wu9dE53jj1
/M9iqpJsanU1JyaETaQpQ6ptwYTWNaAJXoJ+vGcyjd6Vsw8ift4XQnbNB3rO0wTSDJmR1jCygD2r
ivNwwHLyTRl9XHeFtdIrDKEwBrIp1LPFV12slUanDH0LvYzDhPQQJAzguTUiL1Y8qu2d4rZOnq/b
XNsjB9T44H3AXAhGN87XFoP9IMvZ0PqdU25oVO8Lu91cN7FW58Ky/tgQ0qzFSggtctjIa0BF1BDP
b1DM115vbNo+WGYvXoKkB4OxhB95zTmAdYWKNLCgeLAIobR2aZ26DgAPxnwXRb/S6bkafl9f26pr
gLtOw55ZmAsQTEDxcAbnEKS2+/qlAalCbPywiww37Ot1O+tL+WNHCMsJTdHT62EHbAe5cWcOd1rv
XzdxifrCHjlA76IsDultqPGeu4ICAqApUrn3ldXjkkV8drV6bRdjAGTbjHdzvCxAz9b0WGnJvnWN
DxeTsQGos2XaJF9cIMJNj58CzgMdbRbc9MJn1UxqRFo+tT4rprjwOtfuXscqiR/sYqp/zCaddD8b
a7v0QDKVB6yjzl2SJxh+HZS88RHQ6A5/vNrSHPRJXoO85Dg53Wh7rUviykuX5SF2MSObKvW0hSx1
c6yTuP8GSRECue+xxoCUGlvpA51M62fs5O5bP+v9Xp1m+zV1MWgTJGY6PKZRrsGBW2/Sp8xPej27
ryAqD8HpenY8vWHppsrn6veYKHg0QdZSDWNg1h802uDl3GiDftCHAaKc17fyC84tfD+MHQJsD7S9
aTsiRmZU+mV22rn1KVF8p/qGTxxWU7lZ3GXXOZpnzMYBudRnbP1Wm/7ZmXUv0bM3XBhBaQFWAegk
bb/nXHq9G4Ee1tBNY5Ke7opLA44OIgSUh7nUu+BuBVAQamNhj/U+vRkBsaggmzjZb9c/xcr1emaF
H+CTrmS6OHSwVFhxu3q8M0GYn3iJA9Cmp5J02au0y59y1d3GNuAe9TQ+XDe/Eh9csN3gfufaPnC5
c/OmpmUqVRD2+kz1qpn55vhsOOHcSeys1C/O7AgHRokcY55K3OpOC2blZQO1WUysB834zJiMfnFl
43A4oaSBOpB6maFikKGKVQexCIiNY6GBcUGhxyiO/+Jqh/ti0AxjCzgUQkpoTXFJ6mxp/WSw72uV
BcB+JxhjkdKSrOSe7tc0MphVHftiSnhptJHZICTye3cmoTtwDcuZAKwPNM5zGyMRXmLooeqFNnrE
6WioDzR++d/8RIjvFIgA1uctvmmZetAO9SBYU5SgFpRUelb9UQNejSAwoqcsXPdD7PaG3sFPjD4J
IPPSWre16Xi2JqlHrvkjMBQgrYFQDX9PnPt9Ek11kfFj11YofxrPWQ29V3fDxm9TPG/++7c7tSWe
sSjB23qGLcU9uO3WSvpbFZJttrL/Czvol+GBgvInkELna4LIj0WWGH6SJrrzCJR571lKp/12CSii
F2LRb9ftraRmroY3J2TPMV2hiqxcdMrTBTN4CF0lZtiM8akcZYW/laN8ZkKIjqw3G3d2cU+M4BvN
DG3jQvOwZ91fhHqwpmBkElkYRmGFLxenjlbN/Cib7WeLifgpes6UX9e/lsZD3MWdd2JEcIMyTqwO
oNPWb+yvPpKaQ3rgnap7TftmFFvLAcUf88f+bnC3QM1ft75SGceHxBsORPfAEovnagGrEQUwDU8E
0kEyYjd2QEvGdzmKu0nQMRmZ2tqtBppYYO9QC8ENz//95FYrGahE5pa7fD3uo8zcatP0HRiRmypm
R9ME58Bi7i1jfL2+yjWP5HRUUK0EFA+h8txsHcVKTjqsMpu6ba9Xd5jS/e9Rnw+p/WtCCIQFy0qD
cFex1PSRqeVTBib0HhMc11ey5vjYLQ3RCfmlJfJQohaXL/ZA8W6E0sdSLRu9XvZuOUvM2Gt+gRcd
shsLIs0YAz//Yo2NCrNuVq0/JFpTeYWLDfNa8PgEapm31oYlFtk4rJmenaFmd3VR5EGhNxH+IwU/
0kvVtJ8hipV0OhSC+8b2+gnskarVKrPfJln+YCmFcaugoBuOVRHd632WTF6kqtMxYvZyMIEUfpsW
PcPUuRs1b33klqGTaKC7wKxAehy7dnl0zbF+6TJ3OTDwYAWsrxfHQx3IxhjrAv00FIDqLAPTqVFa
XoxizQ/DKmIWQmkPXBpUc4N4SqIH6GI0uCd1e9wU5kR9qzbZ1mgm0LPrGJJBiyh5aJmRblStifYK
jfZ5peh7W7FCrV6MDa3tebOMtQvYnTvfg9RjwTSGYh6tBq9HLymGqgwNmquPxkRAqlFOprGbl255
nVuild5oZ/WDsaDf7xVT0oNHP6NF6FgJe5mKSdsOTZl/KHGqQXU5JcBQIW2KJKn32hse+DAkFAh0
GHMVH9S6q3S0sJHxqeA/PaZRU98NY9vvQXRjvgKqF2VeS4cpqJXJudOcIaPelM0yLdb1ex7lJFQr
ECPEec+GzVnT1/wth5oSG363oFUyrXCKfl8/RzI7QtBtK1rWBqaRfE0vNi5pQIgcvWaFcxjdJfH/
N1vCWYrLZu4KG2UYy40+Cd5RXgwQUdcWjjdW9tN1Y2uh7nQbhYUVaODVo4VtxEKOU24/5XTYXjex
FsT5BArKV9BWBz3VeWwY8WaEzCO+HXU0fxlAPldhMCQBARXEWT4rDL5EmbOviaxXvJabgWgEZTm8
R6B2LiTWrjsqzOA5INWOkBuulNjTUdvMih36gJLjsOYfp7aE+lw5ZFNpM3zG2m5AADIU5UYh6ktf
NO0TwN2G5PZYM4fB73/dXrg9ZjCTNJgU5algHkCsviV5WOsvUSJb19renRoS9q6CeHMxmDCUY3TI
Hiag9FtPdV8XA62dNH8o29qbu0ZS0LpcHrgneftIx7kGs4FwAtTU1m2nQo9ocso3p+7ZTk8dTDgv
NQrY0dzurzvo5SUJc2AQgBIpGlbg8Dt3UPCGpk7jop6iZrgPhianYaTpSKt687+fbTDdmYCboPqJ
Up0IVU5xm7iJ2ja+ZtTbpKUhZWw/pfYOVGySZPTyZMOURXhdiSspil0kADJs1nUw5YDOt7SnbWJ3
kmt/7cMB9AGoOl6UAJgK+W6UKGpDDNqAMLjQPFCG/LQTZQj0xf51fYdWbhuUSWyA722Qv/HX1vkW
YYBNq+t2xFw5o76pDjesQH2VRftatbeo5d3lenPQ8nqjRc5PiW2+ivOEGxPfuMX4JDS2TsScaKwa
ssReGl+P5rCPlrDqi71Wsg1p2tuRJHteYCshyVCWFsTAk0zylS/jGOyD1QsXnIUCkqie3Q60NxpD
bfx6JCDbQ2nON0Z2F08gwTIz8LGr9iCjnF3b2RObFq8lnCTeg8LglExr/CQJ3MH+rpL8/0j7rua4
dS7IX8QqEsyvYJqokUbZLyxZtplz5q/fprb2egbiDurez6+qcs8BDw6AE7ppniJPdntt1zY6FFcw
x4c8i4zximsYhExIDfmkgjiz6YnD+FlhiF+d6w0S+O5tqJXsPAZFUJSGuvXymGCZoaLaTJVZlSuo
MhArz00krxU7yFFXjdBvKIbU6Co761+SQLT6nieTyIVnTDXGTA6CCvBNN+pOlhU+VSL0QJRKdQgj
3HLFXj6NgTDRKg5+6mp88I36J2cNvqeAsAbSog6LKgGe2syGjUCRrpuDWlngS73X1HigQw0uTL/6
kCayi33Z69CO2IUmiL8HncOisPaxF40dvI/xfkRy5vpj50jUQgJHR9pa0Y5DM57LYD4LAfpQZvP9
tqFr7nsB9RVOLtx3AuFKgkEnQLUl9LqmPDvFvRZaWq34nN2prEQHA6MSqPthXVE8u7aKTK0hB2DI
tNAF7shV+T4o6udta77mZ9kIZGJUTsfLW0MvFfPZslaN5ikh0IQ0tpVii9V+nn51ySZNZZo3b2Gr
7bXgeSq3/vhYSb9iE8Iq6VEo3Wze6LmnTJY6O2XgqaU78KgOvn9VjGCjwIrcF4oqqGNc2w9Kl0Ap
eugbS5VNpJl2SOJM5DM2z7cXYRUHPTW46KOdGyf1Nc5o9nJff4k2pz5Vp4XOsKOpvFNy7V/fv2ER
TELQx9ytxAoMhEhj+8MiCjzNOW3ns668Tf5pzD5uG/TdcQhWDMkUA5ULg7Aw5sKFY/jgiW+HVIMI
cKtZvs+lF1xbNuwE8HhIqA4StsG16QRUjRc5pr4c072JJP2xqIlmkyF8CaaBR4zzfeOB3B/Tazir
QXv1LXcooa42zngLWjVUhMa281TQlGiF7v37tTOhqL6kHFD5YZ8UYdnKSZpDOGbUN5n/i6Rvt///
JRhfbziYAdYz2LKMirBNTFC6R2Y869GBqNpySX1MXiMfj0o2jZWt0nFuN2uecIm2/P0iWkmSH8lp
ArRoUJ0ZOV0t1e3bBi278JtBBu5qSAKBlYTdpZUpo6pZjBBX6eQ7ITUcqXg3x7NOXgjGF6ja/cQL
nkfNdRv0m/KOnBqVprYDtFmFTdO5oepN6CQaMy/SIguyPLTkCe+suB+RTTRlLfRumD5lgpGBgQ+z
h+6fVaJNwpxdYRbthKtguoICSjeUUpDxRycym+b1x6GYMHZcgcYys7VitHRDsII5tsgUv06x9tQX
L0hX2Yn/gM7Yz0ks9xCHRSHZrghXlJZ8/7JXP2b5+4XzNAPEQfzlDm6aD8KMMN86QRDZCY5A2hqv
eVfs+6RyzFlw0uE4jhMnjK0sBsb1kO/G4YfZZbb5APVgJYyLEf18gfGEd1sAGgv03yVNyrvBfb8H
Q3cFJE+g0zEN8OoxJ0ABCvtIUAL0BkwKmsMEzOiXs3hf6cGnqnUnCFnqnCrSSu8U3oXgXsBAJ1jL
MIBwvbiSWefGoCO9lB/IjxkUBJHz+R7bLRRLEit0a4fQHMRWzwNV6QMv+b3Sw4l6IESwUD0FvT38
7RpdMYRQJcPSswKWx5oGd/n9DFhbdYJjb8kvMoYHvfAue9okVHBvB4yVLgl8TmLCx3FoIHfDrHaA
t4YgF8hCkWN5kKmxM7aJ9Vq8FdvE5dG5rINB3maRC8ATjyUQGWW/U6IW6yw8ojd7Y1oL/WyGZuzc
KjZcKouVLaNCOegfNCbehqkezJoJ0ypH2wU7gYan1I4gX3t6V/Y57/m28nbFSl7AMU6km2klST2M
mx5qu+wpVB6oDsICD3JQnKvLSnHoGmu5DlxEA02KsVW/Oqt2nfNz3Cde91a9aehpFNzxxLv7fVfE
RsXu0jTGQyUFGiH6Ylr7hrnGD32PEcddgRc6LWnw2Hr18wOvlLfSzH6NyTykckU2BgnCdJbxkG1Q
dELv+mSFB5O6ckYrNDor7uiB5FB0c++FsymWxBNzjKKaLOIBCepf+VthaEBdo5lqYEuf5q/kw/WP
xAJJhouDdd4VW+7nXAl5V3iMp6pRJybl8jmVI975pwEKFjHWurICb0Y28zTYmIw6GhZvZHPl5L7C
ZVy2hS5SJlTA7azShUbaz7PqiSLfXdftQ/UMQ2oYJGIjXCqRMpRMlJqbHfG639lRRqu6QDGZbNVO
/xFtP8Jdtwf/B+c7Luv2/Tv+xWV8yMxlOVbihSLoLflAagMMVQeUbB3JGp08pc8PPNbiVUBMSYE1
CGVMFP6u96XaympOFscZhPmg6eK+zSvntlHyali7wGCcpZ/Rb5xHOC4WwiDz0DgnaTtZp/Obb/vu
aENb645sj9Hzb41O74Md0sD1wn1kK3fm0zNv/mLxkG8rjAKRgZLgQoPK3MSGSI2MmBDslOKpnM4p
5O54u2PlaYO0H257mHFFmZa9086qkVR+otYWinA20tPLRLviH4OedxSuAkE1CznbpYjKZlKFIpaK
JFfQ0xliiCXaQMn2XaHqg4ay4UAbG9UgqtvzfcdjM109OnDFxPMaLYsYBWD2YahUXdVMYo3Bqd7Y
lPfgXLIc7SR4kcgxctXGC6Tl7xcHR4R+HCkbgVQ5vWKBvY3mPGGwVQgQSSORCeIWjd0DUZf2mLLF
96r65xDkWb68qaKtwbu5rMLoKEKjborLBHuXqHMkrPsJnhcIBy0/k2ozR9aUb27vttVjCGks7GYU
M5dW/usFS4xMaXxdw9H3OdoDpl0ST3cgNrQ1DmFKZ6fdhfRuoMXGP+pbwuGfXdtdeHegc1pESgiM
ZNfg5hSWY6XDI3Wju580Y9O1phsNPKqEdSP/4shMGjibpazqRuBMO5LZvWyVYHS1JA8x8jx4pjOr
UIpxYKUTom5vmZNDbAjdcJZ6uWqysQRlZm1JYKCQxz4xujwKpaSA42jH5gOMT3h0HSJoP0yfultv
wg95pvKP2gmexE1qlZ+Ra/Lk0FZ9Ci8OzG2YKsjtmfCdBEpGwgm/IJu3w/ig+xiehLIXNBJvm8rD
YUL4lFXGVITA8TPZDUEHCA977uIMvM0Tpzy0dsQvyeD/ZxITWqJElWOjA9Qk1EdN8t1BNe0C7VFE
6l9q7TOtS7eUOA+q1fvpJSqza4Q2l+e+BurcQxMc83jk9yTRqsJ7sUA/0bYIHdQy2pZYBoG4lXN7
eVdOYbBFYmpLXcjH0LtwvW1q3PnzOPfhSHoMLqKWNry2iJUPCCJiTDWhoQ0ZN7ahO0P5Ce8mYak5
h3TS6Ky/x+kjt61nbR2R/sJ42HIwiBCzurakJAGYf7uosbIUHN/lSdn6rnoUf7VO75RWeCTcub7v
pQOUny4QmS+nk2nRWgTiF9m4Re6He7OhHdZwU8ucbbD2nS6xmGdFv1BOFAtWVIEHTbcGJBNve8JK
AL2yhrkAkr6Z2ywAQmluVRDzC42dczmUV+LWFQgTpbNy1LraDBtL9LSH0O6c2BZSZ7AfJ0//ddue
tZsCuq8hZoLp4uUrMRFqzppUrAvoQkqf+CoCnTOKg2iktacd53cOGPkekHGrw8weoNBYwVZEx0ir
ykBNMVzqmSfRmfegprbANQ4lUxp7uETcxlt1hws4xvUquZQHNcsxctnLdhP3lmTYtxHWUi1XFjEe
l/hKPssEBIJ6ZQ8PigcWotit9UUNxwbNVuvID8uTpKTFIfqjPnHQeQYy3jgGA0ShcqB3FmY2nOTu
Z++KFhrNbPGx+IXO8N+3AVeeXVfWMo4pjJ0IEgAs6GDeR6mDCSwi0zjxac5TOFtD0pCSBRU1Qa+j
uVh+ca2UxxHRXiww/J3t6xbVc6RAfxWR3fLoUlfmSRdaw79ITEQkAqlmgQBJO8YQ9txpnuqc7k9i
ScvNSAMvpTtCxQ5UxFA1vr2cK7Xda2zGQee61klrArt46KmEIXP/lHi986fTKW+2fHEF5i50ZSbj
qBCjIukQltB//ZEfwlO7EY7CQ8O53PK+GuOPbZeB5rCAPSZOsUEC8Swqm3bT2sM8ctZuZYRnWTsd
1WjIsqOSwxjU6i2JpKRaDJrdxmoD5KoUmjjjtt68h27xZh7JU3ie9jGSBMnPZOIEl7Uc1tUPYIwN
q7ypTfBkWwa6UYP6rQIft0Cn4hOEWIt4y/CpKJ9zc4fKsayiD49AYYW3COtf9e8iMBsSbJxQNhSX
RTjG2+lB86S94Y17bSv+yrY9ReuT20Owz3elXU0jV/dyK/TGk0lf9C2Pt3EtGF18EJbSp8rqTpwm
/JbZbEF68qAUnOa1r6zONx+WMT6P6Vxwc2nMJ0/qqJojsW6sHmkJXGGg0trdhbjDBCGyosomsrvN
fC9yeRnW0syY0/0LzHzqXACNaDMCeAZJ11bEW1e0ZmzXaonxUUl59Fxrt8FLPOazCmKRJ3UGvFaC
2CAqF7VPiQRKe9O5HYGW/+jGirIiioYwNV1i4JuJk6VLVuPvlWi3FMhRHFcVVw4/b+OtsJhg1/5d
SbYjAa1ecdxDqNn6EexQavuNEwS7drZw6bVFED4YvDjBs3C5klwcJEUhSH2gwcIu3uSlXSuo+7iZ
akkCLbM/YH69beDa/fDSPuY6Zahioqrt4ikdbUV7rH8G7f1tiNUr2yUGczaqmIbvVAkY8UG0ut/+
U7oXfsRUu5P/Q1n06msxZ2PTgkerlbB4LUZcx5dMuoO6CMcajq/rzBmYakob/N8Vc8NtaJFdbmce
+ohaeESybdyaDhvyqpxvw35lc757/kLxh64hjIIyH0qtwDCr6TDNfNR2+l5+NZE9buh9j1yMQkW3
tF4ROa0UqV1xI9rS+39IN2Ft//4A5isOVZxEeYSvKEkYhD10gROC1CfmLO9qUEYJENLlaLeUv0h2
Lty/aQtdmJELtEbMV+LpQkHdeXslV5+UX3QJsAZj3mzPQ2iOqdgZMETzUBez4l9hCGaI6F6wUyf1
hm1gcwDXnkeXgMzKdbER+yEUKC31i9l+oK/vhDaP06bY8NqY190E80PLp1qMY3dAhVReDQ4Kq3BE
39GczkmoaI1U2bao2FNtEdm89+8/y3PgtCheJQcZimqcJV75iOCJMKSFjZVgGJjJpiVJ7acVAS+a
huI1RdnV7lUwkNxe1pWrBISKwIwGMjZkIthkmaInmGQxFZSIqtoWNK9O3tCSO/cZLbtTmHM+4ppJ
6MhCQR7T9Eul+DosV6mizXWI7jctFedHra2eJ3zSf5/tRAvTXxDm2O7aPi+KFI2DQwRCHIXsWk3B
c0Xb/OuVM0WkjJdu5qXNmDmtq9iX4rwPcUoj2edWvQ4ZzcQsaZ4Xp6o2jbOvVNVTlFYqB3jlbEND
G+5BaGxAdwPrnG0f+p0hZBi4FLcBhLLM+xo3wPhYJT+a1kqSh9t2rtzur+CYSK0EMF9XAFdjDLgD
AaVQOjHGJBJInOBL3gZbcRATDHDoBwOXHppymI2H6ZWyy5YK31xt+ywBaxKvA2bl4LlCYMzR01Qt
Q0yLWXUpUSlPrCY+K9kROugcX19bt0tTGF8PB0SWJAaQJj40kMzLg9KZq71UZLQFu8ztdeNZxfh8
qdXTWICuzupmoTplYTI6HWSyH8rZfACVLuHYtnwG5hjFBls6sMESvRwy1/t4yjqlhGI1iCjMhzzb
QuaTm0NfWz4kXxElFASmb5zIfZWM2UQw8dgU95FKh24zYHZleuxzzp1ghXEOPTMXSMzajX4oQTsB
SJMH4a0/s9vuf86oW+iOelYeg/vSUzAy493+YMt/yq7gJSizgj7xMQeXANSINxnCk3gPUmWls6fw
HPKm3tY21V8s5OCuv5bR9XEeFsBqx8do2Bm8UvLamxg94stBieZUKN4wifIg12fwksjYtafCsEQn
Ow7eiLucigcFzkZMdUJpBnf8ilMfWHPDS1xybdgUhCNypsCNoOYj6q+xn9qiwAFZS9csrA4QC9VR
vgNFwDXK0IbVjPwYIkZg+6OdNpkdaLQRX0j71mKQcjzk5cNs/rntIOu2/YPKvtGyOekhDg3bjOJX
maqvpIZ+eZO//W8ozJfDbCyEWQfYhueml5S4hKfFTjYETrxY83ZQWC496ehIx2DO9RL6C6FjoMAY
XfxTpJshO8+YvOxrSGFiIX/etml1Q1+iMSGehIrUJhHQMEmi/Zi6RN0neiq0aM/1Zwvco7IzYuvd
t1KgWmreFAd9bKctZoUaRwRhnzWmfbMN40yzhxrCbm1S/rr9E9cqpejQB/cTxktE8Akz6x4Vcj5l
GhgG5oQ4ffva4fHdhcSOwQYxVJ/gpKJV31ljidEvsT+28qTQoULGq3ufjfsU4pyCpOxQNTqpom+X
Zs05T1bX8PIHMlsL09Q6SmL4gdpxdOP7wQs2KV5oCrRGNspjts13IaKWh2bg2yuzFqsucZkH2hDq
GPOOURMoktdWOWb/ISF6tfAL/sXLqFBiJVEUxEKCkCGjZ7DtbT3cxfG930Ofi1M1XdvEl9Ywfp+X
vRATDChZFZTO6iVv/qKaL7dXbO3ov8RgvF3rjHmoSqyYkLpx8iQjf5PYhEd5vpZ+wIQDuKcw02Zi
soT5MEE5ZGP2ReVAXoZAt+pqW0stLZBRVD3IzihoJ6h4SY812y5Bma/VmHJl+OpCxNE/p8mTmuK1
fNR4r5LV8wvn1kJjhel0NLxfO4WCXpZomiVEeBsbb7ZPjRfpDr6WUx59x0DOb6DKmVe2XHMOUDvq
KIhhVg9dXteokd71GTHgHEOZOFGFClwDPeVcu7vtH2ux9xKG2clGZvhiUsE/wtabCxt7mvbzDDoQ
iLOADEThDRuve8qFXYynCLXWDOKXQ05QvUkwOYfpNLyUDpkcQzta1K1UDk8FeL/Nqudcq3hryjgM
CX05kEWsqS8+RN170nn1yJk2XruYXq4n4ywC0YtZhPKMFY3puTcIBXOk1+j1Ux32DjqJOJ9vLXdq
XuIx+xsNAq3hg0/Kkh9tZZe6+pts2v5j487WtEV90W149BxrMViHZCGauUEz9W0UGIUxNWp8IGqp
8HuKh595qti3nXItqW9eYjBWFbMkJqYArxS95mxYg9PvJRQwcqps/ENvdWBaFvfohDrfxl31DxnP
dWgVKegrY/bcEPh9Nsi470SV8Rr52UYqtKMRqjzzFh9nr/d4v/6Dw2w6SS2Mqk6BE2bRc1M9Q3xp
q4EVsCETaBfBPCJ4pO8emwhyJkNDyzayjCl9/vfGYhZhmd3E5RV9SNcBRo5SpR2glgMB3vshuUv1
J1HkrOfqd7zEWKLPxXkKod+x6XNg6MQa9xiqPgtW5GjbIabzQ7ftd5mbeuO79Mvn7Iu1L4mhO7gp
plMJpr2vgXsjBf9ghkueOjeu3ycRLZqSZr7PySZ9qR5df0r0G2toz8EbgCyjx9dAE6RgJm0cIPz0
qIGOXPoUTj7CphXchZC5GmzJxjSAJ24NEBNPVHlDr/XO+BQ/wxfDjTh+tTJhsvwYA6QD4M5bpnKv
f0wb6YE2h1BKEj3VLfBe3UJlHBS9rnSHUeGYBo5iNwf5N1hcUpp7sac9886T7wt//ROW6HHxxTGv
N9WRClWSLt6ZxCFoYeQ9jr8f+4DAiCimHBeBL/bbZo0iVWKxWFn+6uo/ptKDmvJR6//c3h/fI/k1
DOO7CZoaQrECTAo+6f6nCM6o4liQkU4ij854ZZ8sWHgj4wkJRUB2fDOZk3EOfWAFIwSIu1+zou1b
8oEiiKWBz1/SBgsTBAWVkt+tFtn61B9NtbHnGq38sQHqk/sxSJ5u279yUl//KCYIKw22Sw+mSwvP
UKdLGkdAK/20nSJb1t7mamOId3LHAV3c49t2AqMn2pMJFoPdTmJtTgW49vAYM8SHJNMe+WrZ3288
MOsCgjFLDhNhnCqofpBcduoYtMGemNhCGWwnYRfmHb29jKsb4gKOiURNZ7ZC2ABOjkQ6YC4zTBs6
KxUHZtVbL2AYbx20Uho7HwunJdImaNwiRn1KXiYkMSW0/Q8mgW4EUQbsnCbbHhYMfRj3JRxj4Y9W
K40qrQMagtsgq+4HxUcRJNI4i0WWylKDnF07ZrColv6EaNVCrhevl8i3BBXsiCCO1Sghm9uga+5n
oqUUs8Yoq4BO+jp66fOoVYaKj1WCW7yt5bt0qDkn01r0uoRgzn6hAhtNFcEsAToNAobFYuR+IRVU
Pt82Zc0hLnGYsyCqEqxqCZxcT/B2OCF7MWOuISyclsfjx4NaVvUi5lekkJJGAVRCQPBv0LIm6Je3
6vaQRp+3rVpRw4AC3sUXWrbbBVadJ9qUiZDjFDbdRFtCjSNowhzTIicMxlqZnYL0X3Jmb2ecwvNz
bD0HNu/+thZBLn8DE0HQ0zJ0Yrt4JuSCs9wZ5sId0PShSnshsAXh122b1yLIJRwTQSqwp0yFAThM
kj0JBNq0MUZWqxJJodtAq6659NCg9RNLzFIXSUghyULXtZZSubN8KJWjEXzMPG9ZXb0LFCZSmWaU
ZpjqhTxa5g1GvxEElUb+fmwypzTug869bdRKLx885gKPSdDmVVWCUBBWFRM1/ugBzd5kG2x4r2pG
g56WgSW8oM9kQ+4qt8UQXvB4+wesfj7w+aOPe+HbYY+0XlaFMZxgrxBDqCiIrEixNB5F7WrgugBh
XDKYtFD4WlQf/ZAieY063gEjLYGJPZrR4o+MBApwRGK70ecEfC+jj3XMhVNV3OfBex14+vgZKb/q
/qTFO608BoKXiE//Yf0ucJno4oMHJAmXHd/MgS1BuVzVcSPisacvXnDLOiauCHWf9bMPlCq/U4rf
ynQgyF6iNByUOcX8uVNo/5rBBn55YRfzycairMC1v/hFszPj96g/Bs27yjurV/b00lYNkhP0wOPG
zBwDPVItM7RpcaJBLTnWZTdFsTExTr0UcW4FK3kyQFxAMR8qSFIy6DmeQiO6Vh+lns6b6AhB8KNy
X9c024LKZW++S5zOp5Vwgjoqss3IOqJM99WJcnEglNB+kIMB+tNteTT8kUL+FbSAVJEKVC2cruDk
d1Z28xUcY2QrD6k+JIArySETzlK8kYTzbYdf6R9fdM7+msT44qiVg1GJwKjV8wDNqRpMUscutfs8
t/zIkfo/reLWxl40Hup+r+b3TXRqArtDYAs5q7v2pMRv+aLEx2CIzrYTSI2oCvMAnejSDu7kU4cv
W3wo1jk69Id2E547NxOov0kO+Z1Gd+FzwxOfWrlcXP0AZpvkvoD6VoIfMPquP7plaIfme2/elSFP
xJlrK3PQ1pUYpZEKKDmwq3gjgraVKr9C93dy+Izd+LWQ7Ggb3A80P0D+8Kn0PnitRTxjmbPRMIpR
r0x8+S6zB8VWwAVXZ04U/JDjl9tOxkNiTsVUL6Y212Ar+Jx6f1+luyk9N9OjH/EOjmVHMJH18gOy
LcAKuK6UuAZSTQ618qNNOBfqlQosJjMVdOyBUsNYyDyur4SNUhJfWTTUp/Gk+icMEo2pW8nunO+n
0YZxchBas6JybktffHKMYZjcx6YAQzFGsdnHQhg0TZmOqHmBHt6uEd/GEaSPXgyhXjI4KVhy4wSq
8domK/dBfxTCfYXkgbrX5LtBfdOGB7T6UTKBpjzwEt+Oi96ZGzqI+2R2h8LWZ7x8ZDop29jw950P
rUMDlJkQ32xzwWrGlz4sMdz2QTovzTRLzyZaJvupPumt6I6hZeLBFBAa8SLgiueAGhedTWBkUkAg
xpwoSMigf3ZWcQ9ABEQbcmEek8SC9myl1vZtJ12J7VdQTLAtBmVuU7JARYdIs5sQXIUQlhJsI7C1
khPZV8EwEooiFv5hNPPajYJ5ANGqDLC0N+mYza4oaLSV3oThUHR3cdm6t41bOZkXoH/wmMDWNRNI
5STgJcKLiEkhmTwFjebOnXMbh2cXE9UkEPqUjbbYpfo0azLXIJ+F6snQjy51Y2vMvB6qFUBQxkIT
HR0R2B9sFlIgoeFDMKcDTbgjBuU2mn9M7VHIq1MkOf9+bh9JCIKxRSRgUZBgj/8s10H4F5idRVTf
msrnCTX8UHOHnOMdK+f+FQ7jiqUkh0oDbkwrN09jckylp6jnhOSVQHkFwTigPMtmhIpmZ7W+YhF5
sDSFc0VbNQI0rkgwIlyh1eLaxcksa0EeYrGUsHtt89nuy/Ccx5w7w6odFyiLf1zcyHrJELRIBApY
E6mM9mLwnd92aZ4dTMSPhdAE9TwQqux3WTnyhFwX0qT/Ewg7rq6ohRxgg6DNAoJ2rbodDAWRl9MC
wFkrtuJkZOgMVQpYInbqKeyJjSFJ+7Yda8llzHH+89W/qD4uvscijdiqIPIBb8F8jLSDOiVgOAcb
4STbZZQfshbFgHDAY1wEQ6HuVBLEJkLofPY5VQfR84fHNuHVCZZPxByeVz+KOUVyNJ21poDVzbpn
o3isprsg2KfNvg+OUuL03cPtRVgJtldwy3e4WIPYF/s8JotPRoPXRyYVoteUeH7CGUfifU9mD3e9
aTSluezhJL7v6mqf5U+3LeEhMMdGUQWmMYpAGJQ3P/dIK3H8fi3xerVWTJTQonTGpBHWKlXFJyOO
Y4oeElBZm9P92AuOmRjuGBW0bc5mkPyv4EzwCIMZcxmDjw0hPmU+9AuwybtTNt832m6MTVDe7HOB
cFBXnRFZLxz9qDl8qzo0tQFmfCHsrQwRy8+dSInRT2XpI0hBP7Sz2P6+/Q3XvFGGQjyUSMC3gbGF
a280RqUpRxN4ndn/yWqo3SMX1km5LcrcBSUrG+0Si1nQoQWxRJVEmHM+oDWxhibqofzQj/7jMznX
nwWvHZJnGhOaDV9JYwkKk1b/Kd5FL/pjcjf9rkxa7nXUth1b3b6oD9zpj6VHlY0mF0ayDNOlTtKg
SYGK16kz/MF8gnpUtqBOCWnJo2DjWKgyNQJDKgsxH4GFQqedg1d+zq0kPhs8Zsi1Q+7SpuXDXoSs
UI0xjRQDJ5PRHZAq+3CIrGHiJYh4MEwg7qSwlrN2gVFFyxh2MbJrvKz9yjgQSAT+OrzKhN/JmPSp
W0AEsAsaXv0WP+UHCbqxxZvyGGs04oTh1TPvEpCJw6AMEvtk+UhN/hJ86FT70YLcTXAiD9roKhV+
l3vyhA5T8yF9ub23eeu5uM/FZ0PcTOuoBrIsfw7GC5EbWonPtzG45jEBpJ8SSRAX39COMnouf0i0
3Uc7Nbe7ASYVb/NuvE9stYT+u8F7bnMCisoEFJzaGrR3gY26ONrSpJOCQjzVwGYQOO8i2gp0zh1p
pcdJA18+URdy4y8GsOsl9acsMstWwkBzGeFtf8rSXRI7qWyDY8GO4sepOub+puu8arKF6i5OPM5y
L1v6OrwsPwBjAJg3QGGafdHM4xyYaa5gLnCoadKj1bVUrUmk+LYgIosxZR1qzuw7WelwkFe0kK6h
mZ1TGIERoWEAHKjaHn2VbZ2BpmmTDNsoOQrmKSsOdfVWyF6tv5gq7UlEhcKRxd+S9KHhjaJScUwe
zIUcJxAduXWi4WhU/mbuE0uH+qrsEuEtK2rbLGPagE+yrX+MoWi17SkAYbVSbmQCWctg2yuYukT6
ojk0M+RBjB8GOGCFVrHGyZXIJgZXbLZVq10h5E41bHPB8+Otls+0RRet4WmTV/ePyXj05ZMK3ZQg
Duws/xVE+wDafRpuFRmaD+f7ND7lxNaIi67OElwL+SnOtvHkii3uq/lLhvkBfxPrG8N8KcoH6PFZ
cr5Pp4cUek9SYkMvSa8ejdbNEhnCZQdV28XBg1YcBLCE6a8mCv7zIan3hZxiHGurF+cs8fLmwx+e
UDfJzUe93xQa1ScvkU859o/Yg4Ur+mwU9EeehtntdeJEINvP3sTmvdAjCyURiktRoh1Dw1Kk5zx+
FIoPeWpsEwwAuLC0WoDlAotepewawTajT1KolhK8i9NdFp+EEuzFKKSQHpMehgv3s+Li2a/ARO3O
7Z8WchjmQfRPSGP1zbOR/BzqgYbVoQfBcpvvQcWem6OV9G6gOI3YbIWuOrQBNM7JKZUHKhaGZyRv
6BZys8jJTF7daaW6BkI5tMZiRFBEWYhlb8nUwK/VsFuacSxpq29rtwU3TUTTQ4NZZyrey0f9uXbg
YY8YgZw4F7c1eAzqSgr4l9Anj4av69BQpSqkYwng40NqE2uwEis/1SCXpK+P2iGw890nCkevjcMb
LlkZAkWK/gKZ2ZhaMWl6jUPtqz3Id8iuovNrUNEMV1frrDv6sXSaw7QJt7pd2rEnjFS0A5t3EizR
lglNVz9jOY4ujpuwb4o2GPAzyML3Amjf1jwE4wFkF885xQln64eEvpm/bkem77ega/OZY64vE2MS
ddTLxsAOsx8lcZqypJ3Ms2/5/bfsY046McmGSldRv8podqdY8j50E9hZ2b3XOv6+2XQWL6W0Usi6
to054bIQmgGtgTXNXioabnO3UsCagfyj/dEe76CKaA2cazPPSubWnMo1COgXN9bNnax6/ngnC5vb
H2ztFL3wFAynMp4CDm8tqYERa8FPUd3MYr4t44Y2wwcqTraZjh/tQCjo6hMKtRBrgnLrEPUPScJ7
YX7RGf7/PyqKdtc/xTRTUppLSR6XwQfotUPFbhvbyZ1v/0y80Z7PONUoyiy0cQ0K+Um3tQZ7p8b0
8faafHNiyCcpBC2TX4TKGtvZPwjhlIrExzVqql2CcdUKwbXRj9z5iG/fF0Bf3MaYjkAIZ3PLZjqn
pQaFFiTewHmo5bQUHJm4t635/oUZFGZPkl6e0xFNw1YdUQPTU7if0SL28o3/WGxlKx9pgeIVj0OZ
ZxuzQ3OMfuhBFQ+WUDy08VOpuoNk3bZs+S+u/IUxjNmQyFgKjdjBMCEWxW2aVNkrEaB46UBJvjjq
XZz+ESCaxsljrnkHSOjB56NpIJ1lH3oJpF2lfk4HlAM9EYyCIkZb6j2R324b932Y6su6vzjMQ29W
CBRP0EhvmbjX2dLoal6wI++CaQUH4zE/l3v1mGxVq9F5p+dyOn5bV9BcodcSwnaQpbreh4E+m4MZ
JWCC3mLXbXWRvmL8w5G9Zhs7uKXxiIu/vwMXUy8AmQ/ZBVUX1R0AtWN7iJAZ9kxLfdB/DGDZDnfG
HTcd8S0xwAAygVVQp3zQQwBWKuiBoOoIyhxa46bm5lbDo2T4Xri/RvvKrF0cxl2eFv0kAm20pZPh
9Z9FShvQmFrL+2z2tFODi1FotR/wpmnDO7dWNyLeApAYERfugeXvF+iTVBQ5mbMBjVVoae03w5LF
UjWe06xuC+gr/x/SvqvJcVxp9hchgh7kK51MS+39C2PaDD3o7a//knvP2ZHQvELsnnmcjlASQKFQ
QFVlQpsYleagaTiHMVqTlhamFcFW97vbSI7hkUO1Lz+CW+pBIW6+zm9Dvx0EPmDddtCWgdTFEurx
hwYa2brQMIGLxNKndofCej9wsw/lEU2bTnXTfQi25bLtfmyOE7zl7yfTqRMla6OoABuvgkqWtrVR
f+rEmwa9JwNYiXD7E8zsz/qDxXxOEJfteoJIuyAzcoIRmu8hlLvwTu0zn/QgD4SuGFQbbiYwWpFd
Ai6r39AJeS/35CDSM1jC1h+jRi8uSEctzDRfA1hnZWMW6uKMsoMm/zZF8jTrgzwB4FwAKsuGPGzh
y9vRQJV3YVda4iSSeQ99V3ic0kK9C1L5dWYnk4Yn6MgORiS5h2gblgmUDnUbcrCQY6luBsg4p6Zq
y0P9YOqQiy5JLLpg/AzzlzU5+VzOgfQpeMElZTndjJ3xPvya7cLwo4dye1+CrNT8zP15cJO9uh8d
2XBHZ3If/nEFzPknWFzgphJtrDMdMwa+4Ep6J92dGUO86wUSegILXF38hcxxeeXAZY7b2kmvV3HS
wH/NyHWxubweR2kj2Far7gNtR9CRlhcFLs7IR0ZxPV08MsiwdLABXnfXvn6l5qCRb+3wUd9D6AE1
kn7tXwYW4XL3tSSoUzVugWvFyk4r5wOy1E5YTF4k4jNbn8U/I+T8cJ9M+tyGQDKtlzh+1mLv8kiW
HcJvUVS5oOQFxQMIWrnomTZlFA5hBZMM9U2DR4/gFupLA9vILLvOReUea6M5RePcYG6Uc9RkQJus
ly70i1ZU8yQC4AzCoLE+yguAYT5o8hf0WS9P12K0P6ZroYjH7QeFOrzsu6xMqmr09eD09KPR3aLd
NLGPbhYrFJ1QqyP5g2RyG7UYQbBMUyDFqtRDFTHCi3OaHPPwKwxSP1RUFJdmrct662WIGTihWPss
9ehm0M3iOsgagcX/rNiF4wAHEGR/FkFVlHWfnydTqFVqz/A96W+Q2Vhui6KiBqSz1yhSwoNIKwlu
sWtbDLSb6CcErzoqaDj3ocWqZkZVMzhhAKoSeijVHN01XtG4l1d08blnK7rY40n7JDcujeZyPEhL
c9+EisQgQkV14yWZdiBGuAfluqejdq5A4+Rl2B/xFQe7LP/J8dynij5iRsFtVKs2aPDsUob2prG7
jCIaHOc91BjvOb0FlDpzTAxjfIL2u6pCNfBXll4F0P66jPdj0bhRLX8/GZVUGGkV0QVP8yI8HkWo
cHmRRAQBqyi6hkodFQTjuG+fo7AskvJp4VVi6kEaN3roDt1RlV8vj2Xl5QaWcQLDLdE0o28wX2C0
4/xKO1v9AMMduY737Yuxa+/KeyO05W8Rf8lKBSJgoeaxKM8s6VzO8OOQNhArwxzGxXOtoeZuX/+m
hkuVmx5E9Jk79r8mUQ3MD7e2rNsJJhdHhW2j0qkEJi6MafJ71Dt7mF6s5LqNRO2JPw4cQEGcAl15
yMBA948bXhG1FLyjaFfWzWPNjl10rLWbtnxW5zuo3l5ewjVDOcXihtUpZJ66AlhaFtnIqpSBqxWl
TQbBNhONadmGJ2Yfy1pcGNHSgt2htn807ar4ipF3QFmKbcA3gzhDcGwLRsbnqOch7Ko6XGaxvCnC
b9o/xXNiW6JynzW7gLeXoDmqKvoPPtyaZdJAKEQR9KXvK7s2hv2MIyZor5Ryc3mt1hziKRS3VqOW
jQU0u+AQE/TG/pLoTg+//zcIbplYAUVj0C+BBUMeHQX8keVnBe6oyyCrK/NnyngyJavR0jyQF5uL
O81LJFajzwSxaQz9hRvZCkRKPKu2hzgBTHMoqAf31rntGW1pQjV16bwflec5SUJnNka3HqYrKWNI
sakveEUUBCerY1zUzkHb8Bfp5zmmpUVyWA9Qq1iSfelykOCSFbmZ9vAv5hI0KYYK/nSUR3NjCwu5
RoBAa8diA17qnGQqHIuETjkJjG/5IT4IgDdHWwtUdRcl0vMBQZ8maZoZk1j1v5oSYrSqrRabEbVj
tasyTx4FeKv76gRvmeATh5GXLByUEXjKvIVQk6q4YftG5SMrBX1BKzktuNuFhRDsedAX4UnMayUe
4NkxhcPRuh6YI7+k2xKtNPU+ewIdM7FDNCEEXvBtddv0Q0RBu3qYncJzu1ptokayFvjeL667DAri
NvsAm/AmdpttVPxju0SwKMvoI4ZqMUWDyfm0KjmRsxaXTqeQQZPiDe0xmN1J2f1TqwSKKuO9amGP
pCZ3Zcq1VFemGRoTaOsY9QP0revRJSKupZ+PBYhuNNDqgnlBMhQUP58PZhrkecx7JOsn6EDGyAkS
uwH7unqt7C0fZPTFplFBI5wgq7SnO4ilNQ4k00SpyZ+Wiq8A76glgUIF+pf8lGpWkssdfjur3Wh2
CS7ZpR8Vt2UtsNTlh8634DkQtyUGM4wgKoXhjupnCKE9cGU1H5cXboVf4xxjGezJtjN6yWxJisFI
d+0BzLA701c3PaY1dtpt54ebyCk95PBBs0vcxNN30sb0tKOIGWYlskSOXMHTo7RwJYJ98fw7tGkO
Bmk0Gyd8rj8NTwadxw3e6VFJRD22TV70o7wXqSr9fPKEPZ2Cclsx1q0xVhbQ9nNCAxbFO2R9iMEz
3Pjkvb6etpcne209T+E485XNVIpID7hkOjTyb2N5vxaEd6J55KOgrlSUqpmB8VzuzCO18ztiy8jX
H16sffzQHuXj3f80KP61ZLS6tFUWQGXaJfpOlTZEFNn9PIrOlklXzm1jygsaBBkg6IP6gvDRRQXd
o7gOSvmRzDg3B77zZkQnZ9JNy/rsanCBHFDDI/uZrz1iL3jFbvIhHmx6KK6BPkkQ+yIVRuVn3HI+
Tu52FRphoDWLOQ5o44gO2nXrJ29oT9u3V+N9v12orin2orSLd9e/x1vlRnFnL/4IYKiiTJJwLjgn
hxLMRA1afEv43HkQ+jwkPmp3mW956SH5aF7LZ7JJrh+i4+AkG9Hda6X+7nwmOM9n6ZOup8tKTHvD
CzZmZltXkydvZfv7AEqCz/SN3JlbS7B5lvnl/S39i9cHpJAK+DfO7awkFahnZKTmaSxtshYiOGEh
4DNacwGnEJzHCdVEGucJEAPpt2UZbmPslqoTddOsHVE4nEDfAzHKRWfqfCRUzdq2aBGNFoP+K41y
vKfkdDxCre5+QMWyz3RFcJCs7VGqITe2kKajbY3zbdoUmKCOXO57UKHJwuvZMjZ970XzLopUVL3Z
uYgZ+2fEjdP3DyLfPxJUujR1/XI7Kp7DovJQM/nes+AwG30kCKLWNiaePSRrKYHCwzBnGEpnpnGw
XChQJHWVhu29kYPxilTG4zgE953Uu4UxPV32q6t74BSUM5VGqqo6lxAnQgD7ti8H18jNTzOZHYu+
T5Q6oDpAFR+2RjERlOA119SSNhJ9krLABWfTnunUL9Pw/vJnrRrwyVRw61xB6C0IcnyV3M5+0NXX
41A6RVQJRr864wixkBlScaPiY3TNjLvOHLFP8vHdaDVbQxunlIDM+3Yetw0l9uVRre4XaIOCG1fH
zYDPfbZSPUuJiVFl+VurMt+Uq7t8/s169arURX5+dWwnYNxxVllGSNGWBJZEUHKYLN2mzU6yHCO6
atqdbEYCr7a6YidwnC+oQ/CF1TWmcg4CECQNXoJC9DEWETWLRsUdXh0xJNIH2CMj+nOJ+iuKXSL9
kpOX3ryiIsqW1b1/MqZlzCdRaz9atRWD9dEpkKNDDOdW7Vc4sl2GgunLliFC4k6ihrA6lpZrsMF+
Fylo3RWwVTwyoWTO+iot+rTot7QsjVslBWTFNJEtXLdVzQYV7HU7oruiSbeXh7N6xMGB/ReGW6UK
uw30HjgYyjaVXJCZyNtpCFXvMsq6LfxB4ZaHxZrUmB0GYzQHU6K+Sl/7YVe2G4M4lfl2GWx9hVAu
gbIMAxEcd/fURzZbAYF9tyZxSIdLktHYakXtiImUfFfHhZ5hcyGOXm6652ZXGaOsBgZmT4kTuzbu
1eqFjpBvLO5TJjuyqENyzSvhrRa0QwtflsHX/kJ9FZTeEe7urNbttL6uwbuBquypf601QdfB2iRC
m1hF2QdIFsHGez4ypiHuTRgu8EUo69u+DhFcKkm8YaV+m4VJ+3h5zdbMcGEjpzp4UyTogZ/DLRIh
Wt6GjaPWiZcr4fUUjv5liJXJAyEQBqOglV778U5b6GFtzglEQy1yB+6XBHUMtHQNvDybooTxypMO
2kZBCYnchAyuT/6trC5wkhWo9XSiBO0K86dVElfuIWYYT36MF2iqFrItDRPyF/M900V6Q3hpwXxx
kasMkQbD0vAmYeg8mXFSmPkEEg/I4uFxC4WcSfRGwyn15HaQZjtT0vQRRB+DJ6lhsSOxmn+2hWk4
vRoUD31pRo9BiyAinEBiljLS+mYS63jIMclhUOv+umvlAZLtegGLKNW0+hzNvHlNs1F19EYuX1G2
bkagpSmJE4Bi40MC59R9U5n0us6swMmrPNpCEWz8jjsjV6/HQIt2IV3itGyWjN/g2EUOU80iZVfO
IySqwznbzVJEc7e1Uh36aGmUHPQS+QQbNNi6ZKNgWZncaUSNOCQHNDbYqVFYEDg1FK20gznXIi+R
SxUVrhJtcI0YIjBGSEbv4SbZ/+4h4NfYEU0iFHoknaU6wTCz3SSr41Uik/zQZPnwaKZz+dyQ6klR
1VtA9duxYBSiadI8o5GDWgU05hVo+taBovpxP2TvHW1NZ5bL7L5DfhQ8gZYMOXMFtTNsBNct1ATi
uvQ0Ix3Q3pZLxkbTM9UzEinZyRlTvEzGG52hjnSPTUM81tfoOKj7aq/3vbmbLEXpkXMYI6/tSdd+
pkEnh3sN1a+QVstLc1+DvbLwKq2m6n6IRgUlLZhyFOTNoPXrmFRBgrhOSxuM9uWDVscJgtcUB3UQ
Gc95WYPwjViWP/YB9AEqakAaDk357+OUINfXZSjJdzUrHCGflQSJD96OpARPWh8+dHPTmg9ZNnZg
O9GZ8gKaonxbamMpO8acpyhZlacviYYQEanlsvRykvZPk4U1c2UWGMVmrjRgKuh1eNFIWpl7Lays
R0Te+XZqu0YBtUIVqMcZNS+WDZ5GyKgzuWsPo1JStgdfsqa5E/7fY5UEPdjCAnO5rbJ26u2CWXS2
u7jEC486FL3fMaY9x3mYBk6TMbYnuSRtK0yX3yLW/kKNloYLU6pQMFOFwaPeq7Lbj1J77NR29MGR
r+ybiFXbgLTWAYRFsQLUME1cKrXhts2G5L42g3kHIVwkK+cRtAxF0MYbDX1Odo3K7MkOdX0I3TKj
/a6vU4KG8HiUXfDDyb/VuA/RK9THiKF6Be0vRjgGB5WQ7EGixfBtzV3sTdac3k1D0W7B2SJ/R2Qs
B3tMzPkqZUng5qGu3lWNDDbgHC/gtorR+nrVp9AjI2H9Huao0rFpXoZvSpIgi1XGpTncBozle+he
EWS2pDa704bGemiVKrzNVTa9DVMzUV9KVWszD0rAtjMlzQH6LRSnvB6HXo4+9ru+hDSZO5gkkw+t
lJX3OoTErxRiJL8LHRGiPcwWEoCa1gyeGTLw+hmp2aMHfmAZer2qdm/MdHL1PE+8FFW1kyA4+VkP
DOJp/MPV0cJToyRxodZg0Vw3Gwj4TtgRLpkLZxxzZ6KWC55jD0f7k159axkEAyL4zc5O9x9TWLis
OOrS+HH5lPpZQ8J9DBeQNZJUNmD2wsGbgQypf8xZ7ib0fRxV0GyFv4vqswr1QxQg5kSJZAyKFsEH
rB0dp7PBxWqZTDKTjcvT/ZDsE9a5XcVcNEtAWEuzSSBvNbCPGlnk5kjkmqr18q/wl3cKlEmbqs5F
HoRUCfQ2cHQZ9UcaaW7URL7KmvcueymkcbDrHoyaRhG6WRnZVjkKIpGVwAd1ckuqX18uf/xjPhRn
1BFqZYBvK7AbdR/YKvue7Rly1YKRrjwvnkEtn3JyaSlIN9O2g6wdKSs3tjwpqTy8bNq15Ez9sxFv
xmjfiRhXV0JWGYWGuEIrqoHWSm56UynTAiTyEEPiBNTn4Rk989t5lkzbYhQy4Ok9mX5dHuha5AUJ
6b86OnF9/8nbRMicdYCMGzRUg4k3VCKHkF2QOW2yuYy1EkjKqHrCqzoIEyk6oM/ntGdRo5XoBnQi
9RN9WjZt3csAa/ZxCrDM78miwQ0qVWECoGurGKyrWn7NhuA1S6BtbLCsEsAtu40P5NAqADEMBJLI
1nHLBa0GHN7gVHdY/1APz1HyEhoCpp3VKfsDwfOFRROZSjIAYlRH1xgbtxERiAsGwUf3LJi1wVCA
0NUfICDt6NO/yE6rKEXWEd8vvkv+6/HsZFlUiCRMaJzCBSKOIN3R4ZSvUA0oy69MKQ991N7NUMQs
q0FUy7C2nyBSgkwn2NAUzeQWKFWzCZSPCuSQG9kO8g8pBzXznkSz12SPo6jib/V4wDkFGvblJmPw
25fk40SUFuk54525rWJnN/WLfI34aVd8VVBr/acVhjiN0GdqoYwT/GPYUefWzrqqa9TlaEzlx6rw
svmD0CvERf98T6FbCxTQFvwDHjbOUboIt1pJhX0k7KZBIxxYJSsVIcQ/L71ToYr2B4fbu3pptUOc
ShgNBEOlgm6bOQPX2ORkTBKkatc2lbHwnuso7ceLJWcWI6kHPYlgFgg3Dpk5H6ZU5MnXdpWxkIJD
L/SvW/P5rE29pCFUgCmQDiS7vcGoW42g62YKku6XF+iv+yLvhpZOOlzQNaqBq5jDspSK6OhmhgLr
+Iorj5F7Vy2UZjVnvir92DEeAh8tuE/IvEN83a737J/nSeTTD+Dmc0BHfZbR5QPA5h6Pe8a+01ng
a9de2E9AFL5jEzryKpTIAEK26M6vvGPutR+NE2wy39gVn8Fjczu81O+ifoO1tDNwdbgv3NSRwefs
X6daVzOC7FZT2+/zluZ2/B7JTrh7qCRb2UJ4U1h0svzkzwX9A8ktqBrOIBkNMFTJ6XcgsO9c47Zv
bQtKy+TN2Gr3yV65JrfSVpS7XY22DdTb4AETDS8Wn4pS9HKK1DYAucRmPChPeCdLINgRbFFRsFFs
lGrED/VmuHq+bMGr+/EEdfn7yfkwyVkHnk+CpQVRB4hGA0XAgLIY4M8J/TMsLmyezR634hAA9YFF
dn+V/GbPsQ8BWvnr8khWj4DTCeTCRsaMJo01TGAObozr9pUdYo+gpNLXNxaaOdKXy3irbuZk5jjj
DKMw7tsJcCHK9FDyb2vVYGfD42WUn720OGlOR8UZJO7HJZV7wLRufg0WDafyXkErJO2CB8n/1Wxj
wbBWWLfOATmPohlgq+kpANVPlPLmx1lylMHuXpvHcHZV0fDWYn28ouJeAR5AA7VR5/YHcjs5oRXM
A6pD7WuzQbvpNz2aN/peF9nHWoQKXUfM5hLg4xJzDtUkTWXNaPly8KZ2rz70Lmoc20Pyau6ie03z
uivTb38lG0twRqxu7FNczi5jZqhpiGQougVTL3pmbjzaeFQY71GZrTvKtfaeEFvaREdRQ/Sq7UAm
Es0XeHkDaQxnokYcV1GRGogvE6naNizFi7zeTiCniRKyQ0shhj9XyHaVqp7Dr5pa8jBXUvNUDFR2
g1wet4U6s2NZl1LhXTZsbcUvnH4bZ9ftbNYMnUXwC6yHyuG4K8jgX4ZYNWU886IPFTe7pZbxfMVB
XR2rg0kR18waXv/UB7l6G5Rom+a9UzLUFYC1sZTuej0SvFasD+5vYL5TDuZuNvGEiQ8S2Uffr8/k
bCMY3Ko5/xmcxaUGIgNvflOGwQ378iB/NXh+wTEpPZmRHX4fyHH+lf1Gb6goA7zmz0/m1OKSsu1c
RHJp6A3YxqTntlS2YdBsZorqNwr94bQKHbMybptSe7s83jV3e4rLOQowU6DmR8KU5uS2yj4qsqci
pZLVGQW/E8I59ASqP4L6ahpNGmBGoSJO8X6p3xioJJdeLw9k1TZOUDjD72KipcW0rFv8ZZa7TlQM
vxo1IXMp4XKy8NHyITaY4AYpDhE1qTcYhFNVNr2WbivX+Kx8a9dtR1H6bXVEuGIirsf7CabufJvN
BkMYXuDE6JVnkBSnkmAfry49SLXRaaVA34xP+dboIqCjggF1dYGyY5A/VXf9LAkS2OsolEqmhTsd
ntLORzEMETzhgFFMzX0xeNV0W6eCW+MqBLJeuJcsTc28gYWy2fbtgMOumv66i19DQtZOhubpsoWt
2vEJDGdh5pzjd5cTvEp2upZCbW6rGc9SLrh6iGC4CbMyCU/zy3k6TWAWP6R01xE3FV0Clo/l48cl
U/ifOdO4XkbQQrA5C4GiUGdODlL9nlHXknegIEcr+uWJWz8wcW2UFwYn0PYtC3gSDZNM77WhikB7
/8vsvKr3xr3JbHWT7WPX9HoQkPYQP3BUgW9b37InuMtUn+DKrE5ko15w98OG3pB73OeOBchbj60H
QYm3bnt5oKtLhxYq/EOZONoWzvE0qTNGtYlBwSMf4hnq0km6S+qvlJSCdPlqUE7/IPHLpyO98/8k
JKAo2ZW+aVzp5Ys8vURslzJQmRS7NrnL0cIeisp51uOuE2jOLam1PFCQtYAW/xOy1NZL9CDf58c0
tNl2hFKvkxInOkpXhStRgR2t2uwJMndG9shNhC2D0kAaobDwPm8Pavc8dqBZO4yVqM9qrZIZzcSQ
QZVQVIhCB85opSRqhrrCOBvqNkdpHyBJtp+96ZZuyi2SjUcVgpM3yv1lE1rN5VML76MLYQwezTkb
UgtWpfoMm23d/gW+3w4ewt1bdLS2860AanU+/0DxRpQMphUGM0ZYvnaesamu9Y/0uzhON2NtT77m
67epL72Hb5EtfA9Ywoof7ucEmjeiaVCLbhll70JMxs432RW9Ztu3p8AproSGs26zJ3Cc5YDmp4W6
0TKpvmXL29veiY+9TR31HhoKDj1kx/xDVMK83AIuDZGPrCSc6gy9lQujfE2uUum2HsANhaIn7/I6
Lob4EwgvmWhBNZDA4gwV9+MkTwIsY2xBYlaT7cH66KPdZZDVYGR5Lv0PCOdKU6NuOyuBcgmByoA8
3iNLeRlgbbqW0iZZQaERmuY4i0jLPs/NEJt7RramnaDoEWbHYgRJUtlsGK0FWYg1V30Kx1lE2Kpo
0isB1yWBnWmh39VHUvq5qDF69ZHvFIgzA6UekzBWMHGjr+4S0KFsdXt0x6sBPEVXqCDU37srsgUZ
2p2I30oIvazpyfEHCuoML+qA1jb6J2oECoibp57laTd16Vh3GrR5w93sBR4T3WZEi8mZpGTWrdrl
mF3L/JVHe2gPTxnKHrZd4l+2mjXbP51dziytbtCHtgWQjhpMUGYW0UaBhMhlkNWjAIQmC+UHKjt+
9n83eWe2SwxbMS8kBUpgrsLspdZ2WWB3yZUU3RPNHkvwFBwS5TGFilMkeO5bm9DTL1hc+clSSsEQ
0WF5xWzzm2x6QAWBjSoWJF1tK4kFw12bU1TyYKcviR+TfzGl4GSczRGhYTzdKOSryn1VlDYVQXCW
SeqmV8gCMRXyHUvwAGYEfgvxVMHCLU6Dd42nQ+HsMO1ZXnYMOK21sbJfHfFqxQuL36p+RJm1G01O
DrkPESPJyrkKM1EVCRw7CCH4lqR5HDLE3UCV68qW5Y++a+w8h2TZwxigBk+kgLjiys7gOFfWF3EG
TnZcf9Swvq0Yc7U28Xu0yeJyJ5jQlVPgDIpzZjNui+ZgLDetPvfqNt1D0ca7vGai0XCmUfeEqlML
iD6/meWXSX4w5wf2L66MGIhhqNCUQy8z3y5SDZplFEtAMA4PKMLR4x0T6f+sPZOdYvANIjJpA9aW
OJcnM3PRI+1aYW6jq/SthdKzElZeG8/uHI/bKp7uLk/i2o3rDJs7TSdFGS19ALakvSalN6T7rNwW
8fNceU30FOrbVgWt9m4oXU26U0Uccive6gyds8gUWjpaNWJ28xDEytJXDQ7QNArtoJBA69wLLEaE
xhullUVZuty6OutWVr+1PnFM1ttSfoVaTsG8Ll/OORS8eSJ0g0gm+ML5Fi01KZXeDDAyfUK4XJGD
hNTu0Ia3VRIhzRu8FQylpq18j2zXjamBpzN9vfwJi8u69AXcSVDkJrHkFKNNRlQmmeYgo8Ctlh0q
VyId3NWJPRksdxUBDVDeSQyD7WL9KiKhX2r6XrWgcqpkTpR//ZuBofgEJ6yKpmBuGaVwjjImY2B6
tdNAV1mgaHFzGWJ9QH8gON8CAYkqICMgZFSEjhR6ajPeWw9pv0nS58tQ6zsQQkz/Hc6yjicntqxE
oBOQEXxNeyTOgqPsN0fzC5mYW5bZ+l7bZneiU3VFPBmHzlKFDTYsUMfwakOWPKZyHwOzfey8xIWG
yxYFsCS0wWO+peD9zN3Ry/3SjvbGNf5wgO1eqbdioszFMn4a6Z8P4RxAlcIshwwfot9kznN6Ba4X
SNgprWseUJXuTNtfqVtWNnlkT+ouEoT2q8fvySzwhoRa37jWscpTtgU5lqRetYGjgdcdVKuGSP1w
LTY8m3POpoqxTq2hWObcL11QG2xem9Hpt4lr3cv3rRctZPMiJtB144JmOpoLLNTd80kKzG41KBIk
EUfDsBv0VBXGUgk9g1OxP2Z6Y+vox1PATG/EoZPJil0oqdvpn2hVENwLV7fUyZdwKx1F8thAbAA+
Ao1yw1GzGFit0CNdu0PkC7bUqlWdYHELG5tlWsoTRq3t2eGIrEx/m9y2W+MRF6nUhsY6aAW7L+Le
QatY4PhFw+RWWVIGqzUiQBOKqgUDzTZt6tZ1Zyf9dzRotmCkK+lb0Fb/WV/OeZQJpAP1EnATeRkj
3e6qXU0hGQB2K+3RMm5BqGHHlWCMq5GXqZoy+P6RbuC7SMisGF1RAzToUnvCc71plHfglZChJXZ5
fMvn/3APJ0jLl5z4Rl2vwDa1KHqGSDzFIK/okamlAjewDgKOFXCumuhJ4U6v2GzaVJdyUIu3CIXN
0k8a048kEVnd+qz9DcNHeWkzkjmlgIEoaUJcFtymjTtYghSHCIWL50ww00VjxjBj6VaffrfWbcLc
0JoFCyOC4XaziV6GSQZhC9SP+3YnNfEn6Vn1wtLkW+7VSGBwK2+d6BdSFntDb7Cu8VWUEE6vc5rG
qJLpobRCkUS/lagb9ygCb9yogMcqfdo+x6FId+WnbZwDc0GU0lUS6ssiXKe7jZJcjdn3iC7xy0b+
8xg6x+DsDy0uhZxXwLAUtBy8Dvkunzcm1MdqqvizIRDR+ekbz9D+4lM43VIQq+r6EWi56REIdHSu
xL4INFpmBa0+FkJhQSy1UqN3jsiZZGmCjhdCSKCh2aGAUtmjEak8tFeWl9nxsfHRQqI695P/lG36
/WDrNnUvz+/ics+dyDk+Z6u6NQdRmWLEJG29EA3pLfMvI/x0+gsCPAeqWkBqxfNr9h1Z2JwTdLUV
zx10PqyrtnqOMo+qgqGIgLjTRR9JVSC52IBFy6+ir1nas9HJBrdDB9TlIf3c4OdDWjbGiZkY/ZBH
I5i1HKn4BMuVQZ2sohDwFPje9bUxKVo5EaNI/DVpStAmmxloqkhQpZybKWKC3eWBrO+uPwjcDp6k
CKQvBqxvlhN7gqj1EBdOQLVDXxDwP+huM9D3y5B/PXz9tLg/mNyORtVwZEFDHEcWfCLaswo7z1jl
SVaWb8Haq6kQYcoV3Y5RnP8GqrncMUlVX+V5htpwFhP1Q0Gj2mc3FgRK2eZ4kIaxfNfaKLvvSaId
4xjVXLZp9fE2n5vWTUqEUVXXmr+zQQqeu0maPjRFRU1INaLbLFUhIYCnEhXNh2G4DVsa+Hmrq3if
LK30SHuIUtNpCnexZIzPSdsemzbGi+FU4HpVWWr82ZsTWHpSC2IhtNG+I6lKUJSW5uBhIrqXqOOD
VNJ8k1b6gzoSa6sViu7VJL4trJgIFnR1D6igcVvEGCiILM4tkzCF1p3CUPcnv6FnYyKxTVVbSw8j
FR07P6MrbIITqOVTTjdBPVgmITk8c6LsDJLYkbktrTcConKZXqURZKE0LzOcy+az5qFNHTVKqK/V
JOkv9p0T1KobEsI07IlpzO26yfyJLTqt3a7W2SYKk+0EtbOmlV4uw67Nqwkp4KWkHhljvtuMoegQ
vdXorwoabHaKqqwE3XVl85EE1lGSRTXvayfrKRznyoKI6kRa2rlS6W7IGq8xnxJcvy6PaW3zn4Jw
XozWpjUXPUDC4htZjTh1++yuqmU7K66UwBB455VkO5hfcQTQpSsG0QoHB73UAbmUEk0QKbhlgl8Q
Sy1ry1UDOx0eO+y/BncCNtnW1NqB/HF5rKsTaqLOEOho+eAVsDKilYlZtCCfUr50kzrx/NJWAs+2
Op8nGNyiVbmu1ulYY9EgXxPPmyFUXJoggnhTui9NpCm2PiJU8ak4Pg3cXs+3n6mmRagP2OlMBVte
RD3tY9QLQTy0dgIhbf9fEJ6rOx00CX28BV6qi+Y5YrrPasv7NyvzB4ILgECcTlhHMI6mjL3IJHY1
tY7Rf11GWd2/FjgUUdmEXAxvfJbaWnGcYG16+blNHcVIYAKJa5aIqKBUeBls1RBOwDgnrLbqrBQp
wKz+ITBuZbN0B/3DzApXpzso5F1GWzMEOHz0+cAtmSjIPjeEoGMlDeQOiQtQ14a0tpNR91gq2ED/
n1vG38c2bwpQjKe10eDYZqFHyqUL2s6TztHV10qyLXKYiyc0+Vq9yEutDW+JgP4TBPGklGyKZKUr
EGuhIQ0pc2JD/sNJRUUxIhQuDCY0Y3OxUC9Uk6frUEvr/Sj4vrxQ61MI0lcJfe1wMnwBF1rhtZRN
AOmSh3DeSMPTrG9SMG0F4SaPfdJ81NFTPAiC1TVrxAvq36icNWpEKZp6BGrQ/Iqr51hOXK2/Iv1O
TR9SXcS0szqRJ2hcVJBBpwDv0kAj5C1WP7XUsiGW/j9O5DLkkyBgGoskDJZu46S8C7obxboepcLu
ij24epuwtVnhoC8/BZHFZeA1L3Ia8iyDP8H9P9K+bTluXMn2V3b0O/eQIEGQJ6bngWSxqnSXJevi
F4Ysy7xfwfvXn0WfnjYLxhRPe2JHx45u2UoCSCSAzFxrVZGdZXOLKw9rgv08jm4eRzfdEN40bHpj
PPfPm1tWRrwpr3e24JTgk6Al5Ti0SvsmSJEOZPuU3CXZxtaWXanWZoSEYDeAy86YYQZapoesNfa8
75xGt8A7RpwO9AnFeKtqW5BcmaOsrQqnpZ0GoQ1FRlglr3b3nbQXxH78382fsFwxs3VONJjoFhqm
yZ6AJbXI61gYl1z7dN6WdDioUi+yMCCCF9EMBcvytjd6NE4j+qqadTEY9LWJt7oKpC6BprYfR/6i
8yt4YFsmk9bBDMXTzR0t+66rjO/gg9nn4z/nckb7JeCqOFewZUEwcWqrSWKjhsQ9mmuswy1Bs8vQ
3+hxthGelnUWnPzEihCeislAzz4FgDRrDtXcOs3WtUzi3jCA/kNVhe4AhBVOhzGZUzylAQxQpBTz
BPSwmuGX3eMMOiY1UN4jnjvcCjb6jyVRF1w+xAbsElTi0Mc7tWqDiwWNBC2YwBhuTWrgjKZxz0B+
kBRX7VVFk/vz/idxjBN7YkgMUZQAk0mDJKCvI6HOy0MGTWGeboxLUjSBV6wGJtw7i8g0Mx7BkFYf
K+NICbR79xCKSe0nNvgE3UNZehiTPZ07p+0sPAK30quSrbb+AiY0XeNhRIeK4Aum6TqbJodA6bk4
nJ9OSdvByTCZcKvKww6vo2X9UmXaBWAWMRIbEFYIO9s5rh/JrkM0ibThocSTZ2NL/A/GbQu9z0CW
AiVx6jzpzOZpIF3j6rjzUDDqKJafxc+F8cDRNxWwIxQ2HOCyzo9ZulHsn1YFl1WqjAwq6wEv6XwN
osDExePQV+t9WDoV2H82u+flC/nToOCzQ6AXuTJjmA2/rq1bKDTX48YDRjqV4JbQ0NQJ3KohotQn
gwVVWA1wVzVub0Y7Gj21nsALr+ko49pF5YCiv3PsiCQONWbT6Y1S37g2SELc8vBA5xsk+agmIoU5
QxTVbANoMlUBqqb2Qg6tifOLJ5tLUCiAehsinCasnbpMboL6Kx3mBoDPCfdJAgL+m6h8O29Ecv9Z
eBr+NiL4pZJB2mXuIToOoiR3TF8ysldBU8rcYYt8QtJ1CT6IlSnBGVvVbkBhhPGY4y403bG6j+lz
VD2M7d6Gus9Q7bL0Osq+gql67g5D5s66E8ceYa/nhyyLq+vvEHy0jcEggaZnxNUc8gz6U6FOHq6f
0Cwff2cFKfgwgCeHAoWYokgBl6JRTTBinaKjz5+I4lalf344kh5uzOvKinDtiuwqyowMVhKaexr3
xumrpV706mVU7wN62bPcD8hVnF5rzB27V5p+D+avIPM5/xnLrImH/vorBG+dKlUd2k5DgIt3bMJy
lm5XU6eNGGreyI22GztQujsArjVBIAaKGRFraQI5lykM9ubZrryMU9SQGHmjLd16SOqSzQ5+IOQY
gNBZQG7C+ZgldZRWESaYok8YfMYedVCVg4ZzepM6KCSBoWAAGXiXONn35gBmwavk+QNUILfkJva0
PQ7MZ7QFXamHyjs/5/I5+PvDxBKr2Qx1Nw74sNp6SAPISc/HVN/IRcgCBFkoDAG2W7IswrrO+jBl
WQG5pbx5qlXEiOTQThd03mlkq2VENs9rU0Isiif06cw6htPynYraSEq2So9bFoQQlNfggEtnWChz
yIpqtZNuVaykp9N6EEJ0SUBZFhs9TMQAwzWXkbEb8rdIPSRAfCsXAb/Sxo2akswLCEgygDheaJnF
8xCUFfmUaIsXGL4K0vL4yt4yIWGdNzR0PiPTBopbwCIFLwAvJF4nCbwAffoX3Od72/b4e7x/nrwO
bVO5F7gB9EqdnEEctIQu7nlHl4XstXnBM5Qyp9m0DDGuGldFnMbtmxkX8fw7dvCeWMB/gH+KHd6W
OagJjzHMabyNwamYfDXLW0oezo9GumArK4uXrnIOKlEGGwAnBGzAMU3lYIaVy7ean7XlESQGZB20
Huh7A14K/KenVgaSdawHSwugBvmNou6bcXSspwCyAbOj0/Iyte9y2Dcs38529tZOk5mHbhrSzEAF
oKgj5jCzyQwjrZwgPzHecmPwRnbPomc6vpPiUYEOzOxx88LCptBvSblx7kq2OSEG0DJgfFx4jISb
fpf2vJ1stNCAAxPEHxP1oQm28TqTnHdg/0WqHsc6qg+i5qM6aGbagM/KpZHlzPFung3QeX4HBSQH
Siy2No5XyQ44MSeEFTMCK2m89GUrQ+KDVflaBy656XGnp+PhvHv+ODYEzwEn3SKdCfZcE6mPU8+J
LKNvAhvNLsNF6UT+4AbomIQeMTrlLso9uoihBbz7anm1Qz/1Lhr53MQJvffcS690V3XY65aErWyu
Vx8knnOKnRnDvLRFzR0Ynj8mFnkIpxGkkvsQZBHTbzyIf5DyUcg2QmZWvLf1IS0NBsVSV1sweIqb
Gx5G/c5fooOdOq8D9NuZA565jXmX7NgTs0JcIE2PkgCH2Sdwl6lOWDvdHiJiTnA07uKr+WD7/WXm
jCAHsr8gw5w7b/YRjCxoftOd0Odfb8rZa/3JDXbnP0x2w8SHQT8CbZXweDFhD9VqFbVKfFjwWfGr
q9Br37vasbzgKtxpDdRPJgf3g+MWvEi2jddmyakfBmGmaDMUM9yQgyRaB8Pu8/mBSXSr0BawGpgQ
I3V1oH3NYGF87z39YOzim/ImeeGfYzd4oKi7OOGD8VLhqod2BO8i2qXO9//lJwiLnlcpDbMQbXKT
y50OPFfaFcRPP9/l1++v1TXdD8/gaXbeFM9yqDddbgFXZN1KJ1MgnOw2CUPUVjEFyuF6vM2/W255
oObBOr6/lHs1cYLCUb4YD9aDvWf3k/Pt/PBlj8IT88LJPjboIzJiDJ/e3loupEm+at7olE54/665
FeR9dLcZnY2mQUlvMtadQX0N/4d3vBjh7BS0uvm8NOcGO175lMTIjmdoGvZQGAWfsBJeoPIFXQsL
QJEvcbQbN4tv0s0OngFwEKn4R3zdQ+euMtmAeZ9bPHz11klVw0FQdo16r+vH0r61uBN26BIqbmbr
ptp6m8oOFLS0Ghg/XSSFhTNSGclcGh3sD/TSSrwwORYQhh76p/MLvGVG2MMDsBKEL82mgYIQVpdX
RDPflSb6pLXBxj2YSJ4qRAcM3gRWdhFoEYYUAZGh0cWX7NsAKPFoH9xbu+w4PlqP2l4/9BBrUq6L
7w/0G/I1Po4Sn3uTM7r8eWtXySPm6lOEYTcJZ0OoYHbTCdsW1E8cz8bEz0GRAYMjhAqcfq/6M9Tw
zs+37P2x3Hk0NJJBHBKJhdOgOU6aGmkG2u7tdnJnNu4VYrttg6Ud89mJAF1EgvWtbfUdgWD1eeOy
gI3UuAG/wiv5l1JGpjR6XU/YViS8DtSPPvh0/vdLLs7EBCpNQ7lVAjdVJ2oP4XJAkmiaRiesShb6
oxZmictz4MbOW5O509qacOVKwppP9Qhr0Gw6Fo3pQ3l4N1kgcogNZ4o2slLSucPQ0BUI5hm0Bp6u
G2daOHTgDUfIidHCxq9GNdt43cgS/QRKHMxGofpHBvXURpiUE2gwq9Yty8mJIdE8B2jNa6xdGpSX
PQjXA9CyKkZ8YI3hzLyDNmWGRKDugitxa7PKAsPCC4y61wKdF2s4pM9Dve8asABAaKsagV2wg8t8
yvZjMB60jPhFkflseFjY+XMVlCjddCyI5tRW5TQUqgO65UZKeey6AVH8S1K8pShq0a5yizS7nmIL
nAJthgIr23By6Q6Dtjzuxzpo4g3xLZwaBJAvFV+u1S9suNJsh7SvlbXvojtaOWNxaapbQtSyTiuy
trnM5urJaAa0UVUOmyFPnRgdIYWuuOGwy3XFV8vb0b7WMmixdehi87vfSO2dGBdcM8oCMiYTjHeD
8rnlAJFYj1xroTyfO2NQQwPq6/mdJ70VrIcrbr3Conxsl+FW6MlDniYqXlMkFU3DM0MQ1dee3hxU
sPHrBp7OrZOp+1hxi+wDUsLM/tj4GtlRvf4a4T2E+kkWqiO+hiXcs8erH52l1CPjbg5SCFcAW/yi
KrlTpM919qFYDxv2JW2ZgJwjFCGgQ8NYzErQFHDpiHSYf/LY4DZkRE94QRNypFCQYL6doidtq4Yr
e3KtbQrXUiPWtGo0epC8ZA9R71vxxaSYjq37/Vg5ZbgRmSSh1rYYntKoAoJYRkTYUKZGBeD1aNLn
2SJ18VA3lhvTzLEgHVdtFTyX9RLetyfWhM3UBFpjhvHS5lqEcJpr0K8FAYNU3Kd0AK0dvzb0jVNZ
bhH5Z6ZiGVVRMAjtkUaRctwtWZzteIN0mfGcAPne5frD0H3PgtDt063+BVm4t/FkwzMevWRorV38
ehU0EiPpW5OiD0/DMtIbAjgjIYVjNDt1OJJsBzZ411DQXvNGO3AFp8daP5x3XcmhdvIFghdFYLNR
QhszrbPypeBVdbRbssVYInWe1TCFG48RD0pYLm2T0Oc4hiFIkOl9Y8Yuqjx+a/xG7xWGhJKcDR6r
JSyeTipLWpaPM5bSjtUdI7Nrxc9aHD9Ct8efEnitVm04j+TWs7YoKsfi2qYlfbd0bKKftyLZIeCh
m2a/kX2HGfTvGNgcIG8XorwC6BvgmmjmVfAkcypl/qKqb+fdQRJUTkwIYR1qPNVAlt5TNSkOSFo6
5ugvbQdF6I1Q/CHKy3l7Us+wycJNCKEnhM7TtdIhQFem4J93lcLpFd3nwW0TQ7TUhWiKd96UfLOt
bAmu3hf21PABtthcqndTW13bsXnfzfa+6tEdrRPlgRgxdzRke52RZ9NdgHzPrqbQlsjy5La18vzz
xjdJDi6QkP4cv7AzbIhT9naMbwry5Ekv+ZdcrW6yLH0Phqccxbk0CLxBCfY0TZzZKPDYD98Bjt06
SyRXvZPPEOJtWdIusZY2cV7c9Da90LiBWsET++csc3BdG8BfMO4aDJRMp8s986JEDQl2gO211D1E
jY4lcFebTXyy68mJIWGtDdqPsd5hXnvrXY26vTm1SIkG7HMYFQc9ewW/8kGDEiH4OrycP3PS33XU
fq4ww1qR3iSTCpmRfCNMSDfXavTCYpcoro9qhI9SqUPYFXgYY27tc4b2UCBVxi3uQmlUWpkTFlVR
lE5pCCa7m5D7br0RWqvopznvwXLPwWqi/Q64BrG0NahjAZootPvVlRuxyg+AuKVovkq1jeeIfPJ+
GhIiU5mYQT9BjsVNi28Gne9YfN9ZPi28bnrXg2FjqbaGJZwhzRDxGO3d2BC6jpero9p8r2jNDRTp
zs/f8ot+uenYfw9LPDrKHJLHNEfbehS/cmTNM9XL29xt6XMdecxKL8dhf96iLLWGoxH3VXA9ErCV
CcdIGqBz8Ufz/5yPh7EeHQ2tBkVcgUusvEn10VVM0DLSb133nRYfJK0dvAQdtbA9s8s3Pkbmo+tv
EVZ1pqROixznDR+SwmlQ2/eGWo88I4629DtlS7o2JSxpRcvMSgyYSofwmPWaE8bdMZlzdx6Je36K
N0YlIlqnrhrJiA5wl2rKdVkj46+Tg8k26lvSA201oh+J49XtEV6TQQQJZgIl23ex8ayUQFnQdqeE
upO1BFIk6GQbzP0IsrapT3YMrD3cMJx42NIqkO1ORHWySIlCEkrkjbLUoVNqCjfm4eBmZeOYLXO5
Ta+G9musjQ8DKFs3Io/s6gAGiUU6BJk0XSxfDrilNJGFaKpP+me76WKHl0kGo0Xt1To0DsNQ29is
8nX9aZKcHl9BFaAFHohIl1k1g6LRbO2aeBidqKdbBa4lEyrGBcgpo77FsFFByXVqKtcGJWY6JjRv
zes4/GZn3QVRu70apbsk/c5oglug7TDSHUu134h+y+n4i/FFkxM6rdCBERueLS3R9aGG8WpK/Dih
n9J+3kjwS6dyZULY+CQZE7WcEWA7M/UBpTmoWeaV0RZaXpYKQnT9ORRh1+sFVumHolaSXenR5wHS
RqN5z4mX1hdmlLiZ+qIAvHB+/0tDDdjCF1VTCA+Jae6itiEAw3Eomh3eOnngF0m3ZyVBS+kWu96W
KcElO2oCJmvAVGSZuxF3iGRahN/sW8i23Z0flXSPoyYDSgowfBARSQPNUht1VyyZkrm4rQKzXoD7
AHeqJv9KrfC35vCntWXgq+DWhCk3QMOD4KZdmxZKmMnRjmIn3UpzSsPIalTCaQgKPpVlE0Y1hTlk
5AYnrr7bKr8Yo+de0TYOBvlq/RyU4PVlVNYkWxCRSruLM/s6ZV/bYLjlW24vu1XYq0EJXk+KuE1J
DHhaP8W2V4dBimJ0e9+y4SUkw003DRBkA/7kMjMTcPSf9xOpcfR2oHS20DmJQmw92oRULYdxCioH
pfLG8V3hRzuPnZI/ZNX3cItJUzqrPw2KsmxVqAPkCvktJMP3Q/3WtZ6dPuebmljaxsBEnldUYetA
5cMivIItEO7iQ+B1aJN1DIfu35TryeO38y73wgflaovFRxovV2MU9nlv98kECVPYJumeZpCQJfYx
17cOVfnlcGVHOHdmqoGruoOd9M3YmRdkZ1g7+qnaTX7xqQb7Fg67vXq5Rdcmq8ZBuf1vnzGF91oI
PmdqVYvZJ2inRZ5yCHbG9fBkfOT74jBlEBx1m++gDqIbQU06r4jSi/60hpYuoSIJgGdcguR/kX++
tjWAoGtvYs3GvUFWHEDn308rwupBhy7WtcVzkmZP+S0Nwd6JBu6Ze2rjVWG5C6d9jbcZDiS7fzy/
HaW7Y2VbWNEiZ30M1UJgvlrjcspgRK2vQICyb2LzcN6UNJauTAmrCEoJNalCmCqUYa+AM4ZMEAfL
0bBgZg7Cxefz5rbWbvn56ogYq6DqsgLmNPu10u7Lpad5K5htzd7y85UNmiFphCQpZq+JcTTc5+0h
ZBfWb8Br0KCGwp+qo5/rF3JG3uptZKUqTqHiMlO8pnqPtnTq5VehRXmRLMRShoiIqEFSm1sEtzra
PmsWdAWGClRn8+us8GuQP+z6uXopNHAAlw/n10l6cVgZFk69GDJDBTCVyPogwWfXbjkjkLSBM6Av
ygTFZ2LS36hW2CuLwvkHkWJo7VjLVUUF2HwkzE+s1zHo77V66RVTNzQNFr/+5b7805x4AEWFGkX9
cldJWsAHuvCtnwDEOj+JWzaEQFU00IPPl/yHgVXDyyBw1EndShlJvX01ECFOgaCOGt0iedt1Fcis
VOoGxNrNTMP1q9y6DMkaUIF8WpgO0MWHRlRh/9a81iYyYdqgwljO+7i8S4JX9F8b4WOrIwE5PRN6
7JK7KjryrWK+DBd+YlzY2MPQlkW8QGGNDFrZlwa5Ds1nCiqT0clQUKuvNAptj43TRnqDWMQhDTAs
42YpjHiuK8bLGEYLJQc7HpAHSewNhOwqajicm07FElfNNzULpK/JlV1hsCOPrNFc7p0zWnymGGVa
E5S21rQbyydAqF1teioiNBNYTzTdynDJZ3plXLhhdzzTGTiBcHVJe/QuXJfFDaPvUwIxQ3bRsX0d
eGFzCLbSI1JfXpkVoo4SzqEd9TCrkB1PrPu6Mx0a1L7Gns7vTOkxtDIkBBuVqkPTRjAUseg44TFp
KYW/YPDPm9kYz4/wvjqJkpYmY0UXM6MdOPUwPkf6DJlx8HR3WwIQvw6JqmgQ0plOwD8I6NnpqaeA
HVwdDB1Cx9ONCTX3fPLD8eP8eLb84sfPVwOKUgO9AzUGlJDvWrUbdTcIjwFaBuqFHGrw1c4fudNj
H24Yls8kgDLAJkOxQWysK3NosbAQ74UWshYhyDPSMQSSQNlbeu7oTXkg2YT/3hwNNdkZWExlZg8Z
AHCZ/TTpH1XeHTe+SL4/f36REHerBpDMqQHCvAdtJdsN/W2fAe8XXdCpApfUXkE9xmx3drhxYZM1
ktv2oqf611QIl0OegRe5sDAVc/3ahPq+NSFDOJq35mQAgcN2FRh4teS+zaeL3hpRFVSPNMqPuvqg
Z9GFTYPH2vw6WK+L6r3aEbhidNEzFKsgqrdvS+2DZ80uDFOnLjXV6TnqKwsT0FCzT+enUHr1XA1E
uHpC/zmlE8VAsv4O/I9h8l6jFclQvXCcNlZLHsR/zpmwOZqg6u1ged/W5LIlDzwY92p1r7W3Bt4t
CkNp5/H82H7djcbJIi3+vNooYaNmpjHAOyojAK2YfeCqBojmuDtv5n/YkD8HJgbqAijcHoz/i1KD
xXa1BZKq3AlVNJgd09TNu87rZwf0yPsNw4uXnd6fqIqWC/CzAMaG/LEwo5WNjkEEHAwwvuIBJG6N
CxMejydSl3xNkTobE7cvrsbcayBXjtLohv1fJxj2Fx1QEy2ZIEgXBq6Yvc5R+MYlvwYdFkcOzU/V
SyMmXlBbXk4nl5V3jeo2WeHOHKTlupdFt+r0z1kbT79DOLIIqAS6qMZ3RO1c+UjgDOAVilTPKJrb
oIRaBpjmJv/84KVjpyBYAQiI4mIiRIBhJpAipQj1nX2TGYewfkzLjSizfPYvy7uIX1HoGAO6K0xv
P3OUWieAfQJQPU99uIc24K6zDAB/IuLZwRUHdmYjyP96XT49wYQ9M5p2iL55Aw+qCFSGWNLN/ivZ
xK3PSGFU8VRnwbhMXB65PXL0002dvZxfm+UjxYlbmxD8oUNmwFYUmGDFrcI6ELjtzPCq5RsA0i0z
wgVmwGmvLVvAHetrffxWAtCQ31v6RklDviLodUCWBdQAoghlPplDOGVYkY4MThv6afvxO7P1twGR
oiKIJ2tSUxiopoemWerqUfBA+mDDs34N//AsYqL9BpqgFjQbhWjMYjRYL7MV9CEIK9HujqA4VwH9
ZiZd8RxSJf02G1X7OAcJ+K95lgYbrwgJWT4+Aa2GaLK2QK4ndiLPiUmsaYZKS+OXN4CQH8MvNHQ4
BcJnlz1Rt3DNm8v5m/7AvOHFAvYngdY2WLzOz7ek/rh8hmEtvJeI3SLoSK/1Ga0yYKs3Mo9cjF78
xXwF1vQQOPlVWjrFzn5U/rmy6KlNcjr7ltIbUW0DZYejwuwfyT8v3Z7+fmF1m1ZJtGRRyYj0q6Y6
mPZnO/HOz5s0cKymbdkoq+M8j+1BMSyYMK0bhR5DK3U2iQqlW9qGZimQBkvCR9jSvRXPqpnARl4v
7BRveF4uBAqgET8/FpkdECdAIhXt/sumOB2LmnYjvHyB6fRmtrfmtH/IAitCw7fVka9jGpVbyNEl
rIoxEalaNEyqGv6hwuwhnZDqbaOguy8rcd38HpoQTC3h9awHl8j4fH58sqCF/nEVZTyVgkZEmEeU
FutB7xBTjBFsT5aJF8kWo7x0QEAxoqIG0Sr0951OIZvVRM9NnI4aGb3C3E00dRqAisDj1j6cH82P
ZRcnDwgGJB50gAR/XS5eJVnG20Xw3D60L+RaB6+GM74MNymEvxzybh0Hf74xnc/FtXk73U23r+gc
ONgHBgAjQAm7898jm9315wibuR5mdY4qfM6yiGMA8c/p6bwFCXiOonj+c8TCfo7LXCdBCxO6T2+C
awDm7lqPHdhNftG9Kl5/UV2bDni+Mcr8qti1wcbdR7ZB1vYFd20Jr1EOg30DjEJZdmXFN0GpeCUe
QedHKqkxLCO1wFiNZNqyvqd+lGQoRPMB/eDYNS8KbqrpVHjmCAy+Geyz3DwYXZs4BD2xaIFHRttT
y+6fF74RPXUTOwZ7E3hgwZeLxBjU0sB2IWEEcpFjrjoc+hb5FoW2NIRSGDDsRb5AJIoaWZ1PHMTP
gHZ/sXrATgNQzZn352dUtjHR/PC3EcE7zYgpdbsYMRDZ4rt5eMj6JzxVnK7jG0epbCOsTQleWoaB
ls0GTFnBlQmwf9HlG+6xzLy489cWBD8EPsSslB4WBuMljw9jfIsLq1Z95vCL5KUcNto7ZFd+nAqL
zi/uer/w6rQjb8qE2niOl4+FDi4tojtN9C2q3g32JS6O51dKOn0ra+LgAIUfkDRCv8V0gBK8Um2U
E6STB5z5QocKM2LlJNXTcAh7nDm0f27DK129SSskZOxXBomyya2H9/Pjkbr36n4nbOWiV6fcWu53
SW/samTfEbcBJNp6bm6ZWWLX6iLSsNzOhwpmMno0bGDUdVxXf+chtr4hCLtorvVQCXOgHYvhua8u
VPvz+bmSBdj17xe2zpxqVd4vIqUaP1T990GPQWa97/Ot+ossGkDfFScJEgVAsAp2oC2SAPIIH1BH
Txsih5JDrx6tgeNVtnFmyNZlbUpwZyUqMiOosS6VjvznnHp69FxbsXd+4rasLD9frb7Sm22YtLAC
Kqpc6130TJgguvsdIyAlMheOLTSznRqZO2Kbrb0MhXwLapcZYC6MtlgIpC4AHO1/GxGeyU2ITrkw
gpEYcMJZjz0TaPE01Zyoezw/HKklBiwkQJjQYBQpRUiFlHui4brLIBRlBLfJeAjUHfTfz5uRlGrx
rsTjcmG+NwH1EJxtTKeYxCiauD0z3Jqyp8RgjqHPDQScuDPjcJ9yEA8EoW/yLUjG4l3iSbG2LXif
NbV6OaDPxSXF7Ha0uZttbSMVIIunoGWBKC2Y83BILD9fuV4YzVEBf1l6rkKEnK7oPYODuD2BTrOr
lCDsbpsg9YjVgH5x6DaqtTLHx5MVDgO2JAMPpFPrPSMBm2OcFizBzSEEbXFlXQVWu/FKl/mKvmi5
AYMEghKRK77LFNvAqYtDKdgRQD/DvvRa0NnZtX/eW6Tj+WlIJAmvp3KIquUBoatcGxytCdoHiMcO
KjItOXbEeWty31yZE558yOGXU17iJmHGo5PGqpMl6sEacchnrHaSuIBiLVrXx9uumrfuSbJrBTKV
wHYhUwk1CmHp9EILtBHyWG6ARK1hf6qqCMSr9VWUEs/QvrXgtzo/WlnUX782BYPM7kajLZaoT4fG
UdsodEMaFwdSgxO6Rwm3fjlvUDq9DE35YM0Fax6KIafemQXaXBuLJGiSdhcB1F1z03KSpvM7AiaE
LHT66S6JQCMYfTtvWeZGa8NCFEUxvkaKB4bHsHC6+FAAwdqOGzc12aZgWD/NRHERKX/h0FEru0lN
E6e1wvZzAPaSvWV+pfPWJC7LIsYwdBWAmV+zIHUqUnek3WAYHRhxXC28M6GUCVS9G6fZodf4EYp/
h5hOD2b1CtgutNoLwMS1C1JsiTlKxwpBPVAFWODXEhOeikKIgubjRcUtc9Gdm5Shkze7auv4k20K
9tOOmPccC5Vb6LCBxxTJJz1OdrVWfZkD1etJ6FT1tyneateTxW9I/KmqARgJGpyF+G3MOfATI1gK
glgHsb0+54emxBMsGYM7XS+vx6GPXFIqgUs0siXQJNuSaIhfhGhUvGjEGAAJGp40E2gYdPo1Ge76
/GMe3JH74z/HkS7QAh0SWmwR4hYfs4AtKGFK8HQ3reeKH5PkFaJyafXaqe9btBmS0htsGeC6oWgO
xi1IiDPJUHQTIgxmFCnlrvcn1JsGX4tuNepbmm8RKCeRZ7L1KpSmcNd2hcN+TKHEpIKLDWLL/rfR
vVcOvPGtL5+UJ6vZxXzXPG1EGenqUfBbLHhP/E8Ib+acoRqzIOWtDMBcemWojq69qcnnaIsRUbb9
rJUlIZ5ldCiteLGEK5YDIbtKfRtS19jiHJd0MWHpVnaEzRCOTB+txU7RolNWO/RO5hQX+n2LjLxX
39WBSx/PR+qNkf04QlbXp2BI/prDeMHiAzFbPpcp9EDyT+ftSFCUGBpeOxql4JgjYoJ/5qwEM/OI
5NXedLWD9uiXLqTCrFvtS/gwu8m+vgOZx+DMr+cNy46itV1yega2GUjVS2uAV/KvYX8EhVxo++dN
kOV3iEfE2oaw43o108tUgY3ez4hDnuqLwBuP1pF7wUP5qA1e4eqgyqNe+Ja5l8AfuL/zolx/gbD3
soQpupJhdmdC7tJZ9UF45Zpotpitu75ujj8G/B/v4/8JP8q7/zc0/l//iX9/LytoJoZoOTr91/+6
rT6Kf91lb+8f/D+Xv/j3HxT+3P6jvHnLf/1DJ38Hv/wv495b+3byL7uijdvpvvtopk8fHBRVP34/
PnP5k/+/P/zXx4/f8jhVH3/+8V52Rbv8tjAuiz/++tHx259/mPCd/1j/+r9+tnz/n394ZR4X8ftb
8a9PH1X3NYvfxb/78cbbP/9QTOvfOpKWEA6AagB0/xZXHz5+/IiRf4Pv58cWAGcVtNewHYsSHV1/
/qHZ/wa2CITZ4Jdc5LV0/Igja7r8iP3bALclGjdQoQMzKyL+f3/lyVr9XLt/Ial3V8ZFy//8A3Q7
J+66PG1BRY1yA/rMflR1hFt3pWQkmfRs2IE+2WKXSdeok1+25jj7aZoljwT0+MPOMvgQ4mLFk97n
rG3AT8jrDMIbakk8XUnD8oKDpxV/0Fb7faeNbenGXRS/4aEe6t6clfq3Kg8qEEUa3Zw7VWV0n4sE
9KUuG4JEA49OCNG5so6bAkrnU2l6GWusz3GhlZmLhohmcnv0MoO7qLCAb+YsqXO3YBMq8KnJrfS6
yHKQXDT9YIP/vWMBJKESYwr3wO4xtOZCGfAGZy590nBJrFytswAb0fJRidwG4ajaBSXrP+wOFNIV
VYrxsVFjlh9SSDSNXmWYRn9TR3kXekHPq9pV7Ej9Gtl28C0poqwDL0tLwBRJhvaBh1lmXhcar2wI
vpXd9WD3dneRtDPu2VPFrRaXtTHP/a6Y0T/MhyGBEnjIJ3RLhqDI8FvNivMb+GuLWJH3eudMalc3
O42Nve3oRdfc9XQOB29o5+RNG3FFc5iJv+k2RjHyHThW0FKrm4FC3EGNi8FDpO2iL1FbqLdKYKoV
9MwsoDtzw8r7m2HqjGHP46F55jntOUgmi1brd0ps1fahrqr0kYCk3XB7ANev9DjqRyeIx/w6YD1O
PmYltyyl7GtaoCvCCeiUqu5YQofG0cIE2o1TNyW3mWG3T1Vtp5arV5aKhpNRJ6YXBRCABFNZCErm
MZk/hzYdBmdggLODLQHQS7+uo1KDOsKsxKBRB5zebSpSzX6oI3txnzAb0pa8n3u6n5Wy1i8MI0Lr
x5AOQQ9wADNzp6Ya/6QkeEP6NqHBdUX7Fo+6qmEfVlbN2Q0a2smnttdV6yoxemIeqk6HNPhszFbt
2mOQ5p6V44HkZwFj+WUJkZXhWChNU7s9mcjgKdgXLWQKxwrC4m04xU6i1f+Xui9bjhzHlvyVfpx5
QBkXACRfGWTsoV1KKV9oklJJAlwBEgDJrx+P6q6+VXnv9FiP2ZjNtX6orkUpiQHi+PHjx30SG98i
IwqRC0tFMgMbY1h41GFT7IiK6YXyK3dZTiPc6DUBY7ObfS9ot7VY+nVT9aN5GP0K2oyxiNyn37rZ
wjAYY3vopiAKP3dTot5kMC0qqzArnWH6Vg3Q9AU6Zoh/tesB00WI5wyMjaNM89D62eR3hUAqOfYI
s1jX/WPhEBibqg5OLZu27H3YeTaYAr0ZRoo49/mC3Wk21+TbhJXYBkKAmbxoYZ3LRBuxl9g571uC
/NQi7eugi/CJtxgI+22B0yoizPbiWX0mverKlErPM2knIW/B+bcfiFGwd2SeZ5EudgkrLIu37U/d
9hYazTqAJqmEKdKjm9qvpdDa7Ga+LjN0xnXhpzaJ5c4XPs1wgep20zQzg2l4VY6fk/VidEbNGp+H
MlmStJcKr01UifmpMjW7oWGBTcalS5SfQQPRbqO2DWFsWy6Rysd+KA9tg98286cpGFKEDZk264ea
KMTNkKHPAoZt8i1B2PmwaXFJX23TdELThDa6xNWzjkvez0100Z71B/SjbOQ4Rgm3m84KODGvvHXh
KSiZl6nW8z7boDDvnaZ8zZlDKFUa0wa71Atfjb+bRSSfqZTwuAk65j8yHMLhhrtKdLlXMvPN42sI
t8gJTpcbHSyzh2z7kF1F9ji6qaOVDPAHuhLGxPgI/IyVZflRFhW9eMgCdynElSHBvVkjCaWcuQdz
15705ZbaJOi3sQlruftTpfxHDfpzzbnCj/8ASL+TqXCgg5wGa1Fog6JfWnUk6UzryiaXF+vg50VQ
JKCW2jX719/lF77j798GLCBkfwj5DOAg8VesF2jYc8CP2eUzDCawf6U14RtvwstgzCovlfQQzhDI
4rurK3byV6hVM3qVx/3rn+OvkPP6Y2DVGnEl2AO7biP8pxWOEYN+xUOV8771j7GR9o0NcnxWoqMA
Ff+EIP/Fg702BH99sGhfMUCIsaHiQbLq/fU37roi8cdGwFO0N6LdWDozJPn4Dp9yMg2xf9YKs9ys
agNVpcbD/zaj7DG3/f3H+LcA4UV86n7sf07/Eg7e2i89Gf31t8v7MP4NBe/H+wQY9uvX/H+IDuHm
9afP5oo+/wIPsWowfXVfpe7/DAt//6K/48LA++13+/Cr0CoB3X+dX/wdFvrxb8jnulJL1w8TGA//
5h+okIa/oV8KkwQ+kRS2Xlc3uH+gQur/dv3MkWZ7VZsG8FL7t1DhLy/PNX/+KtCPItjkXoe7v55a
wkjATNjUmya0qNZjr72rFGdCha+qeVbpPA0zYprFFOTGLnCNKqVtOCwQUQD3jR9Ing8LwIhth8DL
uzLm5+vi+pqjAMDlcm0W74kGGLKlLdfRjzqMXQI/lDZpziwA8HENa9sMS81qQyeqvyIK54sdJUm0
bZeJZcgAQf01RdUgg6OErp12VMJdaSla2Jz5cnlGSfAAVNRapEaptdrFBob3PUSj64a6IXxuW2IV
MqjNzDbeukpkZs/6++IzDhe4Mq6wVRyNzyFVidhQPAGyiQqK4kOHnmC/v4XxBISvmAcSn6HyDiVB
1ENIwvs+pPSLq6YnG5/q/kgVERg/VL1oszUW8dsEeNzBUW/qcS/JKBqyDsqtNnWMDWeoLepj7A2D
uWmWKYh3keqrfaibFsgMvibeni5B+dSsYXkUnllnKAGbqN5Eddje1HzlelPhcb/BgpZ9G8cwmK4Q
rD9F62yXdDB9P4NIl4PKh6TPfRcMGDTLBaTb4LUcfbiDZ5GHYCOW9lTZZ0U4+tiqhB1AWrJijtIE
bUCJLMEYv8RAl/pnbRi9zAAKt6Wl4QfrTGh2bRszrKz0JoG1smkTfcEiPOhQgaEqPl7j75PWb2BF
k8z3PbWxybt1bg8BuNMqta7iJBVEj3ddP29VYhL4f5ZVfY5hUvoNRGTywoPJY7kpvPAYGYPcrkYk
BL9LM5ElbVnyENWkecEBb3DbWV7MeQxcBO+7AnbHgFVsSLJJ11rf1PAaulsnvZ4ALeM5S0RvUQxw
+OIDiQb/pQ0aH8ef+WXeOMfLvGRKybyEHdsAu47y3eOFkRkZnf9MObHvAp5ksESZJ1j2N6qEFqq2
dOKbhZURS4cluSZsD5F+87y1geHqZOZLWZOxgqYu1Gta9/X0UJdTcXGwjML3SCjmH11ctQ78p2gO
bccbZGJEkmPv1qxoqUhs6juYlETDJo7mbkxxhnq6idcqkim6AzojRrMnOq3IiO/ACK6StIVVx03c
EUSg+Ypi00AiKz4fwLMiZX32xBci5av+sHqDvSRkLI8MN9A+CoCnU+x9dYBG9aLbY0/D4TD2Uau2
rPVld/VXDMF/e1YiOceEl6VwWJlI1HwfuXhkaQJdBQ6moC3EpdXo3bfC87rDgGyDM+AYIr6w/Mhg
DKcw63uaWvScwLaR5X+fw/y/KFbDV/c46a+vCdXqv0GJwoj3yij8E0D8pyL1+A5OAKVXT6L72//Y
6vfu8+t//rle/eNP+IPJCH67+jrDVM4HeYe//geTwcPfUCWuqZKIwwAAuea4/8FkxL+hhoCVveqK
sfEVArT8wWTEv0H+CHkvgmWwIoBx7b9Ts37FWVgng+8UPKKRscexaoJf/c+j3xqZuNOM6Xq2rH6w
71VLobRdvTzsME3802P6L3DW7zZLfwZa1+8Fsx6MCqGHxnr5L5xJyDC5nmUSZnJc3T4aczgmYaoM
q89NiNu1dNGSdraEOJonXTZMabXMzTbW+Emwp013008B7L6f6hV9GJ3gAibgTKW7c1R77P+AP+mv
cBs/LEzRUcJhi34t7L/A7SCeotHiw8vwer6U9Vqns42hF4yrS5+4dB6sl6ohfuYNI1mk9h7Ylh0G
LiAlxhg8JQktVo9RqFUYf9RCPUVaRJsBC8ltpKCuBE7AQF2qTK4kw70Vbmdhp11ZRUeYhMHDAlGE
aGy6OJM3wTTiFiuHvIxRvd2KP4i1vdgCL6DkyZPmMguF+FHFxUOokhkhZuQpVsWRFT37v4CpV97y
f/tO/4XH/O8MVXE8/8Ut8KU/xPufX3uoCvC3v9OXQQiKkiPrJsHLC9x5lSn/E6YiQQBWiIiFwqsQ
gwX/A6Xy30B2Yrbl4V940CfgwP2BUoPfYIQBI2OY9PsAvZz/O288ctj+erZxmnHlI5kNwVe/57L+
qhIXYhRJVOIocS3tEdZuJLdNz44kKvv3sPfNt0A7KDglr9Jpmb+HoIs2VTBpJCwUxVk4QT8KNayb
RIr40FRL9a2S67plZqXnSUrRphUQ+qsv+3E3NEVXnXAzdHdJMDVn14/ipyupd08awQ7JOpEbVtT6
ATBA3fhSOqgYnLnzfDpdZm6Gl3ElcB12lcwdM1cX6Yjk9XSdhiUBeZaTorgsvPIw+Us7pE5oSHK8
Wd3HbKGPVA/rDlSr/Oij2FwJDXcIQ4Q8zwMceNzi1tMMz9/9PFXBea38Ne/Htd0yDtDUj+4CMfpd
Gfg55koPjQ8eaA38R4CneIMOJUwXEB14DGHxnsSwQ/J6P58Lg7VAgUWn9aqyciBcXSngL2Q2QxMd
Nd5/+IdOW+kDCoe8OgZhc8vLZ7f0D4QhAbgqmbszgOTbFu79SeqVzn3rtF3OXReX+OnN9BW7ge5E
07R7f4WWs0G/ALW2Wz58WXmP1LTqQBb61K+de6uLJARPRcnOIdLUVeGNxFbQbvV1d1+0fXBZ+3h4
dkh1zCNu+D7qiX0qBaSHmg+lSQOvcUfswXFsjI/mZQpnIAxXNQilBMq/TUz1aVSb+7Lt0/aaytoU
bbghcSjTLpqKT1PZateqcLoPwyFJu6Yku6EwNgOdfQvKjGZBP91F4/RKLHFppcKNWwJ0FzM9dC2c
bqnKHKvMjTLzSzkAul35mrI2H1EoHliN/EQMTi9eEQzHeJEe9iVX6FCo7POerafJzicFwpoAMzWD
/kAuYYeckLLOQRM/2yCudDqWpjoTNWI/ZlJwZ0HUnTZZ0PE+i+r4AHs582IiWZ/8KnanIsbTSUu3
piNv1UYsbbj14OaBTBCdQXGTO/UjUDHcqpPVwci2nA8R5lkYoV+DecZczT3Zae6yeIIvRVAVxbE3
iEzpbH3RCATfCBB1Gfh5+BGE9NoixZ8woENis6JFkI5VFGfW983d4mhKebnjcQf6L1p2wltIypbG
ItoSCUCa5B7FQK1CgNmEbeAOkVtG9fNeBUIdA5t8ae0fyBwbiK+mk4+V9nQOF3gxTtF8AWU95JqV
W7C7ZW6dPNnAgOFF25INYWVzR+tTOAj/aBtQIzPxtkz7WFcNu/AghjC8AS94M9qY3s9oq9I6Up8j
0c+Rdf0tKu59F3gC1C8c6xfbQnjm0zWPIvI+D7o+j1zIB+1J5DgvoZdFtN8EdBabueHomCO+xBiS
w9kQL4J+XyfKTxo5XLt68aLUMrKpp6K8nSb8RoOs3oKm9Xa28d2LQdb31vTKPJqAXSZsMG0kmOZu
6I4R8j2Q3PhTtuKgaSUuvJzpS42BQzY0txO8UrJ4ERKpZVgtDp377JYChKvywhc2tyozOhanRJFt
KGBbMVHymijhbTtdrzAWqp6KVWccVM6uW9p9BCp0zOJeRGchxPBCFyB/2evPppL3rGPmTow0rRJ6
IaF/QPv/0kdBmwpkUmTRNDwWlfjRLdF7ZNQNs81wEwmY6fEG0ra2L/ZVI+SRDROIb8P1gTS1fVGk
bS8gF0kKLX2XBquKtsUMd+PQJvosSqwHuLlZf2rZ11l3nW71DS9PtYjGnYFOKExHwBykd8tiM/iU
HKfBb7YjEhxTWTV4n9TgNhQ6xZ1egIEqJ9l2ruCOgKSKKnMicnvRwIrbjXWV87a/WR3l8L6w3baE
6israRCfFjRyp8SS6mGBKOu76CmDXT+Cam4sb/Ut9pGPtKzvi0ANXd40icDXrpcG4WJFEndh2vm8
+sFJzfe+TeQr5GHLTaRH/ZXULfua8bEdASDvfSvR5cVu/mCSxO8LrA+QklGc8IusUdZA/Viq8hCj
FOUWs5CDjsvmsY3Ej2nyo4xiaJIRDAZe+mm1D0PQNi8YRa1pwNdDpeF1VpZBd09662MAI5MAG68r
fyUzs2mXtPmVBlqi7rloaZ85QEAkhlTFjVX1p6uQIQXBGZJvSNRkXtVgdwMke/A+VGLE2JsE44uI
KziGQH5XeakIS4DHuolEGnRKPXQr5wQGrg2Jd+NC6CEmM3kL7dCdAT/qOKuHLnqiHqYnGAsO5i2C
NGoPjqS7m4ixhySpETrUYytmhAkDHPBFCw/8sLT6HMqrn6hf6OB56FCkrAhwDYjW2A/jxS5G9pUt
9n6thheIsNgT9XtMDREFu4I5aDqOJae+IO/KCPMAXzr9SMK4e4CMd3wEFInTwHV803AzQvdeIh7T
D6Fg9HBp9Qmbb9FerBerRnOs6mbYsWKtn3vqv2D8iSNm2v6UDHOIjEs9v+N5VCjAXPVfyzogg3Op
sJuG/2jJGjGGz9EylzaVZYAbEi0Hhpo6vKu7Xe8nMdRLnX0IDMPKPUM8b+KJrCySRwl96ii9G6WL
B1JHqMR9sTFXrsIkzTNfmuKn0I7DXRaynXHZNexHHHcZ8aLdRG1Wi/XDC7a2iOqsqjBWSOukWG5F
0xfnuIZgxUp3oL59jy2Z27TFRYHsPjJ8XOHiKQQjdId55wQSEYOzTXwdchWmf1e2INlSmmvIS3Fh
yuwS9FHSwewvSCa7I2vJnqlvXAYYEV68BtexB4eNbRdVKTR7yKX1ovHeSp8/w9MI2K2cZvUo4UWS
x5Imd1XZje9CG4bRNMpM0QQqN2sNFkTK+FAx3uMIAv2V04ApbOL4F4/GD0zE1udGGYeH0+rd4Bn6
gy2syoG9RlRQjJ+MBkiDzvHE+rV5ZHUdbUWhdKZnvnP9Cp+Byv+IpPcCys9kemTdTZ9o7MRLhVu9
L+a3phB7b1G7AO8lxs/nMu53UBPjlkw6TIwC6r0IfMYIfwH3d0IR6r7g2weUskI9ugYDVt8L4cJU
NrL8ocb6PSKxvg1aP5fDzM5hWHcPbMDGFEWEzR2WIIM3pa09dcT2zyVvwlsHy6I9b7DaNfIZ+Wtu
pjtQafIT9vZFbkfQiGsdhs+ubHpAgU7FP8O2wVJEwBTfBQPgbN+XGaPtpvIbDOXt7VIescfZY4i9
Yy4CcUX5vi24yCWpmruy19Vx7QO9n8cphjuCLG+92Jo2F2s7IF/BkMwvC5MzVFjk/wg46i/RNxZW
yY1bFWhf1i9VKqzfP8MRfuzhKzIaNKwVjOBxjYuQ5PSa7e2V+GdBRuR3t9T7EA6ZkV88gmgWMZZI
Ugy98FZMq9rBqt7KFPOV4iChQ/yJlW+sfrTVKRLhdMQ2QHgyiNxO9cLnfQ1rgYPWgzmsJgqwRuFj
4gIgLLCS1CcNPCo5pFOtGuM0XoXITaSbZYPeCJsXDUN8ohmv1vueLJM8EIV/BEGH8GO6Yj6ZRrA6
wVtKoW4og6Uc09/PueiX4bueBQg6hgZbdP0rFKAU52MRrkVOJUCx500iBYryqw2esp8FY4dsJbxo
kN7WmnroPKow1+AHXR44l2A+HiXkKdFkWcF1RkgAQP8PYTDiZffDqCaXNiNyX+iwmm9Oqw6B0yGG
S5TrhaWRMN5TBzFjgG+EuXC6ygZO243zCjw4L37xp7HOK7iT5sUQRk9IhvWu7HNZP8xYTt2RuIi2
Zbf2mbdQpTDzJCE++TaAX00cYt9ewBpyBMX41LirMDyU7S3u/3IrSwC5cdJevjatuC2IEtuwZPo9
kDNeaCLr/mdAxvW97rHAPpXcbedePVnQ+GXqEu02awegQSeguUD6wSYoVHhDqj1bF35uGWpSWOv2
hmqjj7IbmqcAbQAuJjR1KCB004b4AVxT0u94OuaAmHCoGTAB2fQjcdthiNi5GM3bEHosa+KJ1JvE
CLaHCyYG822BK6/zeHe7GBHs5wr7kiGm1ZtJQ2vTh8QefRTno5r4umtI62Fa35OTI3GJEFi+bg2Y
mVOBypdj1B4eOlmpvWSU5JXEMH8zRKZ9HZeBHeQQr5mJxwQVxF+yIWqXPf4RCqqn0bTsRlf737i7
7gKhYX3wVPLR4vymwYL5hHVLOk1tmZNJNZiVok9G1Braomr2cPVMdLmt4jKEWMGRlNeEnCzPhvFx
rcIHp+kxHiXLJ+7foWH4bpIf4VweAjnurHHJQSAre1f78D703EOPji+1oUuOSRVG2Nil4oDzUW+m
yU2v+EHfCtsxuOD134gTSVorOb3zmn5BO4P0MsE3a4MFhXbdJrCXgPU8SSXERpAJVT9DhjcCdn18
Q02AhiGxLI8kXNLiITrP1GDzEkZeNTwxIHQsLmtVI+bNmfZGh7TDDdTEewgP4iJDX8wu0YS7ailY
BlWR9zwEAi0XmooUq6td5s1RkS1Al3PXDenVW2lcZXimpttByNSdMM7ahLrezmvHHvUKOzZSwJ9O
+ezNFlX8iouw3jtRf++8jlebhEkwilL45MXrljUfgp7t8NH3WRGMoA+L+slZdIi42gTgRQJKrkZD
nwZASA8wH0VMMC27CeaVvtfsoGwoIOH2LAzGvb7I/ILLHb5Q5WsyPwq5fi5xiehEMtEKOg2TSTsg
3yrCEKdW0UsouqRPI1ZIrPRJ8yGt78GGfkJSE16dPBzmbYmpUmqDmdxEkU0eggSjw40u4ou6RnmZ
6SLqtrllYG1OoRJ8qxbDt3yiOWM6hupHwdI3RHcUjsulWCKEmjEATDXdJCr5lCbmAD+dTSHPyGcS
nEKh4LbNoWVZYvUMycqjJj3iFRVTKEHj2zRxt0dTifPK8HGoBNIKZbndK1rG+A1RkFx5U4DlPVq2
rLf+3HxfqWc3UWij/WTRgKJ5wbJLizGmEjcB0eVhRr8cDfgzgljssI0A3cqiB5jje0EuYfQsuJ8N
bAHg8fwYAATf3Y7+u5i0wcUafJdMxXkHl2S5hnBotaaA30DR5fj0QiBizIJi2055HKs67Zv13jfd
IxYoDmrAISNsSbJQMlzC1B+2fknPqLdpQYrHOvgggbM7WOEuW8gexMdcgiUCzXVsbPQdFPBpAlxX
vt/snEYx7mv/EbVivDWNGY5t1IOm6AL0WI6eiiJYD1GBbRSOeCpGi63V053qknzBGKZ1ybJH0Dam
qw4pZL6PC6fsukMFvm+jJmZ3OG7XHCYqdk1RLNvEDUvG5fjNJczcjnXnYeoavyYUt0rXy11dGGh+
6+JSA4/vhwKDLZiQBGnYjs+uldtQy3Pf6h9DDPMor2foVPF77ZZZrMduVK+h3+n7doyepoK1KWt6
4FiXTLuOxvYG+arBZmVkb6gaD2jRdZ1G/YIYLgRjNrTkWySATCl2OpbctMF9AnYbdynxP9C+fcBi
sgaYb4PD0EBmE4wr/N2LIoXOaQNVjs3besD7hPCXDQblcyoUY1cfPSgEUZ6RUe0dfI7/01eeOAVt
eVsPfhomJWapsGbLayHKTFLuXYamLTIWyue5CG+8scTmkzYUbx4onsRqtPR8mbPVttWn8OrOpBq+
fe9lKCAyrLrHIZjfp5BDWoVBa4rkCzyjElS/gH81fNbAYuhJHxRHPvkAmQgYCvIQcHUsVYJ2k9N6
04flvoRIbufB4DuT8ALVy6z2/JoXCanSm4/Cc0vb+OIBWCd2yeTkKwgc65Prum9G+3JPuCe2nGlx
9uMWx8bkDjfKTVBgLnQ9JwjImXHKq7ZIdssU3wN4eDk3yYKr32xa6BszvOnHeQlxjfRoMA1e0BQQ
8GcFUPYVL9UnTJV5ausFs3KMEFJcUUjf8eLlVqlwj1VWdKdlInbKdCSrkumBWYh8VjiP4cqeHtoJ
I3TRvIaBVIc1aFuMHjHn1/7ZI8M97/hOh4T/jOFqTkWxq4f1TTvACWHRYKwtDZGqOsFithJ6h9Cs
14kF5fcE5vVIfio2YdCcB1t9RiiKqQnx3CJAsle/xYO3IAswYNmsvrX3/SxPmIRs6dBoZK8xs5nm
cFdSsRmqucnKqOueaN1Wu5nOp7EcYxQO2BauS/iuan5si+nsF98ji3OFnKuvBhMUqAtwAqkFWYlM
YV8PwOiMddOJGQ71XxzWp7Xi97PFx5U4nRdjBejUtrsCWqy8igaU2lpCULB2eVBsBW+fBE8Ofo3R
f9+g72saCY3DPC3o6YMEwRi8Cn9C/OSfq8WnqaoYNHEV12djenKOx++esq+EwjG9lGHGtPoRqc5u
hxErSwa9YB6sss0qNyRVSl33cU1yBaKvNy5EvmPdzW/zCl1ENc1dptWXpkHu8/kGJHQa1c0nlF2v
gWQ8neDHlfK2CvdSl/IiXLWefRWwJwhkyxsCHZ2t6Tdi5Hsf2HCf2ItpVwNZa/lZ9+2aL8qbz24Z
58xIzOjAfwO2jGkS2bMvvJMzKCbzuECSCM3zOvCbtuWXCsFHSVWveHoDyrQL1i2Gkt6bwKwhngOI
EoZi3IdQ9M7ka+zzEedfzXc0gAOjr3dB/XNZX4z3ZiGeFqiNa910WRvWXwvrtvHQAEBOnbzj69hk
BubNKZ9aCwqr+jbKhhxKwlecx3OE2/zJI3S9RoI2PyoDRW3bhd4xCvR6DzoTA0rsO8CXWzeg8El3
BBwtzg5vliDdYySLm4lwt7OBEpcmgpRhGOdnBy3pxKpTBaHghhmC+PEZqgGMDF4D2u6hnRvzfiXV
idayueDxz1ti2L4wFD9oX3VPOplxUw3cvBryyhK7hSox103EUy9s7TW2QmYL9fUjba9kWhwcS389
1HgTd4Akn5yIvKjLk6chXjX2R1f0N9DBF1u0Rz8SzGGCXmEVpvFOkCnumqTEE1vhYhAMIDh4Dj17
nUq/z6hXrUe+shjLZE24XSNvB52sf6owscwhdaXfFgAlhMo6ixMIXcVYjTrt4RxzKYs+3s8F4sHR
TjUA2sN4H1hJDgITA4SeNh3YWz6hdMf0C7p3yDoQZYc4AizrlttooPNbjZcdDQh0pe5xwayXCxzC
Pp2ueTr1wZcin1BxWYkGNnobaiydanyl4eZYumq5rJgUbQfrQz9VpxPGpN4CRgW0eAD8i/Nu7kwU
bpdEPmoj10x3Zft9nMRJFgTcl3swE0NQauFQlfX43AE1CQQ2pNAs203Loug4W4wtuliD7hfR59xQ
vuGAEos3kp2MFMMoFpUKJJg+0aXLS2cWCD5AIKgIL0Ki6EmBmA1R9QScmLxo5R4qYwfBiWadQ7wf
1O4GspsIUnTQf8NlXrU+1Z5dwZs4XCoW7BxC58YLCNKf/dDpDRxncfH6QH45jP3GWyh5OSz7CUkX
ijIJ0Vy5X+JJZwBrT5Eh4X4irdoT4gusI/rAPdSPHeIE3ZRy3SeXUVkD6Y9M8F53rMLNKotmo3wZ
PUcz6rQzSbKBm0h3sNDRIK9J8arK2sh0l8LvcTGhBpW5p6Z4Jxe0zr6qFxhx+smdBPf+QTzVA93F
I9l4fTtsI+XA8SMC8J325kxanhVxJw7JCJcFhCcFGRS54c7OymwtVfIQwG53U8z4FotvHyfU5S98
uApb/7GTaRRbbHXW0vtGmtH7AVtzNqRF0VRfvUJgYmLAiMUGmccrHuQnG6l3rprIe9di5TveTe61
j+b5pQb3DK+UsN9Cr9wcKw5yX4kNAx0qwreAUv8CSojtsAjcPRpchLdFIp7bdSrOc5109xW6mw/r
jQoOAegTMpYgeGMxYfUyyR6GUrW0602n2vqCqOx668+j2khEsV8WZ4ZXE63J0REE1YCdGoFqmykL
xyK4dLPWWbt276XSd1RgflB54JJGpsihGmV0gwNhtn6CeQI+MK9/BOwbTlC1srcAW+IWkL50L3Mi
5dG01AfPVNDbBeK2Elyk845Jv9IT0nPXx1kCj/DGn4E7OuSiT3NQ3kYN8HDTl3w3NXGcEqyafHN0
1j8sG03WFnG/7Qu+5E5769auEpr20KAsujVrIWJ7oHXcHwJE4L12AVvOCfP6Uy/W4ocOQJ2AA+pK
n4NH1BSnuu1+uAhENoWbRDas4/NEfA/XDYykfxj4SKVE+MUOVGl46ucXOdbkPZqnAp0Rn/ZB65n7
saTl/6LuzJYjR5Is+yvzAYMS7MvjwFc6nXTuQfIFwthght1gWAz4+j6eVSVdWSLdM/nW85YSGQtJ
B8xUr557dRuvhplcI1mTXRbFJtRJf6szbbjCrktB9Xx9eVjBDpnIXnuiA1tqPOVmDzKb5qPNhq1b
Jx+jzWKChgohqn50/ABOK8aZIxLDYDbR1A7MJ8vyqafD3/1vnxe5r2PU27WYorSekuY2W3WArrnm
Oy/P421l5YIjxu//nnHwl7Cs/xbO+B/IBDugR/8tcHWjq1//q/0NcvUnp9k//tw/MCv/bxASEcQU
Tn3IKdsF8v2HYcz/GwvJMIrBCHnXhdD/YhgL/L/5TsT2VnTua4bMlcD6B3TB/4IWxkgaRP6VV4Lb
+guGsX9jzNmnattJCJgcR9c0LvvfqPq+nVt3xatFhm6RIUF8mb67Nup2nA6tDB6jHOe9ScSu7br/
W772HwD7v3BX13+c1FIS/REf+Vb+PeW+WBdmBcJinsJMqE7JIZP7eFj6fWi86i0OZmwYed4Xm3Zm
fMs4mESYTnfZjVa4MtNyVMH1FgsJ5/axQuRWE581tbFAOi5Jq6dlAUIOy+p2wBSwgVl7nxbm9kII
Zd/yQ2d8ynIkZsxEb7Jb0/yYZ6s124xsMmgpO9vlfTB8621XLmlcsNKjJm/lp3Sm2SAMepPYy4lj
3bfYTruLq6VDwOiXc5aJ5LFeavk5rL5o09xi0sQofzZv1xlvaFXBl2Xz6qcFAwS5kXEtjn9AP3/p
hft/hPb/O2bqf+JrmYQOb8N/TUDdXz2XvJQ/fv1kM8OfUCjn73/2P2EozycZjtcM4z7Y/j/fTGh+
YPwQ7Mn22FGI/+I/aSj3byQJQDgG7EcBi/J4Yf5JQ9kw+yw2jYGlPP/KSf2F95JX4E/uj4gwThYd
xaTHQl+QCfHv2Tf2EiqXdqnCcdROMdMk4ZyLxf0lu3vg7feC/HtR0MlQEX86unsXwroJwzn8Wi1r
OTSi/xnkUEeA2A+EViKk6DBoj14dpVS3MPTJB4Fb7r4uWS6ROY/OordeoB4CP3rvAviXdh4Eez3R
ragyKecxHAUU0Ebft9VvzzNp3VU621V2Ip+HIWovq+DavtFLWT/jwCk7xnABw+WaoB6kWLjypxbX
IwXItozrQxsWl9zQT+ItTR3TuvslttY7QVl7J+sGbc+n1xc24PPQvLIp8k3V690ATkOoFtbVhTa+
sfZF2GxqyVxxbBtvt0Rwm6Ztw0vAiOguYluS3ZQ3dUKVPGQ3Y1+9DrmXHLTvbqT0f3gDP0CcRHAl
dV5cdKt+JQkSX42ngFJ5gyusOw9qPKOn/RTS+ali69gFeBQKu/4WTfaO69R5wY7g7cc8hvFq/GfP
AWEYR8rcurf2lZm/9YBDS76+qLL75QlrOjPvIz07+ljr6BTUjDy9wv3ZmJpSi52mZrEeG5ndtk0y
pabPgU+7qmDzc5VgI/X87ZA1SGIdG0G6X1lvb3X3u7X7vYQM/VU7Fj60jP1bq1Z3uOBSp6rFixcC
NHi+ZtH5GLgpjt9tYNzmZ1Sjn4VzET0Jt3oR/VPl8gtZRcbmIBU6siGAskr0CzE0X0NFo+YXjF4A
kYqeL7V2BjR6uDpA2bUjsn9BJ5f9ve7d4RIx/NpOC4WtrGl9Mifs+FLzcOOO+VH0Vch4o9x5LRtA
Y2UpdprUyUbaFS65GeTfOL6b4rVROxckILUa7Am2GlHjZ/FJVgkrGKypSrs5eqD83TE2j2+t2IqR
mMGo+IZ3jrvi2Pfsgbeg9rd1W+Sbtqu/SxD42Vn1sezYJyLj+wi5eMSJkDrudFhUgCA4Zse5yOnN
TIRkT2hSX3OSj3T3ttuC7MG/+ixKSnuMZpup7jO+rSkLP9xYf0TCamXqL/42qzQGXC/JEK1b/K0a
0bRieUSGxuLp8XbJvAPP+ba3lbvxo+Il9L2FF6RSRJZIaKJ2Dbd5YPkflsBiELX+zijrGQVwIoDe
Go2bJuUAsAYLsbGs+iFoL5XIPtoK624Cddbsi/XbSOpRIsSObQS0qqO71VYk7gOxPurKX45Z7JBQ
1h8pUAD9x/WGe3hnJz2YXd3+snq/ClI+kF0E5AE0/plHNgjcsHUCLm0pP4JJckrlCGR8KuhzZGvv
uPG35eDSPOD+PobR0h3x9s0PHt3qocVZyzZtVR1wsT6DX+zGBPJYiGODY3Fn99Fvf/XuMCzm92Wx
fgVLFt2LLmDG397HZc7lzKx/E+b9FifkHnT7lE1gQq53ZPEE4ntNTT+uykoNFs+ULhZqCwsx8z7e
Mbyb2zL3bjCpoCbN4w8FmTT6Vrnv+uAQJqrdNFTXKf6+mP/qfiyu8LbsvhjSyv419fI0CvEg+DKO
5dIyGTBfeHUbaBN2/bmTfcGLRciUdZsRbzxc1VUs7AF+I8qUhsGg5RysxHySJYS65K6GjfLxgIKl
UOLcEKqs8ogf0fO3uFjPxayg9Va7SZeVLj9DHTcs1ruCp2uxPCGd8rGW1jFsMN3zq/K2aV2ykgi5
WSqCvqsS9Y6hKJ0YxuYkWj/tEjzKiz6Xur41di7v+7ph429QzzuyGj7w+W6DwZzzCv5s8c2PJLfT
0m+ZBjkYT9c7SxAqFVTI5H0bHPNBP7B+QPI0c9J34/RiZ1M6q3XThZ955zSpwHl0F4WHaLXejYjQ
i816VMyyhK2/YhUfBjW9GIeJ0mK+WW0y0aGbj2Wc7hhmgbVVaStztV2FldzlESFvld9YJ3TR7Sqv
VODUNNtBzXIXNE3zA67JopxEwu3r+UuuIEpxsj5GYC/bsJbbPrjQW/90Jm+4zVTjbmHXfmhjvDTM
38idL+48ZvOfcpySbd8iIHPfYZHn8tPZBreCu4nnRW36OFJ+ShzEY2HyL+xMt5NNWlTIbMJpnZsI
N8yBccf8XlQCFQ0/9q7xuRLDUF2YQaet+V4FsCOMmD6iBE0/ij6YMTLvkczQ4nU3DDbGaVdHUDry
Xjrdg2PpW9Ty33mnlo0dspe6ScjsLXisUdnlls7d3zDK+tFJJvmyS8jOssVrHg3OQYXhj4Xx+j65
ksf2lUHOfW7W8Q8w2RmAd8srrexlnfVaXQnmsXGsP2r+bRFEctdfH7jEF90b47XhTmfl+BDY1pSu
slb34ZWSpji37vMacrqd8P/kcyx+Z1euegiX5oEdCMDWwsr1IUmG6F04RtRpeOWyHa3XfX1ltTuX
RL/kym+rdfW+J1emu+I6obQoAccAvgFamdBdGfAoasZvOal8X72y/JPijGUaht6mr70u9vHyKb72
v3lzbYXta1es3aJ6KtfMvcSWJZmjYWFwm2UD2hwcRzl0+0QyRk893Pq/k7hN2FSD9clnfvAV+oXB
vqiDk1/XaFl1796u3vJlJdnws0zKnKOmVi/JiN7AecHpawANwmXeKiaTj3a+it1s1zDHZs7Ac0nD
vVHLEDF2UVegBa7jziae7xZMAWokUPYFJ5k45bzcHO8987qglurO1qHZNFUF0v4VsGgnyxMuqYb4
vh22wkvtivFiijgod70KlUSp7/vH2STWSXfDmhrQ0oOzCjTSglUx91ffYGqVYFvJKvOThTCREM3H
zKktMlxumbxu4Khk+D6Y3FxEqb4GBiRbnIzz9zlwLXobtz0QknAVoRtvLrYVc5cntvWtJzfK1JMc
Ke1ov4KPUrlw2ByOhBFJa8VR0srbSNghQ8N72DPYK733sm3IVZbor8kxKLxD/QNr6cZaQkIgwtto
6bGiudVNM0zDq6wMnsp5G8TzZ1FXt9aC5hRW8w0ugeIyktEAkJoD1eYdZxNbx/nB4tAEuM3cysUs
aJ9r5lVbhh2HAbUznXsMibrYote0j1Hbjrddte78Sj+N3oA2Gji7WPPcVlwWqxjnw1xUP8GrULZN
VL0u2fSms3XceKUHpbKKmhEkXs+myfdtm9y2udPsFWP/i5W0d20dH7FCvKqypE2tEvVs5nlXTuFj
Im5nl5dwzaxmE5DAoJvGvve1AG1Lun0dmwelCD3q75y2pB6ds62S1PrSqtqN9qz2NbAgupFqfXe5
gWlMOzvad1XHxhxLPs05JAOuRyb8SGu1zN7WdYDd7QYwiyWsT5EZmcqNbfJocvit0M0Ofmnv4kC8
eWGvztHMedmBhRXp2CzvNBfv3NW3RdgxdhmCoxv/Vqz7vUSsjLkxrebR5/d+0Z5fHcVcFoiHiE7L
tg+HHxAo62lMXkyZnwFP9pA4epcYPSMHk/klgx15GFc+BbZphdwv9TeTNGIjqQkrnWzp7x5cCIyt
TWtTt+qSxfMpGiIGZiqTv5KZ7edZUtyp4XrHDG+OUNbZuybMBHLdjXMGXJbfBfrVg8RgnDhdgxTO
7Dw+eevIGp8W+c+tyuckANVPhtOi6Daittk2TnKqnIVr0h5QfH9VI8jKbMwnoyXJ4H69dSorpSjr
NjMhZrtxSJpd34tyX9YMIJHtTv5EDc4VZuWwELzEu47UVql7w8XAX2GZivo/dDZNE97rin/eXy96
hd+PGr7MZNjnAe7ZUgKl9IuC1vjrIsL/b6od8tp/LQ38n9+5+GqkHv6s2PFn/i4JREhy17QF3/cc
ch7wdf9TEgjtvwVOFCDjMQP6syXSw+FP2JN93Uv1J3uUm6AVRMQxxdjv//6//oIigAPzz2IdGgD3
33X1lROxqABBEV/Xv3oiQZpsHVhWtnOauTiDKP9aBGlM9jqffSkAlIMZxqwQp6ydOMwn8VGSEbKP
J1gQkm1QiXuOndDURL8wxN9bjTMy1MnHMtq0me3TtsZ98jAGYwaNxyBJpvOQz9VDWQR62ilxvZf4
W5QblQzrTdm6TCo6H6kh6M3takZtfeuuZfu3rhjq92mIprvBj75HozM+Vg3pKKmTwFunMcbn+top
7DABJIAMyRY/NVG+tpXHj8JfrNChSLKb7m5ucwzq6dz2SVoN8TycEzz36xGr8WZsu4rImG48dTEX
kO4rLB9iGDdUu0w9LfkQrcbeBpme8GSq+9riW7eUdyuy8XPpMdEwbSAVhqzYnpexPoPyosqtOSR9
xR6UbeP21+kL5AW4A9qFh89mLA5VaSu9n9TQ4Hy2gZ0JkGqcejdlQYsrTF+x3q3WTksEVIG4Ovn0
xfbq1WcnJDhVtTUT1DrZapVX4aUemFnYtfN7tJa7gqrxOVfgauOi8/uunoEjMNv2b33P+nB/KO4g
a62RiVxYOjdZXPLvLkQIXVxAD4bvlSCwbZn8YKPQG+Z97woqdyOwkW3rUE7jRujgjbgj0nFnoBJB
HPC8bgzWicZ1ZyIVxmCZ35bFEc8jgDPulflNyZnONxz9eu90NuKD7Xe3AT+2BxY534xq3eZT99A2
48DwC4yrYuEMyzrDvTNpmE0wXFKb7EOAsSx0k1LvCdnqD1Mys2micpLUjQPn0kQjaHvptvN1v+no
TKeZwfUDRZ6wKVIwSNx0olpeI+044XZBCNNBdMyG4tRieRL7KIejZ2lw1WU70a+VQiFuGBhyPLLW
K57vGLfd9EM5EHrht3P3iDCCaMVFRpBDTGJFvw/gUhlIFl7cb3yuH7vCs+cXNMAqXAUjYB3JA5Oe
m2sZ95m49BlS6Gkz9SQSbNfA7Hiti43h9H82RF70qWUwysNkvTjZGl2KcWLHIYdG+9N0odzrMEaM
cRr/QrRSOmYNHvsuvJ3XfNwOBGvtG5/moJfLp5zq340nD53TnvJuOBNwsa3L5DtbbsweaOmaiJOc
I4fb3J9FRkZEgVrHkm3uQZhBzXskUYyKsM2GQzsZq/7l8jLteaYXcxpLuPLNupankDZqL8qmefZX
OOSUWmC8W02XrAQNWFl5aifQB0YaWBOsYoqX1Cuaad3IvB1Tgw6/NRAFJ8u166emj6LnfLLPsKbc
czQXy2nsp9ssx7LVerBeaauu63nEGJKGIcMJ6mRufYZa2lPVfm3BA2I5kJsuI/wmBzLF+i+bpAH/
QCIRCv+qDW4AX5rgNGIBe7RHbDyp1n13l7etxJIG/fzgjopZfWc6YR2GKHC+T7mTl/uon7EzVFEb
BZsQbsrPCRQprDr/TWsdcs4tw5YsKZQ0Ss9Ha8mFlyqr+k1JUbxXyTgy5aM3TEcx0udasL4RC0ZK
s7MaIZ+YBH+Rs5acFG7Xra7gyVUpSoQSz3vBBEKRYk36YGvXO9QSKaNg2m1t8Iw05c4CzLshZS+x
AVy7T5/V26dkYY9k1C1IehFREnPqm6o4DCwUgwtFYpz3ii3kHH1Db1K3FoyXO0JOCLhAuOtcMEyW
qfGD5TGT1a5taWqX1bTTrdVBRe+t0mmogBFVCJOoqMnaMarvi8jv3gv8Z86mT/ShHAWrwHPZA5LF
L16sR+TK4MUKs5jgcp1TudP4vOKXulRdUKQWynVYqBgZwJB8knjvnK/9SUt4nCTAk2VPpT7mS3cX
1VBlCoUFew6agW1QAPshz1irCBy8x3pB0JgOqNrDYDyLNepvLWu+BIlglB0XpAWiVrhSbmo3wZfQ
SRk+ltReJ0/L5mMqC/G6jj4R2cp1P7xEPY5WT/6q6Gbiy7pXnvI4nabo0SUrJi0d/zHsncVOV6Hu
siT4VSzlTzdimLqBE6ZvFJl9XxVFSGJs3hgOihr9c+PWVzfKrLzmWMT+E1dUfJJNBbGV++ZO2V39
0uBZ6lOS+nYE6qpz5yQLj3HVcOtkPcYX5Ln1qwXXmwbCOLQzbgNwGATbhitX1vo0twkOOamWXehg
u+vL6Y/+0ANRhA6e0s5CMqyy1d/VSdGnmZ7PrYu9xnRP2eCsw37WDIJRz8Ms+6Yagk22sqiBbHBB
7Wk4DtWK0KZci9wfKdEsGGePn4BuzcsgY5iZwW0uq3JxXheWd8VIetkzw8JqRCpp37xkkSz4IMXK
qZk0pW4fLWfFiGfTFdGvKl2cBNfY1zJ0V2Jv8ESP7BEtz4TEOQiKoBuQme74Y8IzovY4eQFk41DZ
b+sYy5PXhM1uwRv3DZ7GU6dhkPdJALYMXpXNaaSrjUt8xdlgSNx5szijYFsJlhExcAsEDWh7pIeP
MgqEg1HTdeK9Rhh9CKEg/F1W2RVThjocbm0HXYgcQyJ8lDt9RHnZu2ej3XunL4sHXbWHYmzKbVE1
P5rCJqBt8iqWY5WqJNpNsdZPlhCkTJnOYdYSqWdTIiJ3m2UF+CnyQ1lExcnVXvLijYbMojiv8Ry6
FZItVyVikJFnJbwnyWp1MjCXWqhdrmt8TzYfDo4kylWU+rn6nuPYhA0OncIlCrIjHVr6OiM3pstE
uyXmke+jdP2+3Iah43WHAfc6kGJs+wSf26LJX/JhiX5VzfSYFfZQb1xviACUOiqrLZ8gDt11Wbr2
ze8iMhELg+1in9Rx9OXKGdaV5rcmpKmZs3vhxeSwybC4Np3VkBhAcQvNZnaTLITpo/Enok7iqaCx
0eow+db8u3BID+QAtd5k3cbgKEl1tDSWNDZB5ia1hmby9jpgrDO5vLRMeLfCFPkZ9TU+6aIb9gT8
fOuF6Ped46bWwmHKlnInYWN4Qi5banjStqUJWT1QdEQ3+Wxg5KNqu2+mtEGil9A2pAf69oN2sjMK
6rLvWjyXWe1OMP2xJWCrxtIc1m5kvJKLGkHW1IL9aGyT7LaTCTDaqH5db0KMsydsDK7FjiZ1HGBe
94HNK+/I6lclmcIUpefeIzRFQPHTrDYrhqCW8Ubn3ttcpd+DyOmBqip9Z9es1mVhA+aErngUpg6w
14XYsHzvDxrGPfApU7R7tX+3eIE4JCPQPDE/+XaKpD5Jhtm7ouhf3TzsN1Sx4scqlqNd1ldvg9Zv
0dwgP09F7H0f3Ww+jnHr/OaD7UCHi/DA/sFHWg6TIO2Q00oNnn0busjsSosxgALkmfbCaHnKpzme
Xzm54/E0iMw9MWLE+FLP8avgnq7Sye50uC1Yj/R9QtB89bKq/pzXGXyw9YZDhoUKMpi0oJuk9aov
4bFGeLAXkqNc7XQ/1rZxip3vBL8Djypm1xTqVFqj36ZL3svusBqs5eeR9fH4w1QertsEZeadhKz6
J0vlJ5ZSA/1Uh2Ye1wTbaWftnMxyFPgOuh+M11i+OOFKruQS1fy+2K1p/eeZDMs0qkyY3yHUB8Gd
gCjId23ZSO/YF3mzmxLPzJulUX6DtyhXZlMsHFepgLNGho7JEeX3Td4zghiHRuTUza+Gg9Gh9E5m
z0Wkd7G+ecngLgf8dB0RASrZNBbXM6gRcpobmxBzRj09EGeBliVmCr55l/OKNZDcpezX52TSAU4y
jI1MTQmE5iCYiU1DSR2/VsJfHdTNfGEGskpGWMReImyS1hT1QakeK1uan2UkWIVTqYQqdMn84GXw
A0ldOUZBt+tUxb27mOWuVr6vX7hGSEmr7LzPdlZbPfOxRu2pbCZ33Rli1EyfjgtG813Wg3gqYSfj
fp67C76BQ+SJ+tXuF/1OHg9RwERkxd8Clz2Up6KvFGNFW/eXLmqRAxEfv9dNi4FoSgb/Y4LTHHZI
l3mAgqKaYV9r6qm67x/6NuIlxkn4hY2bIR/18KNZFUGzSzgMO0IUkmo7jQHipteULIsvggxXlEgs
zEN1VZQi7dpOWnubuwuB2eajP9hzmW8yLlWYzitMfWzXzGPKtw5htIcNxDrWEIZGXthc+vuBpjH8
NJNW/o7xXdVt7W7w3zK4wSlV1YJvbnGbekkDlqQ+1mXL1SZyI8ezFHm5CSdMbano5fVFra/JqVkQ
Vvs2KZxXCpi+32h/ulZJeXlspqm5z8h3/W6WKMYPYEmblUxzRZs1iSY5237ZPpQJg+qDLLKGIg5e
sCGdetpnRdAWdyS6DclNMRQO977uQvsdM41gAut01l0l8/A4tVN239sWKCbJJO1rkzOZ3y/5MD2y
eWT4jiplb7rVy37rRk370mEeHyWM63laDMVs1XfepbLnqdsbR5E/apwIBiYUeXFvGzI0n4LZZ17m
BCtS4hrY0zZr7YHhrWS4fYeJQCpK0ogaUgndElE8xjRHzAsXf0ecUJzvgmzAyTLiOvpmuq5/Stbs
Kluuszx6E2fAe5tkdnZqaOw0ZX1ctVvhar8ngQI0wFp9sL/pVOV2eXA6ipo0VMZ9mJIOomfJllEf
sBADvS5LVZo7XLN56qzeYG8d3chvxTqY+pRM0oJ5cGybmlcsuEmqNc/PZOzQA8298TBuzPAsy3bt
pXgGEcKqYhThohePJBbs385M+rA12ZE5Ipx0w51ga2/7oPOCfbJWUrj9aaTZ+pE3/dzuS2Fne8pc
bjI9d8NH4mellQ6jFd6i+mNZ4mmlUq8K63ERFStITUxKKjXmU9jTW40xjvHMZwUPWTj+vQsme4MQ
ox/6ipSBmBE70nbYvEfemJ+pQOKbhHbluYdK+KyInKBmqGIML/ToXKVeVtQ8cJPKiQUcJrmJXTNv
S+ye56lzbKqcukU8bvTJThiwS5/PQRh5Pwh73iZWz0fOcbA1TbaI+8grfPBIx3KW56qr/N/Cw1J6
W6qJyU1SWOUxlyqC7MomRl8jj3nPEtQ8bB7iQa4JmGQbBqxSGMjKS75b3lzbJeeqKj/JM+6ISuW9
u0SdFdQ48qzrSNZuxqNPLLLtoZ8jYj0XHVxqzEebBD8tcggZ1Ue8k456MdBvqW31Dw2Bjr1dPc52
fiRRhm88K5bLSLn3jEVghjwN7jAqHoM4thTF7tuAjxRY+aSm+prn8GUV6jHR3VPvOqAaxdkd7WhT
FjXhPubLFZbc+tFwk2frU8KiznTQ1Zeqm2VrR8E3y+NtnAI2fsTtI/7kj6D3n6VtXebKD87shhQo
apAmoWgvtdEXhBvcITxkvcMMvW0/WlFhPY1ksK+7TqfGOESZ1cEPFZbuz8ohvUSykoleI/8ybrlr
m/JsJayhqdDb6ZMN9gGGTUMCE+zZ7vWBGZa0pKNOyanN8NAWx7qTL3ZNglO7UnTytP+aMfmmzuQ+
iaJ96zUNUaBXnMEdUdh2RtAotDAxIDBH63V6f7WDxW01B69J061q13TLyJcQhb2fv5Yrwbv22p+5
n++zpb+Gbi6AEKu5BISbizV8QtO5a53mhsAGUgKQPaqAc8uhpcDFtyWZ4dgpW9/M1uRhuyz2kW1u
Ld3ce5TwWVmE6RpOVlqu8POVOM+hVd81XWFTGLQXeyJBFYr3ozIecfq9HPelkgkmWMNXYroL9ZbG
unPFmZt5V2Nx3NnD8Jos0UPvJO2l85hx0EiR7MAk5Dr4fcVg99utQu/MwRaf5okuF81G3VqlWu+v
FhlKLfD6KMJA5iCjDfamCLNfeeMz5M3WLzC2DycktmSuyptWWvKs2/xhYgvxbNz7aVj8J6+CkMRH
iFfMHpNTw9NMtqPVHP2GuynsEKiiMWZvb1l3t+yhlTd+wVRHWPie+QK5/cmaDk+CanWTrRY5Gyo6
mKq6753A3ISieGoDBtX0kBkPn5Ln1go0FtLrZ57Roq719D0zBL64Pn0gOTX21QrZkb9dZYxWzHAT
+c3FsYrntSbqOJ265ZKU0/Jd+/FNmGdvo7cStzKeGA1FB6/Epmy49rzWe3Io3u21k8dlKuThCjJ4
OAeOBQsczsLxNQxWwHYOvY48Z9N6gXnqjnPUHeC0p/Qa5byzOb03lVvrZ/6Zboe5PwAE6b1j1Dtf
qqL4ZfMe0V94wNMGsPoYEsGE1Az07s7jJUZQu2JBL31YPwVF9jHGotsm3OBUG+gCdvarQoUpE/su
rClMMykHfq6Sa2hMHnWMFbAVfkM1UomenAE56t0cLflWCy94zxfb7BFALoOIP71M3bZO8Mlmg3kX
OXFyrYtGJof5nBIw86Gtmh3ecr2PI80D6+hzHpbDZyKmcufjwFaVf7IHFRNfWA7JpYamoI1kR3y2
k8oXZIOMeRUckfnRSRs8880Pr3FV9bNPnPnADD45yw4EX7ftNWJQuI8EG3kv4QqnMjW5S5Q/8fF0
WTuBaXMzFiS15ItViM2sl/k4s1H6mwn49JsJT0gk+4hdZcPypDOcPV6X1byextqzQCPAL2hn38ca
PUPrgkKSvHTBrJrz7xoBkjn1vvdNvgGcvY3mubzJG+XsI3LV06FDeyvkqS3bl7heH8E5X3LK/FSN
KrqdehzzxTIeKwpSGMwD1dxd45l+Y/NabYWUbAdPFnzMhSAqgYwDtjiqDTJTg8nVdW4VRcoxvgZa
2OKWFzfEoMA7660KTngtbkot62M95CTuaJw8E1Ab2fkr4OVwF3mIE3UpL2Nhvy4qPNq667Y+6tlt
CSbzy1qpAvLRrLDX9UxIgH+WDeGqizA3TTLezJE5kamcPefduJzzvHB6UsC8m5y0jDTzSg252aAY
riQzerheBTYOwpKGXe9O5ZkUx/BDquqHH68BI1HXxpQyvK7wlC9MguytwNe9n+P+ZArTM57XL31U
NxvRu6cegbOTEzyOVzffWDkJeDO234nK/d7pZjtnNPR1cMU5q/l3yUtCbqTjpMyj6730OWlXmka6
STyV4FkFf2vpTrxKo2YNQ+4TljVHPtEB/c9itj6jZXioeucQcI7cSL/6SYPDBW/ZB1fVxyEW7/j3
Masvr3mtaKDz8TX0u/AjXwkc4tnji48169oSYsvYg/19jefg5xysB2Giz0xib+UHGjsOX7NS7sEs
3Y1fhjcGy/KUrb9cm61ktZrrmGgoL2oI9hvzG+Zh9UaPIJk2mrm/l6ps98osMBZtQ1IKw7XshP9j
fPPs8R03L65vFb+xueSD7uQ3w+RLicN5r9zhnrqQ/SdegKAzehsHbWTbCAQb/s7nOBxoeDI+ur5f
v3yfA2gsVIRzv9yr1r+boMVQExzf/ar+g7vzWo7c6LLuE2EC3tyWRTl6skneIMhmE94kEkiYp58F
af4ZNdVfK3T73yg6QlKjUAVknjxn77WzhfkLImCMdrHfIWerRUzRp1Rarcrek0BIOd6meNtYWPI6
WNpt3vVAcsiqWdgopkycc4DeeTt22p4GjLeNk6B+LvzavQT8yh+OHsk3Q3Oe9VkOEseZh0x3Q3dA
XjuMoTTmjU6UgoTRgysqrsoKZ4Xd/IAdeyy3zcBXsI7wgT+NIqaFkWW7eoqHo4or7ASzD4oHj8SU
rYZiMIh5wAqZ9pDUmqBk4ytUfa1oKsR8x86MjWdl13WX3alZjJgyDbxy6JdJtbwDcoFtz+mY1qBE
8Y8tS8cn5OnpovdD9sMkwrZfdYORjo9OXiidFcGrQl9Y8pi3M3Kinsm9k1+4Oy+5ToSdOseCBu2u
pLUVr5K8I8/D7Rc3Tg4BNk4dXIj+oqG75PZIpxVctdsApg4ac8KDphdoDeudWeX+bkh1mu7goZor
yFaXMqq07ynP2o0hcRWgdtiQ86Bw1Ud0mtEHYlk8Ev4TwQPQPlhurqrZ2hYekHTpo02mIz1uVJ2s
qyjCyDQVQb7NVGd+OOZAnObU2SigRf0sONkwBRquRZShXK3j2l/Ngb9vrLKh/uYJQ/BEmFfsLDk7
iBvGEl82ysLsDDwHawyHTaseqCmseJfjtMMs2CgsrM6qklaueLlNiBFeDr6Erij2RltFz82c5++Z
VtkkpipnJFq3qpF3ugQb2tHm38sT/v/0OCwmof+sYli9VXHx9vFDJj9hXv9XxRCY/0U2leviQ0BN
paMV+H8qBh9EM3oE2/UWdjByRfxN/4N5Nd3/YvJqkjNBEqZlugY5Bf9jbMAOgdcIm4TvEKiqw4b9
FzKGhdv8f54fD6sB4VRc2fYW/isjip81DCX8IxcpZxrOWW1DtpgydhrLw9VfFfvYopPyl6/mF3Bn
PvZP18NjhMnKdjy8VAbGjS/Xqywjl0hEsZpGyOVsQ0YPtkrKwzSr7DL5iX4mczf6UzgDQfjXMVxf
vBuLsckydNzyTI39wP4jCvAvwXum9Ide1XYcdsLRzrLIiZ+p4Mho/PEf7u9nTYi3XGoxlS1ilcVG
5mJV+asmpFItGDlyrMOJxt45mG1ACcx02BXyfEeBzq6KLWD/x58SXx8ef//1WksIyV9+T7Qylr5k
v5jmH5/i6/WbrjPIKqPmcVjskSBXQlqbrmvGx6J1wVB4zfhUB2I5QfVGcKUX1BiiKONz29vME8E4
HBiOyHeFmhxm/1jcF0BaXkdqsKWoX7qLRvPi040/eLLPPiyDoNR67sy3ftZgBYxYY3XGVcp6sqXU
qcyrmVNfqdCrxEFx//vbXexwf7tbj1aB4fIDAyj/+dvWFK5MpgFFOPczK34PaENOMD1/f5Uv78jy
nRo6PSPTwBeIyW/5zf/y+KDe9PqRzxUis4mfNSCpTdTJg2pn54e/DJV+f7kvT+ufl1ug4s7y2JI2
8vPlPDy+ydxyOaus40vO/IIPNq5pbas/V+z/+F58eRn/vBKvPa4qmtmeuXySv9xYidottqQsQpq4
8YW2wviYuXpxP0O4PfZWCsjSYHT++9v78ob8cVEDe4sNst4kc+vLt2kt0Ouiqygc7S5+77LB97de
LqAf0Qs1LPqbrvU0cXx/yXEP0y1BYvUPP+ivvmEHUYpnOXbAxG/5wf9y36BWiBDX84b0W0/bpNiL
eW76Kp3WpgOj6vf3+4unh1/SN5gnuqYZGF8upqwswbodt2EDpvPeToeRpuqwuC6osxJs3d9/f73F
fff1pbDYZAzT8vmO2WB+vrva0VHqB2Ud6hihCGNRHrVv4tXobOyuVoy3tXy+Mby4gkaVRWTuEbh6
nqAdU6omqZ8dascMLmSZyXeQsP077Adq2WSIUIOkrnaO7K55+f2H/uUv4rou7HLeNSJ1f/7MZunm
rpkw6JrS2FkRLJLvIq+oTkFsi4ffX+pXDz0xTsvGiaaQSvDnS1V+KqTgltgM2uhiMNC6gDsZkMgI
n0leXp0SS7nh7y/6i/sDpA6BBGMjSZXO8qH+8sTBrxUkuNHjGa3K3nlWFeHgl25YOZF2/v2lfvF+
IZQMHLjygUWh8PXnTyZRzEyHUWINSbUr3Swj8mP2twpC023fGdOBeTKJ9k5fO+fBL+N/eOB/da9c
PaBEsXTaHtbP99rrszdoXleFpU2Vj9FPo5nWBNccxoKr39/rrx51F+K9j3/J8/62sVOeMLRO5jKE
dSKPY8X5Qbq09glnma2nGHlYtvHrGf2T+Mef9BffM3x8Cu/FLs2T++U5Ej6zBWdwmzAVZHJadpTe
JWJC94H0PLpk88TalQ4mmmHmprx7BWqQze9v/1ePMtpTBxUqMqm//dSz9Om++04T2sj2wxhA2GHo
In1bp/K2jMlNWhVmof3JDviPm8Yvfl5WTFLXKE5dHW3czz8v9nELtSWLJ/GTwVWkKdMgOkaUyQYJ
S7b7/R0uX+KXDd4gGIGwA99f8rK+LJ4N9aGfD34dijYOrtKyfVSy+qc7+sVFzKUsNfAK+7jMl5rq
Ly9nGVgtx9mEFSEe6YAzdAuQSsUy//cbu0lkFUuzbXNXX7+5Qs6KUffQhKMrwIWnEhJSg7RqrXKr
av7h2fjFq2Gyl1JRegGHCPvLTUESyNU4dijDuON9mQQppkO96vaz65c4f4R2g1CWKdGguZi2//f4
c/Pnz/OfEwi9ZYdHluVAJeBml8bnz9+nlvEfAJZqwyJ3tU2r7HctY9f7/UV+8ewT+xfw8BN18fc9
HLaZ8EadDFmhOTyGM0XDHI/yiBIPHWeOAw24b/xPxcsvNnPedRRr3Blblf7lWwUfMCbwm0F6dJX9
VOWTduPPo3jwrToLUUr90xu+nDS/vgBglUils9k9AsrBn7/LGAZYWcxuHWaWVbrhOKkIFmUK1IeX
wXtkYQi0FaCd4XFu/OgmqAYIuEyIlQIrl4nPhnyu+yFD17RpocDvtaazkPQMyTtWBWr/3OkGa01Z
wJzJFwFjgkSosMZa9UDh0nz7/Y/2i7XDButAj4i9l2COL3uT5eqysyu9Ds1Gw63WMGghEyciADUz
1PW/vtayMLIxmPxWur18lr+81RgBGn8yc4pbV4s3nTHMu7nV8LstJ7F/f6mAqE2edY9Lfj1fTjrK
88mcCuDonPckw+O1jkppY0dJFv7+Usu5/8sDYXO0MwmPcjj0UMX8fFtIU7VBHyNerjFGoNm51rCn
7djsjbbQX6sOYQxtRkjZ111BLBLSD9/90AGh30POrWiY8ZzdTL6az53XlI+MgAgj5idJ4cxq9fvv
P625bAY/r982axCVtm7qLHrulx9B2JN0ICWIsByq+NQMVvNWeIV2hoSGKW+Az/je60n70DmCqUmO
Cmhdt+Z8G3uJuM5mOwY1qne3bd2hLEH5cFcXgLUSt5NHtPP+7eBX415PB7DfkVueBtqV/7BoG8sr
/fMtcMBkh6eg4Wj9t3LGaGaNgtWvQscEvlBgw2pwUcsIVa6enkuWnysExjn2avzFemy8T0U2H37/
PeJqWU59//cxaM1Qz5muTuwoMcr89F8WVb+CTp3GRh16XesX66wlru8avkGLviBrtmmm9dceqxNh
d8MTCSRMgZ02xWwxJumnmddPY0tULwSHoLvvRy3lZciwY+aEfPgTTBdHT9wTwOZrVbVELqeAoWNn
rw3OO2G4qyhRJxvxayvVnUjit2pKHl1vebys8RCXwT4NmPUIFCIrd1HNA0TE47mecbIgN0Lz2IRK
JFs7qa4bo2UQlu1lMz3q+L9V8GpiCgHDFVZ5djsN6jR4wXzAOIDLeHhpGwHaa75GnzoSdlK5B59M
x1VOvKoZT4e5FU8oyOAOuHgKAc6YKXF+7aFL9TUYB5y7Apx1cVCy/NFHUPyBzNsyY6CWbB1PvVgd
Ir6UapjmRYL2PV5YjZm21dBmrLBrhzPT3xGZgj7IeGuD6pCBQq+XgdqUtvPaGzX9gDl4sPVok1c3
UDxWhBGu0F2BmE2wK3dGHFazdgZqf2e3AfbQonqpSPgb6ZfnTvRueeJ2mmyshQHJNgP0AH0H4Jpg
ko+01PgS4wcxqUNim1eNN+8McU1oxEn57cvIEFniUe/Rna5gae61DIhsSTY23IUojrYw3U+tNhLG
QhYn9o1jUzFsFXdDc5K686zcD6AQamV6zrUP7aedPuwaKrpPY27tNubRbfQffv85m9axX9rj+Gg6
cB84dJkWOAcPArULpj8NRkQ6lv/UGEiGAxpc89BezKL2OFzmR0MYd0XfhV6x8Nfq+MEU7o6neKUl
cBd01Ay6gKCuWzNpPYrvdVLXRe8+xjzOhZc99i1hMWWzwdh8KEkQkK7xvYsx3aJn3xhjRG5HBV/D
fWxy+WEm6O1h7DGgiu09suKV5WYI4eSLpoNnGFGHt5P+SjDalTUpTr+RtrfxrrSnIQaZqQXrABGn
lmkH2j6E3DnnWVr7GaFyX7mnmPmkxQyoqnE0Iew7ihaGJ9KbnQoePdQADAHuITo69OOrCzzFepPn
Y7eIMcC5p1vLal+Qg32nE3tRTXKqGrnpClQerlmecHhdnBpJVIz7fzQQK7FMPmazuNeH8har1vfZ
EOQxeca6i360vFxNa2yNjnf7e2rkpyUBpVHZU6Y/V0hwcl4TPPn7KVVQuKtQC+S7xbaBfEAwUEs+
pS8PUY2ASAOnotyzGUGNa/kSxnSjq3arKTzsReKf+gmNf6/C2I0OdY76jc5pe1JZsoP/e4ElhTrE
Y87hPBSOYriCD8tbVpBA8HeY+wyiA3CQu4pdkUEYqqCGQQa6fRPeKBjhgx7lod4ndzNfYCPyU8E6
grg8wEkAJ0Ep1bxYU9KV+6JOLMZ+I21HquYG0V4bNZcigVtXoXgrMnz9aBqqBrF/LhDDZ/5GwCwo
Y2sr3QaXhqwhavvUHnRpQUGA2Otc955QFPwgU32F+eBd6QO4Kym2nOh3Qg/esHeewQTcCcTzdDNd
b0nnU/YQZl2M2lh5e0bWYIG7Mxxxcr4Jp8cSFl9XOef+VW5/lJrxEMw9jA8+cBOHMwZ3AWYTwXq9
mRn4UC/DCEgI3Pgw6gyluHqWwaIAGG+nDoFC6T1nLKtYH1bRVH9H+tiGdTyDGfcIuDetxPnmzJ5x
mEw7avZ+fUIyUVyT0VvtAgHQJQfvIVdW6URbHQbKAyEtImHBic3rLOYAjcPHAxIBPaUb9mLo6neA
jpm2AdOXbjqPIEN/IoodOql3jILcezSgray8ntub7TrYamIMI9OAHC6MqEOmiQ41Jb/rA827RZVC
4MMPT853c1596gZcVjl5gHEZSKVTHhB45gKkJutrftPHVjugSrDRv9TeVWFqJK1Nqnlw5vYDcEt6
IRtMD+ktIwa2acM/8ooilbKKxD2YgVQXoEBkgmCZ8Q9oF4vrOBFFaGoTILWhirQHUU/p82QKkwRe
PXXDxBm1T8eUiE3QtTJPzglROjtpETykwoquq0IWlC52VW9Nv/XBuHaNs+sa6cxbDR3zJoP9A0PG
U90FiCwLvNtHmI2Eles7pZxkPTbDK6JJ532aufiqc8rppR2RgMhMaD1qD5nv+8hK0NK3rgO/XGZ3
NFCKjv68eqGMLr8bY8eMXEeYVJRF8xTECiWk03cX9w8lZG7mOGf8IXkr7eheerzwZVGiiLXnwN6Z
NgPkVaYZ47UcsGWD4g3INZnmHjZrIEnaLEiX2SW6LtdM0MnanE1Cj2q9vtFEJc8ph7lviBzRvbVR
evS7qD5oVoUdrrT9yxSUaPqruvNfXFvDJyWXtUcDqI44+NlrEEe6pZYcM8v5yFrl7CJ4zGFJ2sSG
g8K9PdZvYP/LELaLdt+pvH1wUMiGcqYf2Zs13va6LdVVicmRuCTdSrbScNnOWmG+072St8jTybZQ
dn6U9mweYuFmjwgXte1MU/OsR0uGVPYwRyrb9OnQwfq222q9KHQ3VWZi/zBm1PEkr26himDArPNR
8CW5QZrsmGlPu8gQ6Er8DPB0nDDXATyv+n7bYeIB1uqRyb32Jx1grY+4fs15Zm90mv8+ijSn64WL
za2SeZ2PkbNuKgShpCDjf5iL+NzPArWXl6hLklgW0ve0UJsYOuFhno0JNpjQ/ZNl416oUrtHtwdd
jIA16nYMEGSR9b1c84wbh5IikEQ3ZWlPgLwv3RzN37D0N/txTI0fqUiqzyh24kdNd+v3WdxGmmdy
5KOI3htBH++ixs6uyTFpzl6VJjoLxoLFpflVrx28PuwlA1N/pJsYAAeiPQJDf29IXA0rVNPHgRr5
TtpFTDlE2oMqIONOzTgfbeUSaN06nIiGxqB27JT5w+1LVHNIOjkqjd3OqcxvUreYCWqVYCrXjt2M
lirRp1PuYZ7EVEBkXl7XTU9NIrzHaND6bzaUjGNcuY7aOpNTlYi4dEU6ozl995d85vU8crDNB10U
W69RLntAxs4j4sm6nhwfGK9T2uMttHaATCiJQqcazc3o9RhnU6vSKG3JuXgn6hzMvm4mJKur8qlJ
2A1HhBVr0fKsbWw1jySgRW2+RqRuybWq8m6fVCkiKYrs0OZce3QwTD9oTuK0K/j1lsNDbDY3TgV7
bD0lyuhXeRnZuxjQAbu5RAqxcgah0h1H4+A8QlrYEUROFR031oPTBJRK/M75gR/PFPiD4dTEeVkS
ZhZk9ySEW++y+hyHfCYwxi5+MKYi9SX1TvlwRiyqNkFmO7fSYvElUMNbJ7NWrwE+e/fCKINT12G9
81Dy5nwKxWKeWCJ6c5UMrrsmqzC8KVxejQ0n0nOQ1rhDOV6MkvRtR5Hf2cZFWI6EK1aGle+slo16
CghEMEQr9ry2/c7TzH47zzb36pj9ZiwUIrPStQ9i6pYdhOPk68A4PYdsPLj3KSKf/LnQ0KrkntmF
BjTpLQ8++SOim344WtNfIDPYhwng44vDqWTvYwq/NSGM7KXvNfeF6aD+9LTkY7Kr+anBi7IVotp3
plnc9p79JFvkZLo2DJsZYASBdOY4sXrVEVUwVtyFiEmn9cUubPvS+06M8rEnEyXOB5jt5pQcnAnT
NnJOy8DNhCj91KD0wVtYwbhopZafl2rhWkxwk48QORxzy/9ApFM8Ip4eSW67ne0sXVtt725LrWZn
cwIz4yM56YM5ePouiq3xoa0JliHIRG19B4u0Z6JgsRV2bVxgDD2rtPPvZ692QStBD9VWhdv4D4k3
lrd1FzVi3Zhaku6HzqBRIT3rB+DyeGcTvKBvqkmkt67hJBsEu8KAJgIkMCLp6eA4lCh8+8WZPJxw
YvL8jtc3OIylymhq2+RRuBGRP8TztMVZTbP8SCKxZKo1TjxvCls0ao3p2iP10kvN7UgdRM5NUX0W
Wm9cNW7iPEK+XSB4horPCuo1PJqGKBc/WGLiZe82Ltpnt79VcWOGs1/DBi4R9I0Yik8TNMlVjIbh
qpms5dHu5xNouHSvyZpOGa5ugxMSClFk9m+SltDapzBfT5qMFueanm8Gt+DsIpzyTqeQ3dpOgvXa
bsR8YsH6kVhQQmaqlZOsYhHWmare1BjzwHvxpiEA9dB1QbCyfaHOMTUnZ05SWim54i0jwWntL9iC
xrbwDA3tN73FHJzNvfGcSl+D7+o9GUg41z4wnhUDBdB4ie4RJzHi1JugpoIaCbLQnetki6mr20QV
URvpQE4JAATrHFEiEDMF5FjRRaTwNAl7AB220hjir/FsJPdmF5X7LG6Ty9zhDOJfk6IoPGVd5zlu
Risf5iutmWhdkOnBTMgL7lq08/dtUsO0yc1RQV7T+9WgT/6BZ7/+llittumGNnoaMyFvtaHOsBjW
Xr0rl69IevlEr4SEGw/3DLLdAZhx/szuxypembHxYBv5TAdo4uDKLJAmghFX6SWW7gErB6Fm5Er5
CWFsOKT9nSlzPTQq/FfRIFB0aa3e3lHgfCIFr1/VXHEOSdpvPT7nF68N3mkrAErzWAPx4YSAjlKO
NMZrpCPUt1gXtrDc5zsv7560IYp2mamlt0k/Q5VpMviUoB5AaRJNuTZ6glf7tkNObNJjbYOuvOiu
DLa225G3Jcr25Ad4n5K6CHZxNKxLmbUHm0MeMQn9fmKDhdxISCqqxjn+1vpgCjCN3tlW+VBMiJKV
7Br40NoEnyCqzoGFi4t3oAMXab+DsV9qu9HdBib/oNgkhbZJX9LKRfpN8YjA0Y2wNRPuJebE32qZ
1HbjguIaXbiNxLLLrYlVgUKzvUxZT7Zd2z0FuuKgYjk9HhC9mVa6Eflrw0gziBpuGtB3iKJNigT2
MSOlElmiJjBgeeD8ed0M6L35gk7D33LJii5ZG3Ot9qrUtP2cWg0bQOldMn8sYV45zfcGTs7eq8b7
vo6cnZHN+i6BMf6tH2K1H0jf2MKWeBDBaDLvb5ynxd98aeN42Mp8yC8xtpCNnoapXU3HQm/0g0ny
GSCOTu0TYFChIQga6kB+boTWyOPMIe87ClF917mZXMfCozjr/fHRtqcARJzWwGOzE+IbZL+tEus1
5bC6AW08b4tu4Aknr5LucB22ZUZgjgOYGxMGLQjAJdUVbIxmm7eEG5iDsK99fHAHIym+GzLtnrpI
2CErujrisWOClBlIvPG3vQ84ozEywUcSppU/0avp31rNrW+D1E2f0dyubOFU+770LaDIEcxXn8rc
JNYBXoxRBWFa0VaubQJ2p8aCXcnQMV+Viao+YVynG2vCOJKhpO2ZOKZ6qJttchW4iYCewKara3S8
tKQXx3aimk5UpHaeUesbfrJinTRaSwneGatg8Pdg1mpaRAbhnPghVkICrEtzZ+vgWs9yn1RgBSJK
m4p2Vw55Br8gaO6Iz4wx97MWDmXebpuCNlbgsfa4nGHwYpf1xc1HxMa6z5k5SPNqZ3QCK1kMLJbA
J8L4bAp7XFlZri5TIUDEuMo90a5vd0R9zTyn7nFRuVabwFrigNOFTEIFGJJ6oMhdxTk9dVa0g90S
3+Hbh14LfnADw6VduTj1iJYZ/bDQMMmMOpkLFrBqbELzuajTd33S3atC2Oq2RKRNMgDrozZ/2FB7
1h6SX59UrpU5mOZnTTb1uhfVdDt7TrEz6ZY+k96rgbmvZ3yjY49RRnf7x0iZ1Rn22wTGrLrqlHpl
PEzAn9S/VXmurompKDY9fuSV2bjdWhLaHRb4dTjLdvlto2r2beahK70z3uyisejrRXZ/xLFD7s4g
oj3064S3fUTWb0fB02CY2bbI0u+5M8xnIRldIXidvTWCfqCnqpv2DuSzD0VttevaJDsYZpPdDFld
b0yTNdfTKVZWtAs6SDg4Sl9tlZPvWxYaiFizfNSkjE4+ZJRdDrN/HU9onGEDkUc9xhMODvfdjwmg
6ufUIOsn8d5z0dRrzk1GGCS2/dA7HHmrEtisQe+cdksJ/yV1C4/tI5tfvZ5fC8PfDDQ8jR/rIDgb
eU9T2hvwzMixuyr8uXokXKBiQyFYTTVWfhyQRdHQmTCVFab74CryqupBHmAiunugle1b18cd6NIR
PDI2YKx09crpg+bWJVvqu16IJ5NcHHwSHjLvCb/B7I/pkYQ6dwdewyP4LMUpPrqyP7dRLe+xaAxE
lXF+XA/FSOuyGdP8ZEVIkOM4+Zx1hu19CfcW25a+nidVHvWIERu9MKLbgCqYO52cyE1WZiF+KLVt
fEYaJm4i2LaSLlvW56Hp2PPnSEV61iLP2A5zdNFSq7u3MBTtUBtE2xI//0Ya4I+tKCbKTWiS6oA3
L0h8CLwes/KbDKUYfmBWx29eOg57x24AyiTiCnYUbeNifA3y9keSZt4OT00dDk477fQ50DGYDyXR
JTXq6aJx1Q8GH0YFIaVWj1kwJd8KP4MtJT6z1uOs6dR6aEZMC2i9lWvPnMuXGFzKxrTAPrZqsI+5
GNXNbE5sIQOZGUQfBTKMAKvQ7sRfuweyZJP0wlm+SeKaVp4b3ZHPsjj15iJMCem5Z3cd1ybhHSDY
Fv9vk4/EMhHyvSvqjjcp1+YJBrCQFIx13rxG5TDSW+siOlG4sMC5J3ytxnSEev/egpc4tkNA9lQh
GBuYhnc9VSMkuyTTzwDA4vNQg3ZGu1YHuxb5v84JHd/eLuGEYawoo4nqwXSIAdae2lxtyQ1Gb+HY
E+ZZI271mA8kmmEjzYl+G14PlvSa/PeWI8gDLeNqVzO0PHh5fpM4nrWtY0rwZGagA5CbqU4+i51e
z0TY0H1h4/Cbp7msCQmnmMVfwwEPaIdZxNPO7dp8BOPUGxPN6sTY9ml6R8+K4XBOi6mZKAdJcYY6
gQVoY7mzQS5hVey4zHAF2jHak5LTX40QNoiUBk9SlN7a0KN67QqE9336pipsWhiVupDZU7ozAm0r
CEomQkanPbFAVgconzh37Bu8sCAqW4TznJ2aR10RMyj0EU5FBFxiWxN69I05OTQYh5N0rbviE998
9VazPd5mmprouS8waFqge8ONrUvPIPO5clGzgwL3YmtVlmb2o4ljY+9F9mvQNOV2gDy56lFQHww9
Lw6eZpzi2vlWSb86eKVsNqnoH2uDvnhhWyoMSik3jiA6vgz87kW5vevvpwg7ToOLHgQbFr794EXO
PW3TfFNYvdhbTdFfiDjJjw1giV1i2gm2L57E1YDXaiMkHnCziOTWCyRTNj9NrzQFQ5eTltq4VHzH
nqf0RGVQh3XjBaG0Y23ddq59LMtZp4btrEdaCrSY/doE7eXKi6NG7wbsObP7IeAprH3q8J6W9s4l
uWXHccrcxbj0bucodW9IcyPgKqGj48Rtv9RizkmOioxJnEj9W840D3R4MNo+gIzSvNc7K9VW+hS7
HykCH/KsZYqP1gSr7bUMmTrqhmPUExzEZs3wjgTZk+jchqmVoXlhb+blodIC01x5gv6OcGT0PHtJ
fcg8pR98kJpPEM/dXT7n4BsiPelZWtXMERnR42sbjVBHUgghhh6M29TrQJBqcsApU3nZN9232nuj
tcVV3LfU3EUGeWs9spJBgpy1dqH75MxKYnJa3gBc83e3riJBgmjNET9f620AdYzfO9i3vDwQqvJp
GUiRAjpcw+Fvb+soN0+wb5sH0nxzqgl4syAj8waanqtOuTvo2TrOup4o+TlgfjLnhvExAEk6Z/FQ
vuulC4c2ccfsRk0JHfnF7UiibVdRBPiizgi86BB+5QLfIdzS1Pxm49P6lH0OBgYsZXUyM5+Necw8
HxplRYAMBE5CvQUn7rOOT0ZcWq/SABcPjhsKoXsfU4qUfGZd/IynOvZP1GGE1hPlCZRdMxKyxQND
4f3I2+rUuIRqblKpiQeyY+ynoCi773D7FnJMFGc+axhymYGl6rWXuPwxg/Jx+wyjatwj/c1tz3rC
wyI+bdvWX/mRPRJYIdBuBxMge4/rDzul7cf+OsDGhGnY0lCEojOH28ORjv59boZRYpn3DbC2q4ng
IYjZZUribWzil0pkiWxh0DtJvWTTJN8k/aKPJ+jssZp9Qy04Pu3GtP/4XFaknLXE8JvtKDDFi5xG
KDtprvhn07HiQUzhTgwvuMbRR6w5QCzaI0EShdPojY81ZFl9P5RTAM9insXKdPtcXOLKI8gV2Wcq
sZkPaOciPY73XoliBnBQIu8VgBBjZ5eZvQPQUSVYfKzinlllnB8KPyIiqmMAC+yRaVi6nsmFA1IQ
EFwcAwPiBcqIH5WSaSsbQoJ+vpwMaxX4UYk/Uhb3ws+6fdOX+KY6r+cLkdAFOYmhPI0p/xvD3vGU
ZsYO7QSVRSlR8YBu4vtuYrob6wi2yD0tjfiZNjwnaGKj4Ooag/5aS08e6Z9nEIGy4kkfM5UTIGOP
zENr0C7V1H2XQ99dGRBEwMtlfXoKUP5c0ZDlr8+Bc7BqI17xu4DnlBN9dBlrHsw1RhU02UHfvEBg
jC6EQ8UXwCAodYXKQj9yUfRUWGXfDS3Ozs6USbK4IQmqbevSeFpnCQckMjmVqdYNMgRSqdVU33sl
c/11Kkmd3HQpyBsiKR0kK9Lnj60Vpeee1vgTHQFoYtBlwC6C0x/f6sARD9lQdd8zFZkeLToLP7+J
Qt+pLfFAV1PjcDfV7ib1c6AlmFeHx1a32m8CENcavJr/xJnBBXUQY/Es8uBSty71gSikyyZfaQwU
JesVChrq8chcBHRFE/e7LMkQDkvg4/oIGWbVsZBe8R5AaiJzDI1N1hfI2S0DktDGbCKGB73lW/G+
9wb9uSny1F8XHWJwOlg8Wa3K7CefDj1IPrjZV6TWOwwl4BrwYwICPKkUp4Y1tTK6Q2zHvkszuLwG
K65thPKTS1AExU3QVVGxg2po4/Mceelnfm8aoCXgF8RsU3JEK+w8WaLkIWAU+lKYnfvhWkl2TprY
pA05DSwP4KaiS6fZEKTAz+CjBzqYTcwYdF6eol4ki7CkbTBohRM8EHLCI49xnlF+A4YUAguTo520
e4S3KnMsshNNHyWuCowypEc1PGp+moVwvnhhGRjcxyk6Dph4+ivbQnRJPLe4nxxPPOTkQYNMwsn+
wWGH/PVadbwbaYcbhYJgBowSaDWVWYeyek8dHeNltMHILCGg8XMxzSZ1Vt2Y8kA+THLHViTcjd/+
N3XntSM5km3ZXxn0OwukkUYBTF9gnE5XobV4ISIjo6i1NH79LGa1yIyqypoe4AIzaIHuyshwQdLs
2Dl7r52RsAxGJD3AjI9QovB8FP7EiOMVBib3N9OrS3Qo/V7JKtsBNGXVzVREElnN10mmlCqvps5V
FB1xtGBXD5eVv4mGaUCL/GutR5UIoGKw3Nu1yS3cpOvzDadpaC6hRKDRAj6zW3WNUCwhScOBxYor
fF6EX+qp6Sk3PdrCkyfau95UE6OoEOReuq7MJRvADr7CfK5LvPZeWdW3sKDIbFmMfg4o6tmBMps/
puOMPxco0YWtuy3fARaQ684JK/ma5W2ecISMybmc6auvHSouEhxaUJRlzGGoLQrb9ZVI7fwq7udx
3/RNdSTFtQIIpeknWNpcCzY5Yr+5wDS5nbYzd3Lmv7fxgumaFT4Jr3Jps0YmC7mO8GEqFhG90cxH
jpT6HvQXoSeRFt+23N9XzWr3nfBpBX0sx4MGisavZ2pqH5QfX5IiUqM/I0ON5AASXOm0lsTbaydV
6LnaVBU3nBilafmjSse9EMxcYaWRr424gM8VM65BgTMsLiFP5AL7peOi8nWnHKdLPzT3M+EIYMVa
27saaxh+fA/2IWw8WAEmAI3t1FYksUiI8xXzBCb2LgpTYdTy3uLu3me4/SPqskq+5WwoVMnG0hzg
fV6kBaKpc0ahbFm9jd+ktBCCUzykB29OzQPBqBKFkuRWGZnQ+mBGiWktEbvjbFbTg6X3NnVjyyYl
XROpu6nyOwot8kcoe7h5e9A01Ka1K3D2OzkbJtWhOOMYP1yphmCSqY4RRcRdh6MrncmLb/urAcMy
lALd2NgoJsgqmXHD1LN2GoapO9Ga4NPI2IRET2tcO8x5QwlYOCNr/MjyfzNwOBppUc+dfpbC1Qwv
l9DAQKNBcyAUZTYS7QLlwYqUwoNL8FCzyL8Q/38W4GPoc/XVJGWgMEQju8q6vxN4yszCKSxd4mx7
sMlTXpi7nuTUa3D/wCqbCnCm28fWZZq4zRewQ93+L0R5n9Wsuo0ME2k1rj9Gxng4f3wDGZcUxBHi
xnBYDY3ZLB4gLievGdb0baySZQICG1tntWiwaDfDHnSM7P1oFnbij31n3Dn2wLTKGKbnSZl59BcS
8M9i5fX9odI3PJLkTKxWn95fUlFz97neHBoGYpucDXDb0a85uPmIB4kO3PVffCE/ahRRz9ts51id
JFF50Arlqgb97opobe/2Yz90B23hZTcIBtlX+GS2G3CwtG4ZKaS3nKa2mR7Ty3CZTcAEdtT5TBnR
Bz9/N+L3SllTR6GDuRZPkWF9tppiuCfkZUBZNAp0AZsaBwGPGN3fU8PBnxggmmGQkbzqORnqr/QK
+3032UvQ0cSEpB+68a25hPqrVQkKIZgUrEUgf63HqB/qYwsFokYt6FCxznRN6Z26mEsrvLTnFPHa
kezrCfZllItdOFbhBbA5/fXbR/xvSJXbf1SXb8VH9z9/SJD75ht+r2rVJlHc/9d9VfDvzz/yw9/o
/uvbH2O73b71bz/8n6DkblI3w0erbj+6Ie//6Upef/L/9A//x8e333Kv6o+//+294pi//rYoqX6I
dORB/JcfYf3t//hb6yf8+9/+1/LRfnlL0h+Z8vyV35jyklg4F5Mu6wW+IWEJbtLpo+v//jfL+sWx
TUkZZFr4QBjW/suNbRm/4BvGK023Gb8P+Yz/cmODmzfRfmNOwU5I3BLL0D8/+PVv+l2+sz8113yy
opiSx9XmdhUu9gJ03p8e2SXWY2gosR44S5UcNKQkL3AVi79YOT+LyNeXoVpA0WKZGF5w7Pz4oBJk
xvaEwDzIwtI5KqDCyDihddkEoT8p0/o6CWwqYyuYtHelurbTCNdKZhC8MufMpZYxSrd9iXhqxByL
1hUxWNiGzem7C/ePb+d7I8mqZf+35hl35mqXAaVlmOxsQnx2zSV4CTqRsfmzr3f7mfTrblMsXnQ2
9PNHFGOzSly26h4XwF+pvj/5Ln57aUyxnmlJC1HGurh8t5Rx9JoS5WYigLOT31Il9E99MelBYsJm
XgbkpQvdwLeCMzWkIL1/qtK4e7IGEFeF3dIFHtVfaMD/4NbAdIV6A/8Jt5vxSQBOi4+BMjlAgWrF
ICnc9GyXO0Xx/vPv/I9eBvMg/iTuv/We//GDN53RF1ZHLVnFRQuTECKqlAxj/i9eheeFIsvTcaqu
W+t3X29l1zA63YYWUL4QtsIkaudCGPr5i3zaANZriHBf11fDpWFb9rpdffciYUM33EPMF+RJaKJS
1dVWjWV1y9SDvOsFaUvuWflfbDufqhIT/c6aCWGi1bclj/H6/X73ooL8ZcJwQgEAbHqtGVNcLxRm
m9Qro1dRlYhmSGTcdQXjUm+s5OPPP/Lvrt766qwgnsu3unrVf3x1cs0BwDaeCOwxv5Ze5Vzb4Tjc
/vxFcK7ya354MAmtdvj1hOUaDlbaT+tHVINnQdueEnKkqe0kY8pcO0pPAOEIY1SgkF5CTzEDFWV7
0U4cfRdRWKwxaPrzoftgpt2/1roCK0vcUkk3fTSn12iAFZaHcjqLsyk/IQBG8kOvR6x0pMABWoSY
1lXpTUltjTxlGewXeg/U4VqmQ6YvOuKEknRMglGiuFsZyyMEykgfUJArUrN6U5x1rcxvZlBj9CNa
+yXLqmWfpp7jh1ae/uo0lnaPD13txmGiSucyK59qJQ3Sxh5PVu6UF3mb2r6pFOeduk2hluUfHPTr
j0GSVpbPUIcA+BJuTckTMHoILwsyd4Af0vI7Q1nsncyGwOxNP5rLV/RZwwkNY32Kocs+dDz/AOe0
RHU+yYzJJuKbKjZuXRsvg51ObLPl04gDhFY5bQoOSJZznhZMqrHEYANwopWPrAD6caQHQkQHimBr
0KxersYn23TUChf38Hfk1qUOlQkyKFnWbxG5ORur7bqJ7EQLbnZtEcbTTkN1qwqBFtnM3YDhbL0R
KVGsOD0Z0NnI6YoqZwKn6uYIXgtGGyObo0N2376tpNacTC6hbyfzc1zRlrPN1trLemZizCKOR5c5
QqtV9hFwu4H0yh2PgzUApeWN3tZo9GMuzrXrmDvix7xtRbf8OgXTBpGvt1FfVhjVCEJCRU6hPYZ3
atBuo6FXx0bXwQE6HAKGarckXXk+SKap6NX9UC+Yq6B2PLQo0xk0ZcN5jxTXj2VDcwreWk8hf0oR
fSFqrjrmk/3BtENEmwN3UB3SR0ILb3LQJGbvKQf5hUCF6HQBHg1+Y2TJawiKt6mdLsESJTUH5si7
tlu3OFaaJY5llZ/FVXZplHgnHIfBBDyRV5epYFq992Z+3mnDYxn1Laqm/hTq5bOsTQbdBIsh6JKQ
kgtUCwJc8YZcCdLSgA4kOKeI3oxWdUICgCQYZ4LLDZCQcqnp+M7pprLEXQUN4aC1qX7wBo9JlbUM
O+Av6Lz6G1eRsmmVVrdFFXSlu+klxxexbXWrCFKnTDd1Bpp7I9q0u7SYC286wzt2bmJuh1Ist502
i2PcjCGHy+zL7NrdPlkzA0Uc4y7LkIjSM8JBAeR/y8yVcMZC4X9AmQ+OmdZ13Y2HrjLPVDMdGmt+
6XR0GEzfn8uRODak05jByhuNU9yDB4v5mq6u9zIOzXKE7XQFfNi7Lgup/GRqyq2htUsg2pFRJamv
psPblvU1AVv7Mku+IjLHw6O1KNZCzBejJlsfWvBDJazzSs75WZjxpXnG65jUSNyFeoMxhfChdAGX
1QejM/BWUq14Lth/0d/1iNsAYS1tMLoTj5ZlFe+RVHtgdWdRUyOd5YSBSah+0iA7ay6oXBBZKONy
7WBNznLZzdq7xlHbz0svxiiRmupKUfRhaVImM2cwk0rn1uqZPq4T6S+hgnRa2PF+8uJXaO5XVdU+
uUnc4EzI+51WdDyg6yKo5JFWReZ72ZziAgHK3zi0KozQ3tS2FlizujGW/GhwNt9VGhPUUX17nPJr
Er5cX6DYZj1ghBh7LOCds+/a/jQ16Zc0JTnEGcyTjFbwSqHexoaU3cVC7VJziZHqwn+PWtrJ6mXw
nEvC38qgmchF1FvG2BYUhC92oeN/XrXOCcGIZZc+qwnZ7c/3Kjb63+1VoJLIgeaRhADEzvzjloh4
X4cK6tSBpzEr3hELVpc7AU6bh0IydvBDc6bxrSHPXedOiBwOU4s27ejZY5sENWxruIGVaMLd3Pfx
LT4p5O70Yxblo2+pvkwIVN/CnHp6Z3QQl6exn+6HidBC4BWVhRdL0zAs5A0qpKYb1CuZyvEXLVn0
CD2VWnGGZRQWu2iQNV31vngzLQNbwIy4+b1UlN9JDaEHSQbtoe3iuMWvWCizt8HCNQEs3e2/iavo
pul6WkFcixykYGMyF1+4/cRVr+nttS4jmLlijFGsqZgkJgRU1cK4gpjTMSRYcWMUoitOSTdO0ldL
jK7Ideeu2K5H6MvImt1bHZUG8fOdGOvjPEXzW6xNANKcwV7epmE1FsEnT5YbRj7hEOhNW+vbCkaJ
y8BoQlGvnImuaERZ1m26onQc6IZh9R4WTkPW46gJjS5bycJmhX1x5RLxmIIRLuSD7Iqc6B4EMtdg
y0x2F4kcGXkw0p4NB2zvXMviDuuhmIGdM84l3KVD8UfaYz8RcgeTY7w17QoNKpM8i/GTcMhP4gwG
h7agF4G8PGuLi0SkI/NIepaIvoQ59ydTdyYvaM2JmMdCp7uKzLw0yWUp0+xpRskM9WAYvWyr9RVU
aUekS7wJI4bVO3cAL37mOcgLdsTWhwfHjgDNCz1jmoBzZrYBDTeeOuTDgALVxrXwVY+U8BCqR6xZ
thNGXyXWIzS5xHSQY8K0xNsCYUw+mFez3hdjDgyxBs+3cfO8pFqIC8tZoYw6eVb6VJOyaJF1hf0m
wjvOf8ZXmHnCPkuKuWmCQbB3XNqLVmTnjmzdEOUjMaTGKXdBdNEixYsTHrk3qgyxItbzrRaJ5Jgy
wFkePXfUVmx0Ez4htU2IEsFaKhnpJtYphW/QIuxesUVDChLHB5prmUFfzMNDW+qs0ZUTznfTSNji
luheOimNnAQMfG6Gm0bEeo41NSoIl86g52DszNA9LKozgrpdRMS3GMFNQGnSssKj6TcgyyJD4hbL
2ju7SnoSTQ0NRfMyP/Mro8HPCLd+Hzi9veEHg+1MW/Oa+x408qglcjgo4cxMpKJ0vALisSoLloJM
NINBNPIU2n8vEY4hQmlSjz7wODkjDXAjxGWa9oQ/cTHIKEmGaeZyZd303iWS1U4LB9I6OjOe4qCQ
Rmtw047yNokchtkMaKioklF3SXpRFNpbWUfpkwYbHZxm0g4MFqtlPHfJZ3rTurELt7Mt2NMsY6bV
SnSL9oh+ky9C1cY8Bkh+Rga85GAwAmIMcSKhoc+uHGMQ/kwwKJkn1NrnZebUzCKNCa0HVi9wVgW+
lX6jmVF40Xq6Arg79bhN8qhzXyezXJM4hdMxxHAQsFVRNrXY+7xM7ru+wOtjIfIAsJiZ3vOiO2l+
RnaDGE5kflhs+Ysdw2F0q1TQ69PnI5WK+ybhUT6othJEkhk5tqNkKs1+x1ohHwuVEmQxVkWdoaJN
F1axoS82jKsW5nJIsb/mCqjtrLUKZ+5SaZeT0sOnxUMJdvK4O5KA0C5rYtcnpOo0WylhWQvRmZwe
kpnVSHEfTofSaD25xVW2KkBKS13Nk+jA2qosvGmcPsz9Hh0LY6ySZwZGrrO65Nq81eHgawuDLS7e
VxZZ+uh1zTkSxABmHTyPiXVnyjGKAwVg9nqZjCW5It4Q52Ym7fASDKPl+iZTQJ3JekoGn15SkEJx
X5Omalod955MrPt8MjXaxFWDvjV254w4d6eZruxGtV88Mp8QiEd2k6Pl6Jcbjh3pcxjFeNwqpiBX
FpOwdmssRvTF5hY5Im/kNMHUGf4nKi/6KPi+MEE5MDM4LBA1hX5JtO0j6VsO4k/mxaU/c/hqzxod
TQTJa/H0Ja5qIsbjVrNIcmWytvXsMgLUr83ebVktpomPrxHsSZCwzqe8bm5cT4vf8YrUd6PiJOOH
btm9hZamH4vMZYZDcEvn+nMpx95v+WQv2hwvwnf6tGm2qCLrB+Y+fRyMRo5Cu5x4GxiL8IdTJg2S
7NyuD99FM1sfurCraWNiM71GgKF9eJJ5NkdAibuNcBogCWhT8OrUpnzVCWvogwaq/lPB8p8hum/G
ijBQl8FBiTi0Oi+M1n5dSKq9HaY+aTe5rCIODspt4MwR7ETrF5M6+UbKYH/CM4UhejIoJXNFyvIG
K9BCevQcZQ85p4gJkjEh60eHbtkVXdT0pmUcyWZAiA5N5VKHp1tnAwJK3EBUFxH1zHLMrDF/M6Pu
WzAsDkMR0WUmNBx8eOEk8UMPYJ9ay85ylI64JXKeEdMojsw/SL/LhhqvYra4wGYX2tTENS7eEjQq
nu5FokXOpuqW6hb023pjrYcbT7j3xM5Mt72NrX+bukVxPfXeRNHB7upsLEeDYzTZnKO2SZLnX+LR
Y5KGPQCxf9u13WPW2e6VmaaW6bdOhfLGLeNxBbFMMQHpY5zfCFzL3QZJMPxxDwg+h5oobFlK4ap8
qenUkyzrLNkTcwQON7PTs62DCsF7ihk5b/YltPv43i5yAkiGNH7RCsOeEQRp41nhDLk8m3S3uczo
Xty2c4k0VoiQuKaK9Sz288HKw10xOpJglzmvGkgBoXvHdoHnOnOjzvRR7eveLrEnDLmaNnQbR0cS
vzHQzL7NM9INRtx55z5xUkq6LQzLZXnoQlOUR5l00clBRP4yiirFCMKGNPuAdkIV0L4kkSBlPuoP
Q9rbT647WO7E1SmxHrrpqDbdgoGMLCcGqbveEOGz7C126gJg9E0+yAxIHlXEQFxyj3JCYKTjlqaS
25uj12hBUqnmxXTGxNupVCnvop66Rdu4mqEjH9GYDnHqdcRFN0gAIcRMzozz3E7Pdyb/YL8UNHt2
yMCaOwJysMaQMBl/4NdhI5wKj5unimMw1TZFHVFNWkvujsf8/iPOmhS2dkbKz8YTOVliESDbK4uI
Q8QkZdL+gzL7px3yz3g7k0Oqh8DTFkA3XHh6nzqzwvZmR0SIeztLlveChGxCyuQqemTaT0RLYxn3
tSyM85SUTx9lcUvqM05xUsBGHpfc69xj443zsa2hMW0kUGCcs51umEGqzcZXxoXz9tsh5L9hTvP/
XbwvDcg/H8Vs4uFztC8//9scBiquQX+dqF4LYpRBm+KfcxiouEB0WK/pC69zGofm8D+puAxbBAML
BiOMNSVzkn/NYVZgLnQW/mXTALUYRf4ncxjz07GRB2Id667d/x+Pi1FYhtbcS3GQtjadKrbjbWJ6
mfATDdh57JJMK1ZRXktWIWYySXT1xoJQqjaJSQOIEHQ3e9R0+RRzGEav4tX9GpQ7o/lwCFdKMZY4
8Q38yzH3PQbqGHZszbhxcVjUoGJz72U26vh1Eq1962rgC1l3oYnpaMMGA0F/VWPymzo54RXSnOgc
4688dVjSbtdZJLEoZMEbJCNgUMxSved8hHPY2Upjrk9yFNFj44pQEYIuV26IHYf410XT7gyrVrek
0qjkWhOg9X2NxiaHrtbxamzuKi199PZQr1n+MvxellveZ/QmbmQNTRJz/HQyPRguoZkD77coTMzF
Li9iY85fEbWpkwRaeI6XIjnY8zD5qCQ0n4FOSyhvgic5HLpyRyMR/V+7TDQp4uqCbPf5LCpydNyG
2FNkWYCBZHzRgMKGud5jA2THx+wviQo6TDSCASogT9TkY2txNm7cOSR8anIPSkqFoslO7JecGLZD
RjbtOQLB5qxoiu6GzJS7pmHkFYYcFSwQhnvPJtu+dQmmoaV3AS14fsfagTBeKHVpZd14otfCaCHT
rPvadchglA1C78nFUW3ixN0W7tg8MX4nbCZn5r0xpp5RW6XRFSG7oqQAsmbGsaMBeSUSD1S+6PGZ
LG3sKltuaHhKfPNZ3gUWJ755q/S0u62XWlAijNi1mg64yHYtl/Z4gSvmQbnF/aM3Z+RzHnAioBbn
+H+sU7dHO5VZZ3GkW0+OCXILadCTFunjmTIya4XzRk9MCYDaLL1XQ69p2L7rhhMGqiUfd128RpN8
O4u5flzYT2mVsNpPscWZlv2Mm9IjLgCpKBQxADYTPsJCg0+uSVr/iNrccNri4MzwVC+V9bWPS1qW
EzGjR8yDSaAS19h7rcVGQt2uLsjw0c7MIbMI4RyGlnJBtWtPq5l0QRLejCotSovhGrBXeJssEmn0
Qp+d9xvmGAogsptXgyL2Cnp+Dqqgx1Dj4ldIzWSLQ2k6K+PCuMAftTw6UnNcLCLFWB8G1OXnkG30
+8SztWVPxN4U2H3NFigd3TJuOS9gnNxwRBd02ZrUwCHVjULjbzbRyc4ySAdFLKvTVM/zroyAE2xN
w9JuBMe9LUBFZ6+b3x67qdEvlCb7p8hLa9oOmEH5kGSQ+dLAiuW4dr83Q7su6JRnZWCQcHuhDVPs
O/pUngHMt2iHawWtN1CsDlWW1cS7YsEON0FmYmvsY+2BHY1hxTi0lKO9fmvJSrAoNXTt49IaqJVp
tRzxz8ujGdbGr47ywpvICIt2q+pe3PfYL+kx570wtrGBBjIIpTYT8ReG7VXDFIq+bGhAa7XjWkAe
gpH8PoC4PdouU41N12v5dZz2NArhYY3YEiY6uXPXOTiHTFldLYIDegX1itzzBbKWjCPidxk5HBEf
2bhp0onDRp3mtEuQahFlBfneeO3dtEIt7U3lSakJfxjZ0PmmxzE7bGAJW9fcXOpcNE4TEtux1ClW
nlZrNnqbetuG3aXc5MkYH8iPiM/MyhTXfZ5yz3FwyenAVqZBttkozhUuKDA7boZjtHbdaU++sXMk
WCO0Nt2U5ZcyNJxzfWzIi80pQo+dp6xtEckq8OYYgZhohgLLctcTiKT32tHQRiLTU/izZ9i3u/PC
1dqnBnGd4nkkQo74IHVbdeLBoYdyZ5MS+lK7dvPFHSfk73z34jCG8/Txn5cmf6z7oCL7tzTkz/Qj
/w+KQ9ZR/U9KknYoP5LvQf3rz/9WknAI/wVspQWG0PxWkbD3/yYNQT70CzoE12b2DrT6+5JE/gLY
TvKPaVQ7DhUNU+auGvoYQckvOlRRAPtw51fCviv/k5LkG0Xwu6Hripvk9kRjgpQJkP1n4OxSa3ps
GVNxXEgQ2ZjRg9ZmKqBgIdXWU48TmJiNl55n47HWi+wIyQKq/1JfKi/9TXf0pzX4p5b6b++EUksg
l1nnwJ8G6wM5jwVxkMWxzqYj6y7nBWElL9LDX/ndxfkDBcgffmi+Qzg+Al0OmrIfyzHSiU09Lobi
2NPiIZgpELM4n0PbPCDfMnZ1SNOSGNP8UlulogRqksNM3t5uYSp2MAbs2j9/Q58m3+tHR9zGxFun
xqRGXf/8u/E+tM1Kebqew82iMRxBbJvcYh0MWsfYnkjdqggX6HX74ecvu37MT9f+h5f9pMrQiJU3
FI3L44Su0S8lKBGCFMiqcd2bn7/SH1zb71/J+aRAwk4W5xnUjmNMw0eLkn2YMu8aFrpuyV9+Kn29
U/79ubiL2fSQDX77Mrm8+qfPFbZeq5MknB21PERj72TOdiLuattQVdStfKTY2nP8JH7zKCstiDBi
gcELest9FqqL98UM4c3dhW6NAc7aekYVHSFY5T2qj6Ios8u4or9FnhchMTSUYGdtJ12rbiGPGNfk
BDKI0CySAOOrhvbEpkqN55CLzxWkMyGMA+NLUu6sZtfZ3QOhlTTkxoGAGVwmW0O608ZLwhcWiPHG
ppCXnuP6KeKE7SzcS8oYVCBmSMxeb6GeHcbyRXTaJeLz6kQ66r2OgWkn0/GJ/gb+v8QJWiHuDAyT
9EsjcvNm7wLnFhp+yABhrKCYUfYbM0C9Ab0MlQLJahzN67mw/TbiQexiopfyeN35IMjBgDDuPLM+
o1+VXYFCYJABUYEDQoeRB31mC9whBxGGhf2DIvRrY8zMzLt834PB4vla/EGLX9zF2S3jsKuYcxIY
Om1bcw7cBJvfVDwbZbc2xAyYNvuqe7fFpG0WLYFM0GbVcSCocRvpHeKxDvNbJQ6sE8+j6q+STHxk
KdiJVtoVjQyGR2Gl/Kmh78zZjsJmGA51mSDXnswHOnd7bpQvWsi4umsYXA35KyAQTjfkp009ULxu
oeQeUNoUa/uixeZ7TjziM1QmfT92PC8tobHAWHLKVde6a9v1lJQ0l9huAIHoUg/GrI9WPf+1oCm8
URY/UNmP6DtpX5PmEehJ4T72qPwDHK1oeaAJYhemXi7VnkMSaw7kly1fegaMysGTUwlxml1p+zwH
j5pYvlhg6Z+ydHqQizFzRuPQSCBevk0BB5XjgG+JMqAmdIxWajDbnHZS2lAN05yywWDXvM9pAPBk
M2TqJjd0nP3Uck5MHD30qK0W9ydE6MBbmuQsNkqiYkN9u7jTbaiJmzke6s3QOVdF5964nAw2Vq7h
wOlxtRhFsPTJ7ZIavpqTaYuj6EA3/dGO9Ps0rE+szr5JZvSmYSqZPrkwNxAvC688RvPXKBbnuUC3
Puf7HF/zIMHFMD8rv+jWspVje3RDWJAA8lT+WjONTuiPjrBkIuMuYkGvJisocSIw2AL3p29m53k2
1hUA9UwTnqAD+Cofgo4EIwylnqyfZpZXV/cHiGdeVF0n5c42CFS0TwUcNRqXQrtwJdiFYW9a2eWQ
l+c17TMQMdFAEtktCZdHE4WAvmx1lDT6/ErhOfR8OrQgQ3OV1eOugiG5NK/SVW9W/FYPXzUUOcO0
+KjunfQrI1WmLdeR8bBAsCzm7Vxz24prGrn8T7I6tPpgx9sp+pqWnCLjX+cFSk2yq/uv5D/geMN3
p531pJm79WkubgHXb0MPxzfqegaTUyF9gu8AjVyWrQxMDbYiSiONLsQaqs7YK9C853h4zectWcKc
SNoTQSh+8rQO+7v5draImm3oi02XNdGwYW4FBvqROAsYuWzBVhwXdac120roZ9aKKclC4qmtU6Ij
YMhrUG0Tuyq38Fjsqm70B/KtzOZdFgvgItCM3V4DfuWSf03i35UYR5+6NrCRP/TtEKzfZVGV22SC
8tkzput5KpHdNBaeOx5Tj4FSlu7MQtzKRm7a6I6AadQT7tau6z2HPHxb8a4hx3hluXQMR8vwuTAW
aKbB4hE8bgNBjYuTAnVt4MrKWtCvQp254i1pkeLEWwDZQLH18z42Do3ePtpMczgkIUfJX1oaAaWN
aVs/V7Bgpb6sE9+1o+6jTtmUejBAPOpa7RCvTMjVM4HB277lkIuphZEFUFmBcoaRtm/Jt2W6A2G0
rikXJQgIkoRT8QpRxS8Kg99yQTTvbZoA5WjfpvIqKqfNEr3Lyt15dru1mG2mFbapmcEuWcDk2fhO
eImvci8KGreyleZ60g9pivC2G5l7ewpcLlgqva3Z5gcj1Y8TxqNdZSSvZRuRLxSmzEGl2e1qEoex
zbvPeBttouZwipux2mXjyJkfbCS+uu2CQXY3F9Vj0Ua/4g27mMBBnpJ8upvprJ6RLQ1+L8+KUz3S
nhjviW361RTjdWtsiVbZE8ftbhOtPat0bTP3OJ8nggBGLf/AEhpt0ra+ZM86s9L8azW2xiFJhxsw
yuctQiejA83W69H+5wUM8qjfFRUIWK1VJGux/f0OlZxgzeuZvsJXalAUJKq5TcOD6xnl3Vjg2c/i
5Swb+hRxk8H0kgpFWtsKNdqZZ0/N3rCS4kzNzYSxby6vXKURYtEcx7xD3tGxV45B6KVvinMxwzY7
7r6GS2NhLWP12aDdYrxg3jea/dQT9BZ4PLdG/bXOXZL2UuqCHlfzPdMPOIGlNl+GedEufiUurPTo
KS351YD3dW0zfCbsNHCal6W+QqkWJH3lw2PkrXReCU1EE9shWs4XOtxJ9BSZHtBYzvSxd6lppj8a
+vlkOYBbjCZAbPe0lGSqMxl1N/R/mF4/4nPzq3E4wjINv4BaZsvKxzsDzOQZBODm2i14mR7Wx3Xc
tCRz2US76yN8lHhZhSZxq77EKq2eCM3eTXiW+w4SlelkNz22961SxfNEpjs3tMvskNWkiNExVosX
4H5mXsNkijDyZe0HfRGAF400H65Dp36YzNgKpGoVMASaHT74vSxeG6Ws8EJdCfxxwESAubRT3AYy
nl2f1PfwzGlL1G6MG+E4eRnClqph3x1zCJz58krKjcSMCmSYLqEmcSlNbCU4QcpBV9DRjKdKVNIf
Wv3UWrV2gYCM+9WNLp2wrugieV+dNoKzIGE/lk2d+jNQJtLsKUuKMqkAZyj3ROFlwW6qSt9tIc4T
DU+3LKE0q71GHFGtHYrKbK+QbtTbpqz2RGW9p159yTp4Pi/yQS3GqdStoykSwumL4tV09EeiQ54j
zL1+t6iVv2x3R4jVJbHeotkDgB+28GKNC92GJ10gryFsJGlfQ3SnEaxjgyswY0nkSi7aTe5NwztU
1fGuNL0nq4BBU31TbFnP6EzRnfTRddYb57PMTSDV49tipwb3Wp2ezRWjK2cMr5ao93FFB2pBIyOQ
AOgDGtO4zUc/MdDC9yJuEMOUWwZ3T3PeUmGY47Ob5k35WoUubLplJhUTyVjmnTo+srNxWE+ywNUI
aRwtAZspFsgWNsprvO5GywB4+5zw3pktsqMJp5g+cmFe2EMZ3y21Qa532wjwINwxunxL9VNKgHwT
v2fYl73ASaP7Ab/OW6n3b5JM6LikW6TVHp2vLDrAX+03TTEmfKrBOsrutZxYH3w1mGozyb66bI1h
fnJm4wS50rnODDVsmNwu23rBejcMdFlzUtEB1KGL2NTqWI9lcirD80G5uOY4KmjWhaHJZ8APWULa
ssRPb9EbFeNEfKv1Kvq0xaJpUzUNKtDoPwe5hTK9uQBSWvrrhrZ4+wGYOAM9iMk8RjzYRxCBtDZP
MJgu1hFBxX4JWD/wzLOCZ9+T/5u681iOHMnW9Ktcmz3KoMViFhNaUIskkxtYJpMJrTWefj6wurtI
FBHoit016+4Fq8vD4eK4+zm/+C35G1ScJRhP6k+lQsgdzUore6qln0nB31v0PCK0buOt3CbrGC1I
2NRq0KA2Lj2lcDYBOdVJCmYU8WCK7pZ3k/XwLB3lWPTZjZxHl6S/mvQpq496B0aaWwQWqGZzIyJh
AoBoY2kkTgvvB8I5rCykN6rXqonxUkUgs8+Q4WXDxlVx4ZjUVxHHWjnyT68f7JcxB5ZcpP85GWMI
+yn0RyQJM1ehPArHWgTPsUs8MUMmTN2IlP/MVFwjVwGbkzdS+Fw1b1FxVFCBAA0bgpMB20LkqsXq
6JgggbAiz/SGvGS+0/LE2g53Kq7RK8pOCJ7tM9R2FqgUGSshio6lF+5U9VskIWXuqRtVVhZDClAA
B+AOetN6H5Wrvt+G3YNBiKj8az9Vj6T9F2H9ELreT8V8q9oLP/Y7GNVquE3Bla4whrjK20uw2vcC
YrNr3UKPy5CEGxdURZ/25mVbcKA6MiBFO3pLjRzb7AacMxn1qzyWjmruLt/PzX9UpPwvMoH/ncPn
/6J8ocr1YTpfeJ97/3PxIw5+fEwZDv/KnylDE2KYYUAvNNihKm5iJDD+TBka1h+arMCwolQN6PRD
EdP6w4TPhIAn0pSkPkgM/idjqP2B5aeiA4/RREtCB9T4JxnDUdJIpfhIr4asJflC3szDP/+Qq0I0
CS/xIV0h5bV2a+lUu0roqsmi8KNm82FUvkjUjdJGf/6WCTdOFGHVYXX3+be8FpC0Z8QtVn4h6BBF
iC97RHp2dp1yqPiy9OdqnUxBfvVthk6VwYDkolLv+Px7RqtbAdpd7bpICodrBnDpKAqilZohe3f6
00Ypv/dPg90nQaLl+wBdfP4p1TOEQiaxsVYt27qRhCL/Wdld9WA0GM8sstAGNeebiLEIfl4Y63/+
45THDSxUSILK2mgO0RC2ii4TUNDT4ninGIUJ8qwXY14ZXnIJfa64EVGU2fuh7b+e/ukRl+j9u8nt
iqTC3qlgwzX7w/JBqVMRNENu17bgR5eyHgU7BRLEn9iIyYmUPqcAjeFnJNlAblLTWTtQlT//jBF2
odbBUeBBTWYLlYfqwkRSdJtGmXyf5qq5DgB0gTILu+AGPbbhvC47XmU16uX/+IslGcawinedZkCn
+9wVu1RLvx3As5mQAemFcLJsUEWc8cd7b+avpOefX6yIbP6B6Knj4fP5Z5DBaT3fZE5ls8HNIpIC
6aLPQo/3kip0L7yr0Ginxh+7m7LXAYrqiuk8SGZYSjODT6T5kH79sydY1mLECeF1wE587onq5BZX
H3piVZgRmkgpfVO6qjvKjeP/9hqgx7EhW3f/fJSB4xOUmPKBTPv5R00za4S0Dzs44X67htfyJnXW
7Cvwiy9jAqHjUS35+49YlEUDE33PdZN6kMyH5wvx6IwFQ/4ac2ZxyEkS6D9/Sg4E321wgAVLaLnH
KnJ8jDn0cIYG+8VGxPproMNa7ETTHGbx40bUG1uvJciSbRCgmW666RJmrjUTwb9YC5SXCHIQqqD1
WaN9mA/KEapkN+uyMJW1JDk1Ly08Gx+R4RxshHCk58FdzqzAodXRXlBkTLMkFYUCYs3o25TALmsv
h62UNV2EGHWcLJ2amEMFS5mJ4+Na0hBpWAmqZLLpmKsxHxQJC5WnY18jlYfAzcKKPeUHIkNgfM0+
Rw9KItEfb1upDpCPDmsgsYnR+W9SkRbXruTb2SAo4rSonEmBuz29Kb4Yh3fWrTQgnrAzHm2K3u8U
z5GVcg3ITzpEaNttpKSyDo0quzMT/UX8YSJVTjQLAjVhaDTTZS3WuFE03dpEqlJQ0i3ny4Mn1AdJ
dC60pnIXGDCsI9xpAgEN7dMf+rfFrPPTFscoEXbQZxh9aF3ZUieZQrFuDA1MqGxHazgizsyyGs7k
T8sKrXKgFKwnyqWo+Y82Zt1auVF6abnuBcVfJoBZFmR7RCCwIIEVU1if/ij0If72g5xeFqMp6xRF
2amf96hjU40rBT9ZR53qggiAUpQt4ehqNbUIoD5LU60zXA2iMPwBwTDkCYbnjLcTudqTqm5EV1k4
g+TVBmJx5xxkqN4yOVy9wvAD9OnOKuvktSj7WlqBZMerCcYHek1y0AN7zjVZCzYlciQUY1vSbwsP
NCqpahAa3saOXSPbqggIoYurpcihKlArsM3Ie2RuzUjEL8zUksWga/YcVaEkL2WPw3iFLLHrbHBh
5vpWDPizta9B/3nMcxDfvNE000eLB/LHSq9l370BfJV0xz5OdPMma3VboVrRMQLAV9xXKe0sKi1d
3woLr+qSXQzpF5IJwI37opX8+wACCswOUlAAVgTDiu7j2vcKUsuVrLwUWJSoPM94c60y+CkJQjlZ
4qBzLJW86KF0x8tKa8Jr1PUC5JCSICUdP0DozUrPfoQ2IKAlNncxDkMGv5a4mQ0dVDP8H5h5h0wT
Co9vhRP5yRJOYfFmS6JMypnIK6JGpLru3rYy7wL+KbDvCJyKthYUuV8hsaMF6NqaAaKXAYYe6pVc
9U5yzMjBJheakfYVRkRmZ3lMMfJH4RWqn6q4qmotV9BmhE6D+qwPWwePLFtfgU6WeGSy/YN9LdgF
ute2EL/oSokgN8ULcvxpjNK5kxSSu5cA3xjrpI+8DWJpYnlQTUkmFdcaT2XJW5O1Ydj+GssK37wD
Klz7B6OUhVtTCCDdJogyQeFqY7NemQU3kUWQc/FAHa1EWrc1i6relHmGq14CA/UHbL0q3OYtgpD4
W5l5gxhQ6QmHOshUg+53CBnGpWRfInHU2UfKYCI0LZTIDhmDnC6TxlcRpkM+GFHMWkAuFTpLiwdE
Z6s3YPKUfLBh1iBDMJoPXUiu6GDGUHrXCiK35TEx1Oo6QqJfXTkRic8VFKyUilrbyUszdNDNiFHX
ufZqVOOQLELwE/Hr+DcXge6JiOfGW09zi+9OF4NQylIbhfBSrhR94wZ25mzzyPQjcuSJ91qahk8N
BLW8QYUZ3lY/3LDhnEf5b0SHDGsFOQGPI72lDWxgKAq4vtv7O8PFcE4rxEy/b5FGVJaZafrdSkYt
Ql/namm0Nz2g8YgKp5xIYAWUSiVXkqbCMk21gnR7KRZFhfJmIWhkz9QoWspZIqMNr4qhuU9MYAYU
rchgkIUMM+Gq7MK0ejWczI0ei9ZCN9PSq/Qx1RMd4rUTF7dtTXabrJdCwIhcxWP9pnZvbwR8lkJ2
oOtaSxuAIetX18S9UgESR9zKtcsL1SrtJ6VQ9JjCqk8WOxPV9v49ev6jzMN/l1b43waP5jT/cJD8
Tapml8TO/xyH/7n/f1yi3961b/a//u//ef/3/g1KUv8Ynri6ys0MbZq/9GokSfmDk03C/VoeXivD
y+nfOGn5D8wCeRVzy1F4Ng4Ji3+BkmRw15BkOYKB72BEbkrnpxj+hZIWASV9Pu5EmIbk32vxSF4d
FsPB4rIEffPDYHyRU/h8J/qrcTr/8b5bd5BDM7kRj42eUMUtvmF8ua+RgDjd/OebyF/NDw/SD9fp
2ihhCQbollmGu4BNZ4vezB1nuMP8dfv4q+XRrcMUU1+u3Eo8ZigDUhNfwMNHnT/Zdu2ljEOLV7+d
9Qnj20asSKS8e34oNy+l/MKA0nq64Ymhl0e3s6SSe0jtKoIGFAdaTMBkwVomZv+PXjT/GaB3ya4P
Q+8pA2k0Gwaopdb7aKSk3f6Tm/tixQyb4auRH+doBB/wpJim0lFS+w2yqAeAAVy2hE1jJDsN1mIV
IJbdcvNBfYIj5saA+InC6YAnuGgt7Rrg65oT7YjY8qWPG5AsHnSA2IsWUPjpPn6+Kf717cOQf/j2
JNXM2kioMrYaTHfQTik0qj74banRQdLqmffExOKWh79/+BV0hyQOV0ZYil8UbpYgRk53f2pljHY8
anFgZwp2PEUpdFsWeruJzJnMyMS+eZ/VD512qC6Vukino0pZp5hV9dzBpFfDvRZzxISTmU94N1r/
Yn/Ko53vlIlsJGEvHjXlTW+LIzkXENwA0MMGO198ckLBPCiYlkpJeEhEbeNI1WMEAJti1RK1lDVE
05UD7Tm37W0F7Fww+usMoAdXTuwenE3kwMRS40sfwLtp4rZjN/mu5Q5Uy+G6RuRIBmzUq8IWLToQ
NSGFs29t95RW5cZttSNWlnEH000OBi+tq440XyUk6Er3mwR0clC1V02L4QByVwo6lIm8CbNgLcGF
gvaMB4i48mSAyGKCrkBzJVQvtYUMef4LmMeiBhGHaAEYu19tz7Xd9pc9Iq+meuf33DmU/Pa8dTKK
gXHja67Z++Kxi++z/EX1LyQsLU63PXJF/88e+psGll/nvE/YQ2jUowRGKayEFhpxIeoLH3P0PdC2
taPeeCpmHTyc0xj0TGcCAnCPKSU0jaqeGQoPSu7szLI6BBYocs4yiO0+Nb96ZqENj74v1tk7he3D
eo4LJ6vSnPVc1+m6kZ+RgF7k3cugj5nkzz0apMhsz4yJNizer35siDcffoxt2faSUIpHxbSfOsRc
C5M0aY7SjQIRV8AW7U1CeSiqtOtSh0ddirwgdeOoeNhJOZTFcC8MK/HJCQHauIm7cFjwuaQhJZ4t
THg2QZju4OUv0Zta1t4AVgDk6B8sJVsY6ndEuKCBCaA55KWW/pZoJK+xe9NB7mHLGATVMo4Sqoz9
EmgAHgT3jfSNnCp2lzASH8zgLZEQYcBd4/QamQiA77yuD8NhC2bV4NMhHmWoND7ceM+eafk9hn41
0kNo/NB0IvEeQYODaXU0gFjhcniik/xzc75TgpAuLKWccx9VeOnF7HbwWJF8V1cyr/LctRZ6j2SE
x580jhf4id5trDvLStLX8QCROu/7RweAnvhKZoAHP0Iz3jkqp5nwerrliQPsPb324fMtsDs2ZBiO
FvcCVvUa6WdP+RVlOymSZu4HE4fMQO/7OMIpaWe4whwypcCJ/a1ufijC2+neT62LUewP0qhGjIZ1
gVtbVkMImzlwp0ZlFO/SMI39VKJdnTBiI0Qr4dKUAXosYU3l96c7PzEuY5i0HsZFLRX8SGPfJDoK
4a+6f3266YlxEcc3Ph3J08TpxKObY2S5g+A30+5EXBJHcSmzMlKPdStio+cCmsu3sV2u9Q7PVdEi
wWjuDe97XqBJkz96/r6QbOr96kNTlkgLOLAti5UESAoo8aLJ0XDFDtNCfNlTo5Um5xiuKZu6z7ZC
1CyzQEKUQN971U3htbe1cSXj+l1EPwrgpUK3L1GSLtO9B2VZ3KTOk+r4M3e6qcEblQaFGnPFzja4
FOXCRsHbGdDZzPB9HdXHOVo97Yrc86LhkXLndxcK5P7TDU+s1+GB+mmLuSDOVAQ6jlFBmq0JNmLt
rl39tsWa2wjFudmf6L7y+VcyJFHQG0EYrXa3grzP1ZmNMNX7UYDAR8Jnx3EBCDzMZZyL3n/qu98d
ngVwUWdGaGpSR5FCVZNS83y7P4bOayUd7Sxenh76qYbHoQI0ZCNHnNQ5ghawU9OZDn8dHVDu/DzY
SM7ATLLl/qgXmMRIzaqL3WtcKM7pNcqSn1sn2Z0Xisdw4Ai8KuuNggHK6Zan+j2KEA6CcokYWP0x
wbIauIsKEEgDdnm69a+XCgLhn/tNrdlR8y7nsk/a2QgeWvHGRefP58yWm1+nf2PqC4a/fzgSvQ7P
RqMdfiPfleqjERQYFOgzH/D1cqFYM2o8CXMSquxUoNQZe3TujT/V7mhvugDXSjOi3eoHXlfq3PVo
qln5c3fT0hS8zNJ6FDh2bre2+9XpMZ5qd7QdqeQ4bR7S3RJTo0a6L/SZk29q8kbbUZDJt1ZDw45z
XYu3Em8wZUZoeaLP5mhHkgineN4wFjEU53rlJndnjcW4eIa9vQ8Wgy6jtKX0O02b2YlT/R3vxEFU
uUyH/rpb4y6p1ud1d7QFgUsVeZbRbOBdohBW99vz2h1tO+T8rCYvaDdykHJ9yf5Fip3EpEwNw/D3
D9u5DMAKwPQk8hs/2uDSxSbmvA6PtpzYwmsKE2Io0iLUOt3gzIEY7TkqHr0d1mp/VPV7ub8v5x6w
E7GTHPGngXC9pouNkoHw01s9KG8r4KYo/iHeaO7b2DhzVEYb0Cld2/MTfgXV80UnHJLWOS90GqP9
l9ZFVvdFKh57pCO6fduedxYao7MQ56WA/ygsaExZtaU/xy6dWHjGaP9VQupXsGP6Y8ejoVqWzlm3
SBTkPs+j0kvUGwPiBb6Osbqxz3s0SAO48eNGacpIotBptceoWWnxrhNmVsTXiROwfZ/bNd0Yt7uE
ceitH03+W6XY2FXFEhuSlZVjtJJtvPLmrC1pjLZkgBafXedGzzuZVFL1IMU/Tzc8cay8Jx8/BJEI
GRGjTNmTIpxPdGy2MJPiVNucbn1qpYx2JrxrKxQd7nqYiCylUF26L+c1PNqM0KyVNDYY+jpf6waW
Jud1eKwnX8a4H9utyeUUDY6e2uyZHR4jZgZpbomLDLEvvVGifVUdzxoIfbQXc6UC+u0yf7F7DMHC
QHOZWd0TK0Mf7cZcRWDMGqKHpQ4CioOx+E3szEXTkUDWv5Ojkj7alKIBas8cLmCS/1J07o1rYfFc
bZC8X4BfXlsaZpjZIguwxkartzPQC5XuQmnbqRsFb2ypE3ee58x86whs9FdvRlvZAzkmKDm9KWq0
1SPYAVAkoVFUg/AbO6P0vWVl3FGaPi/m66MNXScevxCF3dEO3RssiK/zmaA/NW2jQ7atcw1dRb7E
qLYYewPIv0bXZKbXU42P9nNZULqqhtWGct8yCwNsEO493MBOr+X3ysbfU5bSGKAYIqWOMJ/cHmWI
EALe71XmbGK9WrrJiw0PRIDlhWPhQe6qIwjoRaT5qxSZnAbBvUFZBkeKgVl4lcTCKvT1Bdq1hxJS
5unuTQQzbXRM97pU6FHDFkZ/kZTQvu3mHn9TLY8Oaui2WchlhajTLaVkHxsz0WxiusZwRbVPbKw8
adeTDvCYoOh2C1y6ZsbjvQ76xXRpowiR+di060NMG4QGPT/cBB1QDw0NK7Bccr/FL+y35T+JNTy6
+mdsPKjyVmuYplhfxdkvrHiPtYqK1pPaR+uiCFZAz7aprK/8XltaobJPi2+acHd69oZOfdXZUbzJ
EaSyCqw1jwPBLPBuiwbaL5pI2DHNbI6pWRzFEB+Id1YoYndM1GThh7+78rwYr41iRahpqeuJcXdE
rhuN9frMp/XYAKuXkgBVK7J2DXUSAbJgp+fnXfXfyz8frhVemLZS6zPaXXLUML+rZ2ZxaoxH574i
IXaQVxIByMAxGk1KE2+K0wtkoukxRyMLI+xRMhCBOkXPfFE9ndfsaG9btSoUOoiuY4+75g0qX+c1
Ozr3BWq+AFPV7tjEK+3q7GZHWxrD7hJ0nN0e64feq3/CyX493d+JUPQ3dg9a0WVeUmit850vfG9N
b4323nkPB3W08yo/BSjXtN0RWho1w/y8S6Y62nd1x9U4iWkW9VESuNmZvZU/Pxtau3SYPppVLrQ7
vz1z+Y6OZnRiBrNZFkTs3miG8RJiAzzTtDbsri9i5xifnOvKv3adXaB/WH9Hj3SBNSBu8hu93yO3
CBjYuRX9QYARGYBEXXSltXbNN9yFlmWSYtx1LwjpJkkw771l4SIBvvfkhyB/wvea/3MNyQt1EXgz
Xp/tW4gWsf/a5MJekzq8endadVc2B93cwYS1kQhckGmEgYPxRa5i+Yj3pL6GtbnoexGF/HxhudJS
cB9z8fn06p2IDcro6C81I8pRNuuO4EYLfWnnq9PtvlcjvxjZd+uiD3HSQJE46xCHPzrganTj3kF5
OJDETdQ828Kt6P0Kwzchus+aJ61+cbj+nP7dqe8ZRQ+3RWgmznhpgy2HqKV2F+e1OwofAap5sWoJ
ZBx+1MmuO/M0Gftv4dgb4LI8NPsbvUJAvqd7O3ElUEZhgxNP6sJhVm3/SecyF/Z3uv6KpPTMBWlq
lEfxQ0HiUDcVup3Y3xR94akzqeBhlr5aNKMAoqtprMt531LahvaMz00NeEL177T4ex3NXcanOj+K
J1ZYKtzASQJK9dbBLy9dnR70iYNAGZ3gmSEWda4OcxltISkgMWiBip8rLk30egw1DDqzivSAXiO6
VCb7Jt2f7vU7VPSLMR9DDW2stGOhhGyW2BeSo9zK3cFp1JXdPeAGgyXHtldRIqq1TZj4Nx5MS0G6
kixh42En4BfZTnOhb6sdXHtELZxgjUvASkyMW8j2K0HglYLzUfxWYWvrPYgArWOpWDYUgHoH06ug
nVmRUJW+XjtjTKOKHKsJQJZkdKGvoJesq1TFPB2/juyXj29UQn4JZDvl4WjpiiY2ENmixyUiaNEU
QZa0MvYtt/0iv6rTBkhajCpAtRH0cBdwsOf6WhZ7wDwOKDUV1zreZ3J8oceoNKjLJCFgB9D+pcdW
/aXAFveDZyMV7lWp3mhydJ0EP8Xym1HJ6wLpTsxfEBvWN0qcr2OoAZ36mnoXriuAaNExz71x3Se0
80w1u5TqftWiNWBq+1hkT/S3dTiIeiaLBNvkXJNwh3lU0miVtz/CsFrW4vcwlpeFWFKKF3lT5kuh
UxFzKpamKSyc6LHXbowEx63A2GoocSGzv2rCdS8+2p2JD426DkTtSje/mcpFgNQOGuYrq0PAodkK
NkIavnhj4rvW4luUyxIuF7/hPoO5f1FwhSmUaqlkxXkx9z2l8eEI6VXbSTJtqLIoSypkdTK3Voad
/sWSH8M4KCqbIQrx/TFNHxLzwvyVXCB9j6ic129SaecEqArObK+JVTmGdXia44Io5CVphwc4Vwu0
8nCYmTvsJuLlGNtRY0+UWCYfIgoYSOc/0Gnwut+hcpGGDyEe4dXeVm7LEINy47Vw7pO0OYTFvRBs
IgTsMhdRYWwPtCxbWOoljyYcibN7EcE3VyL1YLhLDO8WtnmXO8k3tBnCMFzqhb6JZBwTQFQLFuS0
ANc+hHbXTbWWY8TdrWalygfX/+YZt7GzLY3toO5+OlZNxEBxdAiXqtHanSCyICDF2AJV8NvzGh5m
78NKs0PEWhqBcYyspdfd5PXD6XYnZn8Mh8adXUItmdk3iws/P7T+TmhnsLrDBe2LNTyQDj52GXh4
hpQ2R2Ud4FMR/MoQhIHys4hdf1MTsTs9OyCCPXO2TVwoxnBmvJ6SrrG79hjYN1rxkAfYeBZYJ858
zFTzo/uEKXnIuCScQTZ2KrmA21f3goHLUm/8maUzsVPG0OaiqsWgGm4sYnyEfYqw494usBdELnrm
GyYW5xjULMclRiclBzRPNaXahM369Bqaand0rZDg2ykBNKFjoG1a1KXLmSg40e4Yw9souNcqOhlP
Pdi34tLRZh6BE3P5N9BtmuYSAmjdkYTqCjko4NO4gKk3FXm0mcmcWPtj6wncxGvVHMqtTfYtzF5U
4SrHO0LBxg4/Kox4BsDx3MViaphGMQdXl0qIfVJUbRkv5crcAjQ7L+pIoy1cdVkSq26BYB6S6d7R
n6s2Tqx1afiUD9FMCkKlc4eqoFcWl1LToXnlLbNKYnTCgyioq9MLU5G/DkFjIOpg71WHMtHNUC5i
AZ6KcmEZGDKLNz3S4F2YYBXwE4kIASy96e0UtV2IxbUGn73J+oVvDsJmGzuXFkgVrRrB2yIUtWzT
/iHNHmMVdSLPR1L9LYguBcwdBC/fZPkS24nN6f5PZXnHKNdWb/GxzNlZcfkcdsUia9FPrHhjR3hl
uj/9KOCaIyNGi9RFepva16F+a5g/8zRHMy5b+hGo4z5YYbpy7MmrCZa1qv1Nif5U4d5KAQZaK9QM
Z0Z74ih5l+/4MKltK5i5VVJwVINVU67qreKfl4QdIxFNKPVo2jONDoIqkED9vJrZpxN7RxyFdbuE
F+dmwwIxX+PkRmi+n545jEq+Xnrv0oMfRqMvRRc5Lh64OcUSOU/wXL0LmpdIus5j8mSd8+JQEQjT
l1t0LVFCNdRDmH6TnBcFO4VK9jGA1DHdEreq7C2d7nfTsTb95xAtSVgDwNS+S02CNei6yLY+1loq
eqNYzSGhqa1rA6VdR0IVCmJJ273ZAm4FR9e/EKM7Kb3UomMaX4r9JSZIZfdW5rtU3UjCdz249/ob
oSigjJcP+NxoC1HoLtHvvzNy1PnMXHoK1ID33SHXv3fNtRP4K818KfOLXF859VOM8S/ufta6T4t1
1P82yju1zNGcvex1FAdVHigqiHdtmSnGCjmOhasUl24pAoV7MLoHL72Rm4esucPLAc3CGzG+7+OL
DGNB4SqIcSW8SLPrLrv31aOuHHrPXLm9szLco481pdVcB4OhWP6IgUWq/MJyaKFLB6+ztxg9Q1n+
FZbNGouZazMrnjpIT67+5Daohgq3dF2tfp2e+al5H73da0dBeFvkogaxxC+vPOHMPTA6ZNUInf+k
pd1Ghoxy2c+F4vdX9N+vaYjQf47FGWQQ13FbGhbtDWVRlCktDG9vnUhYuNpjKK2U4Nl/+m5vtP5C
ML4L2iu+t4ve3Fvmk+69aajS4uR6qwk7rQ52rnEv+YhV8zpNHAh25wGjxDG4FL46+iwSKAw7jXDZ
OIrOzFY1v9yoojWcUR82atZ72JDBjDn2oUatfeVm27p9VNpDLa5Q3zkr0IhjjKmXKQH+JCX394z6
+UqeU7n6ermhK/G596YexyomjTw4ggt06MJ6dXoZT+SdxTGmNAj1+E+ADRori9yP15bxw603MkdK
LCD4IN21zqtivGbdIcXTsS+qVZMcorjb5PnOaOHLQk03FIqTNaZo/c+8uyKlEZrtosxEWE0rNb4S
iisEinNpjRbkQrTDtSf/li1/F0dvgpnuqzi+SnN7EUqHoBVwBOw3DmLHffpY5NehvS6rS8O51pQr
TYMXr505U6MjAUOXTkKtuz9m2R1ySwjSnNmw/Hmq/LrFQ8dhBUvyWn+tvJlLwtQKGAUctE0UIRpy
EKKQL1z92SZzdXoNTLU8CjmdGaZChfDgUXkVHOkKw7kZ0OvXNwUMBz+PRFy1jtgg6XkssCmMeSm7
+kONwvzpbo+UVv4NKBHH2Fc3dnGCwJcSUZpskbvGEfNsbxmi2YjFysZR3kwKmJhhFMtBViMKQq4r
IhLYmX9VpjJHs/CCTeObJYhnxW70vD5/bw90HWM9BjLSy1/Kk6uov05/6sQMmaOrv9PYgapJTQ9y
HQn3lTx3lZtqdxRVHFP2UiWn3YrrrLty387r7vBzH0KtN9hq+wH4GFl/QkD3TFCyaI62bKJEeiYk
dDfSUSLZVLO1j2Glf3E2mqMtW4t+lbpIXBxRaF4YRo9exqOJ13AaXwRGvXDq33HHw6JcoQ67VN1b
EplLzATRn7+LzVfX16D1dvB95evB1LYPn5Epv2+gUZahjd7uox3B6JO2rSktxDLZFYMgyXMvX/XJ
jZNtw3BXSdse+zelvG6KZ8UR9+dNxChm+HIoKlnKgKkvSnrI5iQep5bNKGAUXev3uGyRYAiunXor
FjP75+vnIrYqn9eNWys4aEkKdXz1utHw2A0S8iO4GeAthwCr++usURljdp0GRTvIeIQlOV7VRrkp
jIfzWh4FAOxTNeSbhv3U7qpiNSs8OTHgY9SukNgOru60i5Jv9dzM8R2mxnu0/VsFv9veqEG35w86
3N44oUb6iJFnUtyfNyDDB32IBEoip7roVOQGy+gSr4mtUM1c5ybOljFaV8s6BOuwHeeJ8D2LMRxV
LvDmmzlapsZ7FA8ULVYHU3vuitq66jaFONPuVKdH+1FOVafMPO6gmv9dt36HlFNyw12fN9ajXenZ
iYZhNYsER2ffXqpznZ4YjDFe1xC5NxsJqAfcuNtdnG7P6u4YrdtaXSjqGGgcDfsHNnuqc1atRhyj
dXshx58dva0jD0MF64bszP6OzmCzb8kEiQFBT1rJxUL7Z5qO/7nFjEG6nQGxUzF8Ms5b+6Z+PG9w
R/vOq7RcRKu9O9YX+XpO8GNqIYyO3waN1D5U/+wpaZ/TPTWnWh3tNbuIeQNIbXts8GD2AxOESaT/
bKRqmajFIYwwwrEHleKNHyqIiiMVF1H9jB2qiDcpYkiLArughBeGfysAVovjyyz+FqXPoersmthZ
eVq/8lCLByy3zhCJMEKkF+xqqZVFvwwV+VAgeaB5j6Z348M4yfdafaXIpFCuE7neVqm2NPKnsM72
kUJ62v8OQmQZi72yD1wN+KseSksRasyyFfGldtK9HUT7OikOrou6RNull/ggNHJ8MMttad+1LQkV
jDd3RShv5aLCr6SVgbpqzorE5Sq1Pfzhk6MnrDu92cmcKIsCgwM16vdW0uwtK96ib7fFj2wTN9aD
5eGLmLqOvkuU8LzngDqakMTpPcNuEkpFwcpOFql6XvAbe8RlIqu8NXgNeOVFIT/rSN6X4nmgBHEM
n7Kcyktjhd2Zar8q+b6LHk4vz4mIPUYlFWkg+mXYw67oNrUprdXqOWdRnW58YumPkUlFlDedJjsc
M/AY/ZWnzhQ+pjo9nPcfTt086vK0lhhpt95yE0cHezPcok53+l0344vLsjIKhLkX5iUCSpwz6Db2
irQqY4tIizFFsujjeplX7aKQsLuIcCQxfwv6cwruNSjsLaaWt6o6p3MyNXrD13/4St9E59HHF+Uo
ms8CdjVn3lnGkCVP9HBGAu1wlNNvBeb11XmzPRablaqijfyG8KlsnMfu5+nZmBiEMZw/QUVbcS2P
otDGuexm1s8wk1/M8BiFj7+HlVW12x0NvJlUctp9CUJG0MH+zUT9YSV+9QtDku7D3GmlrWRNBjUD
T9tNjAySqLWrkNu+VzyE3fNZYzOG5nvAStXWZ8DDfXZ5Xo0CverPPQ8kW1eDAQOK0MNjxn+d867K
2mg5CwW/pZKHP/pquY6UuxRyxelxmAgH2rB2Pgx2VjV5K8JAPpb5vmqxZQZLEflzFIWJFThGzoPv
k1vcBwHFFoBy7kVYaOd1W/7cbdnoO9dpiY6+8ZIJ/a0Zojkqh9HMqEz1e3QXj+ysaGKP1ZH110WH
K9pMt4fH6ldLe3QNF7qkRSSZWqpt2ssUlBpFoWUAiwYbwKUgiqtcxh10jv89gW79m+2BUyW9XhdU
hRV326fYrSUvLZk2TWy3TVhs1aheIiW5TvOMpCxVmeoGxfDTEzQxgupoEyt60jSFR+wJ7ijZzESG
92Pki/EbvDA+rtbcB2RmpQSf2HSObrXGnmhRmdp1TEbdRiU563KEgrV1yt2pi5K1iM9YLOxTLHLi
ON52Joqm0ndaWDbxNjC/ReJ1nxwCB75y/c03q70DK8UGQWhL9c+m/hEU90GxE/t9hb1ci11nbv0S
jDlpyfdS91efM4oXfqR0saLl/VHBHTA7qCDGkzRaN0igIeh8BIWjBvsuuIa9EBWDqPKtJ9+dnp+J
IDvmA/iuBuXZ57UZuZeV4yFVuy/kp9A6NuZ5dVXMGj5PVofVSMk6ABLyrb8LNqf7PbWulM+N5rlf
hKFitscwYC6NdY3R3emWUbEfoscX8/EOPv0QDNUGzE2YxNxukaEuq6Wc/NSbC0d8NovXBnRhpOyc
+jpIrWVs/KhdLM39w+D0ZYvY4wWYFdU717kwUyyW7afGeDL1QyM9s2IXYiRsTen/c3Zey3ErWZT9
oUEEPJCvMIXyRU+JLwiKEuG9x9fPqn7qqWlKEXzo7qumLgpEITOP2WcvQIEQx3rs1oR8p3RHS9tp
/CvDXRmiqIcoprXBWoFfQuBXmVv8XaGgBrh97QX/yU1IjeG+FvVBaT8sMTpJnbnmFUEOu6nX/1RG
t1OtJ6mFUd+jotTPlNh927CDWa4DNcEFooIaWC0P6wwHsd734d2k4GFvm15Yhp4shS4gw9AitTJr
5r9hhwKFr0TjRVPn03J2GZX32vShoDBRQJObcS8bo+khruWNIb2UNewhhYY2fxLBJDB5tnNfDR/L
aI+j9iGcks2s3a0rTObVLRsPu1bHkk5VtR91xY0nze3Hz0U6qnHiVspWT6NNC6vFDCenqiq/Cf/I
0/s020Ct0Hwq6WfNIzLH4Uqz8yX5LIqtPKV+21Tb7MoXW6DH1TLenou8m9cuWGQsDaU/UzHfLey6
TfnZyPus77aa/TZdlbdJRQl3Y9BLS9XXoj6I6U8i77rkRa1SVy5qCo2xt0jn2R6DLjVeuvAhQ8Pf
tsWDUTD8ywIWtLKjaYMfgjdlpmcMn1NVeyWUSyNVA9m4E+ngJNq5yUFJsi0507JRIrHJI7gJVnt1
W3eksHV7Afh0+cjSk14rAcwet2b6QZlrz05WT7ceqZpRMXK62Q7CpXeHJHcFfTpVPbRtBjjrj9Uk
Z33FPotpTkBQ2Eg7dme4aDEdTbznc4D+2JtaM1hjxbFg1nKQogbpZK8Rvu6n+qOh3nXiKZqfxvQ4
5nfjspn5Y3/9Z0O62km6TYOz5HOdnflvAMrV+AR+zAfqRee0Fb4L3zqlbl5MPbXzoFNbRyXPHsfz
iA4lpn9nnov20Kg/+qVBVcNGjAG3+rPLPrTuzbaDMfy5hD+V4TPnZ5YSZFjfJRbm57l0gqeV5qdw
BWC3TQ10wgU0iLs5v9T5WQV+TRgj8UAVETK7jBrTC6dTUZzaxJ/kB5HAJ2aSBUvsEC1FGte+vFyo
42wiqdk2duR1xY8xLTlfmJQiumjfinRXDu0pzBeMCueNrJabHjjdzNBLLImtXc7bQr8gCHZ76WyA
zTR7t+/9qWCkuni3jacSoLTV5d7SDkAdew+ii4tL3ok4ye+VSxFxw92+XSW3yF7Xamf082aMDgMU
VjNqnMTYtyWgV15SCQ/5mV1HUkCxXhuzzUZlI7KY9UuvyLgMSTaPfEoz8KuC0ggCk3V2bXhhjR1o
QIcT1lScDydQbYZ+seS7AtjZ6CFIpyemDDHeCe9We6+o8zHS1Yc5R4WiQTLLXlLqqitKp5LeLnm6
XT5mfbIVreRhH+FjkFpK9IdR4ebDQ1H/bmdAPLaxT/PKCbU00LSH0IZHl7VOBfhQpkEydxpK88lR
C4N8dPDE9CTE4tSdfmVamm3GZCv68zry+mh+zimmDFXrpcojvryOoUM0EM9DhwaKtQdm1hPxDKng
nPEERPGeACuIGsvFM39Lj9+VcPoATCRpxtFE6V+1z7qCLq9LIPDtDObOrdFj3gChVQa8+kWYj6H6
MiTtWcV6MmLeUSDrULV6g7Ter7u3aKTuUnY/Wnn+paDog/oOj41DoFzzq3emW5mFE7bD9mqfHmn9
riVjGjNmEOT6Z4UEPp8bqJccIbnh1fbVuynb6N3TAvhWDOFmXgavXRPYCcYmXXZd3h/qfHNFLUiU
iM2gnB/XkbHU1C+HQ979mPTL0LyYKgP891L5SglVqvcGAQ9/Y4Z/p0lvZXw/8QY1oSB9u1rGFsCE
/CzTLgpvjDo8RhU9eTXamGMAONOuLulEoeolTR51Fktc9rTq96EqDjTH3FKknpm9zVW9Z7MWzJxJ
WkyFTkZ/rfi1/DAqapBy8o3as2Y9rB1iy9zLJybPmtcqZNZTZHzSbopOgBF9vdEpq8U+MKmnRANT
u1dAVGhx7RUS1TjGy1Bp4UArTW9d/dtQd1pH0FfvKuO+jj6UtWNFHDHRAde47fNfSr9PuaUq2iOW
2pljT0R4GA0VKu7TtATSOHhL+IKCSKkUT+hA/eqNbKG9Sj5mhuzEdG90XtQ9iuZHa2+K+QL6ZFCT
Xd8/UOzhCM2X6WPVFWdsU1+VpCBfeYt+muV7Ry4VKy1FOms/ssWmNYYK6U5Nmao+laWCq0JF8NVu
I3BgRQVq/VxBsm9Kdq/Y65Q7JauCEjfYpls3oQUaNor8xLhjGHCXR+eVCnbebSfpj4mHIaIduWL1
KxQ+W5cyIZmRgUMfRv9OWS5uXQjnut+sVeeGXf80cMh390W2WaKLrnlzdowZs7SSQNYCDmO0Y26W
1E6Se7LyLsvbWT0Y+vM6XBT9RcnvtHygPXbfSAi4GGAedCdUL0CZNwo9KHwwUo7DKX7tI68FRAb4
MiwekvFZ4uxrbZzU+xr/47WleMtnMPohyugSRWipU+nQ9u/RKLEwdWcCCK4O8DoRllVA1wUB2bi1
quFk553TwnfUbeKCtbmoLSD3JjznBX0IopYiyzzshd2o37E9n636MLA7QZh3kyhyYwGUejJc1ZoI
tbBVLUcflK4z1I9CioAen9KpC0Qp4ZA3OCLZMEd2F1O8ijvKs7R9k/hTXk6ZeiiqP1hFSspdHu/7
4TEsBtiYP/s19KPuLgEmOc2nOnlZoUOra+sBS+opW+vJz654TdVNNmE3N2wG5mvsjB0s4ngf0o2F
V0s1yWzgn226ZVDJTQCFjrEF0AljFHaA+VWIp9zarv25MSqvSYwgHw6VKM5KPZ0zaL8SxkAQ4Y4N
nmLQLTdSwvkCgYLM6A+Ty8FcdQ9107h1GHrJmgfxWH/0c7OdB9/ilw6BBFdhcyzgSKbyPcEhW4G9
QW1j5u9qUQGNSbyllzyYehtFfUL945TQRlb7OBq/VGVXhNfnqt11oeqMrKGuzw49j8Akw0jAQ6Uw
2vWglOtNmX2snG8F0ctKTK/Z1CB4iTUi7Aa295QZnrr8kjjgTNyAh/a8RO8VwbSMQ4UVb1eectl0
bmysl8GA6qHr1wUg4mEbdeLUM+ikGb+ttttklu1HElNhYbnrF9nRWoAjvDdpXW1z5W0ua8/MewIB
VzldWdahofptn2yUxPTHbtu2jTfnDBNKVy+MfTacMnN4TM1PU78LzYesuCMA7bsuaKvJX7ODiJCX
KI1bpVtMYlxzAHuwQqxFrQkjL1cMD9SNU5jGSa8yr2uIDSt1W9SL061FUOUcbE0edA3jYDBFTIgb
Kttzr/PUBpWxKj0Yjd+TwOtvofEwWvWrZp21+blefhAzbEd5egMGwcdrh0jJXOZS2Nwm9FsfSx3I
keGnlGJX8zyPlgM1yJ0HXkbC8roZ75Iidzv1vpw6zzZqFkYPzR5Vqjkj0p5ICOZAsV7jQtusQ3kc
S8NZ4hl7p+a+xa0ybpU73eDImQana7KDqpXkApYfpYek8UJqESIXbjfablNgEmbqVIQrR6xEN63t
donlWvKuaYkWMy5Q8FBamLDZZrVmXKXru2W4NHW5qbPuBEfShTy0RUbuSrhf2FzUQp+R1hhFmzB5
Gnur1dlxxPBb4zGv0noUJfox3fiZs6G22OsoBEWr+tkz6GeGsL6qYtdNO2MGu80E0SyI8DGiUY3c
14r5IVunoGRx2tWICcvgwIx25iy+s5X5tPaYb2iG7Pblb9OqLmpyaKv3Tgt901Y5vCbPXLqtBTRH
jc9dxYyTfagz+PPF4OOkR27LnFsVYG3shJ+AabywfxlMsZWbcoN9+UETe36PXHmNjTgAzy5mX9OA
LmI7NGrBUth/0hGrHFH6mTV7ceTV14np4zD1EMU3vXUBs+XYTPWVE0L1YTg3NTzZ6UFVl6CnBlTJ
UKKECQ1YvW/r4tj0CCJbJKw2iWPtqWZMc+y5J0WMzJcortwGcTyRYxqFvh1VfrJajKtOu9FuPi28
wZ0JYhs7XHeq60fcWxxTvR+q5Fehx3cLOw1TkGUTJGviIl8AoGvG87FURoI77MAVdu2km8tdgbFM
r1VnYR8M5sQw2HEms2Rmq0KdbG/D+qFrYdGb7I4/EvELY74asHeOz0jMkUYGlPRI+NnF8QTWBuU8
2dR51jZy4eRtFLnyslY7TXgMWIrmsbaCen0umZaMOHiN6REbRb+2sSoPq6fJmJ9k/LuHPHNp+jDY
GHRKkOt84Co52bwchTT542RtYEUgFHCHKfSbeHDM9EmJcg9CoruAha5IJKd0dSeW4ByW/rC+WB0h
QaG7hWluRQovXhZSUCKCLNgqsx7v/Xa+Exqnq6L0XmOEL2ubuYURn1ddeKq8k7PsTjSfdgMuiAHO
Tpu9lfHkFa35POsuqCVnsbuzvjyt2qWcwsPaq74KX7g2DiK8X0nK47gPQkEWHDWe2usunJkAIBj4
ifFYV/qnjis9Lv1NdddrG6s8R8oeT2hHKD/V5GWM70cRO6I/sm+hZm+TU5NS1mgGlNAbE2t9aGVP
Upy6Yai6WZXf0eYifgAPZdeBuYh7LY234SJ2fRaddLCzRqT+zohQzTE+TtbLMjZ0q4gYREEJZnWS
VtuIAiwYo7FlxuZhSgFsxb2MFKsbFxJyCgz4tmEOrTqahgNPEYHdBnOFY5kZSofQPGtkGp1FM3l6
Giw49xlpv7VqQaSdRpMB3KuXfTU7udn6qqigxtcwofFk15VLIsWniZbxJHs6o2ASkU4RMaOkepIK
aGAx32b7U+TxoekyR0l+9WXyTFfmQlUE8wb47TEnXD5YZ1tvn7o+DJDbkS3c2VV1qeP7dH64JqZu
QTCc9PCsp1MO5BvI5smcFhhxPeHZSl50iMz2XAPfW9Z3bBFdq9QctZT81X5LqSlOrCLqRuhx85gW
+bg6gO5LCOuA2/VrJSd+6Nv3lHKNqetEZrnXRJ/QL6hrRW7HWuswql+09xlhpErX1xQfoRU/2gA/
CaCNwd6CV3dEox3jTPNqE6DNdZSm9ePCCArht9yZNX1WlulInbU16jMVR1fhq8dKPIjsbQzo24QJ
L6RkY1J600edBJ81ARagt5nRnq8bz06Lui1uRUb/Gpotm+znysbZM/KZhtG5kMZtRNCawyAYlAwF
cgqXLv+c685Fmg584P5aFlE4xya9f0zVrd2caboxBYO1Wfknad5FFx4SuYcHz7mjLHcgsnwr/5TW
wCiMjRruclsLZuhX8doGMm9tqhF/zsbWIHogN1a01Y8XsGuTrO0ayyavrby0iLZFPt6V4q1UhnNF
NcowNGcYidUj+bxyaz3jrR0ohsT6Uax72XodkehE0p9quaOssdiPhpf5U/K7Ve2joCqUWeelE5uM
mAr+PFPeb6rxXoT7iUp7u536Muj0TccsspSdMiK5sfuRlruKIoY++IZ8CpMevFdDfP6rxEg5jU2n
ZjG1AMvX9XMmYFnJLmfMuLXumCmT31AgTjFVMhh3or6GbHu6FJP02mJsOWTlOWWfbnLgCUW+i4En
5mJ1lBQ5Wn1fjrOXgbKryEvX2SvItNF+H6PRPlqxtgWfyyEdOWJ+K/rhIIeXOkmYxL9Uke1JzeD1
4l3vdFyzklNK60LmfiPZ5OmPu17PLpLREBl/FvYISnX0x4bor+q8bBy9MUrg+oSUK5+hl22FHdj0
uEyoPomVH4r2BeK1K1Ziq8o4DDYjNTKV3P6aRxqnJl72onOZC3BbC226WbhSjrSkK9wFnbrI9GM9
s4mL1jHjzq+qmVKTwvDD5BZEBXOjU7FDiApwpRl5ARuFuRcmlYmc2upPN5QvVnS1pk8v0WL5MmzL
yBSe0YReUU/81cGL08aN1ek42bwoRXaMljMAt4e0me/auWTSnk0slTa6kgRjFVIHYLa/nLYZW1Vr
vVlm5jToXwCyMU9HGALZMFbZN8zXnrksRVLuG128GLi6UJ14ZkrXrePw1KziOSunnd4pp14fT0s4
Bx1SWpnKtirtihzbfQqQ17+e6hLReOlbcwq7XtpxHKpLG5NjEo5F46lffs0Pdq8d+r7/qU5IUVSy
0CGcNhEUT8esDOaBpcd4oMQG39BRKI4YsXontzbRb7tywOPJYI3JdlraD1nUQQE+sZEZ2Sv0faFI
fl8ZUjAVb2uoHwzkBosBuiTzVZiHTEAx/A8wcKl+zh2i6GY5q6HileOxwqRj/qlZs5OFT0b0I2rF
fqizA952P+OVnVtMQbsurpGyQMxXewR3o3w242sDn0OPLRihQHT60I+z2i/U6dK1+exYZvxAUoI6
wBtLEnXxI+7tPQjB93lCumtWp6UxdkrW4ighS5mTWj0tKfpQJEITG1GWooOfeL8Wf9Il12qOkjId
tZZnvDxGy9GWLnPKV7bt4iJ25egZ5GplEuaLHkyBjVeFWpmebrTAXFbZbdp7Aw+3QUojgijDXcPz
Q5Osn7Ue1G0NSkWi+taRZ4i230zk/bF4ltsHK63upabxRabuy26hft1sOmx9Ig011PwoCFe7Ruzb
WiU34w2zR4FhUO2YydvUPRYULkKh7uXeorIJOL5vDWKmtfIk/Zxmu8jWMSfSeQHaaquq9/p6jtHi
29PkVUAafC1vcuTUD0bEGMtYvtvXycZs2MRCpQk2bK5/Bhaz0ehVNfxvT5Pg+ufrrGhYrf5KMDgp
tlMzptYn5TXvwS2JCxeDQoiY4ympX/XYOxm7Fq059gQM3RrfW9ASJSOmlmp8zmGFuxBWNF1huyao
0NW8Y5zRy2jrZIepoAjTEkrPWvvYVVYwT60z0XUOZ3kTDdSfxCWCbyojehnkxu2X4RGUy3stmD9o
IY4WbyEt1/nTaJ+s8GMdOCYlCxIrUF2dcjBeH2P926qfGmtfiJEzt/Pb6TTH5aYbEl8bLqYtbSz+
er3+ITv2R6PeD90QdEL3MHtlhkI4BACHfoAjdWraNIiWt3LZxcahUGHel0dhvjRy59eT4kSr7ElU
DVLZt2VmNRXVTUyL0fz3jne/psSr0GNTBXF4RcF4YZZCQfWlxEEitT+SUX2pJyNnOU4Bpa+Hwt5L
9TazIn/qd4uxvsuEncA/MZpiADLahdM2bJrtIGHsWcqbOKFKNQybUDE2Mgth4WEP8e85K9+TrmCF
5Z5kThy1v+1ldqvZfkk0bCaFlT3aqeIqGWJ6Cf3ZmqonDGE2UaYQW+/H6cCxseMFD/pW3rUK+0A2
fprsUlVXb1flKQJdYnL/DU9/SQZKjKHlLbb+3vcjSrnkXkSmo42c0UaJm1ZFAWldy2052oVnybo3
r/eAghRXUO6b58UvteSIa8s9zJjj1GVH21y3caLuQkneyqVNVqcf46S8VxBy9X0XhOQEY6Fvmmzc
6iPkEdoWSn6KtOcM7Gj6IdKPdHqPOAIUvE2yY6+9VxOl9v4SGefJvB/J2Uq8giMqkRRMJCn3s/Uj
7V7F8poNnzPjVuVy1sctNXxkgrK9oYKqxYZvZowpnK7t61aJGMG8o6GotCVXuIvUe5uqjJB3Ur+f
p/usPUX1Wc9PSnxKlJO8fMzq1c/7kdfQG+tsM0jSPaagJVvTKqduHjKYnE3Lj5jBzs46j8Ylv56A
T02cPSwmCWlT+HkzujyM31X10RqbWkPe2HHiAioPhT8nLjuRjYNL/GgS7xoU4csYj8/Ia7TaXZGm
YBC4t3QSMGZltT1g3Gt6uYi7TLq0A9Wj8iSF2sOqtUeDIy3SaQVusSWn9RZ0BmPDRP/rnTHtwuIT
k1LkFsdB/lCkaKsBta6nU5r6nfQyJ8/tDFd4T6mgxDUqm64+Nd1BNYJaE15RLXvS/9y+ft+HwdLO
UnLu+ouhY11Ct5dmWkT18jBl+3KwtZ/pqgZMFx3y6k2dxVEbHvRuxou5lHGjEe9DNVwMSIOeGN8N
+aWPlQ2Z1iYSCcRDcFe9X/a/2PPv10hsdUk7Xe1x8uHejl+LAWH78CwlLwX9ov7Rrr20tvd6vLcJ
zbe69VuaHo2fZbqT2s7vFj3o5LNSXBjlp63hdoE9IjeN/CjEsKfTnpZCcXP24ylseG/PWj7eJ9nZ
6mIfg/QgV8OfZnwfsyPIBgY/xIg0DEj87MQpraDdkc4Upu4O9uMg5TtJI/+R+aAaMtMTSklfHqhK
So919LuIig/RVP46iqOsRQdTXY9qTeu56+DfWmh7MWDNicNFYvsG23fSbEyaj5BQEqoAjxkpqV6m
mwl0btvbg9/G6JZizVPHZ7iA+AR39JwPcv+httMG3ZSjUvrIKWQYhez1ivQ4178Zv2o6ahk1PynT
52GqHu3hUZH/xfr+QqfwHzeCj/eHpIw6gK3/R4+jrh0mhII5VOGS/v0/vMe+uu6NMimdi4rzj+va
3aYRp9r6njL+1hZMThK5Mhaum9LIHLbyNwWTt4ZgJQgztbZRgC0tZtJ8Rf9QUn014HdrCBYVjTb3
hcShpJm7NHkbpdFXTIUzlo6sqgdz1rhRrm4K8QdS+GMed05N/TUSrRcx8l7+MrPsH/fyxXfyH+eG
//qumfI38vT6OzYGrSkv+95XfWvLM2aTaWcVX4lcnBdaWTTA/650+ep+b9SE9mqKMSkKJoYUb0h9
cN1/v+4X0tBb+51Ea+0sVJlv5rApjSLQ7DNpuxPm6z/EP18YVEMS/n/VP4kc9dKYSBMuppTrGndY
+yCqibFpjo/KzkplZ5ZgEGrajozxkBiGr6uv4ZIThl5KQW9lZB+mMqKE1Vlux0tf/MP2+8tbu2qK
/uslyMdsleMIxXFB1RtcLLPqW7wHoro+ZsNvetC7ZtiW/TNqH9081Viom7hYSI2FjUPm5OQQZEJQ
AY9h8aQa3xzfvbX74euoKCYIbGoLj5ozpNS/f9VfvUI3QsbGLoauk1G69rRmF/XP8D1fdvn/8/up
2spqVy6sB1LvwPD51v3e2v1YU6bokjCxbFRdWSMN9b533RtBotXqWTMlLbe7qF6E+tCgDPK9S9+I
AyHiqeU6MIlY9gc53yTz93b6Wz+fGJxAGY3LclA+1tfq999vVvtCT/j/ufkkqmQZi8V2rKPOQuYx
Glc3WsonM3B4Ct+XpNAIAcN7IV171hiDtPQXp/xY6z9pQUjSUU/3CdFEnYLFUvUdnYhNBim3WX+X
I7ay03y+ducTWQSj8kMO38fmQahyYEpPcTQiiNorq4n9MIupUB7+/mtd1ar/QxB46x1kqWmsqFT8
D/n0uOBVMrUjLIZu+qnVzXtS8yvG4fzNV/RmA1kyozDzhlfJSi9ru7Hsl7//Dl8s1VtLHq3Uh1LR
E3b76Fil11zh79f9Yre/9T009aHGa5NnM0oVGzEURimksGRDAP+XQex/iDb/4/nfWiCOqazJjcEa
SNXYXcv7sjrK+lM1vvW5oMoY0kDejdqxq45W/lZ2F471qnxtJAmhW+ZQxaR0nbtV81GMb0J6DK3X
RP0JXt1cKNhC1ICE3l27lhI2OxGlnSrfVM0fjT4pJGxTrTnOn5PsxUg8tMyOTcsmFYGC+ZLVxG5v
ndQhsKY7mTqi/CtJ7w3lQ6w/qT67Y3xR5rvVvLLY7opWnKX2MKfnpEJ2UDU0Gd9q6jtm095FpYYu
EgVP9ICdod2uMHarx1mXvbp4GcN9gz5b7KPhH1PfX2nCb60eTYbC+nTAk+jqzUEyiPCJVg3emstM
od9E/ChcI1IgblReTSasU3wXUfwt+zn51gqym0UlTQx6HebmFIXb6V9S6i9e8lvPRbWK9FhCP3AY
Pu2n+h9n+leb2i1Wc0mkyh4b5Prl+GqAF0UKSnnMxXVLj5j87SjHDe1mjhRPWUxHllcI03QkIsur
u12c7cj2pz4w8oWiIQ+broZlqKeoWn/ISXcReonawLy3y9jDWTBQKC7PibmL1m0RaW5cJMeFenKm
HQvYLIn2r8nur57V9f//r0il1/OpXDOFmGCPA8H0TRca+SY2Gzu62W3MZZMz3bjkX44pXwyoyDfb
4hU2kBUFb0xo0Jb7zeDE1my/eRbKN9lU0k1D2+A9d0hWPBj8Iv1HoPrVTd+ER4pUMHFdc904Klwx
UulATDJ9h50IYO7WrUkG11HIA6blygfd0W9kG9eL3gxsdJJadvnMrIj1I3wyf/39jPhfr9r1ojfh
UWZGnTQi07l6k3Sp130n47pe9yY2MqeuCqfrE1h/rOd/OX38rwPtetGbtKgYbCH0sCCWE03QCvTo
aJAsGZmE3Xvfex43S09P2VCmXJsP1dvglX++d9GbhZfixiwnNi9b+6OxfKo437vszcIr2sQSckWc
iIqRNpf4hzfDV0/5ZsmpRtRKk6qSwmnD1kIAXES1a3VaoOX/MuD96iNuVl+m4q1po8TFV56mxJ/R
vE8B1YvsH85F/yvU5T25dS4a5DTWJKVn/1ym4xyNjsing005c1HvGOb5Rph+/ZSb9Zjm+mTOGc65
aoHMfCv6aPOt7/XWiEht9HFYOoWZ+pfoSfrei31rQmTqFQ1bmRaBoYQ7ivrMtP/9bv/XTnp9DDeL
0gwjrDev2UqSbTNETsRXVVz6f7/4F9vTf2wH/uskVAVI4YJpx2u1dhp3i/bNp3GzIuslNaiM84i7
brNc9eLO3+/3qzfvZkliYdCo+IctIOEQBfcY12do5u6bJfVDff3Hh3yxeuzbBWpmdtSnfAhl0auu
g/6CjupL67530Ng3q1Mz4IVEHZ4OZtMljqkrXoXc8O8P6Isv9NYkKDJsJRtsvlAjxA0O54d/RM1f
XfdmMdr4iRfLwj2rhjd9SGnw99v9j0fPbX7D231L8tT7yRCZmOaDzEzYgidgiiZtjo4p7qzS/HuN
RhSPzBV1zGosjSfNMiNcOxPNpaw6Ju2svELNdTFVGwEwYx5NHKS1RtOzCKb1WS+Xa6f/ENuqi1jy
6g6q1fGzKHTfXsygWqnKaoFijh4FM1fHQiMsf12nI6RMRqrwtpJkQXM4mhj2zWt+0OUeqeZjh7Q7
Memf4yZbWO+06H2FLCui1GfSconzMljzeaf2rd/j72eXnrSaxzxadiLlx8Mfg2Zq/7wq0SZmMmks
7jr8/EP9wVZRJhQq86jPGNihLvj198dsWNd393895+u7/l8LnVFhRSE2nXDu7pm1fQnnZwO9kYSA
srIfq4XnE75NqRSoQtstot/0WbtfOpMext7qF/ry07awTmWIczn6VB3n8lnQKq+d0f59rUpk1b61
GCZSq+BqQTJrfoYMIJL3SAWDSGdgh58u66XJfqfqO6MPTDg8lTQOS3270nueh82so2NZI+wNvakp
vASddzJ9VMx9YWHk6l3n5IiFrXlmDmirK+kmo7uxIkrKadQbv6FGm9NBG36OuQgKewqMmCIJCu3l
V6X+SiGVzNMuRZehXPp8Iwl0N/RsG8Vt692sflKmdydzeM668lJL/WHJaCqNdCoZUu60ym2RlIVo
TDIND9jpZelQSo93C5L5qOBJpGeLnhwDamikcEFLsN2XhocubtCA6ds81t15kR6qHs3nu6IszkCy
WcfVJluzlxn+d568VOvsV+1BMzeVTK8eP8dBaT2LH07FywoKeTKme4kJ8kbnX1aTEYWsJHsagvFh
UR2WQW2e8cFy5npr1r3TdvcANNwyGXxN/8ibo7EYXmqWrjYpr2XXMKaIJp27GhPtl4mNO6ipbSJw
XZ/GYSOvkK2ZSSni7mFu6qv6SzO6h2XsPZtJikGVPHQbwZzcoZu2itLPMSi3JMWdknE3osKPrNwF
K7nWYCfidScxYKWfAex5OXJ0YWSAMmxX4RYMPrpByTJGSLGuDUZf1UNPD9udEnabcTJxOhV7hVFP
Ec7MVBV+bPXbgV5bn8R+jlgha+egMT/7MdwkidiWeGuqsfZRRkin/y9nZ7YcN7Jk219pO+84DSCA
CKCt+zzkPDA5ihSpFxgpURgC8wx8/V1J1b0lsUrSPf1QspJIJjHE4OG+93IMWiEFWi8z1zK2V3l6
N9XijIhZSgO0b51epvaXWF1PWBlIki5JhyBN9emfly091e3byF1OZ9/hHCAmekz98sabYTJRQXEX
Bn4Ewzj5SXsqKfxW4zpzHifa787xhQJ/1+04CF2TL7vy5uHC8m+t6HUMcWtaSBJKlO1usRydD+Yw
HHy9JaNEXTTYuugt+NWLMdxQpVO+XPpo0JEF+Q0tHE6DZSIXyxFhVushnT90HoagCtmo6Sxy3piT
f6zHjyYjEWnUSJEg6INlFhRIpbJFExrLeoJBQtuX2VcLMXyEe9zE0VKPWEwylKlzthnEwUTmINsI
ORtVyxK1b4oJ4LnQAlvhvkrEIlKCPolg/jKcjfVFPI0bKFCgB9eJvtOZh3DgtRfegg41VnMwcszp
5InGnhfey6WAFyTMWxfXNcYd8OE2+KzG/dQU2SaimuElH7LptjERmIf+kpeBxupo4xj2c/T2PuOY
ZGSrPxpZDZlI4MWwd+ng3YSuf9erI/KtDNlzGR8GiObluJG1PHUs0Kp5NFI8gRqvaNyszBJYc0Jo
BXGLsgnq2TTS67R9HF3mZ4dMh44jvXiF2Li0TQxYk7Mq3ecKdWs7PrRjvjVjRe31RntgM70d4iCr
1csuonfk2fzY60MxX1lsYVb8selQxSfPvnR2ZSmRG9Y7X5lk5/pFgZUzRfhpmEw6DD9XMrspNMN4
dBceun7T303+KVC0a2sUxOhi2bf3noV6E439qtDRq5mkhzC6y6ivM5fOG+LgIoBSH50hZ4nM13Mb
fgyodrXIgjM/O8nwkxcihWfAtejnBvrDLCZEQyVT1PQeEpQeOS10Cj1fy8q8z9DETxn24jFnXU78
T5nBihiNut6mo1zJdlzWLrlnty6e6l7ue/MCUWoELQbGA9ZhCKQy34j42PYvVn2K05NtPnnDuEkK
duWRomRzRuYOR9th2/8ytdW+KcVWJ7doDddTkJ84ASwd3hvdYGp955YwmbEBtj762pbiUZDtLOWf
avvU1y8VFflwWLbA62ULxzAs15O3d+txUan71vtEbmmVxP2qkg9u9lXIuz55om/YysFKEhJ0dPmL
wscw03nHbtRNnVyXDe1SwrukfsjiDTNqOwR8mpvGp1BP1wM9wWLjoAeFlo4VGA0ubNUlFReMeKia
dNLgCfYOTW4uhwzxQNYk6y65DYr22Of4NNDiSGTeFdpNSWTCYYpw6SmYbk2do8NFwBJGH8L5jstY
mYiOTK9/EX1wUZs3hnM/xNuWnDBWqjEe9qlxUAE5Yf+kKSGViNjPuJRsUp+7gh2nfy3w5sVTusm6
8aJVWN185m/1GPjWfoyosjYoOw0Ga2qa+GWChUuR7tzS1ohHQuGBQO3W7X5H0PtbpgU39Z7xFtE8
McAQMxz96bJtrFXM2tzUOMOrr86QbHNCqxahS1znNIHCzo5/gO6/61AayyHC+xZ/ne3sVgdsbsFd
nWWrzA2J8+xVwfRMCvKO3r7tekRXGN7jdllHxq7uClThPl7NOz9FGZoXG9kiqkIY/OuQy3kDyPxd
yPXu4Fa0UafLqCfT26NXTHG9A6+pbiK72zVGtYpZjHEa7waxrcr5wrOeau8LGtiFncqVKvpFNOO9
xIhVovIYExdH9hUdRhYztohhxkBqrCunOyIrjMebpEzXJch5qa+7HNNqYh+bs5awJECl1Nc6uOJV
uUzzD9q6aQEfzO2w8gqxNoNpxVn1S4YJ1dfzJg6hUlE0mG5omL4pMHLG+wGfWNxeu6iYxEQPIvO+
B82oMJMkwSmNPiOldcv+MMjbhH0qGfJ1yFnS69Qp0SjSyOYHRFYY2KgzFJo2iQPW6eYAKchaZFWM
pXxTY7kfqE7XiIJYDub601wdYf4QCWFXVsVH0wB9TSrxjKHtjAu3Cm9bFq4JJ8DYbPzq5LuXdb1q
4xu7mHdmsp947w1uriBEVWwUO2GHS8RpxAWHoNwG6d4emqWU0WpmOXMVek7MFp6DONsq1453lbMo
m1W3sNuCVRzJJ0Yi8ex0t0N2G+E/IwtbnFPV8U2JUA5ihl/7m1gTgHpbQ+JTE+ZFnF7Oxie2DBSZ
w0oQOZX97ZRQJw03ZnCa2Tzr6s6bvVVob41xMdyq5lSN8yI411rMYzjf2PkHZV27ul7T7HjhUCSP
u1OnHht8mel+ZFmThMuuxUg+6+LhCWje+xx/8oBNaGz/zV0wPJjmTRS+9PUxTj4GeKtjxkLG+BPu
ZRm++DVeKj44+VDU8bnjNbEGC66HdZ+SFv0VgtC7jnDhjArdMo3Q1h1GxDozP4zpTUFdXdF5AKHt
2svsvW9bG08GtzTlXmv/SCMMT9ebskR+b9sXbRHtc04/ARLxIpUop3g9/kS5oHoomk9ZcNfE91bm
HzAJAQQUH4KxezTM8pgypQv1eZbjTU/vTzov0OZtldP4rCH/1BUfnJYVwsTIEBWHAPWniHkAuKVj
I7xD4LVssIn2JpvAdFNkAa3KxkUfXE507yxRulXPgXXb28WixojhK/gFzr0LoDaLccua+sIp7/t0
242PiZ5WRXcAV3ZuFErYigrLYWG0xClnKoryhq7DCyYZHnh8zLRuYLI/W8ltR3hh8vb9e/xd9B1p
h+c6OAqqwvY16RLC/bWNkLidT65zEffj1vP8FQSQ1jxO7B+Z8ynB6TD6D473atHST8bFOuyLW+WE
9zlm7RjMCAyUFgz8qguQxkfsQJrzZwjbe8s/WilQhynaZtbnoJ3W3kgYgCp8WTs7J9pOQ4WT/WhR
xEwlZ9/mo04KDNEa3VyHqR0MQ9/ce0ZzNAuaxlRRy5lZBruZ8LromscIQLb0OzxY0dbxARlQJZJ4
EPsWnWfWrkNcB41TfZCdv4epfzng6lcTqtZ0lUnwaRbGO8tfDrTYSc5H8YFQCPd/J69dzP9RcHl2
0QBPCbxNO/rU5ljGQ9zKgAWyOdpgaKo4AwznYI62er4xbiLkvnk4rjxME6o5xOaFXTyMJNBEOmEU
mZc6ICLHy2FJ77ac6RNyfp/+tM37XdPvz5uQnVZfYyfdJYFYYjlfejWGCOduIoWQkW0ysGTNabjC
8AGyYh93yKDlbhwPTeJdKSfDWBufhACSmyIqrNp1FG4ToCtek90GlrNtccKEdXcZOOIAN207RUin
Bpq91eNudry96sxjkzIeWZE8QMyD+2Rg+wlyFqjmNkTgX9ef+jrYqAx98wd69pRTcDHl6i7Vw87y
UB4CwvnNdvaT/ME5L/Rd/gDnEg8Dz/RxwliILzqqX3/9wW+6lr/bJt+lCgerl4NjV+PR69p7FrPL
AEzPKIlDBWAIekRNxP9ehujTewXXQAwil5jLjrNhXenR25vN/BB5XxM/vPSDr7++qPMW/XfX9C7N
WM9+hX5egg1LnYUmCDpLlIey+E129E1p8nef/y7D6Giv76uUkl5pilU7m/dDeMhtWhUNX2PjLuws
CvN7a0Bp3B4G9sRuSi5TdVn9tv3um+zn767gXQ4SQHkhGYPcIXmUGYe9PWX4Qao1SrJDMPi4Lugy
WVyN9FGIcTo37FWZzS6TX7TlEanrCFXBs83/Xa7/PUU5wggWawrjx8jYWsP9HP8mv8ju+vev8j1I
Wckc/wb71RHz/aKixy7ZOHyJO6QRdxyeMYfkRwIgWnmky5yqfx5/rlJA9dbKnJu7gh1ljpxVhUmN
vWDtYJUe8S2kOcffm758EqGzcWW3cWbnEJX9OjKeHBTihfCu/OJxKPvlFMbrLHuoZrUcNG64ct80
F8H0kLfVCrqRjyPWaq/qJFlmQEVqEs1VcC28g8dqypq2LOUFzr+q+qjNjvQabBuaCY0YyljdmwJD
kJ6XqnwCFZIGuNkObQ+R21yhAukyRfCITd5oP0YslCOOo7HIzpmEZWA0izNloOpKoopnHREsaoS6
ADTSFmdo5J1aOe4NB0X/mdSx9tIL31xjYnVm7IrVZVTsmylYuqQIbfIQo8h2CSAuzbGgaDHTW3un
1AuAbnhUi+k+aYtV3UV75XuQtp6UIGyP97o6lKTYaLUUh8/z+DUvwmOJ0aeK0E/jYoTQYoutO1z4
4KoL+hpQIruY5/iyjmN2Y+J2dtXBSpgr2SoccYAP2BnDbbAJXQvalOJVY30dnxLHPuXFV1FUu9Sb
Vml3dvcfyuhDXM9PeiD4kfgGpbXmyLksY3YcbHpN/qHXJ1ufEIoCdwqSjT+9iMxaT2Zyq9pXP/rs
2NGqHIDHZYrER8JZSy9q21yO+c4ob1tVrmZRfh2afNcaM2e2J+UcEZJjd20vMiHW8Ew4yDtLqEqL
XmbXM2byAb9R3Y+boQhIIKUXGN7eOoyHUfrkISyI0oKeuY+aBHF3tlcCUlRzQhpJHTPrMppPLdFj
PYX3rvFxSuqjn7+qCFetm61GUa0nfAXd4F86kTi0oXiJBRkIhBu++Wr0Au8xbbUaF2xtSaP1jwm+
LehiXbnx4WvkmXOdKPM3dZCfFHPkuz2l0knPkAkGoo6erOHdGEYrw0NCEuGOm3+ncPjJWi7f7S/Q
WnMbiNBwbPV9Rptht7nwsbX+eqP4SVlEvtso/DnnkEIkdSzMXRLSMG+cfnd+/Mm69W6LUKEVO2R2
h+PYnLr+jh3gNx/8k+rWeyau9EUx5IpMeQceog9myGBA5Gh2nJu/295+Umx4T8h1VZ42enZ5sTg5
St3SQ1CSLjskIEvi5D4yt1Pusc7ES9/xflOs/8lrdt8VqPLZMtV0vq06ehbqHBni6QMB8Ov3/JOH
5p6H8Hfhj6ejKJs73nPomnQiP452iwEVCN3w5de/4E3T/jcb8ntybhK0KGldwQ4op/NKvY/r+FKX
zosVkqSnNW/Mytpan1U/crxNL7Pg0as5kpw74WG4g7K06krAYeG00yUnWrN48WW2b/FbUrzb1L21
TpL0mBNN/+aKf/KW37cSMOUUmkE5UmrEYSgjygqyuBjSOx09DeVjOLZQ1sKnGSSXA/TD1zB9lAHS
rF0YA6quEmtngxnJK0xKSs+58TkBAv/ra/vZtHxX7WqCxIIu55FLRHfIJjKRH/z1J7vnZePv3tN5
/H03EirOwVbnMBLaPLnO3GlbZeHab4e9LadtgS3NsMpFU6QrwPVQfqBx5MWDj0HIIqkd5jsvGZaJ
/GQlKCkLcaDatAgiNKnJslAvYcLKre+qM6iEtKZlEWbQE9TEITzAggobcFomSLdA7xqvXYvoSQfP
2i3X+ON25aQfimncaeTGaXwtKObntFnt/E9B4Cwbf5vHoB/m8cUZnVu6RpMlEL95Kj+bHuf38N1D
mbQfhRVI/qOVFiRB0uUIMJhmb1Ry/9Cv/+fn8b/C1+L62yNu/vXf/P1zUU51HEbtu7/+6xR/roum
+Nr+9/nH/t+3/fhD/7p87jG+F++/54cf4ZP/+M2r5/b5h7/gK4vb6aZ7radb/Ohp+/bxXOP5O/9/
v/gfr2+f8mEqX//nH5+LLm/PnwZEM//HH1/af8ENdZYk/+f3n//HFy+fM35un38p8tcmfv7Lz7w+
Ny0/7lj/xCcghO15EFHt89FqeD1/xXf/aZuOTS8o5eAVcc4M/byo2+h//uH+U3qmOIt3HGU5wnUZ
yE3Rnb9kWOY/fdN1aC9o2b6tbEf+4/9e3A8v6M8X9h95l10Xcd7i7RLvis5S2rZrCT7IU8LzPPv9
6pkJy8zdKpEnJxFTA43R8OsOWOJUIxYtZMh+X1CPYt6UDq3turgTLWCawUYumjmyWU92YciDHfQ9
hfcWSRaJYC+kJY8z9TS4bCT2bMMDgboADWXSIC9ygpdobppope0mfEkC+q8vhqZxMWkWY3bGqmV1
pfaeGFDbz+sWkIbxqfMLs3xRFK3qNR3vbHsxxNEZNTB5xHUjKeroLp27AAe+ZwvKVtKjCLs83/+8
i62uSz+c78NcGBKkqg3r38i9u9ALkofg3L3ppRxUXsynvtVWdgzHIuXoCofauEt8DdMhg0V70/lJ
GSRrB6Es3+MKP6R/lmnXUIvyoTczSFKJKQs4lFYuwYKVCBROoEQ6484VHeeDeBwx+JqVef4RHcsp
O9apn9N12U0S7JmBETn206CSobjhMvkXWaV0E9VORX3Y0TURb23z449D65Ue9CYVOndBG/lPXWOA
6day7OMaX7Rygd6pLtERR0c9dK8Cc2hB/Jlb0K5ESX+vvZJC0KqSfchcm0ZihmvSvnq8EXglq5eo
aiG9iMnR5SkYUktv+3gOrI9d7YYfKyfVMOfMxml3LWjcBmfo6DabwHRNpq2dZ2Rv+QuuM1smR6nC
adjHAzCqhyyb0uHKmOckeaUziOmcZqvJESPXohi3uuHRPVVGPBh3Q+DI6iV3HQvKdJLmUHsL3uRx
UHPYLIauTLINvU2GgApRUD1EYRFl+7QXAGEKXRp6E2ltaw7JRezmj8LqIGgJ0y3dS9espu41jUve
dQ6yQ38RZt2AiOkcJ3nmOUfzTRPJ9u3FNiZJlbT0lPPQodwnC6SqLG2eaifsJMyJfGKgaWJ+Akwt
TerqWVLO9hXFAj/a5XbgIwaYfOVvw7iNOJdFlHHThcUsz46pB62VxshRI1aFHaXRddikPLw+L1Be
owMBRNOOyr+aSKbmRx36Qc8JTsmL2ASr+NHsz5Q2289Tf9elUmA6NnTLhPISo93LykWcH00Gd9t7
Cb+v5223t6XnYjnMG0KPlUHzv48g3kE7507vb6xSeNHJLIbC3tImMyp3kTv01sWgUUtsrXbmNeOj
4884LrP5ATlZ63yZTDzZY+24+vTtovNmZvh2UoB7VdHI/0MSnc0Hr7MhNg0phTlH4jS7CSyTt2By
qjBgTdHQdNlTsOTB9ebcvVpvIzK0uyE/zoEKqqei1sl4M+VpHKxBXWpjl6thkgeaBg3Gp0ZH8Zci
BYQDRyh0kts8TAMRLTo3JhG8kDll1GNo9HwEv8p291PVl2DtTYPqYlQK0Iil0ONCWLEeydnaE5nd
YBIphGwdmtTPh4JiLHIcFe4LGSfzw7c71SOZ2JvO0aJ6KcEkM/6l1ZqHYmrNdRYmjfmph41sX1iG
OwxbWJo8Ko4R3HtAGis7JmCxUcTkTiC2fujwwLzJac3HsSW7W4c+fDvXlM0xDxxbH1WcAk9SRc5K
5JVh1O3jsBOch0VbkOVMndb/UIR1fiaV9kijqlD0N0huwNU0mcTy3LouA8+yZsXTaaYQ9AVneo8Y
YUTHsp07FuSNEcwWMzAuGUWdocuAid/rbUA1slgknTFzWB+6L3NpF9FtXBXJfOh6Ex9t3dtVs/M5
5i+A0FViO8AsIvWcMiFPlj8b1e3khHH03M0isrY05gsDfqdtPYdxmZLjinSdjzdpwl3t87FgLBtj
xjrqDP7E5MEgqsSB6DopDlhhopzPHs7Am5xEkU4xU08WC7E1VUb0QIVulBvOCfl42asgAQDVGwpK
/2J2ujC8Tuq+6y9cj+aAAygzm6JdCreuR2SYNfk5VyytDBqiNtwLCspCbuMu5f30hhwJr0fbRVti
qFEgG5gQDi4GLVgFYtXyZ5gaMev7JCa72jZNCBuGISl98jVNQ646dgyMGSjgvn17NQ0OxMq3+TXV
NHo9WkOQpnf0Xmvl8du8a1kAp50KrBjaHM4Y/yYvK0VuQLjtfJ9UNjmCMi3b7nIaa23edGkOslWL
oBIXRRPzeawg6CP0IghaNMKr0o+ZpaGHrc9YoVzvvRu/88PuiZhJZVczWgN9MgePpKNFZcgjdyWc
ONhFTu8p7Eiq4v18m/y9Lnu2vuLtE6u5ZGB++/+mLXvjbmJXZ0vVAtnpHBfwuuJC6vLCQtcWnb4t
V+nbxpf6np7haZ6nSdgHbMGj5EwybSAPnyf0qOmjQ+a5UVUL6wisH2zm70K5P6Kl76Ojd6h95Xmm
bSPhsVzCI0tZ78XUeU/BsWvhXOuYjuW7xPKB5mMLBHsC03eKdpUZCmxUkwQUDOrGsKuXeUYWDL41
tu3dgPQg2KDScAny5RipW8PJu0eScy2pvd4Q2EWcBG6VgdFKn/p5hAdlMbbIVvmlHC5x4yCN+M1d
nY/bfx6PznelTEHcA4aeUEi8r+mbaFta5UGBR7rHQjAnLhXQrA4Sc2UFaVI9DZFxXt2neIxu+yRN
FJ6r0gqek3ROQmpzOjUsINPS8uUum2KL9jpyZAVr1cA4id72L4Vq/nXyU1pFwEnCqHQxxTVDzaO5
A99TQqG57dF0VTtrnme45UZnhR9LfDrNFUtIj0TQMRhVv75368dUM/duWbYJjt73HEs4lkM4/v1p
qJ29wrJ6SlCzk7O/ak27bZAZE9JQx20pzwJ/o/4VKM91kKxotoyh6W0UU1OhMI/++nL+8iak5znC
ZGA5Jjo5/12mH/CkX6EDsFnpO7N4EEIg2zFSB6626RLXbKK0TaK9zhKDNvCxhP/z71yAJ4n6hSf4
/TbjwUY/+uPjkK6f2SKN8oODIyFJFq7fne87qf2YVtcCLLBAMTtdtXUle/gRLu/311fwbo6dL4Hz
jzIRP3vMNd85pzC+O5/WiWXWBn0t9l1SK+/eNKa8JZicp/F+mgewQdCO/P42d3TPBVZlZdTrmLys
s4vm0kIeGIfioaHRozykVsWhHmLb4NCQb7DYqo/ugINqUfnxbG710NTNqUknJcDsKT4bsTcbdVWK
iL64v76xH8/b5/vysKAIjmmO7/jue3dozkYnxXjeeR30dCcgn706yIyOBoemhid/H/R+a/8mXfsG
lvhzbnsSOa8UvmlbjnIc/nv3NMUQQXDJAucgkh68W+MMbfYyqcmLDnHZjPXWT5IgOiYyqeObwnHf
9gWP2U6rTHa0b2edci7Zg8yxgn1SOuhiQQq14W1kiCY8Fu0UiQ8hnIaCWkcBGbYL5NRt+iJvyicH
QJ+6L7Jk7h97pUWxiszBCC/YZ1W6HtQQYk/tx7H4TTbpx9Ti230TQHsK0ybHY+W/SwKytrCI+6Zz
8KeE0aJam5GK9Mgf7h2bdM/Lr18u28APiyg4XMRELJ3KdbF9WOZfXu8cslRqWH1RE8Riy12W+j4N
adt162DLmg883DOlHLI5vPxUEzREEU2N3QWINuchNutarICO6XhNp8iecymEd3SjKFHSellpyZmC
7kiZop28KlCrl4lPq4B6AHo0T0EnV2HttN1LaTsoX42kzchwd6jUaOiSxgfiivnOKYhvk159gY2K
UcxNL2PhZ+vJLyqIifp2jOdHtz/D6ojBlwRGLYV2d5m37qVVFB/TGaXbJA1A09bG1tGmQC9LjLUc
laZT+bne4VXtZVoZN13JqVFTu29sdBLt5C6z0L8xx8Q7iQ7odeaDMSul0wN7m/TBcv3NMHe0Suli
Ehe7xLSacY2d+jYIFIQKQEwIRUATuvkYLHN7yJGh6v6Gab+fs36f5/KTLIcHBKkjjCY4V7TUu7Vg
AhqupxZodElkSkm9SSJ0Nh3wyJElm1fXUvSrHkI3lqvBnsPrNGCP/2yqwk0uIwprzfLbYdYKPa+9
y8rqss6h/0/S3eVjehqVulaI4kNhnCifXYUmevJYGNW2LKeXrtZHOaIfj31Ax6P/3OSyvqkwLm7d
2olXIhmchduBLAsFGpVogp7KrysXFnpRsxroI2ebq17o66iv74w5htpefBETpcCwUs2iTcWHOkJ0
a5GakUOEUCY84Lq5NgLExzLtDrZFe4yxTz5HAvV3RZuWNEHX6dcUApvqkiMLrGTaGE5aXYfj9Eka
8g4CQnMsVU8r0nD2lqQpxIPumlcP29EsHW89hWf8fOo+eH7z1WxSxJJR9yUM63tbdJSfhFEC8B2+
2sF8IxXy5QD+lJgzCOT+moJYcFfGpAqM6VG1KHjKErkfhdHD4M72Kqmqvl0bPjDUbdNzplkOlWUs
CPUurcDbmglyYdf8IqTdX3A6BcqeJOBX2+EEzWSTOQmhRAGHtgnmlWpBCmcuHYUapZ4Tx3qd0/Km
0uLO1cHjNPCU4PAGkPpjS63pbErXrMxdmgY7H/XfjrVwcKr4hVK7HTPI64L+XY2Ym21FMZcznyM5
7tPJqw0uisoYgV1DJVJXaR1AoKPLTXyBTLWhQYLFiWAVB5YFvYsgfm1kOvlCuRfFZx26bTxw+D8j
rpFRtJ9UkiWnLJyh03tBK4PfxBhvCIU/twRCHulbDqk9UxL6uKxVP26wFDobzZkSw9GkQvk44a5g
I8VZDIvGMyOA3GNQlU+zXVAJgoKYtadv8WycRKZxmPGKFcO/fVGK3CWBKE4J5Tl/0ZUmGakzZdXx
9lu2Ay0JsV6Seew7UVIQIXpuzq5klVkbfg7yacgW1dzO1VcyrQ1ELtJlHKp+vahbP9YNeFKKVK2y
GExAxKX93vDUGlOcWJaOtzVJ8/YzqLC8/lJFw/nwi8s93IY1x7ClcAPbvA5Er5IdzjaRX2R5akIw
o+UKjW6djguvNc1CfrO5/zV4VbYrPQnVmrOIbb9d/3ehktVb8G3HUG/NzKcFS6vyuSHfVeTAdFXo
Ipn1fGk3H9xJuFjcQ916NMGQCFWPyh1Vp/+9B3bedYldGBJvsTTI2HfRdJrVpFLJbzHVwVJgJh+b
3r9ORVjewCZoEa5TeFVghornyPY0Itc0sXuWdtiML0NfMu+X2idjuSWPSar11+/zDbj058g/Xx4p
WJPgFtKKIMJ+F90OrZUOGq3eQWSxWGdea+ZHb7CRxSmjaerNVAREZi39GhtsRCDganJxapFK1N7r
qQ5cn+5CoW9fAHkrx70GrBrtm1xZlG7iLhBy7dTBgPg9LzM+NAWeKEFuxLQQm20x0KypDVL1YdJB
F6x/fW8/nhy4NZfQ0paKSWLyEt6n7YXMzDhRlCRT0kmEwrLCuDCWA8pQOXcAWSVNcvA2zfnorgsS
Y91v1EB/MxgFc9j1feFIXznvJ0usHcMONMkg9DTSvlSmioZ9O3RpcVUNk52tHVNUKEfecgcV3yK3
duEELQ1x0ux/M3c5yIi3aopQ5yny4ypXFyTW7cJKtrFHPwU2rTqiB9KQixMBXI3KmyRmU7K9pYFS
y4oloHqRs8v7rwKLq+pCwTT/lmiYPYe8/a9f2DsUHOcBzzJ9YSmT1di3mDQ/XmAIPN5xk2Dcd3Sg
cp8Hww3KJ8PuySi4woryHYUDIMZdIRl70QxfqGnjZp0NzeDu+ygr2kVDcLuNSJ5kW7OzMUjkBSOg
ECjhoEvmAPR/fc3n6fv9/KFkhbqaNyxNjp7eezyekpmd5oUOybBN5G58eg+QppR+1aF5jMxoQ+0o
W1Vpywk2m+kxEVN+aJa/vgiKYn+5DAaa8m2uwLLcvzw5rZyKk5Rl7t1koqJgyfDcnW0CV7ovJkxV
t3WRsrE1OYxs69wtw5cHFDcc70pyZmBQRNrYV8k8zvTSiRrN7lLGPSeDoPXO6ZnY5E8jDmZXLkAC
knSjqkQDgk2R51V8cnMv8lmzzt9LLzSOn6PfMXpys5PVhvqd8qmeBJw/O6vjNFnXJTOy9hN+Q67B
H+yZE+dObf4k6MpRteW18A1p3zFklLFNIlsXn6siH655CJ19HUxmDcD57TrDcuS3ht65s5hFpi7Y
NCIbwzsSq26DT6s0P46OpPNPxxZegNGNne5+Gl2jwUR7voWwIZt5b5lBnnw1tdOed37pZDSacByQ
zp0wNc0/dNi417UzGinuTyumYUYXNdHJaChuN28JkdDlRHJbygjjzthLh8ZS1Iq2ZVw3zrTMYaAU
G5PW2vrUEO8aSzd1cg85BmebYttKl+fyLaiw4bDYV2VH9LFOkLhwItVuZFG7AFN8zbCya+pMSWdf
1TLmrmm7NJPcHeqCxPG3BJM1Gr77GEbnlJnhV70ZLRzGzYXfy2Skzm/0SAmtWEzcbOzG/Ny3tMbU
DIwGIw8Ndz1gdpSPnMYrayFsyUE8USFtTVrH47P9vCIFM8ctF+kFmuZgxtth3esw/K9b042nDalc
oOCBFY4B7UompnFtEOJdfftZ2yvc/lb0BcdQQmrGH7EZrw/QJwPl26sU0iKLMQY972lUI8PF9+ag
fvQL9rNNZrWVxFEdhG2x12lglbvi7allhuTiLC8uk6/D2IX/h7IzXY4T2db2FRGRTAn8rVElWZIl
ef5DtN02kCQzyXT130PR8Z22+oQVJ2Jvb+9uD1WQw1rvegeLrNgldY42MnD1q09qoVibfPuD8daE
tobAA2K1FqYammAdStxnkWqdHQN8QLP7NNHlmo7iYB61oL4OzuQPDfldl4WluaW6NN2LXQREY4ST
LCf4I0vuo1bRNDpFA9GtFHCwX2LdTfisM929IF+NniaV+MiwtxeNwpnvaMEUDm7IzfbWNB1yVLp3
bRt0zb2rgtb95ObtmoDECzPpPRFYrrnkqDsiBin13Khfssli/0tpT854yZdBlvepkAzNsSgMKN2X
UrHvMU4egsckzWBglqWLpaod1NiQO6WvnRtWwNRi9ByY5sxgzILSkZXQyq0wLfNjO02o/vAOTIaX
tmp5vDIYWAHS6saAOIg0Zxrpa5oihHbrXtQstZi5AjwzCfnD540vfCY0l37U1GSNhE7O70/TEfZo
x2yt/1yGLVvB9ULVv0Uau2KXvx/XQGm+Y3OVUr+6zusbJvLrMBs997JoFX0PjYcqJVRBj290H+xB
BOgtXDnwY9f4jbiUADFflFu2mta7RFYcJ1iUn5kZZ+toDjSgSlheH0sn9KbD1EzM6ddJW3E7u+yb
59Lq4/zZ6gjD2S+AS/rcWNU8PLqF0c2B+c2CMfRgRz+8puyDs0uxmH6F21tnJGlNVil3Ffk75H00
Bcx7WUpvPggT2THREJq+H/hpksgU/AJv4DTNJGa/cRPmz7p0JvxTWc7lpa4LUm305EzyFor9VO9X
pBPufoK4ljZywAs7rOSDblUt3wKdXldhYWRHPg/aXXkcYKiv0LbQWdCcwNO4bA+XHdg4EJnjH5Ph
2e56ptDfm1zD+cwtsM26SJNn8uNFu1P2sNj7JFa4H9duTTAMa9PGnK7iXq/Wf4B+uvLe47AakCRd
RhGWAwXqM94wavmWvlq9c6fUTfbVXLjZbecFGmNOk/XG3heQuKr7JB3S8VlZ3vAsqwDGfjCIugWQ
k/1LMgwhsIxvmCoG9Augop55GuIm+qvPO5FdnGH2T1MrShfCLGAamkPe8CFPq7bYKzHG/ZFdW3yQ
xMQMe8A3/Bba2RR4D6R+cz/GHB+3lPzxHhSeyspbJJ7q8TLF5EUmvleB1ubD91BH5hK0dfvtz1XD
7/Ac1VZk+w4/IIyloPgPDlokIGSUBv6lmqzpayaWfNxHiQ0QVBPziZ0Zl0CMTn/qO6g9/5//878M
ja6k1X9vw4gXHkU0t66Uwo9el+amad2imAr3duQ2Hg9zNAISQcLitoraaQ39M+EY3hg3MFg8R6RQ
3NNQ1n/VteRo4BMx5cTbnoGX2zuE68I88ZpPHoVHeBKiJGLEXzvM6dq8FKM/Y8BXJ5A6SAG1GphA
AOIMl2rOxCCaxbRGzdnzZ8WUBb82iCEMz+pcyeHFCa3sQ5zkDC51mlIEw8/gT1bBwGk42E2NclWj
7HuXiz6nZM9ih7E5IDpTSbQ3fJUyaBkiBxOz8qcuZ9jwLIus/TvtmKXurbYU+tGq7OXFMXP0tZGG
ZKhuiMfbGULUgx2V8L5tL64RNbLXfwyhtSTHoll4DumVKyKZI8+XmgoBJXMWY56er2KtcG5EcVON
fjR/C4FOvvz5FdJCvSo5qdGBYv0VTvapO18X673b1N3S1oBUjlV3X4OiAJ4AtOeDbUOzvO34eZ+3
S/mDso28SNtQjj+qqmNImszA9OfAA7+9+MC3v6x8SNagiyhejtz3ZOdkKkZpshM1BlZEF+nus1bF
5DPrlq46eSguIkj9sgyOqkZXv7MKvyMRwnjgo1uXUlnKH49q5HvsmNt58WNUT27y0plIoOKj/0v2
BBJIPGWN7KqbYaqQU6bX9mhjK8FjAm/hGG/r70vjFvNt4uPvJ9yYXR/ras2s0ks/HFt/Ud6D0J6Q
F5S69jqA92cWmDeGNFvZ0NgZwCzzmg99Sf/7yZSpCxTCQPkxqHAwOYdwUvJDFVLe7aRMWGVjEoSk
R8VZ8TfLyxCDduVCAGlMCWE+1pLu49QjFctyOAih3bdGHvsIiOySK3v5i9UET9MjXRNiVCjb4jA4
CrJCsBBJ+zODTJQfo9jlLSXdyM83zkeVN/zdHaFPv5Q7av9BDpO8BLGVJwcsN9KnoMWR9Ly18raP
m0zKB0tI74BYghbBX5r1zUJ0iKEhiW7EOHEay70oWkBy1WK26GjB6CNpYkwSI6c7MSeRF2tpHXUO
ycVDqGEnc4rMpIEv8tbCfbVuPTrx0IcU6DBzYmL9agwCGCHNUCzzaQMEGOqi0Si7uM2eDQNhPPQz
GCr3BMJg96j5uN3dIHV2qQOO6+z/2D7yYVzHC0Lp2hJ24WsCvox9g0dnNJ2ysaQMotceSHh2u9A5
OZ1rP1iFBkymTXHnm4xpcklIjWeM88bHuDp7//tA9olMAX4IAhvpkQQ546H9CzYzNbOqImn8E1nX
1i8RBxPybL8uHp0xqTAGmS0zn6Xx0/LRxfQI5wBWXNnB5ogmvdz1GI7CzBMdK2+bmAXXgyCYas5o
pRCL38Xd4j4YWc/mPsb4oXtoZ9+UL0XguI17gFDszw/RXDf1dyg9Zf0WMHg17P/3V1wxrsiW3HRr
vwnK8OorDnFiJT0hr/gm0N6KNCJxlDJXkGPIvoYaMiVkbdYlXCBcAoJ+FQl5fYH0mnYND5XGJZec
3b+vUpuIHpVNaCIlWDsTG7uI/Rsnqn0SiGN3rG4Ignv01lL/VlFnKQLIWvh4ZTOJ6jNszIiEjSq2
cK2Y7e7Bp6dn0DpGYmBkZbef/aGUFjltFDI50YRaf5w7iuZbp4xM/c51ho/J1CRffRgEzY4LRy+f
4VVQHF01F+96mWKCOBSUsdGSUt7R/3U9qSE6GG7KaJnGHYxF9dKT1xHtZda0Idk1YpV4CnhMOA/x
AVXfyoI85RA9VZhHfEA4TwRmjw4cKDx8RIOSIKM0TayUSCBCWDiIIOZI/xNMVgKLADeJL7YVi+eS
2uUA6B8KwqWMKYRzSlbtbJxnC/nqCbyzu7aZSJMZG9FUB6egGLxUGZrweakqddCWJocw7VPqQmM1
vXpJHUHJNI5DClVptpgTEU8CZ5ygmfRH6BTqoZzxjX/fRnpxANrWSLOFAdBFZrF+sgkh5O27rUcb
vBQhsLC2g79z2XJil3MXjTjfhNFyEKLnPt9qje1QduolzCCyKIiLDE2C9lK4k07uYSGst30jl+ad
dP2WieZKTEwk+NDjLLXffOc0MNAgnYVLLY7qX66TJ9ZRG9o8lA7KugEwkP1jFxAwXAZGjqeqi8nM
8ayymkm+1uN7S7Vq2GeDxGYYkxrSk+K+NCTzzJR699WUWQeXJrRgZNPMH/vSYpisKC3mNyCnq0fp
v7dTBOUaONH3aKd8aCxr3f+vE6OBpd3DS2swUWyLv9n+anrJHJi4B8gqzZet+Q3DRjZneR3tlmOP
i5jDSHG4n67kr1FY5FSHsW7URUzhwMARhiQOC1eQ2N6Q0BSe6acyrECTeFxWfjfVtfBwvAB8vvRZ
1DoXuJGN/mjxe8/tLJz5AaL1PimU+IJ508g+qi1Iz+QXrbLrDDX9tKei5EW3DV6WL5QvXt3tHJth
QLbfiMtdbcoIT8iJTsFx58Q92TxaonvrBO+IanB9+CBtgWo6Tprw7OezlqQnT2M6Hvw440t0Ck3h
XTIr1kAax2sl1HusgSyey2gfK+hD9+Eyuz/Jp8yio+saPDxIgyRXRUXwFv+pG0ScQw/b2I8jX3SN
u5ectdW1EnbrBLixhYJaflUR+SvoP1ceoivUiiVzt8JS9JdyIdGsDUdz1zgQG9FUDOlygzg0/RwM
XotadklAtNxZ5OmBydcwf6cTaWt4jgg6EWKW+suABo2Ec7Yhk5vQSq19EtSiuZNJT+A2lmJK5Eev
x/D+efuccVdTUiyu1Oo8WRbUhnqYOxy6JtXAGe5QXfjlwTYTCTqynZ3uDfj/v0M9Ov2AK15ALaHf
eM3hcqARcqiV+pybvmwIbgaIqHDiE4+lyjreIi1Gd0uiHythoxSCjjmIYqIhfmb1LcXdn0uPV4SI
dXgWwu2m08K+aGVGvALgg9ik82hIj57bIKD0QvtIxK3XrQ6QglTYmEqtW4VlyTtknh7jyO1tcpLo
s0fyJGZEsV/oE0lKc7pjMkqmN+0xq6LIR3ffdyqzjlPY2wE1aE8S4qyEOJc1pJ99Ek6uuKm9SZIH
lvdomXJRVO2Z2NL01Ca6fcuU89ULCKUPNZCxF6NcaCe0t6++rqnBBodJxacWAmBGVDmMYrQTKMI+
1oPwm9OgnHj8uOGAG8aX6y7rP6iubpvHtpfz9EbP+x8qlW/zoUI/lEKK0IM2/fuxNVjhYOZeqnPB
h4lPteWBgRdFR+RvVOTtU1DpMtiLZZp+SggpjoMWyBP5qYKP63xhybvJr6jL++JeLOG1cF6x8jmg
szuZjKnOvnJzmgLT6C7abZxFsmuBREePxSFh1UYKCu2fV9YrJT6PmocdSMEf4Pg09VcD9H+dxn3b
dq4lREXi/TqAkIFVf+2uRVkT1lSz/VDX3W0V5JnzxTYhxBnFPJAO+dqogkWFjyqM6vl2TiH0nOdJ
OQ1w/MqPf+OTvh6Y8Ekh0gUOUx5uD8rf319Am7IKY1h656JaiuLYpxbqgyqEqfrVorghUFHJrsc6
ZKmCMwDroKEGDKJ7iiP67F09ePZdV7hYv5kQtse505LU51w71akndLB6RCGAJkOZNbrTyX3ujT9/
gytG+D8333UXQ0+C8spCklTMr24+5YCQjmgBzgQWFwjWr/1W4fCxT/zNU3VRpYXhSIQ1JJ2NCPWE
FdraUg0goi1mqUS7Y95EbO2hiLibj4weSBSrnHG56aZGYtsfzJTNUVFFuAwWEkckCyiQqzJnJ52T
pg8YOlAAcf8QPe4Vf1dwY4c3DHu5zHkV//NFV4AodNcji+MK1jxz1N9fVQfHaJjKLL5UJO9xlNu2
KgmO1kq9M1NedF8jHRbw0LdVvskYWh9e4qcJIhX/wh3bld3tllV1P82OMJ+a0ueKGRInYw9IFYKJ
lAHwxBrtJqf5Ac3/Sl23tNtxR9TOQkm1XCneftDV8qLHxPYeNiJed+UPbAMlq5BwpjdJgBchigCJ
gVWReQQB6mT4WafkrD4jE8Jfsxo8M9wWQ9Goo1i4EXbDFdMRISPZu6obUSckcTKyLuUV1PDhgcPq
dhdr5sv6Q9T9g3Poulg/rVmW2Xtvw5tpfrReKsy9KDuDNCx2NYjfdQPKGNvfZOfPWd99yxlqVY+e
rLLirqZjGZ7jtvXCbzlkGerGhVHfeYMNtkU0JwWLqy5HuQqnSsO6Mqu8+m67jpuBpQB9YWWDpEFY
dV+TCKrdMURKZX5aYWXVH/xI9tahYBGgwOqVbV3Q36T4wugYLIJNyAxB4pupjhurZI51og55182K
FNSV64y6nkVZpiO9HG63K165Tam3DbANh7dPDaDOe69ymnAMK2asuGgpSs95cOrAIu9U95wr28ty
iYzlQdfXogbMs8NfwgQYxC3z4Ew3zChNQMbHVY6RSwXQhNBBF/MO2j+1MLZuE983z2BBndU4RrQ2
G01pUhLnqYzZf3iyt6N6U01sMCPcBnQ5wTBE+GXCI7Oyn24do8sql9mGphG6zhgfdIBVxkRg3rhk
075sFXR7/r2ds6DM2MG7Wvvejc5SBAFPMg9innzkqgSHZyMGjqKeiO7o0U3HiG73KmWSLSKCW4FQ
rjrWnOzyjDot776azDcrblTqkf9B5FWzCcycrP9vZvArz1tPMbeK4mRrSjCg4OWvcwB+0Xacl1Ai
vX2rxy68JEnB0JD5QcuwbI9TbY8ZeUV1keO21UUT1sRW3qU7Rlxw2J2r9oSKca3QLEFE7D2XZVV8
DateOU/4V/Pl0u05WlwR/Cpd4fn31Zja4V33NY7nnxywG3E7ITLz78M29Yo7TwchkKowc5DfT07M
EVGlcDeq3axjGQ50iY637FuQAHXrNQZX29Sq42RfSMdqTkWtHBTIxqEbn5KeBMXeChp9vy3/jS4v
oyJYNWhZbSV/O4Xxlmc2TK/P3CZzsPMopaJjl1lz9zQCQpAnrhgAknrYa8pmi6Ft9b1KChJXraod
NNaVjqmo3d1s4dPOeb3q0RjYeO1LJIrxOXeTrLhPac122/bs3bqpHvPO2J9yYWXB9zglUvtpLGBg
PzPeChjDJYSxGKIqyzXtOKtJjmly9ud+dq3FZSATzAOpNatRJA83W24M0040A/1chQeACZNdNmAb
70anuiObczZPBgXXDm4HVnuIUuRyLNap7imABO2ctr3QUWmfG13mnA+u5K4xASXzrnQbD1+7Xq2H
bDTVX+W1FvYwrFsL95JPz2zONCSlUuU9bP8c4R/T4gB4kW2bg+yApoZmMDf4IHoZkeq17xT7kvH9
8h4hKgIa8IYJuRFj/vqL9ENlf4iuAoftzyMtjEsALVAcfm3deUjvagsF0JOuQns5byDsBimVg8f7
IIqdmn9dKv10SRGSwJYJYU9dlILgiyuWdnB4Whwxf4Vkgjou6s0Sf6RPTPqdPSTJfQPL6SCzTKHx
tCMM0TaVYS3dAeGXNkqf3dSTFuPSVdOzftHlUxSKqLop4YLYtyKLsxHYpHV6Al7WcUClW8BRhHFq
NfOdh88cEWF0+WfPXp/n9nO4nxyGKQpO5xT2zlR85N008QmG2JQdk3qMrNvtoNV9TpQ70/waVxt4
CPgwZ5a5g51vzCEvNSVcldvauauK0Al3w5VXocWcA8JAqITvsBH3QwEiXeFkE66KIDUKRid6cBCZ
hkkwcNJV48BpjPUEf+JSOasKMqkciaPjEA93ft3hi7Cbr8KmIah4oIEK+N3KW7gUAUz5zT78tv6S
iEVRltklLfutsgTDHBmOQP0zD7+4cwWzl5ewRElKsPHawyJA5I/YNnFfjVaIbjfo5c1cL9ybkeZk
vB1qYiIZhTu0vTg+63aIP1uJzRW98b8dBMl8CSOKrjnGqIUgo1R+aN5v2r14IS3nXqJ3cPujf63F
ijCTPAlCfXgSuIPmAst1C4vo3Xa8hf4YsdWbsOu5tuK1l98ezkiPRd0cCD4c7G7W4jjndCtDDCt9
pyzNm/1zqXkNXfu9AotW9ictSwTS4r/uVvrKsoStKs00meIDAV3MAeEVeZHiTWS3nO/MIXDbRZ85
mV+UISuXYcK0aNwB3tKe5AxZsWieQ0ybtg4rcSffu/nz5wz+MwtiEdHqgaoKaHfeaxaUaCuEHNJt
bzdh5NTnlAeNhsONxWVey1tl++1TlbjUvNDXDfP3OXDbM6pxm7RStbSHrSjQnVkPUeSHLenRTpGc
gjxa1GEVo6ZHbO2566AgpOO5t4SeT8ni9M5NRfsDR0X0bnmm5YtRakiRnxGUzvCVq0SEtxViqogd
7fCSBmXT8ldSkEGDKYWpmpPoyhyOjpHcHXpSZJnnVOgfVVHHLOlGexh767Aczl0dmvJZJVTOtwW0
v5igpA7jc+IjI1bVjF0GLAlRhZhaWAG0TyNBZz9tjLsVHO1O3qZt3sraGd4Nkr/rKVL38XqobmOj
qTDUBZu2r7RDItKNHWXjERHx0h0QWDbN2RH41HwalpI1ugkM/yHqBRzzZ5NVrNfmWl+EVH4Q+LyS
bUdjyj/PPEZhe11kZn5DEri6MvzWNzBXhl0oJUCHT+8QravlX81oqu1qaWovvBWO4Q4pr83Pcq1f
NmgvvtYRY1+U4KN+zMHj5VPkfav6siq+m9L/3oYQZzHDXPlLc8zsisTHlZmfxvM7hagHh0umCu5h
mof8XZZ1+YsyxYJPa5rbGM3Lav3+pXQeU9Bx3L8KbtK9HdXtrusKnPJVE/OeuqBbb5SrCruxfXHB
YK2eH+o48L/Zvo6AYYbETm+Bl+0MFLZZojee1X8fVRC47BhkOTbMzNexKwVfKsbQwbpl5m/5X6y4
SrojKC4Rd008qodW9uATc60MRK3xyqn789Z9hUnBkrWR/Ag4AJEMIU3/ByVr6xk9fqfvGqDE6TIH
UfOlS8K0Ag6EqvKoEg2yZIeuB9+Cyhh7ADR/w80mnjLbSrvCtjrIcM/simDCdjyxeb5Se3Z8VzW1
Yx96uwX73o7YRC+2uXdmSFe7vjV5csPI0HO42/3xk4UFqz5rxLk5tI9Ve/bGN16X378P1UhGoD/w
DlbeJlKHV4xsVbre7FW+vkvSieWpUwcEZ1MNy6SM8tX3ws40Sncgl3MZ1xg9DFFtm5+jl/AbqiXC
s9+TfvljbAppn/+puq/lSd7blIucMLC+9xsXTzg5q9iD7BQeWYEivtt2ZkGswGqH0fHX//kr/mdV
rRwnBy5tJFhT8PVfbUAx0Hi54YDJj51ah8rx9FM6AHqeM9FDA024ou2boDAuTDTPg6z157//lUqA
RQUlAEYAU9bIh4H9+hFzPqCvmz1ishoPVluQxvADfejv8E2viFunCuMfa5NamO3MDfPELvWjx3qx
0vwpDGD436KmpdA0tc3P3/h4rzEoPl4A/UTarHcBqfAVBhXHreWmrm3dDtcjcoi5zVefXw6N1Raq
eumtOrlAXFPjoZMzI7/CF+ph0z2lvj2g7l+84rZgqDW9c30UTcd5zhbuMlGq5aHFQ0bcznkFBLW9
6z9/gVdukOvzXYUqdmgj5XCD/2zaaZ7C0YIDeOcmvtaHzrESEPWro0ihhT2e2lqTbF9fSzvf9uYe
moI34qkbVrr7u7hurkTnA/2Nr+PbIq9a//0/m/M6sLJgjVovG7gCX4qYhrjoEVhlVti3Z0iyXCE5
4G9xZ1Wuf9fRJpFnUSyZesSZxlrB0PX2WTDNkLd9NwVvoHDrEv5tE0PsCCNgPthDdhC8roycIoO8
F7Y+waIF+1OUNREBtrMOdXG4XOmiZrAK7ympJ7t7oyz7z/KBvuS50AcDvIX+C+Mb9HPN0gYWdhSV
N/7qs1b3j9wWgjPaZWF3+y6f2FRZkpEQmWp+7JA0Lpn/lsDg96cAFBl6wlsF6pxoLKnXN62XcYL2
q/0pXtOTeh4tNF5Mf21/tdCC5nkHYSqKcfjt3P5b3FE/7GN3rvXD7I5Sf5haZ1Z/Na0pCL2A0gmD
cyOFp21TfbISYMmzWZmKb23AFWX/99tjLnNlYALF0azxFn8/oIqCrt8Cpjtv8EBJbi4UmYay7BIG
fpN9+4d2I2eaYxduYfDce5W1nETq4e8dJH3+FiXt9a3ArBypvw/Bw1slsq95im0DzSjtQJHmUXHn
bHwMUfVB8j62apl/rHShiFMYRuYBxwE5tH+bdOQjxxnZF4Y2w71hgj3An69CS8e7jQ0/XM8vf2jC
4Xmj2qOSWtpy1yQG1vkmYZ/KKaFk36iwyWS5ZApddd3k0JTM8FdKHBM8ozk/gytnPZp8RgrevBoF
bH/RViv1JmPhtbxq/H2KiV8TTA3DREnID/uw4Gi9HdHwM+Zz5p5gkjwV8WGbwDCrmRlQjIgFp4/+
9TdstOGhMxjz+3EXu+9wCTHquXJUCG1CMdjcl3XX1PeLBkLbbTMRK7b5EPhKQvXe9mJqFSladZOs
ZgrEAcfJHQkGKn5XI1OMT9JFeXjSURq/ddRfX9tvKy30PP6zSr0hqnFv/L7S4sRrPTaodQbyGcoP
VT0t7ouXC2pyKWbuZevKMdpOxA2RkI2bRYQmNdCkjn0z8osWjS/SUwfTGXgCvrXGi39l+BUtk53T
lCceduLDBF3UUnnefkjzgEaljaEWvDFDRDb9+6YHlkdQ5keArY6LSEaErzjMXT/NvTFWcklo6vW8
bwq7Guy7YBI6J2Fk1UM/EwbBs2RMMrKnNwL+qAIecnR1bUgUPNvDJvoYHZd3s43i2hJu0aOVQDL4
VS8tS6aAuPI9h71YPzAfCl88126aC+wT92uOkpMorXKtbvLFHfKL41oAyDDq6TDzmEbsZVJD2z8A
VLAUqmulEQ1e/S2TgJlH5Ee5OWyfJZUR/CfcqeCP81/Wz+Jb+IkwRqMuhiHlPXRiSQI20fqxsjCS
w3MOIFjjvQ+1+BimWAcdFj/ikhtH4fZPWzHdBavhBiO8FWW/7hqxpHyaIPBxrQti6Vq/4H3O/tHj
x+zFEPsa7LePk+dyjj/KPllXZ14wP44juT7RTfaw7c6ZsBw2oeWi08i9AO/zxGuwkEej4lefEPtM
+XNgTVjliLJHX3r0JaZtvzbJ/WaxEeCLPB7bhS986kRv2V+ECUkTy9OVm7e9sqX1VsaCXxQ23LSW
oRek1D66jRQhLbfDYMXjh6KZ4o+b/cPWRJaQAeiBGpvjoJth/a0G0ZMMgKlFuNzrQWT6m+gL0Xxv
vUUBRCbZzzopg/K9TaGIN7SwvkD3iaLLdlI1Xs1iEVHKy2IyFvV3fuGQPOFeq9jtANssKfy0Zr7a
ZZ6w7mPTxE6666+ala2mIEB+nYkWPUVMuiT237Bnh+IcuSMmvpIcpxqD0jXTducGTc2PeggviPK7
5nvvsDyeadCj+aZwUxDlBAEvX22T8xRlOhc3S96L4dOmAxnYGPgSE6fS4ch01bAoTlz/FGQmzF6S
tg9hAwpMdu4br2G8gJNZquQXR42caZu4x8UyYca0bs7mi4771RJsHPhs0vkMUikvdqnIslgc50WH
XrN3zeLh+VM78Ne9gIyg9KDhf8D9iR/yESeBtojcn4ljpfuOq+Q41tZK3KkDVAI47pe5ld4V2Vy/
A9df9r2T8GpyD5O5GgO1Xvs9xgh9Pr2HbhzSmfpdcmF8lhx11MYPfhb8XCCQn4qw7SEpT8/5MHrf
K2WhAmi68GVJJgNDLZpuG1/GZBxP4t7KQriwaHQZy7XJEXH68kCVnJ6aLjBPdTePeyHmGRshqyKb
JJzd4J46A9vWmHSSsTZHhn74i5SkEvWREVg7LYbozESn3zpVLLcBjJKDC2J5LGevvbfTJSWcXNbe
F2fIxHdPTeRViCDaC9K5YNxa6X09NkjTmt4l5nDyzspmK+8GMZafjDfPF79pPsABJuGKMqI8xHWj
7gyn+l1l+e5p4L56aLkWcOuNC4gmpCZOVuKcWnQ3DmEb5tvIdbnvxBw+xY2lvnhw5S6wku01fqcx
+3jGgtW4Rhwam06YTJ88R2A4xufOmm5zW03HdNHpUWbleGhadLYr00HciBYIaolm7R4o38k7ouP8
wSEM5N4igb+1HGVOlGHdk9U76SVyKbOEnjA9H5zPTVElj2FaO6fIhW7KcfuusrL32PeSIkK7cYzV
jIVFkHkLsNFSnsQMseWQVoSdAW4k5tiipM3Qdn0UMOT3c0rSDb1O8n0ZcTa1Rlt/NNX0U8R6wm6B
KlWF5V8I2gQphAG1xAuupqmzn2P/cx4MyY1vE9eFFonThufckR82Fcuu7cb3C1ziXYKvHrLe0sG7
FwfcI/P95WzmqpdHA8eiPcxTgYCsXEK9b9ECfyAgEosHJ1+iU5XULlrPJaSfIv0y9Rmbm57QyjHj
fFs6CSPM5ZodlrS9wZIo+IZqTxx8u4huyKH/2boiIa3Cl/s4aOb70iL0xrE861uVe+ojQlqM6oam
f8fwSn1Wlglq5k1OeefFpOkwifmr6GFxJ24VnkvccQ54VoQN3hwGa86AkxftKKEYtQPwDjQei0MQ
tsFThah6PKSwFZ9hGSR7eJs8ee1ER+jadkJBhGW5bcbk7zHznlRux38XKpje+zXRi+jTpi9mSEpr
78oxOla2P9afjcidz/ESARAA8sgd60sRnDNE71CvOndebz3H6GKPMdD6AUdqszNp8GgFoN83jiHz
mnLfEqgJamz4UTj4pwSTxvNMks8l1Fb+gFqmOcP5Wb7gqeoj98EMvx2C5SPqFn0ndRSzu/GQn4PJ
gydq6Xe1jLHFtOroJpALo1Dlr41NrfxA7Uqt+ZdB3ze/iiRIHvuIOZJtN+1tkchPXta4710qEo1T
N21n2R1hF4370GD1rwMSmxp3fsFEKv5K3UZsUDbA4Mxt4gpwzngfM/PBjnFO3qezeO81ebs32rQX
Ndb9peh6GwdKdFGdleD3VC7RsNdO3p2HsMoO9Ty8zLlOn9xe/gyHeeI8GqKLH/vzjTtP0U1s8ozk
XY+DNld6+pYH5amDLfBuzDJv71ST/Zds7MXZ9WYc9khTSVWQQ/LBdeFsuv4aMNSPhfOp8Rf7IWnE
8LGMVPsx4qZ+LtxEoyqB/fuQDhKAnkD2H60uyzOusMAfbAMsNIL8XNsR5mgSymroV+7ez4b585T7
xEpNRpIPN/vhByeVySmOGYEuHCdUWYn6FiX98nmpoYOsHGx9jMAsWVHonr6UHjbNICschX1K2Nli
VYznR3EKy3p8MTK8DxF7Xlx0h++jKe8f8XxSZ6I74gOL23300evupiGtz4ODqRkJVsHwTmV+9CnP
sASBWuh8wnwqPQnluz8MUPiF0Xb1t+lMeBc0bVUSajK1pzYoy30tTPYA38IjonIOSd6x+r22hoZZ
ajr0u2XU/T7xir+KVhTEA6jZggQaWe+suSWuZKB3ws9KnZ10RMQdTViQTPXwYFCK4IWTRvdlkiaf
vZ7AKryjls+GSe7XPLnG36TLeU2A/4Y3fz5AEs2DY96IkVAHF0JGXujgx6idB5wJyq/lLNxLUY9Y
j8u2ipiOJ4zNC2PSA9hWxIQYO62TrQr7Lz9JqOtiSx716FjLzkmsFu57aDrx/zg7r+W6kTRbv8pE
3aMPXMKcmO6L7bDpRYky1A1CFt4m/NOfDxuaLhJqinN2xERPVEkFgkBmIvP/1/oWNrXUoN1CdCjU
nLC9SwziF6uxKu7TFHPRHo9qFHD8SJpDMgTOO9umDliU7TH3C9Pz2c18VDGxi8Do9ulI5kXvDBzi
tdLd5ppAt5izsPOZLO/5Osoj0MpxZ2VNcZ2wF920RkCup5ZkBz466aEw0oObEcJhhrTzBzGxj240
zJiWjD2e062CKulBQ/zdbHyUTLdKGQHmnYj/o9VETF6M48LL2uZR0Gf0Wvw5F0i53H3uhgZoLphK
SVg+Diwx2GTHaRcJi7xIqxHyUsuGzyA0rBv2FLdjz7qAckE5VJZ+Uc55FFlls3Vm+7lFuy6PDTTC
L5xkkF4TD+OzOSPBuC/2Nq3bgyvR3PUcqIjSNe2dYQXysSr89BbOEsmnupXeFJ1UbhmXNTufhsC/
xqLwNuBf4xunRzTkil7+xEeYe449TnCTA19sEoGfczS0byKI1Y9Wpnyw9ORzW7TGsR2AzJDYW5fv
2zTuZ19mF+4BmeZfkqTNj/itnXszKawHhKsRdBpywXJ6XJvAHjgRhEV/RyVKbKrBib7h1xKe62vt
jjgglFDx6KQHIu3RUjVWfkuPeDjiCABWZWR8n8L2FnaSSqE/s64wgcjbVJjhlYMG563bdNrBstuU
kOKhdt8hP6rHY9x10Y1qBuYbrpWAMpMGHWnrUQECu81hVrKZsMSl0vR1vq3UvJ02wh3YXg5Em9Rm
p3ljlPn7uDWjt1pkVbcl0pv9WFWPkWmzQlc4FhuRWduyctU3ujWq97KwalKt6uyuTrTu0giTiinC
MmLQpnnPYjPdEAPAytwFjxrWSdQoIsJ3VHy2HFKXCLAJtoCaUkY0cb+SY6Ss/OygdwR0BILeOwcv
ksEcwMaHpoyJTKExQ5JVXLL3jJ3pHeW27Jtm1cpjnqn8AnnmXgGmiB4MtyKuao442MYaJ4Qc/9yx
hYr7yS9HklawU3x20QPe9KLqrqeI7F8qhPnBxpg/6yKyiuRQQga3ZtarezdXrHSjOkHtIbxhOYv8
mzIr2ftxUn5f6X56kw0Ug3gdytzRyDBwJAJ7jB8LvsP9ZUcn97tSFYxTO7rrxVh+HnIw2BAYsk+5
Hgo22+wbkqoHYxX1sJMM5opNdhgprgSwuJ1+ZY0hKYcTqRNpk94IzlIfwBXLS1Ux8h27dPtrhSOb
hrgvbrswhjCtRJJoVid9VMxQ95kOBBTkoeqCoiLubhLccDUYaNhLen4d5F/77YhO+Rb/1kCXg5BJ
q3ec67rF01EYOqbtrJ6udEfWxNAS46XSsL2iOVoDujLhNcWadTW6ubsbZf5N9WdfY26q8uDoJDaK
QI47l9Yr7cbJCd9rmZNexqqi7fx6EgdnsjvcZiV2N2Sou35KPtWRHaKZlOVVwCKWk/2YN7tGb3iH
Rue+z/QOl3k0x9kz/ZpLDYPbnrowwNxpUMs3AF3ih0S3EQHCPN1SvCZFIm1D8zDE7XiH26a7VsN6
Dj5MyvZxSsyJ4MiKj6gdp/usYbeH2Kq5NMOiCt8mbSYOGBWqXZDJD2OkOp4V2fqub8LvZRU079Mh
i7/gI3N3EqHXFiqTvsVHGF3Yfabs6R600YaoMcqFNnIN0y4hwk2pNe4nHJKXoYn+ah8k5FmKpHSp
jJ3gqEge+fbpkUX5JOsYtW9daWvV17aD20L5JDXdKzr9FkmATQJtM+haIv+oDXLzIkoi36vdxM1v
F26jipMoe9MnU6UeSqzMGeJ3hyQL9OcBQU8+psN9P8WGe0zAfCLWLMlb3jVmZMhtyxkpfVjYCEtN
b+oHX7mK8EKx90/i2DkAe58HvAxHTX1AklG813QZA5VXaiV/Xw1iJLI0Mitrnw+qU37I+lG5lp3J
kbpy8XW+rd2CikpNMXB4T/GEcoARiaLy1HZyLya44IEXGU1o3SlV6BIxlyAnv7BJAfmu84z2taS2
ihtCROrVImpYsBIBI0X3dMw3+e1S8IycxJK7pKxgFc/SdypH2AIoMaGD9JvLwsitwuvDKMjfNQOS
4ztFttzNUmPNlypqMFgcMMJ4UO5a2aRUa/GR5tjD8YKwnleAFA6kYlMW4evdPLqTQzxiNGbzqzwV
YVJHds52cLAM85DRVn1a+AnDqXw0nVCmQ+pQrlkKJIMI2cgpNQXX646vqnm0spFh0KrDaFxiG+2s
u4Wd4YIm0e/SSgfGtc3sE02uiS3lyuohE78rJ5V4a0crh/3gg9wVZHcqbf5e4F2eLrAgGPFO2hHF
aEK8KA83p1e0vPUGDaXfbEqUgNkB0DWVpgWmhHCZ4lwUq+OXmVQZ38ZBkg9XEfsaQFED/lryDjqL
WpESjbL6kYXUjUp20AM6FPaCytEIXBHOYDmcmOjBuNoCmSkA6ItP2tjOJe+FHvHn5tkqqW+un+Lf
tma5vCE0PKCr7l+tlYXSUjS8WARSasBH7CaYpUWe25V9sJWIjMpthfTOue5M6g03fNLlt8iuqumI
5I3AesmPKC991Mx4vtkyqyiGXMqO9EtSCuh35IL46hHaiRN6PYx+efjzL2HOhsyndW1ICnw9XDIu
oK3QG1/5GIZJ70EF69Hl0pMmvR1rVJb1YXuocIg79yIy9Xud4SBI60raYV/RFB8+qRkHuBvMqC5M
6hks1+xQTNLP1isaaR6OLnx9U9IW0/1yZQasld0EfQX2vG1d1F6BECm/NVCBRjrbesCX9mHqtFk+
dup4jmakk3M4luMu6IT+uKi4DTSt7SFxNbaLaS5q+8JUO+NGbdNAu9FdtBUS+oBB07GKlKHnd4ko
/gWBgmJFniT2RlqoGoyFQbzSz1txumin0qc2YBBRsFQdzrkrRQCNNUcr1Jqv66mwqVSRRiNkqVov
S3PcBpq6SxroYVuQXXMDZ9EmqBHilFfaY+ZzAjP3g8QBnBTNex1O7W+9qLjU8qKpQcIqVE3q2zy0
8+CaqliRHGCoqvSWMuF0n4VJPei+i8NZ+qsiaFS+V3mFIHWeYCRiWXUi7hUI0sP9oq9edJdpWoIX
2ephHI1bfWDPccxVvCNzRDZHxaIQj37DMq/qQuHkgawGA3Bn6vY+Sk1UIFlXhvolbA6OjIWt2AmL
iOPGB2kW4ydMNyp2BR2A166v2zedRgH+ohGKmu+UAULxDToIFE9ijGlLLavMn6eG9tvUmMESc2MR
NBdvbj2/S8eSk9VM7pVVuVTmzShts2uSXerkQhusiLCA1n0rNcvRdjo6oIeqIZZmmw/wma67zMwp
guDHtTav3Nbclnk2Y/Efs95g9UYZNY+o552oZBSiLQ2b0FzFpv4vafwUW5wRZMWMyLCQEKZx23zV
qV8E9zktR7IJ4tJ4MNqB77sZ2C2tRdtP7OaGN5OZB0y2CCScSjQcq/58s78DOrhVVQOqBrxO1ZgX
z2+2i4ZuPldU1z0JxvEHSiSdjSK9y9EFBT07nesFxbHkWCQGtXoqnkP5iJoTTYB1ytRYPmQ4DhAD
/lKsnvxsC/pB+yURwmXlKcR4jh79LLuG8hIm6S1BLSTWduw6/GPLJpn8aTeopvmI6JM+b7p14wXC
1ZVtIbXL9iRACisMKxeCuyuvpWEUVCvmBREnZdGNP3q1SvrNzFD7kePvaXeT7kwfmE21f21wPK52
iFFQByJlJQ6rKAKqFkjRouZiTCbCsabBndM0QV6E20A1+34T5/2QUnC0w4QucCbTg6XAANsabg4+
GtFNtO1iJuHGDEJFvdHruCPUV1cr2V6LnhrCdoocmjrYS1g8IyorrwlIf1MqoL9VTVZiuoWmiYr0
+WvsYSnQZBuLywDWw3Sb6MMUX/Q8O2C/lfbdDegd4ZTFO3hkbLJXCUoYbm//PJiMVWuddZVhhM4N
fQIMRNa053chozBHjKDoV8toiYvWii8DrSzbO9PpAuLiFbavW+zVDJ2AQ2NxSVZR+nmi54aHy800
hwwxzuDbxQ9JMgsJclYkRXmPvKN+t9i2iW1gutuJSmdoQ5Q7THOcWuVXo8XKerngKrKOj+GNIaOA
UB/AjwMYdaF+WXwxSzyP1Qf5dDdlA7LQGqW3/q5JLd+6ygy1G1+hEpx+9SeLAo8GQiRSFpizaCKE
sdqLsEvGw5mE9lVlKErmadZgeNMoHUwpGBIM7ahFXaLd6YNG4zzrfc2+lXbYBbsYp7N2WCxQVPFL
e8frL4neNBAfSMoA0NaubcVFhDkYHJS3rCWhCUzRpA43dkPFs8+dSdvVqca/yTuYirvM17AkYGTv
guuRpuSlqqkN5ecg6xUepmhJtfjz2Pgd+ShYq2c+5zxAMcOtmtltpaBrt8aOukiRhEeVyOe3gzWU
8oottT6Q7tMmBVmxanahhdnwQxlMPLN1A3th60CXI0aDhWrWOQty57OyiekJtn17mCZ2wrtRMZRC
eWV1/P0LozqoNlVUDDOTXzuFID4RuM5eF8hGPknDJ7TdnE+RkStM9gZkK2twDoVS+c2BImYTbYqB
ZtIGy0cTHiBT5Y1XOFQbd0tD95XHOY+Xv8cTixdaIPxCQoVNOAuCVsKaoK5YQzO9vVy66jC2pHXv
BgFf96ULvHADl622q2VJeVExNN8SqWM8sp2M5k0Ozdzt/ybH4DfZGnwTPqvozfh/wtXW5P3axdyH
KcP6RRKdVDIsPppWrR8wIpct3thA5DeIfMnRjSG0OZdhZQ/9Tae6rb11gNvNxN50IpK8EA8l2HTi
4d0K+uDBpv6Lpa4ip/ZDyjaeOoSY/XCqUtLvsqmAfU5GxKt6ODHce1RTxRVcdQxfbL/q0IAJD5vp
W5mORvkjcFSFTiBHyNc+rPhinr2hea9JxAzKTBdZCpuTdbqGJfTBpRjSX7aIja97F7LSm3KqbBJS
lH6kQ6R3qUNzPxxzPDUd2jsOQ3WAl8clgEl/x9st9eMS/kUeXUnFLIvdR1eQSvmBPF/Tek8dwxwO
QOzUO04jeUTRr5/kETVJol1VyKuGezruQGhVcJ/yka173V5zxHTlru9zqNN0l6qZPzvSkMRz1lcE
yFe1n7pXLcD+Tw2kFHVPc56uOgahWN2COai6b1inrerScpQux1yfE16CJYuUaMYsj9dygoNTiCB/
7xdEFHPxMcs3Uajm4/emVAcdNYA/KmR/lglgo6BOFeMCFiBnKoLQENLYlcCxvGhq5WBwplpsJDLz
oUfBEo2/OJE9cgQ77QaSk9XFEmU17U3sBxHA06iotip4xGxnsT6MXkjMEL9n2hY5Hc+cIXRUTBHl
+ySocOh03JeK2CWm5M9WI7l0hnJUDuwfOQbBEercq8i2J9pXi0FRYSdue4WS+YCZlrMhnOeGWqmk
DvJBN6Y+uJ0lhdEW4bxCtCmZXyUdbRrSVz7Lx1y1prq2R/lD5qUTwI/aKoUF1a+TWmVeRwIbH4lN
0ViTaKWkxy42ZX1s3BLte2bnjU6mH0Y+JrUFoYZctfSQ2NRPLliFFYzFJz01apB82k3EY927WZw1
XjRZBt/coKlmXXM03qPIzeMjerUchNgoQ1hZMcom4j4b1/AWo6yOqRJREPVXGMqQlt+PvTalu19e
GdFOxJbV/UDPy5cAoAt9yNPP0STa6B0esczY5FlROHdQPbvXvqq/6Z9xwBM9oc5Usnk9XG04wPul
7IlcKNpBjk8jLWR1LzjnPyjqHL0H76OPjnTBUuWxcXJ4M77WjwPvhIPR3upHBO9xSSjVLooUjTRx
mxLmzdgEDE4wrrLc4QJMsjdUYoo38C+d7mLRu5c6W4StU/pi58e5dW/2ijjAcioyr+DHvUcHg86x
dgoOQH9e+Fdcg3nh57xiksTp0h+BLLHaSIjJKNl9dfqlczJylZEb2EDAQnajVtSU+4rCoThSp2Ta
AA1Cmrt45yp9jAibcET0VoyVHI9mNRD3kylKIy7AvtgwEhhcqH/DAW6hMJr62KdTl9zjUCyTd2lK
fT8P/Cj4/z4EG8CoXFBNnCw10Fir81Kt90ZrJ7522SvEbF1MTVIWXsWWZsKPUyQfB4cZLjYqpXEm
45jVNGihy9zUZd9SfS0mgCf0Jyz2e0zR9jrDj6puQiNP2oMcleDSJoRh2pfCIYEcHXv0eUGhUb6Z
PUInPx0yK/gBEnIDoVrCwQXnTczEXwiF/LSZdMeAHzGpTWTeWSgeHjBKGQV5IWNZkFvR4GXaU/yS
9DyR7X1W0nD0vzOR7Im8hb6RdzLJCuWVfZX+vIQwn2JsA2mt0FDHwvVaA7360Zo0zOYaGtU5KjE5
2fEytc/qG5RnxFhyHqiiS3ri7BnLum2djeWnmnNRNnUPsPZk8550UhluSZujmZNriK1LdFwCenpd
03dOg8Bl8WIwFz8Jn0toDKAIpxTx56F9Grp/72lgW+B9Y7M1EyP4YhLs+vz4ULLOZrA5SBLTcCy+
7TXk8VscVoGxjwyWkI0VqBlxYAFRFs1GDZRc9xY0dFw6RvcWnjRayJi9UABpIqptYkW1mQgvpIZf
Dgo6GlvQPAa2f9A7SGwFJoDrNmQ92PlNIMsNPiakt7UFBOdgNqwEG4foC2RvvZH6+6VEXOepolzY
iQyS2/85+aqx3Le61ejvAvhGYvfKkzntjp8+Ggt5KFs9XZCWwUGdoNtnTqtJ2opJH873xqYEk6SX
qeF7WtkqHxeHfnWyUVW9GZpHvYzi4HYxLqpjy3nCOk2OtqcRSGQLJd43ecVJeEeUTHODbqKMKvwC
VZBtzSEkySbyAYaim3Gm9FftVMA6E8fWH8gxk3ogv3ZTaxr7QvjO/ZJFWJxykpatVNRr80w5nXkH
cxTjW+yZckTGTLtoL0q1eJyZRIAFTsjEpPWpXC1Hn0JxsesvH96l2gDehhcG+5JPMXjMbPiqSyR5
5mauRM+N1ShpzcMvNMJJA71gQwHwzJXKGPncowY5vqIYOnCNspfI3YCEd4ghKw4AUB9Pk2ChNfoO
RNKrTPWlcwspbEannGhMyxaJ8A0cJIvUmnWAfedCA4vRNtChWlxvYWFzMlv2XItZfDGOL4yHpUyy
IMZyjDEhsbkBJCHPxdOQ7BekJtvWmehA6Sa7YgtcyUdfb1gc+5Kz0X18SlxcMKV0CF0kl6i/svxq
+clTiY1e2YXmOFC2qE5ZtEss5jJcW8Xl12JVpM2Y0bGtku2omJHKZiVodM3rGpsCRc9eGmqFPvEJ
gZzErWlGF0KnSKKxOaTDnPDpplVOgLaT9+E9YTQoHkjd6CXTDA9tQvyC2fDRT9lvlPednlN6yRtE
VfuyH20SMahVzINZL5Ej7gRFKvRuiF0n/WemsUF/n9KOsHehHbTWhbUYdCea5jeVcHidakLbWu4G
SD72x1L4UPYKUsghHShKR3mnxDs9iydb69pQDIs2M4ULR+7xS6V6t7GDjJbbAmxJTi5Bsnx5DQ7C
YDgHp89Cd/JR+mEy4TzOujlVlqTkx0gxjOZriIPhk9nKuKV1i+kPusTEF4oPLY64/ERSWerZlhbN
luzFk0qRI2eA9zIEXeIMbBXfVpZdS4uOctbvsTJy7OXb7xKCkLUBQTBKI4m5BSaN8Rm5GEcVrEpM
GJte9WMw9OUR/wpww2W0AD2zndsWuvE3lWpjfddUKO+9WB/97t3Mm5CPpuLMheTsVMHTaeg2VxOs
BljGiy6+w4usfM/jXiBjrZPoA/A0lcyZEkHmxlWA+hx734qDrd/3tnqhIQbPL+2OauwOgkWN3csh
+MPL2T3E218rJGeD2V4tZIrfrgjhO5R6YOsPA7gUxtQp2XLI64TZIKuQ77J6Wj1sv54nyDKGSW2e
vaL9XOcOYwDdEvpSHJkfMk3ILb0c7Q2hNBS0bUgR40OfM5buA8zJ4CKEY4wWjNogfW9BHAnutb7v
LHSq2Pf7rzYdk3HLKBHmz4WaRBYoIEQnHy8LDDQOxC000IiIZrPi4lklGjwVPNe5pHw6vCwPz8Sz
HGyjMNAG1oaKJNfClCREurhuGAScG0Joo1OoHP2uikbKWIJNYj2Whn+LBniw7/uB3Nyr0DLxnAw+
X0vazoZbDJ8nYdpFu5Gk6dQfs9OaZdcCrQb87KzrN1h9OOVZyBqmW4PrGjdxCcTww3IYSE4Bz1Hb
as4Nia7FtxHBTnGjqiYRZ4btoGDxtaE76oU2j9Zer1t9U5qIyNotMpAqPFpMBzFDYgxTbEotkZBo
NcAxEXLiGfTCSU5kHpXIVr22kxrPwNC11eCxUljSszhv5FcUxrPi6I7NlLJw2GEl4GsWIRFMyEMg
/5tGvVvWnLSV8xIoDAbRwqIgVsJXbwQUy3JP728sPMGn4DN75RECWtq60/cIOrGGx5Dg4OFIFatR
Nw5rbEpddMqqY01vALlKg/zDSzpYJB5qZDzphaMW5hYSlVvvUM2PBietGchBaw2s/SYp86y7Ntnv
RZ5hMheuRuHP280T5EHT47i90M0KBO8YVXEKaTIGLr63lGFUPZWMqdCEy6CwiPhGbeQfO8m3EYN3
UT9mCHrCnSaQzh3jnsFzIO62w3eogKPcgoQRjPi4KzvALXBENhzLZ7BPPCLi6SoORg67lXk1QJvM
Z5JxfPpM8j8Oh4hiD4Qw078StzFPo3mNH+7JyDOKj5x4ROtNCrEAZPTardCB/gKdtu+x5pt+fgtX
jmhyNQun4g3wo8p+C/59fhf+BKPITTR2yRuiOoJhPCASp322oQuZOD9tte+ndGs0aTW+W/zXoQYI
dhvabcauEhDqJPguMRIMyN1z5eGXi/i0TVm2EAuPYQm87lWKH0i6kHzf+hMWx/sAgV98yCqRmG87
PpumVzl1/Yq59jfWmsMqi1FMs2eUH0aVVY1N66RdKn2eX7rWaCDmNJL0UgV79SBxXqbvbZM4bFoO
fbif3DyKjmRrB9otMljCpfQyjvK3iymqpGWqv8Ud198tlpk/7w5/w++5hj0XV6knzOhbDh3PN4ek
hILxUUjUTGoHOQOEXYySGXri5Ca0Chr0whjw1gxYHfg3HWlI7wPiHrSvdkpZ4Oeyq/3zPRnzoe3p
hhXTrW7xKYf75rIDWZ/MjUBlxVd8ebkEgruc51ggErMibygO5SxV60t/x3ZejpdKORJSij25RBTX
4RWGop0MKTZTsOZI+UxoEsaQacbVgnJfXFdFG2kzl7drosNCY9fQW7OpjJrKa6t2BHldUy/Ps0kr
DlMBkscTaPtSHAOzD3jZ4IxzMys44WUWpvnpQfyfb8P/DX4Ub5ZfWf7rv/nnbyADaPeHzeof//VQ
ZPzff8//zb//zvP/4l830be6kMXP5o9/y/tR3H7Jfsj1X3p2ZX76r7vbfWm+PPuHfd5EzXjf/qjH
tz9kmzanu+D3mP/m//YP/+vH6SoPY/njn399K1pir7laEBX5X7/+6OL7P//S5lH476iA+fq//nD+
Bf7510X+Pfry29//8UU2//zLtf9BmY5mCegt+qhs+/76r/7H/CeW8w/+mdYqUQK0zNX5T/jWNeE/
/zLEP6Cm4I4F086IO/1HsmjnP7L+gQKEf8l0ttlH03P/639+72fv7+/3+TQH+3mPSzmFyc71ilWp
iVBGNjjpYO8bEaZs5qZx/Mg+Zbh98hh+/bj/zeXnSteTTkNs4zjqBwj3OHLr+m1vTWrwEFC2/fnn
688Hxb/n5d+3v1rLOFQlyPJ9a8+KB4a0xFkx10hirCpQIzIdOXvV+K+JV174YavTqkSAEtNcs/aD
hEO3cVQjAOA2Ws7nP/8y803/p19m1Uui1qySADtiPNFK80bDLZS969VYta5Hp8kHT7EndkXZWJWv
dDhfevnryoSjlh0Sb2vfpa49XCLj9dutKelX7//8G82j6D/9Rqsl3IGSCPcfQ1ifIKO45Hvj69sy
kXpIykMY6zdam7TJFldcPqLQBLcByiYPu/o1oMPzctLf42PuZjwZf6WdkbElMUe2AWrILaQpzza0
n2ViIF7Fw9x3aPJHW7kuADMCO9CpxyDRDABwv+J1f+kZz1+UJ3eQBmMGHKfnEeDe3hp18dMWVG//
/Hxfuvgq97NgpvbO2AjoDdL+pBaEYvkwEF+pR79w9bWIInXiyJIGB5/EiKIfKgv9da5Qlnil1vfS
5VdrQ6H09DZCIfZpY3cfNITykA8m+7yVx1mtDNAD47LUK7EHQjVNe3VQYJdaZVG81gJ+6fZXq4GO
VN8Z05jVoDAhw4yWNZgbytTpa4ydF9a2NWmWRPReoNuyvSxFaP6WI0DVfjBg+KiXjRK69j2kD8O6
OGskrfvY7LxhtEsyiSC129YbGcmw+ZDR3P953vXnp/hkGkhHbdV+ILd3KjTiqQNTgdUQJbJ+ZTA9
Vyn9e6I7q5XGxTGXthQD6F5xwjn0qCSxo/QjkuAqCk33zB+zWk8ME8wfXlfbw2SnN0eEt2hop1xL
h30ZNf1w3rxea62qoqNlOWSOV+IzfEAgEN7l9Dcf/vwuXnpWq1WDOoOj0XpwPV0B2pfK2jYIQR2L
6mMiINq+8qhemB/2amcRAjWEE1s6Xo3c/kLJJvWOdKb6tfL6S5dfrx5+BCofYRMen0oHcRoP5qM1
FeUrX66XLr9aPpCLFZCFLRopKW+gSQPCTluEb680B166/GrxaCMjH9MxdjxTdnM8/OhA1MTJi3fh
z+/4pR8wv/sn8y1xFVFxBHA8RBJVfoG+NsehH9tT/+a8HzD/4Cc/wNZHQ2oKzl8XEPQHG0DfmyEK
qvHM+19NNHuc7cgwY7wSr2B0JKphcDdhgr/lvClmr77LIMoq+hq17dHwKM0LiUHD2WAnql/7Ns8D
8T/sfezVLBuDmLZOzyuu6KTVuzignPkmU0g1vAwaH2EYcS1j/gkUvvG5zYM+f2UlX6mC/70UrtXA
6RDgjcDy6oHJTcvLEKgOBewJQjKUiaaPzWaTN/FECkdolRmmPnyDO8vsjeJdpzZWe94DtlYTdISQ
YzsJgP/MVtqdEfU2RjYMpn8efqsqwd+/5WqCiq4ZokqvXM9Qp7oA7u0TMi/8aUqPJZWF8S4gpesn
tK4+O5qTk4vbARhVfqNDJYo/OQkVkldu5YWptu7vGWUnyiYZJ6/xdXPbG1CmZKZF5y2ja9aXk6NT
6OA1ebPXfpsYWJ8s4nLPu3drtQ45eSzKApu3V9r+7MCb3B/lMPTVeTe/hvOl4AQ0WPy2h5Og9wKc
nOkmAHf7/c+D4IUnb63WoFarLdozgekF5eA8Cr7MQFaU7LxPwElj/GSFw12Rx+R+uJ5IOYVR8Xfg
BhDAN8pXZsgLK8Q6PEtG1Yiaqna8BnyQTmWzrtWvQ6nNAY46PA9YJ22J4HayyuBbmU0Q+c57bqu1
z6BBygSoLQ9jY9ZuykonTmRsTWRC5/2A1do3mVNStVZt71vUeXvkkcFusgpld9bVxWpnYfkulLpq
mDxJI8mbchz9FuSAV9bPFwaVWK1btKxDZWCbTQ8kyrY6PMSdPxb6eYNqnUnAiQ0udFRMns6Zd6OG
2sccxNN571WsZjNarNwkymnyAntsbtoxV9laVKEWn3n91aYiRN9fGjUrneJn7oXeDcnOR8Pknfda
9ec7CtyVNZmjcvJIGkwP0s2DbSfM6fDnq8/3+B8+x2I15nNfhNOkKb2HpukHx86kQwlBB8Rrevs1
r8RLQ2c17I2OVM048XvPYPBjfC7ivWYWyXnH8bXykkw5w+wnq6fzJqwLMqzbXYzm77wpa66GvdbA
tHOmuPUQ3JhXUZrZN+WQnnnrq481H2o/STSj8SqgacDPaXBt7XAgSuPPL/eFB7/WkQg/kIkyM7BK
8FCXSRM0163vp+cNzHVSKPVRBTlV3BzqNujlO6OHw30nascKz3z286/15EuTIJLH06pjcAzaaZuU
4nF0x/yVgf/SszGeX1zESmIiEev2UPOATEvan5WL9em8J7+atAY+d+IQnI4nrzzWOvu73B38M1/r
as6SWVArirR+3bqpV/pGdOSUnXfr69kqHL91Qq2bmTVzXAJXl2c/GGP1kYIGVpKXztUHgva2rZO0
G8vSXw0E/8+r2Qlh/WTEhKZwCpx3XN3Uf1QE9R6CKDizsrUOY0pQUTgRna498QOZBwSEBLjEGs77
vhqrj9TQ4CFLx6TbiwZ8+aB1+kYr/ea8T5Sx+kTh04UpZKjtPocttcEU/QM6u3beiDkZhZ48dTnV
5MKEfbtHzQdnzBSPSidfyzJ9YZ6uFbCqL4iPCImXmcX+OzlEX+TsRT5rrJ9U/U/uvCIpJWY32e5j
fOkQ0sBDt4QVnHn11Ty1jVghAtPl1t1Wu5G0R94ABk9fU9S+MNZX83RoUSvQi6Wrr9FsRG+E5HKn
NIojzxsza3+XjmI4I8a280ZzJrorRim8stebb2c9e339ZaWJS7xJxpfVlym8Q6ntZBKP520oT3z0
J2+2rX10MCOaB5Ttn5F+3EvTuD/vxtczleykbBwV9PWhcsvy+DjqmCjPu/ZqnroRLnSNTBlCj0IH
poN4KBK/OPOFrr6n5MQoteu0radEJGLiJ7i29Uo9886N599T2rckKwyOsoeB8D0atY+YWV+BpL6w
BJxE8k/eJe6qQOF7PXpcVgKa0mVobUZpBOctvWvTPfnkbZiYOE+x96ifTGIEwUOC/T5vp3HSdD+5
fSIDdQAgRUs0Xj3tisH+StSSf95jP1ERnlzcd6LK7qK69cRYj9ssK7n15LXO6wsPfh2J5+YW0T8K
ThK68u6NQ37PTar45cezxvpacKNDgambOmI4hmDnjKz/RLLbea9UW83RySzcGCFn69WiMzaaMzyS
hfjmvPtezVGzN4ceSyr3HcsHsx1viDd7RYz00gNfzdCihwzXGEGzh+WhbBVIytGknnnGXguHNGww
NmmXyt5S3btstB+dekzPW1pO1sonw5CcrY7VnGeShjmBMMUBY8l5K/mp0vnk0ibqYWOgpr4vpg66
Kb5Vcd4X9FQpfnJlgHyEoJHB4ZGRfu0U4JKgrJ41RtaCqChthhDtpbIvs/e4VIgX+nDehVdfzRQs
YTklvEQzTL7Wg3vvTNZ569QJUP3kcbQVKqyxtxpvlLH2gPJO9+LWkLvzbnw1I40cFFxM8rcnFaQE
ep4cXd/9dN61VzMySfGM25qq7EXE7lZRrS+IHs/8sKmrOcnAriqoWo0XRtawEdJUdq5rd+dNHHX1
2YQeZDcmelA4Lu/qAkLhmTsJVX/+PQ6DEOhxODZe6yDm6A2JaamyHs574KudbU//fQS/K/daWOIb
o7dPwl9z5khZbWwxLakJpH25d1LxxmjLb5E5vmbYnV/a7+Uu7TddlylGtXJcua8z443g2qD9z732
ampqfWQbxqBRetUN9bp1gviyMgfrrKfye/iLNLuU/SwDRUzWZlLj96kVnrXBQlf3fKwACTV7sJON
NxhjE29V04caQJarFp21tKDqe/4Dyj5DoR0zhwKz/IKj+SMF/PfnDEXAT88v3cHbqS0ooPu2DcSu
AgQLK0G3z9pHaGvoTB12NjXdgRsfhjdtoRJ/WZ03QzWEis/KW3GGMY6cJek5iXGTIjjcOySTnPnE
VzO0hRJnuW3XeGqZ3psQxKC8nrVJIWfq+X3XQslHZOnS03Whb/tMq7eaGf8863WuxVUjVXnpZA3g
39R6DORwGdni3XmXXs3PoW78xNGV2vt/nJ3dkpw4062viAghQMApUEVX/7e7/XtCjD1jBEIghBCI
q9+r5uhtPnu8g1PHDE0JKZVKrVyP87sFgNN4PF8N6Q+lKf5eWDVEaLGHxZqG0QzZin4bHtFNduza
H2ik90MOZ4pJwGtVlwPkLzDQnLV351niPhwbmd3yXLwAURG9TSW17u8JGdw6Jd+PPXq3PA02Hq7Q
qFIKVn9YlboQKY/Nw722yVbw/2u7UKN3d0Qn/VLTwuv6H8fee7c4gT2qJr3CgDrlCkQk9yiTP6Wd
11H9xR60VzEtHurBVsESiUsbzZmOWfswMgXHbFDD3aG8AjyR9zMmgm1fL4CdLrsm+Nbx8DNcOd8O
Dc1ewbRC8dgxtGph/dvpxk4a1gU2PHbd5ce7VVrDR7XRAcWLh/5naWF7Fnrq07E33923cNBAhSZ8
QidREy6nLZhdmAG2wsWxTTrerdOQ1zUaSjtMydV7aSR9a8ZjZ3F0qbz/oF0TjTgw49GVS18MaZ6q
gB26hvL/xYD+T+IPanQlR+vg0VVJWnoJNS9+vTSHlL7ooX3/4jS2JLJwuCgrsoHvrUc0VR0UjPnx
bpnCxNODtyfXZW8VyYiNz+NSH6sO+3stlNHhDK9UDDnC45119K6L1oNraLc806UGkHiEFXEML4ss
3txdquFgf2ia75VOKWYJfFeELgEQer6SJjQxx957r17SDW4n2ALowMSSz42vXzoxHjrE+Wy3OCu0
GItatboEiWqE/U+NfjMnk2PxcK/oMUELFMiQjri34WMO1vUL+qI/Hhvv3dIkBOesPiJjWTcB7JgX
FCpOM/HYwYEJ3y+gFg44aK11WDepA8F+ZuxD15Dt4BfdLU/bwtYdWruxBP6S5v4UPmInPXZ77u+l
PDPap4dohfnvNKRgNSHWuiuVPkmtOFTDgTHG+8GJhaQQLGpVxqF5berpZRHm9dBnjXZrtK5gGNN1
9VjGffqtHxY/42H4J6He9eP9IgnY26BAVkzSeu0xZ2oOMFWPoh9oKeF47P7DZ7uXdwLWH1pWqky8
SYxwXFTy55zGy8HD7l5sBNoLvBJTT5Wau6kAHwS+6WB9no8N/S4JiOMVjAA0tcN2l9GcMOjh0Q15
MK7vxUbw/fNxe9CrcgqBHMzABRF/CQcv92Pxd683WhvN4JCEsRk4wPGNkR/Xzj+2V0e7WNPRAU7k
8Yxx7xN14yY4sy/dwG+Ojfsu1NjAXjGSiyrbKto+A6Rd34RxosTBgdnFmgDxPaIOnzXtqxGeFDPw
w1lUDWw8+Afo+2iAS0Qx9Mpi5INpuWidfORjd+xOAYZ27x8+omSeeLNUZaDb5Bswaeg5Bz3u2NDv
hUYGltluA4qmxIxPMwbpS+Y5Lz4d+rDhbnPVcDA3qsPTI+vmDA44t3Bu/cOU/Fe6/YtYtpcZwXgO
Ul/YYZXA41yxJbJvsWjjZhUwIU1rAat0t7zOcFK9BFPgsdJwOAG8ocUtHp9h0TTp1zSW7EbgXnK4
aUUfsizuGhTjASSER1O2he2oPy4jBbCJuLEXfw2ce2POkFhStNOj1n6K1bzOBVwvgU5kuKVeLzCh
TICbidGPf6mGdnG5T1BN+OJBHevOPlrxQSCJVzxz6Rqznesx5RO67eg2nyWFp2oxWRn032BTEFbP
JmRe+30CumUsk42mttQrfm+hDHwLW2KjJO9j6sPv1MHB5AYuuHV6zxLYUoF8ttFXCucJWIozfVHN
pLeSDCnwdCBR2LCwOqyjk42XECXsjtswrzslB+SzaQrjMd0EcSZhceTfLTDnTy8dvFNg6o3RXnI4
pNjLtnnyUXQ4W5dQUbbgvcD+dnvt/HaIj2Uhe2mNlrW1MCYYSpHU8yedwH5Pyz4xx1buXlwz9o2B
Oj8dgAoE0Sei7T3wgcd6bvy9toZg5KIwgc8YOPBgxg1kact1hOfIseRyr67x+8aHtUKrSvBYo/VE
pyuXBe63YiwOLd+9wsbIcak8boYS9wM/Qaq9jbzpmBgd6On3YU3Ni7aji4eSwyY9zMwUoxc/SFv6
89i772KyjcYtsDNVZTcCn5DFA9wLgFehgJkc+gN7HaJcQ3Bs52AoWQQba2yP4DgF6cGH73bEIKwc
jjidKuGj9Q9cQF6ruDm2osLdwFvcEa4dxXtHM9CDaXcLCNKxsnW4G/PIQjMFDw5VorN9zSovFVna
+cPBMdnl3JrUARO4Ti5reKFkqxh/gi35duxj7vLWFo3Xto/JANbgrB7ROtjcwEpdHttk9+pDzhoy
9xT2NLUW4X2IkxX6OkDFOvTu/7pk/E8dZYEFlU/WGgkC8cNsjpf21DTNwQThXxfe/3m6Aua33Wps
4bij0TkUZYA4eQspD737Xuy1gAEKh+5+QKNr192ywEYmYzBiPaaR9/dqr6mFPVMFtFwZ9XN8C7IU
+YYzrTtWCt6rvWKwKDcJcEyJUtZ6qcJqLmNi4mPRd+8LTQOYDTXXGABGCDAiy1hns5Hy2Gqiu4ze
1/46rzgnl57rg3841Ob/bHKWx5SfINy/D+8RDfqWt0KVESxNvQtAQn5OYOUV/eHu8Dd9dT7dhTG0
m1YVPLP6cuv8QL/BMM4OAHf2VBXLNHhvaDh79Ly0awtkcQKO5SkOdWfuRdFw7Ov7u5+4xHAr6SWI
cI1eve+yXYIf2sPiO7YydrEUXcCMzC2y28WNPMk92dZwm+C96o4ddvfyM0YA5aXjdQMGgLgCH7hG
Z5gbnSHH0pO9AG2D+zr6aWlfBoHfiCtZaoGfogjtwU1yL0KDFRxGn+IPuJlCFL3Nn9Eb8OPQ8O81
aJ2RDtzhrS+VBkpwrYOfm4mOvvjuWATyBBzNRCxLS8IzeKO3lE5/OBVdJ98vDkV7BRqcdkm9wJ+k
NKGdcuGFuMhYtg/HBmUXMwzvdO0vti+rWSenmdM6k3BKOzZf9kKxqQV1FFaIskTS/xjb7a4b6z94
ufxuVHaLCUTqEcbwQ19OK+W3fqeTDF5Dy7FNbC8VW0BqS6wIZAmfv6HOwK8Zb2FD1vODA7NLTuCO
NwSsJ7KMo77NxzS5gTOuO7YP7CVjGgDYukqbvkxDvtxPWoZ5bFr78t8z5jozfjEdSfJ+G0gX4SzQ
bigvbOGIxIpMdXrqiA9aHEPu3B9L9vcassSxCqScegDtLTAq45Fpr5OfpEPx37/jNxOIsPe/QwKH
ONq0wdyM6OtsyIfar44FerJbVDCXMAkBvBNts1FUNBql/G0Gv+fYi19/0P+kbz0moyegCjz5sa4+
WOep155Hx7qZQJl6//Su6f2Z0Km7RsnkRckgKk0TJQcHfbdqFaoLpJJ9h8twVCWGES7AYd0cHJjd
aWJ2pnezazooBGDhlKP5cPy6dYAIHnz+btHCkKaq4H7dlZsGXbMXD/Dk/Hzkm4L+8H7UwZDDbTU6
BNH4OVTgcE6z/WcJxmNuGHCrff/4BnWEnlfXYVdJhYLjlFwki+ZD0/3/MEUGCsr5pvHyFTBGJ1hR
qwwuJ8f2ELKXlKUMHIZoQv3NX4zvir6BHgHkgr61h464ZC8pS0B6Vchsu9LnzBVgxpDnAf18H459
2d1qdaxBHWEZvaIGCmYA4tQnj3AujuY/vP2/paH/G4/JXljGwoCujM2YOmyO5NPo++CCNMKO+oyD
2EzPEeDrUzFG3TqAoI1Twb2KQXH+Sv0AjDBGt0scei7K0q2a4VDgPCGeZB+tNJfjCJPWrebV9n2o
XDOfe4U9N5+jdv0RyDC8s+BE3zpQu89BNS94BDwweEZkE25v3Ed/y4u4+lS89U2ipgIHthDYOAnW
OydQfj4COeRtBf7rqXkAUXawh1I9WFy+n+/QNY702pB8qiu/fbSAnt7ThoJye+yb7gLN4IloAJxQ
lDDK/4fR8SX16+djj97FGJw1nfTYIspgg862o+GFDqAG/ffDr1vbL6bKXhI3z56st2kV5ajg1XHR
09YtRQp8hy4W5PD1haWs44dqGCTZxRx/TCMW2kiUngIWPRRLd95UV3/875/y690bbuvvvzAQCTPO
iIEo7RDyAuTRzwaWyn8Yp+s+/atx2qUGPqmbWehZlKwDjASq6vAp4fX619r63h/qR7/7E9d//59N
nFRpXFM4qJ8AqhGs4GbUY5NZjWL7pVnQ0faHQ/XvPvku/ECeUM+WdfWpbowQ5zlafajDvO7UyA1I
Yii6j1WVYML5/hfVHLWTSncYtB7QPRGyzwhEBzewPa3Cg2kHCgG9KH3coJtgOZvA//DfM+l3X2K3
mOMAWs4NPbgFkD6xuaTdFJ2HJMX9OattRw6pCwARfT86EZ7Nmib2YHUBI0H0utdf4G17rLWV7IV0
k0vHBsiftozjyJyhuU6yisM8/L9H6DdrbS+ksw1KkcHs8xIo0/CsrJNFkjaHznEgkbwfGMKU33Vx
VxW+bW5BCc/C4Y+4VDziF8t4r6FzoGVPg8Gjty08Vel4BjH20PkQ5rHv3xrwlKGZUlEVoqF3ceTd
gYH7h+Dzu9HerVjICjFIrKkK1S7jbTtNpoSZ+euxT7lbpFUENqALPEx2H0QNpXSYubQLz8eeTt+P
CkmFriLiNWXcANMO1evnsXbHzGHJXkNXs7j2LJ2bsnO0O8+pAehg7I5JUcneTMxzKy72pG7KpgVt
QvHk3ov1dDo0LnsZ3dqScZ6CIS2MDJv1TOnyUWkhjpX9yF5KxwELHLuwT4vejri7HcpWD8c28b2U
zvF1rWWNRKozQCb1c0/yrYv+EHl/M9P3SjoQ5wHZqwcsoskOGVRjuWJwFD425rsVChqUm4Bna9C1
JF3e12oYs0r3gEMde/5umabSoedCRCkarYaNZklX6TswvJpjfZBkb44FkE7Vx2OQFnLZcDP2AhXA
H97832r2L+LiXksXgvwEg6eal8DRB/aONDJCg1ENL883uA0NZROlW5DFo5XRiaG6tuSjEZGFQ6Zi
7jzOKRlPm/Jr+peMIwrmQBI08aEKPNmr8LaIL6OZ7XTqe9bl8MKFx0RYHfNRAMvtfYDqUhNsVxTx
qYlXfY4qA8diTxy7PiZ7WQ+M8wMQaQ1IMYvk0HCYNzRsrn/4ar9ZLHtVz7yMMOGJ3XQCfHrLwLDV
eSwORr+9qCcCIsELRoz6JmEAsRj3k2h+rDuJ7AWKqzeCnU7N9QSsTX1pApLMJ/C3pr44thR3XxUI
BQP2HY+LVXOGPce1IAHziPnBj0N/YC9R1GABbbZSM6iiXJ2AyFsKwPQOlffBi30/J5GFR4EK5Hzy
r3ZoSzSi+T6MD0nmYef5/uEqtuFUGTzczrDj7kCZBJaNHpM/kr08MeTgNDdzP59o66s8EGCsocj0
/dig7wL4IJIEaLPKnCzlMks8Dz15a0iOpSp7T8ka8mESeoE5DRBLZUAE149dHJhPx959l2aFi1KB
z0Zz8lJcNYViq0+Niw4ODH3/TRu9+CD5dOYE21H6DAqH+M7IFh/LbPcSPG9Tcqy6YD7V6J4p0oXz
HIv32OU9yOPv331DG0TVWCRWsaLfJxm8Sk6PtVeDGP3+2VyipDyocD41RAPWo2h1AplI5P/9Sa9v
+ItNc6+x6XwxUjEEyRkUxMg+81k28uwY7fQ51Aq74H//md+F+d3HrWxQhX6LHxHRxCssjeq8X+dj
ehsS7s66ilexMQxPr+u+KRKIbfJ0cH8fe/VdGBYtNm/oGfVJAYKbN3JsC5B3j0XJvd4mVSExMor0
yYrZniUHARkGxtuxMLmXJDoZMDArF30yfOvO/iQ+bn4bHfuke0HixmW4Daj1AG/G41x2a5tDknpM
Pg+q+PtZ38cg4sWA8Z086em83cB6CpQ75txE9nrEKgw77bdMncDG4fkWyS5P4Fx/bOPeixFn36Hk
rOvk3Lb99raB1PqpJf2frOR/s5T2ckSQJxd/hlj5FGkf/SjX3UlR/081wt89fbdQAclCudql6Tn0
UDq33hVu/XZoIe3VXwKk0wr8jPgMny9A/ewGmawBIPbLscfv1im43kC7Ep2eIyVBYVzalfF75nd9
cmyt7hVgakpmpHwqPaeTn7Upve3IwW17L/6CEddoHLiPZxkiWb0qFvpjyliyV36Bz9BUPB7T83a1
PhJAkeYhByH40KDvlV8t6bjZ3BAWcOG66bV6JuyYmyDZy75wysGhRsqwYJA/tL13H/bNy7G3vk7+
/6lSR7AR4gDPhQVls/TLEBhDdeGLnD8ee/4uT+qVD+zdPMTncPBXWKiHU3h7bdX7k5/gNc39xaa9
9/tqPKHCBMzJs1TedGMqa+XjFBMAl9GnGleXWm4LfzBb9f9xuP73MPmrP7rbZGNHq962Y4czzrr0
a+53TUfVSQisuu7Mq1UAYjdI4GoyoPewt6+t030MEqFiXJ5xsG6FzLpNWHfhAN5XfwXBAtldT6Ct
FlnQum1ZMiQ5arwXzE/Ug50qQI8vqxfGo8j01tVek5EgbYI60yZWSIQGhk+XRek41H8pzeXsZ6GI
G3kJNgHL5MLhQB/XhRvtonPhgnZ9hYXcYpssEkD8wCrbNevUZ346eyzMUgdreHHjK8FgfS9RszQy
Q19BB4RdMMVD/1FRiay3jdvkp1QS/6znMbQFg+48AES3tyK3dqFNubl5BXVJkGDq/xpQtI3nbNUg
2C5ZlLCaf+2bUKQ/ZD0D9INGzm3QMoPbV+u+XGV0gNBLt2Y9TKOmfFmayRdFjMbJ6rThyoaePFqt
U14lmGlpbtniIllQu0Xkzk8sS88NQPSgr/NxcDegBPR5zJRlDy2Zm6QgTQDUO4/ZiCwskUkBon3f
ZOtYs7GHfrMdeF2YFIfDOEeFZAVW2Oix13GWUBajb8Q2ZQX4ZpAgljA53+JrDbzJdILMLkt9r5PF
LHv6bTSSFYvb1vjH3GwuOCs9ROJx0zRhn/hI4/gxMCCu3m8VT2YQFzf0qITndJl9OCJsLJ67B3Ro
JPheqmkUXq4mG6joZwJXY2RjkgybuHEsWJfvYyKboc4Hi2LwJUYHUvrmr/E6ubzrQ5DE6sS72kB2
c9cvHrpYNoi24KATz3Y+OXzLYbjQCIU0emGiT3gmmEjPTPA+H9gKjiuO3s6b7DWztNMdmSdxWjRi
1CMb6rl9W1da96BPzgOdz20QTWs+1DykcInlritQheDJ18QE/XCXrhvKNDwi86qzRRkU87M0iWKK
DMqYIAhyUOCC9sUXiWZnGKyI9a6ni4+qNjHwVttwzWxsjXZL4iZmoLVkMFkj3fyddh56ZrSNQ/Ua
R9JPCl5NUfsdZ5+kw6KR4WCLqY2G6VHMpGZvkGeN8ty6GG1C6UCG6HaLPCrufb4I4EP7bpjDItTe
ED6OWLT81Cvu6EUBVDh+5p5MCEV4EzWLsliGqXokxgj/e9hWVeIAck5lXYIsa6Nboptw+NIuzEU5
fOMJutHrJfBTWDtHrPtRmaUWdSZGkXyPAjaqz+gu33iO2yXsXVDTD+4BOtYpwf88eOGPodV2u0iq
nHsTG/H9XHGspB9tiGl+Uwu6PZqU1GdCx6R9SvQcsxNJGsU/jIKv2/MCGT31cBMN34CkuDoRs8u0
mL7/KXBzw+9aNgauHIa2q8qRpr6+m0dgiPM2BJb8a8JomP7tL6J6RAu5d4trpO0HGghkBkpwXdQw
CPKKtdmS5RYMCbvdwDwo+NKlTZgWqkPH4EvseNc/+nXV+JdlaEBn9Eberjep04SVMVsF+UxYJaoP
fExrlStnPHgitiSd0KoA0LO9tdsU6YeJbIZcAsVU9xHgjmp4mqM05mfCxRAXZm0tYucSJZqfoZ/2
9cOYWvajgydAn1eoLy1PfCUaoYQP63Ji0WB0XRDcVtk70cLg+FzVs0ITgxfb+o0nUxoC+6sUy0zl
afad87RVed1PwrTgA/sVAXsoDNbL1MnJFGahxCvM1FM/AwB5UV8Dk+INiojUPuwMV7xF49WTztrV
m/pTf7XkyWBot4nHcUFjGvDoevlGiVsY8Go1WIw5cArsAelS/U+FJRznbcepzJlcouGzG4MogsGR
lLA8ywKxbc1lMeg2fXPg0+kq46OJV8T7TS3DkLUG2/SSoeJtpx/CN6YGP3VL78Cy0NgVBCxr0g8d
HnX9msrM+hSlDNedpx7cc0B/reqjskv9VJysrYPOZbVvku1uWacahcYVeKn0hlQOiSLa2Ti/TECt
edmmgZt9ZZHQFFhyNnvFRKyfFrHbtvaTJlvQ3lizLWk5y8GrinGhlbsPQPB6Jv7UNq8o9lInsqbr
THqGdXxtblOBY8yjQxElOYeiwaZnqioaIccO+Xova9KKfNi0b/JQadBHgT6YqmZBC902+R8MERId
GX1ozHOzkpjeDLg3bh9BezbNmFkXgqIDc/FsXHTqg3GdTuYpmkav/4s2a9Ldsy6YMNF6Ljv+d9Al
G6aDhG/bdBrqpLFn/LK1PUUSeOuPTFhe3U510wYXdKSy7mHWFOCtE2JSxwrwkoLqnw1+yTA2n3gb
3UxDU9eQIKPZBRMlgZnSLW+NUzeqlQGkvRRSX3KaFNCHmTWup6+9lya3Vnbpp4QKVAdhkx5Vb6HP
O+8npPavV9HrDaxUqDsbp+NXyD/Xn8MECmvhe9gAc9v24qdCl9cniTaM6IYhPPuZBZLe3fhL/1no
sC1gh9x8wKkGHkkb8QAk7IBVjvN0pZj6kgB68GjVanM1IVl7FhTXhufaeLRY2qagcPV8YXFvl4du
oy4smqadoleZjol35oOncr4ONAORgWAayKXLyRxt0zfdUhzLkhZGKrnBWfChNej7fOYh3BQLyJyq
uwX/8LCB9F00yJ1QW6AiWIs21O6L0Lo2uUQDkbuHJWDwF9d6zcKWPXApyMVOkxeU6LNVwWWEAusm
jZPwdfMlzGB4ilX/RnysxSylwEBjW4tySrHvkxR03wJRZxofN29OTjZJ+3wm1b1qPfkRnr32KZ4R
4ouok0HRjMOPjfAxc7JqvoFP0t6Hi4PbOSjwk7gRTLsQGYdZB1cQHQXm8+jXaB9ForVFsC80cByE
V5/APMiGxQvfKHgrtGgW5fc/Ehsg3nvokLpT7QRReQvRcH2XBma1P6GvMU2W4pZ1K4hHbXQHJva2
/h33cjnX1kC6nHEY9D8lo2E8H1ePqxfeIRh+CwZZZXryVMBzKdwMR5WqDgG3FjpW9e1GfaMLaI7M
XC4Tkw+LRDL4szfxc2A26Rd969cSQ8XRmt6l3lg9U6Wq9QxhZN+Dhhya9hUmBOyek6aypRydc4+A
ehNV6BUX8+D4jonN5EwXmgXrOPIvc69r8q3hgX1qAzo+K603kMphwT5ZVKy3lf0Y/Gb0Xw2AjN6X
AFdh3ueQIZLCtsmYCF20Yccil8eNtjSvFQi0t7zZdD6Oc4zbKTbPVR5vkT0nZm7bEoeTTT0s0MQ8
p9hsY53ZRUJqVUePNJV97mIQE3UFWR7i95x57VxBfsznnOotPq0sbS5ONnm19F8liGJZvDbLZYGO
rh36z1DjudwFAI9THgoGc5MFuAQ9pB22LzR0JW1FYNI2u6LuQoXMflJAAdrUv29647mCa05uogX6
W1fhUjTsmTn56PvNu06PWRNEMGDQrP+IrPcbE9HT7APM4Bss0dBdldiSrsg/2Ze6SR9skObDCHI6
6iGk5KKzfb61La4aPBK++nIZL7iUEEDNt11QilCl+YxGwueJdMmt18a9zkk9POKcYWxJuzhiFt+M
yPFR8ZGjfd2HFexZpYCjPwRSLR72CjgV3KXAmRftMJr1HPlNaJ/8nmgYOuPiPn0Lk37hZ9sBX/Q8
Uh58SSagd4oJdPIU5SvPsEfXqyo+E90u9AkXmkH/YTJse4rCrvNL1Q2DBxj8tXzRh4i46ImABjIp
ra9wNtn6Or2rEDLVmidhWD87KKu8fGVYvR+mbRnRcI++arrksMmsRB6nfqOexIQaJgav7sZT4NC3
3YFDvvinpAr6vtCkoir3G975D+GsrqRgNl2T6wTSXV7naWIjWsh5JP6Mh6BnvJcmPrVJB2uubJNo
QHxTaOUNPtUTG+51PyOtz3ndejmw3jbG1E1Wm8ULQ5CgMzwqbmq2KCSV8UpwFqwNbnLhE6AXcIqC
EMztBi9DXuYBCzOnERsL4fjcl2LFfvI1InqxZxqLzgePS8Nczw+bIClc3PEfqY3qbAr87Twn8/ql
7ytOceSJqnZ6nKHWQ8TTSOmb26BRC+7+K/eUuCt4d9NbcDcliSCnBPShFekbUt1Cb2EQfVo669UX
wfrIvM1d5dsPvZ79HBc5I/3mumqxebQ2XqEE/5iu85xZ5f3jBPqsBtzLZnpt+Q03CgYpIfr6kewF
+baZVGUxDuQjZL/i1WhCb6igS7kOc3paZBzciSBNP3dIqPLVtd9rGFk/+ShpPXOfshqYAvMaLfZ2
GLAz3CZL7f72Vet/Gvso4Te04Wgv2NppSx9Gj+pnssB/GPb30QOcQ+csYQ5uJDPZSqQt46caJSf9
bD0FgblZ43z2ILmovOhTkvRT5obkAXdW8BgAczfQ2UTqO4Q4e3E6oR8R3euToAC1Z1KuBtobwE5o
tHh5vYAAUQgsHYzPvCBmVM1NM8f1lfcO6Bar3e3Gkr+TpDYvIQ3DW0YEJlzQ6bwh7KWLtPzob936
lDDVvtRETRBSzZ0QY7aSJl2mrMb5zZ0deIjuhllaf2L+qm5N65K0aPuR5XKbt/Xc6za6dRDkhh8X
L4lf624JABqgpo+9m0rGdumyCmslgfGD4+TvxlTOfIwixlxmG7kmECf7dnFFc3W4uHRu3WAElGjf
KbCix3HCLFubYGiLmlnfu7V+iC5udOwv5FZzv0ofJ2+dzNnCuYJ82lhHWZ660Jq7OVRR/Q1nMTkC
mkE9eqMa1YT37Wo74Ivr3iK0+konn4K5U+RpDOZAneAV5HqYbEyMXwbPpt1XDysTILPINVFTkKnl
JpujBoer1Mxxk+sOWfeSVYEXBF3mIjc3P9YkCsZ7uw52+w5U2YIEn5skwu7dYSFHKmvRpNae4AtV
0VInXdO+rD6qWaehDwN5NjECX4Ezeh1fxqug9DTGkgZPaORqozsowgO/8NM1Si8+WvXWnw12Ufk0
TyZRJHdpbfntNE4BYRmsZhLkf1tLO/eCYk9MUdeBCHm7m6ZuQiTifYwcSkks/VeB8svyVUQivYQg
vaPkI5f4qz8Fwvsmcb+Mws86RMB64lqF55gdyPyzarYCBBg9r4WVtU4+M7hUmE/JwknyZZrGlLZF
FI8ekpWqjzz7ypatXevMozQOkOVUWuZpFXT0cdqS1f0MYWDR/a0bdFCekhZszA+u42sKC41o0M+g
lkdiPfUWfsVl2nh0eGZYn4jBJNDXBAF4pBjlb97DMeKmDQhfbgLBBZFFuOlVD1nHGKsBNhhwosbx
pR1zhyQViTXyHrO8tAYp4lKmohb6Uzd5gz0PrWfSyzSlc4QvtqWLLkbarfabSCP0kzIu0umbWcRo
z6om0stTMft3zVhXLB+hAzD3rm3DGp8kbtDeOuHeKNfKjjhhjQxGQ5/mLUwTeE+M1f1Q07FcqjX5
MAbUmSkz0bapJ9d1XaYBoM3QiFjPAahzSTuc3ZIgfanB7J0vWzCh5MDTOc4msyB/zsxslukl9peY
/7SA9SSnTRDCC7bAzmvI6gnUlJuNyei7A/qxabNg8NLqFoDxkIX59P+YO7PluK1sTb+Kw/dQYdjA
BjpO1QWGZGYymUxKpETpBkFJFOZ5xlW/Rr9eP0l/KbvOEdNlscsdHXFs38gigUwMe6/1r3/I11Sh
uVpU5WpeeYKvpG5qct+zs6RPzprE/lJifHJb6V0bJEqzDnB6lFDZ0awZvaeCjLMq2n0TehiGGQ/G
2MOoHKc4qndOfN6euFq9hl9xVSUee2BdvDcZSqmbNI7L3q8VM5mCcUaaA4yhoOlcZawlRzudVCCg
ZMmOKBuGXR4mVskbGQ77SgW6u3H0qNd31Nv5JzuNq+lYZlO37xtZ5rFvL8vsmSYLB+BiFH7CyIVm
JCpYTZO0zW76XnUQR+CsM+1yacdevS4k7aBnUreJbI38pumNLr9pw6G7Huq6Sp/0drazoLKz9h4Y
xQgKxaAK4/NY9m5ZpWi9fBbTexN7nedWt1TVjTGUSXiIKXTcfJLFxiBHffAaetXKsxnVjwQm2jPz
CtbNjnK0nb18AAPxsF9yZg8N1xK5WszD2yyZnns11C9I5zjm6DeVU/YAhr2yOsVeTqMZP87T2KyH
VbDZPWBcU+mHwkqGpPN6Y6yT68qGGIYp4Dz7qpVWA2Ho4lYn2NIfKzmnWHKE5EGXFBXyTosN4Jiw
o893LQIR92saKjOE2SZf/YwhOlVC2COL+xKWhM3s9AwI0Q2xPbGfqx5Yja2MxoXAxlmF8bT2LG83
iu1U/TvGbXp7mDAyoO6dCEE9igGfJs+223q6LZiGfhYrne2nMjL7+ENcRajlsr6uc4iAhbgvdIfu
hkhgmoCMkBQwIAIVWfvG+kOcgHqAMXebrBsWzWWNmMPEXcGiTT+TVhzn18skAU5cBGbap7arS8Or
gFbG26WO1ulOrRtFPk5hUw63w5g4yd6OHVqaoBjCLNmNUTxrMeutbn7LJmraT9kSTcUYrE6NTXZW
NesDk4MCqtQIxFTM7swW327ntJt4s/XmvW7ExoYhj3aNuwIbiW3ice6WkzXIB96HKQ+cuI9pWmyt
nA+TPZTZx6kAjXHpYQdxoym6VT7XqeNkflaFrX6v6GsxHhfVTsdjWBHxdmcDqerfgaThWHeGUX4z
y86R21mLctUTAqfsAxtZxGYdzaY++aElZ7v2CMmC9+utGly1dyO2RurewqJJvebBktl+sAxRk9mn
zuWNUwOwulZtTBid13H7rJpGEh/1NSyh/4VqVm5xnFf0E4JHaVUe8U3rxOCmXOoNIbBTu4HPVBce
4xBz+FxORaeQbLj29k7JgUAe1bxoaCAsKkdfa506pXehni2OA8Bf5iGM6LvBxc1H069VSzep2s1e
KbcJBInx86QvTse3ssL+aooSe/Jbs66zIDcMu/F1omT6zG3aYok3FFI5HYHAfwzWZH7O9SLmrPLT
OHHmfdir0vYQeESO6WOhoHYYoocFg2hmmFW0t8bZWFma+1psWScrxuwNW5gLgKplLkrPNfWbohzy
jZgHrXmWiZnlCiWSJnqDsFdscL7VWZEjxMoYbfWdNxZsh8JT8ta5svRaX+ZdptmG/X5oiWA5nJ+5
ueaLJyIVXqrNRnVryiSfPyh8G0dxY5q9aticbaip70d7HcVxOLcm16FSZTN7DETX1U2XMIpul0Lr
qMnawbDUkZkSOJP0GJKYU++qXeGUX5KFJRsG1yIL9bntR6XZDLjSUhfymtP7EzNTtfvOqQb71ozT
MWJHtNP1axYzRviUplOVbUQkSoU+uKmNkhBlq03uBFUNW4PuSGFuapb25jmuhTnZbo+3+3KcpBjs
ew1MLSG3BeC+/+zgw5q9r5WhUk5VxKTmbnTSpsMMYLFz3ZNjgyExere6zXdxwcCKh0TUxqaV1HdW
QADi0Fwj3YvMyVsZ/lQF9mqtTKQPN663r6eaEdCBIsK2DtkgRPeuzNOs3cvImKqdMhBy/slQVdpz
q5wt1DhVoQxuLvVJOVQq5j13ytANyaOyEijoORQAZbAMhd0ek65HoVKYqhzv1xzimmerHdOZxMhL
vGHaSOm/2FZXh/cG2JCnlwQTpOO6V1Zyt1vfwNgv3011ZCwuZUa6epqc+2G7VKVjbFvg8ekqz6xV
fa/FvWnuk4wRnlerBZP7ACGw2tLblSD04PbdbCqbptX1wTOsIlVc3rkbq+7OUFRp4jyxUTU40c0m
UTQGNVbJbGZxc7LRbHdp5tr021iaYtvPg7NuazEraokXmz4NjpsZESFnNF9aejC1tuvemx126M8y
EkNxUAG15SY348F5N03MVPw8At5DVgiT7JSUZW5dh1FeZu8mmwtzveh21u3VgSwcgAqo5USRL6t5
SgdZRPs5bZ3sgXoWFAnE0FqSBkTBLoCaBeZqieoNvMy14mGrYS21zwBP2s4mg3V79h6WH3ELVTvN
cxwcIIugYIbTDTtZTC0Xtpdp3Z7mlovGsJMngTRyXTrLO4PLjirKMeNsfWDsAbA18iZvnHWVB3oF
S7nWlRAE0bVUbOf08/zN1q/U1LLqqyyVjXlY8wrJtKYvVf9xSgYH6C4bcOXY9KQ0L7GrTWCwDCd1
2FJq09kj7nZt0X0qRmHrpwq/hE7fnD1aNVq32SSV3W5XZ0w9p5imzF+K9hwF13fW0WxDUe4EEtxp
25T1YPjRuNTlQe8wmHHnMFO1nVhr0zgonaYpG8aKfeLnduRQV9dNV4OMGUViPM2S4PfrcI3S+S2A
suhByuOwXb8apWlEn+usUvOdaqBO3KnJtDQ3CP3b/j7HRTp+qEpTzAdNKN3ybWnMtD4k41DIYB1M
G+zDYTztMqMbGIckXQc/r+nFzaAW3eT1C1mfu5aPkPrDquuZB53dYswtxJk+OdobB+bqMR8JFn9Q
pyzqbtp+1cq9JKmOigDEO0Se4PQLYe6dFOlnQBMF5Mm0lboDHaQE87qS57wImCNlAA0soec+ZjpX
Io7Sjoa3KIrW8prYTYvCoTbP186padMjF9DWue3kmCs4BCQy+Tqcd8avcgBnQ/5tRrumcihCVFa6
/J3Rtno/eCICuW/dIRd4MEwG0U4SKFT1Dd1UIMQYURMe9Vj204b1E/fCMS+T8blP53o+VKsszA9U
AZaY3bRJh/0CFjl/sGVRj7ds15Gx7ahT3AIDmcYlviea/dIAm2ezZeR4oip25L6L0QYcmWoUSNQJ
LFhp3ZuMrtwkalKY/dMwKI3tIgXSJ+DMOgOwaJv4LcQGLfLHkUj3tylcRDZEUjFwW3RGO3Tey1p1
IBKXKhMoEK6wbareTVDoCbeymfwbHtPqdnimUY6Aw2hI1f6JbmxNFNfq4T6krsny2q9ulFfoM1xs
5esp2swIOonzKWdhxR/RRANKu8NE7ExzVdBrJKk3NTh+T3sa4dnU/NaIIV/4f43jckG3shZRFlXZ
5YHqPKbi3hr/GoP50irHzI1x7ujNAyN5a9PzJOZflJ5cGuVUeMk5YSLlhl1KpVV1RvWmY7F8LZb9
T4ye1Mu8NhpuvYfJRd2t8BI0cZX018WkVDi0dbBagMPGFDt96TT6ae4AiDxicBXVA5Wl5/j5bTnz
I/8FS+fSVSeawdgSpZWbihTQ3E9QDtxAums8yiUmdkzb7FcU+n9CQtIuOM9t0y2dMAxrg5C+ke/6
pQoHv44oM1Fd04mBgMdKTlE4L+Ur6uI/ISde+lil8KpYzHVzY9lkWfTYtQQNiNYrX+jPjn7B2qpJ
wutk7JgwLorPWau9n+w6fIVm/WfHvqBVUiU3RR2F5oYxF/V6u+ySITf+4sEvmFm9pvVlNVjmBqQr
gPAIvKqBb/z8gfqzT37xnoczMwzTSaxNpCodW+oY0nez+f6lo196+uhZbcCq4brQqeFp2zukM67V
u58f/E+e0EtLH6tlUFPPKY9LLB39a1cmxeSp1qKTx2PrRe3WAyzmLUoSs/5LsXZIWl8yC2M7miRe
J+aGGFHzg2ja7phqoDM//0Lf361/8XZfmvvIdDGscYnEprCdGJzLKZcJCJd/nxett94LCl/+Tym0
0rpK6vQ+XZN7jSfN3IZdMsS0ClEckGr4dR6NuNbdXlIR/fbp/vZl/h/Rc3X67XN0//gP/vylqpc2
ieL+4o//uK8K/vuP8+/858+8/I1/XD1Xx6fiubv8oRe/w3F/P6//1D+9+ENAWdwvd8Nzu7x97oa8
/358PuH5J/9v//KX5+9HuV/q57//+gVMtz8fDUet8tff/2r39e+/Qmf44Qadj//7X56/wN9/PTx/
fir/xW88P3X93381rDd02b/+Mj1//5P5BvMh05QAK5blOGfuZkk6aMwPijeWo5O+LTR+wZFn4WhX
Dd//ynjDPFEAVWuCzdpC4fDPb/vifvzX/fmlHIpTxeSz4+ObxovdQeoW0AKje8ewDNVwzEtfHrpV
7L+KTDtP9/qWliqLvuaOMTLaBna6+b5/ybTPGNNWy5Ui0eD7wwIKLul67CBPo+rrkCba5I11nj8k
/RR+zhxdCr+VtnYKQ5kJryzxr/CLsig/RZnau2hKZiybMyU7OIaTlZuoLShfik7DDBgak8YQNKNi
55hpmHuRpU21rzrh9A1jXPOhJNrxPh3L7J7mOh7dclXku0pOInOrUdSHohime7zwkqMy4pnkp2MS
HQYmvNYmb/Mw9g1rQI6vwHZyR8JgH/FaCEOvd1qn9HENio5xt8oaomRnPQyjrtp+q5TlDIgDzHmt
jXMYOCCIJXBLDmHVJh3Pcttlyj5GSf01n9oMRGOpAu4hapEG61FI7oVqR56AwpV5ejSpnwQsyBvo
XdUHI9aOuUlrGTAa0EovC7NlYxuDDMpm6KONHle9f4aPdTfEeW92oUib0FvNZbS8blbVfc1Y2tgY
ehF/MnPM9GBYQd13bSbbilt22Ai7RmyzzWhRSfgg/7d5KoXSVF7E8NbyYmK+3o2pnR67zlRvDVWh
7YVF18GSJB4280TP6+/Hi6aGV7KbzLdJVy6fMBEqnCtN1am1w3hNe7dxyikoIODHbhQN0UnQaTIg
1iSeTwkzOtVvpBF/RPATolm2iOpyw3nCuVvYVqV4lSya7aAN+pe8wn0GhmfYsFFq2bdCt62vQDRp
s1/bDtQmKxXrmevVFH7bQDAhBiXue08uMH71mSyk2hmKz+3S1cqm6EAYt12fdzd1ChNxAwMxhrRj
ORnDGwCMu6TD3hAiG+QAOHt2eA+ds/mGjkCUniB3Er8PM+vuBVzcd5g5pLmvpHqh0f3Vzb4FO30k
D9QUV1E3qO1vNc6/tYreJF+gpFbf+ss18sWyels/lwxxn5/7m6f68if/G66mUsXh7izA+9s/17A/
rKg3T/nT8vTL9dAm+f/+n/+ry85/umqXp69Pv/ztl+3T56p4Sn6BQ/hUfu1+XKn/89i/rb2asN4I
FTIcK65jSvWsOfltHdaE+cZmHXUsKaUhjLPVxe/rsDDeWKZqgluYQlM102KJ/n0d5q/A+ziitHXH
tB1b/DvrMJvIDzU6JYdjacImC9XSWfg19aK0WvCVyHVAqAd6+yuzUa8LYfl1Z+G/Pvj88iYjSyGt
llf0K9p3f8r/Kh9+O7HDG67D43AIe7zQ5lqOpjcQjfsHyLxBC9O9F+IhgcSo5F3qqloRKFMHPWsd
byhcRzcZGexW3YStq2F6BBJcTWUG8aTbE9/JQlV8StcliJN6W+p0wK3KDjHwRtW7qalPU/VZK8yr
BYKQFZl3BeYWVf0ZKunGaooDNgNBV1j36TLeOFaTgiGtQTZXO6u0fLhZV0ZqfZR9EbumcO5VUGfX
aFjCwyn9HIv6Su3yowPtaRHJkxHhPza29n1U5EHU1h911XgQQu6MpveZOH2Ny9DN4ujOaue3owV7
n1QsB1KRfZxyeZ9QG5wP2fXtbpz4KJ0y7bLWvp0cqt5SD+MNCxuuTMKfey5W1uEzZvrzoOxTXfi9
bonAWrNDqYZflnpsd+VUbksl/RrHQ7rJsklcyal+dMIwqI3107z0pssMEq7urFAAj4FuGQ9Qb0+z
KBtXGq3iEapwhG7P0t5mPvIpXxqO5iaN5cu820PI80tRHDRS5a2q8ESyBLk1+D+8er+XDz+WC9+d
4i4eFx3rEMs0bcGzemnF1nRNMcya0j6oduers3kdm93m7CTUJOYdjlUMTq3pljHi/WhF17GTB6Jl
P8vlMRlHv4/rd3VP7tgyh6BB3WOUz+/znutVYRqvmFs9ZLNG2BAzgjQTsWXSf7f29VUSOjuYBQXJ
DvmxtJpTFc7viw4Ob8xtT62DYbaPGk2nMYWwGebrpiw9bI1j93x3IC0G0Lf9FgaDN2vDW5XpSKDY
RpBASHUJkYAYZl5lMYTTOKewgfGfm4emg3EzKsWnaSy8YjALV5MDtU/9EcbIfh2zI1PgLWjUnWMV
p0KXhxQOSWTMt3XTvHOi0M9zbHMy8RAn1dZw9IexjTZan3tkyJ3IMQsgNR8zvd1IMd+M0RdB0WQV
xYlkLxDk0suZXjVYdtbQ04y82NnlsOcBJe0hfMWzibrzjwuQTm3L4mfAyba+l4k/6KBG2KAF87Xu
oVXhWVnOPXouJBH2BiTpsVXL2pu0+TaZzaDu05t+omNqq7ewE88bZGjOt+fQrbZJD4ntBGoVbWri
fJjM3NQmzJKyPlmhci+WwU9yeajXZsc05czqYP6jzddt0+zM2bwScrwp5nK3mKPXyyno6v5DyErY
hYUXGwLATPipXK4x/8NJpboK83ZPWK5PysznMM4P04hyR2Vnb8rpfWunPogun2gOqqQIrG7ws77f
OAu+8BGL1Rx5OHJvxmHE/qPwlPl86evTOJbbxRxuQIW8GRZmyThZsgpVoDR93d1EkCwLY/BTqJWF
nK9hNAZK3G1SbbopHP0KXcTq9VrhMUKAEpL6VeUc4+a9sMbbcKqhU391bMm8Ff7qLF3V/tKCpxq6
sucm7Ieu3nZmdWJaP7p9Ze1q4xwxpJx+/iZ/V81evsl0AxpZugQka5eaulRa+GMmdffAtb4ZepaU
yLyKUGQwktniinjrTObWDqO7XIanWjqBQkRCrwy+ApiZ8XDUZfVRgAo7IgHGyCtkSgBARrtphdiG
Z9bElB3tYvBBtD50drnTDeOhCZMv57dE572NWPZba/QIadzh53Vsndesql8iX983Nx01lTRsVegG
LdPLFlzkOp5k2do/xIwVPLpccLfBX1qMIuYwfWVtvOjEfz+bMNHjMNyBMH1+xX58hZTWUOqJrVRU
/d4sqo10Cc3paSOi674xH0I5XS+jeWjxlzwHaKkDai9tDGMIemXw89v73Tznx9trmLzFtrA1RzNV
QeDXyw9jmFkkjWmcHiYL46G02SmODt+HnawprcNoE4hQU2Xk4qqVYjvWRJP3pleb5qbgfVKzAa2l
dUzhxPYwNVmv9/EgD4jIHueyPJFQcN2woupjuauc4UYfq5OpOyeiKz+INboeG9MDAn0olPGt1fM1
sa39UAzp0VDm921uHNoGFCmNvhZFczWSRW0vA6olwPIsee7YtXVrvu1STkIJVNjlu2xpUcZFZJsv
soEGES7voSfObhPWH6PCuBP8gIvWLKh05b5TrcNsxNd1DiP559f1/MS8vKzIeWw6ZR0dkSkvMVU8
+kQSx1xW3GS2Lbu4kf9uqfz/odr/057gv2Glr53RjT+v8vdP9dNLnOX8879X7qbxhvL6e13+e8Wu
628cxFXAI9+L8h8KdvMNFT54u20TZg7tgCr/94JdV9+IM4/OUYmP+o6c/DsFu/7dUfiHR4Hjs0pT
uBsabsN4/pwXnx9e9xLzrWEZs/LkqNArbKVCkpUxxyE3Zd5Us7Z6DKAhY/XTA3FWxxQodrlqP4qk
8nPTwgKzOgzqk5U3riqHc7QK5rIIhTprnxXJZrPm63EmUauDxxMmd44ebqdFTr6uZgzwZ6WgPShm
KmszxGyBwj0sJtJRzfQJoq5CTKqSBBOwiiuECr2sKFjZ1xzJlBMbXu6FUZI/rktM/Haqf40W0jJD
AB3Xjm67qL9O0upLv7bqplggpK8GZNqofqczbPWGWLA5t46BdYr+wa6WL0IvxNbJZHxU8jgPumrM
PxBiUtwY4DnbtO2vslN6smxn2zvRYS0OkWh9ONA7Z70GbnqrMACmHGbQVrZazuIzK8EaRY/NmRXV
1zD9ii9OxTLJ+CqHerdDggR9F25c462AHIv4MmRljWeGye7fTWiFjKX0zBKyVYgRyG4qFcVXJFyc
KUGMPNFWNUy99S8IZlOGx5RLMKJmA4hiRgjcdJW2LTUsYoChjW+10ra30TqgDVQM8ai0ylNB1pFX
Tr0eGBPcKKa6KWFcxVe8DEO3i0I96FsD9QFr4ZWuzponwrH16DCUTbhWX8Zhtv01qhzK5rTbd0uT
+7PVNG4Lu8OvbQuD4VJNboqpm4KJCstHdah74dg193DT0tvB7iS5yQKymTLGTIthL2h99hg1U+dL
Jf+MrWfhZmgKNj0bjMe0aYDRwC3vgYuDpILFHpi2mm0q25xhOYS6GzG19qOFGADDDOVJ7UN708WL
uC7FFH00JhPZxlLNfpiUUBpL5Ci+LKrhU9yk6cYU0LRkIqxryf7CSD+3XaNU02CIFiyhO8TfOKXk
fJDO8hicGi6dROQxohSHMC0w85wRH8W6WrtJzXCW2oGxqzLAjY3kGCQpfHO4Xc34LaotBtJRqgVY
MRdP/Sr1IJvCKtA60u9suUm0zWZEaOpq2YperoqM23bsLY7BrcVkCWVpApcxW9m/NMa6R3DW7lxh
0tJVo7HNw9Wm2UJTp7VZ85jHGgm72oqsQ+27K0po2NRMxQMrhZXmQv3RfTDdyauqFr5LJlS3tNY8
GOO591IS6nw7yYddrOudx7QYrtsQRkEfVcZuduiNlLHW0LoUobdEJDxmI3QPGY0PJQHwHt32e0uZ
6Mo1Z9kLm0Wkna0PWa9rMPg16TFR/yZF1Pn9OJHNZwpopsNyi/2C4gklSgIHoe8xPhuqiTKa/ChC
PNasThpQGNI9JtaZbKvYxOpVzU1e5cauddLFNwe4jok2F4E+hkg4HB1RRpgne8BvHlOJiKKNojVY
CmqpoeH1KeH8uksEF9MqkqfpzFHN4NjsI76umyktgKbalnR4+bgrhvUjtQsm58JBYTqu+BvPbcZ9
RHBqE+wYtHUnt6NO+E2TQtP+YWv5F13sGdO4XLmBPIBaQHQ0+9KPTCnrrEHTUZ6kY1wXzuCbfeWp
te07KNRCC1VcpYWvTBK/W4K8OCkFmXSEoGnmq1naxWQOgdxZoazWJ2kBLwbarDxC7Q13cdbpkGeb
TwC2IAtLyVOJA8jBmGYJ5QbABOGRNyzyY5ljaEpoOjxBmORBauC8IPsh3ui5+Y41NPHKLor2U2mW
XiNtcwvuf7eYHY1kTZXSiApaYzXTrs600z+/pOy4Ly+paZnie9lrO6ZqORfDrkEXfbvSYJ3GhWup
dJF9rNSw8gyQ31fmaS9HeNIGdWNgAh/SogjjSl4gVrCRHR5vaZwA2T81JarNddxHuMkmowMYY1z9
/Jtd9BB/ON1FIa2tQ4QY2zZOSpI+CiwZ0Gr68O73Naf++akuiktOpalCnksdXXUEo5mXFQUKGUhM
ZG+fFFRZq89m9m8fnwGPQVHESc536eXxafksvs2Y3qFtuGOL/FDK7u3PT/GH58DSfjzFpcks+puz
+GzAsCDVPgzEbzrJ8nFFP/Hz01w+AzxqEOw1i4ukmbbUL1ote8ybsWJ2edLmY57fjsNGzmj90C2+
ApBefh9ORC937o8l3Dcw2otLFp7Ju3aUnBYHDCj9vETv5WupDBckEWSzEqm4jh0OkLXQtcuTjKJF
l2ojsyPxga5wcBf1lDp3SQ70MO4LOXi2mXpp+P7nF/HycQPAO9fIvE54r6J7On/3HwrYuGQinlki
PTXeED6XymvL7PeG98cljxMg1lAlXw5bfV3TX54gITp2WeM0Pc0R/iX9OFY3+NlrbGHM1nQ1HILi
zB7EGlcNUOr1mJeoxid9EAOM/epRVyeDeZ5ZeXqTAhaXBVIw1Xqe8e07JRU3RDq9vCIeTwYaqboY
nbJzdfGKJRMLfOTaCWURsrvMrTPAvs4xw1t71HoXy8h1YxWhua1QkL2yPr18ZHi3mAdYjAyYbGlA
6n+w+1bObuvz7BwbQtamAEMcIMif37mXa9L5FDiI6ucHB48VUuQuHn/mvaG29KNzpPqdv7arH3YB
nnH/bye5ePRXhngiNDiJwDal8RPNNxLPfA01ee2rXDyEaD3gDxeTc4RTvU7HUPd0HbLnK9kALx/1
7+sdow3MNGCU66yuF5tvajBrFWOcvKsSIj6ieWqODBmiV7aKl3f+fDvOz7sOggqEKv6wWCx8hFlD
2HSasl1ubp3qaFSvrK8vv8g/T8FCbeuaZO508UWYxbbGZEV0U3dOTdHk//ye//Hw7Me2YF4rLAZf
6sXd6Ip0jp2pGRjUrK59Dyn8lYX7tROcH4cf1hzouUqunU8wq8zL3bp/5Quw25xXlZerDm8FMzv+
0QwOeP4IP5witYxUjZRG3soMAndekuGIjDfZ9jqeKtVMSEtOcf+op7DIETgJNPqpprp67CBwdybp
llqU3dDeRmMzBpimMKoYnWRTJ/EXszMsyNUxjFtHleHGmvSPqpoi2ZqRH/hEFIhdW43wVekZafEn
/agm6ex1Aw7drT01ftSZ9jV2GhLh5NBV+s5U8ykgDHU6DpCAT0MzaLtlmvMIwDv6Njcz+toSo/y9
NGr4OuZIq53a86adBtWbJyPzI8YxuAiNsdsVXVSiJLWA95xqnfbZKvIN0sWaMj7usaaqP9YzM7ux
xialVh2OoLNSJWpcEA7RJl6FU97iquiscTzpQ5gJRY7BHdi+IUV80+UNAIcxVrc2psdvZaZW2Fh3
Nir6AXclfLjw2bPX5kE0c3MTi8LaSytqg6HDuz0rCUhJUPR/Ttgt9jbppujvmPKbuS2/Qr2avBnr
Mj+CJRDMQBfeYmtRAMyp7my4CzslIhajtZcvRQIPtivHjzLGb05kQx84Z61rvsQMIRJo+HoUv1X1
+jGKy7NdF6PJlAQkb0I2ch11ET40zZihzDWg/VZNzpUKRX2jdkoZ9NbYeLNNECFNGt42RezcVLlY
j00ylpveBEIdsAPzo3Zptg0Dg6shkT3tpYDRHLXDFuICyWXUDSgv+2hwGwVfGYdp5U0jsnzXMOj1
HUYrdxrOFBZuN3q6Xcv+vdar2C0oabbpDIxWdEVt3Kix+x3pxM61lg/ioLWTemityTwPqNY9aRXO
lRnGycYa8xpUCKJKUzpKulG62hbP6WDe0GMu7lqoqZurWfXWEqrgkRnEs6RzFUF8Zht3xfpY4u++
m+122i+mIXDh6hIvH531bWU4zTUWXtO3aLA/j4WGoQHuCZvOYQcGU59RJNbKbd8v6102mZlnR1a8
JcUkC+xqNhBVzxr3VBq3wBzWLpWdgaeJ1blg8jSLUWP4pcmvIYV/78wR/jAdQ4GK+LeNocnim4MV
hVubGLEUxAQHuMtZ1zOv227V2nyfIWzzomKpd2WF2HtKcaq3evQyXSrG3dmD5i2RsThNxKIz7lr0
WighbNQhiolRUDiGKA2jOshXUkWgSWEDlXWw6Zj/QJXRn1rocwF4RwIiUHfbQUXPrkU4jHCRiysQ
t+gZbnvrGmfCi4kPvyszqEVr0jzZS28HpaneVdZa+ibCgV0cDdVRmcdml4l4DGzGLdvMsZ0d7ehy
aFeNdrfWjB00wYgftlRfq7AnWVsrca1lmFKXfSyHrS7RCePRfU3ACoi4xkhZi1rVrVpmbVUNkFEz
Ak6tQqNBXJJ90zFDG8JljxVVmT4V1gOAyVHpk8gLw6Q6WIuNqMeogYyIs9xE3EHXJowwLe/tyfTx
mAqiGcuLoZmSYDSyrxSs73rDghUjnUp80qO59WU3MmxYkMiUIaKJuMIJkFCzW9Sx4Tb5P5SdV2/l
yLlFfxEBVjG/Mpyo3GpJ3S+EUjOzmNOvv+vMvYA9mkE3LgwPDMPWSWTxC3uvjdfIF8iET1YBM8lm
NXvsmJ8eKhUDQYF5ec1idQtQ+6twLgFjY4pOGGYM5XTfNeM7JqwsnOPBvWMIZBJJ0JlhYxBbnPW2
cb1qS340BqX7pjHmh7HUgBuUsOr02EkDt+6mELqJxzo4W5rInR1oB93A4YUQSn/VbKs/Y7gmLoST
dd+lQPMTA+Bdnq7cmpOH+x19QlSWVbOTVaJ2Ol2172LquBMzrTjui/JQo1K4niZr26Vt+7HljXfl
AaOBAaEzXUBS4SuhvBPCpxfceQAd9B9zjf3ZzhrXh6CY7axJJEj463c56WOwSXML5sHlfCzK4m1Z
q/6wILS/F+08fQLNQbpkjKYMdHucHqemzc+chO1x6GM2041obhNFCzkXebZfvexBjE4TNVu5sHDT
YDqI6UCKJupwDPxHZkV60F+mpmOae3tiaZdIq1W2G401B9KH/WDW+Cox7Hg/MswZkcqT6ggGqjmY
9pL8EAuwDlsVmP/lmN9BcnGjrInZupE7wq4zGQFSsUdfGpQJPswSuA1N3vq11jiPc2MnQani/tDL
y5Mv5ogLLKxDQYmd70WshSX9zNVmTngeCf46LO96y5TV1XR11Eej+OYpSCG+Va4ZA8BYP23torO6
ulOMoXIGqc783leODiCOeU+Xt+aeeetDCzQQ1dw67QT+WNTM82etDHS0de2durxiUUfPfo1bEg1L
08JWIRg6GPL0E2ALV7W9uZiba/2gpTXwEq3CZ2Vp2d3iGG/E5yQfcpq10Ojj/tZ1cvUGKAP2TGpr
WajJpblxckNyYlvlvjKm/oixRgSamPPz4up8dSOlw6jy93ExKyPqeoE4Dd5bcZ8C1uC7m/Nkj40j
o2JOujbUSTDZVzKH1+JNJks3lJQ7NanhRlEdRE5tlAFcBBBYXufsSQ7Kd3qVvjPHW31zaeUp18zn
uVPiWqnkTedDwGPpGSSvDJKhJ4EnGH1w7xfgm6G+YXiHi5SVPLZrskcCK7aH+9oZU4icln4jsqE8
uyj/I1RZq4uYu/J8HfQLjuNqME9aCpisXxyMijHRQlzz/f1S4ltJYkJXYcK0e0ApPVQ08BKo6vrA
MOIqctSUvcy0esfK07h6u5Q/bcmf+jokmFwVbCim/REYCIFtdQWsMaVz2E4A26Y+/5WbcfeaWuJz
vvx7trqQC2c4pT3ByUGH+fraSubX3GYbQ94C1kVXloela8tP9kqCUsLlZjX0dzNPX9VsaK8To4rd
aBL4oBW6fLyEupIeyL7TL/N1uGkK4v/qeJpDRLXJYTJJSnUGdw4yfP/BzAI+yNxVC3pYhhHotzJ0
u5oKo5/Wu7HUXxOEK7OfJt2bMLZP06q1YzOSMuGbeJHwVTjZeUHmH9kVC4bZnt6M0uEz6zOHxwCV
McBPxVNSm+YbMtIs30BGE65yWupQa5S7hwB4CzTixmCFM+hm1JlPXfKCvy3KoIf6GkelP0/mcguw
xA7jsfmlVdtnp2kDk92eJbYwIDuQoHKm2FC7yrMxRY22hOYyj2Ff6BehhoNbwO4m5GJDG/XlTPZ8
E1f+xLQ8nDunwhRD1qji+LlhnVX7yKFUYCJk3XVtowJoo+Nlm6BTUVmi2wPUnvcTBp6QPiAJqzxe
dyOkg6NhWCKwCv1nLYryQEhGEYy4Zk9GYYyE9FXeqR1snQdmwlcnodMa2eruysXa9uYWIwpACrTL
SvvdyHGhGTr2CTcf7bOKZ2svrDb9TtrB5DcGdXtBZAaKMMABOnso39487yrVHFQM5RYoFMlPSbma
0cj49ikjAIzblXViyxOW2XlOGudpRBvJkmK1eWvLcoK7AMKgNd2H1WWML1mVX5clGhVlDu81ANyr
GTjGdVaar7ag6soqoFQXAGKG0z5Rh8wtR58KSYVbAxQLHguOzHq0DkllD2/rUsc3i3Tbq3RtYORU
jXjoTGpZwfnPszY9wjO556ozQ7333FsomMVd2VO+IlD+vqQdlw7InUuyHmK2znhu3MGMBrkIJhz1
L321hjBWxQvQjWzPhERgh+vTMVSVud6WrZ0HjtmXvt5kU5TO8XoUakn7oIT8+oR3aNt5pqCD8Vhl
BZBG4nMqgXNyq41gCoyJ+Mapi+/sEkQeeoHkmrNuPUxtCVfHygkoaNk/UQ+qnWiykUsYNy4Hfzxc
Zy1wK6Nr7GMBRwm3vF7Xjm+Cnnzoe8N6r+oij6qGiEVWiCOqcd3kwdmCXXMa91FxqUSumHgomRZo
rJr2/6h6He85jdIJrqi17xEXBy1e9ZPQ3Q9IGnbU1qxb4Zek+75NU/TnRrKjULCiGmuxH6MwADCQ
eZDLJPVFUgWbaoyINURznaPCD4tuBbLTttluade3giman+fNeoBD9GlV7nbt9Vzug0q9Y5pZ6c26
WCAgp7rynY6q0TAnuIFVfYlVkkkgm16GbLVScBS53L4tgFRv43hisbWt3hxOeDIPI8L0d2NbkJqh
Wdm3GwI0q4nzQ7mK6Y2dHxZodF2RLPTx0Jb1euca6fqUI/M4tRteQlPbUGxiersGfEKDvJo4ydfJ
e7moTr7jEAXE4QzLHKaaRq4obdaeRbcTZZ7xYKWrSliBLrO/xVbxYIjm0FGMN0wLLbr9C39Z7anY
0pPlGhUM/ZZirq/jl4nt145js95bRj+HdR8bgVFnzBdnDTjhNrb+AFlo1+jbNxovmxUzFk6+OWJf
Yyq7wxqzltwyMb/WfW1fzKX97VbjyjTEmsMIozPWRfKetN439qmaDyS5R3Fa2IfSyK3ryWnzB5vr
54hyN9mbPY8tStL8xqSbv2k3y9wJY/mR9ewKa4rKKB3luvfsDk4k2aTRJIgfqWaWOrTQADes0j5h
ee7DzKYehYdt4NcVv+y8qY4zd+7e1jY3nDOBhp1TMqQtv89EMh9TF/piifXgbOtLsZt6gc4gneSV
wwIe0k6S3qja7u5rWRonUddWtNqECElli7Dsy/rQNfx+bb4MMNyyaWOLiRdjY5wFNkR5P5o0+9SU
3vsKkdCh0sBiFPBHBgAtQSnMZ3CT5aEFK4utw+vPEtAFbab3RGPFRn2igJqG1ItkP8HW3loRxhNs
oi02zEhu1Oe2OVnHXMK6NOXIweAa3P0Z30ttMnpUjkkCWSL0ME1txADbI8ZbyjGLJ0PSbfN17k0M
gHvLA/Vp2d9NwN57KyHaOwPjjOtCzQcgNE2QQ6nbL4CY/HjTaAVGzfq+DBVW22xLgnkWHyz5i6Dx
PPOqysu3NbZQABMIHxhbvNwObbLs9WL+HJ3Ru1kbDUe9hbIKVMJyTCp8z+kFMJdqeX1WhuMdYBPM
ERGBadCvDs+9OKdzSk2IpKNjvkC3JdMpk9YP6Y0Qcoq4euCLS/jKl+Id5uTlsqh+mpOxcEYZN9wn
9hXxRgW+Un2IJCQDH1xH44/KNsJO0YmmDdjEsZZgtxUosNGlZSP82IyMehyItss6LB8ouqehYF8y
jSULYwSwcqZxXgaNtbGzgYsAZeXb0/AZwyKHrTaiwdS5Mkw3caN+9MZzPI/JwRPAicbEzk8qmYud
m+Wh2SJrVKI/6m0tD9wiQTabR6gU1q1RFNWj5m5oz4bmqfC6ODLrJvGbeLPRvmT5jkxjPosoWYNY
ao4crTeP0OZezBQYIhjNOWqdXgeCWDAmqOM1IqltvJBMtUjPq54VszHvmcvLHcsDFhqOksueyZdH
5mad8q3SGB9nvRiQ4Gr1HvwIdKGBRmKSHHeivFSoECcvBSoMww2BJ2g168Km4NRWkleeAHtbMtGO
jhp/Gb0Fto4Y3bArnT7qxab7hQvnvJjM4kHl1E6o1ep9iuH/qM1rv+8VOvBqVMnBbvHmT6bXRbAO
h2s+Ag7WxSyvzXQWV0u8DK95Ln6gDhgCdxkA5po1vMu5ggllwu1oU8fcw+CnS4+T9cDAikY9S9na
b0l15fVp86iSXN2iY/ulBE0TlNQxsCckRsOMhMQz8/rA+/RAmMJFrJmWRtOsuhvZsK6zHK+/y7q+
OM/m+IZvwuF8Y1hSyqy4pX/BuzO5yU22bgVFEJfXsYX+v4Ng4h2Kpldn2COwpgfES2nM1421Pj85
snJevESXqDYM3AbLMvpbv+LzbA0HgC93Zp42Dic2jLSrOImToFksBmiczL7ZTN9dkcugbnPA5d0g
D0mP18fhW7plU8SN4OYdYvBW3DeDy1Z863Vqyjjbz4CcIk3oSA7j0dtNg9v7Jp571hom2tptHA92
Uk67NnN/tKYc9jUjsDuCwZfIy1pjt0guWagW6W1uZSie40XsE3F5VtHT7SCmiggJBUwuC/Uxtc4L
IcfqIHGWYZLgZeD5pPeJKdTR0Fz7Gj0N2B0DcOi24CEA31ICVV1QCqVIHeImK45xWTB9yN0CuTl2
ggQr9SExWaKpagQuNDNRqIdK7JqVcUPtNt0HMKb0G4Ge+Ne4UH2Bu2GLs8u8mDZxDtCm7raU0caM
zr4JeZplQd/z/Bgrw5+Bhx6UUcqrgsVqUDuC5h+LMiVcUtdnmCxyl4zipUhbHbdUfKGcDKOfzZsi
V0y7qPBHxtXSq30bjccVxsbl5KRGtY+1jbAkRzVX0sVc6pHhuQetXPiWaavrrYSxPKDQDVqo7ncp
0obDnPBg37T6c0uK6shJO+6gYwxElozrKTcLxreYtHwnGco9P2R8mJJLj2j10NQ3C7JtOblh5UDS
SQ17Oc1zr04wu+Vjm3I4b1oCacdN9R0spTfm5DqTl03zEzgLIIibLfE3iUvYZQwGnbIQ+9EsctjK
DsIbWTbMgLsn6t08XOmjonXJYx8MrHNM8GI8zGhQe2HO/ooOGH49VZswL9EELv422kd8d4q2vaQb
fq42uVw1hvZIusQU9Q7EnAZTIA8I9ESJ7lQUGj0Dqa19N0tmBpPWO9Gst8Kv8627u4zzAw/yyeZL
Z/2c06Fi7KSzPzYUpWM2FsmhgGEZtmarPcd0CVfI1OswIzw1pKbWLwxac9cxlgNZcafXEN5N7c0l
as3XzN6LuowUl0k09g0zy5TRFT+uaWjrdSoI2dYmN98DAXSOS+WMjzBxUANm+nheMt3c90ZCRPNS
T0HRteRv6fC0FjmsvuFmTegZsg2m3uHqsMfsPCsio6eKHA9Qe91LVqA460rRfRvbGhgPUqslaMpi
vFaW1EIQakagaUo+sXHBjeRQCfq1ahM2CbXFZBQIWVyhOvKgMQ9leQdK/rmbLgP/eQN2dBHVb3Lu
rhyPgUntzt1Hgc7/FmZneysVbSyWk3nvbtkTPpThjHiuI0+wtpG4x4tiIJ/lTugwr41qSa1jjonC
VlRLWI26O3CleAnachims8u4bbCUflMv3usqNnvf5rNgIFVSF+pdH1owmc5i3rZQcuDtc5lPu5mG
PmDCqmM4WosdjZ15imumYylUdcShFnijdUphqWVkoCy+TSDAbUeqx4+xUBorJOqsYQEjosOe8blz
4juDPhF2YWn+MLwKHRi23PIyPSCbIJ1A7EGZOg+ZPd+glUKQr/rtuefavR2AEKZ0hq6LFql5bqca
bZbomkfg4b4pxve4ETa7CZ42hpWVr26uy6OI0/nWpuTyCR2fDnhCtdDqM/HT9Sr9F83hD6uI5xt2
bfpPsi/yp9xWo+ZPDMueJ7A6x5b52x6/LID2DHAGsaucH+5OgCC64aJ7MnoFqEzMY/Wojw2MrxSY
LHyLjXCWhpiTEsW/Faq1bEA8kgtCdcN1UuW4dMfOsW5pKz84DMfb2MgEkSfDA6vC9FDyFGCgS8kw
SSQJk2IkZhvQx1YwjKE3QLeh4e84a838fsysN33OyjOtJPubNp5uOz2j/2xJR0h7poZxasZ+085v
iKbsKLWqdA+ndMI0UwrtamW9ELoIW8OeC+Qun5kYTL010TfT7gszo4LKO+Oq0tfpFQESpFTNlD+c
xH537BjmulNNeHE6W8M8lsqTMKAf66UmgkpjTN0zC+2CilijnVg9/ddWzSIodZWeunH0QmBM3nUH
5e8WpRBXNBUF9LjeG34MiCSkk0XlTzw5GycrjErPraAYzgtU3yyPU55M2fg2iNI8Mlee70rd5Yp0
Z8M7cRqVQeF06bOH0fdkbONwnnk2Bm2+XUhxrnatVha/4BIPEqANSTO5F9GJdQyktBywjarXQDXS
OBOm0O8bNx+ChoTzcNli96DVpbOEXjmv30fh5uhVW+axOBYhaEoyjwd3EHtc8K6vRmMI4Ru6n9o6
DTtbxZdHM72WvPyjzpQGLVXxUQ02Y03R/IyNQRwgHH0spESc2AG+LN72BFT0w9F07r0xxYvNNlAD
/yZS2T264LmUWvRhz1Va7jVNBxK9DOS86IwGnlpNmB95K9csBOnoXsVFalA1MKpSmV3xrC+Sqx6L
9P1abhUbrNY5uba/zuN15kr8bM2mXfOeNr9dcgTPsmqLQHPcdG8UCJP7LQb7TqszoXPJEwMmeLGs
+4FfZ2/HyfQjzY38am0bkrJ7ljC1QLGZVXYZGmwBb5hobMQr2FMCU5Y9Y8iClgdt3IlnZWuk99m9
yRMradF41yDOWBLvJlGzKUz1LbSdDiZ002snxsT1iclMfYxZ2B4tzH+ROxFfo2ah+UxVuBpZf9yT
3DIdGhx/UWVWxQONGPpW8P27xbPngyUons1YwrTFnLmrhjjZqWraWL5z+48w5kMsuGzfVrUdqsmI
Q3eWFPvQ6oMpcXGWFwZhS0Vsh9PMFEm3x59ZPuFkUm4ZjWbKiM1oc1psr/uVad4GbjgxJcNssguC
7lKiGXUCYbLcXkF06B/Ms/WBv7V23ybQotGImzAoyCLdpcUw0yxUBG/qaXc9xAD/ySKRGPPneuf0
jnV2CBkKTHuQlHwMxJc++6C/JuNhyxG3Xuqy3qu6MIPgtsfd3wR6w4JJH9ZXwn1prSvSkdj0ecAY
AcUhDh7G9W0WpNl23QVgPCXfeNSZT/FFrs+otXheMke8e21F8k/XokcojIzODL8+K1BgmKp/L22n
uDNYKEXVUtpB4YnyYR0966UYquVJ662hDacFpK6XlDLswUn5gLJ6vx2YFjuF/WL1iqjsmo4ZJH0K
7neSZ9CjAPAzjSGV67BqpAcCNzw4FOZ5A1dOZ3fzqq2qTXe50hwAPbAuw6VYfs4x9zWGJDUcvd6e
KqrTAtAadcfNmgiMChL2gy7sbifdeTiAjRh48XE6VMmcnEyPzDq7duTLWuJ78vPUpDbxnPl2bMHu
QbFLz3Dz9Z9aaVIgWX2sdla9yIBrzQgXQ4Kvo115JEbKgh1fued1tNASuEI9ex3Uy9xa13C1zSHo
Yh1EhM6eekzn/FTpjWSlaC8HEIlg1zTD2Q2ojbBHq2HPu1n2K3EXOxv24TM3DlNwPTZP+Wo230pi
SvAhpxT3OQw3O2H7CFzzjdiuEb9HXQVFQ7YDSuTpnDZ9jZNwqJDOZyl0Q5PfIpfUSA47aeVnY8ek
1WnW8lFbyxycmnTf0tjMeeKTatE0mdrRrs/7ahHFNwCW3kHobfa2FEQqEbw07RmwzfSM1RBtcVM8
OtU6PrBLZFkKtxLCoaeELNCh67ejZEg/69NMis6Wrfc8AVnC6v0oIf5l5HAxA+Ci7PjV4A1SFK7u
3rKadueNhh7BhsiJfNaM9cwocAun1GE3N5rrzjLKGyOvp9tFayyOGeOjcmB8k1EQ38xGPZyNrcqP
wHQHtk3qIqvRrHfccowzG0dnDAilGXxe5KTz1mFt0T9TynyigrQkMCRZe/gS/E2HzjFBJcks258q
mdKcLhd/u8awRyVx/i3lwnkoyjn/YBI3jjur2bI7doco8blV9shON5jNCNRLLu80wCm/+sro0puS
3R2T9k0/kidhPAtVelBji/6+bicJBnSUd5lusIds7NuJIufeok9r0daUJMmP3KZw+upLzatHuNLb
oyrKLhLdAbDzOclw8RTzyk2SVs0a2oZODGQ5VAxDHdFiDGEtQcwFcrmqTSvipmL1YUL6ZmmiGWdb
SftHOhHAuiZlT7lxqdUoTjBl8v/tnESP2AN7p0Hguh5X95XggQspdVzboOk4ShryAto8IdwdTWiW
cJubypC3rB/kj4ouC7blRq3eX9KaWGUgCigxaneB7c7rU9MM/QFVJDMGG+jkviKPBFa30G6KbERi
5aRdpA29xaIKJ4tSFt9FbKzD3uqG8tckzPgl7uV2nxNS8uRBUKYOSqi8tGaI7NJ5AAVoYv7LOSp/
r3v7FwkuWn+ho9EXJssJ54uisoUkrg9W0t5Bhb92WP6OSxZZY3W2cMKaRv19gI+toy9QzfQHMec/
JXGg4QV+NQyFbMvg+fxNr5Zmgp26NcW3IJN5hq72H7zd//L3UcLprotJAyHuhV/033q4cqn1eSxl
fKsv5XVB3tag/UkqKr9q7i4KYiT5AqUl/6Al+PtrFOO6WondtTdSJII5j2ZfpnrDfC67Ae+LXfX4
bcwtSnqmyWOtTdexrhdhU9O/anlffo4weGkhp1Q/TQlseSa09bEcwI23xLo8DEwHGXSObIh4ZjOc
B97KauD3F8FXKarnCmnaEEAwYODS+Crc7QvRN7rebncM+hJgmmuxL7Ku3unMqE+aLIs/vN7li/+P
UNEVCJccDhHIS/aFSfJVji9mgoxoOat7lT4j+tnmF6+nELyT/QseK1bvfxJkf7nK//GKX9X57G/y
dJZ1hZuwizF651edZ/vtmn5AhWf821BHMD08aao/V814//vvFyDP3z4xlhMd3SquG+yzMIFs58ul
qBMyAn9aG24Su+9wVTmMbAtBaYe4Y5vfdMHspzRN+Jg5CzeZp5drAqWbTw3E4G+jjzC9qv/BjAQl
IduByyN9fopxmQRjg8FqlJcBdllxuDPC2WmgvA+6ZYFuGPKhOqJjsXcik9vVmm2kqRCEEbGVHUNS
mVhxef2xpE8Pa6kRpGkuT5McazDwogHBIiBw5J1zUETnMVphEKMlbBvqrv4eL45FyagLn5gQSaiu
QOxETcqZjCFwT/wSAr2mjqNyTIczmGa1y5yquBk4Er6t49jdOGBFwnprH4slHm4zQf5PDVB0dY+i
idFRLUlLcEiuHZpmIX9ubt4pcDx/lG3/5MwaQrdkGcIO0UiY64V7lG53ol6nhQA9MZ80s/zk7nTv
08lFOWBP27XjVu3REd78gi+OOfc42c5uXUXD/UdjSkSeAllFCsAOdtgv3EtlYNvk95E0U+7I8BvC
1up79NSYXZdhym9KNCb3TZMU1m6pio3QFtrdGkNZZCx2dfK8NWnYw4qM+L3NisxRWwIK0ndpt/Zx
u8irVuy7J5Tt9uAvNX599i2GX/C/uU7LlSOfhoq6BAQF322JjjKLiycqlimcHTFFhmqQRcIE+XRt
zI1zdytaM3KzyjeS9IxGht1PVtFM6rO6W5lxfoKIZyIOep83VtiXMXStY0SkHD8iElqvEinbXVmX
kKQ0jzGW5gEyg8/Z+i49AwFN40fGfPfey53m2DvkBhhCy2/EpkoSKKQTVoNX7ZkdUCCtRY/lMda1
YJZ9eZ/3ao30vmURD/UVVQ6RdOZuBesP9tiqxjOJilsohhg3YWsvdumP7somw97eJ43/rub6K4hO
KFjJOLIxdyP561QMhLr4GSTYQJrZ+J7oMYop0Sc37aCT+pZ32XXrWOwZtEkPt3kwTnOqGvIZCAfx
XUYE9432Y+2fhyCTctujUcVm2KXpd9do7ohMBaVBpm0VV9fZNqI3TMsQeaB6qtPe+NnlBAwlEGL2
xLKmxwbi4mkUY3rjzY17RdnCGNEV2DRyi5hJehPHPmcr4eUm6/ZnhdDxO1balQw4Uly9tvctCL0Q
WsioWGJnuQcMbvpJHf/o1uWdQIbmTevcOIBuzN6Soah7oyFbQZtqAR/eEhG2rKUD3CHlkan0fNKd
dGVHNjJk6Otx26N+d/eQw2II632Yy6jsQjuf5LM7IVjVBxfl87IRbBV0XsYq3dMs9qHEs+xYIMnr
FPjiKbG1j8aTLGL6+jNBwhT2JdIZ3kJMmoDW7BYtmVDOdeSerZivgRf8Wie6XTCUjNKTi9C11J0D
ycUMZggZOEmenfykGSx2oMuPLhnEVEvLq03h+CG6RJ4SQo3xA9fmtZZ6HQk4ax1thtlexWqeoqaf
vSsY78wTLt/hbOHPXKVWsGbALlqZDZNpePvJ1e/P9r/si/98mOH2wU7Jtf3VObAa2cCqManu8/aC
ZGlfxg0FDQPtKcsyeMixzRGDOHRt7BP+sEeNlu4Pb+Hfnqeo7nHfGI7h2eaXp0tWdIYYaB/vpWbc
LNpwPQEn9Fne/HLV9mI3bL+89JU4z2u1WKGFCc5n4MHYOX/NNfvQEd3ojnAQKzcQsjuzev9Dpfev
b1DojiENrCj6VyjwOCVosZHp3JN8eG9vFzAwyJPhEgRboxK0yTjs7OE9d4o/2F/+9cFPayxsfhth
G+5XX0fTi8LMy+q+QB/Zr9TkNc4hStzK+t5YL8b00+2vtOUPlaf4e1n4v/XGf7/sF7fHSleVdg0X
RWwuHJ2Hdnpb5p9rcm+lHoGULzFQwLK/ZSSOtjsNfn89fAE0/PPVLybC/zKC6CpTaEir6l4rmGAg
OT+XwOVpq5Aq2tUbqKCC+RzBY3OKMolp4Dsjlc9ysr9ZpRNgwdq1EOtJtaEztI6mzmhmEQ1qpPZ9
TgFyjal+Z2kr2uuxjpqZ1+i26s69YKp4aO8BLQS4VCAoTeMvVaFEtGqAQ+zcZioOUaO90+wohxZE
7EJ3ky5mZG7bC4qys1sw2ndnPOZsCiuV7tahDg2DCyZJOQ7kchjjhoLIKL+XcfJo1/pdXDQB7o/F
R9nHmmANRVOf3FZE5tp+m0kB9xQj3KV2Nwa+dhE1U4q9nK7YRJoPwKniGSXgJikyuGz5ObXmK2JK
5OTzEHUVWPJVnTMWwIyZkTckyWOb9WOQ9/KZ58vZcT8LRmvUJE+2edmaj9OesCB6cjacBLQJFhvT
1arMx0Wbr+q8jRR7zQCuIgdW8vD7H/6rOZSICMuzsAljqAWian7p5Ww5mdmAKOQmtxCiGDPR5hM5
H/t8kM3ZqoefZG+Yf7jYvlS2TJgdQ2An518Xe9lfpqT/utYwr8RGqpfxN9bVTFoZOK4OI9k/HCBf
WjnPuPSH+gULS5fiMBv4+xWtKWRDGmEa38r+pYyftePvv7h//HmBC5Xvi4+CNdT8ikuyrMUEUGBp
D9MMbP0eHf8fOp7LMfOfh8Slw3Ykj3gbei3AWzC2f3//bUZQjRkL62G3Fk96aiDFqP9/hl2Wh5JD
TnfBHlncXd4XkCKgdZ4O5GTdO9OK2iGa8DhRHf7+i/r6a3OA01Lzbdk87FzrqwV9aQmr1eXc3OvW
HA1Z1E46Au6nChnz71/oywnKNyYvahXok46O6c/yLj/Zf11XdVPLvtgKHhdlb3C/ilNnYR2zBvR+
aqxuLxIuxrUk2OGg2hYMofMT3pI/HOT/uDAk1n6UjSaea669r9MRQR45mhFrepD69sph+AJ45fcf
9AuSwTP+uuRoEF3BYwoL7d8/5zIv6CkJKvpWNm2oDcWZCX+IxSEAAXIkPSdKNPYBv3/Nr5/KZLZF
pJVL/iAcH37Lv7+m6JU1EphN0YtAzSGm9A+f6U9//8vTz5SN6lmFqfuyvCcuJG7+YDf9+p1xedvM
W/6aHlwGV18GR5kX93HOWOnO2uLzkCZ7yxxP5UQwSg93CM4xuvPlD9/Zv72m6XIEedhcIQh8+Uxb
N8ddYg/iTqaps0So9LdbPa6zb6QIOW+DewEIulhdasyO2R9e+y+i0n+Oj/97oHt8XmHjq5Zf6yfq
O1ormqF7xgx3DOUJdvOWhmWwdloSuU9Xsi0rROH2Bil0O4slhrxIRi1LHsaXr/Wo3aML/sNU48st
enlXnMZSQJDlVMPr/qXsNBQj/sxUzX3RflhMb3j+mmwCNfG9zXceiyltfR2mRwPE6Nr94RL4K6ji
718JC2TGleA4Dfvyn/5+DZP6kU/2WnASTVp93lim7wwN5HQ2mBtKn0X/RXbq8rZ5A/JZp2tuh3J7
Y1WVnjYgtEBeDfs0zt5w27Urav+M9HiT0clOn4vx4/e3m3E5ev/xXk0eK7bEHY+a4O/v1UXRisTF
Uvedd8ymj0w9uxtGW4/kbu/OZOeXj9eEWCP+8VV7Yzj6Wwexydrqq24BnIh4OZ5Cw32tCyQS9a+F
uXWpkfsssJyVTGux4SbG1aJn9PTFnZf/P339l9+ZGT8EYX5rLMZfjossTxpmoGtzv5nDOV6LO3L+
MhyfWvGHc+NfqnUOW8EpyFz4f0g7r+W4lWXbfhEiYAruFY32dE2KonlBSKQEDxS8+fo7oLvPWVSL
oY61z6PWklgEyiArM+eYCJkXhtnHQx9GlVbr9FyciowuN3JN0Ts10GzXKvb7WIz5bewCDEXoPEEX
7WjPjEex+ftk/b7Pfy1qMnWOuxwwLoiBs1/BsvFHwNVRnuLqK1zr+yKfqWlWHn16bvYm1Gz39/H+
vBrxyHxWybqaoAvPcYUKFtmqmfJyw8K13sQwZ1QwoSiFdhvtzHIEJZjWuLCOGp2ieLP7fx/+08eF
wAq4Blibfg7DVNSO/gv8n04USpHAkYzG8re4j1s8ELHS3Yuw8DvXurB7f/9A/Oclg0jmDGdHGL+Q
QR8+7o0aBaR5lpccAWRrQIpDE/37g32+lv4Z49em/DBGbAdSmftWnoS+dSlOtZOA8viVPjBkCNjU
uutCi/dTV1xYQL+Hev95Ntsgjy4WV4HzfIA0NORqgcMb1dwvvaNRt+8fZ7oZLjzfn+MQM1h8ycnx
8kk6T9pXMe1pemHXp0Yzb5ugeMSllmazbBdGZCepaIMn+YI2ed+KelMOM1nvGjwc0iY3l/d4Y15Y
ScuB+/sh9/vvs6y0D+8bbVM+zY5Tc9O+NRtOJ1YO/Wqe0tSbIf3y96dfvrZ/DmaTgeXTQ6f/2ZE0
QnCAomzS1B/He7WkQbBr91jY7WhYvPDx/WQoDRiCSf2IUoV6jhyJJ84/QNYNzU/Jg2WW7inVpAvD
U/8ZBpN94S1+MquMZmMiSWS4AAp/f4twDjst6dtlNC7RstmodrHO9QuHzp+7nniWGxs0JKoR+h+V
NxehRRuNzUniI9fk3Tcb5aVpOJwC6Tppmyt6fC9siz+3/DIkIKFl01NoOgsWFOzWslFjyHQe9D3K
DuWoYg/x9Pd18ekortBJhqkA6s83n+GCh0Ro1ZwMWZyKXjwYRnTh3X2S8DMpl+kGlUVDYEO3bIQP
C53OPEEf/dycnPxnrZeraphoyXofHVJ7Egna6IviNNNzn7jRhdXx2eN9HPpsj8H4rkLHWeYNVnKl
tfRv9LRf//0dfrIEudVD/ueDxJs8/wgXkkZ0+gTNO7vvK2AVhnWNxC8/zjFgzr8P9efeInKDwqTZ
rEXrj+lSkt5tJiuJT51pzyw8euMiA8LERHbel1U6Xzg0z84o8gbCZdZc9rGu/3lspCGZjK7sp1Ov
weBTCqwF5k4Fo5hNcu3iM0iyqDEuZIj/GJQ+LZBFJGYQVi6gnN/XS5DpGU3jnX1ygqbbBBr+tEM0
pcfeHOzN4hF/SAclvbRKz+IKMiUq9dUl5wBGgRrD2QlpVJQ7s1FVTnjuDnu11tJN26Kh7UoNCEMT
areKHQ9PJAphTBAqH5ywSfNV3afp82zj4iJ0bE1Wbjdkp1iiMM6zRr+bcXk5hSMdlSUVkn+1GPiN
NVYboECHAimHxNnRJ9VM78K2VNg739LJ7xBx1nfpdCEuOFtyf4yi/z4bojLn1B0L5TS4zoMqZflg
RbS8D2GkXKlqafy7Y0+nsYJJFzrfaNi7XLx/Hy5VFWNp5a1O3URFD1Lbhc16diL88fOX///xMGoy
xLOqW52qV3jbIvo//vpnq0iOM740Cr++mNZ2RivnhQPtzIXD+eP3X6brw++vmwq+xlNQndz5zvnq
aieypdyfccZGKdpTXirBrXjiaVbu/77aLr24Zdd+GLhFpFjKTlQnFJvaCC7/wpNd+vlnR7WU+RAh
0mZiONhoO7/U0nDp55+dKtM8zYo6MzPFfCPEvfrvckR/TIx5lk603a61S7rzT4SZiDlupHJhu599
Zv4z85D/uFEamnMeEMBaHhHXKdXJcR6qcjuKrda8/X2O/zh5f22+/x3i1xXhwxyrad9ndhnWJ1oa
1snSvNc52C09KfpSoL+UsrzwQOdZKQcFLCQgtiL1Pxc9T7OH1PL3B7o0xNnhhVLJNaZlt4NoKcRK
1666+cIQn6+rf97Z2YGlJXUIwYghaP9GMuL+Ow7a/6yrf37+Mv6HOQkwWyhSNOinId3V+bp7+L+9
obMDS1PQzKYzU849Ou58APxD+18duf88wdmRNaR5ZsWZU53qL/rI6XRhApZ//uFq8//3hYONgrv0
riEH+/0FSS7rgJma+jTmzRZpJBjJVV8+N8F0+vur+nSmPwx0dgI6DYQZ3arrk2vfKtgzzuGFGOTT
1QqwiIsGqS/319n/YappbZ0SrUnqk5rj2dNTdK5uc/v6709xaZCz9USr7WgBjapPVoz1ymw+pL3t
o8a+UAj49ChxsWa3KXMZlnkWnNCC24uJltWTswWhPVirO4NmGfOCN8mnc79gvbhcUJE6T2qafaM4
hcXSEtohCY7Gzxl03fPfX9hn004Rh+jXxS8Awuvv6yvXcb2CblmfFPsaIS4Ks/9if3wc4OzLh3ho
ISIzgEtbWvUKhuLCAJ+9JW7GwBrJPvMI509g1iFvcJan/BuU+HLcggOR5YWo/bN1JRZEtq65Kmm5
s0GCrA3gU5A+srorJXse65tWuxCKLi/ifKeLpbYkNMOhOeHsrHJcZF99TgobNsYX3a2uFNW5oWUP
IGF4yOIIcvmSU//30/9x0LPjJZJdX4UKSXvTfvN09/vff/qnU/Phkc7e2oQjyZBD5DtNjm+Fe0A1
9E233YVS56ejCMIGSsJLPfjsG1WETkJkGlanxW/t1oneBHcW/cKX5LN9IiBti4UYvdykft8n3CXb
TkqNBZAe5MawLkz+p+vrw4/Xf//xswNxBpQBkx92yBxOfKw6dfP32fh0gVmWtaxibvLnN885p4UD
g0pubI5JR1e9dTSsOpzRM8GQpDvT+K9e2f+Odx4zNrK2sillvIywJJ8fpkpb/f2JzrO6v76O3OFt
g4v0ckae7Rm7RT7c0vl/oiEVWAsYGBOzBkBANHICFPiuXeKqfjpPHwY82y9xVFLcrhmw1ekKvQVd
lZe7vz/Up8sZA0QVN0WHzPHZSjPNmo6rgiEURNkjZkXVe2ViobT/+zCfroYPw5ytOLa9Odtw9U9B
ESHW3Ib1ttK3k5H44MG8kIH/Pt6y18+PN1I7KsZQzBPdab+v8Cq3SrPIInlqirs0eM+DdWpfweDK
LvW/fbZTPwx0num3rX5IQ4eBnJ8gHQ1xIUn12QrASQpHKVJdZFWW9/ohjFHNPIciwYnpGBvHgmHh
hcaFFfD5E/wzxNmrGpPYrUMzZ6NCorSibX/pMPtsif3zDBQ4f38GAbnG6S3KPKElPT1H2xJTlxe1
1+WXWPufvi6kEHwFaG0g/fT7UFQZ6LWutPJUzghg8TzjMn+pIP7p4/wzhn22Y/omBemHdO2E3luI
J9BddDwHhnFhBWMbdla6/XXeEL7+z9Ocl+dsdbTwLDTKk6rlJcI917nJksXaraJTqEGPjrvnoN+k
UJWOSY+CCRwqomKbXm2zwjBawmal0ZJ/AWbZ2deVhmAtbxZ9WaZk8U4YbQjhQygeqBMB4DEsWMVa
Ye3KwX6BFwZ/XM4/UkWxTwlKEx+3wcr0u8im7QXL3hZGne7uijwDXV2HKe0iebApDRIopE8XeWek
cahothea3IRq2ALwKh4z+nIn8M8+uBa5Rfb25rR1BHREwxe5il/pqX4fUKiuk7Fq13ncgEptACvG
82D9QL3Ac+op3Crad7Z5CgB58ZIF95hEp3mcDsWcc/9t1ZUD3kpByAp5Ck4ODRphKECfDcDjsqSM
rB00qxjYaU1rtz6NULxi0XqxDrVHTy0X+5mq8G0TqBfJaheIIGzDVB+DnWUm8k4vszcjD8UaNan9
YoMz2RqgSbdFFXW3iJYRlum009N4BWhBbQe/cXId+5rOPOS17FdRbCVrxWrN+8bom6MqwX/ACmqu
4CvKfYprkafHldhpWlBivxo2W3PoqrWtc+lzS1SYTmTYh0JDWz7jeLmuwZj4Ni55flD3r40IrVVh
dtrPQMAs02tzeJwqSwejM40d2FXAo5OoKRnMi0SxlgFabMdI13Hfxf5chZo3immoPAQDyHpxnXtz
3aJ9LFtL+GleBFCXobpeZUOkX+lh/rPSyALRKeLs+64vPcR71qZerKm7AhQSEmgd8jj7f8AX8jXu
XYCTYHTWmLJY66mIjZ0UkCTQMdbXceo4h3yo253pLmbfdPgxl5Z2jMLqOwvD3mT6ZLyEs4WiWm/Q
GXahva/QYnlhO2XrpJ7e9eE44IDTF9OXysahtI7oBJV4yN0EgQy2ZhIkeHLN5m7spncUiQr8FYf5
cIrKt8B8ZX6UgeOVSFG2tqYla6cp2n1j0Tg/SERj8VWfHuLKw0cIPXKX2x4sFX2LKi/cFc2AFWPZ
QYGFiYZgMzNQ8GOTvjLS7mc9KK/VhFkMYIRgG9i1ftOInFbWRkacjJP9DH1wsjySq1BlYty00rGe
t01WY1ppNBrUlRCqVxwpd8VQOkf6ndpNayYj/rjIYbsuHo8DSES0L9CU26gKrxtb/FBcFfWkg9ug
VqHw7zPQPSK1X0ctofGaQt+Ku9+wyZRA9YJWG/danI/UCoz4uk6jft8EWnAfhHO8b2SJSdRYlbfu
BIjFncGow7yA3F1gQaTowJkQE8EBBHaBJ3msQWcxnJsYG1ovRqDNHdZ8s0CsQ3lA2JBWzncg2zCY
0aKvnFRHDp0HFFdLWR+BFZHxV8PrAULavggcmojhiND/Ed05aj/6UekUX0Et4knMHzeG6LADhm68
6ZN5MfvE21j2APubJECOrwz6Ri6kFlMW0se+HCcp6Bzg0RfgxYjSPM8W4HFOVw4KqfDK4o+ruIGk
GXVlDKC3lm+hAscFXCwcbmErdGZ01bRqTftHRC7ACxvsqpDqRWso5NnKaJ0CFVQ6oia14JE7Dt5a
fVj6UatayLjb5mgFsSB+BNk5hFX3ENIdtGkXbksn5/IQOYTOfQErzCrnymuqmXb1tAo8/kZwp83x
ADtLviRdbKxSrkB+18SCX7mm+G2AYAV11oIeRuUYRRG0l8X7GNMpF29WdBkzXNpNrqTAn2o1fOtq
vOorpPiruLJfawgiOBqn70PR/JBoxWmYT957U3kyZAeoezTeioADH3gfWAA6JD3m5800aVix9UCu
tK6D7W8kiT93qBHyVkYPlNRTL7CBEhat8qXGZtpTKitDTxIhHcnVGamRrrGPc/ZNXkMCcQpja4Ee
84aK0KEXIkRIACWz6Cc63oBgNY/8RXZiFo+QYWJsPitOjMfYbpCim1X21c7zRwsFzlPXKflxSNXq
MM1leAwpCFUwVYCRdotGyV4oXdANlDcROq6fF0AwIFYMAFRDNDuugjqeXgdfi1zrUIT2D+FgAjKD
gLlqbBde7dAo+MoaKo3dzQihiPp2WPc0kFoy2eqDEOs+ISmosk82cLas+6TThi2XzOYaZG57I6VI
DnXO2btU8zCVxuM7HaMBMIr5k0NI+tg72xx32BD2Vos4LXWSjezdaQsZcNxEpMNY2kNH5wzQARgE
AEGEMa342M4Hve8Gf24a/UEmkdVzoeg6TG/gm29jRHVIzt3kqwgaPus6wfObImHieZBhe4KEmpep
DuEpGRf/Br0H/OCi3HBL55ubFK0HQB1wnDuLGwANKVTMzLY8HSQHDHmRXlGjerYb88Xsuq+TCVSw
NrL4Hgh6ivKWKNDsYWBb1uR69FrXx6xTwjszhljlgohZtY1BP8KYIkMdgnEhOtY5yvZYE8YuyBIm
YQrN+lBIgaDAMU14AmF4qzNrNNC70cZOC8wJCXI3bYaSvVjgj0XG5qfIHHgZUomVbXdg86Ii87K2
mA8j3tAbvTaSfQPm4aZPBfqZUGBdEIgfeYWEo4FvcVDbtl0PWuY8B8BKV5Ocop0k9ljZOQAzB14X
nA9Lf25A8ALORAWLhHs2v8yTAzmnEwly7FDr73Pwlqx5tbjWBALbQcl+SlDaXpRQjmpUqwbMr8S3
c4lcLjf7dEe7/3wraUXmfxtNeCWsAYUXJJHjtPSMgS8Nfb54wUPT4jUbmo3Ytmo+rjPwRojbO/m1
qOjW6fLKQdBuaBsFie62LYBxrEqlrXHx6N1bQEas46ly35zaxsWvVjQfsq97h+GCsxbqgHp9bNmt
GcET7h4RvBT5VS+U9psFyAKpfzrlkLrnnAyAOnPY62kH/0oM6kmrquBL0IWQ6rpq3KaFFvihW0xr
uCjVyi1mTuXAwf7PVPJuO7dT+EWFgncvIj6B6NegXDlj78uwD9aU0eUXsYA+MBxy1q3C4QPSE5XL
aCQb1GXONnbUxE+qHmKMS19f0jkPVtHAKw2IH6PBGUq8O6sfBnp0sO3ZQOswvKZMs36oAklHVRDO
NjWqFZXPb+hlfVp+h+RvblBmqJ6KI/0mTmbcQae5vlXbHjlZ4vKsi0Vzfkxirf1SudM3q1Ebop/u
fRqh6U6jUV/3ta7i7Ky9j+YyaSN9RZbUATEMDoaIsNEgwbGsxpFsHI24CGAdjnVZRdpNRCOqpxQc
pk4bzxtZm3RGQlvZiEkbH4JxkislYjNGWfY4IF306eb76egJ9RtUSAesDG67XPN1HJPyzZtUoy8q
XcVYY9CfgNhj2g4VvpEDMDNPHYdui8gu3o3JlNLGamk4W4bjGohwhs4zyNa2YJ1aTQjW0CEGPk6m
xv0hydpDHGfVvVnlya4aLWNVqs1wjddJ+40XP231PgWSMGBatU7sX50CVcMrGLMjfnsJzJw0+AKj
aN4OgC+2BQkzANwORgaEIBqV2qg+6onWPbWlo0N1jFPflYVzjUwx3JgzoZMhrfYOziqXARWDqtcm
4eKxSetpOEkIaDXBal+92Fl9NY7mKxIDCf3EiQqYAGbVxoYfSLpclzgOEw6YLct6pLqH6tUwtnlh
9uvKahcXxsJ0V1k3QrkXrM3xawNO89oa+DL3lrC9HEDU3mzBkOS2G92lhbDWriPLXTrHlmdqykvW
tKmXV7G7mavc+JZWGncXJ49iABtwWVZhXCzEiUQlkHLV2ENd3XpBhuPWKmuNdE+vxLTu8yS60ySO
luA2a/shil1MIGrx0A/IkMOIzl+Oe+fOitFPBzYphaquQAXgMmO3L4hs6Bag19M5SIK/vdEr8aaC
TLaHZUZ/NVG1nxmNxPdveDdG1VxNUYNMs0lJTQio9bRZ5FiDEPaoVurCTJHGPpH2k2vZ7Ban5umH
GmILB5pXRMFLFmDwLlKh4zKAIXs6LEchhBJPWknEpYnsIbe66DpvbfJfuh3kNzls08R3QRYT2DsK
v6mWEcZAvOPENJPpGoYg4F8tMedrR5N3aZW9dFCAd4MF3cPrDLgdSubW24Em3wd7VGs/gmi1RgaU
bzBQ5OuARQOIDVYmYJboK5EAjTMQ7d+tKBzfbDXosVxMzK2plQW4xTa6AeiN9CWcTRzoXbsPNhDW
m6u8ZDViBe7iZlByttI0Hnp64Rh7OxntnT5HhqcE8GOJQvq9Hnf2bRrUbP5iwXb3mKiBiK1yv24m
iI5O4N7SxwON12xeQtv+oWQ0YOlcSg4jZrtPru4o23pSym/uFEAOo6vXpytErqK2ZZw8aoFsBApt
4AZoEg6KlalUyg62A71AND97KkZGfhWE9ZU1oIBVDRxjHfKDHO4KEQO4T25XclK2YhhwdLWABN+p
zeh41L70tRYAqjTDZPbyFIY2Zrm0/Rj2TNWb4M6Nih9uCJhOltjOaEUovIJgzo+FOUIUiic/Qrnt
V6YifMzN5zvdnPT9HIMNBwA9XYdGanHtcCWtRHW9FaYMr+rGBOmUmw4o6bi7TXOz2yLu6V4nfZox
UFF1yn9cb4jL0wm2ffxUaEeaSmALA1ve5JhGYQc6OEdQWKmfjCn+Ayw4/Y7IF8pbGcFWdsvuQa+H
H/2At1TU9q5Hz/B8pUcPXbbBvDlZcT9icvRUeyHC7Tl9CIzmeYbzaxjdTd1Kex0xnq+HuulpreRe
CJwl9bE0T311ctxnUVrgkMzYTr/Pgf0N2fzwmNG2vS/ViQ+Pmk9lvKfpExSmWWl4HzlRa/2MUnPc
p/XIATUm2TpT6cGXMkApqEFVweWvKW+aVn+3DEM5gHIevWzudXQqIBvYeTFsrJ6TYZZw29LRei0s
u90ZWUkaxRYa8WEN1Kg06MEuUO5JaDhfXXV6slGhE3xNAKUbSQioZMrW7nBmTnPSuENBSIsCGepm
WparGt+rjUWh1LPrtgHJNZ/Ib/QIjRBJ0oxv3Ro9SIXYphVa61O2n+O021gE4c6pivo+0h37gYcy
PMtmocYOetlmeIV6C5BBgAZSibI8utyA0rV9t6ZALp66WMbrqc2M1zbS9Rs3SfXYq3BHpaSZYdrL
eXvsBWrTrG2gU6rBE3QA9CORgmkrB63fCrC+RVbru8btQx+CzPe5Tvs1cEUIQo7ByYrka5O4dgDy
QH4f+7p+JAEFMREr3g0tjACBBVM8TZO4L+zocU4GXMPxTUFQ6pSQkKbcJzXJzrK6H4NuZyuppXIX
dbXgaGL2VIjl+3Iym3uzL5RjbZb2EYuO6MYW2bzJUyddzxhrkNaVPIa2pAWUF7c0ytvUHgll26Im
9SfIbYQBG9V847vzAytGAKu0jK2oJ3MvVUZIA4Pp+tYikg3j2ObTungUWU53GwPZuLILvoWFC2xM
alaEG5terUPV/UZrfbVRumLk9mg23+aeJCWqOQKwZtjoosxvCBv7p7EAzmrUQeRxqyzhZZv1Nsi7
dEHhcWuYpZW+zICPNkXRE4hMZr7mvoMFljqBUZJtluzaEvue0NZ/VnJCVy7neSUrE1aycH5KqVZY
emTpYVIm8xrVbOGLdkAKHIZGfV/l3cgFP2tBNODx7RnYHm4cSDdY5QbNRoKt8Iwk/06bUMS2rd+j
EbIhWC3NOFgFq7+btbcFJeUh8Sk3ThBYqdfgJvYjDfDHLBtTu82py69xZyFbJ3rD79oFWJ84V/aM
14SBlu7gOhwKpL26OztLHZhowNTQB8CMVSLlazY16qk3tOhUN0Zx7aaO/QwHg/QV11aPl4uhEH1w
G/CE5k7YzeQDRTHW2A3la2HBDFf1pPWVsNNBr5ZN/tK2VnAEeF3vokirdoHWRHdgwBu/wE17OzIt
qy4Z9KPRMzWhFeoeMFdzXQ6wW/Mgmbdl4upHHeQWqGgNeIiBu5DrauX2lzNdHTabuZi/KVFnk5aV
o7VvB1r/IOrQaEY8t9EaqGCNVIYdfcqgW52I6cgGmgkwKt8Po9g5Mv5SWQDCorLp1ploubGpUbJH
OFDduDjtHHQuUccZuD4fmVoTP2mlki+W0z4HMouOGsDZbdpA3hzj5D1sRgrxA2lhMS+W2EHbmZsZ
N7gN2yrzaQsnj1VxYRB2qt7iacT+NiFsTaGrrvPSaHdsTmODdZ6A/qDLg1KPxYMeJPbzODvf7WJk
vaicN2BC2k1pgxwdlcLZC7MqOUuq4guNE42P0ysndYGfqpYq8Uuv2+0VNvPZyowVzDcIC1fKPMMD
kRkgilyRj3PcYuBF2gJfIqsNggcmQ+NamEkXT2mIYLYmx3VtIXrXGst8mWazP9Cz04HFHvWlQ1Ud
Hvn4iSXtq++Ro6i3kSRzQZDU76beXkjhfDSxLKEfXEAczCU3BJOM/DtcpcgFq1vlb1EI8a/osvwn
aVkUc07NgTx1o3XtYNZ6j9G8zVdUAOQWaFETyHm+2gdY3rmpvcF2FdaYYGHfAvCPDnQj41cDhnzl
BNOI/1vbm9edRaZu1oFml432DA8F2cRY/dCrdNhhGgnYz1JtsW/NVtLpiRR6rQ6y2BiaEV3rdTlg
SWBjvuFi4lNXuniyJvFMd7FKJCdfzTRqgGxV5AVAJrZ7PBCf097QybqIBUOTu1pIm3xqWRCYtfDK
ceGfFgszvFXb+lmnJwUb9rzxe2A7evG8UKOH5kEvBZ+GtjB/Ohz6V3Y+vMAqkAecIb2iIRFFfvMl
zmm3G0PMIskrtCvcILlzYjy4xneD85fI+CWxAbLqOfgaehqTh14ra+oHFbmHurA3QVJEu0Fq+qqk
f2+P3V9+aCxa0NlyZoTsvyN41PXOPUpXky/mLOsAU59G30wifuzciMuLMbxEcjGXEaPK5cooxYND
KsHLLTGaq6rCG3qb57nAYiQ3Ak9NgnsZDcO1DdgpxcExmOvHohvbFge6cXq0akdbyzaQvozqeaVW
kaEewOQ7+xGTgaegVhufbUuPttUE+3Aio6y70VfKDOqqcEKs9fCO3gYgoXZcfYI9WmnNN5NweHRK
vCZn2qxXStgABugG0ntuXy7WCqZfOfJ7rhbf0zLXVlDuIS6ZNum3Y881s15nQXeXOQDPOwdvFVwB
E+5Tkb6uwIyS+02/dxrHYi/zjFSEoNKidnbwVKlTSVg9utUO57S1m7ySXCuDq6LosPjAJ2WAmtC3
cbytaZK/mcG6IAkT8RbRYbxyQD16RVqTBcs1nKUsxXqfU4wmisFowTuVb0EWLinLr/VTnhytaqM9
LA8A68Pne2FZRwGlF1upEqucERCWCgYmoU2sqqCylQGmgppRaVtLw3WhpdIE8hRjmNDSyGnIyV1P
smsPNhCXOewVb0rSR3TcSzau1jZJ5pj3mKB+n3TtOKXpl5kNv1WRe2KgR8I+w7UIt+ZrMUwaRpcN
RnNq/AMzEKTr9tHu73Kar0wY6mRC9dwiiM+z4JlOM/dazykCrexJiX5KMXRfEstpXjXAx747Qc8C
+6PNfN/hOayTvO1PtmrMB0ePXx2j+RpKFf+hDKZYq/WkyGwFV6GxrJngIl65QnLElODFPKGn2W0n
1eEoSgjB5I0Hr4wVbN4VstVFTOKiK8qQ1HBbb5Ll2gr+kxqKAS7e6LFZgvo1eFmBO2WmkfYnmZRR
/uAUnnhbKzHAP++l3uO41cUbgLDQOZocq7+JFoTcIJejzVwf7KLsv7hdVPgEg/YR+7AXznOd/245
KwNbq1usfxI/QD60KqBvWGx8qECeikAFdzUWmKcpBOkKpHpSRHx8vCzvmx85gn7PSJ1yXTYEawC2
sDYdwh+jPUZrDF7nYk0R5LniAFpRfgGjGozfMP9KPIMkEqUalZgE95GNrghuibEc1XdNaZqjbEGe
JRg6eiFpHsh8LmlvWWAoRC7hZExle5/EEaCTHq7FPe4PBbHxLKvVVAyvBueUn2FrswLI+c1RgPrV
ulVNAEsykonhHOS3euho15R1ymuTw4TfxPxecl0+JqE1YWdgCuoqLjiSRovQumtUbvMg5faevahh
WO36KnEPZKa/t1E3kCFOyBwmRbUwo+gj9bO2bx8qVyWbG6Q1ZF2I6XGWhyvTDqMvvQy72yKvv2G3
pK9F5SLPTPhYE8llXop1Qo85hF1P1Gi6J5HjwgXxPb9WujqXx1xP82uVQpMNVaUd7xBXJ5u0xyFW
AVS1LkI1vzHGTL+VpPpBRxdEi2rXPg5ACXwjUUZckeRiT6Z/LQXpv0kH7dSZZnKYbTc9WOoScNdM
BvVW7tN6WG2qMI382uXwrHu73lHPwZ21KiKaNcZsr5SuztlXqJ5L9t0PEvNZK7KvmD07bOsmWs9x
oO9wjcW2etSJ4IJ2dDZUMqf73kAF19qDsYeRNq6HpsmvyrEGMd84XG35K6Dw4QenRuhivmshEhbW
eK3MrnO0Q/6Fg9tl2QD4HlONcoGqh3Aga7wHFZsmgBosmIFNwynS6qj21cCqXa9W0/C6xsiH0o2t
e5Tb+03WBHccJwLX1UA7WFqW7vpWxLvFaILrDa7vWuJyRcDmbp2O2KTAC5CrYSLLBcIUqatJIwKU
mpryJJZzvYnrXrz4lY4kejdtSNpchRfxqhMMUfYI09WoVc1xpAvrqJqx/i3FT9XDCohsTQ09F95/
uXNEn500YrJtmHSnNOyTbWJVGKmJTLtuk0XKLozeh94/HxGVi4NlmXIvFLg+pRNgiVvH9WsUx3JN
zi5bCaLP1ezmOp8Uzv6pMFK8FtX+weip1EAJbI64Z9HBFrTN2izmpYVJQ+yumSUl4rmtPXfCitRN
53nnuqG17nsRbYdsoPY8P81VX++wvCvXoNS6ew7oiToSdJSk6rKdoQXxldRreYQCCK/c6KsT6UaH
ctfUEdjNlGmrMLlt6uFBEGzulJHYJmsVgUH1UrYW6jfTrZvrSQASKuzW2jdkPx5k3wUblaBiZRPI
FNB3jSjJb+vIctaKO7zHqTU8h0NhRd60sMyslKNADuF73k/WJnXigBvzkFLtVvkH/QLcLgZx4hIR
fmtNo9hikYyJZ5tS7Q2rZJUmdn+DohrTKLVSKZ4FFcq20D3gkOoeOCX1fZgmEhV0DnxRpphs8Sme
m3TaknCtfeL66q5O5XBdaHm6sx2nW2JDBR0AtUOrU6adpsiCXgeLmHgqMWoZpsizEvMxk527pfZT
H6TVLN7ElcqNtwdNYbVw6QMXTGAZrJR4GG/kGJb4ySyGNoZb4nzp/sQa/a3mHkLh+s2kFWNvOUr2
NBgiPfXTNKzUOuzWcEDEbUHieJ321Hx1MywOiZuaB8DG8TbJ08dE2BmXT009NqY+8gJaAINFCimQ
Ug51KJR+1oDQkLLWtNfNIHxKw+m9aKsXAFLRSssLUFJlE2+oraobWyV+Egr+f4sVlj+atnobBgi5
XTttNqU56x7Oirofc/ZcF1kTkeCaqJxb42NfZvTuuxFMeIqqN4MV5Ji8aMpX3B726FNvplKLN9QJ
bvBnd7gpma+93ka+OfF1dTSWOGjl6MplVrfczbQbF2L2CUVvuhIjaFDUOe4m6DLn/f+RdF7LjSpb
GH4iqogN3ApQli3ncNPlcSBnmvT059M+t7tmz9gSdK/1R4Y0Y6dTNAORlJOLqXndYemJULQW55Pg
y2aP6xadiS/pLlGztanYh7eJ7xi8Ctanl8H8NU7XBol/28da/X21p/TsV1IdWWTIeYAlT7lptQlx
GohAShJBYNgVj0uTWQ8UDucXoyGofk2Iw1qTpI1IDqR1vO6Me2xx+dav2AhxWyUbR9DVTRBSiblE
eMTLTm8TgOmWhywJwbpI6DR6Z79KH15eaPafJBvo9iLw/7NnBASB0mTjaj8OywrZ7c2HP5NnmExK
XXIO632m8evEFqhP09uvKAySWwTXStMgfR9iLR+8aR3eBD9aCCLFN66b8qTRIx7mQ/KBtoeOERst
9pi6oREn07NXuy6/Be0YTg6gRMTocGgGd932BFJ6w/haS1jGbKJu1OhUuhnxnoYwITLwurGM/MQY
DqYqhqvS5bDr87R6JurXCqlqNAOsMBR3d4z0gWwn8emYer8fvcV6j41leNEaLyZPvqaVGyLFI/2s
AMdDPxT07FORlwAQLi1jEH0YdB41Qj10VrU+juNI7AoAFIVeapPg/LxYou2/aNutzmBRNuS/K59J
AuXdbSfy2eMqmNgTYD0hyVg5O/077z3WHAJl/q2DbN8Lw1v3c5K5WyuxgBThJGvNDmof2VZbkQKf
/Q719JZo8TOVtpS/3ZQ7cwEGSFKlhzxNTK9ezL9AEngdtT3UYrJyHduOad072dT904d2fCX+dQwy
dlw6ZxYVsZ3koLVcrD19x3dsiDH1U8oNVD7F+yQvp9B3lRHFPrKEWVYxIjNhPhvK+sX4kJF6MLi7
2bSywDBaicWQW7J3auMhYyDbDAJeg34yGiJNBh0suXSHwGLsDauB5tdQ+1pyGgMKrakvKLtMbUaa
hN4RSJnbdHRfvF6Yj5bdmHvWLXQ7Im854RuuFs+RZ5m163aZyowyQvmUEo9/gkksXwYHwUW1eMXZ
EEf0UpR05lr2Rt2cGzS1W6EsY+WxPWRmCUzOo5V/YiAGw3kgIJcJIOh4W3UQ55Qszhw5wPSalVsD
oRH04qWtvkcju5PrQtvGNS3OQ/egmyewmU0NSpDHP5QccVeC9xZUvtzYfo8C8hdEjltHdHtbPFOd
SPutEebOU2OcHAcA8j5Ojl66p6AkhVnSaXLwvb3TMtidqWaTdOT5ZcXOY2/K9N2mVdTS+Hj3a7EX
5Y/vPrBrbVKddaE/gz4aK/uPfhrAOysVpR23ComefFtflftQ6y8Wi1R1n6S73gXScw5LTe9k8VtO
+wLkqdcCE8F3VZ8XoKQU8+b1RkUrSMdiHIIMMVjO3dYNf0TDMiT89lpIH02nznP5o4j8M+XdGn8b
ZUfHKk2NPjqWpNvG9XNsv2vt2WiygwOPLewHt/W3XHvnWt50N3XU8MlTQRLSa3/S1XbufxZACydH
4cgypU+vC3BUH0fTiPCAbchi4gLOLqa9kR3t5eQl0K92ETr2Xi8equa54tXp2K4v3gC6TxI9NSJh
Y52h/gJv8MJ6/Ll9ayL5Y7OkwJ4gz5Vmt8jx7uvuTefAjJv8mJu7yThRN3koCzL52Zw5GZT+nSV0
lyNQNXoWSXKdpycZk+iiwFLnH06gTUliuQKAs5tjN3HxUOuUEzamV6+1OIiU8hjT3qRy2rTWMUGD
xBPDRRLyU4PstcZV08+d/RHX18I4DMnPrbeIzJVgcvgAL5pJY+nFL28k2AfAyuQ++LTu9mgv3W/b
eF7mV5JhNnAbvX2R3q6BzcL1ryHTGUgsbFFZRIPxU2Q0fHCtUqKTrho1uZda3qU25ayouPKLx0Uu
KEe1e73d1uy41DqhCitrrYPYHe2XZHSqA5Dul5mb+R1Z8ZG7slDll6l8TjzKnpm+hm5GJGVfPUcL
Sqvf5MV5RavW09QjztJsTwlp7UaxL9xqM9HyS9owDWHURBKQjm4XRulmcJsvFj2mNkee/zK2nLw+
9FoBeio39vhCFU5IynrQMg5m+S6Fbp4I20Hful/ilHSnp3m5euVFUNk4s9U7/Xumvd2qi6B9PeuS
j/HOz0nwHe6d+UX3H1u5y5Bmrs0foORO61719dH0X1D1r8XfRLNZfEuTMm4pq3t9zNCp7W6deaZj
BMnykbYvKa3ho76X8XwQkx7kFCu0NUFiPgVQIPVMC9AGhwU9jo0wzqcSq6ueeuO1t0LL1u7QiES1
eStqo5Qu/bWVD4lfUkBFWBHd8814g7/+zWRal9l55dtS6aGJwXEWGeALAETSrsiNQmLMZzxPvv9j
cmos9tUVP8gCgzih2sklFRqUfTV3yuZz47hdoOoPN30kFGWZXPzFYCThQOQZYE8KtaKK0l57HRGm
0Rex8eRD7lznJN/n1qeJ4H2p6LtA7BA3n1PMFjc8E5h9uwrn29pvY0/QEAg0Gx/neVYwkpYGypVn
HzSL5ZB2tGq5sORum4lm4kQeJfUdrtwMKZVJNPRZkZadWjL7vVv0+ng1BEUcHcw49BDDKgd+G071
euroZl3o106cMLZeq/pD1/koZlYdBAK1IEFzC8XJN/Us4p70pztqMGyizGLvczBvytT5Ll+GsNTk
v35sQpBkqk8vYjlo5Zuavh19v5Q7g3EpJ6nd/6qdK8FoQUprRW7VnM3Hjp2wcnYVjaMT/a+5QRra
Axdqmu+AE4tJC2b3e+WwndrvLn92nTOLxcZpPmL1gboswoTHyANTZtytGbr2/aRdvHlPgurg8SJc
FW2v5btWf4BRhY3NPut+af1TzCsypNuy3JnZaz9+u1WzW1DdIj5A8vZkk7zZIjmsNHWknoazmjy/
8suOr25POH59gI0htfapb94W71RSGvZfeht1kSx+/MUIG8d/jXO9dXH72t4Rj8X8B9VR9z9Ibve0
4rArlxvd/CkXesf93dKes5Zbk+N7oHTFRbloZbu1fFYeUtn1XjhXrrUtk3RAhq/8a4FH/qjMCARA
nrar4tdsfNCX9xLViDGcNKar2PWH/U1rjFwj5SgSdH1kCJoiKlSHY0EV6I5vfyAsv66jyhLJqbWK
60RaDF98smVwCcT0ME6ICRWIYHln+OCNGdk8r+lEs7zz7c6/PYKUjOYaZ6ZsZKU9jq+EhyFYsl8N
lsGjKXRAbj0ldljZ/xZH2wEl0nv3hsosEpKIWI7cdRb3coAhyJ3IyMnsQ/1UCPWxGNa2jw+l9w49
wBJdbEvnLZG/4m4gzlEv9/2Xd2iHe9HwH05syZux3A3wbzgmD1NyEBR0NVSGJOv5pu0ZlxeL4zQv
OSxuJ4P9U3JByRmWIrm6JXkfFBjXjx6FcE3Ol/zB6eXTYU37cZUXoch3DoeKZ5BGsn7EzlOvzpn/
S4FXMR7j+UwZ9kYMl9ubBv/MS3TwGbXNu7R5lCb0u+NGVPnyt/3WRbQw3oGLTP0/H/QLzoQ7pwu6
mK6V9CvLLw1KA+J9VxEpcgKcO9O8X4xD17PE6nt7drcj94XlHQ0N9qHf2tmdgBKZ1gf0qkjV75bu
cZm+XIMn5qNIP7XEgY9FY08DZaNdVBvC9UcExgf6+DG5p7W+EqReQwM2CbkX1Ld/gfNo1bwnSr9s
n3ULIeaX7p6E/SinFzox6/iwOtsuOZXlY7nuyO4L7PLOB4atp/siu9qIb9Phs0gHHoKT471QCTZz
faUx7pUXx3yOs6saz3p8XG6qqeE9E0eij9XqMahEKYFdPKG0Ajz65t1skhC6FaPD+/i+Gve+iljh
Qmf45iKC2Q4tbjEhf2eRb63q7I1J5BTUeOlF1JH/z4ZvDw9JTpa9SZ1FZm8MfStafDPopCS3sn5r
uL2UtLvG9UG5j5k+nUfzM1ZyV5g+wDQ1uN0dq0wg3I6Fp9qM8BWzviNkie7vJmI+Z1IGqWb014S+
1Uv2keSuYlVzuXm96pEEOPSoL9ZyO+2y40wdU9F/pwipy4qqoOpQGr/J6G5a8y3jADD1jDysLACB
LpncZ7jDePpVSxJq6UKk2XKf9SVp10C2Bvcbv77Rv5J23FMEp/wrHgtmgXi7Uvy7MGrMbuRSbNCI
J1PQ2zH1jyqmlmq1OWXisJMfs4OOf3qRzaWQTqC11MoCUq3O39iX4Zo8Tc2XTEjiRuWZcR7UwJWd
Fqb6fe8719XPz0MTbyebqyouN1JDO82HPpX23jfRKwpOPGW+tAVPc13QmBR/2xb8VPbbjhXMAyp+
xDNchV3oquNIyA9ENmcuZVKAyxV/ZYWSRSrK5oCNsu5pHN/tZieGe6qXkFpwYsttV/1Y0OlUBUBw
/tVeJBRRHlJSDpKxgreHxFXb0fhp8YFLn5ZrQR69Qv/TAHfqWHU25k3iq71r2XyoK3VAWAKSOsd/
ndx53t5A7aZ56WaZuciS58WkHqLuIiC/80Ac285dHRT2f41HOXz3Ogjr1czbr1UXm0LvA9v6acu/
xHFPDj1sMVGkZfE+dSmrOfo3OD+Y5XWkk/raaFy8yWvqvySmEakOme/6b0YFIp+r5c9v6bXFgGN8
KBoRFD9xsrfXQ4X1ZWE9LMRnvF5EF2arvh/d8azE89RuRcqQQsx6pm0MCGBWHb37oSBdtV+O9dDW
N7sYzMyprbeFca9cei4Ojov3nyo2x4vQSgQDw6Go0p2i5X1C5WfqD0N3UvapgwQXyU9pOcEMXDxo
BxNetAHCzYwXF2+/ZuwQgW50ligSN+kA4ZvHwIIOIEhvqxiQjXqdLWrZ1LCxiofZ+6HD9t9Kg5td
0oRo39XWMwLWTVrPID6/nPG2vOu0k+Eeymynclro+dkgyZ310Xf+1IDXZb4W3bZM3iZXBuvEaYQz
6ajxFMEOUKp3hm62nN8qblCNPsONpOjc8LIQXJsVf/p80dtnB91qdSaIBM6CB1q/Ew0ir31HHVzr
nZqepcc5j+WfBZ0cU6HXgVSlz0LBLdFg1rRXKV7yyQnG5W5oJeQ+Y9mbgc5rISfVBVRn2+MB6OXF
pTSkrp7KkTaVJ697nJYdsQUUnQfgvuDlR6fgDzTXrv8wWV1s/9Sn+qEGxsgXJiDMh2XxKjXnfk7J
xzlhE4SNeizcUyneM5rI1gUZuljRWE73CT0cFDSvZA2tWPIsYNWSXTphrtOzv5ECt0bt4+aS0cSe
1uy33N5V9eNT5FZAhaXGjp5uy0zwVN6hcArbDMNI3OxV+jrWlL3qHVT1dzp9+RiVEzQGmvVemf/a
btwl1hJa+oFOMhRcPMerpx6UpvZtqugInUOD1hgqL6OEeqyVkkrRYsmwqWLNp382wr5Fz2kSUGeM
XkdwBrnB3vdKqV2wclKjsc6P0gfV17w7TITBmlfnol5gx3E+AvRQN5gukTn2x56KCj4Pt2PbyZED
2t3VIvxWGRoOuTYqJUmHrR3ksf7ndQiQzDmi8uXDj/ETgcJWvqKCpdohozi6w7IfyFTSbyomWmuR
y+MnQVpjI5hevw1p3ndk9lNzw+7l76x+iFLj1lU3hm1l79uFl91dpoNXx+9qrt9tW9v76xh5Qj/X
db71mjUAB9uIpbiCZEbWOB9B9z8cBkThj8fJyh6o5A6nadmmTdJuTLemwECQpa0fBk87l3l8Sixt
W8H106wz/naa2KpyfowXHdoecmoyg9XpDz1vTeoTS1RaH+hcmCXoUuQ27jZprgWkFz/ZLnqvRBwq
q/2cc09EZk2Col/4R4MLF+13oCtr02pWtNLUE9B7guPvbykfhv5J2CMj8lptTP+2xhXvUEHXKc23
xox7wF2OK6kvaN+uhQ8nZPm7qjOgJSlnNPpLVULlVVDyqtvPUl7NdCSDlmYRtfZ3ai1P1JmFOQye
1Gn6BFb2kvTkcUDfOMwr+sHLTLBxFTtvZjNsRi7NITcx/6HCMeMTjqVQLdmLQf3DbK4v/dpHPn9G
Rwupljjw5yyyOThaCsLXZUWOQxNk7Ic5+c6aY5z7utxbPe8pAkqitoLOcyNoyo9W8/Z5PV06Yw5q
LJc9fcswmEYdLreIeN3Yi25+BId8m0Z1tHMZWiuFY0ZM//cKaY28DUazZrbrAeQJv/IWyrds+15X
P0o6O9/U9in3SaI7kQO/TMMyIJG+Rd1OlhhXsODtJQjqlBRM7zm2uEEYV0sfI/FfSyi1Y3YfoiUL
kqTbt/1AK+qwU/pMMyY1ybB5ybQcXLOmcrbCrnh7f/jZuZjRN//61CtPhnvsjTUkufpO1Exsozk9
jaBHg9tsYw0wTgfymZ05LIDfwaR+9cV/TElwDpwx4ZcSxW9X8317ZYQaCZTJZ/5BYmYxQq433fdg
yyWiFAEpDUqPacgO+VSEflccdL3C8Jnt2rn6gEEuQrkmMb+Ntu06SJibwtCsaJCiFTJ0p5nGG7mF
IrYjRQphksU0ONX08UpuA8Feaor0lHsTlZfxTo7zEtoETvWgEMXcnOqYs9xbX2x0ruPAQNzSRkV5
MsTXuPIk+sCAut6dUBMd8oVCM9x90k9YSLrbjn1AJ6RY67o7kkSeqGcOKUS9p4y02GRYEsoufmt5
eKn+IglYPVSWSx2NXTaUp2VP1vCaj2x5PT55Q2AW5OPkyGibJ2fIP7JFoPxbAkSQ+7mMqUBjslIN
Yx0eUeSOFRKzMpyhk6RRnDt4sGbgSGb64fHIuD9a1dwvaCT7hJfCqAIPzQNyVYzcSMBXTnmZUqXL
m9C0DBgsOE6XHCs5bDJEQVUNj43bgc5jBJC0NNVcRES9I7sGlW+ipPP2JsgqtURRNs5RPrgbM7d2
NJ+FplPdMWYeMf6yaTEUD1oQkyPumfjZO4F9CPOliy8yrQDCbFrrYQYQFmR14BR4tIb26Gfjpr7t
bIkRAyH2e5upt1PlH7Vo9B9b67sxQbSNy2VkM1zBYxsXjbNHK4WeQM/TMFhxYgrsRJXKgfRMjH+k
6l9M30NV20azrE89CyFFbIGhTVtOhsNNeb70XWiixPOn4rVR2VHNmR6gjr1fE0ljsF0+1g6iRBQT
bIaY2TK7eu8xqLGvwbBYKGAzQ7+0Iyi5xw9aoJbiLoGYZSRzePuSHU6taMrgfFe+RRBRLEuhlHNA
FPvWku5GCQ/lAGXfhcBV1oTxhBDcBYvPGwvMBIsq3+eCoCmdsmnTI3kMOg0B+yqjhrjyYp3KQGgO
uEZWhgKzctPpXLuYiRIvRJ8VxPNtX28Dq6rOuofx2OBkqfsKaZK58RPxY2E1CZbcDhIbsl/30Elz
lep0ThcCA3/f/9YM4g0/r7ZOfKHNaRZdJFc9ssD1GsO6GGD+7cKHEY89XeKdears9dnKrD1a7h1d
gk/0Vj3AB18aPpxxFjulRbNfA4Zm0z5Z7EM8iB0GqhBrWQQl96APjKowkB5mQUJJH0iM/GgmFKEe
nJ+hrywc2DJEAmfsh17PUM4Mlyjt0bdY36bqMDCxU7K+zKEzU+TQUabc4X423Z0//7O5vcaGXw33
Q48idyPrsQwHgdmB/2oQuZAOjMJ2vKJ0t78XQsuR13/x7HHAYie20RoP7vBeOM7WKrL7CYBumBPo
4ArPV3xKu3aHtR9uZwjEnN/bdn0wFA65etyZInvEDg4QCi8LZX/QhXkwbP+vFamOsggzTlI91XRo
3ch1S/fBZHgpZn84KIjyUtrXmkQaHPX8lH25UxbaQosDyXHfFw0Efuhd0hu1jwnhYCAJQ8S7NMMH
8RdWJoyS/5Y38rwqHGvTEGPBj5/9ar4MhcJMiNTfaSi8UAsfkTXWO7Bl+IwU56B2R1o13AKXg41X
EZn1jUnRiBbA9DhP9V6CAZtZTtvTiIDHcakTwMyNYrNQjNCDfqTZDg5ANoQzOKi3O6jVKBlmWmuR
qUmWVNNf9zeh5uL2l8T0d4Q5n1y1qD3c2o83W1snzc4zKGNpm1ETizc9HrdKdvbdNNXAhx7BFrXP
TuOFLmyyFFRZjjQ/ua0XxrfVsVzY5bGp6qwTouvv2kKygRtnq0n/asv79b310tFk1dC7bNs9c2F1
nLo8orM+mM3k6FCBeVO+MPOGi4f87AYCgSkJgBjD7MBM5nVjOXFkWiDvtcaN7QHkAlDGt8tQM00s
XjQEdwtCo4HlI08Y5Sh+zgTpGWUbR8gZtrPpY/mg1hzCfjsWMK49/vJq7uqDnRDRSMBCOzsM3Tbw
CgkKqwUYPow7t6hQVCoE5lllk4NI8syjtmDXz3DW3dWNoDWLihbWJP3B5wVtirILZOLd+KHRfDC8
uvG2xVoOuzJNcHiOhfed9d4/vdP9O3JHIR8MItlfVwv+ynTOfZ+53UuN4uONpKhiNy3cBpOjEEIL
lEEW7V176VKvuGnr/CvLrOK+Fki+0AxRBLSTSVydbUU1Ar4FjW3HeVej3Z4oSfxe817tsBumeMgr
gTuuy2nPTuS9ZxhYPuM14Zm2EhP1HUCeSXiF7r02TWe+4+/3rqa9lHmg5s7c2WDagebJZGdUIA75
KLPjaDrHxsezZXf4q1dzMv7rX9/PNUaiNAZH6lcbzxt2zD0U7BC1uYtaqUehNwtcxgP2SGRDeJgw
q/Vg97+Uf6KpzahDtDzX/KLUHoXWiAI+bgZIviyWxz5lqS9zNWNP9U04J3zVj6jQkkPW4SgAI0lb
0Ng2e65LYDqBTzwJUx/o2PAtEl1MfDkPGaEcHmEm8XSdmtT9FqVDZsmiQDy92nogqNC5NxxbUq7Z
aw4ip+UJun8bxxS6u4tL4ENP++ZgWhDYZMuU356xrluV8cXpBWEe2JC+1KxNMYKoHlxnJHoAN2WY
FQ5Kd6apnpNzSR7cdaj/8nVgvU350MgnN6mZDNFv5nEwYOS7r4uu2U9Kfyrn6afRu+xYOcaldApi
OhKXUTCrcrqxblft4GE5dohaufpp4+K+G3BKdpPxDuXsPyNFnl8JfaGoqc5JgMDWeer6btzGdHWe
dF+ol6E3oX/9csUA5mLgQYv1kOXa+lf1RfGuo4nctes87iuYUsohBALyLJOwOaT+MZhPlvYjejT6
vqaerRhXkedTRGXkGHRVym6BkeC/R78ipoKjLc9avMytzj/cTN+5TkTKLf55by3WU+q15s6ZkI8w
vzS5dkSqogNQ94DWTlxyUBkAw2CCxSue2pvac62crZ+W6RlRjBmaJjRFg0mVmawa5sNolmg+hFIv
4zzixfA9cEDdr1/oz2ZEHTXO6Rwzi74pMhv/XIYXHuVib6MHcYZdfaN6msl3//lpV0Q3yxcRAWOL
KzGnD4bfOg2LxpkBM2Km6jTxAsMXE6AtR1BFkvcT/wRHlAn9XeulujMV2cob4nIgokWMrw5wYdeP
6S9FiymC5gloqMp97Akt5FdCYheUR0NleVHz0xhW79GJozdhUS5cuz0BEEuCbN4DEs0ytdxr9PfS
Tp0fVTrR3dvdYqXolsxcpgvXb/ZNnX9bcn0u8xnnymVMxdVLCMbHpklKhz8v6PzQ1ezjruY4N5un
jFmKls6E47S8WaMd6VQP+Wx5XEo0grGV2vKgTMgEFGPOizYrkM21pKdQ8knn0scN0ovlOrglxbT1
6KHSBWYIZ1P7GH3WWMUM/J4vRo3Z0hwP0wuhAsm45UfvDmm/thwBYLBMhaoOS9ptJeBI/GP58Scz
ynox5qp+LwCH7OUlLkgFZDJPyNqQxBzgOo8DbKgccqWUf53eFo+68uTvsAgjhhGX6cGV3r3kHnya
Jrs72RqiwlKjJJfQe58z5XZwFKsRzU4a9JJoNsZa28OFWnT9eCBGElo/toFDmHwyJ9CTyTfoFlRC
RX1XEG+AAbbZW1iIAvqBgFmXeIElyVq9w5UL3JrNJkpHwCsqpeNky9caH7S0TehI5XK2MoMHcNUM
5zSR8oDmiW3hXHTvZfe+xTISTiTHXVob7bDJjLZ6EnZ2pIxKE9Ta5oPG4Cza9V1b4brtSbN4JpzP
ZeZpGcw0GklWQgnL4kKBlQTO15Cxd8BcjdV/Tre0EhLj+qDtbLnrtY6cKDNrt2rpyRRpPcnYMRkl
4zeiqyE1JupKC8Y7mlcZ1HH00aSpk2WVSIEfF7kPb76eb9HE8g6pEv8QRPemM1MuJCUhzyi5C1Ws
s8uUTMqx5n6teB3CQlcxky0tc0xyPkiVxASihqIKmnQhuugmCpQ+2Sso7dqgT7oY5YJ4iPGKxEHS
IJhQ3SA3AFxZHdGLKLtwXJtLMw2/OnVF46NgMkODILNrN1nFoe9syCL8STZoenJnDWilcSma01/J
dU4KmGX+o6n7ByjLj5qpZMVi4s8DX8L++fF4HN1/iHcRF5Qtsda6Zmpoa6lm4lYv36rWMR9wNah3
woH0YCJJAdmB+TkMdWZFaTEZDH8DYWQxQWcHiIPh4K3IbWxKa67tTfaYmQBVLvtN5A54Q4uYmxg7
FkZlu/evbWEiYeyNU5HP/c1+1CCuTFuAG6HhrGmKd28tiOvxmi+2V4UoKc4bXn2mk7GTvRlAEGDr
97Ikv5Bd0MHMNl6QdH1+36ziT6r0Nt868zfq3p9mQf00t+69L7T5IhOJjdfw2ZZcvR2HiJA7m/us
ET3PBuYqoCrA/XkWN9bc1/S9VWfGl5wlTd8iplBr8csrzknnXCryHDaTPyXwoObsvJaoYCPSAMAP
ck3XLmaC8tGbUv0WMsTuMoNhrEbh+6daiMx/SGMfztqm2HvBOQKQBFciiGqJZ/+jHRBskl0hto6T
3seg260ygth8lwPrBGCLrBMogtk3fyl8fyQl7LG1FSBhM16tSTtXXd6+SulkaB5agAE1Wtx7mYIJ
6cef0ux1uGP7ZRoSeDC3fKVNN7nYSaxeHPYQdvkZwNbCpL5I/2Fp6kcMVc+Fh2vKxinJXc5Julnb
9m0gSfmuzJgAbaGRcJQStpPb9fTRWuhSvzHhPK8YA8t7vSle2/jmDltcaK1q0gxKBBmObulJZdCq
FYLA47bwQCg25Tj8FVX5q9tZBSiFPkg4UNEt2VS8K1msxqCxNLIZdB5TuTNSqSLhuTYifouBexow
TY/MpUHbatVOpOrTIchkR76Gf1qG+FYd7CNisDOy3LoEAHFhSwoI8CJNrbfMvbJqJPvp6NdGOGel
ZcC12gYVsVn/p1luGRX5SHbDiuS6WN3vFERuW9XpR9NU2EgWFqCm0NZNRmxLoBa3BURY4Tw8UjCi
aknK76bUyy+i024y7hx0MrI7mDM3dpHeC7vhzDYXWEhLuc2jYWYG272e0Aqge9kzsAabJzcYsoRe
xCD/ydjub8abfCsTDVw182bjUGfVxKAuTSffqsHhV4iRiL+yg4hD1+DYGwcD0eBqZGJL2oNC6UO7
2Uau9no14kl9F7zaeaR52ttYaJ9rNbs78uSqLS1jpEi5o/M7WoWqg8qc7qexH18dw0f3LHoEUrcg
4jKneYY1sX+Gxn3WcUaGhdRcbEjmsG0L6HxG7wRjg/5KZJY/H8xFroh5vN/R44Jg4XEJxWCD3rbk
NB0sZ8X3W3hLed8vYHCt6/f8IYcNilxnmBWZXZK8f1g7TH3McSZDWd7aD2VSwUuUiw5fyty0yStC
X/E8IxLw+U5oJi/DtB9ccJT2ZRGT96BRt70dk7E8SaHMiKGmBe+kUs9zKA/cuHbib1vpd7/5La8N
+QnD4uhqV0XU1A+ZWfN5sO3xZJl9d4hnT4bAP0CV/uDuhb3aoVbqA/uIrs68YnVQ2DxrxGVNe4Eq
6TL6oj2kXuodiq4DH7czPKvTUAOdGTZkx1zddxNHSzkCsgFXWjfgGKNRR0wJkJ6GuvN2cBD/NL4T
ciOC3FXOXV2Z7Ueu9/2x7fz8oZ8zeTGtMXu71QPj29VUMOXpsh2XHO6JqKujC6fBYKjsBNtJtxxt
R/9ekahppMJt9JpWuTLztcOIy3xvx6aKHBCyIHOtZg9MgmjB1DnOPX40mVjmcapS8aV00n0XJ51C
k4SDUNeyl/z/ui70gXgXsOzR8KyiOdXA2XxDbo3R+F3V8C4WvPZ6pi+fHvDNyZoxbcPG10ea//Kn
VUdQpxfzfEbHLYYAQwrcc18+r05KJowAp7Q1NGSayP41dseExNC16f3B/nMHh3eSMTpIrHF5xLpl
BjNk1cZGJbyB0AdnLY+pv9xihbQmmPP0JlQfCw7/dUqiHtk/8T+MZoPEMNTHjbH1Zt8IdR16VfVL
s8c/jcgBbUvpDBFvP4kfsnFPHf0vf5OJr7mfFQvSkGrrNmX+/snJaLouRIyHddIy/hPnc1azcS10
+5cQs37TJQMsFTOuz9CQCyLYxkpuZ5egzLlptafGzZ3/kXZmO3Ij2Zb9lcZ9bgJmNOP00C8+h7vH
rBikFyIkhTjPM7++F6uBhuQZCCHvLRQSBWQh6E4nzY7ts/c6m8QeCclExkhfHlO+/WZ3ZfhMoeG9
DiZ7eCwiqz6QiRxe6kzH+4IgDQk/MsSoQVXxElZtQ7suSdYNqNJd10v7V2Q/6CI5+LY13FcpJMld
FtAiLL2AvcKc6mOljBgggDAIW1Jtg1pLX/VQiS2nSPyZ5TxFL8yknziAEIJcY08tV/Sa6s0CVD3Z
Ro6iEuJxot7mwI1qcsyN/CvkvWQzmM2XtDFepMcEcbzU/RmAVf2E9bm5oR2tiB0G6Fcy8U8eKT7C
glXwAwHHooQhmuKWfv2jmuCHmB0PdofM8LUoZoF8NaCyzLV15vkqd3Gl3tOqtkgOdNkhzPSM2pmS
5LwBsdo6x6kguGd5MmeFdZtz5wQS1d2MTjVGriMskGGf9faAtynOv2QtUVInncZ1HU/oTmIye+pe
gkz+unLNNN6ZvhkT/cwSXB2oLX26q7OBVgGzZtyboIkHBGqpTpUm+Dhl/nSYscQ/ajqnOO+bdOfZ
iiHl5A7OzLCguRnbxcb0DMkcSA8gKkj4bTqXxmZ2nMFBZxK43uupVCvHtSE3JcLCbzu5L22EIp+Y
Kkg2uZqf1axoJMGVUsimfoDxc8KWVPplcoBa8ZYR34PLQrx61VTTTAM0LuvXOYk6/PRmgYUgG0Nz
bZYdIB3GI9y5su4R3019E8aoU76AzzT2WGXGjp4cwK95m4VNvY+HYLmC9+S0afvdlOhuTUMuwMR7
tqFxkK3bTnvbbE7Sn7Pn1+ekjH3Qcn462OtG0Q+sHVvezrp0iXTX1q5sY3ebcoQ7ZmXY0gGkMdXY
OZVCKK0bJsR795WwOnA/LdMADXS7AdPeFMFHHed0foLIWxzmYpB3Uhn22nPj9o7Ufb4rzTlbT40c
D3QCknVpa/972lN9oFdSO8xK7EnAYuJoWO2jOILIleOb84Ec7lO3kITbUdhJjuPbcl3JkHqLAq4Z
3oa4KW/jPLN+gA+A62Yh6WfwH2c+Mh2/eayMfdg44dqmfNjUIw1Ve5TZNdFjDAwq6XEVhuxs9KIi
Fn8aJPkkIyLsgb9pHTt4UjFdOfYPQz2L2siuLK9sTq21PFHsEnukO7rijch20ZjLO96HpQuFupmF
KKOA0ZjT2GceBKHumxPwUzdzPiyybrqVIgpfRmcSx0x09ZesKyesQlaGzdJOOP4Y9EpTLQxcnGEJ
GxUUMjPQoHnMNMaSvP4mw6j6OUzZ+Igm3x2IliSnKsjKm7wffwjbDm6oKjKeKyzNXl1VxKTm/ODZ
5XA3l7l9GjOgKxOtyI3dWgBmVJCTHyQi17us8GVN36PoK8UhiB6dFyGARW0gN2nREM+pYANj7ZsH
DMlwlGEUr9o5n1YTQIdd0PCySaT7jawFJWYSLA8wS9o0oWe0pGzm1yTo9FMTUrgNIcmMvG9tQJCu
t0stnR0EKtaq7LxXOw2XES11BJHDFmgXzI7dMA+sfBrHhE2KsoWmEPwXYvTjXsNT/BViJ1ulxeAf
REZ61Mrw4vXQPWgGcL6REeMEtZ2QQR+9aEeHTO27AW4rUKTidlnBVg6py1XOzrtlUA9du74AWdXV
3yaBQzey/BvfJszuT3m8qQFO4WAJf0WUritbjq9Tj8m4rn11CIf0iaqpXbvCeEwVBdwqG3T1Ethi
vPGqQJznPPqpmUDKh3SD4KZwE7Ebx4Hn2wuHOw6PesdI4ua1KlPUaq0wy5WSllcYvWezS6M4arvn
kr1kYzIe9EpM2rgKfN2QVg7pBgkNWM9xsiM8P8wk4RyYtOnISeJqdcV3jrIoSsrAsTK2ytwaPB/r
0KaAq7S0927BgXhQsn8O4ty/cZuuPhdR3m85IOHuG7LokQYH+fEal3AEzzhczcSiVnMdffeyqDj1
RZ2esGfw0QEoIQEE2KWLrpXnNCmRWgD1Un0E4A2pDnT6CJlMHbo5l/d0hPB5NzmutJ6kAs6d5XcI
ZEwhMrdWg/ZaqW/WIPIbnjmAC2H4DkIDA1ukilvHV1gkosKcf0VRqzaNQkdF9Ag565CssUrDXLk6
f6Ew9Da+m6ntSAh731fM1g6qmn6rUyCym3m15tfNQWo0CmSjaZ5mgdNGhXiQ8XFiCWsLMhfYlFYj
CK29ObcPKXIK6kj2OHb6Lu2Ccivgcu/hf4o3ZzGWg/3ylreHElJbNUZdS1zbvfFdpkO9ixo9VvBf
y3obx7I/Qh8ZmBAYvxGy9tdZJnD0mozHYTSH2DFDajqFs0Zm6CEWwaDrd1VnCk5fUHOdLnyDbZPt
AmwWQM+S8VzkBQeN1sPYZHAU2IS6pK4XOCo828z20dw422BK63aHPY0mNceMtbINDpEmPi63Hmlp
ju3JIyM7nd0pB+flay9clv7kLkT7/84AhCdEK/JfzWDap7IozOw+SVsQ57RRcffTfWsOJnCzd9m0
4X1ku+6dH+Iorhk0fRuBXAFc49c++1ES98SHp6LAvo53l/gR569wMZh3cUWByQmnPPr5GN5Kl0xg
jqgMywQSl1mm7yKk1YqeTaiPBje9ciCS4Aj0c+UvBCrAJXuysUT77UCcSs9DuSnBpNrBrLcTVfre
MMkDNRL9FhOtvdEqeEsxWF7NtqzPYWMFGwjccCq7KloPLMvrZPTsU58zLtsZ85cgbdQu8Ej6ZiaS
nwEieme6hf+lLmZiHGPubCxouDtzGhZPJr9rpouvceDiDnYNHuied0rJ5ifHW7qrs+lupVHhx82a
5pvZtx4vt1jSCRjyeUHAFQ1NT4qDusfSKMipDwh1JAHCAAIvja4thHWK2MwB6RTQJfmiCMb322aO
pleSHc3aa0g6A1zsV769EM3lRNkHJSWlG0iVM6QJZWQ7xEdPjdNa591jXqFAdSnFqzMYtITBRR1M
p3fPgyYcsAIFSFOuKhqemjgwRzrdtbCnUxaZ4GT7Mf7il9lPVmBI57m99IeK+KGb/PHRyrqCZYlx
cmvXwSpuh+brBHftrMcpocjH9ONRuQOjDKOnvIqB9c+YOnxnDHehQNHXti8we8yq2GNKoMp3vffA
yd5ajpvbrJXRfmZ8wqkcq2TTDg6FXllPPB/A79j7IlwCiI7iKQBHsXImvL4CqDZZmznYqJFO1Cqm
0bAJqjlCWDZUi6JaZXItFLesnR3zkWinfFBZjANE8Xfi6BvigcexOus36eBTEoAZwtZa+IeZbAHm
X6x0Y4mEZ/g0PeKe3q5gAt2cRgbjMOrwW2rYtA6Qyw6mMdZHj6l7G4wXGKpzaI9HZlS27KtGO/LT
UNMysiA5jwYg97BvrB03KdxNlvdu2CGO8CrwTqmqOXTzzkAXL2fO4JGBiuulNfu+Dzc88ImqImf3
0yntKzD7URHsJYew3TT16JdjsJBA4EzQV44ruN1Bs9WqKfaxG1uPg7LTxykKICo4ZbyAKtTKaoha
BgPtno4SxTGdZhfW5te+oUk3wZsFsS3JHPuajUvp3aCvfPN9aNJ+I/rOBrpnB/IxGMPmWboJ1kyS
PQjoTYuG1PCtGgMvhGi7+lhrI/6iXYpks1U2kknXbescn1kRpe3XEbbkQ9EGMD3ZwN/ciMhq0nNM
hCQ+rpMBm0CiGxPeLnTF2cXvl/e22tMQoDKuwUnC9hnpBMbjPVhpeTRsq33zK8tayGLMU+0lQBDD
TZq1TMufyAzqve8k6zm9uK1txpyfXdgNs5Hg4yBEQCRG2yufI+dOdmH2ZqeJ2nbD2L7mHacKKCQU
2YP7Q4J8XHehr3bUEFhdXKtGp2/G7j6snOhUdMimEs/aqPol26JIT3VCJl9dOvsc3jEttFNl3FWh
m92mrl3dmyhaSKpIwkpqoj72jB1znGxc8knEYAao+uRBBiffuYpzIP23jqkWg7MJhTnfeBa1BHlB
BJ8AxkmhWa26ClwDoKvORO6Lx3ds5vnBNVpnR5x42sMfrA99xZwBgU3rLTWHYcaBrZtDwYqx0XPD
eqrH5DyRSsYTK/11E8Os9yvGj6cpYqbC5nHNwRmi/UAUBzAVq18h36l9qNKsdNmH6/rYGFQUc1Dk
W2iRg9w1rjk++C4mXAhr4Z0kaC4JeA14SFTs0hW0woNRON3er+YWAoczvdVMjNgRk2e9AAfI8k+Y
lXZB+5yGEwQtndm0A5aQCfXBQdJr+jK2eMjFIOZrwQ4KAsLWe2iwcIIF++8gTePGdHW/4+xlHoa6
Db+X/twcLNll67kYv/eWtHmos+hXDm4P4+PY7GQ8lLtBJnpnoXZtLTxnaE4K7KWmws0YErDTzOnA
nmpN1OKy0ft0Qm+MI3M/QuteTYp8dh9YdH5iv93OqnEwmjJIo2h7+7UuB7S6ZbGdSPVd9crwj+6I
CL6KxvpbYmj3m55q2omFXRZXQIHrjW1a/B7AA4Lga9ZhQcQ+l2/pQ/gHJyZ84zM7ZZuLIj6RCjIO
SRjE2yjoDBbXIN+qCX9yZbq/Wm3AgVoIYCg9QHvCBJCJBKLTzhWiIcAN/icqA+3OxngIRKFP+RS5
DyPYKlALwEhIoGBY6Cx55Sc08QbbdO9p7bDdufZXSgvzzIwA42RDFKRKQZBYK2jLG6LC77ToFh8V
I5LXkXBALjUFEz2SpAP9mHjxVWph405Bp9neaWH4EI2O01cnNyAwFn7J1HMiOKE3y5ORlOWL1cGa
sUmebTsep1tFDXSMoQCsaxtrShrHwbVDS+o88OizSbUDBghiAXnCBK++gBgYWt9pEKk7Yuc/cP2h
zc1jsO8Hu91UgbL3Hue/I5Mp5Mk1p2bH/lvu05nFL65zj8RnNuBe1tEuShrvK+04ZvUt9GRmXOIo
tRlmwZTIZh3VaCY8gGugZQgmGabKEmQIXKcs/o76CgiJNMA1NWKy5jhO/MygVzgWBeZLA24lvGy9
lHLOF9AARCSABa1dD/Ah6ZZwiaVP4T60h4yCnWnPsW38YJOPNFQxFqYhnvUu9p3gjN0VQ+CMTmqo
GIetLPTOFNkL2lewrRAV11NvGlScRnRCxQu3k4HO3mal+DWH3lNN9uXJTg1eKR8S9b3TjeKadHG9
o8ph7AeZN6L0yln70IwhWWDsYwq7u6ln3DVhNlqHwMRjEoBSqIF7ODRhb+hAui8yACjNsaQ/mYKn
Yy7mchPGMzCvkNhgLoIHUCSHeXJIqdgVDbt8zKjBphQdjCCjaeTpPsnIVlMaEBZoDLFtUrDAoSOG
dSFycYXYC5YijcqTcFiH1t4yg0cNk3NrCKxBLZIQ/C9e8KRw9sKv2pNPiOdVpo04w+Oe15FEH/Ds
qDh4tDIO+G0hG0jKmV1mggoYo/y5yemVs+CGVwp6ooPTf6JqLuFZrka3dTYDY2u2Kq+iF51PDAdB
N8S4iZZ/dA1LveBzsnbNUlX0fV/uWxMBGilMn2aC5IcYCtcuGzHTRlEPcGPAQTzqrHhOIid/MCyC
t5yZJ4xbCOBJWn7xptHcsUpAgKMDc2gT4dynoVHssHI4zzg7IXmkLh0p3Am0PAtJfpVGzZh20OaL
rtsxXxi9dKRfunGX7pA9e2oG4ZrgYc5lhc2j8dCd3Za9AUcp8xNKYTzpJINWkYb1k5GNYLHoFd4A
jOYWt2V2D9odKocGHtnMZbPxraEEEC6Q4JM6PftpOX8pKMDOVhjdTdAqNnHevbOocEb2GCRIzn/a
+ww7gShClWvh+VnZFIoM0UBphryGKDGQykv7qxI+4NnPkG3qClGSm8m526+mm74oF8BcF0I3xv/l
p30pNo6V/ILyWfCUwiUgJFrhTsK8C45D3o/B8Eao5FsD1uJqmMPpuUUm39CO7XdTwB+L8tajEAjt
axpqxb7xe04kpKQhKTA5J2Ae0n8MWaSjgbB5aBVrYDLeKknoKWalXaxVY1eAhdl56jFzfyTwHs+V
G9E67CljhZjDa85yFYcSPG8PpZtke7f39MafkIUWGw5BX2ZoAFhLb7H6DeuBJY1CGbdPX7gjQE40
zCaPsIMXvnMezZKwbHKeq/tGwDqB6i++WmVnfY/MhZvlkAuyga2s4zFqrqU/OGu7S6ZdPvv2zhVe
/RIPDTqCw7EY3jiseCscz7jN5Q9efAKnceowjiZhIgdHgmuQjeyhnMSI6dCCTnMvO+MdzSioCoqO
qjR+1ItruKig5uQY/PYhcPRTkoLUMEfV/PDDLvxpFLAn48SPdrKK+lVQLYhLMJwFT1FSXLUKGasv
u+cIf9eLoFbDg0vQ1OlRqlaez2yiuOzCJ/rBPtV4mjwMDBm593wst4TTW0hVA5PFrMr+ZWvcNvwj
fh4cpQ8WpoirqkOnXCeINLjg0xQrbJTW1blK8gqppMquWKTmJ1OVxtGkdb9Pq46VhRpFMvGGElJz
KIwdMne+eINP89KI4L4D6w7dH10p9Z7K4alw0PMk4s1tNTruiWGj1LstZjpMrmBfFP7AJEiK69h2
ltx4m2MxngtxZWYd0xSQZ/fKTKIv5hIEE44Mz0hkyXumaEELbGM3osBiWstu3HrtmJ44XRR385jp
ncHcsx08FiYU2MlzZKiqWDeHuGDCC2Q4D2XWRVBnPMrGCqAlHzJ3q7A56qswuya1Coek82mJlK1J
siNGenAB/CxElPY56heqhgvOtB4yvCQ4PBH+cfGNKpph7dfFlvUj2rbMi+ASjLsYOKluJqMreRRU
jcO+8OcffpFqfvzFzpFH1TFoghiDqwGfXSztodjV99Y8q+0EiGnj6dbbu4pfyq7hEAgflBdYn2cU
ZfHGeCPrYMfFg6iaaofC+/8cc0S0ITCv5Ogx7SgZv7qDW16Tbgp/sJ+N1xhBsOkAACUzahGk6pgX
ANKpy+6QgaeXvmApoPfKWPTUeaqqsV7VDn+kl/4PNUuzYvQNBzoY01gH9PQycfBeqWyO9tD53AXT
RnROmRAM0panhffsFHfcCzjwIBPJoHQcQzTswmXgCupTeQqw0q8im8qKuS/brvG3ObHZwQR2V7XQ
fT0kzHXr3AEprp4KDYJnFQZhcPLGRB/x8JUbe5poego1XVcxBHsfm/uNzJHHGOeX7oPO46npHQ8j
EK13OoGM35i8+lwhNt/Rx4jWcNu/E1kJtkCigzs7rORh7IHGxfQOcROZ2RFVlehtZhb7XoGU87s6
uB0r+wco+vwoi55crxpcGPtLM53D2g3DpthbsJKzXHBGl2PhP9g2PsnAKaGj5jAcE5qYqB81DSNO
OnejQ7QgkigOagA81Male1P3DTunp5fKjMhHPIoEsZCfbhJkl5Jkig888caWiZHRIXIxVHFgMxe2
c37oeB1XTc5aNbRetAkjQihWWzYP1uQyh4p98toImMSEhdEghQMdk6NqxCbqlt+DpWbOq6p/d82+
+5HZXbBLGf4FUQ4CS2j4/R7NMn8U/RQwIEa39LSAzMYx7hxHiQmVGt6gj7/k1DrErX1Jqk2acAU0
84Yjs25PjUNMwPL09Nw4lYmm6OsjThxi4bb86oKSiGNEJiiHrQWzrQ2Bc4fe3hKiuAHbFZHHwsbB
pLthw0ivjrZgiYCWYiM2CFJLn2yZm5bMVMj9EdYT5J7WSwVTEqU+lpjxd7bqvasqm8u9IfHPdLNR
H3j7qKMb9PU2dqJNYGbuKcUQu6GgY0lqu9cSM+GhwTPzULkzk1k7RicCUIh3SNDDFWhP3lmnoVKf
hPvkS/HgpNawiYtJn2fHejV7C3R8ys7a5vQl8Fm6Dx1ZunPSst8VLc9HZWHMTo0uPNBQieE1MPBn
8jRJ2AoHFu1VXhKEUsotQ8GqpdV0/R9P85AogjfAtTnNEMZupmZivW+Kk/QICaiOqChvaAf5Ic8P
cLQEpu8uPuSWVb1RqlLg4EGFAZOkHeugFu0VXC0eXJhABm4lTq3Zd61rASMwrA5WbETXPFfqinFt
84GzS3drhgB14ffmP6l+CMc6bfmV0UiEhnujc1aSMylGRZOUSY37AyWPc7mjJAsmLqMxqYkiJWRm
DKznD4qXi3VQ6o09E1jpdU3CKvKbl7qum3vRMOExqNxkH0yj3ABYszb4ct/o+9MJBK95Lth3tnYb
QFgvG8ALhLPXWHqcQxrDEFCdx4o/md+60anODY178kV0fRqJfTnF0b3qmV+0GeTwxvQ0sSdo7+7c
THfvzC6yj9KLaRh54gdgvmxXQ1h98AbvLXRc/Gw1mgE9s5/YeuWWhg1H0yhtUI/gurnlgBNEdwzU
6m3UPlHsLU2VJomAw6ix/J0zEQbUzPHaaGZ/7x2P2VzFaBa88aXKDp2hgjvTarMHzUkR03g7otUj
Sh95qH5ULa2JMis4Mrghu5Hfi+1gCoykjRQrxzHyzUh+lwElOVBCSrj1OJPHxAxYbLuA7Q+QdcvM
JwBCkReN+9EITTx0SDDoN1PL4CzIh57ltMeY+RYbfgoO36GYtm6a/zIZpriB65R+b6dyuLecznir
BqShzFQt4UP9UFFc3tBTgzsl/PEbFd9XDGY2MitpGAafjpu6QyoaeowKcVz85MvxShcjCY9luEgR
04Byy7A5jqnWq6au6vuQZecQlpAxGT1DU4JWqpmTXseAw0AVehcmSbjEim+sOeL0kJGdpX9erp2R
oSkr05/8K4wADH3qnAkzMRubmKHOdIz4wCeFmalx6vnoeT1g49BNXlofrdo16TM0CVuDJQbuIdrX
ui0MA7WtrqHi1w2unOErkycRk5PUgSsiYPYTIBnH4kBnxlgnCcnHXirGoqc5u6YgQyEGRg/NOaFJ
j8FPm7ZvFbO/G4Lp9cQkBNqLJ2Int3GSuE+YgOJ1lVfOHmcLfQCAHmsE/pDYQMf+j72erIzAZuwY
zdlq7Yo2A/YaGgOao0U3lcHW7Z1fgdf1AU3RcVwO+AboKoJShGesTTFMtAwrH4My9Fs4c7E9dUcb
e3pAARgHCYb9KqmZLGu71JN0ROULZqOX6swQSZQoJYvXBg74xMnK6umuWnAXjUXji7wm+TrAdz+Y
tgHYHGghdrXAOjZlgIaCR+OnPYzdr8CGVKhB+hpp+e4ixe5x3pR7psFNy6fLfhEt0Jte0b8PTd5u
+BDQAxdYqWABXkcutO4sBPcjvlTQMldFTVPSTfWw4bUDk0Bveq+prJiVSOm2athuibs5yaFm6hMc
U6BmkUtcpfNMOMCJXZ/pW83PNkMQHvn/MqWgDY1t1kXGVnfhRIIP+xEmRPHT6DBfIsFVPxNbRRwS
EpNTacWtUQv2QPf0oW3lss/nyjo5Nq69hujKFefQnlRB3FwlHaIO2Hh3a9KlAxWinG1XxNbRlEnE
cNBxpyoSyCUNUdj0fW+Yz3StSURq0913tmMftU9FyQ5BnEmqYFtmU30NKdza1nNWwYVgFoBTR6TZ
WOayUQEEsvgjfk0hWRYL9gNJGtNZFK113UGssS3cmwFwIlf20R7DDG0DEu60d1T/tdG6+2KC5YKi
ipZ0XyksZUw2ttZz6QNXVjx+dQTChYGTzy69753j33rEFyjrlvEjYsbYWhmYZiyOnmfkQFjDhMLw
ei7N0bzT3wLKg9cqL/g+fSrOQ5hbd2GG/Grgsn8QZUk2bfQ8gvUYWbFA1ijwFm1cWt0krrB5O5aU
J3sgKAmQ/OvcLSZJE/6siAiRc3Tstm0bfdXshKu0R5pASEd3JcoC9nPQ8GdwqEUGUT34dXgiBAi2
hcNqGJQdsfDorkrSRpRv3rXFuBEcMGP9zOFX7nsS4WSgGYhyrKTkVYl7CmEZjweTPQv/qzHeOGjZ
4jBWOI8ZOJY45X0xEt718VCxBKGImWbtrtw05X0rXX62jDhN5FnA7q08e8FF/uy0NqtMnzHXOGKm
sO0l9TtwXvxNnHcbqLF2spmzCZAYE4lXXkUedgpZwI0ROlnLB13HlWE9zNigcOFF9QtjYMy9W6bD
YxJaNhsJj11j0jalXTbTOQYg40amPpkmHna2a4k3RXX0T9GttAaFEDV5sZ9b5f4o4pZZmy7NgMDH
H/X59PoPR7Ir19XETLXDf/7rf/0+9R2vG/OTI/jEMNHAEtov//bPW8pUnmkpWj2WKS4mmHc60Jyx
p+Ke8POXYC7XhZy+fX6Jfw5J5xKWR3muTNvS4mIQO6qaQyu6L+7lfJ7cZ5JxdkIymcDj59dZ7kQB
XrHIr37+n/9yTWHxJaTjmdwqJZhu/eedihhRYU2Zl9+X8S1KhS6DjcW63EVfK4KFn19r+cyfXcv9
81o1UaZoGZB4P41f8+CXBx/Wo8Ut0djTDHfZCR/Y51f86C66ypHS9BT/UMtz8uPtIeKE83/+S/5v
3bF7VZin7jHskjNrixsKYiwVn19l+dwX30sLx7EVb7KHV1n9eZVO0uK1IiO/1+posaODp3mdvENq
Hqrh5+eXksvf+uxaF98oYCwnDzzXKgY4C9j9u/me/CyOxXc8wevOQFqmoTH89LzHMUFSbf7yZf/5
avE0uo6nPGFKVsPllv92S5lulXk4BXm1jg6lZH74/At+8Iv98ecvnkePtnGtpmSZhnVmPLiI90Zw
LO27z69ifXQXf/sSF0+i67nSdQeuUmXHINzM+qrTb59f4oMvwmbBw6e1VPTXLl7gdERTw6WQ339P
i289mcTco1DafH4Raf7zi5DjMhHqJL5c6Kh//hox6qtuSJrdJ2/O6p1jTOTcuemRc3dnHHV3g58i
9J4/v+gHS8bv17TEn9fEw6EyMEv5vQPXHcNqUnrbAHUnLR597/T5tT74of641sVKG/ueOStGrty7
yKEDIU4NKUVOr59f5cNvRItE4/TSHuMS/vxGOeP6EmyX+b3pPS/otmFj9MvkXEwi8/fPL2V++I14
e2yLZ8Njbf/zWniRnUG0fCOqXaal3APf29m/LIaKrL9U+oul/G3fPYXWFaPf6JUi+muiXrdecc1G
H/loD7cpILvxigmRn3+0f7zZjikcsdi7lbSW//75yca0ag0j9MwHq29ea/NJ5fav/9kVLhav9v9f
QRX3uXf3P/zrF3cWYdUjDM7nryUuoGRjUPt9/vlt7sAfi+/FHVr+/W9rX+3byMuCKzi0Bwqmf61S
65T87Z3+8Cr4ykx7WV6p+v+8Si8JBjH3TD2ghuBHglJj+vCHesWQseGHYWLxC5p7c0y/SVp6o1U9
LobOIE73tsthvM845HFI23/+3f/5dNiEKgmhuGx0nuldLMxJ4Y9SCCbQd96LbT/Fx//Zn7/40hro
YjLQuHmsIZxmu+7f7loON3PZrpQwKavMi3WkSqISC46F3jofunEfj395Mj64O/x9Fz+N5whe6ou7
w6hH5mgb0n9A+c6hsv83Pr5p2w4bClB97S7bwG8PHm5RWTqicR7q5rqGO/yXVfajT6+l1iTzTEEZ
ePHmJFpBPplGH8DlcdrV47//bU1rqRgsbWtWvotNSpaFVcZGGjzaMPZMXpx//eJjDXFNFy+RYvFS
F39fhRqzmOEYDxEgPlDwlXH9rx/O3y+gL3Y8gupyyhmUDP8NnWOfF38pU5f7++e6YqNgQ65YBrba
Ql48PfjdSGa0RfDoEf5jphvKnvXfeECxBNmCWoEV3l0egd+eoFKUMaMQMLw0wU/v2iSs/vkt+uei
BeNE2TyblNumuDwSWUbbGhMdrkdWICa4YqJTzPIx//2D+sdVLt4DaUx1WysVPUZAlSB45X/5Fh+8
CH/8/YstkHMTAQSGOz+29VUbXSHUfn6X/vb3L34FPjmlbaSjx+nZgSJY/WWN/uBHYLvwXAJp2qOM
vlhEI4sBS/Oo0sci32AHT0+csIxo/fl3WB7Gi4eVDYCOlq1NmnaXJWdT1Sl9eS4iOman09HIz5ih
6mCHGfPzK33wWvBGaN4MR0h80hfLUhYx8AHnV/OYuTecEzEsaO/280ssS8PFl/njEssd/e21qIow
ZlWvmscEl+luzOnNuWAXGII2izsv6R6bxgJPCoYJZThDYv73l+d8IBARpK3dy2KQlm1IEsas6Y0R
oqhn8M82s+VvStNpb+OSadxijmI8OcK6aqi6z59f/oPH0fv98hffPg/FLLQh68ddxcxP4/Xzv748
bZf3VvMfjt+eQC+5eJksyEkTLtn6cZTP9fxYQVVmCCQsDM/ttkZw9fnVPnpYNFOtYLyYqCb/OTj/
9ku6GJZwPLg1U8UBcdA2rax3VWZ/+cE+ePg97Vrs8UsZZF8+/GmbExErrPqRwJvfR5sxex8GZtx3
W1Tiz7/QRz+OZeE9cHnVPHWpYWEEqCp3GOtH8kMPtR0cB0v9ZV/76J7hFaX7ikxmy8t7VufROLtx
zRBBWBQP0BfNu0S2MBxjBvZ8/m0+ehgc0+Tr4M2QQl8UYAHdDBGron3ECVrQD37FjX4YbCBHLW7B
1JG3jADafn5N+dEtdCijqfv+syBeFgZB3uEG5aIZrX9kdHsX0qlLf8Fo3AVcv+/6lyHu7gbiCb0H
ki46ZJ7eVa3z8Pkn+ehG//ZB5EUB0VZDHSJct48t2Di7v58KyCXVy+cX+Wgt+/0iF7cYKmVDBrNu
Hzvm0Ru3yXS0HBrZxL7FI7O0m7+93x/eXbW8bx5nFamXL/3bGwfmwErKiS8lMMHU7X3s+3/Zav52
hYv1ycn9XmoGwT1icguQteG6jP5fXrP/3PvLZYqnH8eMiyLEZvPn1/AcTwzamprHxrjDmVLgqYnk
nVd9lSo/aP8ATWzFfMu/LCQf/li/XXV5X367eb7TZHk+zc0jeR3am1e5fvaBTM+wWumUdemqwqTx
+fMhlwfgH9/UUg6FgbJsdXnA9/EaQ10N20fm3W2EvMoYfOzflf4eGl4WXvURJjLjHcfyX77rhz/j
b9dd/v1v3zWIoLSWQcR1Q31L+/LFZ7bz59/twxfMRrkRjssj6V686WHRNoNR+s2j4vxiX2fQQM3d
55f4p/Tq2B6VCFOGHKFdUHB/fg3fxaUdsaIwGqWntQgu0ru3mzuzO0vPWcvmV+F8l8Gt0T+F5U0W
/uXyH91EV0hXmv+XtPPaldvYuvUTEWAOt51WULAkriVZuiG2LJs5Zz79+agfe6u7mqcLLRu+MLBg
zq6qWbNmHMPkNbBEZygEf2OBnb3zAdpUGduqJTso+75w19xkHpmp4fv0XNJJYvaSIHDrATj//cI1
o+cjzVKGLP1+JnMdgI54qM0QwEJH6/b52sUYZXPkKwvVttsHJ1uZcNXMCKS/zGVlJSwzC/R0efl0
W8K6N+LF4mCIe8iKgzIuaJ82M0uW5xWaYTMC/dltcXGguPhxW8r1OhxVXckRTQvv2xHzQlQMPZgw
zNbXTgrkrMy4HG4LuL5EqwDP0tT/e6QFg76AWkG79oCAia6GBx3gMfze35CxJrXocMNdM9dFntkC
SKWnVI/C1h8Bgk6P2cp+Jnk1rk+DZRBH43SS9fHEd8kLp2AAna31S/fAnIMa8hoe01TiO22expkU
4b7ktO42PQSjfm7+mRh/ePnx9kZdPxCswgPDUv2/nRIOo58M3OfK4oGo/6RKh/fyQM8PDexv8/Zx
rt+7msxd2jr+1TNzXI3Nc0UbSjkkX+gtaP2ZtnXFANKSQvMgORyJEE/whLTBmNo5c1o/qv6A+cwD
LVj7dHvnri0N4SIKoJHSUl0yT5cqFiRJTd8B9x10G6UDrHY/UL5OALkHtFZi1baX80uWYFvUyY0A
B8rxULoHR6eQdEpcya1cf+6lcblcjmBckkSdFqZ9eD2BV00gN+sdCkmWvtMhm2saWUi64SVcyLOF
E5oY+A4Z9u38KPwUYC1j5Vmtwl2rHTr30UETlexNPT1PmuRCbV3bs2OzBfc1CeqJf3AnDe3tkEKi
fjC9h66X7KZMin6pHIPVNzRdIgVvb0q+hsnbqPnEW3RbBSVqYQuuAq3ice+FSImAJV1xCCGElBjS
Lftzvl3r388M6WTXDMXMqIXLkBPgL7pkCbLvr0s8+37TT90StDVLmL5MAVMaH25v0eb318YDHdht
wxCPuyzNUgXYrPOh/NhH5ful/fEbAnTTIRFGYUIVCxZKEhnqWBtkj5Iv0SmpPv/G5w0sJQ+mQ/Qg
HHEzqUk/jFrrg3AHhaEuMWKb23P2+fXvZ9tvUvZ0l4nPqzrA309Kn59u//7Ni0BrLZVuXsurgJy+
X2Omgb/xHbC7iuVzQ+6JbMOxZ2j3tqRNA7Zm6D0SAPpVnNi7aq0wI4dbMdLSZIcnzQbepdEhPOp6
+sWz5fG2wI2Qbk0Ysiw6uHQ8MsFkph3wUYltQnmVQUBrjvtkHsBWfzCc59SBO3SFUgdaQJHI3dxS
yhvkXtdQ5Gfp9+zMHFosQSclmzemQBAzy28O74v8q2s93V7flnVZS4MkYS1qWaJmhyCwzgAnkbRM
ifTN4AiZ8FM6mRIxWyqoO/ra7kFjwVXNTHGtni5vo/Nt0DpAjR4fsnjxfkM5zoXol3peMazbKbCk
+zVJwR4EABrt2/prOZyqRuJ6bARwOFNnCxKvrFMzo5E4yCo+RMEL8//0YZ9miEYV1Vedt6R/YLec
MxVQx+AQ55IHbns/PRqt1ozeVY0Q0A/a3ahN+xZdgUvbv2NQ8OttzdgSAZKBrrqWaeI6CkYbjAQt
Ndq890nr7T4Afis5rS0NP//++vczDY/gGTdbk+87RrTPIMdS6vdODw/mw+11bGk4vWgECTjA7lUy
N6sdlzbtsvdNHSJq5sxy6LqyfjzdFrO5HIsgZC16egRwl8tR5xbgUwW8EeKIXWhDobnXYQsnR3db
zoZHih2iLgP3ig72pqB4wzgZYQhkmF+a1d5mSnvRnsb6yYnf682hlvmkG0oAYAPxIYlqHTdesH4w
8Y1JlXezb4c/un1T/Of2YjY2TaNVRrdsHg7SSMJiGrq+B3DlJww31DmnJX/qFiaTJVv2M+0muL2I
IeWiMwTMnJpgGIAtczJlWNgzcGaM8DVhDrawPinpR9N5r4cnq4xWAMtdlTh7aBcPTFbuTVphgSCE
2pLO2N9YtWmu2XI8FkcsAZemWtp1F89+nz/Qzp5CVhQ8J99uC9k8uTMhoj6m5qCNajJjoPLda7n8
RvCtGWffF/YUCKQktcJi9uknH0Fhy2EOlNzcTe04EyFoB1MEncUEDEuAbxHIzrcK5DwM7/67jVo3
8swOJZMyL7C4zH7UPkIwGrcfb39ftgrBjprdpIWdnbFR0BMygju8W7y3nnP8d1LWX3G2CmaLDSeJ
09mPrTd2pOytgZEq79mU1V621YrbissAHqb4KpT6EMxqVM5gBx00Z6/f3zhGe4L56/vCOuhp0GJ3
RK205TQZj0kmCRU2XoOL768O5tk+QZqU03TQzH64HAON2SbGHE63j2JThEX/iE3qg5Zx4cANN8yz
qAcgCuYWozqO8OBqktPePIUzEcIuMQAx5W0ezn7evIfteKk/3V6C7PvCLkUNbHPRyBJgWoSrjnt3
+/tbW0Qfq2HTa2rwJAvfVydqhUOnL75lw/X711wNzHZK+jvWb4hG30KZaGLglaSR6vKkZybdiimu
VJ+mVjh8/LAAiSR5dJzneJgkR761X9Y6HWDisrMiwVJpbRXl5diphCVvWlXZt8MssVJbcQgBokPb
E0VIx9CFl7gBbKUMiVH80ARpjltepJq6szom/R2gfRO4EPX2O6PQz0sia6jb8jlYFyME4MxYV80T
gCl3QIImmu+1a5e2mzzD5ZqZJ48xsECy0K2tZLocz9DCIbjqac1BvVzIuOp+b6qHnl5F4ElvK996
8KJinEsQFKMF/BGkZiSMQGu+T07TP2H+G/pNTd+xKIyp6LmgD+Nc5MzIm5qv5gf4b4v0MQklAeLW
PrkEpJTgKFIREl+qtxME5gS4zuKXwNDkQKACdn57nzYloMuUuy3TckSNUxKlipa8XPwOeMuoS3Y/
bn9/ywhQfbJIHOAGsYrLFYCxZHTMAc8QKSZHoG6DRDkqw29s07mQdZFn9j5mRtrUumr2F2DPjZ2u
/4YlPv++cAxdNi9J7bEII3xgVnuyDrc3aUtZz78vKGs26xA+QI7ie4RHGkB/0Hh0FnSdhsRcbp02
JQJy9QQVLnmuy40ydOhYx3SY/TQBQVpvudn3L4XkHH2DmkZZ6yqTgo81OcAHjKShoJ0t1XcGrC3Z
ZB1pTZGEx1vhORM6pmkwR0PXi3g7ciiOgceqRx8YveKgekBSlCWTpWbhAs+s5/Ee7rR2D9sdrAVm
5X3s26l+0W34oCby4YA7qdMgsWwbR3nxm4SjnC2VXpiO31QX8b7LfwzKp1p/76qSmGrrpbiQIzyu
8aTktao1o28wiDelH9UEiMh4N1UfavfjoBzH7tW0Zc1M19MjjqMTZZOEdSkqX9WULY3cK/O6g5/C
ugWBaqY3QOAemNOrpgcnzHZLwthr8QIRRWNUkq3deOt1yoBkIJlC40cIpkTxstFTXKf3Ne8/CbQr
dN0x9lyUbwJLUqTZPEQmOyjN4lfgXlxekxbYJKYdisFf9H8ywBDWnpiKgf6kurufzqEhUl07YXms
CPkvBSVZu4Aa18MQ1ZwgP44WieHasL402PI8uXQMXqdFHKNW3BIMZ7+HwxCX+WHRmn1jyMrZW2Is
tAHvgfTLlesAaEpe1mY9+XF+yGOm0z9phn/bRMpECPcKuuGU6SFETB5IOvDWPjuyDIJMhHCljARA
u2lBBETec/yGQThNpsIb9pc0CFZxTfga1BguzxvQ3xLIrnbygYVRgRHb394kyed/Go2zdzDSnaJS
DT4/fnbN9116f1h1/ut/FgLPPm/aXT4F2FDecri33xTgpI+Sl3zr5p1t0E8DdCYCeOqBgU/OIITu
4ieSUg9nneSNkm2TcL2XpSs8qLwmvweELgHIOfn7353D+gPOVhFrUTs4630wp2/Kd3AtfuPza9M8
KTv6e0TzFHUVNHFAWvhAt2Y9o5yMq/87CcICdBM8+LZAQgwjJmzMx9/5/BpnEOKsScfL/cln3SxA
zx79aqn3apzvZbWqraeCTtj/CnCEe1a72eCaAa+j67wHDgcYWnhJ84My7UpX0hC+6YUAz0mWjy5f
h77sy8UwY78AvjP3ftb4mnUMhycjefWqh0F/CzLBsdMfwrhmRvo4MnybOJ9vb+VG1LY6QBhfpspp
0hNWWoVGUUJzV/s6oPzeALIWlL6rmYxAcQE8epGd3cbWktHEgoEjTtZY7H60ASLgD17lazmAF8Gj
Gb1TGjDzYJMAqUKih+uvF6K4C2Hr6s8uUu0aAbBvbuWbxPVl8Tz0J6X9GGY/0ujVSUFGnQyJCd3a
z/PlCfuZ4eL0oFxVflBkf7YdUG6Rfura+dkwbeAl4NdcRsnTtmGOyB+t3fwwRRBICgoUt17tTapW
+YW+m3+Ukq9vWNSLrwt3zQDXo+gdvj78kU2fZ+dJSx+84vW2Fm71gFxIEUxqO3oA2BhImefHEZRP
M/7ShvGh9/5p6KGGLkGZHoL2uTUziYbINk+wVFYzuTkcKpW/4o2Q6vuNJ/ViYavTcKaBSguYIQDt
lU/TQQfMiKzSs/7/ooa7zMXQBIjnZIgDHUEEYR5V9dK33K9x/VZ3n5v0++3D2doipgDxnNV1MsYQ
+nMy2NhiI8oqP3sLUrw1SW6M7POC+qpOwpDSnFc+oHPD8OcADPZv/H7Ye/HHVaZP7FXDz46gH1XN
VBSj9Gfzvdd+CBpbImDLpLlMG+LckAQhNr4UUMytMViEMn5clm+mGBy2BLI5EIrDFvCcapQE4Vs3
cu018ByGG7nugp9Jbrrouog5jcH9pJQgh0MvCYifI4ktNjTLohXQpB5GZHE1KgRafxVWbVH78T+A
CbR/Mdp1+1w2TCVT3zwEtknXBI/B5baRYVuUbslqPwNOatco5nM5pscEqFyIag8NKGCpcjeYBB0a
5zKF6566ludBklL7df53oCiHlWvn9qo21PlCgnDhcw0wUX1kVdUMr2t+Sl3ZzOCGul1IEPQZAq4S
pBbWkAKGH8WnHqy35oGBAUcGO7OlAmRX14kgnmtdHD5qXcWZxiCsfWvy3e4dLLm99XB7u7YSEQDP
/E+GCO4Ah1UNISkPZtM+dS2ox8prBgaZZ38wgz/yARKqD5Yue6U3D4nAmXSA7ZL8EV5ptRzsFG4L
/AIXzpwHsOFur0ryfbHpNAa5Na8avp+570yggqe/b39/wwSAovO/3+8JFica4kazQ7Pyo24tUOnu
IU3fsln/Top+eUHDaCjHMDaQkkNd/GRCj9FBsS5Jlsj2SjADqa7UWe+ylmHo/qyN8m1QJY+3FyIT
sf797AWgelv/33ZVsDZSHu4kT5jsOIQ7Hyt2a5YGG7W01I2OCoi6ym6R3UbZKoR7HwRBp9YqUpzw
IYe3oTr8u10S3pW+hG6pCFdXiNCTCcOwfzvxkn2+LWXTep2pruCSNy1MzUPOKtJ6P6hvdYbo1VOS
fEhkLT3apvU6kyRc8pJ+EsPIuYQe1aEYgshxgUDN1bqDbsTmMXWDClBt/SFQ0ydX6Xe6137JYvUR
rgD4DWAEGSLn6+3F31YUukQFRSw1cDIKtrjMj1Gx79q36VfGH28L2cqynlkHTczSL3Ueq1nKjQpA
WD7g/GS7oAr7Q9rG4y6qsgXqBOtTymEfYettdjDOTkAMQu8RMossMfDbWkvZ0wTxi9kIQau0yPbq
sSbeC+CHLk+wvktWu9oHwQNmtb8ECArlVZW24MNXfmI0nxxwy2IThEBgMepWO5o64MSmdxom63lk
lToEvuQwH5pa/Xj7d2wf7a+fIWjboqYL1WTesbJ/6wwQmkC0SUczAbQjOd/tG/Q/SWK/fBEZo201
SIIBbInelOqHInoswzfSCa3tC/RLkPDKeE7Q9P3Azg76AXyFNt5xKW7v2vbz/+v0bOGNSYN0LIKC
CL0u4R7QXu3yfZ2/j9V3ZgUY+cMYfp+j+XhbqGxdq8qePQeh7nYVCR5ef++t0b7PXYLz33o6f23d
+hPORDhdbevNKgJ85KPW9B8tO3yay/bUjM7p9mr+P9f9l6xVM89kLeFMq0Rt8UxH7zv9R26+Os7n
lZhL7cC7q/4a9Fdv/pZZD0DJSFRRovS2cLnBOB2ywUBDWu0BInTVey2CY9pLVrh5Xhb9kgDAkZUT
mzSUzKiWols4Lwfql49ECHuJEVkv55UNOZMgrMMNLD3JQ54Kq3ny+kez3MMqlyqnOjqG2pu5lVQe
N23imTjBZBlD4wGQOvIGgpYNMvX9A4hrU8GvDRNsUZWlYRXbbFidPnzpZBZdslliPoDmi1SdNTYr
0g4ktZoPcfh3EO+c8m24/51Oj/OlGIINysAR1Yx1KZYeMYsW7iKJ3ZYolyEYoDrTzNYGjNhXslMf
0ir9xzQ83b6hkuMWexjSbJgiCAB5GuBf+DQkk+QWbi/BJIMIdIh9NSdc6Xkygc5e+UbzGAwDrFEP
Ifinv7OIX0IEo2lNpWdk3erjNo9z8mG0fsdHh/X1v4sQLOag5W1flHx/tk5W/AQU7O3fv2mqzr4v
WMmWaUPeaDZJaz+myrMTfdXDBwd+4ttiZGchWBLHo1bgpus2hccEnFsbn0oiYvP9txwMIU1DNAjr
l/Ye8PcOCBBS9u4Ey+0/afFgQVqoO9/Am5eI2t60X6JW3+vsaRmozMajRQIgTB5n80s3/NkzrN86
khBwe9N+iRF0q4BcZXRyPJo2/BP6HsV+A2Hd7XORbZqgXnoPd0th44aOHVRAR1r7dyZEZK27t73f
sii/ViNo2lwXQG79zJoAig4PUb6XwjptnosNHZ6p8c/VQE4+VspEeIOBh/UzNN66xbuyfmf3EgyV
LcPFwINFUYFen6uBnMnJgeFOJowvnCjTgyo7903v71yAoMqOt3hZEvAQwsac5t/78iFz+l08fOqc
j1b7lzNkh3KQLGpr785lCjpdm4Y+xcBA+zZcogXg+CfdOebNl/v17VyKoNJUeaIU8szK15Uv9QyJ
Cz3dpxjuEhlKhGw5gmLnnZ00bdYStXuBn3dwO9TNKdNgsUuLWeLVrn6J6CadL0rQbMfprbzsWBSc
KBGkYenzMkEpdRjVD67+ensDZesSDKk2hTRTDKxL0w9zTAPz4zK9g/f5tpQty3O+IsETK3q1NeYM
DWc0y6kOxkwS9TceHpNhHDp0GA+n8nlpQ7VanbzU5UXobfutVVWfNHd8iPEswZb6je4x60yWmHcs
e+jvtNVbap7CR5WOZuhqJdWHbZvwv+WIqUcFDBkIskhhuPmD1r13zd/wA86XIJiEPoyzZU7WFAkg
P2r9nxb0+9tnLluBYACWqYOlIUKC4xvLTvv6774uXPyeLik6H/An8/LBbo/F7zzJ5/sj3Pc+D9PQ
Dld1Uh+V/rOdfmiq73Ek6UrYvhe/Tlm46VZk9xCPqZUflh/y9LMaf1KG47/bKOGCx7Pj0LLK1Zvm
U2jsZVXxzfTf+UYJVxvO6XTwAo65T9NDncCklH6OaHEsqjdK/sGc8hNtxzvX+W5Oz4P+LvL+NqAj
tmQhskzbhOtftsBfOED2+z0dFV14Uhv/9j5uG8r/HhVNYZf2Jayq3gjXAEbXPk7mY5yfVhb55PNt
KbeXQb/6pRRo/YKlzJFiEOkZj8YscQFl3xeuvWbHY9ZUxEh6zWDEUybrlNxUaIPOYvoYHdcWmySY
VLKh4moI8/KBZldj507N96DSJQ7z5jLOxAjLKGNNn22DV6ttPjTxlwB0/t84hzMBgvGKZz2pQQDB
j4V4xen+tss//52AdYVnLv/idmM3TKwgnw7aAqq7xPpuqivQZyrEIBrj0YL9GjToFh0AX+j/2ScN
BEcPmnLMRokPLpOy/v1sFToUZPEIJ6rfMJYwacfR+lri8meOrJIoEyRYMW8o4iEK2C4YBHdt+GIW
LwOonfP4+TeOBffBhD6Df8UZ23nsUmdJMPuLQh+xif7SPnVbxOYV+Z8ImiUu96xM1SwOFmy+6pHa
2S3Bl0aWrN+8HmciBCuSO0MA8iK33PprAYzh79sLkH1duHyBo7jTNBPid+EnWuVSiaGVfV64eo3S
mLVecASK81AYYKRL9n9Tlc42R7h5QWfoTeygs4X94J7Krx8NWWVIdsLC3QsriPzstSxtZfs5eU81
t5S9RtubBOKmAzCzronJQZhfaSGyWASV6XTcp9KCweYauACuZ9KWji2/1NIaBzTP0po8EezKUK3s
7PFNbL8fI+2kxd7OiIeDVn5yuu+L9ZwGsM5B3Ou9pfdRclqy3yG868bY1Vk7VPyO4MMMkyMMLDKF
2NpLFyDRFQFf16+mbQpY7gtrGHMafbRHLysOZvv37RuztYhzCcKNgQo2h4RuyP3F+Ccs35v1kwE4
xZ0yXJJ6gGDojrVifYljj1YW6OMwt+VrWinxY1SG9huyPc5TNdue5G3R1sO/CFB/yrI88mJ07161
Qk4pEGdZuZSveavvk4ShnmkPbsmhh7Wwfdtnxq6EJwqGxn3ZpZ+gtYhh0tTi4q2ZVtDZ6/s2TulO
VyVbsD4C4s+y8TroLjJWgAnRcmT9MivVUL+GLbyPdndUkpeSxl4NdjlXEtFeWRG24FyWYEWyoXFr
J5/qV9f9EnkwSRrlPkr03Uoxdv/BnktalevsjZ1VO61raruvdhgc5wia0DE/jtKhoc3Nc5kAJB6m
A1GcecCk51Zf1vVrYv5Qqnqfa3/EIeTci3IoShm/zdWVY/cYx0ZNbf7rqhm7doIkBqeoegWe+7PV
xW8g/JUoqUyEcOeALLZNheLPa9CV31MoYvsgkORpNkQA+mKBjm8ZzMj+DI3OTsach9pS8qJ6haV+
X31xi1ayhg0luxCw/v1MAAUHXVOSsnrVk2CXjs9YjdM0ekdL9uZeFzcBSzlfiuBfhRQdmNxJOZDl
DwsObohkd+CN7LKmPSzlEzQSp6TrDkYWPfQwN6bNvaU6QE1cOGoscE34V5ywqq3SGcpoLF+NpXiC
BD3tVUnks6Hfa8M71HHk8j2wsS/30skrzZqbqHqdpuBhSPQJxr0FtlqFHoLWCnZlm0okbqjHOuyu
meSk6PQQgb5dxQ2jJEBioei80N8nmfe9JQDiBwPU2nX4WMR/cCDENBPLKl/77tsc1cfBkyFSbSig
B+QVsCguKTVb3LQuHbqS4eby1SLcVT/uDlr8+bZ1W99vwWYjwQNLAqK1a7iyzAKCfyrV8jWGnc6s
x50d/1VY7Zsug7dztPeae5xktFDbq/olUzAN6dQZGYNfPJWQznbmp059iaGBtKaH22vblLMiT6Bx
Dq7U+vez65sPVQ+yQo9S0/o0TktzDBNa48bKGfY5YJb3PxQe07VrtzJzn8y5XIqL2j7LQA5MX5ex
ptySHUc6kmr1boBCQMPwObmrYHGqFEIvxSh9Wihe4CUrlxX0rLIhxS2lPv+8cDg6dOQ9IP3Ja5U1
xR+NZVbPji1N7115ZODV03QNtczazH+FEAUpta7Q7R+9dmN0UqLiCAPKsdFkqKjXjhLjojZzuCY4
/yDXCUfSGFMJ+c/UvTL/dUiMxzn95kTPlvVG9U5F9v22ul3vHMbAotl2hb4AlkKw4a2d94sd4gHO
c7jv6bm+myHEhSoKkH/yIi7d5OIQxOCUfT8uSkWfi3myxs9l9jYxwRpavjnjveldQZRwdaYxrrqm
cqrXHDrVfFfL5jk29kqjLxFqPXquge4SXoPQyMBToxv2NcmDcecqdraDBfzu5xutAVIF0+ziIIjw
YKhVMndq17/CnaNWJ7thnn3vyuDvNpbCmMLq9TLZi1cjREgtrYVaPC7RaxCM+vtmKvKj5caVJFN9
LcUhlUQzNM4OgAFiN5xFELY0QR28hE1nHeBUaFrzcK/+XooQDIurRsqoAdbzYkWf8slvH//d5wXD
EijpXHfgOL5UP7U2S++ecSJ+ZFzEWyu4a8VYuOxmYeXD1NXuSzDUx/l92N7NfisIEC6FbYBM2oSN
+7K4qKsLheC9NVtBgGBBGvguTaIN92Uq2wPdOru/vBw/abkbRhdfT19jDRhkNJuR9MsnJE5HFZJl
N38t5jdzEaU7Yybfrd+vs5diBIWap7GcwTvKX/WHOpoOpioDBLm+FHTJMbZDgpWAk0zJ5TqMWVeX
ZvTSV4Z/d+7joI53P+mrgDUTyQ3H0RNP3AqC1OiV9NXK/mBoK9G+xb1/+1qsn7h0wHgvgNQGuXId
0hCf86LVyjx1h5Sz6Bh/3ZfmvouOlZdKjOHGXl3IEa5fogXZDBtN+hpY3q76T5zIEEdlAoTDcFOn
rdoZAdVEnDyZey2+tyYLlKRJzmNlrjJwh4XTSMPamLXBHl9AEiNUPriLDEvsyi1BgqWus+Lrg3FF
Q5S7Xjm52Ti9mP2hCw+hcxwbiVN6tU2XIsS7R6SVFHaCCI3C3B+eDHzgSp2Ezwt3LukCJ3RHPh9o
z/0/ATTxbvVc3j1DsUrBwuKJgnF8RayXWWluQ2wxvcTPigqBLNP1d94KBKxhKJVNLNXVVN6kLm0b
G8vwMn8c7KcheA3mL72MnvF6HJeXAhPFXOk68nk1H1UgPrDdUQeAgBdjtN7kQ72HsvbD0sMLDr6x
ogQnczb/KRnVUhXZg3tdu/0p3yJfBu7Iiit1ab+KegkTt8510DqyXWVpB8N4zOZ5TwlvP5rPVfRu
mN/GXQgz70MAJucUP9rdp15mp691Zt0Gdtv6yYwgBi5ZHREAJoPuO2W474B0bqPs4DBvV0z3+gDr
gjUCTnjD2W6xRbRmJkGN6ln3rS/q8Kha92YxhM+vd+8s4FtGDR6Mis8b43SkrT7qZEyA2yqDvoAO
pZLuFTGirVppXbe2WMFIgDeWu5Ix7iA+mh6zCUdahSv7VIzOrpLOQ1zbJvbuTPIa65wtLljG1MgW
U/db9blZ3o3hGzf+ePvWXdsmRBAnszx9he4T9JFhy7ovI13343Y3OPt0Odz+/oai6SpXmtcOEELi
2MslAFoShBUuO0WNY1c/Zm/aGuYDyUO3sU/gNJPbZAkraJ6wCDNQjCg2CtNXmvEpVoa3sTG9q+vl
dHstV4mTFWGfOWuX2AJuJNHtT5tI7TS1MWkS+9qbT5bxT8c4TOD90eqnrKYhSZUNEm+cDv1VGnPK
XFOmjISF1d1SFF5hWH4ZR/tG/zjVknzqxvGQy9IxBcSZVDAEDVsap5nqILL9Nvo4Dsuu/NbQ0llZ
L7d3bmMd2NsV6dgERVEzhXVYxuI4ZaZY/uCddGVvSFYh+7ywilT3apK2fL5VP1pkX9JFUnrYEgDF
+NqvDw70FSVrU3txowaB5dtNufvhpLLehw0FXjN+KozpazFFPOfUC4am6DPbT6fXJg7Aa9AOnnO3
LwVxgIYKw3vMRP8VmU++UKcqJ9tX6aT3yn0W/rj7lB28AxRKhfsYrM7Luz7rRaxNY+34pnbqo4Mp
A0TeOAVyIOy+6q3UAGK9pNDV0YhI5fk5sziUFY/J8d4FgPTNrBBGBCGcxuUC7N6rswkEUN8IDm2x
r7O7H6uL7185ggEPVUY6wVe1N93fWSmxT9eXGc4smk/WewyfrCHsf+GNrdPZWuCPebyrveW9N7Xv
neGbIyO2uVbXS0Hr38/eJbNxowF09sBPwmP5rExHGV3t1kpWcHcdsFfjGnF10p1oCOuMphOv2GvJ
V9t8DYed1qqSh+Nao0hFIYMQA3CLK8iejuFpLTGr8GUx90XwJjL9uxWK71Nx02FlAVdS2KismvS6
7bvwhcRgOjwmMlCwrd+PV0UShzwIF1tQWHdkk0ojDl+UsfhkddNzCrCkxC+XyBCVtgAjJ2whtHuZ
macd1ZPnyPT2WgKd6cTzrmNxq3GLL9XJyxNPKTzN9bsDvdedTFtX638RbpMlOP/8qmxn2mrocRGR
FHH9OT2O+rQ3cnVv9O87w9kHhrYP7w/3kIc3Aoc6/u4V+GYXxlU96LEH5LJ7sjvvJLHj17fv8vvC
emxvydqiCljPAl3OIejfqfe/d5cixPd6znJDSxGh2yel21X60+17sf7/4pGssNQrEJlhX72nwTK1
4eKkiq8vE5QD+J3loxs+jsF7Lwjv9nDJE53JErIgU5xmzTQjy20/kRX2Clm3wIb60sGiU8YneKTs
KMTfgTM4XqVYge9+ToDnV6O7sRFXZuk1WqOVcwPeUw1N+E6cLvDb59L0josxHm8fx8YNuRCwrvDs
hjQ0VbRN0Aa+lqQPYe88wxlj5YdGP9h69xgY7um2vA0NvpAnXHhbmbLMTllQZqk/orR/jKP8cc6y
v2+L2ToYk54DbSXmBn9OuCj9VBdNnLOsJPsI+oYtSd1ufh4eEuIaNPkKIDrJzZhegSqAOeFrwfB9
cXfZj3OnuQjkJchK8aoExRpjra1ttwj8ZqBR6lTrd3u1MIpDtEkdA9idq9RXbPZzb7ee5RvNYdD2
WXa4vf9bx0yktCacwbq/ynMOJX0HYWWbfhYW71Mze6sb/UNYe/cW/deQ7EyMeMGjphx7wkNwdg7q
X6psKHHVEsFWXXxeSHJagIyDcOiZfgEkYx2n+8VJ9qHFQyUDENzcLxADsFYuBVKx2NeBFpWUSWIx
k7h8V1PvXctgUJckD7ePZUtvqfURdBPJ0pUhGPeh6noHrGvb14Zu35anMXN+5+A9MlxrYWZtpLq0
J+BWxBXwSijWskDKU4MlepxlRmRzGWdChGWYap6Z44AQ8JgpzXzM43vrb6tenQkQosoqKdw0DBHQ
zznTFMnuNxyFCwGC96a2JcMb6zaBJHbw3jne/fHMij8GLvVanSZrK9hZtcwSMwocwzfK5WmMleNS
SSLvDZW9kCCctG4OfbASKPmB8mVuj032eL8qYVwNrBQwfRptRIIqlVmlq11s+2EwPSmQCZRTvdOH
091XArYFkyEK+hhBGBB0SW/jFdM7sP0qemv+Adfc/Z8nAwqlA4hcVBuE4ltut8E06IXtj8ln9w/F
+PIbn6eFkDzO2jwsvhNRqZXF2KNHpIuNb/H8/fbnNwygo9HaCWM3oeVVj2doeHm2VIri299sa9hr
mb2vrHlferKy+vXQLE1iusZzvULw078l7FOpOdmyWL3iq/FyVMdjUbxR6/fx9BBr6d4xDioJcbeU
PB8bKvwTNZ0ktQeBiCMIXfRGVep08fwx/FLb1tGsqscsvDsQpGEM3+2/QoSnPDRUqNdWIYX1R3nK
7m6NBSuYjaMjcsVkv9Lf2VCVaAFt13dSuPD65l0aqcd2yN8B6CoJmderIDyH9D7QykOLjcOYtnBV
0rFJl7gPPH9hXt7xvtv2pyB7Mj4nmqwhfuNgVnUGWUmzqM6JpRLVjruGxwXHfZgfGuIorWGMrdUf
bqv39TsCOrG9goCCcMnEmmAkAQWPGjOYu5fIbnefRpi67/++qcGeTecLnYli1mpSLGsph7x7KYwf
+YNV/XX/51fuUcw7NN2gXl8ayB5WnGkq3PbFmz640V4r/+X3BQMcVEtpNC3fD92983o39atnQxSz
7ju/n9hJeD9Gb5mWKfDC11l9aqxTe/cTDuY+W0/4vzaiinvv5QEdTU7cvAyPjp0fvUYGuHStPD/d
c7x0UyOrKpbyFX0OSHfn9Qsd9l50VIO7M4aX3xd8204N7cC0shrInvRdvouLWiLg+pKx8wAqkK4j
u62L5Tk31cLFLbrqpfSq/3T9vPeGdVbA/HZbS6/fEAz6aqCo8VJCEbtaIzr71WLI2pd2/Jqaxn6m
BzigYSCvZQWn6xP5+XTYDuhwHh1g69/PYlmvaaLRqjqu8/BQe7tahogo+75gLuJ2UGKj4/tGeJic
Xfzj9kbJPi9ciMlyIWsc2+5FoQZsfYPF625zRNcaWDTrG0tbodiGZ49tVQeu2r3kAIc3TxrM9Hev
AENK3I1GcSPEedqyGMx4mdvsJcn/7I7F3byseCDcNkqxzDCstL2X57vY7mznVZW89O6hhW1B8hps
3IeLzwv7H4cK8ks+f8isb/VT0X+9e3cuvi88n1neGoEy8n0dIJj/VG50uv39rd9veTga9kqKRfL5
cnvmWdOXRUmTlyw6mvODFhwnXZJ/vM4W0bOmoUVrdy1xpPAi9F7uhouaJLSsvbhxue+aaN8l4By7
Dk1AxW6UDdZu3An6RmmzxkrBCCPGxeZQZs3iRsmLOqq7Inpqhpfbm3YtwANshsoxoQrFSbFrdGwD
plMViwHX9GOwM7u7g6TLz6/iz0zSHKcJiR4+vyTTyZrmXal1ULXYkqOXrUK4Gdz4tiSxULzUuzI5
QD50e5NWzb90/C5XIdyMBTxDAhk+n5nzzjI/K8e5/5Ne37vNB1lUKuz/j7TvWo5bB7b9IlYxh1eG
CZIseSh5y/YLy5EkAAYwk19/F3RunT2DYQ1r9vGD/TBlNJEaHVavhq8Eaxy50MvFAvYPFBY5m96a
qvYdlvvNxlO0skwix4cSTkQEr3FGFUOXwV6f+jc7MPsT0++29EUHG6RA0dkWHoXsc7cKus0PhTq+
aflTVXhBlpb377NwJoDYUEVDRNkuRjajmefWm9/y/CHdZ97dUUHhTPw7vGRQZmRKs3TA8Lr93hdv
dnT7GF0rKNhhINhAjQaa6sEivtzfpp65YtmV+gbyeuWhUrXCR6jLBQqpazZ5PuW9RhIXPY/hUdoW
lOFVVyGTwe8quLG8ce34mWmH21ORb8TH6DDv0CAcUTtYN5dTsbV5XEjNlze3mN0XENfXsaawdm9z
FU2cGU14cFvg9XQwFRc8KyK/DtiOtHa96yyo08jHOPtauVHKNzzh6/lcDi+9HRmQ84Q0GN6Y0Uqq
+6qbKDjeZVvJn61ZSMtG1azRUgtiBjOoXX/xNk7Y1vji9zN1C4cj9doc45ce0uDzY8s2vAr5CMOy
BHQXdw8oZFTPyVlXLYF3PUzjEGv8TfNCV8UlP9290+ci5EhIamQKbRDejDXdb3iQbVg5K0skukag
3MYT11A2Aoln9JwaxRD36t4tn7ytlOva+MAxIGkhgAJAdV5uQa80WtXl2RAjwgmmOOLfvzxAaHzU
+Bm4DZpkguigUnINNAmIRVFhjlrg4tft9Rdm2Pljhy1GWgfOOh5+EwAs6Yx2+dDmFuATsVUflQRV
oH7iHvHWUeXttqCVlUIVoeChgzUr+hVdrhSAwQw3Ouni3PaTNNQ2TI+t4cXvZ3eBOi66qtUYfmTv
yvjdvJcU4WOdzj5fXJXz8ed8KMcR46vqN62JSXx7dVY0EuANiMkiAi6qlyVrWbGt1p1p2ccgbvnO
63bnjIqv9M4OPQg27I6VS30hSnr2CqMwkEwo+jjnO234zVhU9emGjK3pSMe2sobKtidMR8vChIQK
izzuK/nG5Zbt8489+XfRZN2BLh15g0L5Pp6a0c8rxQdrj79YbUDyvxo/dvnWtNYuCww9sVGoariq
7JvtGs0a04bEdeok3zV3QkPIrKbmMWPJ/DgRPj8wbWRb9AtXWGpMVNBlAJT3Pwx00nIqNQH+onZI
3DTUfEFXczvBa1I6IM4Y0dfF8f6OXdbvEmbzpxpLn/ml0s2tP7n2uFOaHn30ErKUaGTSFrvGctKN
d+IDtidpEdirKoLZMAmBaZfea4/xgpGsoDHvar53UCuKZuidZj/U5WhEsw6O1s41QWrIp/7AXZTj
Mk1Ld2i08g1YSvXPwBa0pFJq5VMJl90nzKNAaRb8z+1btnL0Lz5T0tYayoISjpKUuJ2z594s/yho
iKEPzvG2mBVdhB5L0NrgqEJ/NFcSQ0g3ebMOLaGfHC26ux8VToODfi6iRBbgFU82LJe8s+yp0Zu4
2ynJm1fH9389sqbAEqFu4Do5m+lawc2WNzEbAouF1hjcPz4yprAo8GjC75FUXTEOjsoH2sZm/kgO
ffEfFv98eEm9JaS1KqPF8LP1ZhXvfCMmsLK3gm1F5AUAVLiqiJyLXOlyRW3jxghdEqXORphyY3w5
ScNbpcyzBOOPNDQTf9ywJ1ZuwPnnO9JFLbu8rkZQucRm2x5Zj16FXhfMi3O3w6DBWlQd+J2ISdsf
+a+z15LwZu4q1Wri0josueUvTZxbTeCRn7fP0keUR1I8KFawTZB92KgglPOZpZHYPNW6MsbXGIHb
uUaglTYNvIrpu0zJvaAGHVPEoLkeM69sQptNA3QTOGt/A+XevDrZ9M1I5uLvMufkBb0mxreKZ/le
G1L3hRNn2rUEL4qaToXuT43hbCn3lR1BNkNUvAs/FxnkS8NiVApTTd2SxUM/Hk30AT9wli9hkxhf
b6/VmiDURCIzC4CNAZzYpSCzqArHy1sWt3U5fAbeXn10wAJ/WrR6q35g5fnHrgPnaAIRek28YLgT
y4taKWM6HXp6TOunIT/N9YYXt3JVBOgC4TJRDIH2m5cTQjQf3S0Lp4zr/Elzd3SrqHdtwc7HlzQJ
R9tE260wPuEn3fvEybNLN67j1hSkh93g/YTqVIhQtf38Yjfh7S2/tldQLQK3AVQKMFksGZ7iFb2e
dbYxxbnp6+Y3ZBZVPUqzn8vv23KupyGqUlTRytUwRHTxcie6JS8cC5QucUUOeUSbDW2yMjwwVaK3
NECUSOJIG9HqPHdbs13iqf+bHZp70fzoSSFMFjykwEjjLEnnaBqsgaqpN8QtehMY7+XduMn/EQAe
H0BAEZ+5sgcG0AnaFhvjsf2tO7/Z3Q8qEPCIwsFBhK2EkNbl6jfzgrycMiNYkiYB3YNvfkPA9UWA
AGHyArCFmL4hndLRoSmgn3yKLWr5aRO76mtS3Ftii0UyQSsHFA8g3nhXJXQCQ/0UcXhuxR36X0L/
dRvR0GudhOZ3IINBeAw0JkgIXa7S0rMMdTmFHVtPrfqPW7OIelVkae+3r8IVtEPMAw4cbgOWTFg4
kpzETLqM507cZLH2CwzLirlr/g7zb7D0HNJqw/JeuRqQJiiA4FFf59zHMkMQc4a0PgOXaFyV/2Fb
MBnkrZFIwyMrByCW1HMrdSq7mGm2/8nj93LrYrkwPrIeyOIA1CFbgwN6gjRZ1nUxMMeBHqFh0cbh
Fcrh0kIQSTQcKldHBTrQq5f7Af4fJ0fZcBfb2QhU40uXv7TVo/tF+aemS3R781d240KWdMbKQsm8
PoEspUIwKw8Ufi9GUywX+B8Af/CESyh3mjYnxbTnduliS33uW+Pg0sGfHA0EI1sde9bmguA1GGyA
YBblhtK6NayAC9MgsvWjs/eps79/qeAeQXF5qHFCoPxy+BQOq5ISKiIEfu9Ednu3nQ7Qztn40lZU
WgZ8VUL6uFweFRIwZwPptnasYN6iogaewHVgsa4NtIUa6BAT8081f2uz33Xzk6nfi+mvpW01A7oi
RRTbDuQ70s0wSMCSIzT0mT1tDcq4gJewj73J80szUsmhPc3geezUd5sFHjuW7KH+yXlQz8GYhKR4
RRkt/DdUU97et6siYflTpHNRVZ7X64rRx7NToxv286B8n/PvRHmmTPRisLp4yV70/O222JUnCBcY
LBJAeMKslClDQZZuNAXNoIa+tt+BRgBm4LaAtf0EXSDyGzg0IuF0ucJTrRqKCRq62HG6iOeHxmuO
w9IEunkovHxXud9uy1udkCUg4+BkEOUhl/JUl+es1bw2TizrpVGScKrnL8PdzBhit+BeIBoBRgOh
BS/FjBMpuV7D/UKRv1LvlS3grfj/snZFiSUsM1iYCHZIpoG5gDlASZMmVpunNrPDcf7cu092/dLx
bnf/igEk59kilybQf5dTKWsz6VNdh2OfcSNazEr3s3nk6P/obJGQis2WZgXCQFEvjFALDE5JlJVY
lZ1PYx+P4HL6WtKpjbTsvUpGI9R5ukXXvbKGAhSmI9GFvD+MhsuJ2QBJOAUItmKFA86Yg6/7wdUP
2QIyt7s9JqwdjsNHEQeeQ8mQzoiTmcMiAqZpxLouGFzLv71JK6+G+5FuRhoSnodMt9BqSV5ks9PF
SZXgYQqzZqsISZwoeW+AtsE5wIG+7tTtEUamSinHuEuLHRjpfIdMz+pADsPsvVCn+mQbnPtqqm4c
v7WZAb8H7NgHl6A8M4YSlXTQ3T6mznT4ptj30kfgpsKF+mCP1FGpKSe7tXFqzKWahpj+VbKdukX3
uaJv4ImDlg4+FIDyqqQIdDWd0TVjGeIpMXyn/4quwEE6a/dvv3ChEPkEBFyUC10e5WbqksGoEZrM
/9F+Lj/uPVsA/KJKFq8AStCu0N+iqNKtkeqMh4E+wqZ7RBxu41W/XqVLEZJV0letm7TQ96BtHIOl
cg9on/0JHY42kAe60O6Xh1hglxGKwU7DaZbRlD2fzNlgbR6zpK3QlmsawNWemIGz9M+OVx1N7WvK
27DV08ht7PSJJ3T+keak/OmiAcLOo/boT2AE2Te2mQp2lcGvqtIM+9JNdx4zt8BW168j6D6xnQIQ
jRSVbH+kOhvNeUnzOCfFPjWbwNX25TIfB3c62rDaAXK8vdcrKQ9IhJIXxHAijiidpH7gzAOXJokp
U7XA1Khf6U9+2NVeSNR6jByWjr6ueEZIXBtAo9T41XBzgglCh2js8n7DPlixe/BBgsPKAR4PVc7S
S7e0HKlNVETFhHyZGfI+asTpY5U8uOOnrDN8pqlR1/z07K183fXzgEJh6LoPkkf7qvQ5W/Rx4Q6l
sQUm2aWe3sGR2fnZ6DY+7YxTabThxtqv7DYid4jdoW3YirWp63VdoMUxidEFz5/bx6WmQeYdhswK
zem9d3em8gmtnUJDf2Dgii61r54HVlArRCYsnwO9+Hr7g65VrwDFo/sw3EMUWslBXlqAUWJJBorW
wLs2PaRbPu7Krb8YX3oWOagUPZX2NO74ibal3/bcp5sUqluzkA5QTS2Por6cxmluRTX/oW1ylG/M
w5RsyqmY7dSaWxrPbtBUx0nfO1vYuNVJgNRNWKywWeQKnNSAs1k0M42H38TdedqG17Y6g7PhJf3b
wlb2GMiAYri0AwCWYHPbYpq5oqMGZabI34JmDUcKWk3ah9GyWWorJo3z+WH0ar+zdsXwhL8d81AW
NKRl4PQnc/k6JVs8dStXGbweougRSh/uqaTUSkufrMataax7Txbd5UsROLD01BcUBmyYK6uixBMs
vBmE4iVRpj4gl2FybFQdpknYUz9JDjTx6+HuhJUBCrN/BQlb+sw17XWLl2YNQaZ2cutP7fH+u2/j
YUdsGbFBR86HTWMzcL1jH3e/p7tx48CtLpNtYDtQFQP/Rfx+9vXN2KG002porBgB2isrz8YPNFwr
txrIrZ1ruK6I0WqI0CIcfynGzk1eMxOPxzyFjoeUs4/C89sLtTqTf0VcpdwqrdAH2yZxWkbY7Uo/
uXkwJBHbtMDFjkrGC+i6/3cyHy/l2ZqRZE5GtIQnsaf5HdmxYTejt+S9jSvFNT2XIqmCpm65Ww4u
ibvcH0e/2sq7rc4CXh78IeDDPEfaEqq6o6LaGY2TJTAQQJv8sjhaVXx7V1Y3HogeRImA8EU1wuXG
gyK4QnrUwq6gZbCd/uNMRzB33ZaxppNBOya4uYHAgKhLGbCNemO26jJGZyQt3w1bMMO1lTofX5pD
2aCebNHaMl68LxaIPHPEHFOAu6m31dzmw4eXjhY4ERHnQlgNZHryctVFkeSOm1YxYVnrO6P5jWUu
2mDogVoD7t1XBxswH2pk+7Lu/I6bfmuQqHXurUbC4UMVG5rzQuUgJCRHg3JmUtcmyMvpSdQ4O5ds
WJMrx8KDRQODRnh6QAlfbhmlU8+5VRSxzurnOkl+Ua87FlO+4c6snAxR/OLAERcJXzmyoBctIKik
hZjs1w9rK/m+Nbr4/UwP5EvToKStKeJM/0ydeAs/vTW8dKyNCUiLBlG/2FvevchmX27fmrUtQLUv
zABYlKDZlb5+RJumdO5aEls9TI03xXq7t+RPHKJzCdIEFtS86C0XEsyoMKPx/fYEVq7lxfDyGRqM
PO84wGgeP7RT1A2fbIuETWVvuGIr3gCKCBD3QFAU0E05GNZ0i2vRlpDY7p7IlB1LpQ5H9CvO0fym
iEG4+F/koauBSFobKGeUnuR2AC3/ZOQk5kXmg6D0waHv+vRZsaOkPurjlqe5dsxw09HcCI0oECSV
om9kpoU1LRmwdWSX+MiP396ltWOGpKloRAOcwtUDkGrqUEwDw8tf1GHpPrbladFfb8tYOwl4wISf
LIwLGX3XtrXZZKBAiGunC2o0W02GNyBKA0qV8Lak69kI7j4kNkURqwCgXV75wWw8uDF4znTa7PXy
S69r6AXw97aQ6x25FCIdgNluOnRfhSUDCGnAjDez2gpTbU1DcviSKVFac4IENozo8/fieYFd1Xfr
+MtpSAaG3balXaaw+YzmkNXHpXpUt6iKV+cBRAGquj/4GqVcszanC6g1sB2OslsWzR9BG+Dpd3vf
mMeZEMkQm1KvRpAcQkbynme/m2QjGLY+CfhF4goaV+Q8CzEtrk5YJ0WnQVNwEB8ge9pt2XsrARwx
j/+VI6OF4af0oFSH2dp9Jb1v0rDk+6nbubvRCdp3dJXVt+DCK1iAS5HS/lj6sOQo2iZxXrY+mTNU
CByH4kkhXoCEaqXtGEh2aXe3OriUKm2YMY1LN06QOgjOtLCeDw7zzfvzw4hWoyoSRHZoCnfVgWhu
OiftKgXLOaJZQPKsZb/uVwPoQOjBuRR4Sznfo5hN1We5wuCaZb6WfE6yDWW2pmcQpsYjg/Q2YGTS
7izJiI5OhBexUj8knhK6Zb+/PQWhqS7NWRM6EiaYBloRaGdJwuTM+oI+zCzuu5CZLHDJU909LCQP
vPz+yYiYuCtCpjCgZfhMUQB2btdjGqdaFRnZo7PYG5NZWa4LCdJkvHSZWadAQvXcGFHt7G6v1crw
SH6JvikmXpirzJFCOJnrQc3isj1WQU3vdpKQuwHHJmp1cKYAZ7p8uUpzyTU1Y3XMxx8MVH8/b3/9
ihK7GF56GNH4s87aGsPTPEhwvYk9hvZWDkcMcnmcUAKAUAgYemzBvyc9jAjMD4nbDtWraoZVWYdo
bxFa5NDpd7sNl3Kk59GcaF0oPeQ4zetY44H8fXuxrrcaATBkVT3YlIBiyUlpzy4YkIk0f+1+2fYj
wCy3h19ZJhxUwJVwGQTVhnRQe+KM6oCiJqAR3W+2Ou/IZyVr9sgLfrst6HrTETaGvw3SU5xYtO++
PFMpp+6cF30St8rnst+ly87echRXlgotpOArAjUIfSvPRa8Mb6qBlHlNp6j+WW0VQm4NLz0VZmny
SvcwvMLf3Z91t4FOu9Z/SMoBlwZogOgfJFcqlE1b6o3esld09DKM16z46rFXOw+T+5UHKGfgSQuU
KO6GKc3DAujfGa2ueK2VwrdsxXec6PZer6wUCK3gLuLBQB7Iki74YBq53Ztu+foCem9/Qhes/9v4
0t2uvcFUWJ2Ur+YSmeOhHDe2Yuv7pTuNoogRKR98vz4d6LRzN5Zn5SoAAIJnx0AtOJq3SsYu17iK
l7Rir8T9wZXGtwgw+PlWU4mVSZxLkYPBbTmVTaHV7FXx/OqX/X73FlyMLukNarZuVdglewXhxjJF
rXn3EwTWMjBJCapABP1kvPrAR+yvl7NXtHHlJJy3CGFW9+BsfGmLDS3pKLMy9uqg3dwAhyAothIY
WyKkbZ4WBalVQDBedXPnZWHu7rWtRnAr2vt8lWRgFBnYVDnA6r5S1xl+z+iTHpscfUOstk4imFjL
4faui1WRHlWwc4IfBuV8aN0hm5kT+DCUBfVmr9Y0ofU0CdNpX1l/Wov6pfG1We7luAVSCj0OAKuE
MJjN8qNB9aQgaDbPXhvlR96O2yQc15fkUoD4/Sws1/cZM/Sa45g1J5sf+bi7vWBb44szcja+ZU1p
NU+46slyQEPVTWTo9Rm7/H5J01Yp4UvvYYHSIqyNcPCe2b097LEH0OHCRrAM2Oa6pGzLxBqNGUU5
MQL/wCxWxd3KHOMjrwC0BCpuYG9eLpGTpVWRFqkd681zfbC3yvKvn9WL4WVbf6nrxiypYsVVUz+7
pvLHc8gDGK9ChDT27kDC2xt+fSPhg4FGBCT18POh3y9nwzjrJ61P5piF2c862w1lMHsbMlYOFQq4
RBkUcstw96QHvAB3tddagxrT+vM0RcYWom9rfMlU403u6EzB+JkR191n3djYcbEGl1rEgyMs2DFQ
Mgk7Tcg/vxREuGTMHuKyOhlq2hynvHkG4/AfFFn+5VPz0Jtd9uBlr3duDYq5QFUJ6CCOGkhkpK3J
tEGZl0zvY7UjfmX6VpP5qvNPOvz+D3IAH0V0RrSDlKfXGP2kuCrquXPUcbdDWPCwNmv/dFvK1c3H
LMAyrQtjF1yuso+WTL3DC1IBYlfukbbOnNCo71VeECHK6wX5kYDzSG8kilv7TAMJeIyu3UuQ9+Gc
efPGWbg6a0IG0kegx0G/BcSxL88CGVyGxlsmsMrJvugO/9xepJXRUZSLNqkCBHdNxu22oART5mKO
UWs+7FIe/Z+GN6SPV4ZhaNmC4Uf3Sdv35F4zFMXLZ18vV8eQMjHsZsDwnbJLI8u8f3sxPNLGICoX
JWPS1zNWo/zC1ud4eNKqw5Aeby/OygG9GF6yEJluJ0PiYHg0WHDdTyb5lN9LAQZwP1x7sBIB4YpS
OrmRhq3kqEOtuBrnbeIXD7O3BeBfmQMEAFuH24yLIOc7umrS63HOVJTmJn6qGP5U8GAYt2IVK8cU
XTjxWAByagrG1stLYHkIIOA+q3Fhh/UUult1Q2vTOB9fyD9TuNOgenU2YfxWfSnyz2W1W/INy/CD
vOVCqWMvgEEQ+4D06VX5JBjKXdRiG0tM0345Kmpd7/RWZ2HSDmkGXduestbdm27/FW/L+JvrC4Ex
Maqc+pTqWpwreRmYJtXMCOSlGcgRXOp7bUuOJEtZAJxs+Zy1Wf4bXqs3+dRUR2Wngyo07J3RfnAX
Z9gNmV7uEdtDN4+5Yt9R989e8nKsJ4Dfl+7ZmbzW1xQnDag7WjE19LZ7KKw69BwedsbMrcBWR7cI
nXJud0mrzhGZU+UEX9nY9UzL9ujxzsJaHbPMNwB/2qG1c/pTn7LxlEzWd6UdJt8C2NIn6tAvUd06
wKXraaBqEzssXrMQ39CJ9oRSXMXvmqWrg0YxnfesylhkZnn22FDSBU3G2lNdzcvv1DSGxypDeTst
lj5wcy0LXKVVdw0oTAPgbvlr4ZI0aFjV+m6hDTv0H2j9DtVIv9TRASNKZZvxZNTL6INdKQnmubJf
0CtE+0VddyJBzWZ+gu5XU0BtrMHylSTxPo9kIjvupD87M3G3MOnXhxGPPm4uonI48HAmLg9jszCz
q4fcjA0T1Btoq5hHif3rtu65vlCXMuQDP/a8aQAkirU89J4zfrfmxPAiyIQgB9hp5TJ016iNqpoc
I7Yn5aENKmBb/8P3A3cn6vTR6k1WbIpZNWWXYutSGA6uHvdkYwY2FvnytmIGZwLE72caYUBtXKpN
lhkv1h+QJvkNSX1OUSK1FQpaFYTYJSrc4S5eofgGE6UALOFmTN3XcdobCZqif3X1rdZQa4cKDYwB
GxJq9Aq8YQ9MH0f4vyjqbP2seSAAGZPmy+1duXIlBIuNaOeC+lGYXTIikVM0JWmayYiXyQgXp/Cr
6ZmbR63/Quif26LWDjBgowAUA8OLjLv0NreVOnZqP2qxwd8m5fOwvz38RzJF3n80IYJlh/g+HBbJ
qWP6lGtaMmhxzybfm/9SPu6RQwoy+uC5v/X2gfCnUU0DpXWiun6cui+o7vG53URLGWvl89g9l/yX
saCf84bRs7aT/34Z6PEvT+bS9q6Reph5Tj7zxZ+B+hw2TOe1xRU1wKhrxnMLoq1LEcyeSEHGRgeR
wEGdH5fPtxf3egYfrD6iTtOACyBjMoAIT7lKkwVgvCgfj6nh82IDR7oqApEY8OiCU9KVkwKZVWam
xpcFudI93peBHvLevz2L64uLmAtKLkSHAjhN8mFPUexaG9RaAMixA63ZUeXZ0k/ldG87G2HDncuR
NFGT2NVCqb3EGvhGfi9b/YOv91o0MzHAZARyIQDzJCs0rwiQP0qDam8eLCwEAv/2Mm2NL/nifHI7
2FatE9MisiywnjBzw0P6KB6+vKsg1AU3zAehmsAuXB7Xqcv0jNokiSdtSX+0NElOhev8YCgsfS8G
9EajRqWjoB0wE7/olWUnytZ8j+iPSVYeB10NBq78aSz01Zrdt9vT/4hnXH4cjHxUG4hPRNm4fNhV
tVd1mG/Q74YaOJXrlzoLJjAgkgNjbaDPLOTKJ8cFYWQaDuOO1e5Oy/8kIJtJq+9VedCbg7Llelxv
CugRUB6G+wG38qpI0LEX124ReDippAl86m61pLi+G5fjC/lnr2etDTlpCcaf+d/RcCJT76KZHd1u
2Nj7rYlIW894Ypj1CEEGzDBQsNN82Ti/q1MRekRk5XC2JHWbCSxLinLqk2lWn8HJ9trV9XHk3fdm
2sL4rIkS1ciwBACRu+Lw7RFoSPK+skFWNj7bXbpvG4AVWo8Fup5+uX0urxWkLtjG/1eWdC2rhFoO
YZCVdV8NvFxoklxvxZPWNgeKEbBktJkShK+Xp4B642gmeWKduIPOqV3nb/VYXJsEWPGBGMEFQpZZ
spTLjKDFCmyrU2ZOvgqLpk7GCJfn9lKtTgPIbtFODA6cDK9VlGleKIioTx4Yu1VfQd+k2wJWpyFM
JjT7QpsbOQJrE7NNrG7BNHqG9iNqSEn71ivTxl25xiyheRVivf8rR1L1jj64gF+r1il3k6AQ5SKF
Fhn8tUeBOouGoQ9mtfLb4qvh/nN7hitLKOgNcNwQJ0M1p7RRnkYyVBXa6omniBL4nra7Pf7KCl6M
L+Sf6Zss7SabTxhf6QPDC00a5O+3JazczQsJ4gvOJDg59fK0g4Sx2Wnutxyg9V9kq2BpbZkMkMvi
tUDDZAQUL4UMeOpVtx/Vk+O8sOxlq+h4bZVgcOEQ4FYKCt7L4ZXU5llvDOrJM9CSbYhI4vpkK3d7
lQFDAuRciBRETsZa6dQEc8iXEs7yTzZXgWN/1viO5IeWb2zLxpTkq9M0zqCp1YRtyfmLU9o/3JE/
uE0W3d59oeQvH/GLSckM0nMDnOw4Y1LL8Ggk+7yN1fyT7mVAF26FulZFAQmH+n0gsEC3frlJi65o
qdFR9WTTv3PxvuhFOE7DPk/jsmYbMam1Qw2X86NgBeXvsmZDCWYL7spSPYHKIizVH4kwS/DiaD9u
L9+6HFgbwFSg8tSTDp5TgFxNtTv1xNK95uRBRaLMfDXI79tiVg+DMGr+vxjp6M3mrPd616qnPs2C
Qslbv7QUf9TSjemsyRFQPFuwigMBJmkb3FxipzzXTo57SPWwXnzv7f6ZnEsQX3CmbSxUb2uI5Wmn
zgEGtzy0CYCXG7NYUzbnMsSmnckoS28piwUyqOk7c1hsceasrhKcFyRIEO288tDTGRFVLWHaaTF/
oIklrBhv2Di/q1MA96fwXBBnkvMvRTpW3pCV2qlmgz8cXET2bu/DlgDpROmlSq2ia7XTaL33u67d
YBG7rtwXFUH/TuDj97M9MJndcL3n2Oe2fOTIH3c9vFXDGb86fDjYLuqgl3KfTN170TshUdCH13Qi
FTw8tU0jaqKajZZolkCmMENP467NQ0brDUj16iIgHCD4ZbDGcv4ZbP15Y9WedhqyyE1D1FH8h0X+
d3xZh6doEDon1NZOubYn+ZFvadTV7wdGBuUfCL1fNZxFVoKlQ6Lj++0vbvf25fbXr+k204X7iT+I
Z8jOp714bG7KVBeP6nGZvGC29/2YReM4hLclrb2sKKP/ILgCb4Ac8tL71jLSVoW2nsnR8YpIK63j
bLrBqCm9P08oAne3GOlXZ3cmU3qNrMJt85lCJhJkvuIdl/JRN7jvNH9uz21VWZzJkdwRktjFzPii
nubyH/BwWNb3NP0Pnhz41P5dP8kIHbS2w0GDDHjkn/px/tRrSIrVyLkkW/jpj4SUbDCcyxJn8uxi
F7R3knmY1ZM65aFoXkifHB7lNtoezHW0oEdLCn7OsvlaTf/UKuyi19vrubZvaJgJ+wGuKaKX0ovb
qeVigNgI62kh5PECqn80+B22uj6tnUj0m4GxgiQ+/pGkmFVrISuFWY7ZJ0pemu6TMry12Rs4dSK1
3TD1rmnBoSzPpUnKmHAjmaYR0lC5+mCh/0UOjp7J5AFsmEhT6yO3hkOV16HbNIHqLt+niYUdTw+q
oYV9sXxLGzfoON9Qj9d1GZffJSvxuU67zBB77dDK97w/RnKkDiIfva+yQ0Y9X9VIlGzVmq/u8L9r
L9uJmavnecJxM3VzDuvM/McelbDO2yglW70rt0RJl7MDINZmFBenm3fl+Lkew4ofjK1y3dXH8Gx/
Zd7XsZwXjiZA6ilB0z6iTbvEZn5dVE9ak/hziqrqFFVo+RxbJdt1rPzcTvbDzMHiQYodSZtDg1II
ktHQSJlPyNQEvEgPt+/Vmg+NlugIKoPUHMQPMgnumNdeSzxx5NlDVaE9orLTzGPfPM0NKv2L5Cnj
sD1L7k9Igd6WvfaOnYsWnsOZTnFpn9s4/uqpaSP6QJTo9vCrlxn8bh+RSqBmJFVvI1+rwB2AymJ/
PRjpRdH7OUFGv/tuTD+ybAsbsiJPdKsCTRWcAmATxKk7mw6lg9cqHoGjmES02ql/62k/GztLe0u3
QIZCM0jaGM6UoLk0UHYKyrdLURmjqmdnBVbOnv827uIT8OqUbh67iYpKraEIAdXcTcq8u72kK68a
5GJ60BDI48rETKigyZqkyNTTkO5tElpZYGw1P185FBcipLuJYNJg9SampoxloPF3IOvuP3YXEqRn
M1eHxqEF9skBMxKYbcANNfwfRUivJSuVcdRniEjoa9s+5HejZNE+U7QdwqnGBUKN9uX+62masoIw
+NRED4clAiYmvH+nQYYHAKgokL/KR3eDlfXUM5ZTyc3vdGQh0IF/yk2E3tqBcjXwSyByi+46chyN
NBnpCuosJ8V78Ow9V3J/QdHf7bmsqHsQWP8rRNoNpYQWRlJ0OblO7SsVun2gQbb2RPMNhbM1GfH7
mQJg5VgSj5qYjBllbeAVqGHcELESTBEdVpDzBkJa5L0vRUwISled6S2nVDvO0wNMruGf0bo71wjC
b8A1EbsVgI2rXGPT2ZkzqMtp1vZNs2/KPaA9t7dkzZ4Eozhqvh1AGUGkK60VUY0Wz9E8n4iuHxI1
9XPav/RA6wzEiYYKeHNN3xdt/7cz2keHmMHQFEFnbG3ZirbBZwCngLgUCLxlaIrqDYprcmM+2QFh
NADFYHB7oitn70KAdPYyzRwAOXbmkwkMMotq82fLVL9o7qWuxPEGdhClJSjYBPRCWs6kTesB2Qm0
KwBtpe/RDW2wZiWA4Bw+J6hHQEosVwcjudaB2FCZYcoMYAsmB24UQeU8UkPZodTVn7VnO2F+Y31W
nV/3ryBqXIGKAQAD76p05PtEpwhaqMaptXed+8upM2TXd8ZGCn/lYiGTgJwLSAKQRpKZjgYgFxdO
NeNE2FPRNWEz5yC9+VtWXoBM0n+YkaBqA52ljSiPZPfroI425t4wT+74siQ/7P6FaUCHkS2IzNrZ
A8oTuB+gSlbiBI1uZoxNkEPayPx/pH3JcuQ4rO0XKULzsJVydNpl2a7JvVHUKFEjJVHj199D97td
mUy+ZLjupmrhCCFJAiAIHBw4d30TWkOIZg6FjsuM6EyOCIrtF7P0RjRQPU3+B4+04fDuORDQ7nMB
wnWHBDzwURYE6MUdOmxLFYT/mvSMCwBBBEcN28ASCZEomTKQCDa6/dSYpb7vnaELqTGQEFXA6t5K
kSdK1r7dt27zzewnI8TTkUY96qthkI0qHAa3VSG4gxkbMGM+6gwp2UsfXzmJ1WTa5Dw17L7FvJP6
3mCKJ55cBO5cXshEa7fglQbGUlRiqfPk9vRbaaf3ftCA09nZ3lZ0qWIAS/u/YgSvNBVptjIdYogN
imB/2sx/kc/EXv2RwE3g7MqtiM+I6zbOU4kxxNvZfLm9AElID5pHzkeHYt/144gYa0ZqathPLts4
yckmCFJ2eXHCqEclxEB6JmeyBB1c+hlXBS6pp3oww9KMfAqcqyplJD2RMyGCbg1Dt+T9mxAW/dLf
j86GGaHTwwGjHoJTMXBwcxT8RpLB4eCsrUa7N73lePtEpD7tTISwAG8y9VprCSw1a/wTemv7yNXA
3t2Ddyekdj3v3iWPs7mCwBtDJAKkQgFhFW6fdhj81lvnPDYroGSz5tQQE7zua5QX9re/EAX0BTCA
6FVB5fxSl9M2bR1vDEi8Vu4Y0cVk98Rdh709IEfhV+8dp/3v0jCAyATrHpLh4vzuAoEkuGJ9Evuw
0rBaNHTb1Z7irhMU7l8heHujvwdF2ivc2lyiJ3UpHBLb7fc8qcN6/H571wSzuRIgKITlmo2bdyaJ
SeodGt9/LAL3xcnS97my/yeGT05DXHwdhZCy7PolLfI4n3Z6EC61Qq/l+/Tn+/zvZ46sI2BsX5I8
j4vPAKV7KtYo6ecBXwYqDvGNLraa95nHSNdXebwUX2y2X9jfbM/Z9wXdnb3VKxgGMcbFGqXjE9Zx
+5RVv18wQ3PuqetnbR7DsaBQ8M6E4L+niycgn4Mrif5WZ/SaoQb+NFh/ms4SzRhy1Llf6lVX7JNU
WwPksNFNDrsTmfOC3kopHE4eeyg/VHMDAlcjcqZpc3u7BC/5th7wMbsmUGuSyI8O85QU1UTi3vMx
BONHZbrb1dkMval4WhuyBXEwFEe+osdObLGzckrNdIbT6rJxnyVgiut7EGtqeRUmxryGGPwbFdm4
qTO0aaBzI1gQvXsPRYI24tbee9nX2yuXKQoiaoBwETtdJ/3SFCQvNV5c8TIdXtl0+L99XVBzq267
cUxwGwBjtmyUGWPZZp7/eEHL7UUDPVmx5LGV7eoeBCaPFnu9vQKZZnC+IKAxQOqDx/2ln1n9pZqm
NiExEhUh/eidhiqaO1WKjTvdsxD2Tf/wmuYkjqASvgoECsxEYqj053GSFuHgfGAe6gaHqXmmQRCu
5TshuVfihDugc7t5KfIsjw3yyc1DQ0WZwjflajnohsb7AAQOV3jcIHPdgiR+Gq+69Wih0rbJkmUB
ueZ0R5m9CQYap8nwOowqfRNepf8ujLP78jIvUstcYc5uBVCwggwLCJYYt+uumsAp3pi72fQOpsle
uklFZaoSx5XnTBygOTNGCEAcoLshneZd4Wob1zIjp1oe0ez1F14Kff7o5QPxH1jcuS2fiStGShJQ
gGXxZOavrVXcz2Oxa2FVzlArRMksC+2seCjwVpErVmvgwcF/MvZZXLibsd2v+X54J/nf21mdiRCr
2TrFY595XRbT+tVoPvfpjzn4edt4+YaIeugjPARExwBIX3S2DNgNJ0gbEi/tqei/ZsHn29+X7dJb
9I5Bdm9EWZcHMpOsSn2HFHHdOqFpzyfbeKZ+Hd2WIlsF6PPBigZZoLMSnCi0jLq5XxSxk3yv06/z
sv+/fV/wojXVcuhrVcSYqNyvYdEp0qMyF3r++/n6ztS29HUrsRx8vw9e8mSjZ791/YdbKJ7oql0S
TD9oZh9l2LqIp/5xuXeYYhEyD32+CMHU06HIMeqcL4LdT8i6t/mvslnCdDjl9Seqqbj+VHsmPG41
cJd5JjL98TxEEyouybOz7Ft/d/vkVVKEewA1zoWzvECzAJzK+9fM9sO12XvF59tyVGcjXKKuN2Bw
T4/V+PR3B1ToFChu6bcEjGjpZ8cjOpNab2lnN2UB5uDgwMZTEZy05KglnxryM9fnaKyfWffDCo6D
sbMM7W5UGZFiK8UuGoAaV1YiJR4nNAIre5odwN9lvLNt481nouTM3RkuV3QjXJpSVnqmNplNEVvO
3n6sVJRCsvvs/PNC3rDqA6DRPHy+ar7lzq741RXbxNiTTHFc1/qAXnodsEAg99Gabgv6kC1BWY2r
gdcPikvICeqqeuL1aSCNi5QKWHIxihmvxMt9gr+ZvcxnZUxMGk7ka8+2nX43l6rWrOsLgPdmYQiy
g/GAfCzkpZxmyVdt8dYypvR1XJ476858Z3EJR44XNNrrQZYM5w8u80sRtkfZpHcjetIxpqWhNHzn
zM8rAYLjnOyltpoaApqKhZj+xwBnfa/584QJhxlztUWu63IJueGPbM2qKj4t9FM3fbz9dckZgOgR
DZFgOcArUeS0y1MyBa2m4axL9HVrdQjGCUBmS8Uiri8AKBTYRJCvAxQcReTLRQDv664F6LDisXiq
km1FmqeSPM0I1Kv+zmbvfr9fShM8s1a7HUZ7QFpxcD6QdwJJ+JGj3w+GZ8A6kKcT1jKbQTW3KaGx
lvvh/OyzSbFZEgO/ECD8/GacwDiA4fCxn2/6bjMP29tnLrHvi+8LdldroGpYKb5f06+zczeh1Dnf
5c7L+6WgEsRbmUFVg4D78shJPrM2aPI2RtxCD6N17NJDQQ+3hci2Cvk+OEP8wym8LoXQzkiMgHg0
dn60wWfb/HT78xLrwM//83nhJIaJoDvCcGkMhHSEXoVq2PgYUfEXQt6oUEG5BFS8cC15nrYSauc0
9oa7LgtCkIaFZFEEeNKVYBIcqnPgMrmiPm88dKlmjdnEXreAdJCU46tN8uGTPbXvpI96sw/M90VH
Pkgy0fIlHHxFW8fJCbijmuIUm5oixStbyPnXuXKfxcOVu5auU+DrzLnrAHWxdBp2k6LALbMQH3wv
YMAFgwSqDJdCCqPMmoriSJp0Dql7XJa4Ic/DqjgUifaiYxh7BO8L1mORXs/RlsTzqr6Jbf2J1rGq
jq76vBCQaLh4tb7E5xPYB41VbkpyEjbSfXaAwS2YRSCmC9wOjd3tbDXxqFUPVZsitWh03QbkH+z4
bgvhzhZlZT/gooQr0NHzyrHytYmhc2FBrBANstGEuc63xfBTvQyDjQsxfD/PVCtBFDqCYaaJC/q5
7eYIbOuh6Twm+knTYktj0bT8uC1RuoWg6AR+DgEd+D4uJbZ9DRqO1cbRz1UI0oeledQqhR+WasGZ
DGHz2AgfVnEZpPuZWuuG+b9uL0JiLDz5BoABmAL4PK3LRfiaWxfltKaxSe9BGaCBuRttuAd9emf5
lTuWC0GC6XtV7msAjKSxHZGChTUGNd5eieQ4QI4LxkuwqmGurQh0G72SYnrEoj365qvu7Zh1tP3v
t0VINgtIOrQPImUM9yI6x8UdZzxNR+3RDF7sfAlN9zvzWsDQtrflSE79Qo6wV2VrBNXQQ47tYl5T
+dpShYDr1w4iakzlRcyIGBu1jMtTr1Oy9NOQpnFgtrAUP6KpGfa9EZk1gB9gD7q9Hum+nYkTPDKq
h0lR00R7LIovnfMQJNsec4dUnLYiGJ2rGE8SocBg86hbDIdZ09t6a2ZpzDDkcurA11QBoDwgrP80
e19BvYSJdB8TED7dXp30tDhXCC4dBOMiQVeRpznSuzSNBzeqXmcVNEf1ef73M8e2mkMVtBh4iOi7
j4iZhbRUeGh+2oLrxL79WYDgAzArsAiCrkvjHsOBNm6z18gXHcPk6TZRKILURkHVijuT1xTEJl9E
MUVeElt7LCv92dCC7OjPU3806r8okkIXziQJztnyGm0uO0jyu51VRCVVRDLSU4GjwYAtMIdguPXl
qViAVw7OlKdx90Of92i8uK1Tso3CkxEJaB85b3C8X35+mboms4ucxHM6vjLWbAsrOEHz3x/D4Er+
I0bwA6yabLaOENNq5itot16W4W+sA7hNEDmC/w2FNkFE4jl9N9SMxGlzWrrDvL+9UTJPxhsgHQTH
SHaIwV4/WHnTWE4W114e2pq56XLMtW3umowcDUtxG0tP5Y8wkTXb1hsa1I2XxfpabLPU+VIC1jVO
9q/ba5LpFmZPmAEwKYB4iN45nXqjKT2IGdndr1xXWLv869gveEsXvP58kWf+xE+p1RuzncWLu+nH
B01FCSzbJLQC/vd94fIyZ1bzrvQsttlz4HV74rsRmYnC6aqkCAZSp47fApecxU7zcadlX1xPIUCm
WKCyRsME6k4A/Al3FtHJOPYNTMMz6R6I4pOTVM9Mn495oG0zLVclWWTHAvAY0KloSUflSTiWqQ6o
5SWwE0RR4YcBT8nbSiVbD0aP4cu2jnmtoqHolV7apO3hUdidOz74xsaywyTYkJ+35cgOBk6Rx/v8
UhGBXc4ACr/BbCHHr/LQHbKDqdEHDD5TXCXS/QI3KVDnPEeh87+fqTFG2Vjd3GK/6H0x+iEZVNPa
5AKA8kRPO1yXyIKG7upqocZMYlABb313OwJZfnurZGEREhS8kZ4/IkS48kp8oL39Gb6r0zb5lISD
/YT22c2qbJ+SS0Ks5yGbc43pSQGg7322IN4zIgvcdGNY5DScVcNZVWKES3e1yyL1PYhJJ9QdgH1q
HSNs+n7vz59vbx23PjFkQS8LarToL7rGYFN0a5vzyngAGzLr4Ew727gv89gd8OKPkk5x24ug9rfQ
8lyecIs1SbOwsoW8BYFyDaCK1e3cR3Aikl0ZDv2GAObX/EWGAaWOP4sUXJAOypI88/o0tkBxirYa
VWuQzFRBtoR5vUj0IMMruByDaujPbyZsYvBAxgVjvE6Z3yr8jkoI15kzOx11zJ8rMdkqXtuPo9dF
TXL0FtXjX2arnGoBLxnMqUEkcCnECsx5Kjw8Lhv3lY3Pi324rW7SRQQYPMUxHRZy4JffHzBTuQk0
lsWDRR6HeTlynOVI6a/bYkRw+ZuaoSaMXCjgI0APCpulLWbrMwpgwEC1PkxZcpe2yc7Sinh1ZvCz
8mqeHTXAkTtAlQ8JRiOV+fb2j5Dt5flvEG5W1yRO3jhtFmvBztdPy6gq8MpuonMBgi1ltkOCzsIi
x+mUN6+aXe8wY2tT6AjgVCxZ0sUY6H6EHWFsmAhmHGbq0SnxEKazw1ocvePtvZLpBfqowJFt+lA/
8VLlt62P3FYa10b1NM3ug2ZOT305KCrw0lXgJYAhCDqyXCKZWLsiLDcAOozZDO7hIte832bnENVL
U+ZU0TeDtxlSG9f5eMdIQSOlI5buwOpIGgOjgY9BmaFdPwszZ9o4zcvgqOIs2Z1xLlTQBo2ZFTOZ
kcW+N2wY5nDV2WubJVGmq3RBdljIdPEFwk0AYHxpxH2V1GkDZpl48puHTEPJLGhIRILhx22lkJ3W
mRyR0wMTP9fBGocMt6CNGSiY66liJZFeR+DRRmsnetFwWIKNOoY2J2a/ZvGsuye60pek8h/rQQv1
MY0nr/uY9C2wom5cFMMGA+EULkK6k8h8I3iBUQG0d7mTuj8uCUhM+ZllH1B7jMck3SdgPv6LuyPw
+Kw8TMuAUgrukICFGhjYKYstuqDM9XtmvzyqSkxKFgOtxlAOYL5QMhfvjiZPR9vsShIbpvY4Odpx
7ae9VswKVyHRc4jBEAN0r4JKRgwnU38YKsvEnpHZQzF7jgiMDPzh6fDztvpJ14PxtYbBZzNcIQxG
mk2kYWByN7v8mI7WnhlOZPauosoi0XIE3cAA/Mux4Qg6UBk2Zb2VkVgDEVS2V5Xmpav483lx9IOZ
zTlDWzTCe60ARRMLfe/HaL5zfC2/b88XITap18C3pqQgAD87YOpOAhAclsDSqmIgWWbS5YM3AbRG
dwga1C4NRuvGgc7Iusb58CXQyl07JlFp003urOGIIV9G8WKYbWiTp9u6ILlqL+QKcUvaBJPjMByS
07chiOQ3g/spaY71uoKjQXV9yDQCZFTQOAuafvXCXEYMtWrHSXtEueefsqqjnkyf3r8eAFwxUAj/
opIv+L2BuRP6Tlft0WBfu6ED0crjEnwHrnyjlYrRjRJ7Rb8bTgxZGNAnifbael0DbHibxnmKKN8/
OUayXcEWCWJlxTNQourcifIOT9AkWOIwSju1kYtvkMqoFpBbrMZhAJgmaFUddmIfNVf2CznCTVu7
bKBNagF1umgPieZEbVftZr3fk/Z5pdXeMsrIToZozNYdyk6H3qfR3KjaALhfEF5uF79C8Bssb5N6
GPArUnCW2qzBaDVUzOdTgdn0yRQWOrhO1ufbasNXdkOmiB1DG1sFyBUCG8/tkSn4kPp5NA/sYejM
Pcb5xa5qcLDEFDxEGboOEBZcsIjyQnN/y2rqZ7hTrE1B+02vegArJIhLGtrcGi0WIJghDwAxhy77
9Rd7hgmvgKmB+BUvn0uXtRQWnZDlSWOjfixbTPfZpsYmKD6CC/69LAL/auaZLL7YszcinQI9zzHs
KU6WbWqdvPLFnhWZboknRL0B6VQQCCCYEGtDs4nSQxY4eIZOJyPflcWDTg/2o6cqQknP5UyOsG3a
YKR2wsucVvC00ohW328fi2odwlaVxGrAc4vvd2TrmYfOjfo6Gn8FmiJckcrhDoNDy/hot8sjweRJ
bWgweS2uXS89+Evymc72JzLaLJwWZh9zLVU94mUi8cQBXQWuyOvi0KTXPvVmBLCBU6cfUtpVd12q
OduSzG2Uj2uwC6ai+X17P2XOF/cJJ17QwTstWmrX22bfZnjBBdpjR7vvKC1+T1LFXSIV8jaQDSAh
PD7438/0uzd6lEAx6TTW++8s0MJ8/jSnf3H9ci573peG5BeurUshDtj33X7B8ybJ+3B2aKh6P0nP
Bw9aQA4xvuAqiKl9r9cAMMziJvTmEwlOdotKy5f3x5XIsgBsaACjh7yKcD+AJT6wmrzG20J/zbu7
rH1/wxGSAX8EiBQEcDb2tOoV0g/uT+Jt0wrERJugDjk1vbO5rV0yb4DaF2/hw4rAd3l5JkNR9sHA
UryotTtt6/sKI5XplY2oATVvB+PexPQDayq0Ira+9ti6oDFfKPphMo/eD1OiapuSRUNnksTKV7Nm
FksbVPB5y97aP40Vi2xtCUvn/ehPDF59o2nG8/Lq5mSLjr7wBVeBnzYF+LIX/5StRq2Ii2UBwZkU
8fasnDIYKp638fzy1bTGD83gHEzbeUkL/4DYMwqKn7c1QXZUnH2LJ6HAxySyF7Uma7vFtSGR7auM
hakZWbZi72SHhC46ZA4tVEWuiHLctSkA9AL+wRzW0NA/VAbiKQ+zn1TUQjJBqCKgLoL6GGZZCq5m
1EoMgWogKHHoXdKkSZjZ2n5m+iZt1r8ojOHa5qkOPhgcg6YubSgN3BEMVmgbbQwzSrEgI7p9NBIj
vRDAV3vmnQO0L2BeJprbJ0eP0nnTjH/hBiCBjx8CnF13RJez0jTRmtRG5yvGmml6HSqUS3IegAnw
OY/o+OLUO5crSJ2VMX/kOPZsKUMw4UaN6UVeOv7q+m+3N0v2lAWokr+MoM6clelSVrXmxZC4qCOC
Bufe75pfTjtEmWNv0ex4AHFpPHb5XUDtLWtG1XOdf1uI489li17ILWdipw1kryi3WPN9BZzfpJ+Y
Nm1r5xWjSSNrUngKmXLgzkNxBJMpeAb2crkl0gdBWiL12pI0bJb9rKsG00s8Axi0+Ggq8DEhPSQY
U19PwRwkHTr1PAfjYNPQnpyNmnlHKgbNGkCseIh2xBwy+vxnohcr0lyWe2cMRuT7ySGzA0WcLdsv
VC+QcQdVFtCewn7hjnIbzTVIbHmHPt00KsYbiefGXQcM9Fvi6epZUrUj7aGVKIgUVeS0+2Q8mFU0
uj6o+WhYOZ7COUiCHh9JQbzP8Z5DI7SA77aqttf72irwXG2iJS9Q0W6i2jxgMvGhU81DkxoXekV4
RzrKclccYw1LujYP2iLWmzTUKI2yMgiz0YBbmkKTgGJ1eGTBr8pRPY/eGC5F00JpmCc7Ap4VE8wa
SUkv6030EAJr5p0AeioxKa2zT6zEMG+ke6qNa1Ef5aimiRLkF/cYEFqEozMtd75b+RvDre8T0uVd
yDIvfwYlSY9mZzfYto3/K/MWejdM9ryliF8VAaOsaIY4EQhjqDZe2yIqE6RW41KnXoFOJP9+MMix
0YFvcNaIdh6ya5gg02p7uweJat7WL51bR2aQvG8wGX/BojcN0SpArnD14jOiNv3BwUDZAldv8bGx
FwCqbNxVjQpNJUvinAsSIxe3aOjCCmhI62LQZaOTY9+Sew/P2eaxp+MBadn7bqo3c+NujLTZaU55
7M10d/sWkFk5oFzIzPOpWejJu/SKbt2mI9WcCtQJbD9l2iH7iyokmDf/SBAyl95Mh3XwIKHEVBb9
NNj72yuQuUOEYYhpOXk5yAcuV2B1rVXC5qsY5Mh3XfnRBydFav64LUS6TdBNTJfghECm4AypYRaV
5SdV7IycCWhTqsA2Mm+Iqar/CRAuftLaoOYqIABQGAwhHbYY1DFFMNnfKB7dTZ1eYUYemPNvL0tm
cUhxoBMTCUsHlULBKc4AQrd+HpRxgqmAVo5pXa4NVsZfDuFDIu/yZBuMj65b7rz2JwHe6LZ42dGd
SxeUbyjH2nESD11v9D7pgm1lpTtfNcFBamg+WhtBOoB6/NXFD/Clb5R5WiGR04fgVTp4KT0mWQuy
ktI8TgHAxLz8bvt3qzl+qRfzhJGpD82Q/rq9WllsB8pRvIR48yv886WiMkvLhqqooagtOpXtoKNb
LWUUfOreEGap1ShMW7K7gY7SHuJJVJuvYnutrizWB02NWnMdAUAYEe/ZGD++e1G88uLDa+r4X+zr
D/S6mpcZt3ifA/UEsGDIXGPrDAiPXe39xfMLWUJ8tRazUyWJX8RGtbODsDAVEYLEBrEMUH3wRK97
jT0Z0O3nzOhXzK1nYjjbhN6z8ndbPgzVP56nihbFmXr8pjkXJwYkCYaMdmkCcb75ZGinrj0azEec
8ODoQ1jMD2TZBfY36mMqAua1pc/LPG9q4/s8fRuT37W704Lft89S4uQufpCgoNZgrSP6jct4Hnfr
kzEqchyK7X3zRWevM9ta/bLTihK8JloENlvmP+vt09g8p8nnUv/n9lokHEWXuysoi1cb/egGBNII
mtnXrx1Gwy3/6Nov6p/6hGGo04lPU06YiUE+jyU7okYU1vbT7Z8hs8EzlRI5F1sDMRSu9jLW+peB
hpgZvar4OyRuBafG81LgckfYxLf9bFsXz6Xr2uPUCmfYOqu2c0DYXwTmIyCEh79ZzR9RQmg5BAWK
DBVE6eWpyvtoIUem4iqShOmcvJ1fRphMhFGTl8sBjo2S2oG3ppjQnbn/BJO/We7LqE9fby9Gpu14
DOCDNrr+AJ6/FFTMHi40H1dfme9oaKgmiMmO5fzzQtiT2Yx1poV1tPmBlBvdf+htIB/eH/yAqRCP
TcCa0folllGhFAGzmImIOdvo5XHqDu2gQEzKVPhchKBfZdCvtGkgoiH2pkwfwJYaog8+/IvTQPsC
YOxoy8IoxMvT0Ft3sScDoX8QEu8+Lf/i6uDALty8eJEh/3T5ec3PB/TCLgi26RDOH8Cpo/j90l3C
mwEATDxlr7ow7aHPnVaf8GxIq02R6lE53tuuwpvIdAr0AD7PECMJbQs+rbWnhk5TVcZZPei7qUuc
bUCs6lBUxbJn7li/3D4UqTwEvABi4mUAqo7LXRvtoLY7WlYxwWIWZGb2Y/YVharbUt4GrAgvVg40
+E8M/xlnHoy3aVjBDGqFfPLup8oN/bT6UBbZtra9E6dz0TEOo0Z6KPPWO4uax7EOtqM9fnNY/srM
8sNA6JZa7oPbKgffci9w9dtwpHgdYZD9VbaXp8hMfUnKGFnfH26L8Z8JKnfhQBpylxbg/BgLuwhb
fSH72sjvXRAG03RRjbKWHsTZr+C+7GyHDD1ZTZrjV5RLGnqfVwy4XAEr7e1PiqOQLxdPb94Ii1MX
7CTDzUit1ilja8kfNK3e66WxtzLcl3lN9+WUfXBn+7nzlseiqj+5iypGkC/0P/ki4q7MFnC3pJAf
zC/W/Jxaod5FpqrjQGasKKzhgsHsdTRNCk9G0lRty+yixirbyMKMc/Qz62R3ey9VQgS/2dtpW+ol
qePR+V6zgzb+WE2FV5PdlZzDFXViwFqQWr9Ui7ZfAi9N3So2UW7X2/tFCyLdnQ9aedd2rmI9Mqgi
oKR/pAkuGkxqGFNUe1XsZf+gtIN2qSxCkjwcLXSb51mUdiDQru5s+wHNtQofwTdLNMNz2YLno61N
9cqE7HzAKCj7ZQyyCASzoQvj6/NPqM0p/LksgXexWsHkPDy/9azzqzgxit0MFnWqvxhzvR2GJ5+3
iLdbw17DacgU2yxTG8fFrHQYICj3RUDo2DWpV64M6RI0dfjW3VJ+MwYVVFemOEj4Q2eQNOGMHZeK
M1Gvp0sKj9uu3cvqBKeqNu4YhluG6ewdSaLCUkh151wgX/WZA+vBdd9MmM0TD90OZPEgjF2tTe/v
SQEyVIy8firdA1PhQWURHk8j8nIn+uHFArTlrsMEHgGArbWo2Dfm9raBSz8PrAG/nkC3LyLSA1Co
96aLtqIGbGAVfWj7vwi3OajxLSuEZL9wSqXLArYSYBpH53lsjlr/nOSKbKdsDW9eEISOBnIT3B+f
nQtr2Jz7VgGIaX2qxi8eUQSPMrtFoMLvEjS/Xg0DT2ZiNtmIJdQgE2t8Z0MH7Qm5EXQ7rLHVjVsM
cH6+fSxvLRyirziXKfipvATrXEsAm61TtivrIgILzz5tdDDhYtokKHhTZLmHqtygw2nXtBkmdJEN
srHIweKZ4ddxW64Rwd981mAsRHYPCpJj7dANVhNlLPuZ28WWmMOJgSZNq9qNP7Bj0weYqesdW9vd
6tW6ub0mmVOADqN0hUct+mKEYwJKewXfLm8pHI9Ds/WaffV+LmowRyCxiRcDPAIa8S41Adn13PEJ
RXfvsEFyRXMV1iJ1AWcCxNKpic6rdAREN8Y0k9CxjgsIaB1W7lztqfS2ff/EtB8dyM0w806xe1Il
/LM0MfFmmUuLJgIgkAdty9Y27LyP6RzTPk4aFpUq1lGpSZ1JE9SvSibXTE2g0Cs2vrBs2YxFoXpt
SLMb55sp3IfuzKcOVShmJm5xqHs3HDsnLNwuJMQ+uuDUa+v1K+APn2wTI6sr/6l00GnkWBGm2e6s
yf18Wz9Va+Z/P3MjY4F6kc9rqx4BayVDXWlV3MdSCzjbVf73MwnNnIzoxoBRG/0ULslhZc+WCtyt
0hPBylymEdMbcHJ5M0aJ/XEBUV1aHpdi3BXNDyNQxDSqTROi0L5gDvUSGIQ2nKwqRU1LkQOTlQJh
03jwgg/mrep9uWlpDlrfNcCxpCY6RbuvSf4R73g9+TAbT/X4wXeetbUP2+LTSL9UZRuWzdbuk8i2
WFiO+6b8ajTf2byrlcMm+U5eueizHyY4G7J4Vdou+GGF+2Fs8o0PyHzaxfpyNHvMgbQAam/iwfy+
0p96/W1sd1nyO++P9fh6W2//P3b0vzsEQsfLHULnf22QEl6vXI2o1dwPM+B9ITHqnYO4BHNMwh5c
PandbbSZ7VfWRzZ+LninD0aC8Z1a//P2D5JujG9hcgLqIqgHCToxLv2a0wWNxP0yhBY7otXgMGnJ
pncUF7/Uns4EcVs4s6d1GuzVmNGQY5vLXY26dF93p0E5IkBmUqA9QAc5SMjAgSCY7ZxrSZaVuP8X
x4nQWde7U0SdNHQx92gi6b5MVLSAhmwLz0UKVrwuWdqtGKIZl/0YkWEX+P/MSAGz4KkgejTr6NMo
Mgyl+TqTHbqFIlObt+70oW8QbgeqEQzSZwTm+WCmGjrVAE0VNsAIMLeZ8p6kev2y0P0c5GE1HQb6
6IwkHOk3m32dCwV6TOZYzmUKO+CaWWmM3LE4ATnQMFuzw20tlZ7q2aIELa2bPjHWAotyJrpFu1dU
09fA1cK1ZxvDfhnS/W15/Huiu0AICXJ5TAJG15/gLlg/5LO3QIs6SvZjO2+mxEFtZHpwedtIYSqW
J9+//8SJkYpljvlgm9AgcI1RYMtHxXJktodBjj7sG2gh8INc2l5dgPHf0+F0TOB7nXHvoAuY1Lvb
eya3gzMpQogAXbaHAZCCmI4oPCzPtnuqq2IPBpq5e6nHZzt/TMz7HOPaPfqR8gGJ/fPMdlV1vP1D
pMpy9jv4bp95GnBhmFrC8DvG9b76HOTR2Ie6te38e9dTrVm1s4K19YNuTnkOWVn2TSufRucn/Cch
X4uFhkH+uXVitmCG6T9+ux8xFpI33toqZkRpoOsBvweAONh0kV66XPDK6lVrQI4UW/WTzj7pSx/l
7JDnTggq4SjAHEpMCgld9ylX2aWs1I1HPW90ApbDQun3UrS/0pWAyA4NSOXUbplt+M9sXP7JHVqF
aK3/5bptudUzI9k5LssBlM5/k8XsXgZSf5/yXpVEkR49tBwJfbTqAmZw+XO8aQatIm9a6+xu26Z6
nBF/o+EVRrpiV3bFZhhVrz8JibaBLfgjUzAueOEuoB4a9ADf/ACg03YszG1Zd1tfX3YaGzd2lT/2
Vf9tzpOD3pANXOWGMnI/WubmLzT/7KcIp+H6o1lP/CVgL14Icu2IuJip3YUuKbeTf9Dpl9vypNp/
Jk+wNEMba23EQG00J8Dvo78c03N+L1757bYY1akKRuaP2aTnA49bu0NtBZty+EwZPFjSRqmOGhd0
7bZA7t6v3P/ZuoT7zKlbBmZ/+GOS1i9JW/+s5vmYJU1YLyD9takdDfW4ReFEcQ9I5SIJrvNxywhf
BPX1NWsqMdAE+aNseDDK/r7W6SsGHGyrsjjpWn0kxbrxxr/oVwzwxDct5JYwBkQENDUecJdGjf5i
MygOZG2OLTB7DDAV6jiKnZVqzJkoftRnvrnJjCaxMxiLVS7b0dCejXXYjHmlwPnwA7o6QHSzeI6O
Ts+rOlI1M2K3OsQUNQt7cjKBYqi2nQpgI723z8QIelIvg0m1AGLMhH0rNPt33niKlchV4s9KeKRy
vmFWmlQT5gOCzc1/yKzs3qRDGWqLMwLbhgbBsvuyFsu2WTIVTZZscVgbmptMsFgB8HYpOQW75zj1
GBPkdEWEoR1h0irCEpmEwOapH4Bjr3sBJjrkxmgD8OvVR/aB5v/HzwveKei0HMkJfF6r/lnIt0SF
p5H+fE62CQgEHhticZRNGn7+Ckg5GsE/kLR7ggkp4guZuaDM/p8IYQnoayutwQDA2/Y3xImqMcpU
uyRTsHMRV8fcMDI4A6I2lpwCsHp5dAz/h7Qr25EbR7ZfJIDapVctWatdVtbqehG8lLVLFLVR+vp7
WD24ncnUTd30wNONBoxRJLdgMOLEOTHqbdU8+KpRfOAafVAS5p93sWsnFFK4oggLqkVQ/B3vriZZ
ElanC/JJGbJySx/q+vBilMlXgJs3JvHUFHLlgKOhewJoLvw5NlVDqwPE0VClwxYE5DB7bxGJdLEd
NY1jBeeHtRKLicQ8wmxdB4+sJiOKlaxa3FxoKYFv21+W30AeeMucQxD8qpteiUpxjJDrsbIwV7Ze
oqsDRc8YZF3BA3cCrbWHftGMmEJYyZrQPwoIsU8mql8hQmOqZ4HPZsvi6f7EaFGsh54dsHgQ8j6e
Wj4Bqkw1POrbSXkGKbSHTDUSPRupg9VxCY50xwZqFJ08x1biaYlbSEaA7Gx2G38wWViqxm05uPfa
vEWsdnocMKIDW9KJsyxlcU2Gu7Cwc3DjK3dFpQXj7O4oi4OsqkLStxGrxo02z9Uh4u4VOwaaRfK2
WQqLWmB6QIPkYAQM+qLulEyem/W3RQv9vvObdG3VoJdmmUDgIvsu53yWmFOzqcGbo9Hf7gwAJU66
rWzEMqfeEZRJSD98kiCSk94UjcVqm3ZILJnzwpHUalF4a7f4oNaMaAI6L6QssAel/WdrwzwZPQKm
xnlEp4VnVlucA2tzdWhBClimySxiW3CVLKDFqRtU7xH9ZbEeXr4kkCgDbtYSSskyCC3RYrRDDKgc
LvFtq9zUlsenyzwu2H7QGk1cHCEsigUmx+NTBLG1zhoIAIdoKA6cDu8z8BsX9RB0F9b4/rEE74du
EBiybcnhomODKy6lRqS01zS/vmxj/fN14XaQz0BKSG6rKnSrrCq0ykcEcdCPqr7scJx8XpzUg4Cr
bgZrzoT072iEYJ7s2b1jbPgzycecmJB2LcBG8TRWGEFSXzlg9KmDVL+u0eT7kzZgVvwvByTtYLRa
VGiIhzW8Tf3Z+jqpqo963vn9Kz5yEHD/MyQ0j4LsElVX9LsdzxpajI2+1nMjyorHEbQ7FZhpEvOn
pr9Q51sBqenz5iR3+R9zSPOi2g4wysmLJXeYSyj2MoJLryherFEJsin3+BaoUizF6bj+NSRNXgws
ZNlqMITSDLvtcv4AelXFK9LypUK5LHBa/cJm/H/GhnjSwcERf6Rz2rjdRAteGBHn0EwOsy14peQz
//N9oMtwlaL+IGN4moID52cuRmSmVxSaP1sM9JLH/Pw+lCEArAQBBEHUdbwVUPVvnRK8OpE+7YZ6
h6JZsQWuXFv+QxPSGS3TaSrLEibS0TeXgGvgbPYLZ2OTrU2Ug8499DI4Qp1bGsiwJA4TPcxRASge
SjT64rt9eyE1wj/ThbsYuDCBqZWXm2RU13mXaRFqGmG2WKDNcwN9ViDOk4J/3G43roHVUaEJEmEG
CvuWDEyd4kSxGjXRIrPy09dxS3tkdWl0C8gOBKAiupdWnzF3mdVCi8DlGr/YFUfitWFV5pmzARC+
OZl/cR3g+QVmJ0hQoINOWqUJqU801nVatBj3Nv1qbh3H1e0MMSML+qF4IJhiPg/uA0ZcWvcVAWBI
rQJQW8bph5pv+ejVWYPXREuZ6K+VI1xmD5pSo4wf2dT0CBgt9ZjsjOJB7zZ6bNcMCdpbCF2A8xwq
TcejER0Ks5Nh9YcRlE14Fz1rk9Z5mho7nl6o/cZmW3Ofh+akxelRJM6rQZgzv6fOc1nt4nJXj8+6
+3b+QlhbJXS3AHUFJhZArqWQQ02YDpp7RY3G4c2e3uNlx7LLQvTPg3poQjueulbjpbGMMGGzm8wN
6XJjQH4g27hI12KDQyuS91frzsmrBjOWuf7Cd8ldCik++yqLPf1PHAfnZ23VGDY1UPvoUoPe1fGQ
KFU0NInhsFZIeN4QqzQfc9LZAfjK1RuTu2Cza9vJCio8hogXx9ze+AGr2xHAckQOBJeOfHhbxwEV
pFOhHSkZvrSs+Mm7uPXARpN6Y7y1GVf3yIEx8WMOTnLSQidwVkp4Phay33V+3WzFjuL0yNGC4OjD
zS+oGuWUGbhBlsYVvnU091n21Wpuzq/X+gj+/b40grLQqqYiuRYBx+l12m9WX8/u039nQ9oTFcQZ
O3eEjS5eIIVkLq/Y+ZqXNePrf2dICq3GIUH6z8J5Ao31lZXaKIyNIMPe2GFbSyIFpi3IIDk1YAX+
PfNYZ1/HtfM3ThXddXiO4F8nCNpqnHU6gl4DGytIvijEZ1/4hdII/3ifAxvSbNkxo4qCPF40Wu8p
3/Wg+hv//MWCQLHAQRcR/sh5stKtk0JFJSDSyts6/t4YmUfALP/fGZG8KEX3hNrrMcZhPqBwBj6r
0Mi2GjxWF/1gJJITzQegMXUTRjTlG9I4mrJxrZ1+H/x8orEXnN7gxHelxYg7MuZ8MvWoa0qP/UB1
amOW1gyAhxU95kgFqGgiPnZVC9E6q1RUPeJ3C7W8ur8wd43tBJcLVly0niJOAxX+sYFYnTk6I008
AnISOrzw02XjkXvq2lHEEt0OohEfSBwJ6NRyvrCeE/HsnJP7ZFKfQb6ehlPZ7F2WXZ/fVcIpHTte
yHGi9I22BKQ5QMh7PJwkngqrGCojavtgKb6zBY7EJ8m7rgfnDa0tDE4ybEAv7LRZsGNz6masN6L4
C7du4wsxsZ/LgqwGehGJgwSyTPXEe60bzRxvM1LcjZWXdY9/8fMdcNEgFYTVl9FRrB5jU8ksI+pm
9Itd9Vp0/vunFxTmBXw04FgRpAVy/T21S47m/tSMWtvPy+vM8qBzcN7EygpAdkxw5wAFf8qPaTa9
S1v0jERqxdUnmrnTu8LTLdZ+GdggVgLRMfjqTIJ/o4fveEe5teo4fT+rkcJdrx+YBx7oHxz8y2MM
VIfhOby6Ytltxx/mJfMAGyyHjQO0NlAQM+GlhlcHOeEFUUeFJqahkGgXG+SqybSr8xO5ckDVg+/L
dCBLsyRAr6RqNKvzLum6kNeppzEljOMNTP7aSLCrDZDYQe70pIvQpAtTmhp3l9HN4deh5eH5kax8
H3RS+DpQf4KiU7pTVKPOm2wq9Ehxvo/R0F5+aJC0EH2iIDdAL6e0FQabgLEa2qqRk/p0ejEuj7hE
K8T/fl9Gf3XgiLIt5ujRBPBEcw96NM/dattdmyJcKIAW4JWMrJnkIJlZZ6mpTjogiZaXvXfG1gv2
9ORDSkXwNoFrAgdf7k0hPdf7nuZjBIrqqvCazMuS4NJlhgnoYFvoivwUgTs+kkkalyM10ikq8+c4
zf2u3wiATk8EDGCGbPTTCpScGOPBA8EezNTgtjJGetnscEn5bRN0yq50Ns7Dlh3x9wd2qFlBZZDD
ToIwHvo9uk53sXldKdw/P2OriwJYIYqRyPWh0nNsqFe1qgQN8xgZeh2wnvwa0dilW+mv/86M2HwH
49GQrZxN1MKjujd2OituStr8dPQtGNDatEGV3kVFCbRaSJQcm1FrvP0Xina4PI9sPQNrV+Xl5gyp
7HFjp4n47TicwFMQwRHCebgrnPljS2a/9FZv631kWle1+W10r60ENPLF05T8mPO3y2cPnWp4LSJz
DqpPadd1JsrTjq30Ubtcp3ZUFtd6t3GVrO0DwXwmEgvodpcBgmCO08qhLYYozQ20Fe7RHOc5W8Kg
60YsEN+ggCkK7seT1qFDuSCG0UeCC5wHhuqZzsa6rJkAVRYoWLELwB0keWKSKmOqGNjPJX3q0YFZ
kweASs8vx9ouA30oXLIFvMBJfjRng1qC032CNy5ubWp8dRtzR0cGMNQWB+tp1IoIEvAHFDGQLzjJ
lWaFTZGaKXnkLINnVzdTFoLfONCnp5xtJbPXpu7QlvxkYW4/WWnFI2N6dpwXNH16bfb0N1MnNhkS
vyjIit9w4AdYWmg8bjF1CX9Xsx3Pb+niO1sJ8/UF+teK5D0hNYO+9x5WDIVfqcmI4lkb2NpX0l2G
akcIiOXBPhNS14hbZHDDlAxuyvSOR8j6e4AgANO8EYKtLsqBBWlRTE7dIncZj5j+ize3cX7Tmls9
qTIi5XMYcP7otUJULmREjlcF8BfmlHPNozh/bZSXSrsF2iA03NKbQCSdNLWvaLdMu2fDFr5r3TT6
SD91EAnE6o5NO4mT5uiNnNCFQd9GW7/Na/WxoO3D4uihvlj+3Op3psgtWirfLRb7fn5D/h8/4FNm
Ha78JC1MTeKOk4a94rB9rf1RxzGAcAEK7GR4dfJwoNe9em/oF+eD0Elj/mtV8oQAic5dZcHqbFKv
RUgEDvzsZ2LenB/d2kE4NCPd7m1eDmY+W1PUOm9W/Z02O1rcTlsQd3F5y3fhoRXx9weHWpsbMyXC
imvnXkozL91oGlvzgoAZAo3i2oDmy0loVi1NkqP5PepYTn3CuyBZyivFdcKMJN8VO3k9P21rl7uL
Z524QYBqlL2UDg81p/EyRTEgKRo4sKoGPGI36qQFWuGKlrTz9lYnECqTYJlB0zbQlMcT6FY6Gp6T
hEf0LY+fDWsj+BJ33sn6HHxe2gVlFmvO2ODzhH6rhzSwkyBFURzFJK9nXuWOAdmiRTvdeJCmwJv0
ky7p9L0F/bUMidukiYzm2Z00z8jDLNF9mr1cOnMiEQJuAmSooOOkS1tPGcZ6AD60jhrPmhPfxT/n
DZxuPXwcVTAUcRFTnDSLL6lW83yZ6yjduWpo/XGhy66G5cVeXlgRAlEawf/kiiv6sYBzBM9oVLDU
8/Q29bbq4adb7MiC/JRvirE00bJdR6qzA+NXbm7M0+r30VqCRAgKlI68EGmndwN1F8xTvgfnfbKR
NVpdBtywkLZCGwn4B45PyFKZy5TqEz5vz16VqV4xfleUQHWDBq+j80t+euUKqBgquY4jkEny6edT
CVnLtKgjZXq08Y6oQyBwzps4dTBCDMLCMxVDQgOZFKWy0bSLdJyaiGRFoA63HRqj0fvjFEOIpiuF
bNEurk3fgT05f5BbkCrkZddErTZ6Klh/GzN7NCpX9QitrpO62gop1uYQPPtIwwkvcMLz2Fs5ZDYM
Ukc5yV41niNAyv25dHfn53Ft14ncFzi6hIKbzNBl5LVTDZmN4w+6i5s53cokrg4DLwnE36iBnkCQ
lXGunGpS6ggdGYDB2B9qDRJJHk9bshEryUTkEXW8w0GOjP+Q4Uo61+AC0rzBFQeOdXqjtNDRmj0w
54S6cm1ZN131tAwqfkTjafyhrDeuoLUdcmhfjjONbBjqBfatgv5gkLut4rz3AHrYAYT9zajdjaaF
tZlFTVkDagYdv6A3Pj7QWh7nTjcnXZSWfm0zBFnzdZv/xfY4NCIGfRCYLEMxdBmHkZoESuvF+4t3
H/aECuAaGmlxO4jdefD5btYHlKArFpmQmAqNLT+0srkh7oGMnEhnAUItpvDg86lbsiWuZwoUY+J1
42uzEfqufl8ww6GIAHCRK0UdTIlznjN8P6Yv1RXJn8/PzsoKI2GJyB4qZ9jYctIijlU7gQwGjVzw
EVmEhYX1MG45trUx4EIAShlZC8ROcmgz0a5FmoxGefKjR/dyzzforLYMiL8/WAQyduaI6IlGmvXa
Gn9c9fH8LIl9fhybiXrUvwOQFjnv0Llm9hON5ir2RvOKx4Fr3hH6dt7MyvEGUBD4JFABIvMqp/ma
qRqbfjGbqCIs8zgzWk+r0wiFxdd4dN7A+btxNlZXH+2eAJB9iqJKNxzIhpuyd9QmMsdmRrIaRZ42
se8UlxUbd+naCqHWipQVmsagCS95rrmhbV5zrY2yIZif6ukvPg8+TuAUIVQmpI+ON4AbF2XlWDgl
CVXpLZ8rvm+GtAjPr8/aIA6tSO6wTucxdjJss4Yot8VkfKHDFjJkxQRkE1AEQRQLhDeRnKFhxWo6
JlofkXfe3fL64lQIqgYHn5eWYWnhYNIMnx+sIP22kKuLJwgqLWggRhOJyFNL5xCtVUjoQOcmSt6N
4TtoqzeWeWW/4g5HKKYBoIwalHa8zDl1lBbyJkNEAEsmqNaXTWBvIbfWlgAacWjEhktE7VsqeNsZ
UcZ2qoaoMqlfhHHWbUThK94ElVtk8ZFZEFlpaRGaJqvSwYz7aLbuOL2F8OEMfPoWc9raXAFxgzwu
VGChKiKdbbfv2iRXMFfzUnlJ/dFpHxoA3Zcv+IERR/LsI6AsjTVirjrzrUUz7cbltzIGdB7gyQ3g
rjjX0n7iepOygahdpMRXueazZePBsvV98fcH94ZKiVM1Jr5P+1vFfZp0f6H78zO04tPxqAdTGrBx
gitfWgYtRfzOnaKPOqwwU+fA0N66es/rfTK8nje1snGFBgXIahGvIRKRfAfpmDrwmrLoTXWjct6Y
q9OvA2aAVmagZIAIOEnBDZ1r9lpGjAhg5u463mL0X/k8wjPkcjTEOgJpIi3Fopk0rbkOD554jOXe
Fo3YqgFcDRa0xfDKkmsnA1FsjioToCXJx+2Y/r507v9pxwF4BfVllJePf345tr2q5qMZzV/K7mtM
NwKQlR8vEEpgIsRTV0izH3/e0Et7agEujtxS2+n18qLaW80sp15JiO1hiyISFFoV0u7Ja7PLjFoF
XpBB6d1nbhCza3NLxv70xOH9hwQyqu+wgSfU8UDmLO1JNUxq5PRJWFphbpNdbTkXe1hYwQWKqYIO
GnA4x1Zao+VOrLQa4CuT19g3yhzSOSLGRsZzbco0vDlBuGTbiGwl79cklg2xpkWLGrW+JiZegktS
fkWOlXiVk4UX7zCkI5CNQAQC9cJPLuQDX+U4SVoqcadEtlez1zR+Of/5lYX5JLMSuQDwB3xm4A8+
n02p06otdaJs7J+HIoYR3XNV5fm8mZWNfGRGusGz0jTmym6dqNIaTwWjEt9YkxUDQgwROUDR7H5S
9oMSA6j7VRxEg/3SQFq28fvF3Xz8EsAJAZxPELTgYpUDzVjPNatuNDOqyl8giaRvpLnn2o5ALpn/
uXiqsN7AH4PUHoVM+cyrDnQWi1YHBiskyW0+XV/+efRtw+canxl7KcxZTD1dRqJYUa15OeonW9nS
tYU4/L6UDHQyks9EzexIfWRxAWbuLY6YldOHsAbJK6DHBNWG2NEHO3Z0O7e2mwSEdEXjTaAhKiBn
3tLKV8rLpwqwLcS0IAeAeLAmTVVeKFU305ZE3W0+QqB4o8y0MlNHn5dmatTaPFOKjkRQuY+9fKtD
f+vz0pGjegYNII7PZ2YAsuVsSyZnxXOAEgpwAbDjA3Yjhx0tiJWXPMmXqBr2g/XNKN55frlzQiOS
6KHDoYO/lZZ6VujYKg0D2Dh3vA6tVPZ8uykPvToOvCkQbQrhOjlSSw1I41llrka9BtkuHvFO9+zx
6fypWzUCRSHcf4CJoChyvGmp7gxKzmIS0ephMT/iEQI7W4DDdRsusIYAswmw3rGNIQcVIIp9gMpr
YJrvwcrwMGn9RuS/cvpEngJSwyiF4GBIA+FVG+dxkZOI1H8a7T5Ob2IFWKvn89O1snePrIhfcXDG
yWwbDES7JNLNj4Z8K+Ld+e+vuHMXaBrQC4IlSCT5j7+fljlg4WVNAJ8GrdmL0t241Y0+L15vtl69
1Xm0NhoDgQ9AjnhWnpTRp6Rw7WIoSRSPZmhP7us8bIn4rVTK0UgruoBs1K7xFpAC0XhEebetGIkg
PvCTTVo4VGYK1AO9LlHETs322uFGaDVWqKEvjeE229gYK7sP7QtA9gn2BcEncTyl7TTnRDGg0sOU
Z3P+oqc35RbX/9o8opqAdD9axMTaHZvos5gqdaItkZXb9/rYf43d8fX8xljb3oA/i3wSIskTgLUa
q1bCSmGi/alVukehDj3NJkqkF8OUQG+N/DEQSiLylr1Oj1UwaTvB+ZNm8WhtGx6ZeWBleuZTyl/O
D2ttcVCax1tadIfYcmuIk9V4ZbQWbrIm803oFpXZY5xticOJ+ZeCJMBr/7Ui3ThOkykm00wSVYr5
BfrUXl8PsPZDyfori2y4iNMhfYbewHuCKwVpWsnb9ZDCYhlPlygfKCrlKrhuqlBT3i6dOFgBf5KQ
5FzRpI5TC0Ws0p4jNVYSz02Xb8sEcgdI+m4EAzLvp8jWHFo6qQGTbKbo04MlVfOq6jG2X93qj5k9
daB6IAM6+dL/R5ridL+jwUMH/BkuXcgHi1k+cLRDoRCjnLQ5mkpvKMJ28Fyw2G7Vn9fWSnQtCFeL
N4b8yI81C9q5GsepyhhQWDMe+t/c/Nf5pTr1DhjKgRHJO5hD21FWzUukDOR2YdO9qXfBeROr4xCX
KxI6gKnLThYMBcNideYc2e5VtTwo88OwRfW5MgrUAqATLlSH0VEpFuxgQZYC/VVd3jX7B4cZHh4i
G2567ft4WCArBaQ3HKk0S26nAGnsps3ejGuogxfe5Z1JKCpDIQKJTiGWIjdeaMzMK7yC6/1QBnO9
S5/PL8Ha7z/4vJylLeIW3tTG51PtOVl2Vvr0F99HW7MrtNRPQcoZZ5kK+cdqv4ApUENNt9kAj68N
ANDkz84tpNNs6aKG2lPJhJLGHjok8VvTXPwOBsDDwL0i2JMRbUifX0hNbYeTdg/SCx+d4QQEMedn
6DR2ggUh8ISUEd7a8i1cG1zt1UZt9ybEv4nXuHe56pHqvs4BgN24JU8nC7aA+xOlHWgMyPeWPmYT
bUjPgHi+p/MdxEcuPg7oFxA6nw7AougKkwJBLQXUL13Mdp/ORVBZlZduYbdPL0VhAXgrMHYQkfw6
PtBDr9QL9B3afdC5X103GAbf8lT+N+PAidbAPYDUgYxQqIiddcnk0r1RkSBeXB+XxvllX1sKpGn/
14LYFgeOiTslqjwcFsqh9qeMBNMW3PT0LsJMAeYOxkeRZ9bELziw4Fa2WTSghdm3xW3VAJJ23Q23
/Ra9yco4UFZAihD5ZqTUiORgkxlY1gXHfN/1dKc6Xm1uPS7WLKAfCD4W0BShs3Q8DjvNU+4mTrvX
s+e6+dbdXLwQmm7CSUOYHolz2YMrcbOoIEiv9nP8jefgtLrYQYE0BTVIQcGLlOPpU7XvbbeMy32f
tkFs6l6/RS22stAaRIhxhUL8DishHTrVBE3K3FvlfjB2VPlisVu3CMotopQVKwK7Yn7qsMGFSKFN
bKll6UxjvQfdD/v4KNxfW85j1QKIZZCeAFkAvOHxQlsDbVpCOVZCv6XOjzR7Qnc/mg2vzy/4isMV
+Q+BQXSAP5KRLAWy0NzsceUpZnGfT2agTEbQ9u6OE7Rfe233dt7eyv49sidNXJm28Qg6/Ho/pnNo
GX1ItloATuMoIPhw0JFZQxYS/abHEzeSfOGQ06z3cbtzQOgPxb52S+V7bRQ6FM7wtkIQAqDOsQ29
HUrDQaF+r71DF/vyBAXK0cDm2CpSzcK1H389adS0rmO12Q/zu6Z9LFsN5GszBNwPeLmRbBFl0OPv
q6UNXRFHq/f2o957LrvLyuj8Kq9agKNFHhUBE9SWji2U+bTwDvJse9FT5GSZ75rQCMy3KsVrZ0T4
8/+Y+dReOnDqbYEuLWbCTFOFRv1NyR/RWKT658eyuta2INkFSgBpbWk1DOJA+7Uv6n3rflSPw1aH
1+rnUXzDCxAeBXfg8VQx6EMBQUGwXV3EO1MZlnm5cbuuPP+wodDHj4MhkgJyXo1oreJ0uVrvHaJ4
6nBtOnGQ0I88z8NKmT0waHsTJR7ldGPu1vaB6L2Fh1njX3LKtGbdYlZ7unzo7rPavmjzn/PLsxIC
4TZBqAhQAjCUcle8kWZDUk2Iqa3K9dVGf7eT4mox699Oq3lucjlPjKOLcykoBoEWkd2y0eP51HVx
tR/RJauDkk9p1VDfEuNZmzfRZiaSUUhQy6Fpk6djObew0o73jn018kDb6rteOzvQ9EMDOTCA2BdS
6MiTUsntFjfYUN0BNxJmUKDvIDwybUFfVhYIWShkAFTsPxfdv8cbfNKMGljKOd33FX8bazVAGOiR
RPGsfgz5ZL9evB+QpASsFAEMcgKfZ+HAJ7htr89dUZd7t4oI9lv+TDXdm/EPiZ/Om1o5ukA4m8i7
CnWFE+R7wSuE36OJUMN+heaVdvlViUYUcIuBKg+hhrwJ4nmJWY9l2ZdP2eAPW/SoK3sMnYW48m18
3j45OLWRKjFpm2bfa0EZB6YdzGp4foJWEsdIdWL/AngoLks53EuaBYsPBYR9bv1MbL/i+ZXTVz4k
rHpylbi7uMvDpv4aa1tPlpXdfWRY/P3BLmCW3S22HtM9V6YvvTUFNtfvmyq+AbvMho/7vI6PM5Ni
kADsit5zxOZSxEmatAR7FJ4WOijSkvyro30xxi85/V4Nbmg5Pyz3Sc+g12f1/rB1ilfCN+SSCbYf
rg4CB3g8TjSjJiqzHLqnxu+e3bn6PfpIQnu+itvrZFq2hrqy4xGSCKeE3IKJxsdjc6x1OU34hHfa
8g1VFJ86HJll6idF5Zfmh5VcG23YoVFDAzMZbb+5eti43zc21YpDQSIYd4qoBkCNUvoRGW3twtAm
th8X5UGNcTBQYgviFAJKif6kV9pu6PQ31PbQOlt5lU7CUel2CV401dxXyBvXgQpBRo/pzY/zP+3k
l+GNL5q1xWqgoVoWcYeS45guOFSPE38AtMeb1R1joZFekeTiVBsM4NpzBcOQgIGJlTrY4Dqn08DY
QB/1qvIh8rwlSrw2FDzSRB3OQL5Hzt1aszJrqdPj+6rXaHPAaxZ0v7r2R9r8PD9pJ3tKTBXBg9MS
kQIGdTySssh7nUPZ+9HyFx5WWyz5K5+HDLoJYnDQpSCvJNzgwUTxTG8heZV2j5lZQjat9VW2Rdlw
cgjxpDWQ0xNAOZBbynkes9ZmdWHW+Gjqf4r6MeNXhF1Nyj42wc5kbNxvK+MRCsugTwaZBtIMYuEO
xqMNysR0q4FoErtWyK367eLVAAO0boBg1gbURa60dVURj0aZskem/0lCvd6I1tZ+PcprwJ2hlgfN
J8kvi/qGU1jQ+EEr+69+K2za+ro0N3SorMHOdPbYVj98S9/Ifp5cmMi5HP52KVI38j4ZoSzLHt/z
ea+8T8PL5VOPDBh8GhRqgTaSdqrSTeWIB2f7WNbf+7rzB9XYnbdwulFFkzfufCSfkUiX3XcDsh1F
zbC4qfuFcwT/1v1k/Nbtu3m5hhDSxrNDrOXRvYhYD/c+MHN4iSOVJN2LioG712ly9jilSEpWvV9B
x9B+jrc6Tk9XHXYALwRYxEBqSX4BAA/kNmMysEc1C5ssnC5NWYlhHHxemD84cJyQsqtLfH7o7jP6
XF5MTya+D4ltLC2qI4ac8qYG1MqTGN8nvRPwJnlo28pX1conTu0XuvN0fg+c7mIAmxCkIIUPo8gs
HQ+ndLveThY+PQL76anTR2K/QG/wvI2VFRGUoXjAuHgmAad8bGNakgLBcc4fJ3sKzIYF2sVOEGV0
PCkwZfg+MsfHBpK4K1MrGyZsZK9Lv6TK5d9H6RxUneLxBSoRaQCYunZ2SGE+9rvOpcAUXowz09AW
BdQRTrsFlm25K2epinLW7NR8dIt3M3/Mqp1Odlt9HytLjbOHg47MArrI5OAQ7QAzQqjMeOz2oJEO
+q4K04vZFDGQQxtSdmTs7R67DTayTAPL+kurb9UGVpyWaFtBBUVU/E4eqkYzDGj7hQWaBpX+FRcL
ZLQ/IM6qGGFBtmAgK3OGNyO6ypDUEyx+khMmw9gAuqNrj85CrgsSgL9N6bcUJE89I0DKQOygyCXg
t7JnTFJa1VrhkEdV/eBa4U889vmYIRkzbETsK5ZwpYjniXh+nQCwpwzAHGSE5sd+1kBN305svNNi
W3svpswNEOHFF8cP6CcEfkYw/QPWILflOUs844Lrjce0C7sx7Lfaiz9zese3ChKumobwGSVUcXaO
jz7T7Zg3Ta0/qm5vholiln6VlQ4eHqz7slRQJgfAgYKO20lpgoBPnW6MybC9flHbu0V1ihtaV9le
ZW3vJRPLrvDKtr/GoOW416uZKFezZQ0PKumLrzp/B+UasMvWdaGaUG8nyRTWDOnMjFC79mIz7x7I
YichN4nysysLdZ/n1hY9m7SGKPTAW6N5TzxoEY3LI3ZJN1QsafIoTQOqesyK9CKY9JuLfPaJFekg
5xqdl2aAFVX97S5IC295CulknRiQLh42lryrMxhgcexl9rM67tkYnh+EnHD4NILUuXgLw1MgXXu8
O5pOTZlb8yTKpvmuyJqvhqJf2QpTPHCDPXBd26lmHMRZ/A2gH6+rneeNH4DOEpg43qAgpECjGlqL
QNR5wpTbsmGJp9jSH7PRftHSof4CAoP6mmdGngCLq+2h894+DJZW+TiJ+hXTZnBBT2hl9dyl4pXv
cjJrfu5a7RU3q/K+7fufnWP/JAWQvPMIzp7Q4Nz6sahp9pyWsVIBoTwotVc6aKbxjEn/ZRno8gOc
Ur9pi9rOPNfleZAzhYbTUCtXLrP4PuUD3yuza/0oqqX4s1RJ4sVKbe16FbuMkOQPbdPdYOdg68uA
6mpbpfBR9GT+mNjI5rtcvcni/GeuFOmO9hYDnWePBLwBcWGEYbqath8FV4d7Dl7Uu9rpUYdhWvae
1ui/8tJ51nAd9Qh7ysTYLQw8D36bmu+s6k1Uyu3sDSfUKjxQiTyqzvRSTl0TLPZSvFau3QRDpo47
s3T1HXwp90c1Xq6zsiCeM6hFSGMFEW1fPINBKbnvZoWE+qD8XGbDYd4IJazUsxOn+qNA3NobLLhe
o6DWVzqrz/FEimcG9vNrlTLNd8zBLv2kXCw1SNHfqIeDl6vt61D07tuEon4XOlVOrlQ6/Cja8VXF
7vPUZtbuHBcL4NUuSXzWU/49pw3UNu3GXNCPXlXPM22QPdEUN76Zdb3zKy03oFg/GY3nsLoqg7rW
ncgYtAlF0rTyk6QfF2+el/bO1pv5V0bGD0i3dLuWdu/1guS9V+WayT2W0MqGZLrzMtHyhXfOq7ZA
h9pDByuJeruA/m4u+P2VOQnIUjv4/40JiEwtlzfMHxSl/m05gCWWSZxAHjeu9xkSydeGy57QavNu
qhzaNHmqBVPHw6wjH706MS9uLP7gdsvUB50zmM2XTmmGq4nVf0q433iHXiYwnHSj+WRlYzv4MQUR
RqD2Olikk9HpHN/hc/YIuNhbbfU1wkbF4sjbTvuCZe9qa0dz3tPOU/L6bVLpL562uM+K1PDrAsRD
k5lMfmxktpfR1Nl11GI3rjJYkM3IaB2WNE+rgKDV9q6HYGLrUb0F3U6iU49k8RhaVp5dNfmSeKPZ
00AFF8IfCK3QG2jDPZczTzzSFEZYN8nr0Cn6i1Vrzc08d79bq+9Gz6JJfUvLWfGH3nwfEn2xA8XW
O+e6yhb192iCoh9gfO4jlOlDDYTmDGK8BUgkWzDVVdMwgSW2aPB8ybKgTJDOQgn7BRBE0l8poCQa
bue0GIyHmABUtXRs8VqzbwIe61BfHF0rsMvsj5W39f+QdmW9kera+hchMRgwr0BNSWWsStLpF5T0
YIwNGDA28OvvV3sf3dupRB3l3H7YUku7y2Ds5eW1viGPh2rUq5aGMg312Mo1ncyCpRT6qW/dfTUH
bpOSmXTdbphrkkLX0suiysK/inWQS5QtnDI86Ay64MxlqHvr3J3FnV9CD0mT6RXa2d0GJkssswUJ
s7INQrsehj4k2TDTn8HiDPXeiv5KwNjjqrFN5WNp9A9+Xe/nyrmTcauczWJwCGcDcQ0kc/mxmOSz
R6uogwt7SJY85PabgiSdvegpr/ah6UHNHWE56aWOCh4H5Ew8Q3WX3KjABcFSJMI+NG7N7E6HDjzq
Q8UOMwRjHLAjR4VbVdikwmHBBvkJ23W6bk4We/FYbLBSb0TvbnTBeTr64lvsQuIDGW+fQ4VDrGhV
TAAvQrow5b3n3nSwZrrppwInsDGmW82hvbRuh83XcOWqvJkm+sNHTryeysL9UfTrUa4NyCort7BY
/xCluJkq4heAKUYM4t0uve65X/NctGH/RPtgPgIb8Qr5e/ey1ua2kfgYTVPP37qwLRFb+FBmQGN7
w2qxcsokAJB7FlK5lqE7vYy6LzaBofWD60wPS1M9g0GodtTvwr0vo2BPOywK7GEnM6EpUv/0ZpXj
8hxNHJzLUzOvFyBF947AYXAZRMZMqayXVxklrbPx6qTRR9vDhAFm8cTPhZ1sPiLEp7IkUe7jWM3H
qOuAw9Th4mYyapPUWpKkAZU/BFXYpaaSWVW1ptjBY71hQJJ7hhYZDPUGaM85deDlurNWrKdmKVLt
uziB/MgiEZ+gg8nhklgM22Ccn9tZ0jyqof6g/KW+hJPhfrClTrWRQCF78jVBEghdsvJGx4ufD6YP
VmEIrxHXAvMaWoMUgCjnGSfF75lw7ma6bcec+nPfpIvBDS5tRlepDYxWubeJcfCJfJFyEpt5bmos
zJK1KVl0UGZ65DItmwQE7LB98Id5Uekk6iIPdDHlAM1tq9jJFgmSv9c0EMDFI7pBjXUkbbBpncBf
8dKnGR9pdRXgX6ZylBsVFmnh4ZtogwdDJ2o8gInh3vo9azKoE2BXEtNBQKiCJH3aSd08QktZrtXs
+quQiyKXpJ/rvABwKEPaBDtNuZg0gPPBHihxtpHTUqZU298z5jLDGasyikb9bQSJk82p9ZDXSWBX
AbEnW3i/sM+dhHyj61W3gOkVq8ap9DMin32WYp5zBOX2oqXlcE9V3SIcxKTLitiKa1/Oyzdeyja4
ckbPfocgu58ufR9kwI+3Wam94rnv6x/eEIXrCGEgdQX3MzP5RaacUeyiAfORxONPEuh713qPviId
cG8OPVBVBWs6llGf8QlYnwCtU1Reo2LrBf2Qw/WyzSCnyzMCz679XEaQNoyaYWfcfsw66WMBJWNt
74hy+TYUUBQSPrbF6LdxldXIzjdWkHFT+MJeJknBUlpO1MftUy9pQ5vuCgoL5Dkw1ZP2afloddWm
4US7S8mQkPlVBT7qgHRJxR22zIRE7pYuXaJWjpmClFVB83PQbpzjOb2UDIOs07lwfzIJ2EFulHsk
ehqmrRMZoW8M8cofg4/ExQT9RZ/4d5rUfN8ts6x3ZKyESD140fTZ0vZ7l8f3IrIC69iTaRT2z4zq
W1V17dZJap75otwgO6PhBAngaV2VxaYfRrMTkUNyz5miHdQhdQb2RZf2rvHNmreQZ+y95QTIxAEd
zPWQ+Q0EMsawvmZLwFbwcO5Xk+MZ/IshT9hLP8R1NnZOv8LygM5VFORcKRiyJXTZ4HD9Hczeq1V2
Dd2YBmQZNApFsiEVzbsi/MmCxk0XUYBzBMZyGvcclLaqRrGdl2lSWbxEpHSGSjlmGeLMGfEES5Ut
f4HxLdeTEgN6s8NTIDqeST96XuaQXwgd3tjAhyQeVb/rtqHXFXPHn6DkuXtOi/G40KLYeLKBjolj
q4eG6XZVF+68ZSqyyWom0q2u4FLSpU6dsEu3SxaIQUN9gca2xdW6H0OdBq2DdEuA8bRK7AyoPcUR
FjZji4TNgZvTgPPxm5pxvqVuF5QHAqnsOXN4F7yMNu6ffTF8h+b0i2VRkdVLOSBVq2CWZI/F3E73
Xa8BoSsRYfbuoI3KpYiki9hqpz6jOIV+TnShG8jumxekCX2OimyY1oSj31rpvluVzOlWYQG77UT4
1SV0PPobv7bu7aAjvu4iBVthmCeIrGJDnaSKz8WD0ArI5cIfZLzXY9z6KSNmWXIWO/7a8d3fRanN
jfSbhz6K6hUiLy4LLu+2XhMVkHxqgYs0Ts1e+NBoZKV91GN2hqTctAhImQU86Ttx+vYSFwVoFcLa
dbL7htSdf5Qqapot9Iq5WkfIZmFTUFRrITuRC14e0fr/2QrkdW1YZUE4znlfjLhBJMvvJDEaUTxE
tInx9AKff1ULKp4APKX7RfnVaqrA95ixpw86WpCzt53+zv1QHx3i3HS9AZoziTUuPzBEbYauJqtW
1pDVbErvCPQM1RtvrnhVwLLRMOfSn+umhAGIcZIR6SiajnrsOiSJS7Nm1gUNcHSiZ4MP9FzIJGRX
oUa7KAbQduvyqSU7ZbxrYCoM9FdN0GY1Gd2trMJgXJW0R+2WzeizgqhCrruIU7Aw5Q+/CpHAQmL0
2ku4hYavLS8MA5Aw9VBkfnTGlu14UDCbKx/aPLjsQQ8OpKf2IulqBB0lRfk0RYymTiwxDwAgQjJQ
tWBbeUG7Snz3JQoX4YJ3g6SXTPRW6UGlQ192gIMvPBOsOrrezLOqbw61qx9aNP8uSKKQ0zEUFeaE
DllR1vVN69ZNNqH28tREze2i4FA+umOcwYUUu7psy52HE2PDPUU3kK7xsZkDmoOE0VxAttXt78Hh
81NKiq65Yrbs6mto89zryP0Oh7Rh3BdME3pXuC5E1RYXruhFJ3/U4Xh0A/ngd32I9UrMU+mG6oHK
wVOp48/LkyLjdG06+HrWLMqBkxVY9Qn9bvjyROhrUzY4BZXjblkUOt+rpnJT1MNAa+Fx55drHtv6
voD61VPE8PSkbeNXs4w0HUlwB1n6cDXP6rGtRp41FfZFTYdfg6EMu6x9InZqMm/B/a+cujaNOyfc
dJFssiEAtW+cEveIZPehpIQ/wZshfoFWYXmxhF6HI3SIZSqnor0uWn8as1bi1ipBOFtJIIn2IzTm
3LW3sOK+pU3S5EuvG7VdyHg/NJGwey5O6rsywkWuTEBVHW3xyzPzL6HHS9NVkLqP6pc5Xg4t6hYC
lyRl6quxpD+CoiGg9I+uXS3MSlzEXG+EJCcF2I/GDfQsKRTugPLQLT44fCX8XaLbGCRB0u3C1n11
p/CVJGOVtQ0CZFi7r/4A7rWPUJQuHJOBJnUNuMhUYs66Qj8uAMtlM/UK7CBpfndkcVIZxiyb+3iR
qDGUbK8bM16owBmDVFi1LxbmgKMcAu9W+Sb0csGip0mBLuTx+XaSUZzjOo/rneUVAkty7N3iyVHc
SeNQks3CpcrmJZDbxdJy3VbFiEfj3V1kG4N7u/JAqiqq/jvENnTOFyTYuJMWGcxi7R44aLyDBcdY
LNIcHbvIFwHbwG/gODdmC629/qYCqyL1cfSYzMbksEAh76GDIss2RoGyyvzSFXtIKIYPSjCOHR71
GshcWLKlSBmDZwVY727xJzvmRevE3bpp62hjxm4dqsZ9wiXY5jXQmNdIvMfVULcDGEaB9yJbPc5b
wyDMgAsTkMwMkQKnYJIm2u2ygSbLRk30G6a+SJGVgCZGkavOi3tsJbFbwXHjj8229Lw13KiTC7eP
LaxdCj5eay16sk/acVmNIfcv+ED7DIiUPidWP6LzEWwjx39OSviCT23yUBq8WCDCNCrDfVG5B1to
5OCC/YgH9WwDEa+WMkh2tselLwGgZ4qFPShWar3qe1dmvWt7mTmu2+RdUPC8p7jO6Ll4jSHVl4WO
hDYpkdta+lu/i7atM9d9hiy5S+NoWXVIr5JIboP+Gw22OhpSbw5/+RPr10OnvMugLIG+RkflV4hq
x0sZa9y5G5eNeSQhlj3L5gb3y0d/YGIljEHCrYZqbZN4SKFEKPcoQR/43LnPs8PVZV3HcZ3bQr14
zmI3iKt825dLdF0QYu9EoZK8GkmYu3F1rPXyo2JtuBGcNiBz+r7cGzTuH6plbF8S2AMcTTI9qk67
0ArsYdXYSW5ygW2RCe0lu046dV5BjK1NUTknP7htwmecx7bdLlX1A222+FICvXfFWdTlk51M6iLG
XC5U+TfaqwnqM7XjpoYUkOKmzrfEt7dkWbxN3xC7aivN99aHWngBtmnKx+Y3LZ1ffdgiLtDqEAto
GCrkyznUG16LooGKcgFAY7HweMdCGOVeTNAofCQLalxVYKmXQRUcSlwT7rCG9ZRmIfP0DemrBVIo
oUIukDglaqcoco2eUdtgqNQDbxjGK+Mnk/gmN5J699YG6hcfO3glFYie0AVZlm8KR8JGB7jVrifc
BO/66JT9R5FSP4ZAQBp56O57T/sQHMdjZLoqrcbFqTk2IpoucNKiMT8nctobyeP1ZNTrxAQCUmTs
eDcOfvcNClkL9Fz7esV6J7kum85FvAFhrQKJOk77op5QG0y+4+ZfZUzXw9MCnOlNNPmMZZQWC14L
6cpF5HfcRU21iNe2mG3mjhUMNHz6OA89/5WgzHkL6bgn4CCj7eLPQVbWuNpltpzJaimiJw91Orkg
sEbwq4B8aCl+jL2v8fTVIFNFTMVzq5z5XgSD+BWfIEq8sAiCCQu+a9w3L52Fdj+L8fTZXXKL5x7y
qUenJOtQFcv9ZDQrgBS7Y5HgLuuZ5N43ZZEZ0sYpgh42Y1PbVBJOsglBZ61Jy14qwKPuKxUGvyip
4yfAaasxtT4/3SwcQbCKgmlCdMX9N1C22vLBATAVxATgkBSKTxdLgAYLcev5FoxgekUsXAHnOmw2
pxhxr3ubLHnlNjSViWNSVJUBcGYBlM89oMairPMCsf57zf+ssQGsF+I6bOZPzUmQ1s4Rp0oRDynV
HBxi87TEKxNsW/v1fjQEmoAsglQPMEzkrDkjYoqkohYBGuq5V23ZZ8ILHzTsoYUB5RMANfHnHKcZ
oj4VlAOaarWzGsLM+0xL+4PfPyFAAPMCZQlWuWf9+lq4RSKGhB50+IroifX35U/w5++fo7KjIbYo
quH3pTKoDm1Js2Oorv19kE9eIjjrPHo9mykKPBQ4kz1OEGfz9Z8HIAr+GMD8guN6Gv4PnImPug58
kqIYLZSLX+wzO5H3Dw9FT1BKgFOD9TLk797+Op2TwAn4GByAEnV2tN7+/eHPepTYA29//mxucHMj
/lDi5121T+KdWXZ23sQoRfx9mM/e4mwfoA6Jloajg0Oz/FimI3/9//38WYvSV4NiwHoEB6W3KF4H
n3zhDycJ6AJwvIFkiMKzbwBNwybiCH2Hxl1Tkc4qJb/az+SVP5oisFRgs5XgdvhOpqxQXilUBehK
PeFAnNsUPr1fn6WTKM9J4ReEi3MWOa8GNNCh8n0gqD5ysqrbrxJzsZj+HODUYf1jJ0RVu1QK0oCH
MTCppXnhfsbi+GiSQOeBr04AWQKM9XYEpzMBykw+OTwqGL9GxWcMq49+H9JFJ3++E+HmnFxhEyp4
oMboYHEMIlmPrfPJRzjNwdsuM1A9AI0BZAE+zztjDHQk0CIlOj4Ye72wHAozdtPfJ83Xd8SbYc4w
j05dCZZQDKPQIMiZ/Do8BYenG4KnBwLCO8+mrkWloyzbGLlxeCWmPKw3BN3gHvWXv6/Z92c0EDdA
uoCkAWECsKHefnAdeYGpVYJrBVn4fg6bQxfY8EaNhnwy0gebHCxp8LlgcA+QPD1DICTwD3GjpQ8O
FLsjkcfZ99Np2aAm8/c3ek87ONGxMRQ6NIjqQPm8faVJgOI3chIc0F1MA3s7QkMEJYp5QLUB/Uo2
7cdx49c7JPUoGn6y/N5TygAiBKQoQqgBrwfb9e3owamK0FC3OHg3QxxCUhrggfCHIg8JbzNHZd6I
usknMibvdxWARQBVgBeFgf1z3mIxRi2NJ1UcSsY2heOs7/4+pR/8PrQAgLI5OchBE/FsRuPZtTIq
FD92rb1uvPoi8L6qKY6H/nOE0+L5I7K1tU4GaJLy44j2mF450Zexqvh9gP1OoD/oqdKzryJCuHiN
geDHqkLczz5ljn44QzApiLDiAGA850ImoxpdCSHHg4cbWlxvfP3ffII/Bjjbp0MxETV3GEC56+Ho
+p9szvfPjxQUnQAAoKGb8E5c0zW6CFqUOg4gjAoFNewvn1z4fXwB6DyfLgPnBBDhMUe3tnAOdXzZ
eBtLP9l278MYEML/bLuTgPG7qO87GsYlXiiOdNk1ybGK1s188dVN8HaIs4jfTF3oAsQgjqGTgzRX
f6ZF9MEn+IfZDPYkspR3m4xBbVuEDewSiburL1r25R2QeBGwuwAeg5v3Dh5obCltvTjVsflRAnFu
vr6AoI0AJCoCBGJffDY7oqv9upsTcQxK3FrT9unrk//nz5/dk3zTRzo2+Pm6uaTjVR9/8vjvs4aT
tMP/Pv657zZBS0gYgt/3xkzFaDH7KWqtgqNvSj8TuPxgreIuDEA+oHAn7bazrTxVUVTKpG6OcfTQ
jiadYMj3GSHt/WF7kkb+vzFOi+2PeNrVA8SAAAA7OitleWpW3qkOtfryR3kzyNmxQKMGghUFBmkD
WP1Vl0vz5XMNbwHtNFDAQZMEMPjsLbqwmIaqaY4I6KuFzBeFHDf/xTv8McTZx7BDETVFIZvj4zBf
TdWXjzW4pUG2CqpMIQ6fc7y/kKafGLp1h1q86jYL/E9ynQ9iBliHwMsnmCjAO88+s2yB55jaIjpM
bs53QDZ8eXLe/PzZBxYOONKgYEQHw6c1xOtaMX+y7z58AUj8Qj4HeQvQ2G+/sPR5tJjFYoJ6ANRi
mDDZT0Y4PePb+wC0OXEoAB8MIQ+Ucd6OUBWDh8oajQ+2XwOWFIl1YdZ/n6YPNhvMaHBrQiHnn139
dogWmAy/RbfqADHmjFTXrXOpWJ/JL/tuQMYUNagohpofpHrOkxgFODeHpCk9sEpdFhf1p1nSB1Hw
zQBnQbz0y7Kf0Xk9iN/AgWm+DnkWS1CEP9l050kyODDo7ENvDTf+E1T9nNFlPFIMCqbRRx0jH/PR
MPYvnPExBp1kHHdLMufA6qC6XG7//qX+YXb8sRpO5B4g/nE5QF0GHIPzel6jeeCxYgqO8wScANi4
gqQMzeyHZJmDDYclOurQ7SPXof1V1P74y7ZRctkoW/yuk6i+aAr3UcHIZV37RZI6weKjNWeAJgoc
XC10N0BXZZYlvS91B++90S9voCxt65TDIiKrL0yQgfljO4ae8vTg0Aa9ZjWsEt4nG3S01cYbAyD6
ACDbDQAewJJGTMAZ14mQe+ADy3ubhEewed387xNztkv+Aw9HnMWlBX85F1fXmnL0ZFx2J8sxZzzY
DPGNmr/9fZCzffJukLNoFQMQHXi1x+78uQHgD8aYM+okzp3zRd3ffwdCORUqsyHUD89ZSmNoE6AJ
kvIOcIDXkrc/owhw0MR8kpOfv88/iylA3RB8YKgFnE8a8xNTl7EJjjy8/LZpm734ZMLOouO/q5VA
VRjWNB/kbHIYdOK6Y3B0DcsBLe+N/8l3/2yEsxN2gKe6T0q8AhxknE3xX7yAD7FqVK2Q9J96AW8j
Y9mgmtQOHn6eOBteldtPktrgg08A8ikYxgSMX/cdRzqwHOUk2gVHGPZB5bcQ4prFnnrwdMtu3RCa
Zk64wKOqLap/oX6hUOEVWrJo6hgbD+s4GMML5Yvovh5avQErxv8dWXtVADS2dX1LASN2qryrHLVL
lsHbAIwJBHw8Iof2BmDJ6KDWRgNWZACw33iknLKZg9+Zod09pEqM7s8OkuPpWMTOepmn4BLYnM+E
iE+B+c+wdmLCnLye0A+EzwOgI2/n2Wsm2/ImKO8qSJSlY2kg4obON/cOSlrUj4Lfncc/WTofjUlg
7oHPCiEjlFzejolA0cJdqyrvkug1CbcVP9b8gvRJ2iVDauPP7KA+ilBg1EHKG34M8Hg5y0WGFqBx
ZrsSDuM7r4fX9yOm8u/x6XwznGaRnLJNbDwKAuhZMiI82+GWR9kdwMnUOzTV1yhgp7AUI9PBdMG2
/nSQv52xxiuXOQHU5LYD4cUjR3/8Wjr4zwC4wsNQBER4TP7ZC8imGR1/IMltbVfuOv6MRPTB/EBA
BnVCCGQhXQtPK+KPS4VHVTx7LExupbnem/C/eHjoBKAXA1sa/50o7uQGjee2cXILI6s2fLL1F6M1
Zp9CCARatWCKIRydrdcqcqpgLi27G8K0qH4EUeYnoIR8rUpw+gRvRjnN4R9zxJKJN5YZHKSy2QDl
+BL34muXiv8MAfo47tmoop9bIxu3wLEDUMNdNM8bgDkue/AT/r4TzsPqv2/xf0OczVXNINO4TBiC
+ReBk1PwGZqN/qxs+cGWPilOomMCLR9Idpyl5klgVGcg6HAr+zCdA+jS7brD31/kgyWLshbyAJxA
2BHnNu4eLfTSQzTiVuuM9FtABv7++x9MFBya0DfEPQmFj/PuYe1yKmbtYse1v1zHApN1oYyf2S9q
9+GbY1VBo8yD+AQmip5tvUnSkAHantwuP7S4kY+j+eLuQy6DrBzHqIfYgWTjLLyKCpIaZTSRY+D/
Tl5Y8Pj3eTr/1Ph5pAAQoQZ5HI5H57cwpQua1LQIjmjOpATQrWm6AHvm74P848rz5zH4zyh4ATDs
aQjIwdlL1EusJ5EwcoznOG/lphi+JRsDiiv5DkAzqDJBm4tfJ1ZQlNfzz8i7i+LvBh1Hx3xSuXjH
t/znUaC2CWWvGIWY84KnnwwFJLfbU5Bvr/pOriwpbz21ACYLL8tyuQ4KoEUhXxW03spv2y9u4PPh
z/I6oDPHseIY3gyAo4sUrEdHXTKyfFJ3ffee6OGdlCV8SGSepCXPNYeWYUzCAvnfNQjVNw6k3yKF
O5RVYh3IrlrZStx0lH+bnJU3iFuXfJaF+Kfe8J/fHFL+/6qngVcNIvB5iilsgNI4CMg3/rjoq3ZM
vMx3XKCuW3WsO1deIW9qd2UlyInz7O+wdjTQ7sjhBFqDobsdqWQZM8nvRVfwbKmZAuh6gkBVb+wW
zKDPSh7/XAvOn5gAtXJaHB/YYLi9ERMcB8qbQTvhik9ed8/7ac5NlaBEAZL19ay8Jh/6Jk6rMkKb
N7BrBeqAq8xP3ozii2sFwR5b5TR3qEh671xSgsqVvawlv7PMb3bKCn0VezzM5AhCx8KjLzbi/41l
sHUHC/kkD3duJQRKVtOHjNLbhu35rou+fDyeygqnLjzAYrjkn51dnjOgjyR9eot8e74Kq0/o4Cjb
nTbPmw8Yn85HZHBoNWDNnVP5jQKoDGSY5dZZUCMZCjGDJFXHDMgqrweuUfRZQeu8BuXmehFNlzuV
lHkbJjoTgDFBlWs02aSGKdVRsayUAfuIMsACl2ZsTtC9Gmb3aui2Bs2+VAbNeGBjANDaKPstr326
YnYg12S23l0wjUGuwWm9aidqttJjj4Ea7FNNgunnUFeoQjgxxDNRQa/uo1LUq2HqSB6bAZDq0DIg
rZtXNXoApAXuoup8bMeGw5GnLrZLouo1fHDbXcenaMtIb1I9RkuuI1tfJnyeV50LTlc8gHVIuoqs
xrJ3bsp54BnguF6OlhIApaVSV+PSJpsFUWQ9yDG+KAxgpV7bKNCUQJCE0osLIZwTVLrqaAklzoBD
jcHxslJE9J728Ly0cOm9SeBnlhLCfrfUBT417OWNhEpvBl3IKCtch6dMtCgnAQOPS57r3UIsslt1
AJ6uxl6/VAH4DySsPYBgZy8HeqBN27Iu9jGL3Ovab9z7oSZ7Bg0BBXju3EyA6Bf1iiciAoWtZ7uI
6RlYWHGFmOitWRSDP1/Rn2FYLzmv4CMMqQ6Wy4q7q8oNMZu2clbJOIhvDXDvORuFzKYQ3tsMQmsy
JdEUe3vN+f1JsxGcwKm4q6rkNWiF3c7CKIOpHxIAT1HO2DpkLEEeLJ+TuQcRCnJz37yFUwtyHmFj
1vfL89xX4ZA1Hq1vHOrYHOKn/is8IAaSW+on3zll7rOv9bCCWpZTZc4cxw/+7DevRVx7R7AQ2j0s
A+FM7Ce/erfRT0sAHhzm54CFMa+KWv+qnck5LEDT32J98AeYehK60+Bjn6gMfZSTkNMUa9Bvt1A1
+F2aJbq3A9CinCXAW9OZgbYZmcwAHrmttISnmFtRkPwB/H5MnGF45YqbzHVKlIl6374UAyQrcVt3
8gIXQJZVcQmS5iTjq6CzBy6BXG5bxwP+mYxsAxYC2ODTwMGVN2w31XV/zZUmK09XM7TzsUjmEET5
yc63irQG88x/iGCuvjeMjjdlAH5ig8l4qHDiRbsCZJY1ALPRYS4w92nkl+wuBqfu2vEadpSd+u7H
qn4alP8sigiJrIXunyELwKcW8nqA2X9bnClc4yNNN5jb5CmYtZ+h0+flgPHrHOoa7RoNNJq3wn0G
LjMMwXIe0ETjo8oQzfCfHiVEsN6SRwICC/ZH3eQuC4ZVPLnDd4adqbIkrtkV6fSIF6Uy1RRQ8Pk1
rl6NX2YMvhMm+MVkuADSLkTuwXMXH1nhfwxBAomGuAKHtRoyahOTL1HR5qFOqrUGnytrAB3OkOt6
68D03S5oEwLkbhk/DKRyLwwHHV6ymYH9E5BsxppL7VIASssmN1u6oUtrHoORN1oHIPgIBAgwUQD/
4ZBUJSLongZDnFegcU26EIBv61iZzOfSuYxKbjeLpHVWA1MNVrtxMw6ri8wfRrTxO06GQyyhEeAX
nG7g8dBm/RhPv0EAdC97HD+vY8vlDnS2END9FvQ3X0BvawZicYvA42Zw7rK5dI33CK7h0GZzq4c9
+O3iNXSA2wS1mSVZUPXLSRrCXARVF26UdeKVhe3hkz8K1IEmqrzcMeBRsdnSrd9oksmp9J+Q3tG0
Er04+rXmm54jAzWRKS8NKuJ3UzEqhG8H+HogULMKVJHrUVThWjrOcA/493xXyWHMR00hyNIsUT5S
0d4aR0cXjkeTrR6dZQXSnfgGblS9rebZA54YhG4tXSiX8ba9iAZglAuhT1rGHpWXuiZkD3JwlTuu
htU5eDVVkdwxxyty4Cx/opsHSrFthpRI+QTFkDptmQPhGGh05gb8uDWMXRE1kma5FlZDAoiCmCm6
DgcDaE5XQwcaExCcJvXlhG6Ohu5ET4pmBfo8JIFLME0u+s7HM+Gh9qbS45prMV4tPpgXbkv7VYDu
6wp03Tkjs9PmZTiTLWOuty4alqwm1BOzjnnjd5y6cjWXFV8tUy3T2FEAU3OnWimBNW1aEu16yB9m
U0RQb3ekAHfIS646M8os6pski1hTpIEu+9uesv5eVareDAHGjcc+hD461AASJqbHRss47ywIrZA4
dK/B4QNje6zcnUgKvVHOoFZlPE4XieZ2JWsTrXvA7tcDwv+uF1A2cHoR7QjK+IcRXqyZM3hgs7ms
y2OFxTOI2F/FpYnypUb90JlRas6APq/yKRhYzjT0J0DxJHs5U2cLbSRnGxYxeD4lGDlJC8OJ2iJq
zI7oL6BT4a2gdSDuB6h7bAIQNO77Vqpd3S/jQ9dPQe7NlNz1YHWtcJxJ6H8a/SLGkwYGnbs08YCH
qkJtN83osz6vMFupn7D/Ie3MeuNGki38iwhwX15Zq0qyRFmWbfmFcHvhvu/89fejB3e6ikUUIQ+m
gUFDaEZlZmRmZMQ5J9KdhtSbHdGX6y6WXWWLzkZxn08kJmWwoGjgxezpoH5RezX4EepNuG1LCDBy
YHUwIhFigZTxM6M3kE3FJ7RlCT/ro0y6Z8+6G9JK8n6SvTgYsD3soTbHI1lSdplretswrZUNkiGj
rYyxelenQvtIfk1XT8SmQ2f7IVxHpdJfotCjHT30HkhVIk6rjz4Cvlm2A5yjn3JPafdFohm22crJ
B+Dy3kavcvQoMi2hxENY5Rs8ylAQzTaul75FqTjarjqqMO4mnQ5Qn/vOVBskYGLTHlK9Qtq1yYGr
atYu76EMpoX+wxzbH6XRG29ti6KuqwWceY0sHso2C5Eoosw5BLl7rMtcvQ8H30MOxA8OStRkn6NR
cDey1tSHKE6VTVJBTC28INyKlBn2mpiVh5S89ANhAT44tJndN7DXyqy1djw4nxvPtzRbMmTovBD5
DoGbUZnKdNjgw3TbhHXLmk7KLjyT1Y+9mqF4QS+qciNZkGLUNog3hdx2KPJG/c6lI+oxBbvsjDCX
jlnVVI/JyAtaQOTgkY00wAz1vKesisTHMs38LQUsYR9KQnfIOt4zA0lzw06gA2+RQc/3YVS79bZp
jOZlkL1fsZZtYkV7KiYCsdT43RfdDNphk41C+U0xhsqRiib6qeZ19NUadW+nhTAYOtH/EUkRPFuh
Q6rFHRXIb5ayqVpiWRnd8GOmtdYesQdxR8XWt4u2MrbaaPY7hAj6jZsgPNvmqrcPBb22x6JTj7D0
6l0sSDgdRWoIG9nbkFkSJ4aVPJnqGG6V1Kdgp44wJvTctHtRVnaemgk7H07nTtc8X4Sfm8vaQU2H
sd2XHcrDadu7tup7X7xR9W2vrkvoWrmv7VRUqxxfDdsHjdJAfAqtMM+JZqmR8PhqtqFaKiettKpH
yzN+dmXU2XmG06vw9feIExGadp55dK2OeyfhHgxiOgwOYVvfkdlpwNZK/t7wsvRNkeEik/CuPxm1
EJ+qKhsdXfACHdGVscruS2/URLtK3WITVtVIvM2j/anqORB8eUSVhVo0dwoP+XiIUE+JtcipqLDS
uCeFvOzm8d4n7faQ9q35CpHezTdhlzenHu5PaNeu2CH0I7nBr7hNG0cVjOQlRirivi5aNP3D1oMW
aUb9pvb1fFMQ4h3QgJo6Ww4cD1oAK2WE3DrKUneM6Ux5zKyu2qqR8U2o2voU6SoVj85NPveFHj60
PkwuhCW0zTi0wasfNsMe3gCSSKOp2EpRiJ9MOQ8c2RMg5GqBz3uoaA5JO7COSVJ8auNi2GgjdEwr
J05PLWi3HgnKk1+P6S7z8i9CVVa7NNSnvktNfg96of7gK613BLxePGlx2b8YeuHdiWWIq8Cbuiu0
8Df/Vbj1O6Wh1M3e1PyhPVjARO94bxVOkReE9qVkkjZRO3fnR17LuyUTbKEzwp0i1zHMdB4aie91
r4qLzJ9eauKTxcb+VIt6tvN9N9mmYedvAzFp7awv2nvaq6b7QW+Hj4Ga1B/VCL0+ZVTR7eiaal9G
7sYMzTvEFz5Hripsm5C8iSd3ENqTtH2Ue15MFcfhRlTTag+1Tt1PsnIbpRK7g6+10hYW4i83KmFW
6m1xymjg9ZjJELdipA16XYSBPXYtGS6zfkDxqv4ep5BbYNcpH6A+Q0IyELyPugJ5+KyPTj4qQnC+
/HwbjeLBlwTbtFKox6M8njrKQrvaDYsTjHFvr2huaXujV38kgSxvpvbR274uk3vFdK09ekaQxaCj
PkiA/bd5aFnkVAKu9TKrPqlS+jMMavNJVDjmdAtSTN0hlxQISnw3eIH5XS6lBH00t9nKdVk/6Umq
3kupVZ+MRvylGxkHdFNKp7BXeruCWmOT/Iv3owaoxCcfv0EFRrW1Mht2egOZ2fVNfSf0vXRAZgOG
dGyGv1W5IUOseJDn9Sg8BVmT7COY7xuqRv6u6mDJcYTDNyq5GAKtgsElogis0I3+hMRgib6IhogX
kl02jAZzKwYRjEbLj+8APGv3/STt4na5b2uBl7/VRTjsxM51IcK2yWYU4/FkyUP0nSSkvjdLqX8Y
S1ROwih+VRWBudSiz51VCfuscX809EFE8TjMnTpG70fuZdnJZKO1iUe9XUtD0wORuLcBUipvSYx0
0O0zxZZYn7smQBtD1gvh1HgBIm6kTMRHtI/h/9aIYcVS+uhLnXTnoja586xBeFJrshJ6qGb3qZtn
H1o17J6TALkeuKUvY50AFsnFxHpxLfVJaUXhVbAC2G9RnAV2EVq+40cdzFm//5ApVrYJVfe3lUbN
vaFp/Ului/RO5craBAgn2Bn5PVo7ml1MT26kOjImR8B8Ixp3+qQEEIUh+nFpmG/SQDTtriq9jRto
+b1SSOKhTUVzU+Rmu098N9oUivYZ3XPzCCU6/R21qISNAzzdVvHjXaR5LW+xsniCb4halGyNmp3l
0vhRJ3d6pzdSiNgKwv+QX3+XcWQdWxnlht7TicuCSrkv5NHYJ4L04OddsjG9XHQKpZ2m0Bjuakuw
toESfU+SKDjEvL72YRk3ZBXQwELrZ9JLQ30CdFWpncBg9K9Zr/d7dxR5UvZh8jUShPKL2wf6Ca2v
+hAolscbMRZoG+PlNlI53tYsCvJabSLB4HPHx1YwetvPtOxjEZBX5enq3kdA1HdJ3gtHyBcwojto
T0QXhr8XvRJCfxwjFJUn1i6tCDK9pvhlQkG1Y7Y4iis5ehiQQm2jL4XdmOf5MwHzaAtkSu1CxKM8
S6MzYNlLH8ymjx/8pAxWShTXpSKyeih0UnCaOnLMqS9l3yHhgPCK00h3uvwwZiuloqXvIy4NVBEc
+iTtflkZTCuv0q20H526eezDO19+d6mLItG/379qJwK+wJQCvm89xaimvhNHR9aW/yHMS8MGcHRX
UMYeORhN6d3RgblDqvCELO8Q5ivlhKU5OjcyK3NVWqJ1eouRyEeGz14jZ6x9frYEFsnsqq/5vEHO
MXsuvLfbBajF709a+rAZEJGeF9EGoxjQxxNGJ6m+OZXy/d1fn5oagn9AbB1a0GT9rLTsll0tlK0u
OkIpf5PJD5ECex9Mf1pka6ozwpzCmbByaQIQYxflVa45rpg8aZoZ2shd/b49jHkp8D82qFxTkOUt
Mq8YAQS1FKoYmiNZT1LllCmpik+3TejXCfqJDAOxiabYCu0ALofRqJlKPTPTnIY7spKNFy1uSc7H
34xUXmPYXsNgmDIgCxiEWoi5S1sDmcZizFONC7I/Rkl7Gt3mGQriJyQPfohDQz5yDe2z4GaY1FW0
fieWnj4zKeYCwkVqoTkZoO745Hs/b0/ftA1m9Q1kWqfmN4BJKGrPvCCWI+IZ6PWOnP4c60MSDDbJ
VNQoCOAk0kD+yq6/goNOLiFTG8aroTAxOZdzqOWWFaeww5y0NaRdIbsalZHypLn6ocv8XRSgRDCk
n3pF2HUp+iG3h7s0ndO5ZjKpoATm/GLSuvXUnld3KORvhu4U6u/EUf/ZVucWZnXpljvd70JZdzyw
LQkuafyFw0/cDo5/fepRMTvYMoJluu7VeAQoOIosnUoJByExrxHeO1n0LGBrySpKwuhNG7OtNUjE
/Z3RKE5FDs1HKolE7u3luK6PTiYAeoExmuBec/cLR7kUaxRxnZFamccDLXXSsrON/DTmKLegCyHU
yVfRVQ+VlR58Enpq/+v2b7g6o6afYAEyg6w4+eRsPntNMN04KGSnye7VX3J3L5m72xaunA4LCPTT
R4SAY5JEvnT5UujdUhgq1aEFy1atEGIZ33uWY4G8Cv8AT5laGl5aQBPP9MsQ1WHSo21yl5j72yNY
WieQZtRvYR6A557D5bTWo4jo5qPjx802IasX+gcSS7YQnNJiQNztMRheOvHN03ale3SLlTrvNfQA
SAxgGKr/EsBHmk5eDrBFL7hE4G90JO2jWspbf3r59/cjWUnA1E9luaWm793dHvXCugHGReBSA4Wv
wDS7NNpJAikR2nI5eorE431Uv9z+/oLn8VWYv1SuCSTmghZNHApq0uSDI9K5qfmgVifBfy8Mkfo4
IDsephJQnyuunJt2vMFUsXdi+aekBFtJWNk9cwYuN+5kQYPWMZX3ofxdTpLsIQnjFV2Pc5d2UHcI
0W/G2u7qJ2IjRLjftFDfaT01zMo7/sX8TQ3HzKmdI0jFS9NwMzMx48p1lMb63A7p12jQX6gGbW+b
WXIDmSQz7bjBnxDJXJpJBsQE6J09OFUhtixUUN7FUbwmoDJ95eIiZh5xbSiluAJ3/WweAyshzxUK
g2NOUlk1Z5H4S6SIqYlUQYaPfzGkM2Ozk133kK5Kc4/tXCEdBHwhEtdOjCuszjQeKKBTiEmcNx+P
VHJ7WYKGc1svZoxsmR4fmuItlzq7pEiZDMARqr1YreB6F6cRMKOhTk55BT5rOzAtgNMGx28qItpW
/9TDY4500vxac6hiceVkWnQO8D0STFS618xfkpFYaCRBrcExqK9FfvIwKtXfmPjTGBxGM0i32WLl
ZPLIRCuD01X5b7F0T0ZiHm77w/SJK+c7MzFzcdCMoReX8uBE9XcplewkfepTlHy1Fa9YnK0zO7M3
H9kr08xc7KRoZ1s5EonqSny5ZIHkC6EyuGWZIOlys/ochiFSbViYCkmemtg9Rb4VI9dBLIgjBXwj
jAwQfwTQl1bEoUA7PJE7p6xQawXPCuiv6JHwTEOrquzU9wtkKrP4fujl4DVDmnKvdGuyFAuuDsKS
9j/UjEW22uxHJAIC9Kj/cfyRQTf00DZRyZdRj1KkatNGa/C/RXNYkWhjOrU1mR1QYUVlbFLRc2j1
tlOyr31T0Wyh2lTNFzVbQVZfvUqm+QU1ZkIuJiKbh4UGzd0MKes7p+/Fz7Lm7Uud1goaOAceqUOI
anW6DfT4hzSam9s7YdGyxUtVmXIfV9SDTlXy0pWkzmlAUnaNQW8CpOHTO1d5kNpnpGo3Lmqxt21e
PSsZLcLiU5BBs4yr3iZ+S3ukVjI7B2ohMvVD8qgnOaryxTYza91GRLvYJbK81hZnySxaSNAl2SqT
G106sVpVjWCVVu9ovCDQSvSRvAwFmayotOVfs3xlURe2JhE20SPnL4/n+Us9prMCJVEFf4URl1BT
WouzJw+cnWIY+KOBBYQaVNblgJA9RlW4zdj7pGRNy0dYnrJj/e43JMsFCYlYnm2noqdyaYYtAEpP
rnpnVI1tP2pPUlTe3faIxalCzmQippBgmlNl/UGgQl62vRPlWfM80Hwb1E7vvdy2suQACCUAjZEh
9xBBXQ4ksdxS04Ssd3BJEDRHDbm+Ij7lDY12tWPfvt02t3DJTLoM/zU3O/yR2WyHwC16R/JBAPa/
TPkTjVf2Y/jjtp1p/uduYNB3DWPTU2geFjZibvmelvYOhZGPmptzCA80HlE/G5Vky1Mf9tZ4TOBt
rBwdi7cC+wmOGg/Kiah2OZ8ZKrPQQcPBCTJwja5AHQFhaY0eUN3PwnrNyGx4yj/qWtOiJbeHbcRD
HcrR9dtIECytrgKJZ8r4il4wFanfufDz9pwuPQD/8J4lXl+4/PyVrIsB6Bca2jue+KRxAsvgPoX4
qXF1xKQRCh2f9fSoiB98+bfQ3QGqvG1/YUPQ4W46kGl5yxinv5/lQ9UuK2MlEGWnSAc7oWToBat8
4Wu3uTAxu9/MupiqnqPsmEll98lBkJ9vj2HhAr0wMIvjSlWJG81nDFII8EDZ+81dR3uRMHxr5H9u
m1qcLiD63J4TmVSaeaI4QjMNwZU4hv5Dd7+vvVVWPv8Hp3+2GvAuRnNIYz6PFGtojyhf3v79Cy5t
iMQY6nT+kZ6ZvbyDVgUEEUjUN0rSCcXQSK8FINNT1Enayq20lFqAnc6jiwc+CfE/fz8bzJBV6Shl
4ghtyKKxyJuqPIxCsPezz6r/kw4FIC6KowkuWl1J2iwcvxeG5UufDrVI8XqtGZ0y9F5INex85Yvb
ObVc0XDv2MQrz4il4wl7UKRwDLJEc2WnXEgV4tRqdHLZ+0ePxH9yOd+Bg6Bw7Xt2EKYHGiX8GN3i
QWmBS95e0QWXMQCL8BiEraiY86xlY+WamTS8y2QYeXQDePufPm9Nr9GzRWzTKBh8mc/zJrWzYleb
v//CACE/2Upe6aQqLw14VVCFZtcMTuIJn5uebiz0zlrrZz19ZHZzwSz/r5G5gmfdiqFodQWPVxcD
JDc+phFyBYL1s/cploviGzL+iCiYayINS/uNJm1UgXTWCKzz5ejKktKz5Iak16qv9JjRaRNgbm9P
4MLtb5ybmBzkbIXUStf7tkpGJzC26vdS2iXlsdJWfHzRy1DO4uCgsEuUeWmkkhJZqeh/6Cho7Q+b
dG2elgfx7/dnW9alh1queaRBO4jg1sGT9l19lNdqPsur8a+V2WpUtTmgio4VpdjRIyH4qqyNY9HC
nwCWZyys/5k3Z/pQR7X/571PSis2/W+xXD1Kpba7vegrduZin6bvV+pIGyRH4x3Xy/WjBwrK1vxq
Jc25bIc3GwwddFnm8bJLK4pAbUjR0XINNfq+coA33h7KomvR1/z/TcyiV8srDa+IMYGKtT2J82vh
4baFRecibDRVnryTDNKl8wrA5rIq1EnCED6mCGv1jY6E+qmTy78YCwcxhThZm9rbT7/kbC9GKIAM
g6BSeqf4BnJ75fNLq3H++dm7gg6MupXAiiAHZ2zlXy18DvUvThPiXQ4r6N1cZ9NPOBvBQPu5YAgz
0fEL2uhsvDsAjPrau3xpyafCMsUVlVhqHs8brTCGWQXKwhxBuIo1DaZM7fX9iw4HHnY3xTzSDbO5
MmPXhT3liQ4dc3ZWWB5DF/14S9qZ4f62paXRcPMTxZO3ouHC9PezKYN8QQJCGABElGZ7kGI5ofuH
Ia6QYZesqEj+qCSkcOV55CYagqYLAdFUV+2FHfDV24NY2iOshaSh2gByZ8761ROgde6ojc6AKq7s
FZvYMHZNdtTrlbBwyYf/EJgnLUETnMLlbMlVqql+5/YOgDC7jb6n4EPTNcHoFSPz4xH6SqU0+WQk
8zZ58QXVeJsecLenbNEIz6apQoNu6NzDiNVpxWNqPStSbhLhN7bsYq2UtbjsBHgkXkm9XpViZPJ1
IdW73qFVoHWqxlw+uF7z+/ZIFh5QBqvxXyMzD3YLgw7xOg/dhG5WcfGWAlnLlTdWxsr+xhToG5XS
Gdm3uRt3aptYowFrLEQ7ypbF8t4SpOc2Gz/kof5aQqG5PbTF+UPxi7wV9WHUzy/dLY9LtYwKlWqJ
ltumxMNQWXGDxZ3zrwVjFiFHZAErBD8GxzIOoUADvw8TrHwtAJMWvY3cnsQhQKytzK5Jt03zvFaZ
uBRqKJHFh06nK2JcffHKuL53mwIcJgUTMseJ+ZXWpANcs0lhk46Rh4Y2oJnf0iMiWZP+W3proQA2
odnIzaD6cjm/9DOXIqGhLJAn5T+JFHzQ8saHLVsHmxowhW0lYnso0uT973Dj3OzMYwcv78Bo+oNT
onUHqH23Wsn7I/s3fzNoU+kVv6Gk9ufVd3asG1bQWD40TUbmdmQ8gTmnA82CCLb1e3GQqnuhDaxH
iFMw9QLQlX0qJLswiRDgsIqcvlJZsREaNXy77dFLjjBVzsFkTe/4eSFGG93MT1VmPOzu/a9NsRX9
3V9Y+KP8jSgXbPbZmtJGsTWDAFeToDBE9DR2hdesWsNCLu0bZOtQqqdVvQj+4dJzChMeUmtxRse9
RDdUmAjlXVVD1zNWch5rhma+4plpWrc0WnXcAdifmNHOtnjqkx75NEv9cnvqlrYD+g2EymQ8gGHP
DoMu8EbOa0qKqSB8kLthl1nCQQ2ASUrUjeIu/CKKwbfbNpfGN60TpW14bVdpc6+gL4pZwqSP3adM
fTZj0e6gF65mYac32HxDnNmZX6qiNYRyORC1RX26zeCxVuCZrZ7mgtFnI75XMjIsbPjw1MbiXV6v
qawtTe25+VkUnwyF6wLBHh04D9WwKccvWXWStG0i26JxvD2lS7cG9yGTyd1OvXvmm0HUF4HeyDwU
S/SNcrp18nIMNreNLA6ISpyE7B247nnmxgwDI7M81o23V3tQBGF8UArP3bhKTfooio1dqHbRS5X4
a8pEi5YJXAj1EPww50G+EkPSprcACbLqWKLkUVI3GOVPgaTuLd2RjJXQdSG8INInAQNOiyBjfufT
ZbmzGhfEsCY887hPhn1e3jOv+rsFfhBORnuH2hvVENJhs92n1jqtgOiH6sCZ24zlT0h0tf/59qot
uAbQC9wCeBGYAXXajWfXQiVKQzTAY3Gy8ZM77rXu7i++DyZmCvV5Sc5hP3nmJVLbF5JTWZt+oCfa
ymm4+PvPvj/7/SLdD9JGiSVHtsJNJPV28W78+bQKOsAlMqL0hpvHxSL5jySmE7gj+pEtb0eYEO+f
IoSWQMshWzgVTS6XIDfRAk2QknTMD0Oo2AK82dsGpg/MTjpcdfo0dz9Y/ekKPlvjWmzjylVb2VHj
yNg2tL9waa4odM290mvHUqujzdQJCir9mtbjwlmOthqY5KnCRsl6NjS6kIupMIHrad/YdRv9s2Dt
2vTj7eEtGwGVTMskKk7zpI4SuVJo9L7oxGIT2Cgs3dGFy9341viqK8nhL4zR5UOlkqZOe/NyLtXO
QkkIXLLTVPpH9JReJiK6TeuPp8FcQ18tnGsUwf+1Nf39bN2ECmEEuY9487ff4vibVD7rwRacCCi2
BD3F2wNbiMPo90HCGuWzSbp0dkcoRmoapQEWr51EamUZgSwetL6/ckss7VdKc3AhEKVUEBm6HJMM
s9BwR4oLqVJvLAtdkvendkkq0BUKOMh0ns2cnRavSKnkOvljmGbafdg3KxO1PIJ/DcxOHEUfYcXU
yuioxV7vTvWv968DDztOGqbIQJPwcoL6sjNoxEhJK3wbxJOpOG71N0uABq6ED1OCnie/LaPzx9Ci
nmQmP/OUHudrB9r1BQnAU8GPyLDz//MzX5LdOARmbDxpAUQz7+RZXwOUQOijvu3frZ8JyGjCxaoA
gchYzfcjfVBzjb6k+lMmnYL7wH23N11+frYFgw5xpjHl8+mDmW2stZhpoVwORopTf4LpU2yb/3wr
H3REQ2ivDTnUL9EgGp8aj46yxZ2k3eU0lNfrn9IkvSHcS8gSSP2n93rbpf3Z+Czk6CBf09xHsF4L
pDHK4NQk0sqOuT5aMDKB5knDgl+aAy1aq0uLMWKQUvCxaCD3J3ZkPN8eyB+o1+UlN6EqAeeDxyLS
mEPBshGwRUgI/ERuvtiXbaJ34PoU7cVvgvALs4x4QpZ8tIaq/tzkskIgmge+LcSSuxnphHdSaDdz
38tG+Qgtg+ojjWWDL43QmIda7Zt7NfA9p06b5G4MveSgeWV0yBUgbuIA4gCdEbk+EopUyJSnQ3/q
iR2PHokGuwIPcTe0dfy9LQLvmcpTTy3flL5EYy988QYNVdbBz52WZhwfmpKuvK4eQ3XzRhrRh1K0
MRKUC7uokdIDF08LOXrMH0OY8hBhVOW1D62XOqt/B50g24IvxvCtx6Ae9+TB/LtyGLy3bDDH+3Iw
mztTL2g5FLeF/rsHS/Yrlgdhe3slFgrlRKzTO0AirFzQIh312i3otf7k5ygLxaLa/6CdsXbowrTZ
TM5+r0VdcAT7iDqSGvlbze3cLanHYuWgu/Y70gl/Yjcmm9z8LPpwq6FSSldRnlRtP+anYdwPwf72
YK8vg8kE/jZx7657FaCmbKlxRUdSVgO1CxIMt7+/AJvXTLKLk0Awxxxl+cvroIi7ocwlo33yXReO
vuIWr0pc0yvdyvLooxL58qcx138Mg5vt2wROuZ+39SNqBIlgZ5bb3q38nulZernNCA/IrGsGKRtK
p7PrVawNAbSS0D2FatRsczoc7VKzJalSojWHt4kDvU6hr5i+1byARgXcVCOu67kGzOfbv+V6eadk
lkg0QSqZyZ9NjZFCChcTjWOleIoRt0Bz5t3qxtwuZybmOQKlcssUL9aerH0Twepe8Z6li5LElwkb
wrJogDQLJrOMLds3nv4kih0dXY9j8StPalt1Tx5iCbdn69pTp6H8a2t20vdFrcZeia2hpUk8nAH9
nf2iuOhhHkJixk+J7+AYXbqqlHmpUhBiPkntPt9payyO6zB/komdsoTc9gRG8uXnDS8nL+1J5pPU
vzS8tQttgpMd1bV04cJEQeCY0uu0gJlkgi/tVGHgFYLUmk+B+K29T82vt9dhaRiMA0YQTzLAvLM1
R/xTyH3P0p8kxMufe3NEZkwrhE9jrHSPWivGK0QHeZqXyx2r0gVrokQBVAY3PNsmbtN47RiXKXC8
onju8uFOMhFy2ZVBNKKyaNKpW0rfTDGPdt0YVY9s1MCmwY5vuzUcGTEgL1WZlfWScReaO1OPi/1Q
qimTbxobBZ387xwW8vOk0LTJhKz5dHvC5mquRHa05oRzajIEVNLnRw5t3BNPQhvk2ZV8ZAeSwD/k
A2KAWaAPgt3T7vlRijJzVzTiW9hGyUZ19WfRD+Ntp7Qg6JA6uCsqyd8mqflC8BBtlcZD7SwZ6/vW
a16NGL2y2795fmxf/ebJC86ebhLqEZpEo+XnXM0RzhK+WLV/7xbSFwvIWKm0m7QcbEvtj2aiPVDK
3TSjvHJUz/z46ifMHG2w3Ih+GkybOL4JwklBkO/2INcMzDaK1vq96E9jbD4joFVEK5+fHe//+f1U
hjjgJweYJ9R1y0zqHHGW56xIEWv6kCcfG+z8xRjOjExjPFunMjTjOhAxgn7goENe3d7+/togZtdl
gMJdFU+DmNT8Rnpvb+RwZZ5mBwrzRAqS0smk1Qtkfv5wp/ODXstCUzzrvBQV/cOQvlbWq6tmK3au
l1ummZ6G4AzxDrHdbCiiXPutUAbhc2ZuEn0zrHWLu56qy+/PtsyYG7Xfp3x/ir3NvdXvrHf2Dpum
iv5qxC6TzDKH8Gy1ey1MI8Fyg2e/NrYVME4/WzltlwYBg3d66SDDf1XNSvRc9NUiDZ4L8z4ID2m6
jZKVJ+maidm2az0hQkskCZ7bZiNniFbtYBbd9tqlpT4fxezKGIxUrBWfUejVvk5QcFnZFSvfn3fW
yxC6VjIddWk1/u0lCaKKK2ffyhzNacC9MeglEoXB8xB80fPfbVluVttjrtmY7t2zo8Msck02Ymw0
xUYcENk5qWunh7SwtyGEs+X+w66f77kBMcBcKAT/2cjQ+5XyTR8dEccOU1Kcr4kib2rlDgXfxv/V
6D8F61fKs6rZR2W1v+0Qy2P993fM9qaltJWLZpv/PMrbRt6b/lZfa5i2ZAIMOjf81CL3qkoruC0a
uXUYPKNRq+iH1n0p14BzayZm298o25Yu637AjbIR0aKqj8JasWBpwc5HMf2EM6dwfbUqBTS6ngPj
q5TshPRoFBtdO9xejqX9c25lthwTv98TEo+5cuGMHIs1Uu7iRJGcJV6EyszT5HIUgTYOoRfROigT
79D5yxH0knZ/MYQzE7O1UEKzbqtYxrNrBLU2Znr8i+8jJY9YA4oRJAcvh1AJUlTUge4/e7otiEiq
rtyGiwt99v3Z77doWJ61Pt9vrEfyWWH6aKJHspZeWFyIMyszd0L6XQtKV/OftXgvh/cRJ765ljhj
Is6eB3/uRBog/3eiZr7UDaiqlInBQnylpYtpbqh4p92KkenCuGVkFot2ZgwiImW2Oj/dF7WIEAlq
ftr3Bnl44xn5ojj7+L+t/+yW1Hpf8klR+8/9sEc0Nlw7mhe34Nm0za7IVgFLrPfT95UNSXr9nQ19
5ssyzzwIQWqZgcH30UmrfsVrJN2Vn6/N3upKHRplGbIgo2wXX/V//qfJ12ZXoxzVislZ6z/X9Ukr
9qsMusXNZ06AXmoMPKFn7lR3lWkMNG565gWrFYgRPQboaCpf/mIUZ1ZmLtR3vtHJJadgZG60BGnV
7e3vL27us+/PXKhCvCfzDNF/rsa71gmTu75bOWRX5mkeZzWZ7KpVxwg6Kkk8ziP62/3K3a/vHgeM
QiBcPNKn8HrmS0UdgQbpPe+5zuyi3+T5oa9XKFAL7ipTH+clOGUfoQVdnuZkzwM19xsBwotrW8bP
Quz3twexMFX0B2Lb8XmK/PMrT1RdMeLx4Dp9p2yH6N4KX4zumKBGeNvO9EtnJ+GFnWmkZwGCpAhm
myaq68TCNwDlyKY/y1aG7CjitsU3OVuZuGkn3DI3u0Bk0+vR6sacqHxNQsf1D0NC0v2BtmcrF+K1
N09lV5ksjS4iajlHxbjoHIxD5IqOph9R0TbSR1SLb8/dtRdMJuDfIdIOjmkOftU9Xg1wqiUnlTeG
p+5qfy1CXLEwR9yMZhxWyR8Lwdukub6mOrI0SeT8SP/R1gSK+2w5pBq9/zTtJWfwdDLK2sc8GY5C
1h5uT9T1qsMNUacyO1hEIASzHZmHgKEouElOBtmW9hwHocx/Sm6x66hkFlWzsncWRwUnzKJUgd7C
PEE35v2QDBWjSoT2pAWubaYigug/bg/qeueYFPZIzFJdQsln/hZCTJmav0+sUPr9fVh0HyujjDdj
Ov7oXO0+HccX0zdWnvPXpwI2aao3rRUPkzlwzvdbqwy7GOxPgnbuGCXfB04fOowcSyUKVo6GJecD
oGciwYQczlXUTVln8IYSKFbaf3aTNygMKwaW1uncwPQDzs4eMI5mPgYYMIcDkppbZOjFeq1z1LIR
0nbQR0D9zPuzI/ecUAC0RGdQ020x1ptR+KhW29u+sDxV/xqZRfeRopRamPmSY1V39fhEMPk/fd+Y
baAw1YVmdDnMKh2YNF0Z3lmN4ZbBsQAsge5B2/AK2qfpLagFFsSJ1Jcg+BGTHrw9gsVloAcr5yQg
2iumJszUgvqCBvEpQNnddH39QPNOlEJaRV/Z/ouLgUYummvS1AVrOo3O3KroulxqBRZD1att7SJF
pfzNcpxZmF3/tGeVvbEw2fpi/uKH2QudwNdAK3OA/H+WhAYvFDV1UNzzfLMidl0k1AYzptOKVQ25
jX3xAZHjV8FXbEMa1Y1XVr+yEYSh7wc04sqObi7ZVSjYepHvbq/f0smDUKmKqgdSYtSXLydVDppW
bHowe5qyKT4L4Cclpxj/YuW0SfwIhCNdHq+CnmEw2oZOfU6o+MnR7GlOVeTGGrJsyT80EE0T1YtL
ew75iix6n4oATZ2ALj/eJ8Kfv3CPcwOzuTJzt225OiTHCB+C/v5v9ur55+XLpShVzYvKYZSc0bXR
08++3F7ptemZnWXF2GotsgKSIxjHNr/LxJXvL3oSfHSEoFGnU+aBWZP3aZQ0qkRjq01dHCrryZIe
6ErxF6M4szKbJLdIYBCkCidyEW6lJtj+vv39hYoaDDsw3gThCEhdBX++oIXEf4HoBMkXjUbMekTP
AceXH+UgeyhREtRqd9vGPb1CntpuJee+tEYIp6D2hLolhdTptD074rJ6RJITiodjmghKeen2eHt0
/0fale04jiPbLxJAater5C1XK6syuyrrRaittYvaJerr5zB75rZNCyZcFz1TA0x3K0wySAYjTpwj
jsjzMB2Dw6EDlLoDjJScr4ZAHasLCux8PrMo9S3itoGl5cNfM4LF3aiT6s6CuIvicbDmGTiu0a7i
oZwOeevzUVUZHboBElPhVAHUPLBiebI6qHqx3hru0eeqkqJesyfA1GD5A3vVRbNcyvPEaOMOtyq1
92XvHjpIB9m7LFLM5tpqndqRfJFzoEIYb8S4oq9L3h4gvfDX7QsmkIdYLGiwXASjDVTdFo+iSTbi
bG8l2RPaTaFCOM5PhQ4tV1Lcnm/ElJ0YFHN74oFFQrPEJTBYdV+t8Z7Zzabmr6M5/cFZim4fVOzR
agxUunwa6VrUTA4h4N+og8ELyKKSoV1bHaBnAdQDLRbot8TfPxmJsfAagShHzi+F/kMNYY/bK4kI
bMDpiDwBgFMX8q9QCkxjaxF+PdVoPwlrm0Jy7cd1D1gJsE6NyLcaL/rWyRIYYRO6DvBe2dalM/iQ
kt39iSEBmAbiHK9r6ezJoP+Yl+JZ4PWHTvsV9Q/t9HrdxMqSCLgeai/iP8CInC9Jnpdp6mi5EZbm
19j7De3b699f2fh48IJjCA9fIDTlK4hRCG5rGvqPMuged1/HZp8nFqg9P103s7IkCJfAzCPI6nDd
Sb47Ng1lHH1HYQphCui0fAVp/R9YQCMFGPhc/ZI1EnIfFkfeDo1Uc71Ny+mpn6Nt06raJtYGgiZ/
XHJIrEHRXQLJ17Q1Xe7irlu0J7JAPW/JgrZWvG1XFh19GYBXoFwkSDAlv2JztRj9gjstYs+EPxe/
b58qAwwCqB9BgAbNM+c+ZWse1CBdNC8VEKiCRkFY1t7bEhHFWb86Vbi+0PaF3lYYOzfDoQDqzsME
1xr1PdfGXV73X9MkV/R8rYUf6FuzXKqj2Qjk0lKMCS6EvLWrGOev50VCvo4HRpHemV2/yyER6PdZ
cqhiqITUy2PVsp9otOv8AYRN12d1JVDAz4AHYkbxcpSv7NlOIDPsZWiOHOfdVEBw1Cr/GjL7ixEl
KKXwr9fNyVhe8SgSItC4r0EYjnyVtIrjbJKoGHv0ugEUDRAtzX4NrTdCcdgjm6SZxy33FsjX2lrx
tR0goc4ic2p9Bt3RPzhDkNESjBQusiNyljlu3ZZAmXAJ42T2gWr2eeQFcQl4tKqlQCbA+mfQEIlG
qzsMXXB7cqtMmg6qqKFus+EpifMvuTbH0DbLh2Rf2Iw9F5ph35PW7II+ghj3oDl/8OTFxseTGhwW
wLfKZ5kdFRC9HNAGMnfJ1nDrl95wFNQVa6fyqQnpIq6Ax4Y4KxpZkBLw7fnJ9LRNG0PtK76RR+Zj
QsXzAxQJaDoBmO98kyaLB2FTWoCmzQjiGZBwhW+sHWUIjrBa2Bhocpc2Zz4tSBouoA+agjF+dogi
ThbXnxSdYwMg6gcxBgC08jPZy/BGHnW0qNOiPljGt7Qg24Z+LuMYHQafQPd6fdOtrQtOMzFPQLui
re18tqDrlHhV1PLwQXe+7ND5/OX276MZwsIBgrIvgOvn3x8aE7XYvOchGhb6jZ08L/pzqoI2ryyJ
YKrHDYMTRCRQz43gETc7DSSvQvQbR69Z+3Z9DOufFz1/uOoRh8lzBG1rW0NLCQiiv1XWXYryyXUD
K2uO3/+vAfH3T6LUyui0tqhgAEfBvtVbjGLceO6rbo1b8NgHox5vrltcHRKagUCd7IrSpn5uMcnd
iZO0sJDf3qbxvlRc9ysXJTJoFpRbMC4o7Ugz1k9jW3Vt70AgBmq+wfhSZX8wgFML0pQJZXK7szon
rJZfOQpnqaFCa6rGIF32QxqDb6drnXCItpRuSbvpFHtj3QIaIMGIib8csUgny25EhsVQ4XBAeH+P
1CzLH3UVz87K9sZC/GtC/IQTE1rVEN4h84Y0v+ejSwOnoZl/q95u96ZTK+JXnFixCldf2gUDScnB
Kfa6Cpki3EU6E6FaBoJVCp5IIIWk73s2q+Z+LJzQSr7b7B5Mg3X63Xxvl9uxgqgsobKDRIUo/chp
WVqhX9mtmBMuxXun/fbq5+sTtbocJ9+XVrxuBmrjvHXCyB2DiWw7AFsj81fNFbft+oT9Ow5p2fsO
DO/jiHFMdD+ahwgKL/ku+uEN2z8Zj8BLgw7BJHIqCVTRGkfCxw4160ehBZ17zM0g+xPvwgX1PyPS
WdVEg16ZbmSHpHe/JKV+AOPS9+vjEPNx6WD/mpAecxnXSWpMmo3Gfue9GfNdXI0caP/5cN3O2rGL
2xBUeoKwGNoM5xtlZjHI6dETE2rM580mVjE2rYwDdEnIeYEXDhGl/EBpFshRznwED4W3t8q74Zej
aoxZGQFKk4LJEkVKA/Qz5yPQzW7sJ7CphAPUfH+mqcKh1gYAyjnq4r860B3SxWE3xIM8o4WbsB7R
uNgESQvi19dbV8GDBdx8OEsEE5A0Bhtt9egTzPSwmwNu+J6qb+1yEILARuiiCY6eC4zKAjlmqCsg
Pd1Bqh4wjy3T832c2DdvcpgBm7JgH0OkK9eLXSizspZqeshnYGG0ne28lPSxz/c6ebs+YZfH1rkl
6dhKepvkrIUlbf7sNfclQPMUwFaIbF63cxkHndsRE3tyj9R2ppWs8EBGjX5a0zgOTeHXfTgb1aZt
H/vbEUseMoL4C74Ab5Z3i+u1ZgySCj10nBheAL3a+An6b76+fLo+rstNc2ZITrEwXhcuEYYiSJTO
w7cWoMTrFi4PfECV0JQOVn6BjpJdekrsChxjjQXCrWazmNC+1rPpR93nu3TMf+jL9PW6vZURAYOF
1K14pVxqYWjg2hkHOs+hMzm/ChtHjZPdXAYRZwyIf1EiRQJfTkVSg5ngpDDnMLM+JTszUazJyial
CIxs8fBBkGpIvtbXXa0nMT7vfMmHxzZ5KnLFmqzO0YkFKWqxnKGcywj0g1Ge+0P/mauCuzUDEEIV
5zz+B+fZ+XYhieukhl6BzQzy0nUPJetYRXG/NkunJqQguIxde0ZLFCisETn2y2ZCfrCYFC/qlcQP
Ug9QpbWRHwQNhbzUMeOGPg7wprG7gzpzZfhVs7fjfawF2I4W34Jz1lYVOVZmD/U16PwBgodHoy5d
NfHYlnnb90h161PgdgMa+O6ub5KVyYOFD/0D0CdCFed8fSKTd3QwwAdbxT/cpALmbjPm++s2VvJH
0D1A8ha6HCL/6ernRorCiIphRK2mrp+4xXd51Pmksn1S3MXDU8zuC2jv1ezmQBZWUe9A+h79RxfY
MiR63QRS3EvY5VBhXMafU2NuSWV+AzPDzWlwmAKZGCJyVIiQDT8foJ5aJSUDQ9LVO1Tj74k+azfy
UiFldG5C2qlZXqPPaWiQb+01aMLzp67LFb6w5m0gusTvx42NB7fkC41W0ibXUuQ2szEGq0L/rBMV
/dXK9YnAEkQrqNsgvpHp4JNqMhYhBhtqk7crveJYNm5gl+DzaaJNRCFBm3aN4hhdHReKB0iLoHXo
YuvmWoZnfoXVMXqIdiND+eu6f6/sITgTEkcgLRG1Y+mMY7Y7pnYd8ZClT6TJoQGb+WN6+1VjILED
8hj0AwH7KxkBo66bdzFSesWibbJ2CUrVQ2llms4sSOco7xYtGyksYEXc96FUnKDiXz9/v4iOfg89
NEjpQDVCcuAarU56a2l9mFjNPStT088oA+8mf24y/dmNG9vPqQkKZ1WiZ21c6ARFLhRdY+Bxkg7R
Zk5algzVgBBqCrokCqbbsUkYGh4UADIjDsAhcL79jcjm5sCTIdT6ybe6R67t58k3vO11P1u7g2AH
TOdQAUYqXs6BM6IBFKHBjgEGlYHtSGc/Ee3Q9ve2uxxon2zyqtrH7oJm0dtIKMXxY4iUAy5azONF
Rhn1qkWLjXwArfObtuRBMdzzAci24nZw1Lkh6a7gRi8S5sUQLrYBAjvmZwX4t65P5JpHfGhvIrjC
y0TGTaM8lDpZXUxQff2i5YCyKfbqylsEETsY0PGGQx1ZTjkU+jDHNWSowgaCsj3OUjrYd0bsgjxY
cbQJz5I3FaSLIGQHzgzQbUt7FlxrFrjyqjGcuk9LPG3z+nusoXgRxbu0fr8+a2vHHB4hwOLi9Stw
BOdebpqlbVY9vE9PnIM9QyKszNgvjRBFuLByRaB08a8dyQOWbqQTaHWHMP3bjrun9qfxrZ/YU/Pz
D7wAiToH17YQk7WlE7VnWVkY9dyH+bgBx4iKBH9tutBaDZoG3HaGIfeaTHlajlXXDeHAi3BGb2LU
tJ8cV9VmsObLQHXAzQjOHuRtzlfFBlBBn0ob+wXEQb9jqoIvrx3bSGpC8hvOjAKrvOosLeiURkNI
qpBlf5vjFwTwdHis0RuXQSt+d93J1rYOXPlDphv8unJ209WMtioKnDMRVEir5L2tf5YLCseqdMHH
h+Sdc2pIzOvJO96bUNvWO2GofDa6bGNW8+OyRAfDrt8aY/BJ3B/NnO1KMEYEZvEri+0NFlnhgytl
dBCq2Mir46EqKAukq6Mjtbv0BJdTpTdPVt8/TWmFKi4JWssGGL3f9GUJTuH8sRsrzwds9JC6xusf
zDnOKhRDEMJcPMzriXotG7Dh9MH0y+Lgji+O85VFKiWbjxPiYs49gUsAdAupUsmXRruwZi3CCWJN
EACMqwfG59d6GtGNCu1ywm0oZJubtPri9vGPeYDChlVCSHKpgpa4PyGXu9HZ/Dy4KGlSQTZWHJ2S
bjuiYnZY27rA/aB1w4S6I14Q574xVDFK7ikmpLAPrHnM0ZHv5rcDywShjkgcQG4XKThp5ZHF9SyA
NnlokqeK7un364u6ci4gbYSyDUBlYB6U40UGUcrBrKHBDboav/5i8dtBxngw4ngDAwYgmrYjJvFk
Ay1TokdWhd/P8jRokA9T8sCuHD0mZNgQ8HykWOQGl5LkcU2EQrZWGIHjQgm7een5T8N6TciPiD+4
zec/mLMTg1KIGtfMy90Ib/xGe9Q63XfLr39iAEldnHBYd/l0Q40TGhAxVMUtc9t6m/kPHBevUKCa
EekCweRIA2jM1uKzZ49h7Hj+s6u/JVRRNV0JOGABngsCNryribQ1Yr13mdOQEczZ2Vdt8Xb90qe+
B2BkzrrEHy2VuuDKhXBqUKbpN80079OWjqED3vNi3oEzMKjTz6S//Ql/Zkc6m2aWO10L6skwd70n
wt37NhleE6/dXfcA1XCk4Kalk15V04IVmpBw05/t9rUa32dne93M2u63wMWNe0WoFcmZQ91uEjp0
iEAhnblYj1GnuDJWTkj00Ngoywv4IrTxzjc/W6asbpIBCqh89DsdEBZAP7r32wch2MuhO4E4isgE
Z7bJ/7sdqyWFctQnplJLXpslpPSQj0Z8YwKQcz4KL6lbUkztFA4Jwssu2d/++08/LwWYrWsMGVu6
KWzmzeIEuSrCXNuLp9+X9iJJgbNbJnzfNSGn5kfVntL7ut5OqpKzwpAnwZWmltk0Q+N0aHSbtoAE
yYvHg8JCBlTxylw3hN4bD4/byxJB5faW5iZsCm1rBBtYGsQQQcmdTwQkoPOgcK81HwZlNV5OYEX2
Lt5OE9Pw/6fQyh6W9zr/7JLH2lQcKmIFpIAH74v/MyFPHLoWutlzxylcunSfY5/3aNIMWvZQ1I+2
nfqTyiXWjpdTg9Ip1lYm7fIFBu3xe1k8TOkja94L1SWwPnOCWhw1RHRjiWU8ufo17pjAypIp1Dxc
ymhfMhPN79By8gf7B5fN/8xI+wc17qgAFhhuxzZLZ+49CORet7C6PujzQD4KffpoqD8fCAhv6dzG
OACalkwP+Tg2T14/FUGkt9WDMzsUWTYyHpyOe4ck59bhuvm1eUTwj9Qk0NmXRH4Wz5Hfn9FVyaLP
lNwb82ZUNW6qTAiHOVmqjgmZeA8mKHvnebyh3mcPrRLXx7F2jn6gGQFoBC+rnJey56ayy05HEcF5
7zYDUYSya/UDIHvRdixmCY0skle70cSjehnQ5w6EntX4YCyuhkde/ORW5jP7u+lWvpOqwFXCveTN
i1qv5yCzgtNIxoM3JliOXWOm4UDfQei6rem0q/UHr9pELQ36kSncfW2pkH4XRJv48yJPyYwE3Nf6
QsI+9iANYPLiebbN8bjUmoqSWObAFOk8dNnCjgUKCdABid9y6hYaIM5kRtnHHfmu60Dt+YLywg6p
7MBqNz1dggIHvTF1oLHNwBe0c8i9DT7WaVuVkW/SH/X02Fc/yYBupfyuaVQ8sx9CyxeTD35WxMiI
/i9SnW7t8ao10Bq1mPuodwIW0aMx2AGe6aCKfDTTPXprEQlDu+i7Zd7lzQsOi8CcEYYYL+N4hwBo
UxeqFLkuDoSLn2XjyEOSEpLH8qOtc6oohwAPEVkDs3z0UtfvyYFo00vJfmhV9mIP28Zifuk8zs1T
yn4sSQko8ejXS7uPDO9+GGpfa2OoFB6nIXtxOxrE3aQI0teXFz1LAnaBVlk5VdflFfTEoM0cNtlf
npv4fHkm/aelaXYgbw9qMLeX0dab/y6tnVk9lsZ9XYXJnODxX2102m7bwg4sB7TcLPJRFXixs5fr
J8aKr4sWC1EHEFpXH73HJ/4Xte40RyV6Lcau45840+NHQZa7tSuuQlCsbGPkV9BmJEJhYPelyyqL
R81qOyxZDSH2x7yDPM2cjfze4mMXuEvdvbr5UH9qNU9T3C6rlgVLtUiWIpoRt8/JIC09t2iGmk44
uWCJs8mG8ueOP1dtvJtAdLK0tx7DyMsj2whwFfoCcGpJm7qieWbWWdmHqfug84e/ry/ZRWiBrwt9
Jvg9KlDYWuej4YtmTiSnqN8wywuqIU984IGHAIJl6aEy81jRYXLhIpI9+eaaGq2bvKkPJ9AyzEWi
+xUBAgLZQMW0XQSdwpCoTCH7BZSCHAQIYGjeT/MQ0ma0g86O3Qd0Wxi+q6Vv+pjwPeZbhYtanUzB
YYgWGlSM5JoU84qhNGyzD+n82JnQS8keFvbW3fzAEUM7MSM89MQDEcH0oz7DjFFZG2LmfjK/X/eK
lVVC0RC7S6SB4BySj4PpvagpXdrQWZK/hqUpPlX1QgPDi+jX65ZWpgwtYBBdQyemwNpI+9gtbWAr
0wqWIvs7uMaOWundRVMBJfZBxfe5MiqQyAJvIchiAHqXRlWlC4VosdWg/++FDS9FcUec1+vDUZiQ
8xroX3WyksEE1e47KFw09HlS9Rev2oBgLci1Uc7HbX++/CXqqUnaRHXYpc6E3Ew5IogpiucyWhzF
JlpZHRwJjis01dDILPsBFGW517O6RfF4u7h31nLoxsNc/Lg+aStbFeAEdEsLKDoCZ8kHyqhGQtDO
2tAbS6uEADOdD4PW6D5F6uaBQQbgYA9LqgCSXCbpP+4oQSeMyjXystIzIeLlkBoxBleM92gTqaOH
2jk6FPv1aKK+03/N02PU3JWuYnOZWJ+zaEPY1RGjYT7h83KWZRkgdqDprA3tPs/vIHq2BK7jqp4I
l+E1eDWwhYVQI/bxBet+40BEdLIXBoXu/rWg+pdRp8FoxJuoyDeA1+SbZKg3tIEwvAehp+tLeumj
OsBh4MZBksrCc1LaajQCBelMpjKMs3GTkxicIsS/nSkL3c8nVuTdZhola2KylKFXkbcJebdocbfX
ByJ+6PlinZuQNlti2eBxnGgZ2uXfnH0aUBkHv8zeHJ6G+FudhM7NiCBpTFIqMakNXcODoQwTI4Ai
r69RFdb10v8wJCFUo+OmwttOGtLi1U3n9rDA/m4fCsWuUn1c+vlZ71ZuzvHxXH/gdDNGn66vx+WJ
dP7jpU1bkGgG3zvWQ3Pvm1duH8rsYNaH60ZWvRdq3aiLQhjApNIFG9ueFludUYaZcx+3jzx5sFXK
wCvzJPK46PUgAkHtinGe3OFd5VW5nSVlSMDa6Y+Zwm3XP4/6MaBFwBbJCO02Y6ZtaHkZQqW11R1/
SVRpnMtDG+eKYFT9rwXxC04G0AIwo/esLEO42G4ucLSUyaHOnD21o8eeqfhb1wYEkDGKX4CbIyCW
7ogkHWzWodwV4tP+ZOQQQQyuL/pl7RiHJNLG4l0K2rqLiJFEzJ2yeS7DIo8eZi/9Gi/lY2QN4DYn
D1qvBb1d7E063CdU29JlDuaGPaV2r3hECeeSTpyznyFNLBTqOo/lpAwXa8yDNJ2PQKluO9bvHbAo
AuL/O20XxZV0ycD9MXa0liKmAHXJBXUBCJ1drRvL0BqdcPaKQ9Klj87s7Vrw8fKl3EIG4WlOuE+9
emN0S5DPGWrW2TEB6zBp822D/mj/+oJIuxAZAiGmhSsMoQcQWBcomIL2I9QryiNyMgSZY6jD+62i
k2HNBmJphDiARqJQLrsVZA7NhE7Z0SFNsETId9qzn1mb6yORnPdjJNgrYqfDey+U4qo2YXoGnPpR
Gx+olwQTwH7XLayOA3Qjgk4Bb0U5lknimKOHvcqPRkl8yyn9mgz+NP993craONB5g3ZRiuotpDzP
9/zMuGXmBiuOPA0YSOcVg5Du2o9pOv28MH9ypGS0n5LJwucj631Jt1r/uJ2il6bfZ/3+1lvwwxiK
wjiAcZ4AFSutPITsHU5meJdeFU+O6xdsuu0qFOuM4AQQAAHr8y7wYsCROaD/Zt2x1jedtmdMcUtJ
B8U/38c5BaD/WqUjNUmSekbWHaneZU8jcZNXUAck97llI5UGovk7QyOOPyeTamde+gFGBg9A7nat
UpAAgdAVfdMd+19j4d/Ydfffcf37den2JTzvcpK13bHJ0sDu70YlBGHt91vohbOR8QMCX056eHnR
NBlEgI6zr03czwyVMM66AfSDQygd3T3ydjRialbUxNLz9lmLHomhXAFRnDu5JcQkISuE29eCjADc
WBwIJ3uFDnqSx26sH3vYgjTGZAXIXw84jIvS8Q7xMqSvkwM0n+1VZlBrEHgMvH7EowrUhamOs8HS
vrPIa4OeRG2Anf0Gj6F+McYjAUTLHnZa5rkv+ai7m4Ql7q7xCs2vdF5sIPaeISGrf46n3np2I0s7
ZEmVxP48seUNSAVu+xTJv0MXV1m9GSan2xGWLQ+T3kxvJXq6/MlOp8SvOs1B72YLNbWqrZ3b8Jpi
igAEBBoHtWb028mwjCrjTTz2nnm0jJFveoh2PetmyvfYKNVjMg/NjWQW/xgE9QNUTfGgvKBRRQuk
tjRI3x71YmMTHZ2v2vbWAxj/Oi5FQQyCsFR23BwCgDEoIs1jnRgvlCP5q1WKMOjyJhHw2X+V76TA
1IIMld6QfD4u7Z3m7WLj0VC9qVZ2hwfxdABmBJD2Aqib8S7hUwsTvHo2eOpr44/r0yQ9EsRCnBqQ
iThySFdSXIbz0foMFpvePOCJ7U2K41cxCpk8VbcGbZpzGNE8P2vBvHVz+HM+CP18h9scioJ6Xs1H
l3wr09BO9pVKPeDywkV6D+sAEg4U+GDu3EQS9WB3m0h/bAs+mVArKMvJR220+tXYXvzT7tLYb2tv
CWaH6YuPzaM6KC+9DdBzgQaB/AteQXKewADeLEl7YzjOkz4EXhwfaevgGR/dWIaDS5wZklMFfFkW
K4/04ajRDa03vNjNtmLnSC+iDxMCsovcDgZ0kXCxzHI2JxeMXLhSELlXJVoSdr35AsTjdfeWOwYu
LEk3ZD0tPVuMtD96+l902VrJQze/6dXOSvZoJ9k09j7t7wvgG6/bvfR4nFonAxTudHLnoOF+gN4b
zGaGtdyViW3dI4c23N1sBRrqiDEBQxJvfelmIzRJzZFCQBfaXv6SfSlVDCSX64RytoA+Q1JBSPVK
w0hy0ynq2KJHznD7JX7rDRsWbztvY5Lbz2uYEkAn/CmOpfMZ61oTbyXDRJHTBgXkC1WhTT8yEVIY
AIQxuohBPOsB6yQZQFmIJXXV0mNL8vKeZBDrtoZxfInsnm6BzDW4P3Rl2voWysJI3k72fcZduutY
rENtmVuP1uL1uzajxvNc8nbLrCR+jW0n3dVNz1V6HJcHM3pqT9ZWulzKuJ2XtuiGI8+1JoA6yhik
IMp908p8Qv+goVJbujzgcFlCgp3ijAOnoKwB7rrQx8nzHr70Fr3RMgAjeI5ic2BU+/ZG8lSxKVFZ
QJwvOrnQ2SstRTqD9H5xcv3I+ses2ScqHY2VucMbErkPNAWgO1lO6dRTXjIHkfdx6h6zbOc5Ae12
/MfNmw9GcBz/0/Yml5h1vB/sqkz0Y6JvEB8NKqHflSPk7PvSpZa29dShFoewlX8uzS+m9f3677/c
21iEk98v3Wj9SDPITmj0OBXgFZzavnuiILWr0GowGg14jfX0uaKkUTz1xNqeb0O8vAXxF5grATCX
W480RuOlgpDwkZNDkz2U+kZJ16YwIcc0XUyQ/7KBl8gLdDEECOGpqTjfVSakxDDvyr7ySgHJmB/y
b2N216raTlYsALyuAzpn4g8kXs7PQ+gjacxoquWYk87cVEV+V+lApNiWijhr1RAI08GEIchOZERH
rheal+V8ObptfbfoOhRQS8i9cltVU1xxOMH8CClglEzErjkf0WDhjRO1HUaUzlt3eetIFOhp9WQm
tT+rWgUvX/y4RoR6Cxii0ct7cXNFSTcxw2OhnWV+bPxtRS9z/9Ue7lIWBU7j3uwPZ+Zk8ohxSBdW
NjA3LN/s4o5BnA8csNc37OVCnduQfG7h1VxYusbCSnsqqoM5fU5uFDjCwXxuQjpzZshXVUkSMVAF
3U0u97v5x/UxXB5q5wYkH8hs2vQ6TeqQj9keTJkReKyvW7g8+3Hw4yULgAbo+S7cedFHOzNLlobO
PBGfA44fx8bkx7Wzi8zi9jjv3JoUXpp9NHdj26Rhak9bx82eE0uZgllxZUCB8VJG9gK5XdmVx2EE
e3HqJCEvN8wFYOjFyoIBctfdC4/frs/eio+hRxk5PnBFoZ1IhmUMol+vSZwUtRbiO/Z9W8e+ozra
VpwAOAmk4hDgILUkZ9DNMRk6sx3TEFqVny0V1/fqEE6+LvkwAf63yyi+jjT2C3f5M2Xac0QiVW1w
bVlQlQZ1BO4ylKklTHiV8o7NE01Dmuzn7CEu7rIq83PtoeWb1lFggVTGpL2fNKMxOB3B29Z8n6wj
WTRfL9Igj0EVZ/2OuiT4Az84GZw0iegDAjrcxuDy0d5EUexnThmkKoTTuiPgmSTaaZH6EzfGySup
BPVSjCAlRZtZm7/VWdPeO9pAFT69ZgU8W8B7oliDRIpwmBMraY0EoGlFaWhBJn4OPOfr9blSfV+K
1Bcj6ssqTbOw1MmLXr73hf7XdQtrLn06AmmeCDNmw6EYQVzekexQk33KFBnAy8sZLbpCSA1BB84a
OdxwxrSZyxEL3vavffUg2HBKU/dtMLKb3Y0t7uKaOTMmZvRkRVxLQ84phTcTe9pwqEfzn9cnbG27
nI5GWnKw8DhTnOppGGmfZ2sTZ7PveZVf1lCiSFI/1RR40zUXQBcjYEYIpMDvINnTI04rZEySMLrn
70rGLdXXJQfTSc/SvBiT0NBM/7luVMHs2tqf/nrJvfql5BP18OvTAbHSsNXZt5x8H+Pj7Xk6ZJlP
pkks28m6L2ZVAtcMQ8dJ++nutELxpFFNlJSuyLTKSTMT3wc5UTMG9va6V61tQyCyUQuBjMBlAOuw
yuKGWyRoZnE2AKtvqg5wAUMlObe2HHj7IzMGYCRCGcmZJh6jWjEmSZi5e8+7p+STQae9phvBnP26
PqKVfYJMCFDI8FwwO8mhBcsgaRkZPA6r2vKTaNrxXr8nc/dGa+gUG+QO7EuZf93myiyCSgMsQcj0
QBBMPo5pVJGm8bw41OKN9sPt9taN9IfieAH2FwMCi4IIMqTLMi/dHiQ+bRFSK4Ym9h0liwKzteJo
AMEJbD5qlagsSTvSMLRJS00Wh1F6H997s+IwvpwixEUfHADwNdRbpQ2pz6mr2aY2hDWFVnE8N4Hr
jq+xriKGET/z/C0OO7Yo6ooOI09+kZllaU86RLDRwewaz+VcjRuUOxo/mpmzb/VRBcv/SB1fGhTN
/qL0jofg+QFgLWQk7RyPYYoycmQwP6Fbt/+ZOo99fWzjGYXsJejp7rrHXa4WHoAErob8H3KYctd9
MeACNa1pRHfOAuWX6pgk5fa6iZU8s7ABLQu8PICHkeGfrs6dlKfzGBbV6McaSJxYQOsDY0yAxIOh
Yn4au/6MJh2z1BTR2kcFXp5XPHYFZYgDAVy5PwjwkL4B0rUP3d5+mlPQ4LTuhtoViAWzezsZmA+C
A78xjC2vyOzHLRLtdqltTUgWOnX9u05N/ONkgz4WxQmz5soAeKN4IpKvl51yHS/ZYjV9GBNDC0or
sx6SxHX9Lmo9xSysebPopEBiEe/+i0py5hpFh079DtplG5aguXjZFYDVqRQQ1rwJJxfYIlBYRDJZ
Ol0SdyhSLdO7sLTnO1bQT1QrFNH+2qTZEL53IdUH/KucTUicsSV2gj4GzdoCJe2PXQ7QhcJl18Zx
akQaB6QxW+Swij70isdRfxoUq3GZTxZ0kFgHIEew4S9aJElPkW7XQS9iuUiO/kYDg7+k35np7Bvy
QouwdWPFzbI6ohOTUnhRLo7Ha0IFOxQFZQh9LQ2VsKnKhBRh9HkZgQ8GoyLLE7Xuqxt1EXB1nc2a
LT0q62gwIzvD9+Pqd2n8rFXSQau/H1lX7Ea02QHKfX4A99iknUnyMRzdKciAbq5UjWurFrDeSO8i
HkYX37mFoiBWY3NnCLP2xQsilXzxZcTiIi3hoSsBFyTg0mLrnISQtGsdMwE9DfJ66aE0gZRu0beS
jI9lEb0lRvY9p8ZGcbZfAkhgE/hs0R8LCLxc+01j00660oPNfO/NX6GxAtSln8emP6XxNu3f86Y9
mO3+utm1iRR8Y2BmAswSgz4f6WQ7CSUZAVdMcUy+z/zl//d5Yf5kIhOO1qzBW7A/gVLpv+fdzXl+
0aeK+xDwBYQWcnmkF4xdxoLNqLd/pehPGazZV1KorwYUp1akgAJtEgPlFJMUubz4XmimeVdGsfXa
NK32zBZaBTbUsvx0Sd5Tr0uOusFLBS5ybZ0E8xiuOETRFwI8ZgWBn34B/1Rujn6xszRV5XLtNjgx
IPfQu6PDnLhAnwWzN5m+0d39H/naqQnpLtCcOCXzjF1l9ulW77RN/ft2bzs1IK0Tkn1QYGowht75
Yf2IjD/5PDD6uC2R37mgVmyztNcWCx1s8YHquPldVZ53LbYQ0YtBHRBdornwfLc4Vp5SzePYjMl7
zONt6eZ7W78zWgX/w6ozgZEcIMiPFlvpfrEniP80A05PEj2n96S+Tbfm43px//28LFFnQEnmn9OT
uOX9MBX7TveOdq5vSc2fYwu1TPDY/MHKGyi4oz9O6MpKN5pXVKi5Vzg8vUPalQjKVLe+mHop9gWq
DxJcaM0EUl9+T0KOMEK3rleHuUOCaXzJ2ruhae7IgM7dSlWVX9mLlHyUyvBewnAkP+jqZdLGqGtC
j5mgGRn3RJ8fq1qVkVlxAzyMgbhE/IcKoBzPkybRB97zBuWkOyd7dZvbz6yz70vbsXHbIaoHfH8s
j1BO9jOVhsLawYz3lo3nFrILwL+KiTy5Xroknqd5rNHdl30qjFGAKjYzeSagySm0pyYpNlPzDuaM
zXVvk/vThYejfIFqJh4C6AKWkfBoTudG4bVdmIJJgun/Ie3KduTGlewXEdC+vEq51ZpZVd5fBLtt
S6QWUqQWSl8/R74z05lKIYXyBdqNBtxQJMlgMNZzKsyeV1GdsG2mP8vkYUz3ZvKl874lgqE2fOgD
gP+zt6D7OKK9xUSSuwA+Se/81oW+K8FbJuonp1vJHiwp0dlvnBt0FfCu8dpGnYTaCrLh/qHJt7f3
YU3EzKBnhV0KTN0rMEB8Ri3Mrlmk1hAE12TMlMgfpJNJG8twqxekDEu7ibo1NMQFdw/H6aJqDPYE
DOjNXHoyDKxra6ZORpn1z0NpkCPDKGLUhgApYSO3N7ojH4eykIfbG7iowOeSZ5bYEiFxvYaqk1+y
uHYOjngOq2abFVbEnJMPkj9xGrMvt6Uu3fupIw6AUoj7rvLIWVHLynQh1KnQbPVgip+3v7/wjGFE
2Z+IjALE5O4k/+xW9h2cPqu1xIkVKqb1N2V7kSa7jv6XcibVOZODRuugT01bnBxnZ3hR6T3ScG/S
laz7kgIikThNnk3JsrmLKWw3Keu6FyfZxo24K8ZtsgYntKR/yJCBxX5Kq1whcBHLsaVK8LgUwGFy
zdeAHwGWquWnjN/RNWVfOv1zYTOPP2FGYYwBhDlDJMw4t1ae4qWX8vz7s9N3BpqntMX3TfESll+H
+pCqn8rKUEJcSWAs6RnaroAnh1TMFKhdnj84O4SVhIY62dl3n6q4QsUao0K2/Oe2Pi/tGLzuKWhG
k/eVPltCa+BoKHVKGhJFbf5OnOTpNUFpEgoGJFaU3+coHZhmc0YesuHUfbHMB8rv3v3zkQfHUzBF
49e0ADkUr688Dkjzx8z75juf/+Lzf4pSaN28psSjDSJLwUJ9SunnmjKAoPyNADiqGDlDp9LVWLjG
8xuYIyA2O6eICdlqteYIzWFw/nMCExsTJtwslA1nZjgwC0+XCoCOvA3NHXXkW52oz3ZWP+vOj30K
8L1WPiYDiVDyfzCq4OeA1HKgEZvz8cBAfGAV3j0t5U/heMDvXaNmXNBAAKv//+9zZu5tlhomGgHt
7uQgm20IEa31Mi4JQN/H5NrCxiFrfnmVnMb3tBZDd/KJH+WBjJp85RQXzAL6S/5EsOjHvEpospqX
fStJd/JGAFcMbv0WtOWhrpvIz3L0fyu9ua2XC9YBAoEKY4aoASFiu1ySsjBHFna0PyUSnCGqHX/0
Qe3HVOZ3WvW/bwtb2r8/1Q2gZgDp/I+CnT1FqSWyHMyQAL8HR+xjyFcs3cIbhHVMEOoAlAKs6ST+
7PN24goAAwZAnxbbiu16snHWco5L22UBjAPp/QnxYf7M2bZoghLEEKdhMI9+Vr60rI81kNQ1Xytj
LIoCWBAgkwyw6s5zTkyRQHlj2Z2Yw77UI900rPgQ6ODQtPaKg7V4Lni30QUKLiR465cbl6IwkAwG
cECVKKKtwL9un/uSAzfBVSAGQM12gq64FBA6MABJ2/ennANfxmj7J23UT6adHhBdjXcISHadmT+7
zN4PRfn+7BoYa6Db8OUM1IMmv+JMLXJe9GiBmOBBrRfPfWUrL/mS1qESh1o6YlAbCM2Xn8dQmSHL
fuhP4CSNePbdcI7JO6md/ljeiQgFdgfPIJqlLmV0UlUDsmgAam28zQ+CgtLtA1rStfPvz8IHMSJ7
HGIKEwlCdjc2JbDt8u993n0I0a1xW9SSroF3a5rEBWovBhkul8JFW6TjyPoTBvm6/GCt4ZwuHgdK
QX9QjWHYZo8UTUxtBCrEDW0fLflg02Or/kKhpmrT/4qYvzMkkzIccoioQga0SeBxr6jU0nFMGPoA
y0UEAp2a7dFATKIbbzi5yS4onwcLaDyHd3Kz/9EpF6DZsDCTR3V16XMPBFJNO5xa68WqX4AJKtfa
/5bOGlbeBO73dPv/mIWzm2fKoeYg3RtOAK8icavfbqvSUqEX4RPs8X8SDfMChAYkXzcWNXD5/Lr8
0qMJfFM4PmiwaG1HRjNWW1SehvtmzL1N31ViU1ayfpE6NFfuz8JCAV2IFspw4pUCNcHlgVXCHkAi
AXYnc0CWO2yiUm5vr3U68llm7ULCzIjpVvVgFoOEWu6UjFPylpiPOVycNirzx95YWdDChA563c9W
NFPBjKAjNWFgWe9S0KgPn43S3vmYms2TyM12SZZh9vY1bYYd8Onj2t7STAEfNwHiwT7t9L4qTtxY
6/lZuBaIYuA/B2hXcIC9dbnLPohmHWoIvIgWfyx9fmi8L3VSoTO6+HR7t5fOE176hF9noE1hDtsB
vTLc0gHPRCO72C23Dm1XzOCCmfpD9QFAbFCmXPX4ZSGgylIfvkpKgri2ngrybEi+cooLywBoE2Ia
TPgAYXPe09nbCs6SQoVRs+9FxLsv796li8/PdJLpymd+QTt09qWx2vNi7Wld+v1wtjArPrncV91X
UnfapTxsTmqI2c58J1vJZAGBWvTv5yd9OzNPPhtsWgt8PgVCiHEEi+rKIa/9/pnCFgLUPqJIgIE4
BtHwdWRrJeoFLUKryQT/GaBr15wfsOEgRdUDKQFjtrEOIlY9NHolPb0oApA5qKdhQAmR6+UmDdrm
/ZAj6JOC7ivYVcCu8r+oGaFfBv4hKDnBSz/Pwg7gjaEuTcF14MaYr18bDl86h/PPz9yntHGKYQRg
88lMN7yK/+aaoXvDAssB2mquEF+Kzm+N3srhYDZAJsOfFX9j6QhQ6gJh9ASMdjUt6Wd8RKumq09V
F4M0TpXx+H4MANRMkVXzLYwETW0Pl6fcZTrJ/X5EesI1oy1qIe+/CR4CZ9AbTaYInW6z7wep03Ze
o0+WjlsSsWxFSydTM3seMSiNii/QkQEwMGeGR0joMV3ghJP0aUTyW9gytulTwB8YBnFzvVJQX3iJ
LsTNtgv5YvAGJkmPix3/ML4rQOp6f7NjQKDDI4wa19UMaNHJzgCaaX9qit1Y7rOPt233gj+BqWjc
NkyZAux7PsHedBXAEqoaB65N8oDEoX/Is0D9skbhxMBwIFlEhjJ9SEfubce8zlbaKq+vJNJsiGcg
HTBGV9nCPCR2oqdcTU9/GWakAaR9e4FrAmZHVLZN4ybEQjLoZbAeMn33F58Hb9CUvcfjFM5MSmWa
8D5zhDF+j9qm89lyVzR6+n2XGo0NOhNgXd6YFpiSfRIgMePIne62kh21tf+bNXjw0KcOXWPeFtbT
rA4aGYBlpH5OyXENPmppBUjTI04C4DE6W2epJeK4TV92vANuKX3U3ZCh7AUGkDzQ7877IKcwqTII
esAJOI+OpUSLuCtVeyoNvvVLujfwRw9rCZkFjQIxh4sTB5bJxJF1eSLhoGgF1K3m1Bw9zEhaxlpy
aU3AzF1omAVC2MKGADBS9UESZfaKUv0J6mZaBT8BCW44PuDunDsMXdpksg0hgvFsO7gvwv1QqN9u
/6UcDobTRmlTR0OTx0IVUTvIzZDIbfH+xjd4LOgXM5GtnfqRZo8BElAVGQIRHEndR0FQx5670lux
oHqIaF30F/+xb3OnxfJbpdu28Y+WsCO7lduKW68u8MTffYGQ1sL0AfwWTAbPF2L0beiIovaPpevG
ZlnHhW7eb8YQOgMsC51VeATmHa5OEoAkNGTBsfRExEs7LoyVyt2C1sG1RlYJYjCdO8fVtGnYG8Sk
4YT/MQ1mde+39Bffnxkyn/DEDTsWHp0hboqN+vz+Mzj/+TNloobf9UODz/ci1mUV02Ctz2RxgwC2
N6H/TxjM09+fhQl12vSiAN7EUZZlXJbooF2bxl6TMHurpBx4X1uQkFUv4yeE2be36No5whsL0jV0
y6B8hjBhtgBLqCpIMnxesqfBAcloTcMu8oj3Dw3agwTWPIC//kJxz4XOdg1d/pj8l3l41DVDm4kR
V2uzOUuX/FzCbNea3JJD6ELCWOxSFlN1R9/vtqIGMw36AnEWnezzu6EzliuFEv5xsIFPaKB1/92J
BpwLjDHQIk0X7/38TbE5vKM28Y99zPWHJn27ffLXfurl52cvinD70bU6fL4CXhUaizJ3J+q7fG3i
fkF/MXsLrJIJkSmEX3mpYDS17aJ3yuQI8kMgVbjV99vLWPv+TIH5WKGTHNm94whw4Xpnvz8+RESD
Hn+kepDYueqPBX8QXqJRJkdfv7KofCe/BPIMl5+fbQ9LkcWoOnweqF5tGwXjxn6/N3qxgNkGFZ1b
OGMLCZhOarfF+4d2sAC4Dcg1QFkxsXl5vh0yZazymwTvnBHdObmxYisW1BTlVHiJ09DrRH9w+f2A
EiOptCSwf5WMqtTdlLw6qcaOUB1acRYXZaGHYHpNUYucN6WZHi2AbtTD3Q1/qPara7911ley1g6z
pLF4tP9PyjyhYQEevVclpIxBufG6EOXovzhyvEe4dLDtCBRm9lVjconabZ8cN17ZxkHTxO+/c+ff
n1nXQWSukQVdAtSsLEof7PEvHghnol3BaCBaUtGxcHnoaLYkeYc5pWNFvgfZd7q5/fsXXofzz88Z
jx3lqKTPYbpN/VC4P1L3h0VWvOmlQ574zdCLDIDnKzxOYIkKZXciORYZB5eN8ZRy88PtVUwGeuav
T+C7yPng6Ua38OyUrcKvrSoLw2OdYy5v9NO49Myty8O9b6U79FaWK8e+dD3wDCGniJgff2anot3W
TTsTazKJEyvQQgYArbarU52tuJ2LK/tX0Lw2NJa6aDsNQYS+Wv1LxtXGbkBH1IdHkqwZ+OVVgU34
P+Bpc12zPMIHx4Qy283W23aHYnwY/J+3j2pJG+BDo8BsTGZlHu7WSdomCmlGuCMMGRuQLKX72xIW
tgzQFnBHpjTp9cBQm9jMIAX3jnbwkdWHuiRRln1hhEYuXxG1sBiIAgMNKiCIqb1pQ898Xt7mQSqr
zju2T4H15q6xHS6cB6qn2Cq0pYGsd96TpuqApEwyHxin5oaW/5QVvw96EGmIlZfljxrNLhCghqfH
0UTnKiReLsTyG7sIRO8ddceHqBrZQ55V963nbbJc/9B9b9xhXz9abr/pvWp7+8CWlomxauTwgOUD
vMjZu5ZWxWDRJvOPna7uM+eQPYd8l5bh++0QiE6Qfp7cr+v8MKYUHNlyiGnNfbpt2xVdWNzD8+/P
lMHtNTIsCU5LWtU213tX3fXGyRjueS2itBRR1x6SNeygBft9sajpMpxp4Kg8zhKJRZGjF35CG1n/
6fbhLNymCwEzpwb5ME06GwJ0O8RGjrZVJKcyQSO0N+K/P9yWtnChAHeNtrmJwAej8DNVYJ5MMtPD
hSL06JFvNV3Ldy4tB+gt4C9AFizEROzlflWVDjgmmgnANb1IJB/dtI9cV+/Motrleb27vZyl0zmX
NlOJnCVBg6CSHFPLbMG3C4CHNH8AJOXKti3JgUc4wcPD6l2l9soqS4wCSM1HIce7VqhHCqiHvFir
ri9tHrpLMSCLNxZTcrNUZR3a/ZhKLMeiRZRgcvuINAhYbDGCtWKQFvQA3d5IccFhQDw+t0fE6/NC
OQQAUk6NbFuch1/ffTKAcgRoFCAR0Cs95ylvw8Kn3CnDY1ps3DCqhq057G+LWFrDuYjZ4ftVbblU
VMjovGTevmcrurXweUBGTRgYqBNdIxEZY02clgfBEWixd5KLbVlmK/nByYuZvQoo16HQBddqIvuZ
vQojXE/dZQhoQofEofNReC/c29khBjC/JepZrQ5GLa3pXOD092fWjPJRg8AeApsvKi1ivAErerVw
UcBGCtOEmrZtX5VpUwT6wmgqAJUAJIgcwjwi9tu7jx2d9whmUV4L0Oc2cw27nvVVb9sA2rgfffR9
HG5/fuEOAoMSfi48DuBDzPsdEfWVY9qY6UnLyo7bJojqTB9E95PYYhpZHT/clrd0JFMWfxrvA3TI
vGpQm1pptAxlIER8ALmkdfcXnwccyTRrB0s5x9lGUZhqp5WgWvJ/6YZF4crPXzpwfPf/v29datSQ
lGXaJaByykU3xN4gNjTptkbjqJWIYE3Q7K5w8GCTusRCUBhsirgsYtWtiJhzmk0Zkim1iu51vJFT
P9rlYqzRC6ivALPDdbpTvngs8/rQantTBtZjUflFhHLYBsOAdVSheJGZITKxA2A0bp/Zn0zo3C6c
/Y55UMLStLXHLklPjk/UUdm5y7dgtnoBaXELBlc336LoIB4cDScc9OBfitRrHkYgnkdCDtZPA3xz
t3/RkqE6/0Ezt6HO0zH3OTYGj9cOo4hRU3wg/TFNT9YEN4dW/35cCcwW2vynaUqUzM2JEPIKtZHD
m6x8DxcjxMkDf+Yb2osi36zfNOA2Ikd0au/3XMRmUKe7Ng9FZHHqx2PbdlEtS70xlKg3NG3pBgGt
s2GMFg8oLMld6KwNaU1PzdWBITqe2nqD6wpMwxhgJgDGfgIJ0otb9K/FSI+pm2/CUKwkjhbvwZmo
mQk3u9TLScOyU+3b8Ha+Z2iIS/KVm7BklKYcPUry6IZBz+DlRfCH0Uh7NSZHVVmxWxx4tfZQrEmY
Pd4k0W4i0Fhw7NpTN2xZ8Om2xq59fzLzZy9dI3OWFR6+b/wq2cbtVl6Jtc/PvPbB8ID2K/H5KkG6
PHbESiy1pFDnBzCzRJ5ihlEGZnLsvQdVDPvGSeKcvRTOGq7M0nMHDAskU9EzihrDtNCzfaoSJkor
SJKjmzyR8K432SZozajOASC/hv+yKAsahbkSpFnR2Hkpi9raQP7ZIVhU9hRmmNMRL6IZopCbW+v9
/CXTiDHKGVOb5kSReilM1IURwlSSIxDNtmAA3gon+Zxx8rNP6/1tXVs8LERTgEgHjPlVAo52dVuB
Twh5aUVjO3201LAFeXOBodT/TtDs0vQuUF/tEYKs4p5ikLlo7rjbgF9ixfYu2RiwvFsYoUTD41WU
KJymd8IOSd2RZHeiZE/p4B7UkK6UZBcap9F3eiZnphB9ixAlCdup4BF+yHL6vaeYZmqtcGuX4xOh
VsxBfsOVvWsMY9/Y5Zfb+7mkkDg3H2xcOL2rmfrUJUWFSgP877yLKtFHRORRTz4WSM1Vb7dl/cn0
zt+Ic2GzxXJPN9wavOSYVqAHKhwnxVPu/xQsaO/tpKP7WjRebNcUNNi2ibExcGLrQygn8wWNiqyu
4VGPFpetP1j8J838z8QsH4LEw4s8qsfEs8ooHArr0TVR4JZI0+2agrhRZ2CGnWPAJybwEyJ3bMJN
Cf8BjCVV+urleXInlAwfyqHy4rAEWBlGr8FmnavkII2khdPjJM9ZxYDdM5jhQ5iW30Wu5cOI5qYN
gE7YvtdOAFK7vL+rK4c/D16ntknVWDEYipMnmRe/dUt3LW3bMnL7UsYG87pn0igRy3zwI2BOJNFQ
qebOalGkQGu3M2gwrz+wMeziLBxskN2japh6LN1yJy0PeUe/DKTJNuCNww/2xh9wlWRU0oEcEwCJ
7sbRCaNO9dneGUuMztq6/+3SoN/cPtarq4JBP3SQAb4Q7ReAm5iF7AwZbLf1EC642WNYfSJeXNB/
bou40tKZiJnzRZNasp4bKQCagMCqfrZZu/GBKke/UMdfsTCLy4FtRu4Yj8JVROoDhCAxGpWeuAkU
hOreGn43ye+/WM+ZjNmTI9Ar79q8TU+NJptyACx6/4NLEanuQdtrvc+LC5pmveDOYyxqHl5ZaAwP
fGAKn8DWsUmtb31p7Woj+YttA7UEBsInWLMrEEPQMAWAf8HLFphkn+o7F1Awtr/yzCwt5VyIffmi
jSnNnIZBiCzTGNCDPxTV3w2d3d0+njUxs+MhtBuFUU+5ruDjkJ/4+FyuFQ2XRYQA+p6g368wRjv4
sJjTRpKwEx2LB9IeTN2xSLy/8x1XB0xiYD6dYD/xoF1umWOj5u07qOh6e+1+qsxvt7fq6uGfPu8h
YMRgkQn8tOnmnjlPoieAg2gJ1jGEz3ZoHlJq39Mh2xi9s+KRL24ZOqOm7mXwXs9TRagsALsj8cjR
ML962c/EP2TvhhidVoOBFjBTIvS9GtPIUJxqMksi6sz3Cd041jYV29sbtrgKZJimWRDMs8wnl+va
dDQAQshRCZbdDSC02XudTvaVqtdCmMkDv3hu4VgA1A6lPczSIzSc3ZYiACdWwzEea7bDWx6WbtTy
9MtY0TdY7F9yhPupA3MNFGpRKtI5aCycuuXmXmeFITEwZTXmUbTZNjX2rNKRW39iybYeH0YgUN7e
z4WnAYQtIJiHp4upzzn2kBskKel4aBwT/jutMM5Mk6jHLJbtP9TAOLst7CoJMO0oxsGnNsPpSs08
6sQYQGHFKnCoVH3y4NtwdgfaFTtpAkrGIQxAor67dUqPRg7z13inFlQH0qewAft6XasDVqTs85SZ
x85sYsP6IuVrkpGVJV7XmLBGOIOg8EEkf40fkjKRhVSZ5jGwXrLRitr+3uJGlHY75m/SZCty5DR/
3N7XKyuCrFOISBvQi8gzXwEw1mCMY4wECIW7yBlfdnFnrdiphb2bGqCBG4xg/rrzzk7g2bUNPKOA
nPruG9Bdy/bt9iKmV2F23S5EzF+NAG1wyhzJsShiPkbYp//u+9MSz0ytM6C9hLr4PtDbH/jpLz4O
qzQNh0+5oJlmT4/qYIcJjCvN2mgs/CcSyJUNmpNE42jhKYLLzENPAzLX8+HMMVEWOjXgiTgaPIG1
n1U7GK/kPmgdFOrTHr0nAbhm0UIjYl6yYVcZltyDy5XFrinoP4ZozI1Ny3Drjnk+RKQO18YtF8zJ
xU+crNvZJttdZVVSFfA0w/ofQCw127odXnxiPo21jGnVruSyFpXmbEtm++4ZOhnNnKYnn2ZbJ8hi
2v9z+2QXVzShzqDyjiHBOe2XJRjxRIYX2vM+D6ERN+WDi+mrUbwCtfO2qMXF/BsJzOGe096h5QiM
o1PCho9F6bzVpN+tiJhc/dktQ6sSJoym0oeHqenLA2oSBKlFUbtHh+f1FrySwAK3SbaldWMcSkPZ
m7Y0P+ZjKUH4LUe175qmisexUb8CGeiNR7n5HIpMRqHw2yg3vGZvyUx+7WzVvFVSjpFdD/lTX2PA
C/6s9WrVY7UzU1wLYyjxpNWavsjB+6qHujxoX1uxYbTdDuFlGfvAJCk2vKB860kj25Ex11tVY7wx
ArhHGms4HcdkJN5bK8GBW5tirU/pypTCpzzfn+nvzxQ4bWwjU07jHsHIt1HmLgODL7C6EM3ePogF
g4oexAkzCxAcE87NpZyidUKupRkc3eDAzQeOq5ytnPXCUi5EzO6igD6XBYcIYkY26tr6PhvuyM/b
61gUgud0Qv6bKrX25TrYKPK8p11wDPI3xzywOuY5VCNbeVYXPAe0cP0rZvY4NHU2tkYBMYVbbpB9
MO1fWb/R9VGIISrrr4DQur2u60oOWHjPJc4uSmERwhVvgmNShPHYBLHP0K+W0G0T8igpH6xhZyPn
Y5k/dLltvbvb4pfUAxwDkzf9BxV8ph669lNhkSI41tR90LX3kFD1oQ/WeguXvBUHDI2AIUb18Hoq
I5ODk/sEEyx5zeNQA+tMRSSDx0l45GXfrfy+ctxolQJ0cXlnYq1LrSnBECzzXgZHn3/o5J5lcbg2
l7cmYqaYdKSEtmONeZOU/2MP+Y9O060u19IdS/p/voEzxQQhK/fNFBto68+8ONRT8snY9/b2/fqA
3vopP4REBAAwLzfMpxh9EIPlHwEiEQnrtaMfimANF2tpLTbK1gZGaM3rp86AGfczjUYip7O31RDG
9mjFovyu6MpqnEVJAOwAFiLCTuA1XS7H5XZbMSPFtAA4D3eaBX4sxrH7aJchprk8Kr/4DiW7xDSG
qNG037mgizqwqg73YEnM0ggLAHgDIfZ9T6v6rkqFiFvbZ1vhZvk9k0V171FUGXviWPEIgOavrsd1
7NXCiNDI1m9arbwdqwMXQPhGX6URd5l8bbrR+8UKXj9otwh2SCblOyUcuBc+kOZUmwSPGSXDxg2o
3DHu62dzZPRuCBneJtXS52ZANyua/HkklEeemGzXEG4mqz17wP9gnfzf1s2sujNKMhKCQ6r7j4Bs
dtSj9ABdqe7F+NKXu9tqt3hOgGCD0gHyDYnsy3Piue49vOvesWOgmigPJf+OBUa9+XpbzoLng4Z5
1FgQFqJaMM+xoe9AMqYc7zi6PM7Mb+H7uZNhzqdG4KkpA8OP88pR6baMDW0aHLNYglU1XA2kl+yN
A+oWcM+C4gzjlZdbVSYtKmw8g8VGaTnfsPxgBH9xGuciptM6803sEIS9ziRCmS85KPSMOGGP6fud
UMwATuNzAKS5Tni5BRuckRnokXRfSXJia1d/QX0xfzbVC/HPld/TWxQmrlNQX0DbeTnGdYcVV2HB
YQcmG5DT0MIMmIF5Sq2Tjc9Qp0yOoLeJRdf9RIvhHVdBZGdwI6VoVk5lTd7sQjZdaYB5EKUuUrTP
tnT2VdoeUgsljSS8502zUlm7bu2AJp+vb/YUyCRMbSKH5Jg0QgJAwTRfksz/5XBS7dUgwx2VhYwS
M+Ubw5e/O1J9BbZ0ehj9wT1yO9Mfb9/dJcX34T/AiuNxwhW71EpmMOUCfwn1X4wukl9dixHplTLf
mojZI5sR1fmlMTWdhU+2+Vo0rzxYKZcvWaCphjdVYdAuMtcah1F0itU0OVJdf2ME/K6BTw+3d2op
gHfALwHUPbSlAJ9iVocBNIkaKy9EniYYTVD2gKnoEIMMMQPgCTsQye9VAV2lbJ+YGF0ewjuPNNvW
Tz4XhbO//WMWF4y49k/B4Zqlq69so7N5gVpXZgKphBWflVqbVlg6twlcEBxGMImmNXPzSCPr1Kks
XA13gpQT9a5uHR2NxPyLaAp8MCigAfsPHbazGlrWaBFQQH8cG798ak17Z+bFszeuRVSWtfQgngua
n6BjmP9pawk7mz7Ugnk7K6DFvuiTzyhIjDsDhUJGpP2kbVLvxsFO7pq2E9sxcb1dlSm5DdxabUaz
q6NW5IjMHPcfG7XQfTHU6X01+u2mSVCHJVZSbjF74GwzWpqYXw87JKAlgSzhhV/dnvughQrLTaY4
Cqnw6/aFb9CtGFoZyaaQm9oCSG5Rm6AoLFCcrcKueyiopndhE2oeyQCNu34C/gc068i4o4O7qwSv
7pvUDncOHYedrnWBqXO3iojGLJ7ClPo+57DYKVP9wciYHyErOX4MBh8OVNfne5CwuwdmmknsGajK
9qoxXh0fJZoR6SggOEW+MIZnI0lBc+COH0v8X8+qC6vt6I/jXpXOV98rfoy54+8sTTwQoLJHxyj3
BWKtLant8kiroN73vS5iu+6rSAsbdC1j2j3SgRGgfBRDXACkJQradHgFKVwWiSKVsRQs2Xj+iL9A
HWYLQuJ2AwpP/tGtMrlpTW5sWo8Xe8wfODFIsnWM/vTmGaNp3h6kad62DYDsDnxHvaES7cheJz6E
edCb0QjF3yKWL624b1ovRrUVhXElUJJKafrk54JuaqrHSKPnPSrs8Vc9+CO8ENPY9tyq0ecum6jK
4caixaZ97ipubB09FJvBzoqtVTrdg+qpiYGptsOPTL610rM+Jqwz70Pp92E85KT73lSp6W4qYqNb
Gqw1YZNXkQlHfweOmd9l1+kImfnyd9qS71Yvq6exgBvdhBV9bQcCIPe272N08fiIxISP7kARvgbh
LjPv++RNV0F4ykjp7Ue3SfBbB/9BVG67SdMaPcAgfGk2vB3dx7yi5VOZGWPctSKMBiWajVWV4mNm
+fVpDAooI1SpugPKL42MXhsIpSmcZRPdvj6RFurwnW/uDGqgS1LmX52i+e1LWT4HbWvHqKJZv506
DXZOmaZ7zCL3jyGzg00LbOiddrjYFE01RMDOU8eiRrMqsVKxq2rV3VOwnYOtbFTV1lMt2fhwDR6U
23v3qPBiobqkm8IofvUyafddn9EXwiiNwV2cfrS83myikHXI/6VpZ9z5PB/2pZB1ZKdmdm8yEh4s
o3Fjf8wykMWYwZ4rU2+42XfbWkgHrVcqiceqz+6orcS+G393rRVn0FuFmvDGBvzCih+0YOCBf4T+
ebRrT7WkmU30Rz+R1qjYSTrbMeqd7e33Y8G2X3x+ZgmNFgjFRiLZqbcS9EOyZxYYd5ZtrLzLCwb3
QszsCUmyTjV92rCTGqMg+SboLhO7JFlxetekzHwYOuC0wqRmp5Hcu+KOOB+42nrG+1+pi7XM3BjT
yXzRhDgRCvBBUSNZ7TyqcMUdXUpcQQqK4jh1pHTm3ChcoU3IcEx2GoRZ4AYAvdqiSOQA+WF4ajky
gbgwOWYuS6eMWVsaG0eHbFOmOV9Z77IG/vtLZioCdkCS8gy/xE829rAlxspS174/040my1D08g12
soattwHIy20NX3DsMVeBYo6BuBS52tlx9X1OLNbjuLR6KfMnq31N8pNN70BEsLJRC5KAaggHGlfd
uMZdM/rO7z3OkyP3+EQo3NaRqrId/uffPGkePblGoLig73D8UKwHaBVUZJ5/0WlryxQcBMdahwe7
Rls61+rAZYIH3FprRl84pgm/ZmrZxNt6BejOBzvgAFtIjlm6gQEVa/3Mi99H6dp1gcEDDMpZQNRK
ZlWMotO1dEAzLM0XBQqYFWO6YO0m2BSEN8jVX9N9+xVA0kNFvWNe7A3AB7It6d+f8r0QMZ3ZWXSP
FtCcuANEtHwXVFZkgfCzenfXMXLoPiIQeLZgA4EneymkgL9n2hloxUMAvd1LthKcLhwFDnhql51m
kaDKl5/vLMQsQ+6CtTyIvY337pZv/Hq0JaEtF5N0mLOYXXhimKMogxEGtFRR76MGNXy4feeXFoAA
Ai3r6MrBGmb7U5ok87IBjOUqjWUGDIr3myw0W/z7/UnPzg5Zm6JRvofv+5+Zs9NkRYcWDAkG/1yM
hIEgA33Ss3dMpBIDvBTcPMIN72n4CZPBbNRx46OY1/zzF1t1Jmu2VfBL3SocFT3p3eC8Gcbr7c8v
LgW5aDxiyKldNV7pgASBN3B26gr/BR2q+LdD+Q5po00lVk5lTdZMbWlle6JHqHGyMaEX65R9GTsD
nZKNV8RWXrkR4Pg/317egkHxkcjBAz3FxVfdWP9D2pU0N44zy1+ECO7LldRm2ZYlt93bhdGbQZAA
SXAnf/1LeubNSBBDDM/Xlz44giVshUJVVibRBmrWQ5Ic4ww0b9HDwPI9i77dNjK3m6dEGJj34baw
KS53W+Sag9bicj9a/sEWAV9CeU/zouSiQdcK8D+uLqBD1HyG4TMzQT4lgeaCG/R4C9XaLz3q1pG/
AD9ZMqQcfK9lnscLHHxT/+15XzNI1kfli72kuzCzDy7GoxwfkGrrGcsQULDxew6McVG5gQDdn01P
lfHj9trMbIALW8rxIR4kJFLdSI5NcTSjbVscWbf9DyYAwX1vlpiw+JfLb8VxbRkFlj9lX2trnSBK
0ha28ezCABYEQgINyg5qN7g9CCdDVItTmvIBLDciiV8gmBo/y4pB+dkstIVU4MyWvgjKFAcKhiO9
GmWLLU3+APg7fpihCQR150Gf4gpKQRw0UOO94Zdg8IksKw1TvC1vL8wUkVydmwmKNsmwo2CgBMZD
S8Cw0eLcCI6Xfh/G5OfYROupbaaibdCI39WHe5GnceGkgioIPZw4rpd7oTBim6Kqkh55G5j2KbOO
t4c0ty5AMtgTtASxrNq1Dz3uOBtTPz1aW9k8jekC89vcPgOgDt3UUHe5xlcVVSz9nhoQeLZ/WHnY
bXxj40Qvt8dw3U2CSQImBqGkh9okAA2Xk8TTLjLkACtTT3v5qU9WTnLPKfoAVwQgiq4eg4GEtbkk
xjo7eVCCgk20iV+Vv8BmrNtpN8IumjBeunIhKpj7POhEwY46NadecSJHPINeYdnxI6BjfbJh7Oft
eZv5/gR6xCtpeutBjvNy2gZq16NnMnaMmmfrm5QLUIylzyunBUi1rEt8fD4uoJLHVnHfrG4PYMYX
nw9AvcdykdV6x8Fl4ETWviq1T32HAoBdLj2IZ+2YHm58oFDRwKY4FwNU+VVmCXbUqnJVeX9qZC3/
AzIeEKZ/bUx33FmEKZLWzUaOELDuy8BqoVXJCtQYPh7oo2wGIC+ItqGJ6SkXclE6rMPFz45SIrdE
XrR8oVYyc+AR7E+3ij0ZUpnUqBtblEcmaDztEbDZt7SWG4vcl+j3ub32c4Zw8sAIB7A3XIwyX4ld
y7yBPOJR0KfYfCPNW927oTUslSWX7CiXsVG6wDyMGJCp/8z4Pme/ynbl1ktN7nOHZYJXI9pDVHn1
AtCakgprxAOjM4ZV5MegWl16z8+OxACMGu2loHJXS+mjzkvNSYf4COoMGjhasfOS7NV0yY4US5Sl
cycGnP3/2FI8sjFIlpYIwXBtGX7gSxqhLEailWFH4/r2RphLnIHCd6KnRVrEuargE57Q2o5bMJog
QeYj/wKyiz9eRfZGlq/sOH4zKm3dw30Hkeuv20j7k1rRQngzO96z3zDN/dnpzaA4DUZhjLfVWycs
M28NruYTctz/ITt8MVhl24/VmHhRrsHlec4Dr5GXGSuPLEzp7GbEC2fCRKDSqPK1ZhUX9Vhb8RFa
mhBfWVIXWvr89PezyXKdoac0crARvZWOx/p/uNbAtYVSLYg1QOih7D3db0rNoOCLEBCQQ0she+io
T/6L+zkzooyhgY6P3nVNfNTk0TR/xI65NQwR6san27t7dmMhvzjBOqayj2InjwdhV5Md370b6i2K
D6hnLIHh5hYEjTJYabRYoBqrGHGZBzVbmeLuMd+AsaLaQhQ4NwiUECbeFuTiLPXW6SAzWvHEw4Jn
65yv/HwNedbb8zQ7hDMTyqLHmRh5zWHCl2tKV+7q9ufnR4CgfwrzcKspxw61KqOgA/JvhQN+VkhU
DPVa5AvVjJnnhQ+U4D9GlKsm1zjE/BzkFpC4tqujxvaEPJBil/IfjfxZtwvx2dKYpp9zdgzrVFY0
oTCXay9RzMCwsbWX+N7nl+WfIamZjCzvRaoBIwbJ3LvU3ZKFZVmYMTXaEGTMoJ+NZeltlNpJvxtY
v5Nas/Z481hZ4rnsrA0KyguHf1oI5R14vlAqPqKQaF+r+hRmyXdqNkESHX3jmGTdtq9kgKas/2nz
vcucny2U3w2NowlMIh3INidjDA4UI0JM3SxEhws7wphW88xQ10Q97k8YcvLfUXxyoACQLYnBz0Uh
Z5tcbcx0qaGXpR6jvEnXjO1k8ejLQC5B7mb3HYKpCa5mXfeMJZQxx+2RhSRQYojSZFX/h86hSRrl
HwvKja8TE/VxoGGPbl4E3Td05ga3V31pCIrLcYYy9TyCTVanT9muXWLmnl3rifwSneu4V1St0tLN
UJ11CAJOywpYf5LDlyxa6PKZfuLVOTmzMf2Gs/1EuRB174HTX/fzMGv/jPZL1Wy0EW/zt9uTtWRJ
WQ3TrWhn5xQZwG5dj2VQgP3A0NswAZChisfNbWvzS/Pv3ClL4ye1Y9IKc0fcnQPtGLbgX6Zfe2ve
lIsAbRg214mHFL3+kEQ/veRzDsr0Nv11exgzeRNDA/WYCYU2ILCAv7pcH4PZVEPOjB2Rrw96f1WV
n0U5IHmyhVZq0BmnqD4MfRXo1stty9cO9NKwMoHNyHU+mpwdE7NcF8IKYu1bbBJQ1iJ7X0AZAE1I
ty1eb/dLi8qUEvC6lSApR4WF2S+NKLcSDUvJYCyxYM5gBS8NKbdqDBaxRgwwJMRW0hctyUI/3+nG
Wxz/LHm6kvy+sz7jgR5Y5l44XQBdqtBs7tz40+0RX2+iix+iMoDnbhlDTwBJCxcNAsDs2M9G1uzT
km8aucQ1t7CeqhgRA7TH78yMHal/0IcHLTr4qMNEyGA44zc3/X17ZEv71leyGKxqqZXbiFdBdpxC
vskoVzF6nwtA3Cl5i7I4YJlx1/m/9O70P5o2L48MA8bfMLppVuVKy7/07YYVfzr/2HqAbETfzPER
uMrA6fj6tuGF/au+A/RUpmlMMGQfgWd7KvS7vlkY27UPvdwwireW7P8PJZ4Kn1PLuMMbapfE8G8N
XzXuUsf1tRO9NKc4n9HvzcjyMJOt/tZ3VTAsqUNeB4eXBhQn48XEToBlgZc2nQCdoFBL9/RVy+pj
5sT3ULc+NFZ97BpnYR5nkN6TYVC5IvCAc1UfoH2ZJ0RMaUnTi7cpULqjLrZV24ZdlodjsanFpgbD
UQSWHrFJzHuv+/C9ix+AHnYEJ1P6WA2LR10HtFvAB/naoQd8Eixx+fDJIS8DXRIomd004ExEBAGy
dkNVM8jQN9+2RYMwwrkvjLDOVzndxs7KXmLAmnUx/xpS3ZnlMq1PWIFktXnv6p+LHEUk6KEIkG5Z
b27+fPu4zTTYTVP4z7hUjyZtkaR2hs0z+J84OGw1pOOs7NUp9pr5u3IfRbLr5Icxc5c2FbdGc7A3
5xoq83hIb6X3YEg7qOpH2194js+evLOxKT4M8FQtNjOJsMxed95n2S/456WlmuyfhX1WAjkBaWAc
ZV+um8JAZ7G7dlt/NUDoBzilVVyC5Or2gs36x7MxKc6LDr6XQSEEeWdnF3cbDTyh5uq2icU9oXis
TFqNxgTmzR7HpwxNnTSzT5XJ9m5RrYRAcgAthOjH2un9sGB71pdNKokTOgT9XIovy2Sea2mKY0ay
KnSzB+oCa3RM40+AE2+86Gc+LLiQ2fmctCVAaALFY7U7pBOOAfw6ijce1Te58H90YCPT8+jP7Tmd
tsJlpIstD2QTepbA2Xcl3NMntdV6GTwVT4qw838US1CHJQPKXi/0HK2BdEptEfEFXXGBcOjP22OY
3e5nY5h+wtl29wjAhiKDCdseApM9e6MHCWoZ5PVJTz5b/VKIORvYndlTtnqSuiOt0Gt/lMYJJJRx
R8D8smkqY+FIzU6dPxEU65DeRWniclxx1Nas6FsE6Q2Q9UHkbW/P2+wWO/u+4u6IVicgZsD3Gy+k
3fPRLpaC/rkRQAxjeuCADVJX64NVLLDtBhcjYM46j1YFCsIfH8O5BWUMgOA3cTrgpRbJJvQxEMss
tln7fNvK3CULOYCpjR7k16AovlyJsSncpM7w3uy0LDDKZj103witIPtphml1d9vY/KT9a0xxNTmI
0RNjetw6wtuU7IlA0Ok/WECtZmoaBUZMXZZaFn7JPQeRX+IHogmIU/6HrQsA0z8WlGUpGK+FhOjV
8cUfXxP38+3fP3cA0VoL0ISHXK2lxjyR2xYxrUeADYOc7IYudO2wbxeWYc6rIBcMwCea24CbVBzX
aLVO2Q/gU2fiTyHgHNHUUOTg5sCJR/nOTBaAILN7bIK5IxFgXsv9okTXMbeDvQEbK5LfC4hQJN7X
XLe2IP24PYGzWwwYQYi7IEYGmvlyP+dNZ9p91oPJWP9a3zfD79ufn10fUKVN3Ws+vq5MnYxMwnmK
zzudvSZ1vxotN2wiFspuwdLcIqFegjAftU4Q2qmWBqM0Gg0RgdHaYdUlaCF7zPL7ouxCqlmHeLFb
eW7mULkF7boGIWvgty5nrhm8VoJFkR3zbNUGfKnTwZgdkI0jCbyOhTStAgnxcx5FIk/SI5qutdUg
ubHmFD2PcLHtGkSa46pgNAk6Lfmim2P+HSrO6Ia0I4mKDrSawAg/hp1d61vg77s1yT0IQOgVVJWK
oXtiQGsGI+U0iHz9t5UPOfoZimIFLYQqqIjfbyB+qa04abxvULUaF3b47NwBqQ80DVwD0POXc1ck
dWM7lKVHEsfo+snQxwxe3QXPM3epWWdGFFedQwNcQn8J7IlkJ1N0owKG2H1YbQ+F2XMjiose3BKd
KHigHIE0B9tBv719fmYnCk8faJ7gWYfO+8uJMjO/6cEUlB4b4VR7MEIWQT+SJcz53Cm1oFc1NfYD
UqPeAtZQWrTPaHqUWrLXOAlEm62NaAjGYokgY3ZRAMZygXEyoNKsnBrXm7LDMeDtmlUMu97h+ZbJ
yA00t1jqFX7PPakRLQQ539kacT5V52Ny10k5sfgRza3myh5xAkTvmk+2lfVhG3sdlIRMcAOKLmrW
IFpHdrWvvK+Y6m/aAMomrbXyVSVke+eS1sLeaUfUsKEiHGt+ecBtVK5MjVQrvy67ryBcSu9ZWQ57
cJyVAQVV4K8I2OEosLrSAqVB/U2D7vW937dihayHhcIY8wIILXuQ1ericIw99yhw34fAbH8FULR/
LrVsRCGw+YrszI9BG9JnnabxOgG5yf3gOem6jiywCLt49oCdRUP36xZEwO1OtyCelQ2gznOM/lML
qdddazbGQ+/aEQDGzAa9mnXoJHV26IG1g7rLeeBywYK65d80f/geWyZ6q2g2buL0s+hfvPGUH9Gz
WbvbFm2umxRwBEhxjkEcJVDLsoBhQcNmG8TQn8ipHUa5FaAL0dsWQEyuZFXJLeRNrRW3kBHMTZ6H
lVF7e6+WuAoKo9skRS6XHIByeCaJIHRpTXQs0CqZmHQvD0+Bo+OPRTcc6I/C3HlLhS31Efr+/QlX
ZYNz1sP9qXzfGE00RJakPzS2djSNpg4qrwgh0/iMpCgNktJ/tdL0E2npHoDH19ueQTlI78aBsMHm
BrgHLlTxbrKDggwRTXdoMIWZdiit79Yoww8ZmZgQcW1DKQ9t/aC3dBXv1uR8bNIWz+kxmaJdEULd
HiLut43MhTvnRqaL8OzRljfcAN0dypDU0EJ0Y342uL8exbDKOrrBmVm4FnRl5v4eFOjGAX94l4W8
tMdrjLXmwCcnRg3GcRZ1Rx+8q3c5aAXuwQ3ShXo89GuXGP693mjxp0pCqyQstL57jDiDNpBM+L5H
+mFbU75Upp8c4JnTel9XdDWgDwvQBoBNp019NhteYhcNT/LhkJSkwHtM68Oh1EqcT9fo9nGdky8p
aMufTUfIe4sUi+kb5dS8Tw9QAkhYWkib4lV2+QMKDg7lGm0bR334QsI0Wti3c2HN2efVnlquoxQy
xvj8wPay30f2xrU36O432a+MLWTx5lYa7F+oqCJZYyHauBxK1edaw1vBAXmIjtSlj84Qrxu+RG89
d30CLTppvL4fFfWUJDnVG7/mR9MGmC/7mdXWKs7tDSiVb5+Ud2zL2eZ4X5tzS8pRcbRERHbXwJJD
n5Km04KGGHdRV4ZoewstI1mlFQ98MAuY7rju/PoQG+YXJ+5Dcyh2NRcr0hmrrlsKIGYnGiIPuGXh
jxAUX050bGgQWI0Ajy7dX5b13W/+2MWf22Of8xKT8un/m1D8XWbqA7giBn4Uw4+6+kT9JwNdzOkz
5f6Cg1gajDLJnFosNiQGY1uQxRB3df9a+UsyHPN7BqOZAi5ovCjPlWoEMpID3XfUkMeO+ha8jTRg
7h1qhQs+XHEof++Zfy0pDoU4GgiJc1iC0oMW+hWIKhI2mnsjStgmMuHUWW5A1rfApawNqIDeXre5
2YRAHDjZpyrIVcCH6nzvD74EQMcfQ67lK6a5W5q+3rYyN8h3lwVG94mfePoVZ16TZxH6y0okf5jl
8Kn/t3vBM/oX90awdNRgxaKiabc63hwPjpPZC2Oc2ZugvJk6jwHbA3+wspgigoqOY6EzJBmGIrCF
9zBGyR0Y9ncycb5k1hIo9FqWCTy2iGt9CA0j8kDDyOVwI9Nn0GSg/YFRA1wS/b0TfyEgfUgqqIqG
BLQnVfxV+mXgyrfO6kKm7Yvyl2d+wmMswFYBNTB70r1+4eRc+3YE2aD7fkc1Q2FX+VloMCYx4KTD
IdO/tGmxduTXgZnA+v4ZK2sPOozbi3497e+yVGgoxtYCU4Xi3sHpmBJigf6kYM+d+CnFN+5j7fV0
pek/bpu63l8XpmzlMQ74fpk7wzgcUhEFPtv4yTotROC5r5BQkANoNDe3DV7fwjg05nta6x2Irtwp
OidGnNgxeP/NTdKu4oWbcfbzeENA4hLFwquUVoFOs2Gw+XgoIQ2Z629m9On2758BBmAAoINCkQV5
H+zVyy3Kc1siEUyGQ9M/WTVYa4w7MnwpvUNabyrrKKw/vDsNdr2wBWcH9q/Z95j9zBEUI9AIRZqM
h4mq0H+OyRKN6rXjRqMeujbQAAau6iuC/pbZPIaSUfKU1mVoyXvGImSat6T8vDCB79HJ5WV/aUm5
hxxnaGKWJgmkVEpUM4A72Nid9tOEOOmrgIMI0jF3vpaem9wJXlh3qeUUqwZMxN+zaCx/uq5EB5aN
n6f1EPCpJzRrjWXfgKL4Mx7h9gFddWM4stRZpwlzX2lEf6eNazchG+3o1+hrQxjbfbXxuGy+msx9
SZocbJaVk22pbbUvQu8h60TRWPRU5obxxjraVjsH74T7bCTylbSlDIvG8TdeB9pHJor+WQpRIgVF
6lPskc+xm/qn3iBi7fNcA39Tj4wUzdL40FGn3KLMbKdBWVnm2hVF4YFhyWvv2ip1Q9cB77xnNqDJ
5QalQYumtK3ZpsC2NsS6S6hlbooqau5F3Bd3iW7jSS7bcW85Hb2zctx1yVjHW7RbWAFH7Liu8JTc
tFwaK1ob0VFHuI9ajhB3BmjPn2hdVaFhMuoHeOx5X7tMkKc4KQcZ2J3d/uzAGr7Xxo1XNm+RX/6w
AOLtGNmNiblCN7l4jqH6e19p7SkmNfjtetncJaDTXMc5IFd1PHV6gqQ5bCH7FLplZD9FbVEeGlQg
v9kGI79zt+s3rE/aT5ZPyP3oyzEczNr9Lp2pJsRq8WSXA6jKnSHBCuvjEOqDHX8HR5IHPVOtPKQ2
+z1C6mlTjUhWoomPbUQhq7Xhx+5mZGCN9N2o26PU1AEyIKJdF/sF8gPMXQNm00EgzOhDXU+TO4OD
s6sauzYse+Mn5Fmze7Dbj6vR9uIVgs86JBlQKuGrBsqllPTpswZSsdcxL73n1MiTx3iY2EJR5rrP
XAoxgYh7WxaVAviTBiA0kMF+kQLa1YPH3RACcvnWhfDvo25SFoJ6tAl0DWmbwUAnU6ONaQhVyDrQ
be6CoSUzf2iDSd70GrGin4hxBZYX664UabNucy3bskbDZHcQTE+8LlnjhUXW3pDXG1Cst+iKqZo7
BxQPe2I25dalHKydERIdZNBlKKuoDY0kMbaOJRE4Cc9e8PvX4RKyvegEn571E72Icek2U2ib1uhb
iZ96ILZyUe19s3gezX4BXjznxZCBQtMWyCzg/tXrpbETt03t+MnVdbBzl0HlvMoBKeFu4Y6e8ccY
z7+GFCcmU0kGAdqep8b/kowy4ADB3HaUcxZs0AAgkp5aW9Xk5SD9wsm9BvGM3gfE1oJ4KWc5E9aA
ZBcSNmjXmviAlMnyRz+vEo0xKLFhm3ljIKwsKAkJkHtcORPBQb9Q8p+ziB5qgHgmFYyrdlMxINZl
VYHl4Z57DxCY+zCCJW6tg773EBeOlwYar+JPY23YC9M5tzPO7zfl3rYiUoAtLE2e0CK3Mfyvkm19
2qMP7tftZXuXCFavNxRsIFA96S5fiVMjcU77NOvZU2/Gzg9pu4kA+Nmu9pHpgBatRgq6sSJv7Wr1
uEMk42BzGv6qcGS5d/XUD9DPQFZV+x31g9CuffLYl4kIjeZbYWlBJl3QPjKG1kqIox1joXU/vQou
y3DYBnxYRliBuTWUEAl6ypCO2Ho1cj7o+egmQqdqJUueP9ZRbT6jOiq3xBijTRtZctUbY3ec9IZW
aKSBnEFV7piNrCeB3MqqbdoOnC2Ns02ASP/Z1BBcF47/a8iKCvcPcjXuyPww9yPzcZBIOJe+tzHs
pnrWhrFbe74nZWimTvtJminfQTfcWZdp/SYq07+3StvEO14DtxpOLMJQAnoVweGRetuzge7R8NyP
TPCUVKx+q5luBVrSdtuoQn9hnPJkLXnFnoTeFOBki+Wpy4alqtXcYUQXM3zKX9r2ylHRGegw7VaP
n3AB5YEWDxuSDUtYgukj6s6BKCLcNjY+er6V55YR0SLNhzF+MrqV2R5Tez1Cnm8IkqWm5tnRnBma
/n4WTEYsISMuNhhqocTJgkwsPCvmomTkVXHKUeYzUbxU3q1ZrA95XJEYXL7jIR7iV9507S5OureR
dSCltVGnMB4l1R6quPtTyCXmWWt6uChziRwfZnLiUQHpkPIDXEh+WU3CooM75gMLYkf4W9Dpea+2
IcxA5iCccuqK79rEHsDe7cqHUvBq3RVddWx7mXyL4lh/dE07WnNjAEmlU9DXXHfFym+xA0qd9uCa
0/xdGXnjBnf3m6478lH6vLqjNS1KILd0vklt2T5nfHROcVFHoQ651YcuNspPoD6Hj2Vuv0IhBwWK
0U/7bwNW5RQNrXsqPEHfotLLX6iGIHfBRV3PjTMliA1zqlQBmH+5/JXwqhYYM/bETfcR0ocgXoyM
z4Mr937GtzSOTrftze6G88tfMZj2UmSZ5uL0FG7+4LC6f5BIOa47uzHWY2Yne4qsANgtcsN/MmvH
v2/GmOxReI+ShXfU3G8B742GZzX6BKesxuXg+dCmmheN5sHQ5bBNOtN4FaatPbvGKO58CQiSg6T9
fYwF39AEZzyWzN8Yo77UTzJzCFH5BNQFCVYfJQjVpXiD2dFmMA8Fh+CqyPdLWdU5A2C6NiZtQjTZ
qi2XhszSlA7UPWQPuv2U8Q9DPCEsdfZ55YSJjvSsMolzqNs95zuUHm/vmpmI8eL704V+5qTy1uI6
YGjuAfnQrP1N/LdKrm+beO8NVLwEShEIfhBnYcP5yhiADbP0QTDnULgcxIsOI24VSNZkMmRO58q1
S838NOWqhq1kQB6jLFrsSQToXVXSZ0+ngY713aStm58SAtrWFtWUH6nMhm+SwdMHIA1BAlu3lxB6
yuyArx6AHfA3QVoWappXVOYA/zW8dlp+ysgYun32NR37XcaXFkHZQ3+ZsR0wBAFAiZqcclrAWcr0
Udj8xKIoHAoaLmoPLlmY/n62zIACZTFPYKH2A48H9dLDY/77IBmcLiIAgpTv21HlxW5O+Gn0HtFj
0C+cAiWB9tcEOf6kbz3R1quID27mbVIhYjq11oOX1AGaxUOQZ4O++ykmYKCFwrm+4L6VSPbKpHIw
qK2D7QzwtlNNkalDPkiUd0buQ8hnd/t4vAccZ8fjypLiokarLqguan7SmLvLynSXIaHQiARiu/Ye
tJQQiXbp3oN+sE/qL1nmrDKPvDRRstCdOruGLsD/2Ikorqs+26VuS3OUh05WX736vNuLeFwY65wJ
vEygC4DMIf4pG92WxMkL0aQnXpbxixeJ6N5z2/7z7RlV3j/vEwqOPzhklEfw/FEmtM1BUTl4Y3rq
nX4V01credD5Y24/1DbCW7LwRlXiyb+sIX0M4kt0qF6l76kGEG8v8vRkOmC9LFp/J7h/h4j5kabm
vc/bJUykerleWVQOm08qpE2TLD0NSfXYFmDMy7RyP7SjwKumgVoR3ZDWCYaypcgxTyTjSMrcnuLZ
hTwbtOLSDTGMIxtFeqrKAOiYWHwsw/z3ED24XQNNra4aPNmt6QFaJtOTS58N/mskH2wzuDKgZErs
Oq1JUmLVmBiiwM6zO8hb/TKtJc3wOTcyET6AWgovjitxad4nwMKQJD1RDQRW9tg862LAI43/sNjS
43vutgL5pIGgE0f4SkLBAxFcoxHsC6TOH93BemGWWLlm9vv22s9u+DMz0/E7u0vS3gPpXIWps50o
iKkBhKQIJSXrFIznYolOeWlQSkYBuTrSA3KVngpHX8U12ORjGTDn++0x3baC/ozLMTXwsJBqw34m
7b0H3Ej5lLsfY5b5a8f9M20Ay16awCvubxNuuTO6bfUbGgO3BzHr984sKHu6KEWJTCkWhpvQAIn1
b8KTq1LYJxPcvC7tPlXGkizp/Pb2AI7A1gZ3m+IHnJgXXuL36akEny165PJN7CAbuL09sFlvA0bY
CS5rInmlXBugv+yIJ7X05JOv6dHLv9z+/OwgLPhMHVfTxNN2uTJRZTd+HhfpqS2MNNCj9o5q9q5v
hq1XZnf/my1ljfqs9oQzVHBsYNPvdxa6s20ICy9kAGeP6NmIlAmTsVcMXGBEbuQngYz7VV1aD+3o
3aECed+iFLmw9WanEK+9iXPYngj8LqdQeHUxaKgGnmI8U9KTKIawdMmK9//lXgBef8L+onlODQTx
TqgdQwp+8vo7ne14eHt1Zt0A0H4AGiCO1VT4lJs6o+SxN23nHxp5NotfbfL5tonZmQKpORB/SBFe
wUqjoqgazjCCGng4+y7hQSt245Lwy+yJAcUNsudgAQIz9+V65NTkLZ3Woxb0j4CeRU7sX/9hIHjW
QU3Hm9Icyk4mEfNZ6ib8lAK0aYd0DMCgAOXC21ZmfBpAbXg2ohEXSGk1xcUhXqOBrDM56Y28w2gN
EPbUZSDRBV/13qObkc9DMi7lCGf2AYRkQOEMRTRoSKvTlxV21wLJlp48774sUpCC3jtAxd8e2qyR
6T2ju0jNAstzuUa0RwQgPCM9SXM7jgfiHxj7uOO0oLSNkjO2waT3dWmiqBuegSoQNwIH/xfyzLdH
MLPLLj4//f0sEkCjZpEaET4/smCge+l+/LSjcRHz7+uAqbia4lXqNh446BqTU22G5RBmCzfy3M8/
/7wSyDRFRaoe4rInKtY8ee3dpSBz5qxbSAFOXQQQXIMcxOX8UM+IDB+MmSc8mPGGpEFlxLuBIUwH
aePtpZg1NbGmgygN3TLqFclEX0gD5YGTa8WBzOiqMt60ngb9IjHG3IlEKQvnAjEmGCKVgAwcPACW
xw07NXZ+MrmzQ4UlTFHKAJkRWRsJQ7qvWnCac0cF9zOGBmwrdJOViRy52QIFV7CTkXBAwYz7ripf
u0WKyLkNAWY2+MyJpfXKN+tGXngWS9hplCc6HsyPHxcA2dAFBpJDII7UWmM7QkQ0a4z+ZJQb7xur
17e3wNy78OL7ikMRXiddScb+ROy71LY3hXWAuHNVeoEu9q3/Qsuvo2AhgPS3Dc9EG8juTW1MgFfi
1lS8jMj8oktSszuJlgPQ8Iub94LcddmuoAvR08zecycVcKwQCt1XOXVXtGamUdqdxvxEmvshScE0
890oAaL6ouUfxK9PETusocACD42wRsUymyBeAFO02Z4givpIEudYZfYrq9uFdZvZddjTwDrhkQiw
k3qR9tIebdLWLZx0GwzxZ/+DGu3TOC4MKOvj+zVoPFFcPJU5kv8ba1xY/5nTefH9aYBn10CF7hQA
evB9T/ykZNVrSOj+vr3FZhb+woTiAJIIlRp37KYhvGgdWxW8hqs5OBpfAz9SZNrCkGa29IW9yd2e
DQml27iznb7Fi8MFVAQpOITM+AWbtD6WS4qy0/woCUCIEoIDFzEH8tgqqJ35TQeZ8KI9JeUne6u3
Lx+fu/PPK8+bptGsSEBt6zTwQKTbpF5B5KxCm2O8leLrbVtzWwEIpvemNvynOmoKxfPKk3l7MruD
XqN3Z/xMjXHBj87cdR4SzVNNAX0GV21tKC0iG4d+TahSrNq8CHEHBw0o7gZvicB/bmXwGnAQekww
R9UDEC9NDK2gzSlG+Y5Zv8aFe23h++rKFxk6w3rKm1N9rPRVmq8+vhpnP99UVr4zC5GiTNqcTPuO
Jfdjv68+SHUy+RYf8TmiV3ALALuvhGhV1QOdRXl9Yvoedws3dzlQp0ukymrrwt9mkP8H3zGEZ1SM
9JByoevCqE+e1QZJ16Ox+WsW/URBteOvaRl8jnetE7jH+A/xwhj4Mj206e72bF5vOzyoIH2Dzh9w
raPQfOkTisqPdX+M65OF38CBEozXY/0jzz8claLeh/btCdYCBK8KFsZvAAqC+hWOq4sSOpJdH0S5
YjIvLSjbojeKHPB2WJj43GuguRe23fWuniqWoEAHLsDG61CJEEnmylxDK+KJfc7Jnz7/cXsdrn0M
Po+5ed8L10GAIXnZFlpSIxjcWSzMwRDTbm+buBrB1EiFhK02defNwHSTeojsRpKjs/VbhobWJRzw
rAF0u0AHYiJXV/1kEVFN41YaHflDTkPcL7d//9UUTb//7PPKVpUyE0Nr4/PAZ+tNFSTkN7UXYrGl
IagnH9WptI7AmBo1ZmCXKWgGF/z8nAW0keHQQ1cSPfmKBd+sKDFp4x/z4QegXCJe4uCem6ZzA1PU
cXbLO7nvCgNirJDPybVNWdE88IFNeihQIFuYrTlTE4k11JRAkYPVuTSVmaRPJOqHR0t/1LU8lDoP
u2EBlzk3YUCWo/kPYm/wVMqyD5SDtF8W5MjcBq1qepvf8wyq1B/fXMiToocE+uHYZko42QrwF3Uo
Mp28pj9ZPr13O3MLzM3q42bAuoZ3PxjA/au6GvORz+4YwNTIyh39tjskGmDEi903V14dRwUGoPzm
TvXCq5No/B9pV9bcqK51fxFVzMMrYDuTHSfpJN39okpPCAQCCRDDr/8W/VWdY2PKVM6995yXm7ps
S9ra2uNalacVFojWLWBc+bxDM2B6QL8TCHP5ygMy6euZnwdRaMoHWCNgC0wYxnMdyGVuE8WC5Imj
T+clD/I/pQK4legxKeZTV8UOCT4J0Y7EwrnMmS22RnRedIrSp9iuf1r1z+tntKRwyJTCFkOOZ8xz
AXYnBlcYMnnKht7fBMpz4zHhZHNdytIRAWEEbyJw4NGuOlO4wEgH1njggArMP/XwMVTfK/17z398
WgpymehLxQU10M02k5IPTps1fk6ffK9EESBqGjO0nTJusrVczXTOMz04kzTt6onZadOR9bqe0aea
kgdPFk8KvW+ho5of3Em3mem9FJX56z+sDuVwNH2a5iXhZJdmrgkK6+RpMJMoRdaZOTt92KfeGuTt
nMVh0jgDrcf/SJppeQVm9RpkG8lT0zMztgJ0OGegd9vUtua8pJrZhfVQZVFq8DHKAIhwX1YAws5z
YWG4NsWo8n9YuANUF4xw+Lh9s2MNMsbBh1wnT2XgRII/A2kclN/frODPdTkLBh5j9GgBswEsjz6A
2WOFgQHT6J0meTJckkQWKMN3ZtAmEa/SZntd1HRnL/TnRNRsh4GO7waqGpKncVBHbRg4wBRANGuC
GTqXmMkpgnAcuxidByttOIuKC/gNe6LNQt56tpdFVg1mZ2sammaBkj2m1R/k0KfkJjjsnTeMf373
iVzrn1/c2ABKhV4AFGYv5/QyXnR2lTylltgVXQUERxETr/i8kTEQWdgARUCj2UWbflVahS1cmjzl
/YDKzFAbB4ahjU0rhiFiRboGmrZ0iFO9ERWGiStyjgUPFlBF3BFGDdBU9V2BIHTrJkN5UO1eQyu5
2HCjQulO9Gv9Rkv7iQfIQBQFigj4CefWh6uRmzQ3kieLkx0dUhYKd9wAFGBlQ5flTEzIkxigUZ3L
IT7r4ETD4pjO1lEH2f5o1pay8DBgIf+KmP5+YkjhpaEAxhL6JGQRYmC39vYBONCDL9fv28IrdyZm
drUb5CC0vtJwVFSrwz5nH4p10XUZi7s1NdRMJ4LuqJl/mPs6AGJ8H1bTbzajt5ejsylauiJlcSUn
UmYZYiHyth0MnIlVyuHIRpnfct9eM7lra5mZiZoYY6UGgrUkAQsHC/2aJULmBrWC65u2vBxAD8G6
o+Y8T8/YSiVInk7n3wdPnY7cGa1XTN7SWjCRgKY400W+ee7sClQ4QeHekaNfmVVo1LzY0G549Hqg
jXx+MYDdRWl7WgvyzTNl9iqfph5HSJjQl8J2gd9mft5zx1wYEowYrwCdznwxtIW90ZqSHAEOD5B4
e/jVWUNyH6AnYaVyt3QzERxMQCCI3i76ARgRNjcrSo51nWMmxZTOrjSSCL4okMTzVTCdpVOCJ2Gh
YQw1CPQfnO+d7HMgFEkYb9kDilmErouRg0/Xa6f07ImQSRtPrM1oa401iOmFCELmHpjcM7Xysi+t
A4OLOiocU4VoPitm9SUmMI0UNpNs3A/Cts7v60q2JmDmOgyItIASmyRPLeNmVBA0e9u924dOC6ar
/03U7J3xBo05pMRadBhLL9/Zzm+9vP0PMnAv0d8PFMcL5JCi445ZCjgkFK91fm/WT/V/SHNM/s4/
ImZvTKUspxgrVzsSUHRlLfJNyUqzztJdOZUwe17cRBpm0mMRI9uCwxfz09WGEx5Za4wtSy7HqaDZ
4Y/+OJqmwOEXGCJjd5U6BPldbYW2H6Y5/vkPBs3G6OPUOI+MXTDbOW75KD5rWFcRloLHWb+WIVgy
/3854d3JpqEB9/xCmkSToxhqCCh/GdXPtZ6mpbsCqw8u1Sn/dOERdq2jbDzDyAxUWkxG85A3ryXQ
z66r8JJP7WBgF3YfpPAX2CMtTrxJUw6fmleFCkmuu7vEs+poGLQa+kCHXZ6qDkwonV98tuMbFg39
J7CZ8EOnEdXzDXSYnjeGm2tHmyFsMMrQyVZe6MU9ROQOdGCAUF44myzDS9dJph0rzy2egKhE7gBP
Zd0UNclXbOfSNXJwTPCUJ2Z6Z2ZvXGAcc1WN2tHpnbjTv9pIqKTsG+7vyoktqh1ASvDQIFQAuNn5
rtVNOfoig9pZdOMBXGOtjXft+7N7U6uRgoSo0Y5B8oBBGU+8Xte4te/P7I1VOfABvOnadBizAwua
/+26AGNRp092aGZoJKmDpp4kpH5kFKGRhtmb9tN60n4af/9VGubxQvnHqkJMDRLrZg0/ZFHtQFpv
wRUAhN/fTomTp1pLMfaVEgWj3W5oHvVBZPAVdVsQgeQngNZgHtAEN8fWxKgamCgt6h+H1ow1ACZg
2u2xXMOlnc5iFuqfSZk57B1HfW2wNe9YUuutCIpt2SfHFOiuUVJ0v+20W9HtRXnwO9D8CDgi6Pe5
bgvdI43EQPyRAOohaMsbR7EQhOw06qV1azaotF7XlQVlRAAM3iKgFmDSfz6f53ig36JU+kcv6z6G
oIiBQ/l+XcTSSaFhBH18cKzR0TezcgJ2vAGSk3f0yN6kL9bwqMRKSWpp2/ASTU41GlMuuq8AXzYO
Gc+Co6uBgInnxkGjdR+2dvHueASE33Z2e31Rc3qiKc2GbftX5LSxJypem5YgmC4NAMzV7bS8BqhK
uaGFf+jQDWlQjIBk/o5mzVur6kd97DF0mz8Dwe4hM/Nbh8rboVqLLi8hLaffZKEqDy4ydxrhnv2m
no5WkCC+wMzlS6WlT13BNpkq7hoyxr2qfhsJfpzgGLym1q/rG7JgczA+B78ZBNhwnudpjR6iCDos
gqOFkb2d7ZImasy82lGZVJimEuVDRbMfWR6oFQ2+bLuaVo0vm/AS/Ilo5HzVWQ56N5dowdHgrf0w
Iol509eFvk+F5jwo4WS7smf0oZV99Vz0Ut806HS7xcTX7+s7cFkkn36Ij1QS0kpggZ83lPaulzap
RNXPTS0nkqy2wwQIpg8sG4yb1GPqeyFyBrBk0j7KmsoHLrMg5kLaX0gNNo+kBMcVqXqxQxyU9CGV
mthzkbCv13/o4lGd/M7ZhWyNyrK6lARHdHfQiFbVEJZwsV+boQO7cONSgE7rThxQUMNcl7xkCk53
aHZpDNEhY9Cm5Agoo9ind7k7ALQ6vi5kwRE5O4bpR5zczJ52xM17CCkAu2luqL8tVTR6K1HD9FPn
LwPaA9ypUQBu3Dz3wTyn1TqaBEdp2dtAyS0gRTfXF7K8W/+ImHendGh84fB9/WM3AsYXndYGWn27
btUFXpIzQdGhxoMhkgveZ975mus2FNxbyXNSI+nZ29uk/X19MUv7BfsPFsm/zSTz3HVmtnYOWu7g
yAFGa7EATsHzdQlL534qYaZc7ljrJmGQUI43lX8j3B/FT+uT7El/zb4LlDw8l3gsL3pIvYBzR+aB
f9RLL5JgrMyC70b7azQBgkXLyEtXdGBx24AqANxhDFwgSjlXZmJwoC6mRnAU1l3Ht2i9vb5pi2eP
VJQzkTQBGG2W98wCmwADWg+OOdB2N26ugCI/SsxPYrJgJR79e8TzK4N++39kmedrKZD9qqQBjrfe
9n87NHgQtbu3g2FfFgD5os5TV6cfLjHDrtRvAGMRD8o89p654jku6glA+dHv6U4zILMtVUDsGOph
gCa2FpehnVvOTyYBd4ERpOLnaGTViq+wJnDyXk4MUpZJewycEYr5Cq5GQGd9pHoobq4f5F836mJ3
PYyvo7IN3ZyP0PEkbQAEx4IjcD66W4xrvI2VaUQD6fO9Ynm50Ws2xFK4zqtLcus2L0ZMJ455FSlM
QhxTqng8AqHtho5Fu7MrIbe1BUBRhwddFKDDdNsxSuJSCRNwJmhlRX2DrixiyY+bmgoBmK+bBlYx
26lGGxo5euTIrGxnuTeOc+PoYiMx+5Gr+PqGLZ3KqazplTw5FaNLBSYQAvTolF4FkIOc3LRDQn/5
tGyiSgmy8vYt3WQQTSC5iPgYXfQzN0UrlZGlZkGOfbc1vlds5SIvfh6ZHmQS0ODgzP0vR6tyDqAr
JMrZvXs02ArM91JZGVAM6NCY5gDQCTAzFH7dGxh1tslRSxNQ4JUNexg8cDV2cM0iS9IPNRJ3rw2O
d/Q97v8YNF1PQmDZqSev+CzR+l8z7IE3FvDtKA0gVjo/vCYBqJuYygIWjXUHMHUryrHkIiGYwCia
DTzUi37H0S+zxhEUiU2t/C5I98YrvmnKPqw9jCjKovqTArz/ukIuypwwOjDANzlJMwXxlMmbqoFC
dtoDlXFrv1dAqdMU4s4Poa9hiC4ZfsAv6ajqIi8E8ojzHaxQRUk8gqtmjcfR/JkhEYFZqJUlLSrl
iZCZxddL8CLXjk+OOjBES1qEazWBJQE+GqGAXI1EITpHzlfBs66xgBNGjsPGsG79cqWMsvb56e8n
NqI12go+Fy4V7a0/fuo9omIXXz/1pXM4XcH09xMRAnDepEggYjAeA+cu6XZ2u3J311Yxe/C8gNGx
MrBJ9UFXL5KufH5tBTOjnbRWmnleAsOm63dJTb6PIDTwdH8lWbomZmavKeG1MwCf+JjyHbFi0kb9
GmzSoghYFFSAwKVykXEOam7xRHnBcfBjX7tRPmp0K77A4lmciJitgmN4EmCkEEERZVnowll5ZZZe
NZSu8MAEmJ5BCetcnQrmZn2vFIyIviMJqgtbOX4X+UqP9KIU4GphOhN9PfCkzqVYWRFwTxd4DNqI
PgIDtX4pmjV3cfqpc4cGvZr/CJnZwxa2UKELkRwl5wdqV6Fg1l71/Qt88yYUPmKIdix+t2MfJ20d
5ZXxfP1qLnkjJz9g/sj0U6K2kfgBBUdSKRH3PXceOm695IBUxFDuf6jbmz66l2DHQOB40bGRsbpn
ro0USpOGGH4H5BGYvK8vaVH9LECDQRCyi3P2YxZgPKRMEPpLwMbmgGMZ3HpFxNIzhtlEJKDwvKBN
aaaBI/Bu+wqtYEeZujkyHpn1irqxudW9xrhLWtbcIBuZxQo8zE/XFzcpxIXCAD4AOAjALEXedqaV
OUAoqQ87x1X2FVW9Jxv4vVWP6TRWboKhMCPNG0NerwH3LN4GwH3beLpBLDrn+qoba7S8dkTnABvU
Ta5ZcBPgV+96V9MjJOPl9vo6F+Vh0A+Eomi/R636fJ1GA18sS5HmS60vSfqHBoc8+SKr1+tSlrQ/
ALgg5vzQxwPcsHMpHtzVPO9M/4iuuo0B16crH7vyNRMoKBgrzuuKrHmmQyG9n2mZhbR3+yNPXjsz
rJCJomD8Et+ur2rpApysaq6dZqJ3ruogSZmx4UdrdA1rnzfPN4110tUapA2Omf/Ria+fnmBFhhFo
aAju8ELBQ5zZXY3lyIISFxkhFiYsVN3mv+zOv9+fnblqNGs0NXzf4F8J0JTSbK24tvTE/rsCpJvO
Nygx/KTrKt8/uuXBcncAntTJ7fVFLCaET2XM7IDsPQtx5JSj0ZPbkhmxmTZ3CJte61J79oPu3rCL
Z4MpNy4b8+sERn39B0y7NLdDp/JnSiBrC2VdvJxH1VRhDrj3cRdIL1TqUAka0u6pWyNq/PusX4hE
xh8zf0g/I8N2vq0E1iBteO4fNZAoql0lMZqXlGP63Epi/woQdj4amULyuUoJ3TfeMO5qSTLUY1gL
8hD6VQ0du8HAgXgEW2a1UVU2PhaUAL8rp+9lUjg7rXQlMjVdv+JLLF6Zk58+s2ayLjHENmb+0Wnv
uipsyYq1XLQtmPae5hXRIz9vDFYg0hBgD5q+L7Yo5+06YoUAJbcLsJnYaxhAi6s5kTa7oYgK0RWh
mH9kxV3GboHIdF23lr8PJuFpTt65QOKjpSUMlXP/KALrlsj6FUhdP6+LWHpeEEv9I2L6+0lEUpuD
lMJL/aNNKgBV/0SuJrLJfdN/uS5n0RQglTBlNTHuP69WJW1WUkdgKaivZgCKd7SdzHi/qQItXzEJ
izqAjnhAkUIBMAFyvqTMgmVDrcU/mlW9r9pii/j+TuX0eRzyW9V/Gi9pMtO+PqWJXcxLzqPSRNOs
nLowo713C/a+Vc94us0Xtx0RL5BFkBYGueT5chxN6k7aSLhY7cB+D6hwRqVXBHnY6522M5rAvBtR
ORjRkwsFFBgQveEMrRmhyIwhpHWlhQCo0Vce8ZlqAt8V/zmBGZ3pDXEVSnEjOvM875ndyrXm99nn
MUeD2gRQXtGCjnoL6nzni/Y5WC6J3RqHlvVxmdUPoE14/6RGThIAp2xjQAwTT/N+nMEqjQF+onfw
qdmGQaPRN52SLjJd1a6IWljN1JODQQ3DBPbAvByCEVGtA2KyArFDEhQhBsfaH6kGOotPrwjOPhAb
JggXNNdPF+PkLisTDI4ARFfgGQSpbJlGrXqnxlrr7IXFwHah7gyi6Gkq4sIopQJUDw4fugPprU1u
vdqYfnP1h6YtV5azKAh+NlDn4QJhluZ8OYZsSKePDWbbjZbfonCpbSjgdW6AfvrNADhV/PndQ1vj
P+JmuydKrxlNF+KEyEIkR+N+TDa28+u6lAt3Ydo9XGTMuYLrDjHT+aLMlnstAu3uoDoR2qm784eD
DWCyLPuoQeqNUXtQIbPtdaEXxhdCEWSClhaAB0hGz94p1BGGnsseQnsgSJpHV2LQ2VrJDC0pOZBC
0FOPOwV295kjhGvWWLVbdQc79cLxDUXuFX1YWsWpgJnb4w6itaHj3UF/o8gG2VvbWAvKp90/s7XY
qFMR0xpPbhDx8iHPUcU/JDc6erW0X9FIQH/y4/pxLCk2igMmwL4DTIbMexi43vikbCFlVKEW7Pqw
wTjKf9qtibABY/TgC7dmZ554Xlt3lKkDrYMtGKQAdsJD2/19fSmXXSjYMVg1cEPAJviwcuc75ja+
FMwo1IHXuJjb1OpCBToaCo7ae0y99cHbkOyuy1xStFORs5WlGojdraRUh2FvlRsg3/xvn59u8IkO
dMDYF6aPjcMYWzM+sk9Po2PHAjRQY1wGNho8lOffr/zSNGhbtIfKb1CFjFtrLSmzdFEQ9oINYRo/
vEDCkq4PvjknbQ80ezUTF7Np34v86+d3CWEPhrcmLr2LUY2RAfLUcRiwTRD0eBHQqKLrAhYXAbcJ
DhWSZBfPTNORugAmoToUJoiOblmwbdZmq5cUCSja/4iYPTCtBMhGhsHtQ1PfqWHVc7tcwcSlhsEP
/HfqHpvZq0rpzM+k2x6Cpryrmnrv1s8gib6+TZdrmJDzAFyBpm8PXdmz+9dzDbOdTd8fquYOJJEg
brj+/en/f24R8X0MuCNFjgQiAoVzbTW6gbUtSLgPtiKxcv+0YKai4x2x1Sa385UKzKKwyc+d5iLQ
ZTNbjE9tLdWToj8EBr8thn2g59Ggp6HeOKFe766vbOF4AAA0zVei3wJpr9k975VM7NZq20NrmG95
pX+pvOy3Va9FpAsHdCpmnu2yXTlqLe3aQ1d4f/RBvo/6WqPV5XuCAWpTdwCh4cChnW8bM4RqMke0
h2T83lj+FjxLsRrquNPWqpaLkoAMP/X/Yzh0PjiX1H6tGX7VHpg13HtCJZFyREQlvKW8r1eari5b
7AALAiPpTmVfdJnPgwASkEpYXl8fqrIrt5DURRhHlU+dkXj3QWf2m9ZFtMoewfuehdLnyV3mOhVo
4CR7GQoJyjYzBVRuhZHLsnXtkCjVfDbYnP3GmQ2xx9LIuVL1Qeb6hlFrDPOO340VBfYEfx+KanNd
a5dOAJHmhMsLGNALQEBQjvkK7HH1IQHARWgm2o0p1Kbv3D0m/uLrsi57eCacLPSIYSDThKMyj1tk
63BdlFV9MMzfY/c71b561qsajoa8b/lOuXc6024ddIdI8au3VoYBF4zBmfDpYp28w9LUtIC2oj7U
vAaZktl9CK977ZkeRCN3bzDR+3tludPLO7N1kIgnzYOPjldhlkrs2ejn0qrrQ67zeqKlMm6EBeBw
sOXIsOjb7L7KreyxNTXw/0oniQIJTldHGm0E8+ysnPSSfUKADXdUtyc6s5kxbERe5IqOzUF2Aw0R
xj8ylf/u6VoWe0mjTuXM3Kk+nWiidRBScbE32izWci3Kcho1nK/o05IpxHIA84OKK2DapxWfnKif
AL+aENkcWqolPwaE9SFjGf11/RgX9w0sQBgmchENz4uirqrHHnN9zaEJxHHgw41X9Zu0pp+tUE93
A6RegKdCHvbi+YAZrn3SJViMy29ab3iRgRd1YFlYiXoWjwfNKX+BhVErnG2aBpoyLxja5iACIEi1
ZXkPzuAtN8UQ6nINNv0yOp2AmBzMB6CvDPHi7LUHfkNQjH3WHLzCiXtH28uOH5PeKCLig8gOTsJW
5/4vs1zz9hbiCEjGXCFAVadZ2flrzAziANQhqA928KJrNyBDxRXjMUHD8MBjqr3LLoHFWYlZJ92e
33jEw8DSRCYdj83MB2iZABa9r9eHwqhi8HkqpMdlHnHNSUA1GuyQaKO7ntCX6yq6dBHQxoL9nbLU
YG46vwgsyMZOExCrYFgoc18wJLISYxpL1wCVZeQmkTvGcP70G04uWy0bi+amhQ0d1bgJOj5uiOE0
IUHZJ+SI2+IEJKJRYlX5F8XzYjPY3hiDB9aIRlo5oTANFBA43Mqi1T9JqQ5zguTR1E2ArM5U2prZ
NoPafQMwhPrAgTENuq7QSu40804575/eaMAxIzYFCOxUKZlZdPSQCJIqyFH6e1/8NuRahn5Jb88k
zKK5AfC7WZcXIPPut1XVhV7Zhgqgw0H9Io0+Ut0bsi+huwrLuPA6nsmd3dSiALFg4UJuXb0JO4n8
OnbJTc2eM/J2fQ+XJCHFjQYTzPP4lx4H4Tyop3fYYR+lHtP+oPjvGlmY8fm6oIVbgSG/fwTNK+ut
SWwrH1q4UuYDSR/S7f/2+ZkuBHpNM5tgHT3YK+1AgcJxLWO5qA2nS5hpA3hAC8BbTT5LdRjgenol
iTqHbYvmbTQxldvlETOy7eCtbN3CZcdDhOsU4GG9LHmYDtFaMPrWB4BQDpu2tJuNMOv0IbFIFV3f
xiVRE0zf9ESgE28eAqRVnwelAdsVBOzBo/YNYJWks+L7rQmZ7SMwaEyMwnT1gTRjmBTvtfeRGmvU
PkuKfbqS2RVyvTrQlQ/Xnfq3AIMJdffGNl8d64sdxNf3bE3SzBaLAUNxVY7ljDROvQi5EiDCJvU+
a1ackqUrdLqkaV9PjL6yRnDR6yPeMzLc64nz7DHrx/W1LPgjYJP69/ynv5+I6HOnIJaGXXP9Kkr4
j9QyIhNk1sNK9Le4lAmxB08zsmXzSq7ZCI+KHFcJA1XolEQzTtxrY7m5vpqlk0ECFk0aaOmBoz0z
CgWDw+amUziVF8GzkmC2k0wvQSJr+XGTcnHXqFG+Xxe6tIWnQmfaTbuM9oTjChn5A+hDKRp79AeN
v16XsrC0qWka3hSGPTAtN/NtJGV+4ifIM6ZDOT6Zo+hv9Lz0b30Hc2jKH5qnLGidFetw2Tk+zcIh
M2AjJwX4jnlVTem4SYMB9Ri1J7f+kJ57L9MOM4GgXm7UTkzAe3RPaLYn6DeQ40o4vmA4Jh6rvygC
eKzmWlO2ASdj1shDbfGwSzCT17+Z1oqQhZ2FEPyDxwoQVnOIPEDu6KIQhTwAovYuTcDsW8mHttdD
lQPnYdXFmHRw5qQCjw+d+OgDmupuMzuFueMGyMKZPEiwJzg50UMzkztF2YdTA3K0ZCwNE2W/FkqG
0sXwMNrwPv92TikyTARMaCkXsGAonhM5FIEAsWf2PRDf0q5Nw+vquuCKn4q4ROJ1ktKtPXFgBga6
mn02uGEmXswxCyu3ebbXenOXNAXt/tMRAvnXmHcJWKA5tBLbFoeUVx9u27+qtn7Rerhv19e1cNlx
9/B9uOEgVJyfXts7phwbVxyMzEYSYV+0X9rmyU2/XRezYC4xRQCrNDHAIoabmWUVyJR4iRQH8tQ4
e//TPcCYvkcKYnL/0CJ4ofIDbzuchMBuaZtO3Cv1UXtgH1ixxgtnAlJXAPQiS4DIeh7rWuA20Adw
Fh+K3LkDX0g0ts0O+I0rYhZUDUERgCdRhYWhmh99zj3GRZ7oKIf2vytqfyNN8Ktp/Yei0ABsjrRj
aOBPK6bxUurUaICyH6JcMF7MY5HUa4KhB3HTwcH4ejy2ox8LUwvdxAaaIANcE+nizhjWksOXijGJ
RQkFKUMDKNezHry8HzuhYa7wUBmx/aqM3YreXZ7Z+fdnLygCS7zfFb5foHQautpYRQMlDWhJ80MC
LiRW2Lu2a36aafkVEc2HlOO20pBDNMDDhFF6Eo+Gs+0H/zC2WhhQ86m27GMGnIrM758qFeCumPU+
H4WKdat91bvqS58AxjmpdqWvNoYpXoDmoodU6REGqTcEaeLG7COrdd9k6d0hFQRQ6bJ549K9YZ0T
uZoVGY1xz5Ta4eVcqWHMCXgR26IZ2UFU/5dABWA85w5SwF0/c1mHDa8oexyZj063sjb3HDNVNwk1
jWf0jaUqlL1ZPgIV4qemNfJlSFjghm67w1zV+L2jbZXHQNZg+4C4PHYr/6esJFL6TTus3IZLBcEY
EnL6QOX1UGubZz01uy098HW7+8H/Kv2vSXxdQQx3SQDMEowfInA4ctNzeuIxeoINdChrZ899F9yF
qb9xsuFr3aLj3eg2o1amoSGSWBBUwbm1de3izpFWGjeC3yLx9cNtCJwGSZ40z7/t7eyGc3mLT8Wl
Pmx1VkZ+nsJtGxozaoLxlfusjYcewbf0k0e9adhdkI5O6OT2b3Pw75PSRH+CKY9tlTyAPfRJlDK5
70u5byngwVUqNm5Z/z+3jjW0fxJLVBEnWR3LNi3DyuNuyEm36yv/nWcNwFXd/kB73oXMqDeaAWSs
yfEAgKYVdtRmYRuM9a1IhzYEtKYZKj/vNn2QWgDMYbHpaX98ILT2trH1Ux5lYxnRRgONqNKLEJxj
acgGgJoSlDJESGj+rffdB8Wb9xQzsx33bzG8+egY9d7Jstiy6HPT0Nue6Ld2E9yT1AH+bH0HsI53
L3Buqe3etKgKAZowHusxZl2+NVxzX/T1TVaKLx6RtxjcfRhpvi2RNh2bb2VpxF3tbJSn7WnqwyZ3
wcbpqiNPhpty8L4AgvU5pwpV/0DqMRvdh0RiGDAV3YfN9ffS6mKk8g9uYW5EF0Rpkx846+htoakY
KIz9xqTQAh+z+6nzA2iGd3rStBEPMsC5jgFIlYacboFnl4KRNz2MVoZkeJc9p30dW439Q+OOt7XZ
UMXIW6KHvOPfrcSTdyLNdm5L4hq5LLcqo8AaYtbm9s5JilvbK7S4HgENTn0NWUaffGQplXe5DIzY
Ezr6f7wuxuCDHTIbLlWbVN/7pvC3LnFWGun8yQCfu3cYE0UyHOxOQIZC3vj8eqRlXhHgcjt7V3pc
gPtE7ky/feFAizOoFQVpEFlBy+JRH7st4JnNrVmNTSx17adZD5vKamPCaLFJWiccFUiBAA422ZVb
pbFnzeVf217GKeHd7djnORQ0ASxJAwyqoW/EpqrBf8xG8dqXnXXrahlmGLRvuqieOk1/NPzuuRiB
JTRwICTaD2nXsX1vqiL0quHZDfhGtfbOxP1pK/srYfn3oKDvOTqIw6yojMiQEvY26D94pr47RvMA
go/9YBtxqqq9l1e3SQc6KxpYoZ8O26FJvyPZjlfAcR5SlO22GAErw9w0HxpqhIDY+KIPDkyBiGxl
RbqUW5sq5AjQOEWVcU9s8ybNxhcDQ95hlwUPyGm9XLdml67/35leQIhZaIG8SFzS3EdGPFXu3mnA
91t5ogqrdnhuzfS51LWQuO6K+7hgPNE9jgT1BHuEUvVMOwpeGl3NlLO3NWAPlOU7XWNE+ptav1DA
f0X8TWqd2GcEuTmGTFpnrwe1fsAmJlt0fpvvg1byIfJYgGfLsWJD3xKU3ob4UUnzVk8zfSOLP5bu
7zhIyDUWkv63EHEDm7Mv2xotD5ZwD4Uu+xj96dwa1KYsxAiOVDW+scyoH9gAhpzr53PpZCH4Az0K
Mr6A3IVDfH6Z2MDKQrHR2Acjz3lIqU/uBt43Lx0LRJhgeFThfxyaPa+H8tNBEjAGADSPYHt6SedZ
fV2KijlBae5BzSuOKB2xLZqhuxVH/y+wzPlxwe6g0xhzw8FCl6dvIh3vtaTb09IHqoIlxatXNMVt
2wgrUsiW7MAORV9RQtaOotPcHzlawe7QcmQ+8US37lJiyTtHq/23vNSdBwkkgS0YRXM7dDwa7Ope
pFXoBm36MvC837DE+VFKM3lph7JikVnVybHPdPWMiNXZOHli0hAlBf3NrCz9Z00KUASpBk8LjNPR
cEb0iAKy7hvRnWYblF7w6hMTUdCgcaSNRPfgjTV5sOtK3QtAsu41LRUxUqbNDfCgPZgX0mxcYaT3
bd1X6F1k3rFWZPhCiNu9Kl5BzeDX/TbMut42MBdR6jiEgIXV1YooKN0kyoiSmxLNqjvmAAHiur5d
RneoFgPoKkDuCKHLvKQJz9RXfjsM+2LctO2jKm4z695uVtKhl0YAUvBAoMFueijmaLXCU6JKfD7s
M/E08MfPtwoCS2lissAoLPBt5o1KnUpZI3QDpxJ0gHZmthYabfKuu2JtWGZpu1CU8ib64qkVehYs
WJlZeH1i9Xujf/HNLY6j9+67tWLimpSZEUA6zKi6Scs8Kw21mu1y61szJXid1+unfxn7TCBU/y5n
5uprgrKh1CFIL/+AipGX97r+/r+JmFTjxDj3pt87zIQIDMAm/b62I61bmcm5fNOmVSAknRrUpzbO
cxENswnYw6btqnHxWdzSD9GAyTAs1hhSFw7GQcZsKrZidO2Cq6gy+nZsSkPtmeOpX2mhjztG3PQx
zSxzY6CO9/niOaaYsDikRWAy9Xl3XF6W0m4rV+2THCSdit3YWBZHCwUBSuH1g1rYRQcx9vQPIAqA
wX6+i7oz2kOBl2avate8HcE7seNVJX4VNOhfrEbP/o+0M2tuG1my8C9CBJbC9gqCpFaTkrzIfkG4
3W3s+45fPx88M7clEEGEfTvC/chUFbKysjJPnrMzhx4CxutWVyIDfeS5LgMcgRn2xbfTvCFGOSnp
HnVRQZ0yyvKhgwz4eN3Kip/DA2LRoJ878xc8SLpWtSjgFN2j0lfjuRzGmJe7r+xHOHXc66Z+tdwX
1xu9JUrycw0ZWNsi4YllxbesMe4eg6mLPnSpQB/EiKVTa5T1OSgm7Uc8NtMjIjP+h2qapO9REIc3
ojN6cG9p9rWZrPDO4z7bF14w7bIGMJyUtNGz3dk8vnLFo2Qgx46WTYgop7ra7vwmTfaJbVrQzQfp
rTo09qFFDOwwoEvs9tXkP3AVtrvCbmSHK6W/CYb6R1OIDmSixJlp83I/DvlxkAfeFl1R7HrIhlyN
G4yZ62FfBYm976045H5GJhbg4a6IdP8gBp0qdWLat6HWEHmnQHVh8dVv26wKHCMSyRf09/5Rhkb/
xx4mY1cXTbNvhNLeqUrv7cOgKY9RVsYnOWtBnrRQ9f0DYl16TCz4+BwNeiNrZ1R1/9REXr+le33h
FmAnKRxQRAUOCDxsEZsAihRJoNfhKVb1XZLFO0V/DX4b4LowMv8RbwKgLCAb1McuPGU99KzanV1v
JFQrq2DMCFkdgh9z7Mv3lx/QrxCQUZ3KUOzsVNml4nO6xZ19cU6pmTLORBGVSHsJ5pJiM2g1yQpP
SvLVMz5v9Qgugs/885Tn55YHQ3bLODegGljixNGpkEmaJGqQ95kvuu92YRhuxKj8s2313sZRXd04
+GQQYCG0XmQlfWr5U6944WmErFu1yt0IkxgEsBsBge/7Lh7MSwMmMuM/qUAv+82GXkrF4E98fy1w
WvGUDZ+jesS1b6/buXg5KOhBQG1OcsC/i+xdpIGahLoZn5pfHXprkA9N4dmu3ItPSN2UTs/sy05E
hf67wRXAAOVoMJYGwCsmkN47eCLltdEZ0JlOqjh4zXAwCreSnq+v7sL/fhkxZ/01lnYBipNMP6qj
OrHPptU6H5piq8ux8vvkdDNDM8VEIHGLqJ0CnSrlikl7+VsE4fSW6O3alLdGdoKnMTZF3X6RaRV5
ptbKZJtnSxlOOphBTaSukUSuFUofA5DojplSszO75zLTHvJpS9X3EtnBmDVA+5njWKgmwe79V1IJ
3GWRG3ADGxZh6FFLol3dvMTprLnRHUq92QWZuZPNp+sf7iJlWthd5LKTOviFxITFOTfHv+x8fC0U
62YQ/uQ0cyXsD4yRxczzg/Nhm8/Im1ibWq0wRk+wyz10h+mHfc7/zC31lVVfYRLYIGzMKnCLrZTH
SFO6QDHPwLn9Vyv5dn0RF2Fp3rG5TQqubh4cXKREU2WMTTHCFV34xYseht9HXa6dWk5vrttZ/TIw
8ClMecw68IvGCipFA+VP2KIb0Ri3QQSUj8kIz6Vy+NkeImMjPqkXAWpeFzKTjFrBVsR77f3H8UuV
Z7+ZMkGNLupHXQ/8U6K2yrOZasrPcLJRGtZV/QtVAMWdclWtHBmegEdelfhoVyvVbdGG1qPFiJYb
haZ/Wwbg+gqp7p2CLHnnlzKTaFVs7oK66h8CfVKeBlH5Tpc29c60Pfu1zCCRgeUtYTtDZX99Py/u
MNY3vz8paqAwAG3e+/X1PBikJhTWue35E7p7MfXOIJ5k8bMIflw3teYifDb43kxY5S6Ek21t8lOj
YW4/7Ny2LtmofWx+/BMbc8MNujUQ3IuIlXPZeKXFwLvVmjsfdGBKmb62Nk7s6qZxUGk2wcZ88aCu
ZK/tmVe1IHar5m7DjeeLD1STDyTFvOJNacPpVwPxLNuHCBAA4YvHIsm1qFW/JdDn0rcu1F6MsLgf
4vRpnFRGwdKAiXsPZLK0DyPxnNjZxmN1LXi8tb8IUXHmxXKo90zbN+1dF/v3jW5udPDWDvbcQwfB
wnwQyroLR/SbqVI4UGevztQ7yVarF2ABFtiV2LrVgkFs7OmqN/Iqnmdq6MEt29HgKnK1VEu4PLXH
qP4Qiaco/X7dGVd37Y2JxeMUYlkvL01MdPLc4P4hb6HhVw0AoGK6eG5yL4NuqHadANVrnxX62/QW
In+Li3fLwuLDJ0UngEyrUI4PB9XY/yafwcwxqZGAzURL1MIYzX7/0YNhGOwsyNkhdEEkenU/r3+B
XziPd3nsbIBH7azTDCfXsoY3SlKV99YAhXx2NPy79qeZQU2zDy2nGvf9Xx6dnHyXmK608byZM6+l
XRWwA1goIt2F5IlqTWqTl/DTzC1677OqfxRdjtR17oz5az/91W4dn/lDXBikAALoAI++0DkJJDvn
GUw+m0XpAa7DB1VK7/LUGhytAt3QxJ6+lyCMv76/a+7BkOV/rC6+n11lQVqj5H0eUuVjOravbcFc
0nUbq1up6ypjkJBPXtDtZZ6IwhS4+VlM7S72eidMI0eavqbNUyue2zqi7fwHN5UKPgmUPDN+F6Jr
vRl2Zhno3CLZvYiPRnVLC+/6qtbCzxsTywHFsql7FFBl6+xH0V92q7xUsj05gWduzFqsXVVkzvTM
OGAqA33vT5iehqKImSE/92HxQ2NML+viYMd79h8lQifAK4R8vL6yVU+0kLCl5kh9fgknKihD4v4d
RGOmNyCY24yu7VnhXguidAcwQN77JPXuCCp8Y0/X1spULjPYwARxl0WK6yWlN6qDCJ686bZSd0Pg
Nvqxim8Zir++xDW354aimE5ZAdjj/HHfZOzhBP4zrIfgqYq+tcrPcauAuvb7aPQyaMj+XUrLTV0j
e11RBU+qRU3rXui/i/IlKtLa4I0PUMYmbX//92eWXlfJGAZPgrmmxAUCc31/Vu5yk6kkMhXIv5kA
WXwIVKw1v4MR6tx1w9HvZGdQ9H02PDXD7ycNVHfoA80KzcD8Fh9iphxiDLc3zl4BYYQS3crDdItC
RbJFIbvyRVB3IqXU0P6AdGixY6FeCjlnIPrcRoZTNI49bikmrwQEYAjMRMNRQVq5ZI6o0Dbpp0jV
z0Lvz6UWf+yl6mOT5L+fySHQTheIUzK/1BY7Noi4bSbKuOeov5/lbtLfvxHm5A1kNxDyWRP1vWuF
pZIi6BPq505z4/GYNy/XXWslurz7/cWHiPy4UPWJ35f7ff4treN9XUV7y6JvYreOVf/+STfpmkD2
jXwPjrYw16gG46kw+J8FVK8wPG3Eyst5MTTFGbOGH4Za6OV7BWh9WhR+L87KlMofBm+yv1pZUjuN
KLs7PyeEmb1RPVgZzyYtzWTYbBUG5KCdO1qtRUZRadmxtI3hYYYEutf3eiWemjN9/0yExgW7dHpV
zlXJhP7lPMlfRhUZRdN2uvIvtUKSQek2tmLthM2DTkAIeFnx1n7vOGrCM1vuJ3GWp5Nl3g5bTdC1
32fggJsB8SIGOufFvonZNT0GX1JxHKkIP1Vxz7jxFuhz7QjDf4YKHHpzwPDnP+GNCUg7SnkyG3H2
e+uFtPkGcHXumpK3hfdf+zD/K9ZKCKeAujjEaSJHBQBFcdbizsEIKLtyV/GsVsKjqUYbbrAWzZHQ
I/QxoI2ew+LLTIk9Mt+UijPQBpXpUC33HUt8mtQ/ONq8xOQZuE2zcvmFLCurhR+U+lm1XwIzdVT5
cZI/xeIhl+7brQR97VtR+OVsWwAJLsSIAYnmRmkn+ln3+24nzYLbcLcYrlGaW9Rda5731tQiJFoe
Q795GhNyhxdRPNvGVoa86g7mPIkGHfBljgdxQWf1FUGqTyxOqTWGLswa420E0cq+63TzYZYf2ziv
q0btufphqPMlv/BBI01aa6BsfKYG7nqJv495Vgnrocmeg+jH9UC0FvQNVkY6RPWI1tT7g6UDf8ni
2tLPmZr9FAHAUDO7ZWb2s7Ca72OfffRK1d9dt7nmINRa6LMwdEIDZF7/m8MsqUg12SnemAf9rkzP
inqjmVt91zXXAHEPS5fKM/WCMyjz0szvS12c6+xD0YVAJjcSpNVVUNwDncXc4AVhUIsenTb4pjgX
qivnh1J1QvtwfaNW3mfz7NF/TCyiXqSElTnB8HZuacqOqeRIoel29c/OZGQVyQr/aA+v101eor25
NufDO3OxkjQtJ8iLsK1bYDPiTHOxOU1DF9yFTHQfhVIKVy9gUjYM1L2maJJ3U2fU95U1T7jmo7oL
4uifAnKCcww2wQDjisIQhRPPPBZA/pwyVa0EtLDVbIGW1g4MR5FeBt1bCuULhxJ6p1VmP//Nw17i
Ra7dQF0QwFm7RRez6lRUG3+xsV6+TkQXZcjIEK99KPWiFP7VGRX3Byn+2+t0PrJvjkcQDDTha0+c
40qdHLuTDoHB4SeF3ftd6l7/3mt9IKSgNJ3EFeEdsUwONE1KPJ/i/NmvfWOXj4mrSc19EGX7vtW+
SYn2GKblXs3Cz+2UbUx3rl1/c7uVZ+svsMdipcWUSgAwZGznTeVW1QDcvCGBzoXSH/RkLDeC3dqR
paQMPSUcMASfhZ8UumiapJhMeIYVp/W1Yz+qSGANx+t7uuYlOIn9q5EC08zi2IZ5pik1o19nozx7
QBee/uDnmYia+yYab4FFyB6gEAoSky8mxmPpZv7t9Z9fk2Lisvv39xe7pEy1GYuI309SPdEdUUXp
uZxG42RFCqM9cDBrx1oeeZqHQVQea0+OeOemntObgbQr5TQ5JmoaHMyYTlusDJor5L57NaoqeqLh
R5uxyobbfMztG7+kOKnZhfU1ZyJvYyFrVxv4ELI50sNL4I3q16odBqV1rvt9mrnybfrKGEJf7zxv
40Jb8+M3lpYVJ8jfrUBJautsl9JT4Bkvnl7c+Ci6RuoWV/aWqUXGaGqeFMRpgeJpCpA80d3JKpyQ
zlI4/nXdD1a9+N/t0xa5lZKpA3KkaKuCUAdAC8nG9d9fXQn54dweAzm5LGaNWVciQko/qY30u9IE
zWjuW0b9Bl/auKlXHeGNpeWBQdBSHlQs1c33LFOczv5hicEt9cnR6r+jrfrj6sa9Mbc4P5YX5GEm
YDNPDNVJzPkKvLm+datx7I2FRdzUZS+F6Zd3ax7fjMZB7ZlQ2Dg8W4uYU5M3l5AfjVHFpW0h8/xs
Nn8JsREjN5awnOIDcNGZYGtoatufBv2bHAoINreKfZfD2yQzFLb/38eWIAe41awKXDwP/HogHSk+
CTG9Rlb1AGzuRbaaF2GV/xSedNT0cC9q8zFXt6YR1hc6V00B/EBoob3fyKT3s8ZSB5Puvf0hKs2j
b/tfi17eOE1bZhZ3jg9Tm0AZkOa93T7EtvpDKDZtpa1hwFUzgpfk3J6lv7RwC8UeCtWSWvMc+l/y
8Fvh/0zCjbrQalygsT83ZBVg6IvjEwXMowUdjPeB9KjnpWPoaHtFH9Xk4/VDtNb5pe70r6HFKYqL
tumh+TTP3li5ZT3sLMvb1d2plEJHHb/46VPTmk6dM7SXvl63vbqN8/w7wCxYDpflHyNQ4rYIQ+uc
eY9TegtOj1nq6yZWD/AbEwuHUGPFCPMGE3Xl6N0xKH8Xwj8fLapXs3zdPNu8uIi0ZIoyH1LeM2Pa
X4uo+6Jq3v76Eta/EMiXX41kcCmLs6PXQaFoiWqcffmr7weDIxUzkDsLmcsN632je05gjqc0l267
qTkMCM1e/wtWfRFIDOub04jlDH+ihgxd65F5bkun1F3jNaGlmW9kD/OZWfQX0bD718hiJ71CzkxJ
YKRnmAxBwK74q5FE9iVvzP5ZsuX2ezb5/T4a6wZJE2/aSMJXC6XEJwCP1DloAi4OXAJCRmW4zTwr
g3EX5PER8RymntqdolYfUWw8Mu36o/Cjv7WhvkUl+ilKujsr7Z46tYNLy/p5fc9nc5fbYSAARued
0zGfnTc3T9/7U9vlnnGGZtR3oqDpHvw8TM8yKMnnOrDF0VeLrRLmqlG6/dCg03a66JZLcHfJg8ws
jpXchdq9Vbq08oS4mZKNq3vtYxPTQEXSNdcupBmjOMsS/gjjzAiE5IRGgY6VaJ0o656hNZP3o5of
fKUFkP0HemA8SaBqRpsU5cllC8+3rVAG+c0NkX1rxA+kJAwkRQz7Bjaa619wLfS8tbTIHKPJK41y
lAxURI6ah3i1e/3319TrWQqwTC4IkLpLSL3sJdOUtIpxZuIyLaA1Dy1XGed5AQirvk9B+Zk7P3bU
Uq73fSBDYpIGyUOv18VT23fdbRMF400Zakz2S6OxLxNj44m2Ejc4UHPtbq7xX5Sr7d4m4VBHqmpM
QvdxC6ssU2TqD+gUN/ZiZa8ZYtDpZdIYUinivT8tcdYLg3KhTj/9cyQ/2cfrW73x88sA2DOA0Ksl
Px/JMWVww5F/v19qAY3j9URPEwXvRYg3akh0xrbXzsKsrF1Nb/Ooj3GzYWXtvn3jMMsHmhFEQMhb
Tt2oRXdNniMLXMPC8gdX4lsri0AexEosMRBNyzSlO+dqW4Wh1VWQdHHjMtsEovD9t05qIXuBRvIV
eda3Wnh3npG/Miy84VJrsZAbF70ZxpL5JotlJOD7DMkgY7X13E3rYhcU44fK8H4oWf+qVcUWu/uK
j81E3/+xtwgX0IjojTQAn/Un2fXS/INX/gFwguHZ/x0sggt32dWhQNwgXmAZnBLGJ926PPQMiUM3
XN1rW+/a1a/0xtYcG97cX92ohaOecX8VseUY+XdDKXfq1vNpJcAAveLM2/Tz6CQuvpGYab78kBKT
VNzOdJOoYdyUkeRo3Zb40OpywJHR1rMZDVwGmBS9kjHVe/Da2vCjgLpUm8wXXgcbgWbDzDLQMBkc
DWWFGUUwkCXCGzqNe83YSvpXfW3mJZjBYwo83O8/TpjFQxVC0nBWGO72k/xBTcQGDGD1+LwxMa/0
zfcvmwya63I20TmMEVnxXpIeqmFXbDX1Vg2Rf87oLSZplyMKPhUgn6IaBRQ73cWT5lTJUxEgo2T5
dwJKtOs3warH0dylW49s46VoqhrJVe2PPNjzG4EIxn2YPKnaRna04gUkwuBNQIfRgFhCquyiUpRi
rtSkyUsCAYnaUX/cErzcMrJ498l+3HZJRGlDDdKjmI5jB5bZ3ljJiqPB7EB1ljYexYxlipIamaXW
BfMdUDJ+Gu3a1ZPA//0n3lsby1vN8ydlqCbLPA+Z9+I344MVT59++6tjgvfdrFINWm+xV0ao+y3k
89Sygk9q9rkxX5rsc/hy3cjqXtm0wAEh0kpbVgIlo2qjWQ3iPHBitJ36+9cy8kQm71WekqgwLGKl
zxzAZHUVl//gZKObGxvp7kpK/+73F/dXqeR9ATTHOHdFfsjM9L6r++chS91OQ1Lemr6jTP4V5q4N
sysHkthPggm6heeEvRjX6IJx6Om9GWcjCp2R0F8f6EmXYsMDVqIMZgRAR4PXysWURqjEUMwWkUEh
UL6l0CYcg56GMrYHLWhutKnYQFWuJffznTZLsekIuC5xxYygy61k5XMWpT4L9QvDEv6DkUxuaRrB
syf7wV2TBIgg2q28i1LlnKbxwTOifB+IRP7exjIjqwK+6+tOuhY1QHcRmLg9mDhb3Bxq1ZaFCjTl
rBoQln8dJH+n0WK8bmR1s6HCmPHaHDh7keEFEYQCoFwMeCZCOBC15DjJyacpMz/zFe50GpvX7a26
7n/sMdD5/q4qSiufooK8yI950btW2zhQYkTmbrQiJ+x2m3SWa0edCUt40ebZbn0JxUsJ+mFjDjwN
TVdDkuD5+nq2fn6xf0MTm5ks8/N6+zrcyVusxKs/z0U7M2RAfLcES1hZ3sFSxM+nyHXkH/5EfpPL
4t/fn93jTerQ83oda4/fT25V5VBuEUavfe23r9LFW2ssdSmixqCf6yRtnNqw3HCqv6I9us/6bp/l
0j+KFes7qdt6GK2FKs4zHBnAnOSLcmcT+BQeCkk7q+kxmQ59eaPWNzQCr3/8VSvMBYD9BiJrLJ+S
itX2StLl6rmgLjho5q2VqrBtSbXLZb8VDuaLb1Glom8F2JfIq83p5PtPFYG4HpDpVc/1qPlMHvR3
qWZ+Kdv8awUo3EkMiL4q6mbXl7j2BWnNwp/EZBkqPIsvmMaoSIp40IC2F/clOE2rYCRBi76PndTv
YHN7RZlRc9rEjjYi05rrgx6bhwMh4SX/e79eBgFjxNZ97Sy37ccgte/jKd2I/GsRlnq8YDxaYGoJ
CM3CoUwCK9DOKK9J6Lt5EswdX69v4Npnm7Gm9M5h+r4YP+hCSE01Owe0AxEXNH19+gMWWM9RMyP7
qTZDfJP0ge96uSbvr1teXR1XB/5CnL1IbTP4ArVC5gwo9dB9K6xq+GwVRuIWKoxhf2DqF3CIfB1G
0EUUTCZjhIWvFGcvzh9DK72JleDOy6ONRs2qS/xrZtnCo4E/VAVSSXO5o8x2cbHhcqs7NsPoGfZB
VnB5xJTIrPPB4Pen6rEc71rvu6V8+oOdgiQBvhGmGkALv/dqqPLCOif3PHd59VkX/Y0den+XrfXf
mVkSkk20ub2+MjTuDa10czWwDyM3DDXLwNh4fa5u2r8r+tVSeXOFBIbcTkFmaeeC+W09oMIcOqax
4WBracrMLfF/27ZUxqzpXoUy9HlnJTRK1aHgId2kZi72Y93GSFqB4+m1TZjx2tIo0VOFgFfgUnQW
Wq1kxqeLs5zuJWj6/cco3ngqrJoAi4QFaiuAot77A8x3oRhSGTzulLz2XvlBQ0dEj7amabbMzDfZ
m49kKH4a6LkmzqOUlh/jUISuDlXv135S2v2Gh6v81vKimgnT6e7MzdTl62dQ5BQSTV8/Q/AqUPIQ
3aGOwnpXmnrSOqEf5Q/pNI6HPCtz16o9Y1cU0rCrvS7mYI8AeOMmvmlMKd0PvqK3Ti/LybFuh3yn
5nJ9Z0Fr5kRG0zuT2YZ3Rl4+RfAKnOSoig9Nqns3PuNM0JpqTJNBRp3GzJOMhkJ4r4wfXq3lmYMI
GLISfQ5fbA3Li9337a4PVP8fKVWBVebyN12SpVdeKOpeCsb6oR4Hki8wBBBMCAa36Z9Bp6jL2ovu
+YoD9WXoigxttErPw4PceVs10rVcg8BE9wGAKR3chaPkJWyd8JEKnve2q2mpo0gVU5YoU8f2H4TB
t6YWzhL4gSjtPtDPvo3M+GPFO0c9XHeStfNMURREGVwQTLsuwmAS2ROcKkTavGse5gJ2kXv+vsv1
U9ZZ4pDp1kbPce3q4BzTPJahSyD0vj8ArWj8upWEdqYU9N00xwPFkafra1o9Y29MLLbNDn3E8RKN
bEJR3FHRn+1BuZmBZ9fNrCUU8HjBggNxAiwai4xsyuNBylpTO8Pq87lRirupmo5GKgAcI4Xa+G3s
JPEW9Hh1+2aCYzJQWKWWNdlJ8tW4C0kDjfQZBi69/d29o9rDnUttGQD6ZXW5SH11klHEfhRMyz32
eV5/i72selCafNyoYsyu9S48YWrW+KYXapEbLScTpsortKCL+8daarPDRP3xFHudBwgjHveaKWl7
r8kTnDLx/oFdM9i4yS68ZDYPUJMpZjCwF3M4cR1LsmZU/aOljD+qNtUgqao+p34SbJziiyNGMRCu
aJJ2XB5M9+K90CqULPQSSsLAczwALb5rdU9jdOqyjbM8+/ViQ98Zmh32zd0SeoGMUDKGDKPY1cOH
OkRJsnix/GB/3fNXtu6doUXQyFVbNxttgmRxuuHpKMNDqv/udfxu0wgW79fS6n0nhRprCcfdFH0s
ykO5xUR5fRX6ksCxyBI47OftitP91B3hgJC3pAZWXJy8H6AP354O7RJfEUei5xRb3aNWN6+VGuxL
vdtZpeZmsCGnenmYeu+ZOWz3+ve5iExsHs2BmW1KAWywrKpatQk9lxr2jzlKvW34Mw8/Bc1tEiCE
aMlurn+/bm7N7xBohnSKwzxLK7z/VkY+lDZo8e6xn56qsHca8z4TXxTp7+tm1lbFidUYdKYmyTvq
vZkxgjtoML3u0cjNHdwgqcP81Ks5xD/kWDQOcyWfp1Z4G6d3bXEUWhm9ZBhjnlt/bzVIet7V1E4e
m4BExT9N+jdfiXcTRDTXl3dhCEQYJL8mAQklh4ubGGFlmLn6MjoJ+0Fkn7zmNUNsy/z6+1YMbR6G
RZeCXZwPxZsYoXhjasaGHp667nWIe9hNSMcsE4m8cCO+rq2HGRw04Y0ZL7b8XFFcCPQooFSLdO2O
GHicuRraJL9LDOvm+qIuLkW27hecT4awi4xs8Y3aTp96ozSi05jem4di+t2HFT9PyoL8PJn0JW/1
qBaqlyLgeqqk7FCa8ccR/nej3kRjzQnDu/g92yHf41YnWb9IjWC+g8GcJuXJ1lJXKw4ig7D/JYwf
vfY5NI5R81JkAOGyxImG51z9bSDUL/P/UiAu8hmryeO0kRvIA3tzVgp4KQbpWytTQ/PIbaJoI2pc
QvxmljoohRg3oJVxMf0tlSW6f12UnLQy2CuSODIXd5By69ug1rddXvxT6fpjbEyuKLMHtf153Wcu
oj9FSdgbyKGgS8RHF9FEHjXQDnKYn+Qn8J9J4/i/LTT03sKySJKpcioKkJgnhD/056Yss+9DrHZb
pIKrC/lFoo1zUpZcLKRiykoLFD8/DcMh+3to/zGsjZzw8nghyT6fqzk3VO1lotu1dlJOVVacaC3X
u6gXlSsX/ZYa9Io/YGYehaUXqDJLr7wPTdqgRnGlVMVJTpIPHvOPAxdmbn/Wok9ZJB6sSXEDxUBC
Fa2ITeTLxRqRGkJxiP+o6XJxLpx/7A1rKiNlOtV1Z9/WkVQfUD+pfzflXViZ/4o30VeKcl9JrWk6
Zd4xHNHImSI3Ha19md7mCQ3pxuHYX/fzizCMyZlSAxQHZO4X10o5+bWeqpl8MrvBe8igij2lgxe5
Khp+rq0xmPMH9kC/zZFYUCRfbKRtZ/UUVUBVhyoNd32h780sfbCL6EeLDu91WxeuP6/tja3FdtpM
W2meHcgnqWC8XauPXTU8G9MWm9u6GR5bMkpw9F0XjikVPhIuBKJTUjI0NlXNLhmsDJaA/vv19ax8
K4su+MzwYVD5XBZsxFAq0+iN0klTH6biS1x90JrvdRRsbNvlbATPfYDNOlN/JIpgKd+7oVY2cYmO
kXSCi+CZUVZnipHVne4zPXdEWu2iTsnmmTz9IZC8+qZDYmVvdZQ5ri/3IqGb/4x5dJOblV1dwlKl
YcwR60ml09Qqjuzv/XzfhZ4jeS8ZE/ik/NfNrXxGzMGGgDD6jP5fBMpYN5j9U1l1mNxF1p3qfaLn
+V+ZWMIy7DKUdOG10qmQP0jxq2oc6y2tt9mn3yUJvzbtP6vQFs6YtGmri6qXTkly6LNDHO/+uyWo
733DCoE06BW71AGSQ1XRsZvEUfvP162sfXoadZDlUAFgBn2xCmhfUimVLO/UaD8CK9kpcIk1t4p0
P1PAWL6+8V3WNo0KFwwVXPhgGRYJYhYFqubbqnfqp6+hrXB0u41tu8Qu8F3emphX/Ca0j1JXtGqE
iQJmrwcj1T7HfXbXR3pwkoAq31C3tJ24yStmMrQJNgY/doZ2/K4NuisVPGg87TkPjdqZrLbYOPBr
ng9rDDhbi/EdTV6c90qLCuF7nndKpvvcfJgGNG/srTLH/CNLxyTez3cM2n1kVu83IK4SMdajbJ1G
Hkm3H717rdqoCQDzvm7jEviSQ9kI8vqkDpZyGhPI27NOHndFT8+1tiggp0Pxo4hM+9BZWv8KG0W+
r+eGcEdNxCX3/apEbYuOlP93TVroKrUiw9yaGzu9tCO3S/XuLsfE3TwWcQNHX3vrZ50E13kHi3kD
Ke9Rkuv8qKSccL8Dr+JYcms4IvGDWz3kXkXEBEzOrF8ZG4pyw9DxjAENZcfTw29mZyj7oe2AUoKB
AYwq0y6Gw7RuLckVDMJBuFAqqIjLz71hONbY5Tu/GgKnmOxdKicVCrK+5Ix+bkJvmnFAu179oIXC
cGJVAdesaGDiEUl66CMlfVB7s7+Rh1A+RvBjPIQNaEFkRaVHml8QoJroHubWkL7W3QAb/BAmuQsV
/ghAYKykYzkVzb7TIn3fxEFxjnxFu9Gglf6S+oF2nBlb3LENm7u+8sK7LDeSR6WVmjvJkiJHTsPx
vjbl+hQEJtpJXYEoYKtHx1AyPwdhot15vekx8mBmd2Kqo5vY1qtjm8rF3g4Qyg14l7q1FhrI99TJ
Cf1pbxd6erIji2Y/YTx1M4mL2Is7bU97LTv0egbLtSkNjMXC2TwMfv+QN4FgpoNqmN8q8c2gesUe
kQEkDWiWOU2b27dpMqjuaItgNxbD4A4VylPBYI4PxVi1fKC2f/CsOHUG0RtHeZLbj5Y00+RHpneq
zMg79LyoT7VpUosN+9BJ0Elw+JIIFMqSdRC690HzmmRfezGKpui57ZRAlj9dj6arR49bTdMUguqF
jnUigrBrPMM6gSDfmQECjL2SukoHvXirfrluay1yQxXAi42X6iVpamjpBXmK753sIbPA7Il7kcSP
EtzOu8zK0U6OXSWxN0D8q+ceABqtublLv0yMiiRs4y5pvJP6jZnnbH99SVu/vrjyKs2ecinn140c
ZV+k5/R2o4Iw3y8XsdGesfuwqV0SZkLqltiTPngnJU3ufC04JmXkZtC8eDQDofYwbn5/RbykYHKm
sg0vxiIJt8w+mjpkFE72lP7TFsG+isI/WBLUh3AczAU5OiDvwz0zPmrbab13ykJv1wj5wcxjx1T+
hj18D2/mRuhfu8HgbZgByBRM9aU2CBLTXpTmin1S1MmVpuZDrEeHZNrSj9wys7jEo6jvkrGb7NNk
nkK1dKT+lqxiIxlZc4a3a1lclE2q9cgsYURJT3l/yxSTNjwUKAtu0aytHdU3hn6p9b1JSYo2gsPF
wpDWHnvzqc+fjRRCvxlAWfys9Y3G3sbeLZ/vkwFtYFiPWOvsT5oUHRtjvPc26fNXzQARh3AMesIL
HBQq0dzCyWCfxmmXR2dq55J0e/30rIVTYLVwBqJycUnNFfRtIaCaZSW+t5tZhlHmsvJop27N5c1f
ehkWqI7OnDJgCnmTvD9Dnl6i+mX69klCFbD/GZIlaOFd5e1txlxT9GbR5bu+tC2Li0xQ9cqo9QIs
2gzCFHD0mMUTM/itTf08vwnUwu2Vrbriqhu+WeUi+TZ6MrFqxGYpGFbIUpKDz4aNligAthqKtX4Q
G8n46gecSel4XyICZSzCXzE2mWn4gXeS2uOkxK4PGqb3vgrlD97r4HW5eMkV6Z4vwsXYNX5MYdg+
qbXhDuiylsU3365RvvhdvBWPi/n2wBvplcJr9d5RFKmLkaXz7FNRoZhu7cO23Niyy+obJpDuoFvF
bQROd+GLNGgTreoG41QJ7ZSV4phaxseyH/hM+nMdjXta4YmT1QHj0GFwtCPt7+uuuXKwkXaBDAiQ
D+NnyzteintfV8L0f0j7th5JdaTbX4QEBnN5BfJS18ysrqru3i+or4C52WDA8Ou/RZ8zszNJlKh6
pHnYo5YyynYQDkesWMs+GIPT+EUXV8EwMiiXCm3c3Da1EIFhCixXOoCAKLfMPDLLGr2tUNE52Nrn
Ue3jHnlwZu9T8r0la4i8RVtYFSDtGBC8Qk8CDSqa1K3tA+g7gyRywywadpoTPXYRBOryzFirqizu
I3YR4l3oJ6GfMPMVQ8ZKjtI+MPBx59r4amn6k/Lo79t7uGhmaoug7wcK6Xm41/kAAk83sg/EEmAn
M8iXlphyVxHw3/yFJYR69E8BuAE463JBvS6yBhxj9qFh0ncic+sNDoDEf7NvoG+dOrUG/GJe5Ybg
WsMrN4HebNscGp2AnciMrW1nJfHu9oIg34E/eRb48amZmEoBPZF79bFNGrgT8z891G5UnQbNaQOi
IgOYrDqo3WfadQFXLxp6BYmoN8JOoYPkVbmv1fxXoXfVZ8gtK+ETWRv70mtMMBQUNeRuDesksrh/
QFqutpqo0tBmRR/Eec9HH9m1DKhV0RB/1a8hM4C8MOruU9xVCqyySXnXi5bfpUlu+41X2zvbir3H
REQoCtKuCTAZgXHDVCvFc6wBOEmiBNrGcTEEdupkKNuNdBcRmRyiSmaboZfxhgAkimy66jZxMXZB
jGmWl6KO7DtR1rZf61YX8grDUTatymC02vEpZv33ssBf4ELW474Hf2bQIKmAKq0e7XtLZfcgfXUC
DlEDv49rb8eFbj7JrnEfU9G9xr2udqpCVhBT5j640B7bJXFUBVBrVQ9xnkk8H+KefAYxz2htGRqg
lSEeKKozYP5w23KTmlqHx6nr3HOIJ+3Ra+52DIiYB4OP+mFwrOFU1L33io4LeWhiqmPGTy99RjLd
t5Sp3xeYn/0FjQLAYmtzvE8gaQbiyCa/Fz22ChK03mtWSxR/hrzZ5WXEty5GrQOn48Yd/gvERFkb
B+AIacPclCWkgoEyR8CIfdNtoKUdm7bPpBiCzpIkzB08uJwIJO74eMrAqJgMjVF0v1vlaLsySu1A
N1P3vkg4fepAingv6rx/thXwNDHoxB5FXecB2OC1fdb1xnuW6BKONUE408413sq8jlYus4V8AIIh
gHQAFQH+p3kLuqcut4rGpgdo2m3K/E1rf3WKQ/g583n/HaSUKznPNc8dNHTPDc6SHjOhlqa5lELs
91AXX5X5vYye02RPzRPKndB/GYNuDdy0FB7Pbc6uGOS9sdtqsAmITNyFNTTb7e3tMLLwbMWsEL66
qbMDccGZiZRhWBv1BQfZoww7BOGIrwSqpUWAO9bB76AedYV9yGICkA/c+dCZP43I3DhjAfzmmt7W
H229eTQEjSZ6flgNyEimP+PsnaJIi7QEKK1DVlJtC472al9D9cjX2uq7alvrwYtM83Nu2SwYbI8E
tNfrMK8ZQGOZw0OsoIHMiFxDKi6ufuIRdeGmiNKzi5T2GclVhP2lrl/pHWCzbSA/TIg66TtjQIag
corO57x7C5XlvFTZtHbh/AYOJX7E9D/bmFm1hsewlr47CtbVCa2Iae45dDBGVTRLxtE9xC4TYdJD
gr3txGe9zUmgp85PsGUVYQRV240rehMwJZbtZMlaIIdJhZk7K362W1r4qNezYEyBrq2NUXtMkTSi
e0PUphsyb4uRPP1Oc5npO6JGuZnZFYpxngpA5GLcVRw0gqi72Q+x3dg7L1XxBgrMGCwdE76xNa3d
WvFeLyQI2mLUK8O2rPD/8fpCgS8D1z2DKiXKggrlNWVtEB8hEqo7wAgkroaA1uFWaVTtu2DwXgkj
S5+bixsbBwZpOLAvXnqpLsHLUHkpimyj+8RqduexYqU9vORxFlphwMUi33Hn5W2tzTUWNx09xOJ3
F4cxZLDEr48HjXMTs7IN57k0lQcT9LEBJWuq1mBMU9SZf8xokxp4moNuBiHwcpt6FrV5aucUXfzq
q91HYxBVChM9qf5O6wYPXBaHt5e04tdz/gBbEXPII8M9OD0NWR997jsRpjYGwKBfuYNOS2CUKV95
Ly0d1aQ9CI5rJMFXmLfKrIB7jy0Y7YbHgVfvwB+9xgzks7cXt+R153amxZ/FRi/WhSpHQGN7lG4G
TIZa4xrKfOG1DJW8f5cyJatnJoiXu2mJXP7Q8HeSPzQU4cf6lCDju72UlS37Qz98ZseBpHlp1VhK
LN5bTAGo4a3qVgbJ/mTpc/c7W8z8FSksY8iR3roHXqGOm5avua35xGqe2yb9mZX2J6wWQwvC2mdm
+sSY7lPwtQyUryQ5y4vF1QOIAsQt5s9prSkHFAUa99BpeaBxKLGyJgTz6ub2ni7mNgBF4jWL0j84
W+aXlErKLNd696BnURiV4j6vqN8Z1t4azK81tX5KNuyrsb9zxvTutu2lJSLxQAIyYdaMeT9d6qXZ
8TyfzhNU7wFw79bL31gAGBKSNwBezDMcUldjUYEi9mCXz3pfYA9fyuaf2zaWPjCkNxOi3gH71rw1
rEdS75A/O4cajHLdVq6xaV5zrOHCODcw+4KpBmoLVw4oKItnpn2FMKXfqD3o4/Xs2Y02Lcqxvbfv
285v6VPLn1Qm/bb/eXuVi35y/lfMPnJRaFqqRixTL551BQbrxA00C0Q43+zWDcrklxHtumSlRrCy
t9YMxJ0pAjwXrucD+EoOfW6/N7m7ElSWFwY0KzJEPKmvwGmiSKyOJMw5MJUdhBgeXA5MhFXxA62j
LzTNv+Fl/0nW0Q9G3JVd/ePi82gzFUAmwUK0WeZfeeLoUUONCil4awo9kE6eBc4YNXdQH233tuBp
YLtx+ZanQ3RoEjyLIRpfbmxdopocxSVYDbUfDRgvAyBeuhCDK8ne6IizdUfVh/ngFBvukW/DUNto
VXvepvVs5idC1987mwIxA0z0Nhtc5UelWRd+T4BM/QvPgXogsMIAOEALYQoDZ2G7x/YJQJ3wEUZE
4JEO4IANpu0wwQxAWAOx57t50zyU3tjsDCLcu0LP6tfbf4S5GGumIWRMIE8iS7MwV7oNsFmJ4xxI
hmjd/rYbrXzsepvsHcKNbcWKLGgrOwkEtF/8Qdbulhekwp87ePiotOLkoIS6K5K2O/UiwmRkPjra
Vz1L6YZhHqkJhqjwfLS0MLSG5BnRzNbvlYrqnYGqSgAAqRYAtyHuUYywHr0CfGgM8yXHKGqrDdeE
+SgoGsa5PYh3r16JUUs51fkRzB6wyKcaN+1a90BlhwblmPjC8oIuIb7IyCmnIry93Uu7PZG+oAyG
G+VK9q6rdMfTOCK7JZpNyYSfRlFYx8NKRr347Z6n1LNkVOp4F3UR7Ki4fI7pMIltVg/SM6EVYCbH
tnK+VZX6R0LqxWqKFZ+y4LcX3y6gsiAcssFsg0bS1Q2dD5Rmrc3N42BDD8xNfcAYVhZ4lVlNJsBS
iC8Hzy2kWJefTqUABauUi2Et1/sRE6l/as2CbwqOyGv1hv3RLvlkDkyeGKWagJfzym8vgeNoO2kd
HZNtIkJDsZZeLS7ozMK0p+exQMtHr89hoU2il5J6+1ZLHup2DJy2XJsBXzwfwDsxQIAHMgQYL215
WtWO02z40el84WibiBrbD7r5tF//WpgDtDN7AEcjwVz+wKJvMd4svur5Z1etAh2vvqfJEDCdkB5A
++ZKGQ7hsq9zALyAceO/tMhIfHeEAnxBAAa7vaRpU66c+szS7IA4Cr8jGeBx2hfJNtZ7w7B3QctC
Xm7GD9e4pmXBdTGqgMk2kLpcnpDrVK3ljJgFtxr5brFs4xYldBXWpjucJU9AWd5BdYRMfPGzz8gi
gNymdk+OUum5P+gFGMisgkKfrGmPqaQ0LKtW971mNF+gINi+Uh0vThMT6dK3a4bL0XYEmt5Scx81
lqV7luYZaISjbkuoVF8wVmQHiqGEbPK6ubNdrXpFuQZQnTjin3B42UMxYpTUShsaDJhW2MsugnA0
kD/FNhd2vxe9jI414+zJ4VBOdxLL3he1rA9Uq/MHD9d6OGT7UbZ3NWTIpgnAHH2gfherPFRGkGqB
iqOwtN0HFgvrCVPLoP4pOHD20pIvielBnkPT6wfD7eiJNm78G9Pa7oZ6rNnWrB+3TPRDyGmCVl0T
l2FrizQAUsj5PVRAJnkVIz7hLTBmVqM2ZuTmW1CfpS8qNc17LyJ1KDt93N/2xaVgAZo9gM9xaaOi
MUt8i9gyU47pj2NqlH5tvLjuU1H+k2Wv/5uZWZyIBlT2zQFmOrTSKHkxnWeF0VsjXgM4Xt3CcHeg
ATCdNaFQkIxcunslSekkKSdHxrVwECD6bI09d6E2Xo3C5xHd3V7Yotsj8gEagCsYr4hLe1lcFYbH
FTkqEvQY5bSyD8NipxX9a2H+Ii9qNJ6GQSdH2n1S8g1s63+zApDhYm7Eg9rfLHV0qZUKWprkWJQy
VDR9bhhbgSFdP6+mNWCLAEjD4PKVFnEkVSNb0RjHIbXpa6S8eONUlf6Wq7oPK25n7wZ1bAysWPy1
04b4ruRkCBhpo7AowB9QJ2n9Vgrde4Iqffp2ewOWXAYqLRjxxAXmIBO4PMJ67MwYUCzjmJjZLvUK
NwSi9IlEtfIZLx6Qpq4BPJachgC7QkGbiSxg7qRgTcgGUDDDaaCssZXtyje9+PMenSQF0bu8qu65
BVoRWp0goynBj+98TzKy8qBb2jK0YPH322DjuEKGF44nrdSJyFFTR1b9Y+BtxBvpj9Z92/crtpZW
c26LXB4PRiEbbusxVpMEEaiH8iJb2a/rFBfueW5i9nCp+1IN4Hgnx9pF80QbqupJEyTC3lECGd9B
31JZlvuKDdxvbMgtGRMrxm0vXF4myjTYVNRS5nmOxquh6xqGPIfck/pXXK4VQ9cMzC7ovC9MmXEY
0PswureHlTxt8edBpQ3GLQAArwYFO9uaaAkq89hI8bs1u0NbrSnRLnrdNLQECvjpmTv7UEdRGMrj
Bjk6XrQf3JDrzr4q34b6pOlreh3LPgEOZySvOJAr6ETVDazX8wJEPURi7Ia9mona2szbAUCyN9ru
wKx4YwGrF4CW//W2L1wXSCeHhHIDhoBxN0Mg5dLnlWwyzCSa4N8QWQ09JutBJu6OICdlGOkbG1wy
RsahOedqX4mitp948Q5cMcovYmgOr/w1UwVonq8iM5g4XxGyrnqYJGnbZERydrSz+xrU/oDE+Tz+
7pkyjKIxJABvJfwp1b/ftjsd59wsJKbRFZ7KfqgHX26CVhXUEMaAi8l9IONdLO+bbqWXs+S05yam
7OjsqcQ74AVoj9tbr97kU56uFLrXfn5y6LOfH/HeEqaHnDhpv5jOl5Xq9dqvz1I3KrjRYS6MHMk7
VTK04zWGgjUDs9zGtNp8GCQMFGpv6wDaxmv3yFL2iXqgjRcKuDeuGjRGlXmWBhkmcKRiPqNPC2sn
B6MLqK5pvnAx1PQXLgWaIR3latvABXZ5IKJwMCI7EgIKOxom44DPRcfYyOa2laV9A0kA8mn4Lpx3
+vezY9cyEmexk9IjNzZDGK/N4C5tGr5Cc2o+oks4n+Gpe55D/k/Ro2ge9eRUVQ9NvU8Ld2WvFleB
iuL/g4+5V/g7LnKHxSY95mZgK5/rK7fu0ucN2OdEzwRSoyuZvE40LBN9Q48Ff3bk2zj6Mt39xUEg
D4LEg0uhZjo/bgndm6aB0m1hfSKPHVv5vBdXgIwRDgz/pfOuxBCjeqmigh5l8l30NLAx8GKMK2tY
PO2p6YFcA/OgfwADZ85kiZEJCHpCdBHM4S8iDku2CW9v06IJkOzgSkXpAfDVS39tojrBKzCiRzva
OAUKieAsKtiPjn+7bWeKF/OADnzlf+3MwqHD6ziBuiM9JuwNQIKk2Yx8k7E+SBX3DS7Bb7uWaS8e
0ZnJWYyEiItZVciQj16/xeSWPW7jbnt7Vcu7h5FgtKX+TNxc7h7eTimgEx28QAdzWirA1pqY+7Fn
XzVrjapm8Zv0/mvrqoveCjaAYI0eM93YJ2O66cvX26tZ2jA809AxRxVngk1froYYeAxW5ogNG2Pf
ql40UAEbayXXP/nL3BOmqRf0CjBBDXquSyuNckSOEXsQFPalfQAQvPcVZFWpT7Sx5T7t2x9xx8v9
GOkjCGTsOEh7dp/Rp960IrTicisKbFHQ59jTSAMa+sgKUPashV8NBsNLuTDBEUDNjapaEOalQwOY
vllLPzJQCcOL0v4x6E6CEbMOl8AwZOl2ULb9hetAzcSFNwCCOWDQ2RTkhXes82PC6953qujZQ+7F
WwyrxTtN7nJHb38lA2cnMqY/Ca3j96Q0yg3tVBlU3KzQdxnyB7yJM78fq35L1Nj5Ht5Oez1i+UrG
tOSKyLwxBA81DQztzuIdZuCrkYKB9uhF3Hoxc5puuz5i38Y4jl8B9PkLDWe8miFvA0IcIJbm7lg1
tpLFUNMjjV7pk9l/ve2LS95+/vOzF4tJ0fV1FX7eMHzjgaxBKhZ//k/PGrUiQPZnTmiNg1dNSNsj
iNOtes/WQDbLv4/BfUzzgpVonsQTG2MjuoPIPdxXGtiG419/sT1op/7n9yf7ZzdDQ4ZS1yR+n0Ka
8cmrVhoVi5Hg7OdnzgSSGdLXFn6+++wOPtV3+ZoO75IFaN7jQYfYCS2GWazBV9lE4xiB7Ne948bO
5Nmu5WvwyKVTODcyO2UWDTSmJozY5YMIMrWShC+uAbzzf2g0dDAcXR4CCslR4tqcHk3MO1ePDQkG
a/Pxc56yMMAP0QeDrUsTesPLRvUuRXXiDsGs+psVTAMlYHcATGSeTkbQEwZ1NLePehkO6VtaPY/q
L0o4+MRQw8NZ47xnKyA6iLhH7uAMrC0XnyJ75Rm3GPfOfp9c7pBT9RM6E2ecDI/4nxbvS7L10vDj
53C+itmjPLFGy5TTKgo7KF9aZyXfXvKkPygaPLBB+OHMFqHAiz/qFIsAwQwqCrJ8wxTP7RUsmsAs
28RcBu65eaWzYK3XC4L7YRjB3pATBWwhG0Ids663DS1+dKhbABMEMhbAq2YH4hR0MKzMPhqs67aW
dOtN39fV/raVpWN3UZoByyZGQa64PVHSLSBa4tGjFo9gd7WSJ9UlOz1uH0FTvnL4i7YwLY9eCQoz
eKpershUg8VMzL0ctc6tA/Sqi/vUAPBgzDtQ6xIzMU+3F7e0hYiJwG6BIZyiCjUzmLeOrDi2kMl7
17v/OAsKSkwYviMTdTfG7+a/D/aYXpVTeI9QSasbbWPa9h0z1/CEi8s4MzP9+9kllRuVKVOKfFIX
QWuF3Rpz0pJLny9j+vez3x9JncUlwe9TPPC6Z0pOrbXiZlMIv0xWDV3XIXiJvgU0gud6a4amZJ/n
hYWHcOzceS0I/BPIqwwjJNVz6aqHVPVtWPOebm67wPXaYBjDTiCJJDYcfeYCOQV/RlagjjBOxBTJ
xgHmHFX220auD+jSyOyAxryAklcOI6zeFUUQu9v/7fdnB+SmvDCj6ff13139KWs+3f7565FI0Bzo
wJUBv4FDumr4UTsX2ECGJDEFPShAQf00ZFE7qB818rHozR0CHhDNEzmH0ZXftXGNnfk6NMAyAo1r
A/h0rc+KKWitZb1tHfWa35moZwECXGzrsvgUCbniEkunhR+ERyDWgO9tljL1aWbmbJTmUTZ3qbtf
u+KWPA5NfKQZCHTXkmVGYiVWkVTWUZl94JZuCD6RrTeutSKuCwGTOsZ/zcwh9CnAZ407ctzXWi6d
naBRcTR7o3wHUJYc45RkgFHnMr0bKz78dkqVvN32msVtBMwDXUl4DIBFl1GjKbSkZgVAJRj11EsV
lM0Q/m8WZrd5p3UJ2oqOeUxeh3Sfk7v/7ednoSGS/1kAG5mveJCX40pcmDxpHvUmJOF/tmgWFyoO
fQd9tEGcTZIgF1ujwWN6b31zurUi8OJhICXBKAWFX887X3yosqTsEF+p9929S4wVXN5C8xnehuoZ
ysxAAF53pgoU0ISHKmBEXlv5LlDbsHYdyht2DLTyMEBMacSMhQPCTg5U9ra1E/+ZfbyNj79iAmEj
XcF47LywUgx0EHWCMtH4o7SQ2r183CFQ5kSNECyTkNCcoXhjsJoVUVvSo9KPGvtsfBzohXI5niBA
ikD4GQOxl19M1jcOa/CGOPZozkN0fcWfF+5YIEYhHoHZJzyV3VlcqwQ1cweg3GOKyk5ufh/32j+Q
KvJza/RFtwYSWQhzJsR4wRY7bdmV4pxWlzQnmfCOsYhCHu1Kl2/7SAs+fCTYKoBQpmcVXrizLdMH
bkFdjrpH0+8EOmb9x1vGmOpG7RzhGsU0XD6XZyISEEm1FWCzhXj/MYjX23/+wiZN+gkTdgxUAxCw
vPx1CZyzmZVDeTIhv9OFpfmP162YWPjyL0xM98RZ8lYVBYtpDxN0q+EGqFfIThZCGKYuJwJ+eO41
WYEry4ID+lNggLS7SyInsIwjVDFR0Q/0cSXNWbM1i/e5SiPoYHTFSUs2KcFyAu2bkzxJ8y/ynYtF
zSK/0feWZkhZnNrqBz4pv8G4kSnAwB7f25ASinNgFruBT1A5Hyyp1cq1sHBkYPbBRzM9TECUMPtQ
CzVAEyVuANWmB+477cqRLaVzF78/8zplgUGIy7o46WJLozfiPlLxRKt9AV4Lmdxxa0PTJyteqXUt
rgqCOX+agrjyZo6IGhXQhZB4OSX9Pd84YuXnF51jEp8AV81Ua5w+tTM/94zUBO1gWZyY9tTZGLYr
X1kLCV2w3al4pRaytBQbtVjgVdHywgzkpa0ak/I8zmMEBRXoLSanMP//4cAwkVZNnfmJm3k+UlTX
gFGnysWHlCjfkE81Chaa9fXjRlAdndoD0CIk1mwZuV53fZea+SnpAmYEWRqOa1faQoADev5fE9NO
np0KT2k9sILmJ8jNYiTxzW0earQgbq9j4XFwYWR29JnQy0IUWEeUhxhRBsiXNlsk17etLDnY+VKm
v+JsKcItFBhLrPzUD21QZT8b0FjG5EfKdra7cjCLX+i5rVkE0AdPcC2FLXAxQzsI1ApA3YrY8YeO
/0raYSvd9huJRRh7w1EDVeHKjq6tdRYhHF4knsXs/DQ0aZChal/LR17vYrG31sjBFw8PFMmOO1Fe
o091ua15CsE70uPwlAVAsPlcO0FvbD/OEQDKNOdfM/PcrUCRBKSMMNNiWMTDJIckKwDMRVenSIKh
FfwH6Xa5kJRoSZEIgj3DoAZ07wf3O9FXgtziZp3ZmPmgWXgyk0Bcn8okTJ2AoaUGvou1C2JhJZhx
ggjnlDhMi7lcidmIKu6KPD+BlCtwHBaU46uXfLgkjhT6zMgsMoAkSNehNZgDW/GcpT8VuV+fgb0G
VV3amAWGEo0toF2RjnC5szFn6PnIsxpjmwAT7j24ztdmTVd76cvFsoAp07F9aBPOEtI6N8s6Exx+
hk4obb9U0b2MH0o0KVv7u+18lfpe00N9TYhm+kpmL8kLs7PUiGFeHsQoMNsAzzPCw9EKVQEZ/L7d
SAKBsLX0fsET8ZRA5jo9X3GDzHwko15moOiTnUgeIkYAws/GAJyut2PuwpPlwsrMSaTL0yYa7OyE
6jkZ7hzrrum/1R4PU6b5zfj9trVFv0cpWNcxVwc+ltnZdY5di4pp2akkvw39zaie+2olc1gzMTun
sq+MnFYwUdXbNv3Bio2uftxexaIrnK1idjIAdDdF7uDDwpNjb5T/WOwdM2w+737S8nPO7stoJSit
rWl2SGpwO6jdsfykV86G829Nc1fq/cqNtGgERISAWk+NlTkHiWZ03RC5CtGVPkAzoEO5sXT+ZiFn
NmYLKTC9mcl2RHTNA0xxySos9eD24SwtA09VvC6ggnStbVMaWeoChJGdVPKSlxCa/tR/HCuDNg2K
E5iyc5DZzWfFZT8QYRRtdvI0qOHeEbGvukOk1lA/02bMIw5g6SiGoEw6iUVeXhJaFnfAuHTZCUJO
otsX+stf7NTZ78+uuszj01ji9Pvqc5d81apfrvwwtgw7dWZilmWlpOhpz4YMr9WQtc9FGpI1cfHF
8z4zMUuk7EbKvCr67DQ2mxh862Z2J9O1WLxgBA1AaHY4qJBfQ0RMezAKdKDECdPBW2PQQ+4+CLLW
xFiyAuo50Ctgbg+gwll0LOzWjiPaiJMh74Wxt8TdkKx8gAuXCvLAP90YE2jCOfNcp0XcMHhTw3U7
cLPtM/BF1+nPZNjd9q1FOxB9mnDnEwxrdvCJ1gtVlcC0W17ty8EDx1oblhjrbbQvty0tbZqLexL9
WQdzKGQW7wGvKcADo9cnUWYhZ99S4MhlSVaC4wKQ3nDPzcxiPphRiJvIHgsyeJgwBphkBdVvEM2Z
m2xo90Xi+j0m/wbx+X9b3yxkgh29HwdtrE/5mAW9/VxYxC/XCvGLmwgyIAISx+l1P3siOILGdjXi
uOpO3XdpvxvVW1R/PB/FO3vi/ATGEMLYMyOWlBzaTLI+Ve+6jqrLKQJK8/ZmLYTMSWYJQBaUDZBe
zNwOqA3TUw7cu8+GO4/mIUYoV/KLNROzeINsyWxTDyaMgvyAUPpPAuzd7VUsnAawAB4QUbjCMJk0
87UxJW3h8kRAuTHf103xTAaxtdy1ctGfcvTsgrmwM3OtPCdAG+JFdcrzbLjHNOLPunOc0ASn4WPm
pMYdoCIkQOfb2Qy0j/wsctwnaTm/zE6nJwGKxT1P+u5tjCf9Dq0EC5Kw2Ka3nV8aB5mX6Q00rHXe
PVhjkd/VVvyLtSjqjZb2agthBY3JyqBR7nvadYipjvVp1Jm504Tj7bmnRa9jpZMniErm7xaIlQK7
8Yjf0wETGwNE5MwWguCOiCLfqPUUBZbWC8ANAXJhu6y3Iin7oIldaz+AkXFbdlQFSAziPbG5CbIv
sKF3Xpq8Vixr7saC6EHSG9a7Z+VyA8Fk5xXYhQaPGr393ImyDSLbbjdxUnv4V08/JBoXD67Bo6Bx
jfizp8c2Rl6HPvMtzA1hAm/6z5hZ+aZKNwlYnV2Z3WNAhPp14rWHurLK+ywXkCqGboOvnIkeSBFt
B65YPXCGOoX6FEn9OBdQ8G4td3PbxxYCNL5Az8WUE1oHUOi7TC4MIVXFRVKdnOprlx2aUfkCr6a1
VHnNzCw6K57aPCviarqdC/C5ZU8JJiKr7e3F/KmjzT0ZzxjkSkA3XCsnDkkca/CS6lRYo7OPrKwP
BMAsQSlKBg0Upe1GmmohESXAuZ1IfZdAmESltnEv7VqemCzSvSnb9LEQoGhsE318UDY4VMZOmC+g
UWeB4qYVpIMOjITZ1iGJZR5UbqPelKTerkz70SdC4CQF/8Zl+qtrS7brldduNN0twli4cVB74M/Q
6agHfEA3GF0i0OZCMSsw8GTyDdKfrEgOflnWrt8UXbJSlp6i39UuIY1BULEmFeHpsM7qa1U7uC7G
wcpT0f/D2jvLEJtWPFpJtcWg5UoavjD8BRNnxmah2PUKnXigxjtZwz+N9hBRHmTae6kmh3+rvINO
q21j/QZlzzatvrB4xSWWHO/c/CxMKwK9Jz2C+R64UnOPV1mehWO/chksWgFdgAVOAory+uwr6vMq
Ennvlqcxx5xvYPBd1vrUWflWl+4DBxrVaPGBkeZqvsiOMLKkWlqemmJDgGQQ22qNv3/hVgOA4F8T
s+0ax8q1WtcuT4nzlnVfPWfl7l/aKKhhodwOjjLMZszu/iTjDRp9TXWCHKildmYwql3NVpQblvwb
jVcA9gD2wSt2dhpeksc6Sv7lCTRe3fgQQeGGVe95/Kq6YsW9p/2Yf0p4AE7iJBiZwTvw8lOyQEBd
WpmH8DnVqKs4VDoIgcHY86OS+4L+sxLfpr/8yhw4KdALQQEXB3VpToxpBvILeHMeyc63e07QTyhp
vcffxv1cYb4goS2kYssy2SqQ94L/ze13Ra9sP9K0fO9pruEnTEu3bl8k97bZgsyJQg0LMFeQxiUc
5avesfmLEHJ4M+wx3jAwDD43VJQveiNeKRPZBuQb3+mQt69FnjqvpW1DWYS46k4ZKJWmtClB2F65
VdjGXv+jTpkMSl1Eu8GOGl/JrvJrPpavBembtbfy0tGfp0zTJ3QW2uy4ZKNXIpUR7FeJvx3yTLoh
INZ0l3hrj8Gls4deOcpy8OaphHtpK3Yg5CQgVHoiwEnbw0lon03gV6ACf8e8R4OtfDpLnyaYkYAu
B1EnAurs7LlnjSmwDNWJ1XhEG+kzGJlXAsyyCWBQPbRE8Pqc7V4x5rYdOxkHX9XYYcKIaVuwsbrh
ihcvODHqMoBegMQMX+dsIawGjytmXKpTfcfiR2zV//bzsxA2NEnMVarh5+m3R6/8fvvXlwIYOsYI
wQCZTvWYy0NPUkNr9bbhp7iRFJ0BUH8JWdbQz9Ie0V5Z2aold7ZBGDXBlqZQNjsQC9lzqvUJrFUM
xeZ9Vse+1PFgYoEm15rhy8YczC9M9BRXhWYrLc0mr3N+KsVdnr+But2PPRAIgPa+cYuVt83SQxov
m3+tTb549qVqropdzYa1HrwxSQTuXS2U7ldXnGL7kyi+xnrjd8W326e39MliUnYqrUyHN687G0kP
gp4e4doqjy3r7uq28CNLC6Tap2pX2GvZz3Q+83h9ll3Pr7shIs5oDBFubARSbXhUEQBoa0QCK0bm
iDMZ17LVIFd0Shr9wYrZXa8ZTyIa1+bcrqLDxCoJdDKmdBGCIMJ0eWKKyWascRkc0rHamLTd2B+u
4c0szHwilVY5UAP013qbhkXWhFqR+0750QAxWQEJDYD2BsC08z4oTRIN4Zw4B5eLV1JU96NDVkxc
e/eljXkTlPcGqcuWOoeq1e7z1oaMiT3+crnEBZh1B8tgG6W0+7IDR1aSfr3t5VcxamZ8FqMsaXkF
A6XjQVmxH5tfHBtNEPQW18AZa3Zmj7pRQDgWTRbnIFwwA/qOfK5ESNYg11dh6c9qgG7D4wfHMp9y
dxrAajVRuof2vRohqAi5OeGbtAzZy+1tW/TvSXT9/xualnsWkRindtf2xf+Rdh47jjNLFn4iAvRm
S1GmrErVvjZEW3rv+fTzsQczV6IIEdUXv9k0mqHMjIwMe455HNWNwjmthdpr35+9e36pV21Q8/2v
zZBNhIorJnXp+wbZLvxCgN21eTHZNUee2ygzj1LpEl1Z9XMtRCtOyJWt4TAMKDNI3f0v6sDlHklq
7yse+Z9jWjli8up9rdN/OAXA6SFSkieOt/mTJ+S+5+utYkC9Itt61vIAteQ/3n/U5B9JFdBFQG/R
7IZURVPRDyQhpGUsV6l3lu78gwRlmkmZWKmvYhA58il6RBag0F62U6rvrmeurGHpXjBIP2GewxQg
zmH8xUIM0iLzraMnHiz5B6jJ2zC6V8vxEK1lCBdP/T+i/lq7s5vhD4oQQTwFAZr3JBk0zDb2aivg
ovZOCAo6hPLXyc7CEjMzBUHjaIjDCyxoL0NtnP7hTAySHnBN0Yg1992sSh88SWvNoy/C9FDaY7AW
fiwu4kyCfHk9onA04tIDuDZPNlVg/wOdtEXv6kTIRWM5rayXn/fHposSFzoF+A769ncZHORif3uP
FrUKXDMacCdkorm1pSzUSXriIqIQw00UW7wbXSw6UpKJm7Js5L0hR9LhttBF/aKTnG5vwH4hS75c
V6vVXsp8N0KH1m61h6x96M0/t2X8Pd0LX2wyXWAfAVXJHBoN9JdCvLqmyhlX8NClyotcWD/KQfo6
aurnpM5ejTqCvMo9iWZ9xPE9SUIJm7zybEl01svxSI1M+cqgx12tMD9fqAVDeX/8NuhtQVnDl15U
IgsUUpXOR7qCZu8EuBtNqGnQDQrDTmS60Vy5BovkJxRGplIyRIBXVJ1iDjqF7LMTabIppU0X26p6
B7tPpH5QFaf4Jma7XAG/ZCPK27FeST4ure5c+PTnZ7YEWPKhzJXaOoZAGP6wijreFaG5Vsi6cvQ5
7HMpk8adSUlUM4NFmCVqvmo3o2FLDRgQhzR+lkLdtvwPt5Vrid6euUNGXYnOIQ2ba3BUqEIalYZ+
1MQXK82c0b3velAUjlEGaRTpuqYDHpeZLd3b19Iao8uSI0bTvExQSnc4vDaXq7XMuoKzAelwQO+U
MfljWOVu1IAbjIuVSv6iZ3sua27i9AFL3VqQ9o1QQ8G5tK899aNM41pdh77t9dldnjc7oxf3THZV
K4/ekvZwsAx3/13r/OH2fdet5VDQj37/UH1S6hW/fe3zs8WJblyOoc/n1SKydxr/u60n14ZOJpE2
ITMyNUMn/8wGAVoBWUjfERbkv9K62/TJQRN+35ZxvQZkEJ8ZjNTh4MzzROWggfwP6/cxskPtTl6b
H73WtcvPz9Ir+iBnXmTxecUXvqVy/ewV2SOwJQ+Fnt/9w0qINzlvRh7ge7hU61AB26rwBv04whUa
xr4d/bot4PqxYy0kiXFn4WS8QhMWqi7SUrWBlDHZez4Q5+Mb5R27zR8Ucw3gfPFYzmTN9q3IxiBs
PTgS5dSbGMYdzdreXs21zbtczUy5/Kqse5/ekWNYkb530rreVCDRD4DnN79XaUCW1sOYuslVhDyT
63h5OGNs1L7Rh/qxDaXHwrX2Y/fx9nqYzuEbl082hW/qKYCy4/SQYL+U4QnQDNTq4L3omVgYu8hU
0kMCqLBTd6JWbXqt0e48xRy3pJLLj53R+k4IUfhdXik9RV1vfOmFQrsTged5SdPc33lmpH4Jg7D/
kKX1sMeCdV8aU9BecT+iQyu58SFX9NYeR8jfC7EKnTKAiB40Z1nbglJUbCM4ZT5UacUZur66d3vf
fSzqgmFdI24PcUp2x9Tr4KhUvrlNGTPbKW3U2aMY+ZR5o9LfGEAF34dG+60s9T8G0h8qKRZfqD9G
O6BUrS1c5t/GQqz3ZRy2jl9G+aPQqOOudyP1oWG4rLXdouWBbrPhGPe6d9SSipw/DL6bAoy1neaH
P/qhghs786WNlyuNoxau8GwNafcYWUG0hR2khV0wyndWJ6rOGHSZo6tj9kGhUG0XsZhtsr5hUirw
/a3lhspuMOT81W38ZOO3kfHZFfRs51IuPaitJuwzOJIf8iLUN/A/y3eFoX7Ntd4Hd8hU7SEbvRO0
Fe2G+lW9kaoghixLSh6EQvzhdZLvpJUA+U8z/rbWpiKWbvgEgz9FxPQFzRNwRq0HqtpJ3ovbajsr
jh40XbEjWf1kDtU+ldqV92PJvjMRwwsF+DQJppnC1pQEtE7SvBfD93eJkO7cynuIjf4fnhFeVhrt
SWDBBjW7e14t6lSmde9F7aXGzlL/kcM/ds376f7IJlDeAiuAFV2RCbShnyigRLlHijk/VTqs7Fpy
V0qnS3YEbCekmFQFmVa6vONlLSdiY1XCUR5gTVJCG/TyNTuyYEbORMzDV6lJVF7FRji2AMPYXm61
dgbsrldbn+SiOenUU5pquNOBRfcEbUX60nsJevH0upALuCKLISQ0tcDI3WNvxLswpicg2sbD93Bc
2cdFOWR+LMbZyGzMbWVQ90ojJqN7LNIBAs9PFrj1jfGqpl9v7+bief0tDxBG0dM5c5HyAWJRvYrc
oxtDGfgU5c67v89DQEMRqABkZub5HyZLghYH2z02yatpp8nr7c9fjw3gJeMfEUAr4HSS1LjUt0AY
LROOUuGIaZDRiJbuEEHx7oHS9J4aJWodsQJ90vfr6gBiheSkXW8e4J5bQydY2MhpCJlUOtbpGoij
G8eqSeUIrawc44mmpNsLlRfcASodZFImSEfxqnssU8tO6RXFPQ418IRywKReplmgkaYUKcNYir8O
XZo6clqYe+LyfFO2brjPA4bGBt62XzVP1q6PPAZTqiLc5FITA2o1fjNLD0ZpuDl3WhSBOQoa2DbO
mz+BpT0Erfa7iRr1aazkxmnDINkY2rDWob6wcxOTMURnBq0ldMheHqEBMY+VF6V2NOXQqd3HWnp3
/yB4p+cSpl9wFj72XjMCtdnAKKiePK2yQ+XL7dNZWoIJ99rkeVILnWPbVaqe9jQMaUeZBKdtVGvQ
sIvfp095QguFcnC+RUpK000FqdExqWwaEX7+w68/+/pse8qyspSmnmZmi4+p/GxWawHtws8n+0RV
XWI437qG83HhpARigHfU9nvXplF15QVdspakgij+QMNGHDbLsTRt5op+WXkvoVvDtApTNW1ZuZHZ
0RqlwpLBQR/JahnMeVHynD3WVub2Q6/U3oscSgcrhCvadx9yM3fI/9hCKDpV0p1KXf0e1cmTG4sr
+ZYll+Rc/MxeN17TBD2cpy/6YH4bNfmz5tf7rl1rjF4Qg7WZ2AAnowbDzeWNUQv6MkPRdI+CAUtJ
oGy92DiJ6RpI1oJiTOXbCV2D2eOrngviEHk0aqy3Yrp2Brxlcbit2n8JKGYxx7mEOQpkx2hXFwu+
cHTdzkmjwu5VSL0yxXhJRm3DFP5DUwl2KadONEp71WheWs18GODT8/T0TtcaumjKvdl3T5IJTif9
hFKyxqu7uNkgY5ABJjy6ygNLWlEAZWPydORPuulkkmcXw4oru+A5M9sC9gbN++RbxNmBxiVQBrko
CceheXVFSLljRwY1e7S0XTK83t70pacKHCA6tmkLIXcxu416pHbgzsbeS5BzqsVPwdQdH/jEYD8I
tNbU788r4DczSqfrMMkxO3ipq2GTFhW8BcKxH57D8FD8ur2aRRUi/YJ6ko8DL2N24yFOy6pW7oRj
12vSg+DSyOtrYJFB1gNr+wgpQ1Jb8mmkKPtIK3W9p1k1hnrX/cpr4Tljo7jbRFHiD7obuz/7GISH
PFFbGrOEeqcUrfGgloX34favXrhZKn6jDCbz9LLOU1NVOXQlrIAqnHsvUELmp9ufX1BZXlQ2hBcJ
J9Wc/vzsRVWrqPWbvNCOoa4+Wb2/13TMELP27xYDIjMwItOMhgRcxqWYghhI7mKOtjY/eQDtKjSA
la6wvS1l4fU4lzLvuNAGIYoYuBeOosT12IRvTfcQhiuZ1kUhULjQxjil6udaWptaofdpiqmjVumQ
CkmcOuhgXC0TCbrs0lsJVJYuPAkk3EVyk1Nwebl1Y+x1ROuZcBTge8wh/OusP3H0XBe+3ayNnC3L
IlOuUKwmMppdeEXxE6vKWBuT3BsfnGzG6JxsBA9UEmxjlfNhyb4wzvL/4qY/P1O+WM3kXItZ2ggQ
kiftraG2DetzLZ+CUrbLdHNbPRbFSRycNGE5XpFtKJ0ESVY+hbTpvvB5B+zIsveQSdpi5twWtbCR
xDOUsqes8pRWvlyZ1rR+WUhEfY3fHQQveGtdZd8Jwbasgn0ejyuPwoKROBc3V/wSToPMN3tiitEe
6+cm+Xp7OWvfn+lgbFSJMeh8f8yIwIBtXzEPfwmsZq+7jG8/jWzijdHJcLlfRi0qlZQ2LKBSf8mG
QxPGuNdawp4tj40f2UHHA97pWzGxPshh8SYmra3RGovN/Nx33WOR5wdXXKPWWNAYftaEiY/3RO/l
tC9nCqoPvSzCkMK63V0r1HZc3AttY0e+f+iB9TJLfWUjFvXmTOBsH6QhbCPFFN2jKbRPWmTdp0y2
CBYx2zA4oyCt3IjrKQCWh/nHj2Agiw/P9FQWUzeNxo59b7WBlq7mSRnTnVi96fGHzC42ytDtFbc9
5KO6j2TO3cv1FaO9uMcQv9BNSXB3lewfBEhnVGFKkASurQrPTb8Hv1Ovj5b1JU5XXtNpPVd6BnA5
rKUwcV9lfQBDUJVoyvo04BCrMcSB0iMzYhmM1WBf2onJGNFKAugvWuKVzAk5EuYz6BHnfbVSa4pD
k5Xu0ddfsz6yc11yghoSQlWiN4sO9a/msAdX1ubvbtvGstuKuegh2FRSthHSasOAjp35ZI/Gp8gQ
Hcvr4NBTn0NT32f9oS7LTTIqm0qT7d49CJ28CdUHo3gIRMAP6K4W6mMWJ7bo7k3tGWR/2+ueg+C7
5h606E6XvwvWl0G7G4s7H6Lh23ZDWjpc1AuTS12QDZjpc+V3pDHawD16/VvVbpPhmIrkv/3Rlsaf
kG7a8ObJevsiaM9pF9pg9BF2DVvZggqkE21dDO3aWGOR/Av5PT+R6ScBtMuE9lXDiavGgy7BqHfU
vadeho+u+WIRt0RSuSkKZTuMgj1Iu3x8yPI3hXZbY2hstfgmMHqkaeNWDX94VQEvMKNy/amtTUdN
9U017Ib6jxs+WpnquMVaILfAe8zv1fDEJ5JNYqzZVa3dwmjCULNoxmjsNITZApUpvD9pN5Ej3Qvd
51StSSV9qfOnLDG2kbJtyQzL/l4RdwmoNVasMLX0pump7boPkhDv4/J5ND7mLWACR2Y/Kutzpx7G
/q2t4zs9/ZUUPSUIkyHCuxW1kK+v4ZQkZ7wNBGqyLbO1mOaY1n7lqrAYS3brPwvVfRI9MN8Kgzbu
+Oe6+K0GdxTkomItR7+gkSQYSJGSgaOhad5IYzWD0nppoR/zVn1S+waycPMTmIwfQ9l1BsM79Fq1
No0yaflM3ya+agAHdRgTrlJ+Rid3UhviZLdhhbGpjPJD1vbeNm1VZeUBuRLFhkIINCUYsahUBy5f
rFAnRA6KBigK5b5MP+vtbmzeC/MzEzEd7tmjKOuZ0Lbw9pz8dGjvmLShbtX48TGTzbW2gqvnEFEk
nKfok8Hkq1660cvS0PMRJXaeU3T1XgxDw7b0zLfrUPnVeOn+tmZeOfeTwIk5mQB+ikVn9krqgIh0
rTw6RcEXX7+X/O8lOcBgLZuxtC447AAW4irD0Tz9+dkWeoknJ01jgbsw0BFS+8kuBxfMzLufuMMH
rTb+3F7WklYoUEVN8wrgqc3NcDEqnedaoMhUg17boh99rDz1mMvqe5NabB+dj3/7+GkWnRefYzkh
ihnH6BQDv1NWPOQ/i/rL7bVcXeCZjJn6hV7gq6ELgAie9y9V9b6Min5P5wO19fqn7GXPoFiu4ast
ywQMapq+oXl0Zq9GKlVDNmH9aLDUVP4HJrycWnmjdKW2D2a1Vh1dPC7l/8XNu9SFeGj9XFOiU9d6
ToLPLbbFxvsXpZgAWDgSPNurscUWABMa78r4BErpJu2NkzZYp7FbS4otXSlaaoC0J6MOXtJs7zpz
cCUlzPNTVBn+q+qN2pew8Pdt8zFwMbm3lWNR2DS9BKMhAx7z/PqgpV5M2JWdhrJ0MpViYhbcWV1i
D8IaLuqSKANQkQnriqBlXrCK1VwJmqTKT02FNeo+w+cJINNPXLDbS1rSPTqTJhq2qVNybisSLWsi
RWFuqgDlbidEorcRRm1nhtIvXQ4/4A08TtTQKxs5RTYXTxa3zKQ2D1szSAdMHl1aKF8IK9EIkVrL
j5LwaK0kUdY+P23umQHMo6BJg8LLT4XdhY6x9uuXLtD5r5/ZVz3MKkHO+PXmW1bgD7f9Rl8xdWsr
mI7tbAWhVjI+Mq0AfiwBsMX/coPmtyZUy6RM+HwDXNqzJO9vK9X01+fHazEWDaQIeFJXzWgi3R2A
fan5qRbGfZbc990uT76G2WvaHzR5XwxrAhduCw/e37l2UA1o4r/crqbslbQJy/TExGn1kNae8GhE
5QAfuSw43hCuTegtygN9jnlmpF1Znb4cGf1ueuRZu/ADBevf6drcyN9Xc7aJ09wnxXCqVaSrZ1oG
+Uigg8DOvL6ehPTO9KGw6bhTG5qUTCN/KX1hG2YdnGHWpzoRtiXD1SB5aP6GJqCueJE16rx5IMHn
bcnNx2wc+4fG9IGll1sv/8ANlUZAFGPlDjm9redWA4hZIj7mihY4eaGL2zwNSlvnr9y5qdrZetUE
D54fuhsor6OXCk4/u/YU17hr3Db8kpY+x5xtdE91YhJR+jhuU0LS1o7jPiau8ayDL4rjIxln4Y6W
O9fhfMKjFyepBJ6oQkKQEqBNftcNbblI3jqzkY5iIb2ZmfstD4Sh2oVJTfNhEInbTjBkjwpe1ZZ2
YqiprYTmH0lp3c+KIILQ13vA5RFJfdTzKnqNczU8iZJvAZOqAzfsjj6DqJIy2L7kSfeMD7rfrUiW
W7vxQmsjRIG8idVUuwfrrXP0Siph9xOSZ8CDFafLou65TBKDfelK5/blWbj69CWSy55yQ9Ri5lff
aPtYoTbMg9k8/k4qaSWbt6C7KkUXMgbk5VGumQ+v1WaaRJqanDw1s4PxTYqegu6+ZQNvr2PBSpL5
4fLT54AHMA+Fwm5sSrcOmFofevASwTc1abhZSV8vbBaPP6EIbyTRljJz13xJcTsxB2o58e/cD8aw
ll25NmSwYUxDFyrDgVfZ+GzQxkoqhPhkeJ+6yIWBQ9ne3qWlBWgEA7CHKgsFGCvPxUDw0/QUFBut
+ayvFdlWvj8vbOZJMCRuy/dVa2ttyen8Vz9/DqnvWZGriQOfNx7o+q5D5/bnJxs3s4GMUYEXBfkc
Faq5DayG2CtBj4hPo95sqry5U5Qjvjmm7k4U1npnlrbqXNjs4pldrDG7lQGBKD2YmBN5JTu4dPGm
rgbyA9AnMNl9+UipUdLr5oQhWnvbLKrAUc7sRHLW4HAW7h0zzgx64HwDkjqP0Vu/VkingwOejJ6j
SOlRLbWD28tvt49mWQztVIwETygYs+cJB7EQNDUAblxpTiRv7a6TD7m2Rsm+4EqQTpkidJTgurfS
s8YKgiyvPA0CFFXg6ehduFWlJ3886iFcmG1nu+9mKKU7B3H4+OTBoC2aeUehmqJzUlae/BchSbdl
lr3/0mvkLekM5JBgcJ5pQmKEpWlkWXFScnqNbG0tD71wbcBBYaYKUDcuzZy1IcgsJYpqOT9pspO8
vvafy94JV5L7C9r8l/l4YlfAes3pTwu1keIwBgfDiocPbb4dgpBeVMG0xzUq6gVNY9wR8nQ6psip
zdN5VRKlYdIX6WlQk01cH8r44FFAfLc6k6mlVxhtpmQ450CMweYvmyBLT1H5O8nf3O7Zzb/cFjGd
6syYXYiYqZUZSTHyEZEH33UluIutvelam96ikd3bNf5aO9WiPMhOGFIDcwM9u7Q3fjKaqSzwALfQ
OdWMN6sVY7VJ65TtMfd/CuHd7fUt2E/4vEkfQ1MxNVnM1jeog6DopBaAkLVpF3UM2Gf/QYKlE1GQ
sNOumqoE1+x0xS/AEXJ3nvC7M97/3NOl8J/vz3YszNWoTvsMoIhIseX+dzSuvGdLWwTPnwVjC4N+
lPgvj6SpQzlrRCE8GcqmZJfePWnEZZ8iEnA8iLsA5778Pm6xRElnDE+RtXHbO0HYFu9Ga5iJmLmP
peemouX14anriq3ZdCepKY4wRu9vH/XSpdfoA54cL/KY87xEkOuBaJCbmB5LK96RnE3Uf7jy5yJm
VthvLLm3fLBj43bM92ZWVRQhQ3cbVYq4cu5rq5ldjcKNQ60vQMLl3F6Mzn/W+7uxfb29ZQsWmbIT
PVt/c0aGOv35Wc6gaE1rLFvcoyrdhrB367ZYbtwft4UsafC5kNmzn/c8a54lR6dBt36NQjVAR92t
nP2SDIPSGWhXePTkiC4XAr20lGoSgNeyZtOgmbTv/z5PlwmsBBkKZvVn3zdSSS3CnuexT/JNw3+n
d++RxjgmjEYQbdJnOrsiQ4UtTsUQn8WPN4PTD2tv78IG0alGfEi7E5Alc/9BFAgZGLQpT1RsCyfm
v/cvgAARC4I/TKA4WwBcDpbRJSUbZMiHpvZ3irTyVizoKg3Q/5Ews7S1UUil6bXkt7zY9gzZIQrf
Cu2PbA0vYWmreI+siTaN0th8NscPwLUdehV8oe+Ff7DWqDsXPz/REFB6p+Yozq6DIbSeOOh6caqy
z0OxkY01i74mYGakwi7KG19BgJrsJXHvroDmLXyexggKD8yMTvgCs6ugNkWi6oWQn6qg/KNUpInk
9P2PKqkkMNmn/j8c0pkymXE+0hXZ5Selodeaxlr7trIuqNLF92eqBBxb49cx3+/86i4Suk9UA3a6
OxEWJrvbohZ260LUbLeUvqLa4CNqKG0Q+KVPtz+/8EpcfH4Sf2bAs2aUs1LgUhjlAUfapR+z294W
sbgCmIhEiDEpGc/PWwjKxAfSAw9Hz+iHofdOsMDkvS1k8UTAeQTagabwK8qZxGiETHczTkQttmNV
vVWqumvqZOvmyUq1eHE90wgZmkW9f+4mSL3hM9Bj5qcwehwPTbSSK1s8kbPPz26fLha+3Og6n6+i
O0PcVtK2K6MVW7i2hplzAPBG21NVBYEt2Zm4Oofbp7HyeXPmE5Je6oo4NPKTnm5AahbWOqyWTpvk
O4wYxMxTJ+ml1spunUd+hkoVaRs895X8W4BH7qWOPPFOVbpx5XGdtnwWRRHQ4uRQSqc/dq7BWTW0
vULq8tTFqfQ01oa/kaPWspOhMTYSj5XjwgHxFiuBLK5YmiVtIL5hfOxvfmVefy7p0LEsN8hPQvUV
QmXHyF5r991gMvi650Jm5qwvfZMu/5C4ut4WmS2/m9Fx9v2ZDfMBk++YTUQdFHi82tdotctwcZtk
ElBTdUQiC3GpEEGStEnimcAxU1/4lld29OO2Ri8LgJCB9DhZjvmbbih5PCTtmJ2aVn/UhvzerDOG
0deyKIuaBuTm/4mZLtaZOY5aKk5R1Gc0u4h22+5Hai89CMaD96xK3wL/2+1VLd1TAlsa5UnK88/s
4FNC6kyUWFUX1BvGSm15jWd6cUFnEmZH72Ya1bFKzE5Sah6siUtaP1ZM+vXGi2qGdrDW17t4ThPj
uEUPNuShM8tTeVoIJG8O/LccHgx5/DN0RbEZXWHFgE4KdWUSzuTMPIygL7JcKxrgeOVssGO51bdS
hTcG3DSwDkYtvCZjl6xUHpYXN7VcYfKoYs+0XGujovV0tKOj/l/sG/fea1Y8pzUR03meKWBQZJSc
QGo/WYFg6/fex5BB5ttKtyhiomWA3hX3b966o/VMwtYlpewQNIT2t1U8B/n2tojF0zkTMb0fZ6vI
kzERmpy0UJaNm0g7BTWdl/ovP/ol/UO5gMEekwKhRd35qhEpdXVJjUswMRvf2shZ/OQmmWNJUmXH
o/pFSrQ133Np+8i3EOLBbcEDONM8JRXEWB2M9CRn0jbwAwqyvl1Fa9hQa2JmpqHHZEu+wboE+Rcl
X1spfmpr+fylYzpfysw40AcEt7MKmLkg9XYl5w6kkkELj5/obfXx9bZOLPkM58JmplXwxiTzYhZk
cTZq+VkbWqeVMxzElSu0ZFRBNjaxl0zOXbVWiXICIrEIA4Gcag8MfD8qvr8iYulwGNWhGYB/FrIJ
nj7QNYYOUDuyleE4Cp8ba3d7v5aWcS5jtl+l1Amu0oIBn/ROXjLM8g9m4Pz70xrP7qg26NQ8JL5P
upg2o8qx2tau1BU7vXTqE8QcWR1CcgA3L6W0NDoVut4nJ6mXaUk/lnXuKMnPTN7+w27RCUtUrk8l
sNlqKjcIIL2IkpMrvAbaHSjDt7+/uA6azoBzsv7azct1KElXWUGlw+877if6jsYH2zze/7otZem1
hhX7bymKnPo8tFH93uuNnGS0MKYbPz804xt0Nq3fOobiOWq15nj+ddTnzyhqrMsgAE74AbPjYdg1
BpwGGo0+1MYHQ9DGTSiUiiP2krAPIXc56G37yRWLbJvL2rD1FD3ctl0j2lTIGlsqdGjoFaUEP0bI
NoFsZfcugJ/O7W1Zum6wKzPNM+WGr9BJgLjquqG2MLnp5wj4+1H/Kjf/8Lafy5jZW73JRUEShfQk
yiehOJaQxQhrmaPF4z1bx2y3R2B5vMTCMlVWfm/I3auhjJ8yWbkvwtwBGKuwVWLa/27vZmYkkeQW
vgr2rvyaGDSwOO0aS/Ti6TD7RoxEvZ5u3curoUoMaksFweCYJZsCxvL2B23cK/dvTchsGX0C5u0w
0IY58aeqAoibGmDl4cd/2Cy8O8BJQb7DI79cigElIpG5zgFlD3437keZ+JKQ5raUpWcX54tq8FR9
JCVzKSXMC6XpBgMfrwU/MPjoZvsE0rSh+OjHv26LmrZlfr/PRU1m7czIh7TPSTqpmVPff+7aZ2Xl
80ungmkH60Ck9kc7zuXnjVSDFdNV6On04kfPlHdS590Jvvn+1kUec0hR8VYtC/s7E+MW1IbakbsJ
Tj4gDsKLYJo/bu/U0qHQOEFfDk7KdfEph0dZEsYoO2G9EmCC/Z3InEu+6db4Vxf2jFod504DkDRZ
3cvFlJmXuoJiMBBQ/4zDbSHtImPlWCY1nZ36lIYD8RM8Cv6d1np26haEq5qhwYiq538691Dr1sYS
vE2X3gW57zCltIohsPA8XkichS1RRDAYoQToWW9HylPhMfpGplFnYuz2OS1tn6kAqTgRyl1bGz+g
XTGIGHSoBficwl0ZFAzZrfh3i8tRadyZfHzGiWcKpySJPxqlTzXK+6olcPzoh7CqHSlby80urgbM
KF0xwXNS1en+np1UU5JAyxqUQRW+GDozbObXunj7hx1j1AUoJAo7VxOKnqzn3uhzNnAkjoKj+Eex
+31bxNJ+TQE/CCsUo6+yM3pWBKZZwq0OAuPGjBgIkXpHjHCThpVrqi9YNIZcSDHRIsQIgDIz0UJY
t2PZMGNgqUH1UujNW5G4abbRlJBhUjcRXtzUPQZxsBNOoafuhFjbZThAG9fPhUM9SslXYDCirVWP
lV3kANlF2ph+TdwhOHSjHP2J6TbYWaNsPUV6qdy3rTfszVEot1qu0eAgyPUB2PT+5FZ5apdd1+8j
QQ0dFKk9gePXPbVMZUOC18m/srgWHnQm3Zk9rhTrp5g3KgzSqdk4StPIzjgW3Z9aDcuNkg/d73IU
g09eooU/vSyzDpkbSPdalgiO2cTtHiiWT2Gbgmjmjd4hEPRxL2a+uqt1sd60gj8S/UK4I8GFdoij
IP3dKCmN5Dq87J6uRzuGeYT97WO/tpkAdmJJqEtSaMM1u9TeLJbUqe2eanoqM0f9WSt+mONOIrvo
MRT0D7Ig4AEriFE0Mo2Xsqq61Gut9iOyFkn7USdy3Wj4U2RLFdfdh6Fo/BhdX1sJX67vJ+3sQIdg
b8g8X1nSMOgnekmG39KxyuxM8SAksLL9mFSfbi/vGldYuZQ0s6AoZltaEmTMklLsUoZ6wdh57ATL
jmLtLgh0R/fE3TiaH0Zds/M4+KRm0ofbv2FhsWAx/WeL5csttrhHEoQzmFa/P0wXYgNrlLRh3nWN
wGBRkgn0BKYVSPt5tObFQxRVocf0U/Yt7UHd6l5lfaVMtCCDCJ2BHU4OlZm7pWC5KQPEi8EpwC0Z
W8dKZUddS3RdWyP83jMhM/vtTc1J0GYFp+S7CpBsiB//7jOhcQgWKBOME3DsplWePRDikIlArhXh
Ke8Kp67FL8DyPclesxIlLK2D8ToJrGJSW9TOL8XQrNwA1imzjs9y9UkIVjRr8fPMGgFZSLcYeDmX
nzfltuaN4POuEG30A9inK9Zh6frgTE2NIxB1SVdIP/2QVKMs9sGJJpDhEZ7TD5akJbsSc8oENq+R
0Wc/SkHTnvS2a5lRqNN7M4v1xxxU27UC/rVdnJwTODaZ+wS0aY6wQxE6rRgsoGFm+Bi2m9qz02gN
4GLxyUUMTCnMCzAvcrmlVahGceDXXNZiLwr2cy/Yebhi36+PDQEsgPoBgF+QKVzKyID+VYoYGUle
bZ/FtNzeVu7rNYD4y7tDYx8Tq1eHRg+FkKoV3o87ZL9HTdrWZfyl86XHRDZWFOR6KeAESYwLTagQ
4FLMNFDL+jZo8whRe7ehSW7lnVjSv6keOgESURq68oCyTBqLWKJ3LaGjlIHOiROCIdlNmTEv3dX3
XtY/9KX4NrjmYxyNe1nJvorhWll5aUOJXZiJlADutOZwsWKUlmICbcOJyvmpD8KD2JJs1bLqYAJX
dvvwph27DDLY0TNZs9dC6zOXoSFGSpux3GVS7ejjXTTWu7x8NUvzKVxzlRdPkKw77RKySrp/poxd
UxoqSRp2uHV3uSc9tvL7JxtYEpl9tJLJ5qs2eikqrdqkynOKRNw073dFn9jtTVtcBBCB5NroC2YS
/fJGtb6QBnWnhKdxZ+n35drsytL5A76FoQUZlpdp9lp4QilnWkujZuI3xzgGYTpkgiUwwo80n68E
5Yuy6ABgzgc4Dq7w5VI6cCcjq3DDUwjU/V1Sqv2uNKreaY0+dXyreDeuGGAyRBjAWlN54dGdGbyo
HVzL6vBOVHkfmTSOUaLYvf90gHKZ0tQkf65GT/SmYM7TyBDRe8aOFrV828hut5JpXNABvFgYSmjR
JtMwz7mmwlCYXa8GJ8ifnbZvn/zO/XR7IQt3k74Y6q9TzvS6KAbAm1QMAm5JrHzWdd+JRXXvV49F
CLM01IW58uG2vOmsZ7YAedxJlHoiFZydjZ/rcZsaCbrglq+JVj5bRXCoO+/rbTELKgcOPRiFxOXk
AOa3RwFfs6kZkj6V7v+QdmXbceNI9lfm1Dt7uC9zpvuBZGZqV6YsWVa94Mi2DHAHSHABv34uPT3l
FJMnOXI9VqXMIAggEIi4cW99QTv9T1aRywCMKUlrv5w3tTgiCEM5OPuw6ObHq98kkAtP/OQAoCUY
crzqrm8+7guQ/vtlYlonR6GdmA5XnWOSut6o4glIH7lpvhYZLa62IyuzbVoPNdWp8BAGZxemded8
HGqEC8PR86c5OxpFIbu6anw8f/SK2NKHvVPRFU+zNATMOkD0aHFC28ksOG0cNHjiko/gtNwUdZwe
zk/1abSGZniAd0FRB0TZCXSNWg2ib9tHUlGCOeja9D8FybM+XHvWx90LPDMSMSD6M0+zy8gIp3KQ
GTt0o7btgmAD5scP95BjLFN6cQLHnSauoGMigykuPEDlPgiTr+e/1NJEHD99Ntd5oBKXJnh6AFqg
8gbIuPPP/5n7nPuRYwOzM77m6P5zmun1DRFXRRBljRFpqdpU+XDvMg0k1O3wpjp5S+3hifO1JPBS
GAecF4i80EuxwFGPG0EuVSvogWbmvdPtufxaau1nM+8zyCRB8ttydqU0NpaRbl1qfMqM39ivx28w
p7AfHJ0Iu8QbNK691yvy1CXBSrC64NvQL4C0xgSgnGgt3m9Z6tqi72uTHvTgZtBuC4DWg5U9tWzC
A+EIEptw1zPfxnxXeLnl0kPibJviarSuNLK2WKYAc7ZYAKpHSIC4GxzB8zZXN4HKFyDa9KAVQfli
ep0A7N7oAKOV2g1yORREjEiIVR5BE32AHBwTdhB6Co3omVWv3WUWR2wBWDBhFKfU/vuP2vPKrPXB
YQdp7PPiiyPeaLWSlf459ycjnjisQRsD6PYcZVcVeoe8SZkc4G+/o0L7jVE7yuSbFO0WkNLrtqyf
rMxsQyYJ+/gFCplwxCxTeySOxdnWlD5LMyvz2QHka9HwPCZs5Thc/IBHBmY3NK1Wo62Ixw58vDGy
m4SjBvth5DvaP9A8AW4aQAhPkimt3hNDbzjSEKPY9CAKK8TjeQ+24CFhAaUiqMSjIDKncvWztpSN
1iUHCvmnKLMGHdzVxRoEac3KbHfJFMLwvIcVaL+GNgA7rVgjh1uIIDGQiacZvTKnmgUB99EPUhcJ
MvqiGcJEISeUjl19PY4su1DcUPeBTs3Y8oa1q/rkfk5W+cQQg8QgAvE5CELYYxr0NlI5mmiv3EFe
5f74aPbdE1X2yoJYXHNHpmZrjgwA95YNTAExSMKuZfzOrMY+8vV0bXkvzhmKlxNpEehi5053dCpL
S0tE/V67Kz9l8uL8wlv6aAY4CyZY38TKPnM/JIF8Q9COyUFZu7wa7nzrxsjbSDRrSjFrhmbXfksf
7bryYajOn0hrX2vNA/on0di6hk1Z+mDgxpoYgyYC+Ll7J1ChTstKYweS72rzQn38FoYLOFL7E5oH
8d/syqJonhUjx+Ob4K5/IuI3DkBUkgFYQa4JKbrZykKNjBup4uzQOgaNvZHyp4E6/Y1boyn3/NQv
Bi0gwwomRD7waPObMVe8SflgsoNqNBmREkDIIcvqO4/IgYMixQhZwnaDm8So1nSxk3IoIGS6+2b1
bbCSSF7aUbjdIqjArWBC67w/BtG23UHX26cHd/CvjTwJ847ELN+dH/LiIvTwVaeTCBm32Y2AFbxk
Y1eyg17Jb35a7dQYvGUC9T3Z/M6AICUKbJkOpra5fkeFM9Hp/ZQdDDDCbXqh+H3riPKqBwP5yhG7
5HOn1A3OdzheZLrefzultZ1QCeYR2m7DfZMDE+SIvdO4KqaDYd7WVNixVQu1cmlYXEBoLAShKqrQ
Uzr2veFAS1xowA4MKLByz1kQQxMglLkKFQcrHaqeudeBGLkJ0GEMctMeCT+irI/jkkHnApnSqZV1
gdE9ZZXPR54XuHJzYAigMPki1u7cSwvnyMa8WZqT2iOmDxtDu6t6ED67PHTVpdV/vF0Tg0G0MeER
Qf4xLwGY6JI2MmjEHfTswrMjr/j08R2ADkfgd6AUgJ6IGc4e9U70OLppcchZt2vEF1QCQkN+hkrj
eTtL+3nqvPeQdoWPmbedUsgWqY6o4mCBYZeg0gysuAaw0nkrS9OCawJ8mIGr8YmoqmPRErQyXXGo
1XY0o8S/lMAIF3/TyixsSoeqLi2rLw49aMJqp47z4TUF+Xipff+N4SBbAQwy2pW8+e2n0+2yLKie
H1Ir9upIBiGpXpUcVsazODc+AEvTKeOeJC4IABe1K8Aa1RptGwZ1cVdZ8s/WyVbuHUsn8ZRzw2pD
YtyfZ3ppkzbg9h3BiOTLP9H0uYcW+fb8F/uZ9JwHfajRgjsOoCgg42bnhgERwVIlZXEIhPNoixGa
K0ncC5S9syqC/wU03W5Crx9uLABxsiG4Kqr0Ep1n8fkXWfqmuFJOPLdoEjihL/fT0SwCdEweKlPI
uNEERDp8UEgD7vsbhhwUjCboHI7t2QbOiixJ2hYbuB+y9LF0EroFkQMtQtKCOPq8rcUJBO4UOL3p
tJwfLNlYU+lKfFyj2QV3ck12b+3xs1inIB5x2gFOtTPcsKd+2D6ff//p4DtZHGi0nnrwUKGZwwXq
tHW70qSgL+Pjd49fBWhhLcora3Q2fSM3540trgAfOIgJkHFaQzMCKgdQzoLeyr9Ha0moN/e5t0b/
+pPt8mRIYCOYlMrB1zMvuMug8uAgmvLQ2OBRCqrx3iH+zk/SrU27rQ3lTh6qsOWxbcbmqN1C3/Oe
VOhmT1m3Ej9OwdL8VRz4qglUh9BtzlEFJVneo1MXHTQ5WmdQCpYRs0a+NfzSjz2vK6KSCkgMlsET
esrXnNjS3E7E6aBYBfjy5E5eQHyJlgaYfnzQ/ATKeBEVVEkU4ufNILwfoIFe03RZmmDUKMDYDzQp
itqzyD/V+y4jyO+DXupmKmwHyRfbfD2/iJYONLBxGYA9Qq0b3/V9RMXdkcpuwDe1/J2ZbQy2NYOd
1f1GIg80WUGAwNSEmektjnLvHg00lgvQ+gFxsROy2PW6cTfma/qFS3EpOOIRbkDsFDKG5nszCTEQ
+wYB2MWMl8BlEaFvetOFzPvSukXYGuo33NWxvdkE2RbkSKHpAXeVR7nzwzTX1tySw5py5DoOTaBR
5iug6rD7hZNNB+dlQq+dj9crQCAGGpApBARz+ux2UhR+h/jezxDIgkBTq0MuxpU9uziCXybmWWKk
n8eM+kD4lkwWl2oQ+Z3JaL9iZTHhiPAFrXXIiQNOMLuRtL1UtV4DT+AkhfeiyJBcgIekgNpv118M
Gcl2XcGMSyFzglJzYm/LFqqhK2+x4J8Qd6DxBnSJuDf7s1VeISfvehRgMaRz7wCKvEItJ7KdFuLM
4w9z0F41qNBXbK1Me+ImUF9EeRuUK2B0QSQ/m0WQqTcuIEX53gDzgy32fCzjnK/FpCeD+2klmJjb
ANk44W2XXqWhFcDL92Vyo/xrYt6z9IFB/IHXqDj0D3X2+bxnWjRog/AK9S5wUs0TRXpiaWPRpcW+
Lu+9rgmZ2goPpSJ2W9te2HA91Ors4rzNxU/pTB38E/0oAOnvHYimVWOXyqzYW+KizTcKKnaKrORz
VmzM4yla5W0hcSHaMycNfQYLyZ8JtK0+PBJz6mtFQRC3ohOYjz9C+9EtvHJPy+dBPGfFU2Y+nTdx
srUB3Tg2Mf1+5NST0fYyAyp5e/A0v+HUOP/0hc/07unT70dPl2osiF5jAMy8cdPgwnZetXQNGnRy
+s2GMN+xHQQwLQEj0niWerGziizsmYpotoLxXDM080+irusBx3y5d1DzsGKqXYCpo1ilP5sOnHcR
0mw8swDXTlxrzEqYccc2yrLvHsRvOMR9CNs6Ktt4+VdPgPu4tCO/F7vSzUO32JUoAIzVfdBqUW4+
d/oNNJtxGtyIEXTE1YtJRdR3kJ4IkE7P+o1vQoCyecvLS1DYmIl8HA3chYMNck1hYL4pPwGI8Dlv
VFya5cYtY+EZoLnW4xS5Pd/5rnefs5KGWfqg9K8DM0NZmZEwnwJ2qxtrYOyFNYrtDKwlwieEBfOA
POkGk4DBme8FKm3o4W2cdMVlLFtAfOwiMYU+j1kAVTmq5K6T8b1pDLj/qRCUiR/eCRjDLwuzqIYO
VKjKS/i+Mh47skuGZ2ct0lwbxLSujjZbKzsE/3XO94b/1TRv6jI+P4SF5f9uCJP9o+d3stYBiMPz
e/0273fUv1TjlsqV8/ck/EPf7vGHmrkMEPa1g21iKkCJcJ37ZkjJroG2l8u3mtZvgvbr+VEt2jOn
GwmOJ5z4s01tZHoOMm+z2jtpEXFwhXnVXne3HIqIpnZN6cpHXJwkQKVwOUZCGYxh7z+i46WFLXtS
7YfRurabl7xgKz530cJEXYnE1tSVNbvqK9OiKejX+b6VNxCbgbrT+Q+29vzZCKTSJTKQFXaj88XO
v1bZw/nnLy4zhMpTKQOgAX3mzq28HQdRm1gAI3Af7UNifs7BA4nZ+Xt2ZhMfdHaaZMTge2IUmwR1
MtFeE/+ucVZOjcUFBsZPqEVNod08/IcQRWbrxOX7zA1byGyNF6UB8PQzOpjRWXN+TAvnLXgHf9ma
5u5oi0IR2ELDL74dUT6Y8se47bLLrvE/Hpe8MzPbo+XICz8xMSQNmmzcCQHBlOla3+rSWPC9UMC0
EMOdULGiScbRGwiy7/2yjjtggEopd3WabM9/smmaZ6ftxK6B9BtwV2DHnUWLXcqJj74isccUhVl7
D8yBHQAr60W293je1NLKBoUVUBtTB7wxN+W5xAKZeS72yregkWBllyXTwrQLLllOD+dtLa06+FHA
3XGHOSXPxv9nPBElhuVAViDuiw2Sfej16cZ7P1mp6Cx5BCRykMBEIQ65ldnBg8KA6Gyaib0vn3QE
EM4alG1pjo4NzJb1yFITAoup2A8N2tO6ayN9sfUtQC/cWnGea5ZmK1sQUulEx2dzPmV9zLuIVlsg
+MdhZSks2oGeGpiT0ap3UkAXpFMFVUzsqVWDOrnXL5KcxKDJ2SfSvg5GtmJvcekBBmyAKwmXiXmA
o7ks16sO42LWt1L/ZuhVKNuvBv32wVU31dRQhwAu10BKc94/JCSafRzB8/1o+DdgQQ318aIh+aee
tDuk1q5Ta424xvh51Xq3gWETFyTUZg3clE5K67nfqpFjfHszHYypHdCIqsayLyrXK3YTg9JGy0sK
NWBSXhLl5VGl6urZh2bBdZ9CvEdrx+CKWUGytQs6xh3i76jM7CaygjzdmqOSUa13+DXoIggneyDG
yJ8z2stNwFwtSqnfhWmigcXCSs1PHffoBvwmMvRJ3W86uxdXuZuO0SANKH8AMrZTbueGo2TlDYQa
tY2JzPydTJHxyBGKgN/HuVdSmhHDQufZtkFaqvEl6D8+VcON0WcPdeVdPrPNyNxL3xNR/qBdanl/
cDXzMunMfGMxb9zwsStCeCKOKkZRRK3pFFGi8zwc4R3jjOF9g1QHqYHpgaG2bh50PrylXd2iqRXa
kClXemiauRGxokIlRPOtXaoKFXVj/2Rpmow1Ybkx1Jb5tunGFiOjqKTJ2okq3WkubTC9ZOXobhNt
9KNKNn7MW9JHukHfPJkPsVBlvtHQFxXywtKiomUEkEdSbwFnSkJzwA9Oq6UohagqVFZthZyLOhzc
Ir+o9OCtSiADKQplb60B4u6Nb7PLPkWQCPpolK0zywwFQZ0qyQ21431eb3VbsZCZUF0Bbi6J9K5j
O00kIAAux/yCtyPENxyMMHVxlclc6NKXeOUv6NZkV23RJWHdBu02gZQV5Lk9XPmJPz7repJCoTRx
h10TyHqjg+7qOmgYxxZzrTBNR/siVXWzQRkamJUqT5N9I6xvCsjLFx8tppciTfsIMqM8HJAgWokH
TrVbQfaGRDfSICjFwMR0TBwFBCPJOemMDhfwpr4BQTTkNIMD714aB7x2kJlLK+3AXevaS++4t8vH
YieJfFBo8tKhytnnG0QUYYEUuacRQDeDOG36SOAyWrIeSykJR5XFPSR1MleHgNBLW3zvDT0EoCoa
4WbKK97RTevnoWbc0uyO9g4cXR7a5JGKbkPEvcmc0G52CfTUue08GEOz8glOPO30BSYqd4CVUByf
c9SXKk/qMR3KfcO/W1KC67nckPErhWhn9WFBmpmt2TnlSSqwNHrka9obE6w1CltCrbXiTQ+Z+bt3
A5odUUyzSZpXMNI4z17+qfFezvvwtefP4m9dGgncHZ5fMED9ktdg7exbMzDN2NGadFnRELPHjDA4
pzHkbXx+ACdn3WwWZmvesTObeh0GMNQIFh4qJ3brx8ZZWVcn4enMyixuzMvBrVuFndV6JOKSh6Wu
o4K7cjtdsTLPvPNy7N1Cw1gyETXioROfITr7tz7XnCHEkk7veiNMiB+Tonx1o7VgB9r+PSPm+zn3
vaxyoNJU7nM0iFlbA0JiNeg6/ubXmgWiIxphWdC35V5rIyeNoD6lrRYp1mZkNu8iKFqHpXq5T2vd
3mS2VkaIcHiYct+C+hEqVUhiDdAL04soGzQn1iUO4arM803ZNK8iK74ZzP+CPv81x7D8ZiDGQE8e
eAvm1wtIvZlA4xnlvmeRD+XtAdw1K1tr0QS6vOBGkY87gWUXNve5F2DRU3I3FgduvdTmSmZ90Tsc
mZjt3kHqSsu66cSaAIS/QUQ37VsAv1EJQf335LJSVCNrgdYH8sxFmphwaNfJ0Kg+jCedzACSjbQS
sjAnJVkp7DbzAMHdJz7b8OHSAjfy+S31Eyd3chAcmZjtqaaluJG1SbnHTdKNmxrIMr+x7bA2ZRuz
HuGNpcqnvtTSSI68B8HIUFw4qm9iM61Z6KsUUjoG+9PLyiAcHVx2RMP0iOc0j8bE4JESQ7JBdO1u
PEA3o8EnKvZ6G+AfEAhDlWGVin5peQE2AljAVNFEn/l7L9En3mgIlBj34xeTfXKQv3JXiqVrFmZn
T898R6s5LCCxVDj7rr3p3RX80rIJjAKXb/RbzqG+rYfKJBSmi30XfNVT8GDtEvl8fuqX9ggS4X+Z
mH4/OkHzvqiIZvTFvjeusuKVdyspq8mHzVcWoPBo5kSnGnrgZitLY3oOHbGm3CupX7pNHwLwCpbT
z8r5UfVPTNw57RqCcenQPjY5c93N6GmQrqmxX6i46WSG/m4eD75xVQ/p0/mvd4r+mirl6IlGzzAu
wyA0eP/5OiF8aQ5utveUuPTlNbSRenqTVElUJhd6VW6b+otTP/XpTdFeu0O7AnJcmj005UHNwXQm
/zAzX/l9OXSNWeyJt2+tBPrxayLqaxZmPrTNBkbGbiz2uRXXYyRFeP4Lrj1/dgbiCknsErW9vZ52
oBXS4D935y0sLYejb2TOktiDX8lcWnqxp+YVC3CXA3Ay0a0YkMP4vKWl7XpsaZbObpQFtvcEswHe
8k1luhvbqVBC61c+2fKAkM0EiRiYL/3ZpINeRzidaxX7ttmK7kCdi5SEubtyJixaQZs3kK044k6o
K3UUpTONor4PBdLQrF7r4aHSv7cflnzE4YYcJohbANB0vDmROOiIe9TXA6R5vuBw6T4MmJkej7ZS
JJJANYJ+//f70ya0gT/g+Fb0U1re4a9XJmNpzo9vxbPJ0O3eqAMiEWMEu97fKFzP65UFvLRFjs//
mT8bbGYnOEjLfQVkRd/ct82Kj14cA3q/AHJAxfJEINjrsnzIPL/Yp86rVFnoVpe6ma+sp+VR/GVk
fv3ohD42ZISR0cgMlJNBz0TtNUTgshFgRCa4JWLK2WyUdQtvXLESqeouvNfl2tab/v38NAOz3l/P
n3nDlBCZ8iZDxIdwstwN/pbEfXtlvJx3JGvDmDlFHTqxVUsxjLb4StIbJ/hx/vmnfRNY6EfjmMts
lFnVC/TcFPuMVNdJQeLMHjejlT4Uwogd6B+j2eAqI7oXmeOwYS4SlPaaPt7yqvvrW87xPJ7VypZw
gpNFoEMayEny1DtrKKXFL4n+IhR9fspbTS9xFN4QCgUJ5ZbAWRCkXZEZssC+ev5jLo7jyMTkSI9M
2Hlm4paBcENHtnGSXCDeFcL1v2lltrI9oGclhzTuPuhFVJdFhO7qHR2258ey9rlm69ukyiEm4/hc
Ywy3v9pcsnSooJb813TMFjYk32RDoCq5L4fnLMiR074KqsdsTZ1ixcwcUlX6aJDrPQwjQ25uqMAe
SSEsbn4drN+Iv47GM+f2Q6FJE72N8dQWwWwkwMho385Pycrycsz3yyshru00HGOpDb7pMhz2dRIX
qf/RbrHJI6ChFEh1dP/gRv7eTAEzhdkjTjeq23GkEKZ4NJKVQuLytPyyMa2+o53iZr200MBc7jvT
DVN5q2leBEa9jd2vod2W1/EvS7Ntn0iXcsUwGjK+pLr2LEEjurIh10xMgz0aDPWCGn1vMFGpsQf0
kD/Iyrs4P/fTdjg5bo4mZbYdS0MFue3Chii8J1rvLa/fDPYLyj1dYkdA1EdW/xtXTrTyIWSatBlP
qomqHbnZUJxwLgGF0Dbpdvnb+UEtL+hfFmYLmupj0igDnqwpNsN3Vm/lsBJqLK0zkJlBzx2E9P4J
ix0pB1plJnZlZuxIlYPi/S4oNzRf64VYtgOoD2DGgE/Ob1886Gnglj5Gghpd2xaRdEFyqm54spJq
WFprAJP9ZWi2DoStydbhLtyyfgOqqqhUa/K7axZmjnlQuJv2FSwEztUAWRr3N9zL0QjmlzBSg1W2
NPF86X3TzWdLXNfdymaZPsJ8sxybmN2+zMQoOEqf2PPVtiuQOxXBTYNDrNVecPGIRPv9/Dpe/GRA
BqMUDjUVZ55hGlEh6zxUgvdd9+y0bmiXf543sBRsIiZHPxeEqdBfMjvyg05qSREU1b406rBydh17
ZV0Wt8HXslqLkxY/HhAEE8XEpA05c/99b/hZ6iDha3rXaRM7Sai90p31apq/s5SPDE1f9chtWknK
+9SEIb8OEfQN4+b8R1scCMRTpjuZgS78medHDVCMQeUWe8OqYmLRCCDDsvyqvD7S+guNfT5vbnER
QB8ZbTlAFgFg9H44QEhkRlUGuPKjqkyfvDUa/MU1cPT82SmTFdDeBi00gmTUR7UIcd8QbDNxzz+s
W47zH1R4fw1kttjstrfyxMFAqkSBqPkBghJhxVbqQ0uu/9jINHlHk28mfgACeRipVf3Udc1drpzI
MNZugUvHJtLlE2UFDrGTzndiQppMWAUqRCrdZijmV9/1sUC3AJh0giJqnHKjMvI7h86R0flM6Wi7
AMsNQlt+YKqIFQVbXRk34Jc8v+QWPyI6/MC/BxL+Exa+Ogg60k0rXBp3ToPS8y5pVzbp4sEWoKAB
zZifvXXv52mwZSW5bhT7EuUnEtzUQkJw7d73H88PZXH3HNmZrYfATRH+VarYcy16ztYYiJef/qsE
MNubOlXoSKUtni6Mm8FWj5qvVuL/pblAnAHIEL4UOuZmxyYFe2jneSOKWEMZ5s6r1Vghap4f/0po
swFyGKDrifnq/Wz4VqPcpkIU6ENFROfuJfXLNf+/9K3ABj0pIIII6gS67NK2zXIi8n0WmuNuFXW3
9HgbhJtTTxmak+ZcFLLo0BiAav3eCR6d9t5cmYalx08XfHT6gUH5pBWzQ99a15aokzR5WEwyDr8R
6x8/f7a3tYHnaU6xTp1865ch4EIfm2EDZT1EEFNPrWt56Cl9P8M4342Gub28ZRpA4/7XqmOb8xbm
O3puYXa+W+nQ+wYf5G3WX+j8zg2e6pvM2Z038pMe4DgEg5WJbQEz4WFXI454P44B8ryBBUXIW9Eb
9yanW0Xoo2GVuzx7LegnMHHt82Cq+RlXmvbZsV4A92JhW2QrvvgkvzW9CDo8UJg1kPNFI9z7F8mT
pjIGz29viQgOhR68ypK0YZYQO2yzdAfaiEtow18UKd15Qv9qsYyFzui2Kxfe+UH08zVwhwIPJ94H
Jbz3r+E3gQCEB69hoDUa/dS7rrFZLFX/NHAG6FKGsr/vFCy0Rn+tO+Bn7uH9ZIARBR2QQNOCYQfc
4u+NU4vkYF9o69sRmOUd6driymvK23r0VeQlZKe52mdOK/+Wq+aKpM6ftdW92bT+bgztU0eBaEoC
8kn3E3T2m4V+RwxZb2sUUzZE9Q85N8w4N/oSSL0xrhPtkjljyIZhW3njlRWMdyhngnmFxHmboMI7
lLvWBZ84GWRoq+BajFUVJtx7A0HEjdNBXbFNgjTyabIdubNLALgEZVwSNgL0Aql+GZgoFertJxBs
s0hD4xIFZ/UHHS3cB6i8p/MIammotc8cbdCS0fLHvL5tPhf0yqL/e7X+z2/Df9G3av+/377513/j
v79VXNUJZXL2n//6862sk/K/p3/z19+8/xf/uk2+gXi0+iHnf/XuH+HB/zYcv8rXd/+xKWUi1aF9
q9XDW9Pm8qcBvOL0l//fH//j7edTHhV/++cf36q2lNPTaFKVf/z7p8vv//zjJ1vgfx4//98/3r0W
+HeX9as4+fO310b+8w/b/4eLaxPuNlCPgQTT1Lzfv02/WP4/UHByce+BKguqW9i7ZVVLhl+8f4BK
GRQX//cjJqipoJL8zz/M4B/gEoEGAGI+iGmCQviP/3urdxPza6L+o8TJXyVgtfvnH+7PzpBfmwdE
ynDIuExCFwxvCJaamUf2cN/OSaejWY1pyRjVdeNeUBDrWtFYyktGkvyCVKQJYuoJ2w35UPfswkGa
kT15QY8ylj4wUCpCXqzIHkHP5Mu4QvMB36FtzDIj2lToddCRN+B3hdSDdOvhTk93et8MdAsOYuZe
sdIpvCsX+ivMDbOmtsSfrShs9UAqzgFK0tIgv0pLaLh8tlXe4OgrfSrtULqF4QMizYwXfShIFlVZ
q49bCKfqbkjcPie3LW3tflMHJqQZaJ0PuLu0ua7DNzYpLmYNLhtQJyrTMJC5lm8oBzztCdxVbY79
O45uqONair9RuaQbeHzyI0UnidgANdlWu05X0rWjrsu4uHVaz84OQvLBfjKJ3RYbJYSULopMSaWB
n9i0+/7KoYSBIpVDpidKoX6ZIp2iOjvuW496u0Ap4zGxcg1Md8wrkxhKx+0dlAZLsSFthiPEGhTz
8c5MgX1KPeWZU7lhDU6vV58P3b2Rph3aD9vMKsNM1hZ48jyt+m6TXrvOGzv1oxS47yoyrM5xYuLo
ZhKLsuqK2He9jke1k4AIoRE4xPExcIXlIbSPbb6jzB61TY+BPtnCyMfQ7KrgtssLs7nM0iyTG+5r
Lf2RQ2befERM7TdbS/rcj1Sbk2Ej/MITIemapI069J3S0CNBd9tTy862jrRB9zPQDMuJIo4VYRYU
MG2X1GKbvKl1EQ204emlI0v6VNNBGyMOx4YGDcscAYckne9FmtaQB+ZJHaR6KJJ2Gz/I/e8kA6Zh
Y6W8BDAapXB2I5RZPrBUjiDMEhZ5G3ylPheK1JD2bjU5XqRBAO2auhiMIrYzrWpQ3y5Mhl/9F6rr
2oWVg8R/R0rfra8CDfyKO5e6WGJmC1qBUHXgi9mWGTxsVFh1vwXSmY1x6Q3UuPQHTeixRfg4xK0x
5lhiogvqbV/m/oMCqvAW2Gwu4qAygau2KLcRN6gUSo5l3zQsNAuW3+dMpYDDEyFe2rqAVpFRKiT/
geKsixDqO0LuBk/6Y0Rtqrdh0xPTu1WgnVFxRfy6uORFx19BJgrAn2VQ+cNP2pTGjpMNPCpQvnx2
pfIIwMkWfxqZ0zYRcSCSFOWd7O/SFIXgkBs5YolG2eTWNqgPBeGaZDixGDrdQu6nikAuj/pAQpsq
tcOMdf5rYNAWSvDW0HshlJCSabu7zSddy+t004MtCbxmEots25lyBKrcgve47dseAMEMtAJZXHDN
AdDereynIPXMZmOhY4BGTR0A5942VmFt60bzkTvq1fCNmDqjMaudHjpSuOuhg7+VXzOjCL5zW3gq
0vWuvxVYChJfN0MKjWvUqEKnG83nLHUJGikzU7Go8bh6cRMBkhkK3DoWNXPdfa4zqAP2LvFomI4B
gS90eANhdUhMtegGsMBdUWJkPHLrScEE8Y9ItrnW6/YWMjS2CAObF0E4MDneJW2PqABSTUDAa02m
S6gY4a4VOybT0Clvu3VxAXXewYbEke1/s3OQiUTCaDniEtLlaRQI2tO44k2BD0+Dsg07eI+73K48
zJtl1gR9BUmxpcw1vwoHmL4QFR3ri1cBMxX6Y2teq95Bz8BYiubBJp6mhR2cjgodNDFUkISFK4w4
Lm/mpiS+8QAtGjdOcl8+NOAaGSJqJX29S4cMPGfo6CJ5WNnGeNGSFOQFSs9FF02ysEbkjG0Ownu7
QKOASSsSlvhqVmhmlsEi26oa5LKkjTVn9Zl2afrQ6BDJ2G3MlN2XOKkAPAldg7AktBL2xFViXXoA
kzLomd9ZidfdYLroBjCsQ+bQ/p55aUwzdHEApJc9DK59nadC7DO/fABhVXKvCi8ufe26qtknIrEI
6sS8lgr9gL0Yw6TR7Mj1u72lnE2piys3c2oKDiUOrCr8f3VRMIvzCDRzcc+FOBCnurJr/ZJR0GMF
TYGY0Go+44zL8ALkwSv99ClTPSJSAAV1vISrsyir2/Y71YedUZif0eB5SRIGqgcGGAQl7r0B/aws
cL72Y/8I4XQ3qjuFGSEmv+iA+YoKI7sdRUq2WaPtkjH9WrnZU+MVbaS18kqYjf3GjWGr4Exupedr
VwMoutDoqBfpF5smQ+iyTkWya/6Huu/ojVxX0/5FulCiwlahoqucQ3tDdLdtkqICqUCK+vXz1L0D
DO73YTCY5SzO4pzGadtliXzfJ7JjYvmLxt8QwHXH4FRATkNJGz9qC9fjeUf21aIPfIyu0oZBMSIR
v/PjM649nHJDWJmOhfehM9kuEl1Ci8BJVseGsIqGa/aY90l42DYJ22DAPZhK/N9AFWSJqk3U70yD
3jHRniEKOM0GDpzICBgd3H0rkKI3yzvPuNkr7Ejk1zKSi/S65ryxbn1Me9woiV4lagDkg/XWa7OI
5aUDfFQFnfMOsWteLQbWC37tpsjSIbmjcoJhCGfRPusZKzyd9ffYUx55n4u9IYkj+1yO+7D30oMX
y1fdwd6C9GOH6rqbzrZZziE8GSPSyA46lhea0/h5MkZnBe+Cx2AJs9KS6HEddY7+Q9t/knDE1+50
9kA9XCcbqhdh0MRV3YXjdc7ysS1lLiKg0n0/Pxur+h+SuuEuzoZgLw1yQNziJ5fZW4d7f5y+woZF
RxT0VIODTLqABrhr8epNeclX/Y3N8H4Km7Cp+zjuDr5jw3MCV08hVx/owdT3hcsX8dCw1TC8VC2i
WzRPK8Wxpqp8VqzIhH2QKpdoJOQv48rffTV7jwFG1RLlSmMthHqnizFFa9lf5LJ/IooYI02SkPjZ
Y/7wknhAWKiW0Vca0NcG+QqvbefJAgkkmF+2sGgdIh5tLEwddBbxS7kuNW/lganos8UoUaxL/LXc
KqlSv9AYZGuRM+85bWBhq0ybVMRlKDlu6J0KfXlcZ4fvP8XMKoY7qS25thug5DBaL1Mw4m3mJG/2
qYyi4xznR08mE5Z08jj0/XZ0nhqqdoLG3IaAPwJIwpaEhV8kap+o3T5cyH/E4plHeOrdS0hk88lm
HcDqiECTALYVIPICP3yvwr0e4qk/NvB1LUONAzUMNF7nnv6hvlM+IhNCIy9hsJiMldksV/Kj2bCt
HU5BEUeVpQjsKbolnqancQ4T/xR2ozVRGXOTtz9Ue2GbFhJuublOMSrcdJ+D3/T9VY8ZoN9da1OT
4nqV3jT8NRk6vUU9zC5YuwozQdTLK9m8JaKF1KLrTtjyYEYDF94FqDjOMtuhxY9Hs36OxOqtv0jX
MVCytsMcFZ0StxnR7HnHhyB+GTsvgHs6Szp/lXdsED4oT3Sfttn0YGQeyuY31QhG7aqJGvrj5zzF
po0SF3xLk0rsZ8yaFWLFCapLKExRK5CZGN6wJVLJE3KmMS77o2x3icosLvLEAEG8jl7jRa9Nn6kP
RBYqv+5DHvjvSnCYC/4FKf2v1tn/dlf9t/32Xn33z/P4/T1ffqv/C1ttBI3of7/Vnt3IHGyXv/99
Fb79T//abTP/H0jCgZgRUBg42+ymOvzXbpvk/0CmGhiJ/BZJgPUWG+x/LrdxhD/C/opINKgV//VH
/7ncRvk/UB6F4Pxbfn0GZjv4Xy23wH3+a7W9IVFIDrgFLkMVCYDq/1VkMxHAHJoxfTA6GHHFclJ1
ncrrLV5pialg+R+gR6Ql/Tv6ePuSqHkDEoeUKOTw/3+UhfN6qVQS88M0jv1apGLbakFbD41mYXiI
FBiZImlj77rO23JAx4E9pqkgMLAiGdkiUOVsR9N+tSr07ls2iYeAyueEB9tYqtjT9dzo4DhDaRsV
JlnmS9PI8UevW4BTfQwoLo42/jamnToMsZ23A1cfv8jewa+6TtywskNMxL5bozed4RwqBkXFA9qg
+raYiGjmIqd9/MHinP5FX7h3anB0KMxAsdT4Cz1633dBUEwJQWyTgRMWE+nBD6Zst7TtNR24s8WA
+R/vYRN/B0Kw/WR5v/PDbjiGa74e9Zrilku439TblCZowUqjIhfhVo9dOr2jO3g6EuFnH1lif0yO
fbwQplUHtM7ECBWNGOa/ZfH5C0n79uQP0c2UbfXfqeuSakzhlIpWfu/QDVzmscN2y7b+EM/zHzGG
TcFatVV44Hk1RghFSIcI40XS7OA/uPMj54qsNTUX4NQblrzP3t9J38ggFPdp0i6fXpt7VbOwpMhU
N5eLZZ+TJ8lVbJcgPrAx+bbofyx1Ezw5qj5V2nyomWIxxdKGvCGcXTzcCraIoAj7tIE5JKkxbaN7
kKCTGXXGf2yuYLpOCp1jW1bN0P4SYkqLbcy8fcbFhagILbfbUMq+O4/JMD+nUru3eF6OmA9xCLqC
su2QdBE+RVvHvju0ibwVhIoTT1h8wpz0Ze1cGTRilnKhpOz0J1CDmju5n9oM4UfNzErPWQzUw9aX
bfYN3gr+s/FxCafhMGfk96LyMtBxViRTDnCn6+IyimgOfNsdpOUfeeq/cZKIttAeHkOMQ9mB+lGd
cBqUTdPZI7Q+gDzhBlkOPp8ALCQuLdYxxdIntyb8qzI/g0WY5jj8YZIVuHNn+MalhaM6nJZjnosK
HbRIIF5mUQ3tuFSdC8a6CWHZL+LO8T0lXfYy+a2oN4OuwiSWT1vIu10wGXxg2jZ/Ww6ciFg1l75u
vHM+hsvOI7dtjo4iOluCHJUEoRO+izIsmrnZNd6swkJ2HPWUEbnYMX5ObOg+oJpY96tdjyKHBdsN
046SRB8hxZyhxMYrtmEre1tY1L3P5IlwR/fpODd71ib5s2lhBUdCdeoqJISMDwp/Uitp9RHYSBQX
XpdJ/EbM+LolK5IvFoASuGLReh+0uzlRywnbZfCTUsOOjU/LxU+Xw5BN7N7n/loNM1dlMAsMiLNs
HpWv1QlRNBuCsPLot5c2feUpNB+GAey3pD/IqXuyDAZ6ZM65IwUWdMl9ynaEqkPb4whJ1/FChlub
QDP7r1AiI46j09NvAulh05KylfBOgACqwmgptyW/jliTDsRgiqa00jm7Soeqc43qgDrDdFmsADT6
7mfykOCL+l7spXiqiIF/n/n2tXEr/FW6wpHjjvhO14vNh3cxt9UqsuYeu9wvFuHH6UZzmqx4DhZ8
kMyEVQNzFhynJ+6yY7/0ddvebSl9XG0DNn49TUtaR4y/uXYgMMVbesV0VMKZ/ilWlpdwPQ1F16o3
AbtGlLSnOem/PX4bb7lI5CUHPHhoYfoWLQ7n3Eh81/6vJNHsjNWjeYpEiQTGAK87FrYyGJtq9r0L
unvRioie27MHaLya46xu5bCn2xJVHXTjJd5WPPGoTTesu8CBVg9oqnahp8oUrOLei7FlZjKt/K21
RZj1h64lfXlzS/rbyg++/+LNkzgEAEJxGohTNG4fykdGcj9LpPV0Y19Mjnz4YnlPerlHtIOqEITZ
4RfW4vTzeYVVR5y9Ptkwfk6/pJ5+OW+GkRZnS9USdm0y+DwiYFxlJOLpYC17ijrnDks86vstZedB
yprzsS9ZDh5diekdhcXqLiXj4+p/eMPtQES0BRBhU/iZOyEeDuI1LABZdvGQWBSNHq6ZPLlvjCLI
cgv7Isb+iCAFt1PJ0lxjg6W203iFcvmJ3ieBd07XowLyKamaP12INQh490/Uuuhz9QJgbAM5JsgT
LYFUfOQB7ctGks+s43XmUR+xHr3/oZLzGE/ePeISHB5grp5IsLd5f0rmnylfpze8HTgIReKuaxoO
1djYfi+b6ZhOhO3JhHQvP6e42/QVBYkPm2uqvlP0dcgjQOWyOU5I0K6wNkxVY6L0nfr2vE3AVwLB
3jkAWgRl1DSObGGcNhXViznJRdndpHRYToMgr924xg/RHMNbMAb7LG5IQT0KeHJ2O+tCWY5y/tA+
leicmWcUCtL0aJKk5nE73355F0ZTwOSYqctQbDYu2TaKYpDTAdhWcBCSz/t2ykp0k+cVFxRAjo/o
wYAhHXAaUuQWqfcWYPpd37RP4D8bIOPROQmneT+54Q/Q4c8lt5U2jgHAVhLQltx2nI3XPoUiPYzu
0aF3Q2Nat0P/0b5Jp7gcSPAzy+wYDbesCahZ6zQxMb5WVjUJgPiZdkFFZfCo9YCg48AzhW70K8o7
DoAugYtOOr0MKg2fkzEMd8PKRMnHdqmGEZF+AU5blPaho2ztwyeGqJ07aleYGuYZeDBN+sO2+upN
R3rbc77UiXLFzOyM5MD0gKWrGLbQ1crAy4kOj11k4xpUoqiTRcQVQoTze5kAduvsrle5OUFcXOc+
ishzT26HIej2oecldWvJDtkjUM8uA5ZlGLMSHdhCmtjtJ4S1rWO/k2ywxSq3qYpvJdJkaaog1Ptw
gMHcRcFuRcQqXnl1jWPxQpcthhtVXTxkcpUDW3QJMUJW+sZjFSo3oKBOchzh64jwLDofemiqZvQI
wz8+PwreBsWsevAAugXCPWbI82h3PKZtDdAA3SCyXhrMD2lOjyiqp2V0S1NpgWM4CrQmnvzn0Vvv
kP6XIqQiuALFY0XQQ4eoGMWYJf130NLgaVaEUY+B3x4sbLU1wzxyYQmmpiW9oqQO+EJ+yOjKjqnF
sGAXlxUqNS9wZAPTst2nwXZxRFkTKTrDn1oe1umGQhtGBGIWvHTGusyZf1ScjiXEK3nVt1Pwzpge
SzQJvOGdOUAADlCqDatgtM1345N5J7hIDyRuaJU4UCpchH+WdBieNq4fJ1jEy1jatJ4wYYEya3D/
4vBN0yLznjGQ2nKky1Rs8CDGMtn3jP8M3hKg4SzETWb6y9zqIwgbgBpUFFRN/xx72tKfPbfzO2Sq
BGtmAPevR49338m2zPXC80O4LZ/dHCJfltCxXrEv7NBrz3/bNIl3i0mCXd8OIy1ClZgDAh19Vih/
+5xCEReEr0hHZNF8FrPv7rwNAxuqPel+y/rgNdfJX0CF016T2Yd5WaSYIHtRNqO/4hHx2PzsjxRl
HlHeu3ttxl9EdyuCnGQbfMLYlxZEUGBBsVQPIsjWQ5NsewxgxznQz2nq7gSqp4DxNfq5E7GpQXWS
rwVdIWhWJv2dJ/OtNAy8t4RaGRs/04VukehGXLD1xazDbwT5wFPu8nE6kWQ4ORP8TFn0F8zTUmnF
zlMrK0r1JxEDfRhUq2r0Jaf7Lo+GA9KnUQ3SlTyOHrLMvc/Mz8oN9OGBDMNbd9tNkj7hIBr6ucCH
bXYt/BF86g6A17cLhsR9ipk6beRSMidgapHJuff8AImZeVfrVjcIJ/ANbCjXxAJV77vom48JhvZ5
OqAjdjz6mRc/eAspkKdk8ohfPNWpek5blK3KOS5DjuefuKdMRC8LPu4LPPb4R31m/u9cQCWQLl8B
VSilW8hQaOnetmb6M2bN08Sia6BZj2c9WGF9vQWNJiEuLwVrRJL2GDpiCBOoQzlHYWW4nl1A7Ana
U/6wZct2z3qz1cHM+JmwPDo0SFspVTroaswgdEAByk5b/UNzIO5Bf+k2oRDMq2omR0xquM/Zstkq
Hvly+xoRlOV8AB9D7UdEM7AK3DMICcET6A8ih9aCLD8IBaQvdGDBEzG9/YqEakvEk9orQJpwwWGQ
QNEw0vCO02hRdZ8sFEQpWEHMWeqDo9lx39Aw+isImswmuOwwjIeoLFbI3Gnn8LgJuRvGNt+xBdxp
pH4S5RVw8IPhaUCddFn2xn1PAC7NBU4N9QscRLl4dKsIDXDXjdCvdcivq0y+EK9om+1IYqSdNBB5
3D7VFvNhqZMtKC14um3y8322hOZONuq4mKZBVBNbrsZnahfbRFVMrxVtcIJCdxMcUjH9ndGOVvQB
AkHyaEN64QJouXlFOIAt5yhSyIeZrH/ZTHBtB3FEsOy0565Nz+HyJ+p/QSl4x6Meu4MaARhgDCMj
ny5oDruE7bbLbFiCh3a1ZtuvfpumpiBeou9zKvNTnNha2Sh+z2zzjCaX7ohAhQjLnw2OtnN/Oo6X
sYBH/QvI4TPR6w78J25sJF6CvqxzFkIN7cn4KppHbAfHZjl4oQOtfky89iJ6dXQkCX9bNFbWhAfv
fMwOETdX7KlbCTnJ99jlu3XCcTmH2C63EZtb3C6Adn13ZqE338k5mpETNZWb8bFkB5Hdb15CEAaV
jndxx9dy8vt1KkI/2xH4DFp0OSHvatfiY3xWCdCTLkwOSxb35bB1xx6Nij7BCGM3sp4o90gJ8p++
r9vEy3VTkw+GtwvqIQL7YuY5elhdFpWBYdkpmmGlw9ScX5oFa6YcIo0cJ/cosJP8kSxadxqK0XKO
rXwBbYGpwN4WBAgIndjZcBhBkAdrgUQB+pznqvdL2qZtDajM3K06VC/djDBRdADxETSuFTvZpfwp
pDqp5cbtDqvksLe57I9ZG9tDnqykgsjaS/EjBtEuRtrwntH8onO33LWeJrSaWIw3F2FJoGFm86yg
cDqzIBmPxAf/bqJ2F3I+1AySjrNz8j0i5mFW2pXt4oJLF5jxWafqzkQcIy/eYBTSgJbsVv9W1p3a
/EyMPpkFIfXBEK1HuFjjvecGU0Ka0uz8NdMFs4F4ow77djgMHpROvvmKG0w0tWqzIl2jTxbhTtUt
PnCMANhb0Wb9jmAwDJs6gfJVtblfrKL/XCnbgzGBlkMhdEUupzQBr0asCLCwL36ZTN6wQ20OLeEK
YaduXaFBidtwj3D07M1p985XjGlInh8OFnNYRSK82shy/lwh9qo7Fb4Mbj7PoYQgawQs48a4SBwd
LiH0bwWyxU6QcXpVvzYNzhj4GLGieuDIEvE64UjLRh3iUu1biEi+4ELHVcQQgzUsWX/0Gw3RcwqM
JEC4uL+ouBoYPJegwdcCgKk7+kF+sROuARBMYempEAQlzAgQrTT5PqCTxPAW93dDMHxMHJo5h3gc
7BzIv4KSJtpvTt2FuGzCJjdFD8MazpH8OiTgHCfR/Vlbv0OQfzvXPsMY1aTy5E15VKCupkcqibgo
6/1ltH+k3vS9tHLnS/aSqoa/jTmRVaBhSiZJZwu6ifDRXxm4bJK/ZSbBZW9be8PAOvBJIamGlXtf
Q+A1exR2vqbpGhRDl0Y1Wtd2rMnOUZfsNhfkFeZ5V7lYnrsW0vNcNJh0GHsOTHjfDesFnBmvlyl4
wpTKIR4g/lkl2ZuegFKuAktxxO5oA8Mfi0UlVPaAMvMPPa1PzeqOuPevyzzVK7oSiR4qFcaHCS6i
MkTQHToeynhDh1diXyjodl6kyap3Qeg/pRocJrHAv5K+mQqDawLvOMc2C9LNIl/6Dqw5/03jFcAh
lDvNTrSC/WJ8cZVFih5OqIDtpmjCRDZ3mCsS+EXa7SmYmPebtg2/bK5Hd17DT9r6acWp9xYAHf1W
A26dGUJEMuP/GBXvSx1FfEflV7ciP5xIJINPiFvfzC5pLKnHpX1bGnMAHNN/xxxJfpYifnzwWrZr
e7Q2zF7/IkZmyrXJ0tvoKcCELbg/wmi+rmSF70dEwb5L1xfVAaHsp9G840ccjtALfADhxXcHOU3V
paSFQWTo9xTBrrsQdNF3D5ljDwgC2Uu4ulLj7W6fSKUBFyDrEHDCvJkXqwBT+SOWAbmkphqW1QKX
A7CpBD4j7vp7KEmACRn3FKJMqQCuZ/ZwYu5lP34Bh+F10Lq0ishsajSZ6JL0AUBgK82nxnkIVnJ4
IWOM6JT+qUnVY2ucOmwu1Y+hxG85d/F751ak5wKpMaDhkNYDK+q4+hZij7h7WjoRPgmLZqasF/vY
0l+DYpcFz2/RRt7TQnl4TqcNUrVtPs3wOhVorT7arTelRf1w7oYRuZRr4SbhAfFCkTkPzGk0c03w
Wr96jKd/lCUTIKoWKF8EqDVGN2Pi2/He9pjZt348KE/9QShi2Q/LPhiWdIcwwYsI85NtbzKlTnwC
PX7to/UHEhFZYL/S16E3FbK+CqtixA2mSVoRCJgf0UyHzgdGNYIOU43rS3m6FEBR6rHJ1wOaleeD
ByRY5NAttdZZeCeHs5mauVqZ7bBH2PkIGdVwhOwMVVYnwokpkLKDzqIcBHCQbpiJcNgjLBxQk6R3
PIvAn0MSRLwJmZ6B/vQQhlt3ZIVeCMaFGNzACT+huSIcoCITsOoxpLdFyGYFfkCGPWV4audtLlYk
KGE+1/bVo2o5ozzpxAyV5yHr2BVjIkotBvnKLUBETkJT5Yj2ekEaEyYB6d1BTjbupi07CJN/brZl
SGsie6rJVedIUvD0dnYy/M3T+SF07ifHjEvFklWb9E9JK4C5ISqyTAA+//Q0eJzG4DwD0Mx9xUsy
053uWARRxk+8pHlFPXyu2NanKpr8pzkO71Ev6+9cPosdRB1t3UjUjEGQBBXjSM+xr9v7lHhtNemo
/+oycBihe5oZK5PEOgSEBpjX3aymW/+ArIQfXxJL/b1joa63GcdTLPusHvQIh6OK90TOOOAsItH0
NJBS0/DAGOYWisIp2eNjx6UqdoP1yzn9hTISdddr9BY0gy0pRMhtCuQ8wQT6nGSeemAIKa01xfrS
dXxBYJw4+7G6wVzYY5r+hnmFtGDd8tyG6RUSvHodAJFjkFrAwLSHRQ7DXtHpBLVah/scuJ3EyeQv
j2lyz4OE1cHks12faqiXBvC2IJMfPD1253zJt10igH/oPq0FJuLQm9Y6tOF2ioNhKsFpJDsPf381
j9MujpbLlHtHbKg3z5/77qPmOxqTDCS0fMR92R47xfZqGKExSvUhM3Npo7eMh/4PUDWJpSGTNVY/
8Z3B+EgxBhWjDuLjyBMf6XLBUk4GE4MUe9t6jx5hah81+jhLlCEh6LXdI3X2uDb3TZoeomW4Qwwd
1ARA2OfZDwoEwmB9CES/VxzKOOQ7Qk/e9vc4xRF3L31+CImhdwTQ3yHomfCh3RwnQE4ffROy0wII
x4dIPHpV2N9RfNGckyHZylZvuybTYCHmWd9hsfibtNEzu7Wg4GN9NklWYUgLel5J1qgCuuv5icN6
U4JKE/XoVAX53lhyzqfKYrDhg8VItTT0dze7pHbKQGoJBXkNgcF8CHKBU86u4xu631qgYjbWz75b
lhewsneqgT9lFuk3lssn3W3BZZmt6K5EI3m2QIJr81uE5DhgdFpvXKYb2F3PEvrk1JDUmDShOKFk
wyG19lCNCTfu6Y0ogE7GezJMP6STD52aa+u16TpA/eYAnmAojI6f0fJ5Bji54fhc9iSfcaAOKXpO
Yh+VuCESb++y3q/iLvOOKE7CWjL2oH+M9PMipOsfxR1e+RWJZ1vv9vPYPQGaxVmwAMEVBkgY109B
GE2Ic+8e8nY4RBJIqY1SaC0yv5YqOuTyFfLWCrjYE85Er5y0M+XE2Esf4t1ZmxVanMBAdJbNXyJD
TS9ki/INGwHWVdPsDDT5/hwy3I/dIxa+ko7Bin2NgUvwmgdYTJdKeebZSMj8ooXVyP/YrWY4eCrI
Sz83yCvWFRbfsBxaacutQeY4YdvfDGPbibV/4UFgO5yDRJVYSUGdwMziJuntPa/zrm4mSCUXF92v
KIixoBJib2CIbjRkKRqoSo5yRFpxQiEs9M24H9YY/x2d84WgeQ4DF34PHU65jugrzaZ33wdsFzhC
Sm/KXpYB7CMkh7DoNAIb0ZTIPbJTbDHlIznxbS1HODHeIPZhNceFhhZ1AzfEg1rGkxnCxxl8b4Er
J6wngHtQEJubDDiFXCzoLpLmV5WF93IBqs1NU23YiJB4W8XTgoyZKJcFRwJ2YJFalamgL8xIsS+G
AKg2vgFH8CKvAHESPVO4W6p1RhA1c3jZ0w5yVx/CrDi4YLcvRjokh2Qd0I8LdV2RMRfcRX30000h
AIsVE0rbgxFJcoSVI5uryrONH6OQtBiBFj3tjF34HopLFhciteFuzGR8yMcVok6KQQfkE0X9LoZ6
VgVdKx8QmIOgdd2Er6BfzxCO7pI1gHS0ecCVeZiQ24SHpFvvEHjjJMCSFIZ9kU94/Z3n77GL4MeN
+7rrffUrJEv4TFj3YdRmYYZfhaq6OJtqOYwNK2cWwDmSG1toA6ltnbmAFk0eZ49eI+45wjSxNKAG
uFnjEDJG5T7HBIv7pKh/zrzuDXitqjCieiX3UnGGjJKDebK8Mht/kvHaVGtCf4defA0wnNj+A79Z
pDBgRiE9rxuLwkFgStjal9cGV5uFxsxPEdq7dOSASfNugwB5cssJqz1YoG4o6IS4RBCk94q2T25a
1ZNefCAZ8LCF87of0K6TtwRyg61o/OZXgnvJb81Du633uZNSlsu86tJBZbZEv5dEg1QW0kBZCc1s
MP8l8XXFOGVIutNue8wgih2aJjohfHk75MEkCq7NJbsJfMVJyHTHo+mCku3zCpl+59K5EsC3nsQQ
fmWBthdvbWT1z29Zuq8cbUAmRsPyiP10G0acSIt9oLTlOMpNiULkwnj8r7LDO0sOvTP7gFHc/thc
uyD8RXPNKyQoHDc3DBj5ApvvEDCN+YH22PNQ/IOQdNATPorBkYx6zOWAgqIIxxiLJLjZNv+FMNun
UaPVV8fXdl0/uzgGig3dzqjkScx9bbfhqbE0O8V0yYt4i05E4fOwjkbnMQLFMcBIvYFo/CfQ2qkM
WGVOHmJNQDah4RTCVuJVKXRmVe5rHK1QIRadyJY319u8Smwe499p/2Z9gfpy4vEyDNKzIPNlXfpD
lrR/b0pHz414NXFDXaLIPzLPQKcAQVfZtmqXRBrAxs1LkXaqyjzxNqeQWqc3HZyeolOqRywbiad+
SI8o9t7kHtQoKQ+KaPA+5lD1RSppV2iHZWCIWjS29wIAHlpvv3rJR2R5snEXQbjwslneQWYzDvlx
0kMEcwc8gUcx6ug9DleoK1xi2J4FoXcx/2QoWoK0+XJMkYlfLChN+dUE0LCsC9JhGB+SK1p8c+hq
A43Hq/Pe4lakj46m/aWZADPukBt3UWsU4Vke0O7cE3gM2JJ4D7kJUVbTpOR+HNb8ixrk3RbbauUd
IAh/h5Aw0BhOLxKB7hI+Dqd5dwQhSWuS8ug8CQr5fL/S+GUyZNgHZk3BB6eos3Loh+9Iu4E4ccne
+RDExslmywj61JtOcur3A3oDsKzm3O4XYex1idp17+Nh3AWRSO5b1UcfLLxxub5V15TEmHfS8T/Y
O5PttpElTL9Kn14X+iAxY8uZIiWBGixZGxxLsjHPM56+P7hu3+tCi1JfrrsW9rHKToKJzMiMiH/Q
33rEfXpVtG8UcgHmYqAV0zJK5HxX9PCwsyI8Mlv5sU4z9QVGgeyMbd1samQI1lnQctmJPRIpLAjd
VvGWQRSN22EAYa8Xg36nWo14TwxdXos0Cxf54CLAmlZb0IN0AEh5j25sPNl6/Q0UgUJr1cVptSs2
hdZqr7mW7U35Wrb7a2gH9DhMEb6E+sDdwnT0PrlPpf6pTagZo1ZvbvsczCgQ+6npaty5iNqvQ/7D
tK+N5V8pcPnbNCz4km3vHu2yjW4G2VqbMUzDJa0Rs9i4ccN1W36scsvrVlUvIXxVBHAm8qpadlJb
LQdsPOic+HQiCoH0UmKQn8RJfwjFcJAV0J10i2wn8wD1ZhxoquSvg6ybNltFHxg817umFPGSigCY
GQXwAcfDKqR/+RIoJLlt33Zkd1jogqNUT9ZAFQJtdnwJ6nAH37ClZifhwQJick8J31oDfxAkBJYp
HvwsbhdDmfPQRGk6BEpQhXTorOCnX1T17VAJUe+6HCaASMuQcs7fl219VcW+9r3V+xakSE4/Qdfe
2sRcmome7KypAOOPrXdlmECPabiRJctWfNXVNMfM0vSOSe13V8DVpH0bDdZTUbbNOtULWtfmIF1F
kZmcZPiH9VJLpOGm7G1U18BHTyXkYTFW3KO90RiQgSfzWTR1meJk1SjpGyj+ZN1IRXswu2rc5EoQ
b+NU1Q4ib4O1VQ3y0zjq7xxWL6Zq74ug04/UJDj8C1UyfgyBZx3KOE055gb4oVJo0POMg6PUe/p1
0xb9fRaZLq/Xlqg/aOJR6pQCSyu3aI9tk2fv4TBUO0w8EpUsAa24JC0P3tgQbRAMzq5z1UzgTLjN
e1j70b1uNM1zr6D8v9JyJIGXlDwp3yvd6LYrL3fNh14xul3QlMGOIla4Mr36Lo278iTQRj4UbPx9
L4ZsXxOsD6nZlUc70AAg6bobbdQq6a8jGWd0vwK/VUaN9yoHFqYoSt7R55N7lUO5DqLF0Ln9Xeor
BaYDGEuu46p3b30tVTZAsWlVRFgNyHXF4QaEhPQrvhUBb77OrxWu1Ajitea3VnjT3dAM9l1E2QZo
f34q8wJUiwEGRjMLcT+IxIegldS0rch6Fj3MhNuUcgqGkgO+elXbQfJQvR8waqlkiBQEXdTlez3U
4icwecVSq0ubZ9bfKykol3pe5BjjifIgJNV/pJHQmSsL/g3XM/8WsJY83QiHjP6n6bX71Ku7V7NJ
8wcB9PI6y4YOI5prgGy8byFLSziviG/aQfu9rIf4Z53ZMJxKS6UDpwLmofQAv+E5qLC2WBqSHaHX
4VNkTptfvj40N248yjhS2P06BHW90jF4uEO7ol2oINpv+74NT22sk1yi8hnuwkZQAfC6yD0pHWGo
ktnWALTFkb1VrUZLBr49UgUb8KHdq02t5svAi3lbVW/x9Lb3XarN4Tq1TWBiVE0WpVEGe9kvx01Q
q+Vy7NNmgy9qc7C6UuKK6Psrv8UtxIurcFVASjvlEIO+4daRnBgpOpDrGa+60dGV0aVACxdxmYhH
UAMhdchE0299y3B8s3rSwjpe+qB9V7EByWbMLHvnN8K6k6mflVuc36Jbf7Tb6yQcxpc6aWgBR2Py
XbfcXz2MthM+WMrK91PpVveARwpXCvcq1LSbPMvwiclgbLWyQUHQrLMjdiQGB3rirYMwcwHORb6j
WkhYCTv3dyPMNaoKTXJyXanfdl4SbkKR0lIYM/NGxFVwiPXaXneFW6/DSl32nAxLOJX+sRIWS6pv
qQTRQiNuRWgVV5rybON1cFsEeffi6T2lQnia7aKsavu1dXv3HgZL+dh5bbzKisJ+8wJd/xXFcXvq
1cG9rTAE6db0wbA/8TI7X7DY7R0NgemGZFnxqeSxg5WV5vF7Akz+m0S7bu0DVz/YdhndSH71LbRl
eylFsfkjbPpsOWU5a7csYMa7Ar8aFS4tdfCRsqke57eDmkXLKin5mZwbm04i1NtCUh5GvQ3kBSp5
Gtw37lkK9yfAVyS6uXUdQNvcZYrarTy1rX+lmtA2g5wRTDIKd0RAHgFDlnyXpEFw27S9sUqDpIKm
E1M1FWD5YnC4t2S0frCTKE2VC9Ca5p0nCF5VotSbsIbov06HUl8EGWXG1s/S/KrFxZ7KaAU2mpVT
v9dWW6gLvL3EIddogbaUxvf0/JqV7YHYG+1oQs8VMklyY17lpp4jk1Z6+8Eem6PWuvAci0ZvaeHV
2lrqcvnZze1hTS+Nhlx1UkuP6j55rcQKWkFlOhXWvRhU7xZ6xvgwGHp1rPwu9pe1rk3QvDQ5DbEG
lLNNxSGk/bCu4bQsNYmCPYBxaZN5XXUQbefDFlQx/HG517UYpVBkS4tdFKOEvhC97h0SnXo9HWZp
BT7Og3SbdU8BBIZF3tny1PIDBAUX4l0NDes0DGbyBrEzN5ZmPEVajepKlcjvod4p9GG1sdvqgIk3
9Oy4tcV0gbgcWQHdn0BK32o9dVduDQ17aIt0TaUXabHOHa87OWHVavYzZQEQNMAMvVzZy8Fb1hnL
TAUrNUBG/RUWSrJtyoqVWxhFtcgMuzhRBokwh9PiTVro+TcRt8ZN6DpV4HVUa9X83oZ7RjYuRTJM
i7GC9JuGww/4IJQu4ZRS8IRBvODIDH4mqlKVi1jo4z2MOQhtQ9K/5ypYBWGG8itFYf+OnhAV4xG9
Ba/OpKegIebG7uCDOYlbAKgV101EEm4iuCaIf0nNz0mkc+p49Yq2zItY3skVnC0pK8H0yDR4WPy+
CVIB/C7YKlMeYZEP9auQrPHOkyxj06i9PGG9mFO7JO9QJE9fQUpt1hCPuPYkUJM7IGsGvbeaZdr2
GmeIVJIGhae+V1eSKhd3Q8CNF5xQyJcDW7cag0Ll0qgaw6HzQxKtohu9bOVlA/VQlgFOP6HS3GNS
pUF06Sr9ZEm0zKpyaB4lpTYetaDGl3vM6czqfk0VAd2VEYJdvwPBXl1peZm+NRrXS2Oo4fLkVbNN
lTEi/BfomSSN8S653HTdYthKmS/WMQOuvKavDtzhgPVLFf7NhkRBiEzAv5MjfFOhyVFsNwOFpBnJ
pjSx9GcwS96RhCO7g9KdUPQMp0tljwuuZPX2yaMdfcrKIFh3JrA8L87iO7kuXqwKiO0wcnUzPVjz
7HB7mblZTxOlDo7hKMz7TJuamqU89fCr3ACeBfadfCnUN2rchc9eZVyJLiNTDAx0f3PJ+N7mebhq
ozr4CbALnmvOdQjfdHO4D0shgSCuBZQzj9qnE6ZgncAISMc4dmNK5GoV7oKgzm6o2o8/isQPHvU6
F7eExXRktRviVSBs9KZDSnoF5jHsR+hR24Ye0hvbrnyOalKmqEnde6MeR//glv73Kov1DU0D5dps
jYFrR103TsLJ/pREen3Xp1UEElQifuE8jCkTIIg898Vek0KZuCdQYW2Sh0qBwLwy65Sw2DNzyxwX
Twy0Yl+/te0GQzVTAysd8DO7tIyHUSuNO9QM+nKhmmnWr0VOnUkKBJsOy114ArYd34YudP5FWtJF
sahcPxgRsWzVUMQkQ1EmAFjfl1J9nUZlJW8it/YOwgQ+CaAEUyolQYK8IyXwd0OJP+BN6hPB2gGD
wCzMzGvZj5pmo5Ve9IxzUnR0QRCfkqIxnT6IgcPZEonkQsoS8WDYI14HBk2GhZy740ImgV6rjend
y25jrWul1K7a1qgeXQA5B/gwzUIr4vqZanIEuKsB4KIC0VylRU/9FboKjDNksy0LjG7flD0ADjPY
Fl1ybyn1raJL7qHpAnWNscZ4wMg1ecpHHTpPnU2cHiqFVaiYq84jwyQvjUCxpfmPJiyabFlDFaSJ
r4S7Eru1teiDcJOlgLMiCj8Psa75y0ZHD9jFBnLVS65+KxAm3Kdghg9DwNCDPyibZgSM7VcYGI2m
Txo4gmHFazqQ+gePO/MhFxCnk0pVHvHh1OBPID7tWYV7bHI7ux9gXr9nUNgUWG1tcK3pgl5vBXho
rVmpMfWgNBMqsye/qCCUbpPSBTojrGGLbJN+CoXWUE4J5Jew6tqjpsF9LSCF3lqePtHgpeRWtdFo
L3CAeFJDr95UWeMf7TQJbjvuEVf07yk7K2UsLVSSM44I2uqeJQdragHWOo1089buzH4VDor3UHCR
espzStiDarhHHHKHTVgY1jsKethJAjn+iepPu/DA4CyNERU4lC+SjR1DOVrEXmLcqENlvhhlzNrX
oghuzID4zcIKMy5koek/Bl4ySpRqKQzj2KTcDXoFoV3R1T0lYfc7giHxyVOtfpvjYvo8GlGyStHd
efUKNQPVoNWHUOrMXZVOOCtt9AZqyy36HhKVRDngwSXkQ94S0KoPuhU3xzYX5dWQqflVkI6c+CoH
ntQDuhlNoa2gcfQg5dN8SaZX/+z8Pjzg3RK+dW3srfuoBAak6bq95HIycRgr248mNXFy64ao8pqU
Kq7LmMpBC7ApGeZe0v0QsR28l0F0x2Wv31WdXi+wAcjewKRXh6gJI8jepgEP1WD/cZpacrGobTQw
rSJrt74Np9SurGxDja6+sqgcLYmqtKjZlNcVrBcoxKAaI6NX9x0klRdu7v5PG1DjI6JRKn59CVKn
suWZw8IuaDVMlCQbPF/iPXhhRwO/FpK9U81eW0HDpmdvahadwa7fko9n170C16YvR1wfzcaAV2OY
GdmPvpeGqFQ4tMZ6Td5h3osipIkH08xTO/GjQoLoWy6Metc3Ql16RuCjs5yR6feVTp0S0ZBFkflg
zXKvZUIbrXfMzDTee60YylXKkt12/dCRJLhXBHk0Jehc3gYAHn9JVkEVpBYoSylSB7moKAIWtOjH
elgikea/B3qq7dQMGroC/JkujJ3uROjlOFxVHbdp0FZXiFPQVvcR5dqXUx5F4WS40suifXNtxX30
fD3FZs+mT9ebVvFeaqO50X2AaUpfMgPyIO7GuKcWokxV4LIvb/9SE18MnqbYW83z6BxDIj9mGmBH
GlfKq2wU8vc20Yddm/XdLYoL4VPudf1zVkfwR5AU8YxjrzT5vhsG9DDqoF8bdqLCIEAYwywAJcOt
GRb0f7MF0PdsrXNOBoik5+qryiXqmEJ/2IfUl7zFX7St7TJDAAMFBrvcJbla/wpHADgAmwmVSaYB
pssl0Caia9Zog4DVQhdq3RR9uqSEIm1T36v2FTjtVV4pGYWs8WdJhx9NNXQ0ll3S0dFBr4J7nyVU
OqtaEj80tELjdURDAppgSpM4qbWc3i+dH5CcXIuOst7EuwExn2PZTYlzFHVXSM6lu7BWA3Jrj/6L
ZfbB02jmtC9ZhzStuB+duFJcW3XQvAZ21G8SLArXgyT5D0ENKnmdmzTbexUoY6gWzTEpQNtb4MhW
bcoWqWovuE966dmIuUDWZaxcoa7nX2VBWT32o99D2Ui0kwdX6CottWxlynWPSMfgn/5S65YkXDOD
XYWjw1ItJHuT6yYKB0iWouwFyDcUj5xQNOTriedQA0aQF6U+kltIRf3meS64UhFBl1Dxlx4wVGC5
maZSvhAf0jWJyriBga2umiFR8sVfAYiaPpM7Y4sCSrgNfR+ER0Vy+1eNep7lq7G/68HZOaELpFgy
hmgttLDbBiQi2way0N+qff+fAP0/URX9jAB9kyHH9T9Q/vj54x/qXtO/+psBLVT5fxm2gQqgIXMq
2RMj+G8GNE5WE5nZQvZLRm0NyvOfDGhZJgLjYkwIRsmR4TiH/6X8ZUCntmy0/AzZ5Nf/hgH9T7lI
CUdhYjWubTO50Q472HyCt93ZJrWowvPE1rdG+b8So/zP6DMFXdNwZblCguCUhvr3hCW5GEAm/zHP
/xIq+1OY7NyTTwTrP4RzK9HA4yaVvyNW3IJeslaVbuoXDj4TS1TJ9ItEad1TGocvOdhyioYQzy57
8ukb/fHkaltRMHF58qrjckc99wDx7Ct9zukJ/0Np/8+Uz/QVbX3UqFLE3h11CuTqOyn7Eacy8Ba6
HfvLnn8mBNfxCdI48hECKYhD1kUbM5bdLwx4zr1WFvyfk2OhIdKDFnVPlAepcmnaNzwL2XP/1ib4
YMmcmxvUCf4cG1GJcByCwD6Zbcb9qeSWqYsAO0df/mLdTNvmg9mftAz+/IQ66/sxNeiue2Y+Xsdd
nu9KvRLI1wQ1B9gEYhbNqySb0Rc6o2emS8z2b2zRTKzjxDqFTXMzgjekTqINf0f1f4g0/j9ssbmY
v26raZrqhnmSPQNKe4u5d6k/ff4ufk/JR1M1278RcgGNWTXtqSrEWimoHIwZrt57pf5mjY8ZEiwF
l+voNirCNSRTwJS7uHlz3b1Zb/g1s9/AEH3xRWemj//eNWK234tMVNpI3+HUuAXwym4zegcJdnN4
bZB86uprb0FRlEaUsvat9Wx20SJly8ZFceXKxwTdm3/9VrT69HcSOnx+a9I2GbDh/jVR3r+Ytml6
Ppq2WfCQrdJNer9tT/QH96r6OlC6NpgRtT/ADBSTBgoUTKkE41hspCZfooawMON+Kac2DbXiC1lZ
TpmPn2MWZ0Buh1KpDPTnkonwYINCRg4mqbfCYIbgcSnkGFRgT+C8KFUvmJ8MkVVc2kNgaa7mLvoa
3Jmxj6INLJ4F96DPZ8g8s8vF9MR/hFdAGhGg3zw4FUkLI6s09x1sYqvQAB+F+aKO5WVXooHn5/m9
kOJmEVct+Hc9/IaExbGSi19Bbh+DPHm21eBOGaTrxg6e+8p7lCoERiHVw+646rgdlv5wsIR0bTbg
PXq/2teu+kjb5DVKZIR5DB8Oav8CBGXtx+j0+f6hkWhWuu4OyhboqPHGqPt77gVXoKq2VLUPEhpa
viRfTTMWoNJBHeGmapvtqIlTKFUvQVpcpzkW4KpS7GzgWn4QnwIDAeFCggcTwwCP42+d1G2wL1uX
OnYoaF5slLi/0oP8CjLytmqLA+IVN6pA1Qy4hYdAO5gr16Hee2EUnMVw0SUeDMKocJSWAw4BXGTD
4E9uG1SDruUq1WgKqRUCYV85Qp2LgvPA3o8c/QMJOj3sjRKUlB6S9efL6czQc6XxsIM2aXPXdrSO
BTGi0qnk+ffLxp4Fby1LIsvI1cIpYAEtfMO9sazg7vOxz+wCeXb1aqUK7pqpFw7aOgg6AHP2TyGc
h1uqMvZ/J5X+77D5W+Tmj60GRm4wNW+onKGzT42G9qocOZ8//7l5n0Vks6yEDV27ADIsNYsxzu4a
YGurzwc/NznTh/7x3JLeW1KoeqhOgSZYSnpESQAlxW0EHvHCdTOLj71u2XlhiNKBzeuMkgTkx0i/
8lk7NzmzENfgj4S+xlg6aHdRDNa9cteVkX/ZnUKebV+6ymFlaXHlxH383fwtVOb9/Hzizz34bKMm
tj8Est+UjgCKT2VpdDSZfvYlgyPz/c+3ilphXLcdYSd2BVZQPDnmIOZFe1WzZ3s1VKU0m0o8TtTb
b2NMvQH5si/uQh/PCr5J/3zwWCnRPc2C2kkqa5uWALUrGrtfBONzg8/uWSq4iiKyGFyx3Q3lmRES
SzWsLpvy2S519b6EN2oRZQoa53Df9FXoItv0+ejTi/u/7zpohP1zXpKW7kkHetGh5tcgRo+JURzd
F1F4oAn1Cy3Aq7QG+6lTVf3CleXcZM12bWUgWCdH02Tl0S/W01JNAWh+/m3OjT3btHZmelEHcMVR
ypxobyMUkCG4//ngZ+5jONT+c66g0aITn8PraGsz/ZEmuvR9NMdqEbeutR6LntYOywyZm0K5sTBq
c8FHuqAudXHHlaG4TVvd3Ywmfcd+NNSbWLYEaqvox0iG0BfgcrojTcl3GLlwI1thXLiAZgEBBIzZ
95JcO/S6fno9fIqm/codZtqaHywfaxYP3CZxSxuUkaOYkbRL9NKEBm5+k1EeQPK7PDbwXtZxLlf7
z9/BmRdszULEWHeJnVLGcyBdLkQpRwtRo99x2eCzGIEmuDsJKHHUDoa7lEqzXlQWsfnz0T8+EDVr
FiSEClMK6m/tQLkMwNTpyUHranQYGyEuOtA1axYqmlCv+NyoxAk6I2NAXRf1FgBUn3+Bc3M//fyP
E90t1JwiuFU5Zj2gxaxX78YAK/LzwcW0iT5aSbOwgKzbkATAgh1b2NperjNoYl3wZuLgvFCLfFyH
fQtByfKj64F2Bp1FlN9jn+bJ5w9w7tvNQkdmxkRZoyydManusrw8NOlX/rfnhp7FjUwKtbJM6trJ
TO0tl7V3epjvnz+1MT3eR9M229yACdXGnYTKwqxv9qIYsLhUU5t8VYKo48FRXeUQDxDINZ8M30fb
vgDMEhGsrhBXbxBIgndhj1C4oJw392aSStdgzd1NB1OA7GaQ0IdyaVUnNcexiwTvqBjxOs2RYqBp
/lC0brISI3LrKKMp61Yai4Vv+fqCqA6wTNTJrqZavgL1rW4s5LmQhikKoLN6vvehI+Eb0AQ3kk3/
g6ZmtUqU0XqObAm9Eh+0swq18B4kR/3sRt1wJYDGrKjtD+vBkt+aoQqXcoei9BBV+WLsREKzwoAC
YdjPZpuAJoEwhF5fi2pi3772AeTCIgkuPG3M2YaoOikehj4rHBAS0QqOP0iNOvki0p05mM3ZfqDr
bWlt1OYOCkrJkkatOeGXfsJIpeaAQBDk3tz1FyIk8xgz3/viYnomSpmzgN6WvlZ5spE7hHIf0YEU
GpOdFPteab/4hDO7wZyFcAVxyggbUBS9S/coYRqxyJRSfBFkp2D6wXaYO3FHSpfhn6HlDqX4Bthk
CcbNNiUqB9KwF2gyf/F2zn2JWTDvxyjJZVNUTpUXt03pvshp9vD5lj73BmZBvA+ixBoQgnEgTqjf
rVJN7lJ5RKvHiOTV5x9x7ulnsW4Yiyg1A0TV0SQ8Qkh6DyPr6fOhzz39LNaV+aCEnccdqYwn4fYG
gPSALsW1TnL8xTs+9xGzkNeoSmROXh+OEshoXKFIRb+8zJcg9PqLKuTY8vzzqGukxhzKQTEcg6Y5
YInhEenjL7xJz0y+MVv/o2kUQZszNj4LzaIJy+u8uqyyrxmzGwxK9hAA6X45YYx7yNa/LBnWpu7Z
n0e/GVnSgJ8FLgttvU/s7oen2pfdWYzZclf63ihARRmOGdhgx1wvWoQdihyfL8dzkz39/I87S2lL
ozvg3uMUvoBOBfNyOQj/C/Pic4PPQrTa9S1KtInh6FIWrsq4vnEHKfviyadX9kEk+33g//nkfVEr
DWA9p5Db/KZzaaR4NtyExhZI2NgabEMT5srn03RmS81Nu+B/lGbVqrpj9QXAwRBmmGWV0g0QzHTz
+Uecm6zZrpVsOwIgL3Sny4NlZxTfJMX+edHQ+my3egHQp7wceMkFavaeXCHPp4Osumz02X61DNgj
6Lzy4IPbLoSV3rfACi8be75ffQh+YC5LJw0BkQhg1H6uPX8+tjLN7AcrSJ9tWgNUhB/iOOX04TGt
za1sRbCXN0r64PrIF+XXfaCvZLHtk5+K+hqrT7I2HlQDmhdwc/5UXAVjhGbGF3Hvd7/so+eZ7XTN
77MhChMTQ0kwin2/tJA1EaB+BhuQtHukUaE1t2YR7qP2Jk1LUKzEx0Lboh8TFlMTo/gvLRD/T1VV
06dV+sfu6sIwGw0jzhwuBxuQpSrUrLD5YuueWer6LC6kWh3kpJKZ41r6NfpuV50ifRWJz7TRNF35
55P7KOLB+7QSx0Ig4A1dgGaSZvhBcT7Y5ONEeyxQPIKi/Oq77YMm8m+oYVl3/YBxS66jBgWuCVec
CAWD1qBvlbUiWKm50t22QvNOWcXfq2rL3GVZ/j3AWxZJKuWFZsO1WhTxhTM0uyX0NP/1xi1TB5bP
L0WBeImr9fjF4NP6/midzSLNmGRAuwQ2skUfX6M6BSKCxA7NmuSH4nWX7VxtFnM6OkjwOLvYMb3+
RwPby+i+fb5vz6webRZvQLAifia1ieP29jqxQ3BF2OV8PvZvJ8oP5kabBZyg9scCyQC8NOhZ7n20
6u9zNQuvFQmdmBy5JURqKgx0bKsoV7WHdQvg7vgOOSKkS7s83nRAwlco2hmvfpC1R0tNZVxiKB3W
ZIJgIcSDrvTKxq27n32JZcWqg/uwSnSyliS4rCOvabPI5sWIqGK8yuTXyBgoPkafFxbLtFmQAhKd
qjFQa4ddtEXU8Ztex18E5HMvdhZzTEsnc8U4ZzI7+mnn9rMwvgit50aeBRy564UpN1noeKWOwU9l
lHCcqu3na+bc4LOAo5ulpZljFzhJ0yVr4RVihS7kV5v1t0nrRytyFgrUVNLzEfS3k5ibFtUPbjUU
x05ps6flnkyMlhD5geyHOh3tAVBaZLU0KGbQkSnNRWJE8UtfwXGlfvDN0vwNMMyFZ/sQr/xlJu7Z
p8vRf5jY6lb+BLCBO/IiUpV7ty3WFdVJPqm2njt+ihrt3x8rPHN52eTNYlEnSwoo8Th2+lF+RdVw
Wcl47V40tjoLQXSjRahGOCyVbUavHAvUQLnsnU8umX8ej2A6PUOK0shxC++YKdVt3lwWN9VZAIKI
FaJCnUxxk5KPhRqz18ePl03ILCzEBBgfLmDi6Mbe1ZziwvNcncWELIlT0Rl95Kgt0sU2sLI9kFxz
c9lTz8JC5OIeQcLJ6FmBJHjzTF3u6bKhZ3EhzYokSkoEyuUxQvujifKtBBtgddnos8Dg65ll9Nja
QeMFgl1l0Q3gavvCwWdhIc8UAyXVJnSG2HsShg+VZBIVuezJZ7vSHTtL7eDsOkOeRhsPyLRqZpe9
zrmbb6TJ4N+41ToitKt126GvmNjIiF305HMs6UjVyTNEkKAWoqHkn76mOan+52OL3yWID2KxMtuc
rpdHUWOkgSMr0pZAfGTb68Y3Yq1eWHs5LhdBsq/wjSFGA+9f+/UTKmtrZVCWgzeiN0mKnUgnDwk4
tVG3JbKVXfWuRg+MEFMYVmP9qDCKUUPUNpodtd8F9iB7VRyhnmAowyLNnjKyT4PYrkYIo9YIiY0O
ATxP9V3W7Ft5M4XqyuwWuRxu+cnIspA6ec/5Uag+KrQvfZaZy7K+5n8qkcYFAYEAa3i13HfZehSu
WGjaLcnukcMAB+z3st9j57Ai+ku8LAtSdBH607GQNZPzgLbl0wuzRgGoWPR8kSC/C5N9xPeR/J/u
kPN+36oGiSM+hyEFtWDoSos2vOavWXht8xw64rSYrk7z93sasc2VS3Vba9xfEPSDuZS06BhvQvdn
0+YbJoTTrJXzKzfWsKiWUYrEmbEsrmp5Y7sef9xMZ9wA6D9p49tMILbVF0+uDdIyf1L0fdR5x4a0
RiQTmch44hk86itenOwU8VxWMGhT/TuUyIObIp1QpGjRY4LnQRSorxXjaNJA8hFWMqigNlW89BCx
67GIQzN/N02hwAeEpKyRN01pwP/c1PV3FO0Wcjcc4GitYh/4YL6KcpgIGOw0z1ZkII9vo/ErY3J7
4WabRXy/o91rI5LoVKGHg42rv0Bl/GI7TIv+o80wi/oeiplQvEkjzLrD51Hp6EAhD68ipLsISr9G
EQM2++db78wdS5mdAVaGnkALJsSJfO+Iusyj5hmHy4aenQFFVEC6a6rIMRpf21sYfiy03uwufPDZ
GZA3vW2gkUYeLWXPSYcGRp18UYMV0xN+9AJmR0BB01rXOzVwUta+3/tLTAOu2GB+o8M430w3nio6
oZtWt/7OH8WNqL99PmfnXv3sfIj7Oo370A0dS8XeD/E2x7Wr/CExrOiXGuj2jQU35Iuz6NzXnOOZ
y8HVjHw0AsfS7OLQ2RAL08pFagjiyqJppP4ak9Jg6cGaRPQTXUf2pLD3OS4QqDeIZh+YnvjieDnz
xedQZ9NQ47iMk9SRYS5fw4eIb5AfjJ8DWUPJShs8nCji6rK1M4c+Q2dGJWkIU8SCuh9FbD0ng/fj
8xc43VM/WDpiFhfiWh2TEhCLI5C8ID6b3sJGHGo5sZr2clTaO8mOhxW6jNllKdgc3QyTc3CtPood
WPntEoAL3cb4wkajmIcHU1fQlxpiJ+qy7ykU2kRWXj6fqTOR5/eq/KMQpvqTQ7PWxM7kdCCM9oV6
5xeL6dzQs9gwYBRah5oSOrUpf3OrEOkh/asy2LmxZ7EhC6uyljMRo+olP6G2v4mL+oszRTkTd8Rs
9wvXyprY1gKnNJXkqh9kyNQ6zn0VshFrP1QC7GlTi+5yJhXKJPZ7gjMOj9bWk3Dl4ye3zTIfM9VQ
SlbSULTrrs/Qh/bsYkVRQexKVLUXWusZm4gvseoUkUaIVRfuF1/gXEo9x9OW1YDXVW77ToMGe6RH
GxiCC9j+S8SFFn164j4zAKjgNxlrwqiln8BVqzOedHQRQt2ZblRo9iO0ge6vo0RoWF+F2O7FIToJ
kNLFfW0k68jE8D3DdkBbT1eH1nKX020rUF+S6K6p2pUKC32stF3dvsvNc9t8cS6cefXytOf/WLFG
Ysq5HvLtuPgGw1Z8tckU8zdq6YOwMQf0lnZWdlRHQycWuX8/BHmzoXg6PmpGZ+1adCfWGGmW60gk
KKahhLxNJTQsJnUedSssGcoh4q/ccLDbspE2VpbALJJvkeJTr5AqDZeSChP7oOrKG+yPKXqjhbBo
zRCab+Nj8WV37U3/vzk6r+VIkS0AfhERmMK9Au1b3o3mhdBoJQpX2MJ9/c2+j7uxq5C6oerYzMYt
gc4wGta1LqqgyW5YaPdGaw/Rq7zMoxriPqvts9m3RCJDoaa9ZOaQb0gYb0ETPpuVmbiL9SBHXAzO
AqoTroUb4XCvwJ20feTL9sZIVX4TKTWBXc1z52rI0CGSX1nk1my5ills+9VWUH0rI/819Fx8BaA5
fqZman9kWwwPGyvsgB/DchfC7d4zwg1uFUfAB8K+bMcb4kcIJhXFZZjwebGY15Qh/r3XLtXJKYwg
aRwYapb7D7ftukvZ1I8B+fSsnsrlzJyd38XKLhDahNmh7LqvPEDY3M6TuAtE/SMcO3uXm/wMcdB8
oJhxLygI08MMVn7vmi0+8BqJSaSceUJUXo2HeVz0cfW0l1QMqMQ3984Zpa+TMFtBpDoD4Kyb/J1V
1va+MMBfGFXavZMT+ZgMgtb7EhCNH4qxf+K6jkdDiuPaiWzHz1aRZWL9Kldt8R/QlQYCOyOGacpd
5fvZA3br/CFHCkESPhoRSrq/8wI+bS05RtYaLuZUr3bSG9YUl2BVXozC5z1txS+DQ9i37Ew98GOZ
9OiNN10xUF1mC1OCE5iRcz5B0Fi3PGXTvvCMf6CA7MRRGh3KkI9Hx+qMKNscvc9r306GTE7HrFTW
qRAW3w7r07DoxjU7maryD55TL58m/Mgk7HAyF2oxD2PIDBb2NnBqmGV2JmTwRyPQ6t+NYc86LwNB
+0a3xTnFlxIx301U5q/ra6UqUMqmIanvgzlh/7/ygiHqOVsZHwO+o8eQCSRYT7AeLPbZI2B/cxUD
fd2uIXfoUz+K7Gf00oal9sr5JzLR1+SFKXYzSJn70ADAjl3PPDSpHSRraABwDxaAgZvpfNTu4LBd
bqTjV1E5/knNiOiHtVrjQpqIAGw9Db+mcHlCG7M8B+zbfUHKnmKxkl3qG5BhtYzyAMfD3k9eVgAo
ALBCBZdlZrdF0TfpZTxuIFVOPYz5r9QFyNvOPgCCpmoX3ohRnGcfGFOPlRus9cokG64v+48Lsia0
5anvwbzWC9y5Lvc3VmXCECCSVGcVbs7nYObOnbXpmxBwDfOz5sUk9KzgMRnr+CQH9LkZt8nBnIOh
2xWjX79bk3KuriGgDIN/pGMG5h9yZ+X8uGVQe3HhmHrPgMlw6TXlGgqnuXUvZVimx8m6iVVavNGX
zXEBQbDLY53AYquHoDPLcGeHNrOjrlu/z8otDjUbNW/jcKOxuk7XsB0ugwWbQF3KqOlyC+xdwwLV
Jm1yM6Dk2wsYKS9e4PP8N7gbGytB1a5eMrqLud5QJywhBEFtMfwaGFw/tmhASnltppkDX8bvwoBt
xA9y9bsOS4paZT//tpCVIUnqm91ksh39FGyDt5tsu952VVhBYRHdDAe1g4q9IHxEJbmxOpjq9h4K
03TYxsbZua1mu0r4Q51sma3OBQpcehb8NUoi8+0HB18Ipsddv0rnWuOsvXSDZezqpqeI2QQIXza4
1UiglmwXqlk/mRQIk6XwzN0wMtVWTnMY58rB4ZehoIEr0fwU47h9DczGRe66pQCg81h3XZw27LFv
6tpitWlQ6TBUpnjgF4xShn8sBm0nvgH/cvVCKAC5O4sondBQQVMy5T/oP2wyzab76GSWt0UcFSLx
WLBj0HhEYuaCdYLPBwXcxrOlXQ3Gy0MgVFlyizHxEL8OUBFbifAcHxwkV1EMo3ePZd6+4RrGv+M8
6o8ZE9U1YxT32Pl6Qa+VBuUL4KH0SY75RNWkB7juIqFJtB1KCCwpW1mRUOaC7omeDfYECH9hBbwr
96wvZ3XHfysUsRgAfXc/AmghVM/qs1jwczhyoYJgKaQaDe/R4HYtDA7HewADNCxR6TWENyt9eZUC
e5f9BDvInsTODGv1Bg1fHaVw8/sWJOJvIT3W9JblIRhS4pZ8cB74qxwIDMv8k6br+jSJIIxH7IH/
6kIE+22djA8BlOM069b51GheebrAB0LD5GyDoh9lhfnXyotvs/YfZIF+txgs56lqxBYJAGHsv+oZ
lUn6MttcALWAAxoMCqdD6BYJtuyWJ2/RiJTdr02sIrLh1cSBvVS4RuhhBNLY0BvAZGFMbnwY6nmI
ho2wcpocsIUO6sHcAuleOTYYGVYnolZKHCYgKdGXGaBtKkY0oY27sfaxfRK1RmvNv8+cr1YVcCbq
GEFsHeNTa5+IZ75N5QHzcm8M3Do07tic708107E4udyAoHVh1sXeh111WmWfH+r+9hdlY7bvpYUI
M8PzZZqBQok5+rjh02kflq35PHuVtaNxV+5KkTpM9Zqlc8hnIHBk9pDyFKztV7yNjrNvBqsiztIG
LE7Ht2XS6ck8pZupGORc+73W3hyj4/H2qxN8QjT9bnC5Qba1010FNvTgEbvvnDo3kgrILQ//Up/B
fvBG8I6mO9texr1faqj5aSPGXWO74X5S2Q9OQfiLfl4J+E9qyuO8BiDL5mTev3prAL2cTCCRFmpR
8H/lYQib9cBhRA0PD+OhB2kYF7fdzNwytrNjTXDG25mt0bbPwtNUdc6V2bVnkeNnErnbRZswsGSz
wMykQ/dzi2zvWdTVEeB9uKFINTLoVIJMorGzMRlkjwLRxI6Xu617MBygpK2SkF4b3ulaF1BEuEnO
EOnAfEPpv1RG+EduhXdSuTCudTu/ZeYE059p3xMmdufTCzEqFKL87VekwOXYvPstmmVBIEfptGQ+
pN9c4w2MlvFFBdSM+9ZVe0U4hwEGZpPbhxBy1710A/058AvGg7DUfW641jFouvTN06BSN67P5Lbf
idXwhcNkTkZjmd66zZTfAVRiXGbLdrK7rNuDmxwS3tgmgvSy8HIMYX5wqiE8KBh9MUv2BrDzxbGv
ap6afad8YEDOxKZw2I/o2KwXsFYEiiG7se3ge1cMSdmlLbyS+qNyzgWxCabDXgXgiPrlJ8RH6cfz
sCI8ThXQgMhASc+yGpvkrahmn4gmJIcygjXWs1vdd1h4rl63EP1m1qRx+y3Ba9P3kG0zyGHfSDGs
vTf12QWo3AMxo/1aTNM7Mpg0nhn7B9aWmQk+p/q5KBsiDeZFwLg74UOf9vrHRHh5zsL81wtbc+e0
uY1quoEdyGo7cq3Mto4SmCuT/YV/VzXQWzGMUHkHLbVe046UIlaV7G53dhc1elojzsqUDwY+sIlG
zwD27KvPUuERij1w7ri785KzEPqsLELs8flwv3aZf4GRnv8VXlMcWHL2oq2uq8TP5XpcgvqXGj75
jR7kpeTcvWg2TPbLCLM8TdVP5fpjzBjGkvCByfvVQeOQWkR8rT31TJ1a674v3A0JmROyAFH2kUBF
eLQch2NRSEHXdkY2q/X2LdNthYwVFEu8GnmY76C9cYzK0O73YW+KMZZiyTca3pCcZPunNtPgCtqV
6JAghtXc8rvpJvjEa4OIA60rT5QJ8zeaxMZmuTKJLvrQhh2Y1VERIAnLbru9jb8uOyMvfwTklyfH
6dedpkC7X5CtjEgDjfoVoFjNCkRNZZ3f+z/d1tMJNycCbrvw90vfegdIEfWpq/yQeFcr8HU3V9E4
t5+dB6+7zXHEOv6GrI7qONytfDmyWzckxjTrA16V4ToDnzkC4ld3erGaYz9OkHDTFXsWM/Fx4SH0
1pMj3noks1d37KG2MQoQhSOPVMZCBQJJjjcwgRXJAM6vpuG6KUDDc0o1uL/hkHPPp0FM18E/eU6r
3gPcUsQNnnk1+RVA3eQe4+dExN7a4/FTVX9vyWwkg6V31glg2GJpZAKoB9Ocr8uXYuU3oHLun1ih
kTnfnRGCFAZQF6Fk/ayHUTi7oMmC9270xyJaVujcAda8uz6dt4eK4COuWl/8btQVwFxir17IY9Ph
dVrRFATm4v2XoSAGqOr3+AtNwSSZD8A2k8s+d70/jZ6DeDLhT4jQ+BWOae4BwjigolKYXmyFAZ5j
a/o1zLj1AKTXl0xo77I2ppW0TQhlrALTz5+37UHc3ppEo3c2lcVYS6vsfw00t16x8tWTMZDeFNbD
vGHPiVyhACPmwy8jBl9u6U4NtOdK7rot/G9OZb6r8VhHlW3p4zBwY48tdEhTD+Y9mTBgRAgycdl3
7n4tOaECPawPE+w+RDJwaeciW59JpcLn1TawxxRy2WljzhNl8gWx9QAyFrAnXagNO0bqs4EhguZO
3XIS19bhDtemeTLMwNs5AJ3PTeBvUYhl5KUKSOk5hUjyVmNSccDT99wOjdylLDgw8TP5vAme86LA
WpkRKSdA1b5hYw1yYRwwlLcfLYC2EybCGM1m914sC3MbHOR4p/PfLFvHeBoRUMs5sBK2lKo9/Ed1
KJSeDs3kWbu5YDNY2Qu24mlp7ye7z0G6D+2vbNL8D9Lj7MJF6b813VieDNe+peudiCAOE8FnaQox
tid73HRzAgC23jdhhSa5wpjo4P+7T/mph8WccECXfpdYAWOQ6Q1P1mr8BawazU/0aPnwG2kch8ne
/ls7x0vgKtK8bcPtMV9p/0yq/gZ0ZTx51WTs2r7x3oKtTo8t4felo/obBRvJxFJDiAyWjajDCfK9
KNiRYlnWfa1bYL5bJdKnqVd9MrnsP9SEJ0T5lcyRo1nOM6IgGPvMN52yboMxubrTGzvNZBVkGqdJ
TP3O6+Y/s/BYqwNUSBfRD2hU+sNx5IJC2JXrS0pLIcpX38eRS4dVdyq4G0ytruOCYmL0cFgSZGbT
cbUYOVC1GHgulDpYmGBRak75H7vmY1K+i0Wm9AVsA/03zUEhcg3Un5g/h71C89NP4sGe1vCwrLJK
oIEV9wPreJHfzPYj5vVHBGOmB996EWezkXqA92giswHTKfdjF7x7jW+BbMz/BAAhbbMYsfhsP2Rg
fyqZfpZDVf8C24appv0k9xcz0YvG9OaBqsOQsvw1U0zyAWvguxKUYezY8PhH7rlXutFooijk7Ie8
LXeNXCaWgqb8uroGa0gGr3Lmjd2Ol/1rtWUZUbNweafCnxQSGKUyrIvWSB6rnSE/U+h6KpnCu4H3
1A5jCY4se0ROVREV7bQEZVHpyn3t7d4+N4rTSqj5uC6dfra2xdhX+b/WJB8NGKk8lGJ9JD3yjyTe
U+zf8ES6aj4KmT2IeuJJ7uECg6JfPsbB9P/DlGzzVug2eC7pPF/swrCfpcjZr3R0/Y4FRTymY4+p
0ulAIwNm3GF4Z8q9RKlJ4cRC8EaC3JggMgcz/DPo7d6R4pIK+vhBWjWIoG3cRg343FSWeTKDaXmr
KTfcmYSm/xUaLxP+iOI4jWsYjdhvy6Z44zODoiba/6rR6ignhXo314id12Z8X8fghYDsEZYAabNl
f+Vh9TrWqjgxzOvH+FMUylQXH8aWctUsM1WI1bknVxkjXpY7FKhxOhcKHeFWnUCBN1bkm35xp3Nj
uBrs9FBvUMvjWAXrX3xstyCjt+IROxIStj7pGhcfS3gNdSGiUhk+JptU8/9Ag9z0imbAAx4PSZti
d6jluxVKYPDBdaxsZ4dJ4I/num9CuMu7w+N6zK2mv3q19F4p9ed7Q8nx4I2Qe/s6Dfg63STV+tAM
Qf2fzjRW496fwZs6ZnOWXgUiXI3mUTSOF5MM4GxdPdC/s2L8JHJrRrLnFlcLFiVTBcHOUTlMdwAp
ZwPP5XEmn0dnn6OdhOWYmDIUxxrSP+aj2t3DKMXuC193VxEHJZ5h+PAyxRpb3VJ/dDL0ztqm36sl
EolCFfebPayRDz7vxBjJ2WxvirRBco9a8x706nqFf2k8AcIv3pyCT51vOrwENtpBHY5EAYb94AcW
maLr8noFNTwwRQZJNPDtjg2V7UYM8c1bzrnlJR2X5123iYtOm6tv5Ra2i47hCjX1mJqgDabO+jWt
pYzrliDF9fF6N0tdHQxRTkQA27d3q0Ix7ffi9zqM2xGeoB+Am6avlIPb6L+tvvtjyNtYopnfTwuj
frQ7Nqqk1tNS1RfbSeETZM77VvtgW9oQGq9/7WaWhexBX/u+RzTDYxIBsr4ODRT+MpzQOk3Wt8PV
1i0toPIakYg5GeQG+u9ENcUhBrWW9Em4IUn7Vq9Hs+7zD/wbBhMRSj60JBRAIxv7AlTORRQYeLEX
hjfaujz7m332Bnq6tnXo8ChaVD19q3uTnR084l5BpwNK+dyFuMENmzxvwYVLl2HiWg7MpPQ8jQgx
POUSGLHEUYKI56ZCcMGvM2BafFsah1FrvvFEcAUaeY4haPQjyzaP8wglC2YNsd7Rm6rrZmZfg5Oe
u6q5R71VRLWxAAV+GjYP5OJyyGXe0Z6YmfZwjSwJXK/fC2EfQRrXsW+E0dapW9z3h/FgQMEqTIAW
n821fp629BwEBhpYCZS/I8x8qspt1znhZeSCG8dgvzIbnKltgtiqMELV/UPROtfeUMAga/1G8/QR
ts7FSpenYeDbVwJLk1W6Iq6rbT5O0/yYMQoVNUWuk9XN1WNZhs1+XrbpJcg8KuL59idTdrvPja++
Lb42h7q+gHZwMxBQRyxhqNLRy/eB36NiqLdzs07TUUrka3nBoyIJ0zCzhVX7rnXxWtHz6kf/rRIq
6QaQ/IuhPv2y+8mGiklqLotUVdZtK/Oac9Gj8rLuDJU902KJt3p7skGKnmwbc8Bo00zbOoj0QS3f
F0P/FpNzBGAOuTTEri76Z8oF5aHw5iAJNiWjbJmu5HTXajZHLHnWcWEONi7LVMb+EJZ3cjGNe1/y
61vzthOFeemYZOboqUvMrjJ82UZTMkfEZwZFmUIo3I5tFFXcdS5UU/3i6lXFOk/BRoV1EmKOcmbZ
HvMyYzrWrjHYlqqKVKXHjw61y07IFLrBIK9lZx5Bvf9hq8rczRZhEjGeBog5hPFUpVSf1uWubRne
tZZ/vRiPBJIGIPQav0zx7fUh1oFRaupg/TFY1EG1+WfR5Vfy84u7cveno2xfU8u5dP5/rmt/NGZ/
dsws6ZcHQoOkzCmGeGGZX4piZCqY0jx5zWzOaEPUkH8oT30PeCkJdct97+R/5nT0L2IJpnMwUvOz
s865Q4X1TC3XjRhZfy2psEf9vJ2HsR+ZUGUN2rBmI7b9+TO3OV06Z7wr8dyjungUa3MemuyT2meD
P+4rVA0FMJDUjM13EZzVq9mRUve5ZZ1kb9+smTj3evDeOcstk7YfAIQC6e2t/nY2FadOs6sRbh91
aA6oXNvDymCLgmsVa3ppsS/ajufMFucNwytGZ6AmGFkerZm8dgn+ctzfpc7PPGC4ZqyaaE9v493i
g3wW1fKTiVCjqeSIWIXxWzrG0bK97sSOyomUR52Y9Cpotejq35w2lXGerDVwD6zHFBSyt8zvE+bC
KjraGMUJ5B0dkaa/tUa4cq8ETsaR6S8hs2x+/3ew55s6Zr11OZ0naU9vGKX5oqEt00TwSd+sVhCs
GBOTPW1IgXZCXVCywG50+n7tSdHrjgiCdL98pb7/Y1RGezTYKu2g1ydV2eLKJv3FERiVOWua0jTd
nTN5n5TGvcRurd+hCp89xgctBRwuk9UYU9Tsdk7a1Icu/ZdPCxmPbhIcCgPlx/JjtfIgFlWN6eXK
/LgZm0gny4F3Fr1UFvk4swxaXFPV/mjiP9OGceanVkckq5iRW006P6bYG4ysI4xBRed6lwp9epOR
XGFCq1jRqS8TH9G06tg3c5DTJv4k/lO2e1FyVubL7Tqzu+WizV49LN7yzKrMTjrjwRf6ww9zP1L+
GP4H6fNgelx4KYkQPfHvrLZArc/rT1EOkYkP49sMcJX0AwtrKyg0o3oM+uzZ7Ei5W0f5NCURY3np
fgqaYremxREAMbLkWsk7N7eLQ2iP7/PQ+/HqqTt6nBjVF9okzgTYJCWgpjrzr6kYhtPcrdtNDpXh
mc2t4pNSF7UxT5aQ8Wi0ad0lg4HQoUHZ7nly5eypX4ylfDVdh89nuHdcBiTS9u/I8xkP3fga4CbY
SaU3tk23v50V/sPG89cOh3/0GLedEdhtbKlFJVwwXozu6UVv9hXSvyV6nzKpWxwFU9VXPZdVtGUj
uiQVireFYH3nDPJsQcdLVEBTozCc7hkQvJu0Y3Os85HUSeL7UzZ18RS3QWRYXfVfvvRu3FbmRzsZ
Y4JTQEBPr+vY3RhO6xwuKN9W7bOWJE4ZTG9yybX/IAt8TqFIHbB7MOLpLyWn0iqOQWr0ce5PbWwK
qzx6enp3G2O4N9M83W2BxSiqq7AKLuXyUomufEfNSWFYyOEl8CnFSZnNd3T+vJ2xBN6Lryf/qW30
ZyfFSvwRWAAPZLM9Ls2IX4BL86U2cvOVm8B59jP0vyFGIhSqC8SfHoa2rQlRPOn/MbepO/j1oPis
OctTc3aeu1bNwK0JVSGWIy1n00dfW67AK0ZepgmHtXl11kbsXLd4bgJMiwZA2oisRCWbpcOn2duC
i90pThJIVFEu8i9WWdWhJkgGVD+DMrBoYzGBYB/oLKBt7hD5bl39ipIV76DlTE9V7yJgX1QZhRpe
n2wofuP+NUZjuJsIDS5e6+exwd7CsTHSMiktjb4Ii/xxm5v9ZvH0rrIwdl7vZH84sbFV6uEvwnEX
3xHuGtbDDDjibmPvTC/rLlbZipOx2PYO3dEaA2K4VLU9xECzw/sqC20qgalm6YTVuVdpCXW17S2H
TwKV0i/XJ+w8TAGUJgt3jlVAaXQLLsoUZl5VOA8MJixPsjNu0zfmrzPyfWGtcF6Fo6rENUYaj73e
kqU2PrqF3sA8Vj3ZBE36OUxffE9Qtps4ONuY1wOXY66LNaG+YLxBzaCwtLDjzAOE3tofXDzStu6O
1kTNgOqi5yZ5EGyXRfIhTqvbn7J05klmTCazE8RetBkGkb+qcljPjWu0STW78+Ps30oOYvbROVeK
QApp5KwhY27rEKLVml+pLgDapo0uOM9TfcS3FN4vW5Bd7RFxSrpUzBPMc3+Y8g4tKC5q5AcunKzW
ydO7ZVyKk7fkzleXiy3ZwL5fc+zNPXpZOlloD7gUXCkPY04qUtJjO9D1dfjO2lpccpHmlGHTAPuL
V/+XDgI00FRbBIjMkdhMiG9m+g8vVXnyQtc+jd2wnWZbiys4acw30ivq75nX6oH/uBWx7Mzt3ZtG
6E3ViLfMG8xnvxmrv6K0nTNCdbJTmbYfIpidfzTJPGZgcAoXdPJixru4K6iYiiTfVnlH5TOLlyyz
71XQh5HrmDUVZI9ias4G7NVWCyotjcq1zX3W58phOPW6opy3TsGBLrTz0dem9TjxpZzsUY2Xnujm
tSSSfw67ov8vm+wVHSD08cSszfHWbGMe32LEJR8ZnbHmzkg2Q8vHhaLZrzBkfbA2yq0Y8Jp5ijHB
U/iu0lAlTVFW4GI6g0r+iP83R790x3g1li/NWEJk4SI+b1NZ3GNz3P5zNjXyjvTQPKdWf/VmR37R
qPBYriYnIyKPA7R18cNTj+shw0XB/GLwvE3jEGO3vwH94UOt1KNd9zPDYX3X94Hal9NGim814HYj
OrSCNa1mXORh9SW/wyy9IcFj119nZ5GPo8qsqz9kRlLnfrMrcLHirKVlRzE0OHT8nczmOD7zb90S
fGnh1UdroHCda5xGsY9o26BAbdt/PW/BJRWoZv1JK2ZD6RbSLM1U9jUZ/nwyTcd/9buqGEDMiDmx
7WGhX8PBS0OaGh/VAM9EZCVCyoBN0P0WPLlWoYb7wufLZCxOBF8uvdYnmqLqy869+bcJpyAqipQC
mx24j2Pvc9B3S/a7eKJ8zsfaT3zt0PZL0/mMOtSPUUDQybGcYl8LwtyM6/5aiYENnHW+VJ7TnypP
MDqxlF73sTVcPmH1T2Z+NtwqN9XRsLs5nrsePGso0mOJvXRmyh1799pQVTLYG2jmgE33QN7TF3sv
W25ODG08JWb6UoVF+7b1K/LBjKpGs6uH2vsWGfKpweCnY0+ozqHNOVzgyt7bVmld8a+aMdK9kdEz
xnhSqt1fphFm960/0WYqUQvS9vUftCNAnHQ9or2+61FkbjlnotzcH0QGE+tt1FmKArtnGOB7nS1i
tGzOxjJq6Zo8Nozl7fVgy5dhaBkRyA2GBbB2UKFTHPW3we39gElp70z8OobOmlPLvmoiA9feGWVH
qu43zkUFqfwqSpqQpqw+skYZES4ebIVAwdw86SzV/fUzr/mY+Ux2vrtwO7BfDFiNEaB1Yqwmwg9W
Hjo5fM0lYr1B9H/zwF8O7E4Pj2U3D1ixQ/toQ668r4TnvPvlOBxFvtZ04RxKU0tLpD+4K/lNb+3N
BpGeP1VMerjVHNdby7Qa0iV+FYLZrln/2u7/lbNzuqeLE5A6B/7OL7AXqMIqmcanX7xhbdiHgUG/
eA7Hu2ErPRom9IayFASzNTtj1NG4+Q8N/EQpGn2UZvAnyit2Wjb0JQcnXSh0mVl5l/kusufRcbKD
7Qgeyly5iTeE724e8CZwP1ef0un7h2YJvr3R7K/2nHEoDDd/PC7LN878aSc9ap7jqwkE6kWsLaWC
vnFOqcbWIKRfXlZqZFdl0zUf1WTEFHp+69qrAVGN9XWei47wtoDJOc/jy8x8Jn11d353l7SgwWnS
3wARzkJySaHGUc1wt9nlmlgpzlJ4RuXeq8Dw2ZCpHlzRowAx/RPyryUhY6uPSz2Yn2WQTudVzrST
fWaX8FWYb0VvMMlZts+EYy3ya6TqWSqNh9kdUNr6gZ8woWaR+FUlbUaGYfN0zCOAluTV2cCfXzDS
ibbkr87mjYEgz+G16NXOl02zG4OefK1tw3uG/ov96BNNG3S349Sr/pNBGxymkKKVlGZ9dDAVHbmM
h4vHNdTQaZvty9TMyGQRjD/n9oqotFnSg2Okf9J0tA+LLI3rIrX9lXY9/9iN67X0J/ckWdM+YGmX
p7Jv+kPbTNlzuVAXiKbZNe7zbppjMTnT94hcsuFvEy8hClV4w9PGfI3M24OfbrTx++k7cDRDxGT7
jzhD1pbOcmBd3cwv4tWlI9U5ljgLhn1Qpw+6/yqbdOEr1OQRKH6/S22pCxIt7xFOJ4P5pfEHMXt1
HTvakraw612XUnAy/GnEnuPMB6p+6/1WGDrJaqXicRu3P04m/UTWvhM7Yh1e8I33r91c9/u5d8QJ
JKedzNwNn/ms9ky84bJvJkonMhY5UxaGqZ8ppFMGHxwRoZ3rHtLFKne57dlZREObn900fTzWkuPQ
stFI04ekX7cTUz7tW6RdjBGdaIQnc7BK/EeDOuMj59Oazel1qtZuZ0xr/ppvDI35ma2/A2pUFN22
/tytrbvzV5RdFDXoQBBDNJG7iHf+1+HscufibbW/JVOUfJ7jdPDSvPra4OK9zaIc9xwM6bXXk7wo
xj8BTjjhzttYe1itcvyymKv4a4gh8HhzhjSpJ/Nd81cd+HTFc5o1/UvoBZ2M2l7nu67ZuiRd8P4u
RrdbEdRcrAnUmD3a6wuLkisMOeEk/lqpp95qGYUqW2bi7S4oHrIwcI/g0Ii9e0ufGVxYnrebo7hY
1jGZ7C68G2hKfZAqk2FKPC/fxoLVO05b8qC28Clta3u8Fta0PpBBv/lOvR6AqSIXtzLdXTNrfms3
8lq727p4coKvKXftSw8P++Y7jlYajyWtSKYi2TZ8hqHz1y2a7yDNCkoBOfVVYA2ULbx2/jXtjdZP
iTKVQ1WNCbkq7mBJjgGtz/xn+6lzqBu3OIk2bFlto2WYRnaWOQhzBxslXF3zr6uqMY4rbtVj4Hg+
SlH115hXZkA3GHVHL8yxquYrc1EBm47+/zg7k+W2gS1Nv0pF7VGBxJgZUVULDqJISqQmypI3CEuW
Mc8znr4/0Lf7WrLL6lsRXtiWLYFAIvOc//xDQTZelRUZ81f71oyd8EZ4ORMuN6xux3oaHkIXk7qC
aR2SOybmQRr3mzjSviaDjJYwsexLu2B0Es/ekRtcE/19Isk0ZihqrkyfzQHT0a48wF8+jRo55ZVV
JNsM38xlR2okwfP2sw11ZR+mnflkS+goUdAFF2rwHp1keAkx71vFaWqtIUQgBsxZUpVnend5LC91
+9ATFB04YfFVc9LwUMoqu7Mrh4NSVivIK2IKNXSDwYRHPax3n9nFwkm045QUJJpb5kvBhrzkdP8R
EQjZ2Bu/vNXNujkYJKEeHNSJU+v4a4/ArLX0A3WtJ+MLydjZShQdYG8dSc6uNuO0BbdLUpcWJ0tN
+apKnNjIIIdNFUyWsx5Nvb4YwhJfPnCKdWNDAq0VbDyUVk8dYYJLqn9Md3TP1VaQfp17IuqrI7GX
wU0JA+KZ4KbphzHm2YOhQ8Rwm1bcQeyI2YjaDLxdcxea30VfbK1G9gnvjwBLSI4rSPewNDXj0mu1
YqcpOkDito3ktkkGuERgtiVjP88tX5SBPha6TrEuIGFdCkaw8LRDzLIJV4IenIglPFiOjz63NiPa
VEZcWnETAM1tB2WElyMxjwx3RH2FLzglJYEEXt2n+yTpDZIJW4+xu+/39y3Euw1kL06sPvGIkB67
h1LPkxVV/XhZeJG/FGDtV0Go+0toEyA+HQ2OwzxlcTap9TRgCV/FCojWfJGNB9DmCg0YMZ40dewH
CvHej9RGQbb7XjJjpR2fIDoZXbyuuzB7LB0rh39YgYUsW3LkVrZTGhtUBLrcBzJmfJfQW1zHY00A
BILLELaNY9+GbsNZicdDQzfxowbGP7RWFJKr6nTyh5tJKGotvB2PiejGSyfnoKPEoZ4Ks/t+jp5H
Lwcq2UTji4KZuss15IRFDHzY2chxvKiLTh3EKQCprt83VQERwlO5c0FQYr8QhAPxQWAAa6OqrmuY
q0DxEXQDP3HvXD2FUqJ1xiIaYPNRqeibwiifAB/JZcsJuZ18KORT0H3HUyR9UfrQHOjBvVMKrrVR
5ZTv8ikeOM9CmpKCBVqFznhJR2QshZlWO9Vm4aqlMXqcwon4hrprOIcEZpqBQ+B7Hte7ruoRA7gR
XI7BsLuNJK71kHmZ+tZ1oHqVU3trNx2qyyCmmsm7fCC8ggnHbuo74xLJRkfx6lDPKFq0YIRDOcT+
FAEPy/K5sq1pPbAXLpwoHK7cEKEiFZETXNqUDwQmMN00BYGkpLM1b42hDeHSqvP8Cbg6vRtqaB95
SERkif3R2jWZ9U6C5K8ma/uroYVMiakompmUnmSO9WIGljh3rgjuA730NnoWMY9LxTNEmjZaxhyG
0qy8Sxiz+SbrPbFtChcGl+Wb0SL3HeveJEPuaoQxx9qv4mXJewS2Q0BgT04fCisHJF8jErjHQvgL
L3l08CzIpzTJ6WOjcBxYGL0zgt/IOlir1uyPBM77X32+voxkR1cccXjmhYeNxxi2O5GSrlljEbwu
lE+cbU+fn9igGj7ObDhaseeC19/bUNtX+GcyR/TD8qUmMoN+IOovfYjbS6GN7b4TxNmVYR9vMyXr
i3BSww/X9ngXFCfohuOnWOYc5QxXe9I0tLpDk1JHk79GjsO+XIcJUI0/fiGa0F2CD79OetuuOxNm
pW76Y7DEt127tJzyK8nzjC0hGK0h7hCJACmlRyNC/gY4KRIPtxy+9/ZULPyY8WfrdsEq6sNgU/IG
HvRoQm3U6s0TI+NknccoQiea1a0+SmeXFDKCSeBlX+M4ee6EDtAZsIdYLqIOLx+fNS2fkMZYNtzw
WlsW8HnvYhQMSOgTXuXRdu0Y9ghhNY7f8jpYJAueZY7/UnjaQ57y6z/n//OaFyNipKD57/9896fN
W374lr7VH//Ru/9T//f5y/5bvvrWfHv3h3UGCjXeElUy3r3VbfLz+//jX/7/fvHf3s7f5WEs3v7r
3yEwZ8383fwwz97HnyGM+3/JTPOV/OP/zR/gv/79fk4y+1NoGv/rn6FpytDJOSOmwiRInq/8MzSN
CbUlLejawH9z9gR58OdkNPkfRJibYGWma8KcmBW2/zc0zfwPAzQEeMQ2URApzDPPd5dPf/NTZMeN
+x9zkT64xTE04tIUV2e5pkKJoH9QY9rwWHyyHfwbslnGm8AekmVnp9XCbnvtQApizqyRfbGSJEaT
lV0wLS+a5JJUoObKqZOAfKvEkgtU3P11weJfUS4T4eQplzBOA5/pz3Tc8wX9Uzx4vmBS0SzL1W3d
cfWP2ThVERBQ11T+DSIS7RYKCUCbEbcXSWX4S6dNn8rBAunNFKonDTBhU+K184nY/71+e74GGPsG
d4xfPL6zJeAvGskGglRjudgOaZFjHb3JNb6lnSi3EH2ZU9Z6XK+ssgm+/LKy/vHsfs2wOouc3390
HpChBJ98/s28kn6VZgbhUJPoW+c3QZ2FzrFBCvVsp45xGI083OAi5V5NReE/YHE7iye6XBgLVUxS
QnT34vAiHTJ5azS9R3h67Gdr+J3ik5i894rw+c5gGC6k4eqOpWywlveXmHpmPbZFltw0asyuegux
SqBqUjMdmGzlpV66YotQ0D6YXTB85tR0fvYfbpCSrms4Fu+aa6lZcvzLc6n1KjJdVWc3QVgdIr0I
HsjhpabBru5aY+y9w5MQWJQsAUJBLVFtaygTK5WE0S4eA7H6+/P6bZWYNCQmbzjQ0nxfPtwLH3oB
0uleHFXRo57MwuK58wrerSQAPR9do+JIte1P1uZZP/3uJsw/VmL1aemOo6yPq0S1ok1mnsfRz5T/
YrRQn+2W4DPdEPVaM6b+NmIss69U4d6axgSl87xc/v7Z/3gVpDE6iouxLNJc3j8KFfcD9nZwd2Nm
iQkceVkD8znBOnKIa6cafdHLyfsG0QxFx/z3Wdt8Zql2Fu6/vxW6y12wXdd1DBOt4fuLmCKXxrLJ
wxuaNO57V5j964T04qCroU4vAs1HE0QTQOhsaTBSRB65MOxivPK1PPOv48xIoXV0Y3PSP39V/nCL
BBCkMnWDmsp15IfXmaxmO8TyRB7LQs+ZzeTTQfZG/SxEF27OswzZAmaiQGr2SRRpu1zk8Sdr9Lwa
3t8iwrkch+jO+bUxPlrTBlGDEhlk92aAE7Nx7LY4CSq7bQ/b7bbOyBZc2KpB0hcHTblMAzsGdu0C
CJGqyW/GIKDt0aLExfPSTx5Hy7qnDhwWhR3U5OG2yIa1urH3tKX9q9cL95bI42JJUAraonh4KIe2
h7OPcz/UZogtXoRHhy6KadWiAg8XvZ+lj5k3spON84PS9alB1jJOe6q3ZuE3kECDSeXP8L+5VCKe
8X8rolGspjg0Lqs8HI/Kz/rXvy/v2fvtw13j0GR2hb8r60r/8OjSjhQIa2iiGyvsnSs702NEcEP3
FFiGgECFwWqQBwJ1W5EywK2zTywf/vTjbZsTyDEMx7RtqoNf9zlfJZNp9X14U2uBtmMuFK8E1mx7
Vml1WfQ5dDroGOUFzoKvBWZ8N3//9Gf3zfcfX+mw4ChQTEPq5seYkLHzFIion9zoY8Wq6ALYpKWy
5+PGnvpXIS0kGPOixt1BHFApZD9EJREbZGWiMKTHWfu2YAyMrhhS3apBk1AtirYWNHA4iyxGIusA
q70AKicdT7nVwkEcmlIPNz4s1WQhEN60S4DzfFrYtqruPW0Yv0wYOqNxRcAtYNMR1LQK7YGL0tJM
HEhh50f34eD3C2K8aWDSqhMHzOX1YZlRHZ5sxZ81ofpXhOb2HsAxfQr0rjw1DB93DqjT/udW6VS6
e4ttX/GchgXf/+93908PVxrcI8fAklh+PMQ6uzazvrLjG40aCya5qbs3hTD9rWGHAnOoaXzBcRa4
xxyDtUYC9yeLa1487x8uO5IhTWErFrf5sSJMUR2AB3r1kQFQ8TyqZH6j5ofJTK94trL60xNrdhP5
8BPnLZASlFRh66dfxC/HduOKtE00uz9SYPISx+QK7BKSe1D5EVGYE525ssMQ0Z/udggpZLkaUDhp
SDR+ti//czU8v7cfroST2iLaRbjIyD7GWHkMMTHXl8MxIEv8qpE16dctorzO8wNzUdl6eM2I0lv3
cRpfNRmraYF/AgZdOXHlESKyaYq6Jxl+Fub0W1llUus7NkHJlP48nvnrv9whEjn8gqpTP7pOH27E
0FU7yzADJiG58yxymLeWGsXCz6fwk9Xwe9HJj3ZsE4EQZ4QwPp5Swm59iYbTQtJbuKei6xKa/izP
FhWe/a9AzuJg0S/fmFDylj5+aouJNLqeJpqBahzoxWrM+v5yCMb8UvpuM/zLrwtLho1ImI5DCSPm
KuyXW1PqNaPb0rCOutk3p7YxadDLtv0KmFRdBXNorTvFQYdaRNjwqBLn5e+v6+9Fp2nO98Z0BRNE
k17u/QXoDu64ENvoA3KlfanHFPiavMKVMHw8Q6sm3LilCK/9SgugxUaj/9j5XoQBFTvNCUuUfy11
ghL8w/V88O6BM5J2cR9YR4Z6T9Dwd0JFPz75zHPh9OE9selmufO6oN7+uCik6KJK+hK+ejWG+lJO
TUui7ZBvM1R2V62f+FdRjPV3puNyzfzCvvSnDiJkl8XbAKpcuxSWaL7nSE7XQrXqk0X7++uiCPei
C5EOL7Pz0XXJBwNJLAv7cX/wjCsrthrSykLkYWAgepiAuipmyW5myR3RMuYnFfjvG6gSji5hy6IK
U8ZHC3GnSUiiot24qXoigaj2neYkE6kfXNwFlm5Dov0nVdwHLyWeOXoJyn7pzi0X5dyH/SGIsRJL
ZRvd2mFSLdvAt0zwqxwtTp4jqZm3URrSAgMd0VwnblMtE+JNb6qs1dZukRbPU6agRVYuGWu1guE+
QHAN3Cm/bgh5u6X2G/Y9Ch3PD6fHc9sY563+8PdVdc7P+nVV4RPvuvTTji2oRn+rRV3YtZAxx/aI
sUpxpSqj3NtWCSm+tu7HJuEY8kWM3rhDhwfbIH5t4/JUiYlTyi99xDBUmlsntKIVDAVGvMxAg1XX
OxAuVHqdR9lThDeZXHQinr7qQ5tvQF8rhPqyfJCB2b/FCPZuzhVAHjn5VjnhdDdQh35H74bBtj4r
buPBHr6mk2F8iUHvIHR4VLch0lJdVlyhLM1LYyxh/jKKuCj7DnfunoEonF119OARw5HFsbsZbbnu
HK0QLEyVbvIe00apxvAbomyLFnFMGnSXyIA24RDxEyK9v5EuvM9pKh41drmrqAH27ey2vU8tCq/J
PhrWFDGbm9QC6qb2LYU8eVvDC1o76WTvZdOIdhNXeoD8IIAPbDTxj0Bp2cm1zHzrN4UBA2Ho8hNM
S30fMeO7atpoepWBIZ7D1HO30rJL/DEp1rLSNsJPVvHH98ayKQEEqAEtoyCF7MNGaqs+GyO0W0eo
jBRiQ0uzYM+Vm2Wna9VFwydF/J82MQ40nS6M/lD/+NKQcDapzoEuyFHanKq+Kjcj7hHpIq0GnLr+
vrg/hIT/3JbB/1jV/JIQc98fE5rdDEYmkfShOaSiCou6e2R6EuxlWg+vKU0WVj1o9RemxqyTprNb
W4SGXFFHnyRjQ/yzfe6+j7fFCo4WES7Cr7CI0P16M0vHL/Ux6LJPDtezk9+vrySHCcClJUy2tD/0
qJOt7N42anEs22ImkjK3X1ZU7ldwQLikTDmISovKbPYu7PMHoIDvai6JW7iDP5re6XcGGwW2tXG2
cGoteeh4SU+f3NoZ1vl4kQaLB/QSoQ9X+/7WTnIS4FtcZF3qHRY00GsOmRtnF5ZI2o2fFGo7KuU9
EP8uDlBme8iX4SrNsVq0u/AN/Kb7zOXsjzeO/Yzy2eYUEuev/1KW8DNR1JbQGOoJiKeuRXPCRZ4d
NMzde9Ixwj3ZlcM2MaIJrU+Sf+2ajtpXg5Mo9ci815rWvIryhraEEdSrFQT/q9t2xp9Ny+AV/+j0
hi0QEdxoagASe3GA65Dc2JH3RfUF7Pi6hmkZFcklrj35Xlc6mpmCem9y5Jb2vDlqfvCJ49wfABEA
bSGooQDFlfjY1pJB3rrmYExHGt9gn+ccP2KS1mscWuLgen0OBSc5TD0Z4UjkgG6IY9z8fS2dK+n3
a4lrsDh8LCpKaoe5O/vlubm9KCAQWvpxoO5FbezodHnzuvGZQCYLDwY7DmFx7Fxk4xQcrKAU90NW
5m95GwbTyrHs4pmQJbpibOiaUwwNeqt1lnHr4je3t+fuyQ+7fFsJp2ZS2cOUS0aGoYhxkvAC+Z9u
UF+HnFLSpec647TEA3zaZXJbf9//wHsASR0BRmY6H1HsJOvgm7f9P5ZowgDsYLlFuIEV6N4ibxb7
ivSAVe6X3yLIY3ccKvKW6F97j586fZlvW5tQN8arKjPu/dCx1oOG+U2uMF1LbHvCEsHq39DbmgfG
hE+V2dFUD1OPDIaUGsSm9SP78mySwVDtJ0I3DKZ5LCcIPqtOoVGFoFoyCQ0sfJSMYbzD6aLEU8vA
uyKacJsRM5g3xDaItpab9p4DNEbe3jF8m7R910Tlrq1Rhaq4sdex3mdPZerTTssgW6POzjFRruJb
2xp8cErB2ophNzdCCVj53H2NR7V1UJrt8K0pH0ZVtD+mBldKKDKQsTrDvw7Y9jYqMSYIkBrmLp2m
vTB31Ykamqsukz/TMCFLA+DI7Q6Dj8zcRMgYrr1EDhtaBpYKTYG87fos30rmCrelwvYjLTDxmGJv
Z/nuFx1ZPPYQ1sbXfXxRtKINX3MHUe25buumhlNSFHKHT1i0I2sq3NgAmkMaBRcxzKodIuwBPwWj
3BheN+yn3oC0MqMwUdv1kD7L8S1zg/gQRkCPaeZR5qRJvy/NsibrxtK+yKx/y6ZYHciCigoG9h7u
ah7Gg4GZfkvjVu1oCbSLtonxKopEcJQKeUgKpQfKTxuOKHTtG5FE3QrmwlUYa5jt9a3It1DOm1Na
mt0dzlVsgEyjHl2RlNBuajGQUokjyuL8jyw9wbYrqOz7SsQ4i7ToBd2IyCKrx7+gGlTyc6vEANFA
IgHoWDWIuzT4r89BVNrblJruhmAefWPa8HsWpY1KA0CzTRdq7l3CwMgxYgKyLNuS23B+aDBLjaXH
hO4limPrGjDA3WQ1Y/62UxncBCrPy7FHZt/X+6bw86+m110nnXChWUoEUXbmLdlfHYpYGyIF9r6r
RPf8jW2NzUOBSxtceNu+Cu1a7qo4GZYNzgeL2Chr2CpWGu/PwwOEvSEk/XICQtMy84HuprgWY4w9
uyW1XZHkyRpCvHUIjTBfjkCRL31e5jcZvtFb39a6VThAdugygetk2Bcrt/ObDaRcF/sdhd2Cmdbq
uszUXYe70lWmyuGygvm2CjVilz1WMmIsH8JkYQXiGV41Ck99xEqlTaHgrRoEnEvL0gP4ZC6t7Rhq
wUrAxVgaRWV9qcuQeTsze43cJvyBFaQUp8CIAdrKEj3Wo6hdg63U+5b6SXzXDK77rW+DJ6/2xVpm
Vrrx8U68SeAvLIsK7f95Vwx4zU5MDS5A8bmwMGtXEKTTJS/jt4nN+VDq7KV13X01qwDywZDl3Wsl
ayQKc70bNeiKEcV0CJ6bzvyGCKM+UXU1J2uG934iyUOZsAh1y0IoNebBt7hi99MieCd8TmYFnSs3
okSINXnU7+NY+VcegrGNQxV+KnF6XivYthfD7DxQt3p9E/V4OY1W4x+1tPG38Ayw47CzdK8JRp3w
4zUcM6QFkWPhWtO4hqgSkaAgyy8y0r2DVzgBmIHL9hJG9rB2m/GOUAgisHSneIYjyUbYDKDiZFHF
LQp/hwGcaXPK1FVUPgclvJfFuVE/371kdBzsaNG+RFP66pVhDumOzKsNGmBceWk/rrHMTF5RJdtP
pl3331N/yK8HLZRHJ821e4Qv467uDfuiGmpzq7t1vxXWBP/Sa+r1FKbFBeYZeLgRDYpLXVRgVFKV
SydKmpMrR5DYZKJimwJggvNWNg5Gc4Koi2YZEy/jMiBP/taIkNOV7WDvOHKMRydlV1dm/mCE+vU0
cMpOGWFXi0Jr7IURIhJuczxeNTHt0rHMN5hXxFe1xIkp9Ed+2jiK4tHSUM0NUPZ6PmeOb2fbYEMw
qKe0sYq3ovEYBbkFLGT0xfpz7oR3WW+MULxR2sDo20vf9C+dOLEuqmSS140pza0lDPtSYka4NDqo
oLOPaB4Wzf1ooIVWlbTXBpyW6zRIbxynj/Zd29i3ch4OqtblyZ0BVqz2RbFkgOdukEL1fdrdG7pJ
LzupNTPE6Q071em6G5P8J+IVzcVRFGoWnN3IXYY8qk3SmeBLpq/1SwjfiHN9JBKOFuhXIDAJ9BRV
4zScI7otI5+zTQue8Mm7cjQ7wpLH7/d6D4kz7XP9IWVOu5FNOb5mjOlWAAO+u4om7NYWk2zqE9pA
Rs+tKsNV4Ynvlj7UX6y80FBsRJB9TU8YS3xDQYbqaNwZyiI2tnJTlFEVIx2vjK+rEKfHCa0oxqXx
QQytiQI3JvsApH6DIw5837R/y0m0uxYQ4HYxE5G1WdIiJq4V3hux7iAtb2c73c67QGvi3SXa0OwN
t8mPSTaCMFleOdu88dZD/9VPQATJEbMRAieCUXRf8caqcRgDqTuXe5hHhbelGadvk2cyzp+z8rI6
9he15jir3La8hYxpMUTP5SyMCKaqNZbu0WX+vMgseIWN6sfHZNS03VRk9cxPrA6kB4Ubqup86+qZ
tTT1UqJx5EZi20GpuTLMGsSBF/yL1+JjydBOXXfnE7KMJlJBrBJPejOrAMANRP91G/GWT63iNMsn
DIDNokf3Nr/LBkWbX+bmXTtjN5lC0Y3d2xpIo/NXccKdaqUEoY3oQExeM6nuR7N39i068g1lkDjp
GoZ2MTQllp0tQbdDF/ZHF8nbzM/nqnhmD/S+43zVk0Hj48eBvB0MwTujEt14LigrmPlWFWd3iQgq
wqWhZufBIoi/6fuShmauI/EnKJ5h3vMlNPMRb4Aj27uo5m8nSJB73x3rJ7/2WYFKosDGYNDaASAE
uzASzqvCZvBQqRg/bQlNbAsHq97DQTagcE11+WJZJT8uYTQI4jehoINi8+AXUjvKPHQuSnMa8H0Q
U7bNzxNGQ3Nx9e3wuUFb1DmjdWMhJNDWY4mJwCHyoPiFYTzc9Vl4jD2znJZdN1OeQ9vt7plv1N/1
VuueGgY1Vzj54t/hlFQTUh8md3sGGbDCM74TP6A96VS90GNLs74126J8yyuDQSgeYgnGwQXtIHr4
FiFA3YR4BhkhHGPjAjnIhGlROTyz86Ce7xwbPBWLI3xAJDE7VaF/hX3vm8iMg34/TMaploV1Bz34
Zozsk5s46jSag9yyj3bIA3ouXugaVVfGW5YzmvMY7RoUGuvRibQVax2GLPWKry2dlGTUIjeQgqFg
X5hucWd7erxlbDCuyxp5f6I59nPgFv2ViKV1EZhdf2G6nrMnQHtnRXZGERHiRuQG3+BvULkFuDod
R6RBSwN6O4R4yDxxM5YbK8BXLyEBxEVyZlavgyxm2x/fmWAAZ1r1As+7hCmdNN4hI8QiWzWDaX1n
7Xlqi0NUG13nQSyrpUO4+aWbIkrNnMI+oO0pfmSqcPoLbQwDfK2VFX1JRn0+AQDe0OANZvUku6DW
rrCs7vA+jIy0vHLRin5Ft+yuClErfzEM4yapE7n0UB8uUIAdU2nuxj5td4bsh0Pv4JBnREl5HXn6
WxliyIu+Kkxuk0xyeHMOxN/YEc0Rbf2g0qUTspmtndY2rkY8etWiL5T7re6o5bFiqoN6F2eZ9Zj4
JCxgqN0Ox66uVXuD+jkoFdTopIw3pFnqjwLdAN9PDoDOLkwqBJFTuMEmOVsn+APd4gjjLRFnWQyr
EjqASTcze3meff6sHxKnrOWCoBfvWIRmezyPSc8QYakhfmXwmm9Lhz7WGAeq6NTTeL+NtOPVMdKc
V+f8zyJdhOMKQ7F8q/sRPZAZCIhI59qjmLfaKKVLOf/T2qPeSuaRqw9YK1cKo6YLq8JzN3DM5oYk
ILnC3EMcODQZfjlgImkals9hVPWv7Oc9KgxaOY5hfqI3d81+WlAUYNb+RUehTQaAg+52SfJg8Qw1
k4QkNYTOD/w6CM0+15JJNjcEmd9Ge9PJ7b3jtPEqwaAmgv4e5o/N3PD6aQ8sCAUCJkMo2eusUdCn
YxkAyt9i2sjePENPTWyx7QyF0xS8VIVqIPk2MWJDOdwipa6PmuU2J9NGmOgon9cw8Iyfl5EXNd9Q
84vzLmlx1/p5tI58CrtOCOJyh9MJsjUEIQf0GbkHIz8DlhNaMAM4fPLAR+kdyLK8qNU0XI5p8KPt
JOTmchi3HAc3fYnzTieqbJsGyrtkd3BPfk8KURC2HFJ8xAXlrn+pxV6y0zoVYYxCbaXJxL+v89S4
5p0l3kapblhGViPu8qZtTjx27h/VJh7OQ+CvmxjbOOw609vU8qZpaU6mvisC7aJvbRyomhqbz0zj
N37y7YyEiN6mGa+RVxh67K3URBchRex/V5qcrkdZCpxifD14yUL0VIsaIT84/nxzXDkvsazuboAi
zf2gmRj7jrCmfz5Y9GMnMQiQKzd2LlNOdLqTpFuBQdl3cZHi68ajnSJdp4OJdS9ZZxa9fV836YtL
4X2P4Xe+Dvv0i5YEtKsw/jFoikS6tkTkPKR6LLb0f9hVTTrgR4xDdQ4t8oAHOhIVKoR7LWw4bNkH
WR++F6Jsj+ka0h4I/ryCoxgOlo8tCv4X2PgvzgfFzxPVxKdrWTL43ZYzYhHg/rEFqB1RSOenQAtf
XNOyj1GJxQsnoDWupEFLDvW8veprnKkEI7zbdqyqV+So8q4Oythka+CGWaXS3moXgG+Z9JBJ8J6A
m9NbcXHwR0SRmjMF42KK8FvFrEJHmFA3OErPw7MiLYcXgRMluJZOmTi2XnKBOAkvGZLJLq0g0bdS
c5N1L4f4OFVR5ePiGH49AzR+gsfiglQvfEKm0h0ff/J2XAf9odcl5gkY64uVzNaaMZTor1od44LV
mHA5zgyXxJfZ92TwvJvzci99PLFzagufcpe3O05itQQNMW+bIXmIZ/hUd3ICvQxRooqEM8Qu4oOW
lL3GbkQ2dH0qHQ1dkmZixfxzOxIGKnIXZdmS97FxF30TTvkigXjkzDS/jR4Z1SzuJhkJGwMQkKy6
Da2RAt7W+goD+iQBJZ9ou1NEjw3Oo5WPOmPwSoodHZu5i4Z4W1a6Z6Rf8d3s8Ic2g+N5d7MY5l8a
tn0fVqE8dDUl38UZJTy3SCAdZYj0PRE3nlnYp2ouJ8/tHecRYCFcLppSaBu3WJNgBcEp6V1hvi9v
ewbhp+m8EVc6Hzrzgn3U5Dh6BQMkm5Zh9M7CMniPr1VxGAz8zhDA81eYuJYYvL7YleOtzbDUb3S9
Csh01uJnOxyrbThYaxIL7APgmHZHFBbNy4z0FSZMoEZkmIqx1tLr3i6q58SqoOTDNENq3Q53ZyKi
wkBr76Q9Tc2QXvSlbW0bvIWO2ZmeM0NbZ0AS9lf+JSHleufUPvYU/agtq8Lz11o+Q0R1l9d3MTZs
hwRax22nOnz7h7Y7tJAVNhIbJ7koXPubabjJXp8PPmRU7SFQyF0nPUKt1kU6sAgqKL0arAvbRH+5
QLzv4c9ABT2kOpb4WHldps0YAIGb6tWdRjAbuKVd5rYYrOsE0Y35QZiTQFneEJGhdI+qSMgLrYZO
50Y2i84uqco7ORYYEFl2cLBDBpjWULNEGh/HlBrvB7r4JgnXNpvUuAIhwzE6Vkn7XSCFt3btiI8w
J07Uv7Y2k734zHo7n/OYz3NGudMMBLilzlpz3ITnMM8fchV6y1zZ7syg92/xYB82oEcu4AWe2ee1
BHtYXOTKAjTATGaH70q1ycBgt21WyEtZ2sW2xOV/q8p+XWSefiX0Lnjo4uIbgo3gioKGosyO4iuM
Ji/RtRsvdWE1p2SmAcjCtVBtYO2Bu15wLegOcBgdxofYUMMD1rHxQSkKAwdfz40dke2Qdp1xkVvy
4NJUX6lcM76znsLnDlbn/rzi/w7+/4HrwhjEldKWbDPQ4T9MILHukTkWi0y73CZ5ADz/LqcQB6oe
zWIn7GxX5brc9CnmnGHQfem6jimcoUlzGarMe/tJIC2hCW0Sp/c+Yd39TmqAyyt19AAzo8H9yKht
ByxLkiKejqRvoNeB3BGfp9yWFRioD/M42rfYXOBCXZSe+iR36w8sF4h+ukVB40jIQKbxfi7iJXbm
9G5JsqMfIgpEQVM8n3dkUCrSesK4vNYD/bHPkoguoinMG7PIg7dYT3IIB2l48fdH9XFWbMLj1iW4
k4sT2+8kubAiy6f1NHksXOoxXGSZW+hzy6i7oIKxxeb99x/4hxvgKikc6O0meSyG+4FnRLndRUXq
a8dR4+xKwBTjxRDq6rswRv04Frl1p+Wz3NqX6hrz0dm+iotb9GVT7ZzQUY9/v6DzYnw/qeKCIHnP
00W0Ih9DDY3QoiZoJsSfKI9vXS9Qr9UEvqtj83zR1PWPpOvUxjclsthpIK6j92/HRhY/lEVoODxn
vcV6qsCIVtOj9VBX3l7PAireMJQnixf+8v9Qd2bNbSNdtv1F+AJAIhPAK0GQFCVZk20NLwhbljGP
ifnX94Kr+4ZL5WtHRfRLP31DuUwSQ+bJc/Zee5iG9A/ztV+MwYnktEzXEkg83H8M+c0R42Xv2eIG
m1oerrrpT0ab0DfKYRi0U/SC7La/jasMyi80kTGMqsq4crOoCIaakeOW3LJCzgT8E0N9u+3MvjtN
MViDH/uFh9Pp7vcX2vqnKJCvjCTQ9Jkx+/6POKufRoK1k1cY7hJ54+ZuQb6AFocxcfJjiqXhQENZ
XvYT1bUXL/J5BnV2yOPpmYQpTsX/3VMi1WFZkj+9ktsT9/cHgO/FjmG5OGH4du9eSUwqDc7gzrmZ
Ep19JpQ1OmZOOnzSLpgZGIn2XTln+6wjCaaOlH92GfOQEYRu5NoaVnX2tkJIIFjcR0Lp1wHvxp4c
oOpPyod/yjs9k5On4juiVXbfj8I3becUA5a7yX9MeH70wNIlb55Tyvwd3wwIBWEsF6IrvlRplu/x
E9Jp3eZ5v7+T/1w0PC7U9q7wCAr3vVKPmotNx2Tg+WOga0JZ+OZjnkcAFJcfom1i9PvP+4WSF1UJ
+mM0cliFvHe6BGAcWJTGwr4RdZSZNBJfGcdUx7rJHLRhnrycyFS4AJc6MoShKPj9p/9iN/NMxug8
HbbpI6h/t5ulGNXXouJVmyMLnnyv6Ggvyvsw+AVN7H48M2HIr7zSScGWIg7LZdveycTHNV2Vxutc
Nx89fP93iGH+dGV+cScslBHchE1cCkL+77tJVye1NCetbtIC0eYPfdoPmRMD4+YZZqr+g0TkF3eC
NcfFg7PtF+L97rVQ+Doo/eQNsVfZSRJIxX6e1g9lUTPGKQVmyY6sngKvxFk60v2TjOafChXaphaS
yW0VEcJ7dyuMziIcpfHkTW7I4QKDRHyqvKJ6bbesASuTe2vZFKyMeD+Pq1dd24v3Ufskkmb5pE4x
+VZ/8Gn96uHgC9FkVRYaRUu9uwMCt2IjGqVu6NmpT11Wx2jIRBYfGvQsNDKU+91xmCckHS9ItBin
oc37o5UkFTEDNqZ6i2irr5MZT6/zuskdfv/w/uKGcZW41Gh6WTTeb24N5AojFq5341j51vPuHEZY
Qzm9ZtuQNrfy+fVHsfxjvZrnldHE77/AL8QobK6I0aWFFpx26DshSD/Xjp+ShXvjjdlyr+MtOSjL
sQkv+WUt+/6yjAEeWQQnnNJ5Lo65om37h+fmF3u8h86CFcSxHVIO30t0ENzXamVRv/XlcEbRXDGP
m/sj/F/Goca6PnnzBJOto+3DMNKZD3Z6l6t8uBR1QiJM0eXQvWz9ZYhBPMB1SAGOW8ONMmintOS0
ky/o0iL8/aX7xb5ERbZpS3hd0NC8e7SABXGShCZ9q7c1jo6VezfYNg64Rm2nkm3sN8j/2ab/t63H
1+lrV+v6e//ee/x/16DM9f//G5Qvv6xf8kT3X965mvmX/vIne+5/UL5jAGM5JnEAif//+JMd9R/U
QTZyKOWhWUSa+f/8yVL+h9ob1TsFiNpeDv66//YnO+Z/pOKQQEeYGRVqXuff+JPfPUubB8WW6JNo
VfMoUXb/faOoEjCjfU++TE2wG/DhOcrfrAY+PcRCw74EHy4/4MFK0z88w++0UX997vblXZwFLm7W
v39uiqUgmiITVY8ClGuiWzgAl6I1MxXq/NP9uP2rYPvZ1vtuL/zxUSTTYDthRIQa9V2VUK4M34ee
iL6xmdxzIYbPPrilg72umBZs49+dIv/6NOTpPsc4rEPvi8ap5XCT9TP2GXekLHUtWMm0Q/YQ0dND
M01TAEQBD5uqH/71z6QCZNfn/ISVT25X/KcqOp0ssWUQcic9glETrczvgyqXMM1WK9SFrv/gAfjF
ZQUFwu6xGdRsDNt//7wObUMS5Qw7y6QoZ7giZH7u424d7xQ8Gv8A967/U8j4trL9VJFzcTkeIO21
eWB5cd7vGVr1aLIm2R1GEPrwxVExeLX1J43i+09RVE6mgz8JiSLvxnu5KxU/AMPOnQ7S2yJzmz45
tVmm/rADv38D+BTX5gdha1EUaO89FImjjYoj/7zBnio6+MWcPmYNFNgdhlHz4vcPx68+DDc9B0M6
DP88yvQJ/bRI4ZcxIw7yKpk/xTbIDpHaz7//oF9cOxzBDm3wTWTu/SiLfnoKG5FVVQqx5WD47g2+
lA6YoD//4dH75Yc4clu3aJSwbP390eOJpseke0JwhPMqHDjQ8Rp5f1g2fnXJOJVytVgV0W+++xCR
RIWKick+WJ4aj826gqbz66sCIebh99dse1N+eqpRl2wFIkdgBW+B7fzdGqzsZYJuWNA2DZng/mGh
ffeXY53adhaTjhu1Fvf+3V8+cQgjrKLMD7hNSNxdUzPq7oXKrP6uLgnHOs09bZSgWqNMYuAmSukz
vedovv/9b3y3z2xfgxLkh9ONX4jW6u+3zIAy5a3g6A69OeWUVXXUQk1IgS0QEZF7zcmtEvEyj9An
/t2j/+OTWfZt8BsWGI73RxO5LqLo1qE4MFMsjgsj/sOSkYXX8XB9/Pc/kmWDXX4zRlk/bL0/PfwM
1SuBHIRYsYSwJyPW3SvF53DBMHg9rnY53OetN/zhpPGrK7u90op1GLew886aFGW2CYm7I8I4taBe
DW7fP44wdC8q1ZMmM8f2QITFWIu3f/ljWX8VJm36udxPioi/39HINusqN5vyAF+ofzCUSxM7qapn
XUztcdID4ki7cB5//6Hv3nwh0bhw2uZQJQRHOrH985+v8GQ7buVb5aFdLIYuvTcVezGlYvzDW/Pu
5f/rc6iykG/z5lNq/f1zkjTyJ01IHmHicXQt89G5bWxXMtMgYPz3P+n9/QNBo+je4EfmWvKEbvvs
zz8pIQkKmTj5Cn3Qv6Q3v//bbfFjI/5peSEhjKMCizHqOIX23t9+608fIAaHkFram8exT5hNmMta
ncckNxH5Yz2GnZyPkIOZGUAUc+vMZjBfeWhjWGCtajdZMblIBfx7MAIOSZpus6T+bs5i/8nppcOw
O9ErkPzarbcAPZ+QhVIS60R6cus+YxQczgUw+TgQ3jwD2BOaDDUxpp8bDK1u0BhVecomUjADnXfi
PKydltfovQ2YCChDUMSmzCtKQ02PbuyC408bO7mvcp/+vJbGczQvzgcr6+Ur8QbuN3M0qzvcgQOE
R4aLz2ku4x55koALCxpMdgySSSkJEh0D+m4QRqd71dfLqU9qTRZSjAw6LGmyPfASRx8G3a16r6XX
j6iDcoiRahUbi3B0/ECLMb6QvZbo5aw+BUpjEUpwAi8If9bIfRdHDJbEcPbaWQXSirn8nBFm51T9
gFy7vrF8ZfRqPyWFAOqzVFZZ7PDykATlxHZ7zljat2j5XmJeGoa6Ib4pBsvqgm14itNIl2TcmcVd
66oG7VRLzAgeJgQLBemU0SnqVSx2rbdBDzsSn2np0i4bTjSi4DtS59TEuE2u/hjleDmrlKnN3l+w
EOyKjnBbENgqm08R/4Dmmt/7x0JAtac+KYsLNzbA0LWqN/LDVHjNtwg73A2zNpOY5gXD0oWRN8V1
A0BN3MISnm7RzYDrnmKmxldDulYzKz9yhd20dFV1crzB+ramqtZAb8HwzostXmwrnYBaJ7TJYNYx
4kNJXCVAiLHmNXvgZoQ5wWUHppxLUqZQa4wTEVWeIFhVMdW7H/O8I8OOsKrvGNwaD7GaV1VBQv34
HLlpbV+4ddxkt2gp58vWKXzjyACTWs+Wc/lM0WeJY004sj6gxjX0qYgdaG/LlJTI4pXmG85i6sJF
EF66kVAj91iKHqlcPLRk0PQrScZ1rop239WtYZJDKG10HWU7vIK3teBY00SsglmM9mWj7MQ9NNaQ
W/ASBvOOr5Mx3Db1gLE0GmiiTbq1QKWrlTiOrmWYCMi6oSsyY1u/WStaOQE8i+UFEn5DOyV2Zx06
UdXrqzxa+uZopC25FAZZp0d8Ja7el5bUdRgzeCkPAvFTdAGkvO/RT606viNbJHL2C62IM1diycKc
KvWSjLIturseiG71Ell8siJfwoKqtFmdI2vhkdtkkzJYa1rhgPP8iSVFJC4gVGJ9YIKSizbuDGaf
mDN73SL3QlMXcYZwBE5ERzNkRWPfkEOzmn38tevA+e7LtpDOAeCETW5rQbzPkeD5vvroO/WAhLLJ
ey901hE1ktl71rRPOrDzu6Rwpyd8j+4aSJEMjxaKUPmJWbn7OU0xexxykS/fDL+XNlnGZu9caOAn
Gp/pXOsdqSD6PLeulIRiQwKIIMP2F7FZMGCvXdU9kpJd5PsRL/63NJKV2C+yUCTPp7kaWLlQqAZu
OzgwIYeGqZFXrOujQ+V/VbUmkayyshMP+h6qT3i7ZuwcJrOs+6BSbXHslsVIQjnWC8o/ZTjxwW+S
4fs0zoYVgC3MP0S2RAAudbG+NW3FH3PsQX5urNIaAq+ueAQaLYj7cN0++TL6SX0/uik8awtaPhbY
GoLLZa421kBNwNiCtlZ1RO40eA+PCOEhLMeRb4zIUdOSszJxof5OWYT87tYGV/NZwwQ+ld5sRSG9
MhSpDJ/NIshtVV30049HTZctE+YVRUycD6O9t8HFg4cEsz/si6SM7NBOnOhWObp4HfOZtIHF5Y+1
ZsbQol1zLIRIr3vBLtXLt8FUhnsVS8mTDxbP90OC2JUPJn1txpB7kfD/L1VK6ng3klhXTIMC75iO
sJot9gF1slo/l0e0lxbPRuwbH02LB2vvNIP1oIrMfgHM+ly6hvXQxHo8K1jAgCfQ7Ady6A14Jz4t
wrFPvwKD/cYZYSIGJTJvSmhMuwrjx1GsBVFaNZUFEMD2njE/AYR1YZIRRcnCTHdrrpBwHEF6dTnM
ckVxhF9rSoR6VxG6eIm4amyOPpjpzYU9niM0b1cDZRgLQh0O0v9SEWSH28UPq7L8hl8FS1CNSpJb
/U0Oen2Y7Py77bmHxIRulHoPRTvUTMjMJ/wTe9hYT/CwT4xw72Vc14HZag38J8uuyfJFsb2SHugV
GKHRH7KmtVdt0i2Xy5a2VKe8Ugu7W+BKA0LF1J+dzYqliCxn3F8HuHu7q474pM8Ic5K9k5e3mIDi
EPVStMt1h49kTBmLklMCM5hoOhIK9DlbuD9DFR+MZl0uLNQLN2Cwx6tpaVYd6oQFL9DZFjpqSt51
cm/aN9FazTely2EOM/jrHztAMufSXbydLjnVIaQtlqNWFup2PLaveq3tld/OM7aDJm0/rPDN751S
UL+m/vIxJTwUgmRDoyvjhxyxbZlHy6+yG6fFMeVo68XPI/eKSdN4A384jQP6KulT3MQo+iyGDTct
kGaDOmoq02Dqe+dbq0oaI7BXIvNjh+UM37yTIxCexuVLJCHGL/JeDXjtc0wxQD00uTj2Q++ZpHbo
2b6H0CLhn0RLe6FG4d676SRQG2q1Z6C2hCaUT/Cl5n6d2Y1w3NYQeyxyCkOGcN3XiBI2C2hOR0vg
5Zvydx07M5S5wDFV8R/GHvmb/SK0MK9QHRM2ySCjPLWuhhdeT/qWwbgNJrtvP6BWE18z1F3T575c
JhHiVifUNRrqIgsaE3fbauv5vMzrWy3dIawno7+OOPkjbS/l4xib6TfUxvJNj15PwGVOQTEk9eeZ
ucnd7NEG2V4RHrfMxNE8xhDuaLoLhO7mOFz4k2N+9+L0ZSb//M4mcA9awXKiLCpCy7CM7wYM7Kva
j9otNvQp8druES8zaYxDf7ZaRii7HL8Fy1O8dh+mvLrICDUL0L63d20/wTD3BjD3U+yXMLC97+PM
+KpdSFKPECeHee+uIVI+vUeAhW0HRyeaGt8hxBcLSCgccO4p0pbARK/xhpmeIMSG4EfLbG0+2Kru
VTqdfHO98QxC43Y4ANxzK2twx3Gk1JtOlortEwwPFkbQHV/gBxbjFlE8hVSj5k6BsD0savTDaTKZ
PNviMEXM0Bw7tQleLwvSrzryHTxALBdwOwQx13JuztFa8spazXxoieHYj4Py9/kQSVTm2rRR70cq
8JP5czSo/KGpNVamuPGXc2uicfUjE232FFXPArj9xx7txpWXEaEKVUzdZgMmuYrMlnvEekROcoSH
sJ72FvneVLU36QrdFZkKD1XpTfmVw162c7tmODew0I7w7Ke9WglImRfBkiJ7XjnYBPJkwNvNiRkJ
vXFcAn5zcpjJHCbNQWvqlB6ErHbLAH3twpmjHKoz/nx9Q/HXBbIsNSB2qbhxJUxKimpDBwvRtrcZ
kufPTqNnsRN52pJorAooxw1Kf7SHeIGXcWnCsmAjP6yrHd/QxV1JORNL6e78bER8b9cLqwa13Xni
Lh0S30qMgOKv4T1a3EM/0pTddVUBg3Za7aQIpDKiFXrxlHD+IPf+LpMU4if8rPK1tOoxvSxJYBUX
QrGNXmMV6Xui2dpxuhKlp5CzA9CgUrEqEdL2bXXotTV1h5ez1aW1YX10EoMQKo+ClnNXEscBuuh1
wnBhruVhTVtccLjN7GUDCkPU5DcMmcr6G+JDamrWUhGoPTEE3dTmZGr4Xpd8VIhhh7vWdBp4RMZb
05hAfRaItkL7ZqAHaRyEqEu+Rtx/8qlt3traH4ijw3lxD6hWh3WqzZvJyZ4HYTnEgOQ3KVYwBPiJ
xeZMORa4sUcq20SEzLDrvIZ0EWS4A/J9NmSigim0dkvsz89rPiCTRA5SHedpyQ8zm2wRoLatdqNH
9HjZcm6tUsPAd7kttIpGRxJb7kWVWNfVmj3GBmK+JEaOX4ksVBQ95yJp3GvXbOOr0aiGBzxbXnV0
1nWAKlcmII3Rg455V5FJpZo0QCSY6lsc5M1VOjh5yMtj3+I1JoVcNZhPDp0ZI7dl9nyVOlp9kDMB
EYbsTqNBSbdmsQkvPI3jW05SIImJq93RlmlPJHMtGACnIrvJCMnqGl0fhbtYr1DOl89S5AmnEZtT
kUTdvHH6cXqxPrl7+j/NgSvwmRmD2ULMh/QCuxsm3WH189LZTUAjxS4u4FWFvAvVBSWhexRdSzps
LWsQhFly1WXeq73GPtmY/rVTLaW9m4sxzsn7SMeTmxqP1YLCP7WM8YMXeeYtNsEq1GhekenOX9Xc
ljeNJcsbhtfzN56sz3TYMCaQ2lTj6nOTq3EivRfbMbCFZLxnKnLhTim570sdc23JEDEvrCpegrSq
nxmubvsmia1W4WEISyxrvYtc2krA2VZIKSi+TiIeVIBVpQ6qqrQfKR7Sj30xQO7vEPbOu8To4ybM
uqiYjr6e449eSTDo9mLH5J1FUBW3iv6FnZHcqgrngMdaSiVVUmC4YNMLK76ZzSq68DrVPk1NayZB
NvfVJ9gRJpeV9IgAiF30QCLUiNtRRahP3dJVYWMBF08EKYfI841PVrWY8w6lu5cGY1l2+2kwnzbl
+0NRq24OpmL8smg8YAPlfpwTmYFNLMNFgnk9rbBew9CbmoOHFCodyaEDxxNRW9bu3G6WR/YfVZof
cbVPb+mYpie8GI96owlD248I2zWbkY00d5G0VtQcb43fbR7VBDb9dVfOzfzJ7DpSWSQGYfq/1TOx
mM5jH/sYXwTuF0RViffVnZeIEDdF3Nxu7U2rB0Iil0M8msgV3Ko0ST9mTd57af2mMkJmGis2rgkR
9sozNjjjri22MwNK+eWZkKKSKpwi4kNETv14pJ9WlWE5LfJTmhia4wTV3Yvpxc4+K5fizdbYFkmk
Xz5PcjQfhNVs0e0GMX4IA/yCIEbUV2jx6/FoGhbWyzWrPEKbM6Jmm14QBC5Iz0uSlbgyt7JhjQ8e
erYmW419UxnYpv01cSk+uRyI1nW/YFSete1jPuHuB2UK1h+prT0fHLkKe5+PI1jbZVD958GLKfXR
7qiz1q56dJKcwKhkaNXIiu0NXYgPWXI/47mq9uMKiMDFnhIfeECKCRZuWV7bhGUaO/hAFfmWcC2+
DIKKMkibrr6NIJHPTINsy6R4sqxsX67LMu4nazVfU82ivkcaqpD2TrRP8HAN5cfMNwuK0Ma0Byy3
pKvtFertOGT1wODtknh7P80Z4Cob1wUhrM2IoBVgqfXd8Ezw+Kvu8UNL7bZqB7o3Idg3L0ysOfOY
aeo76q992zr1kVZCvgVQZsoMC9dtvkfMh6d9NJYFIbD0ma5RE3tX2bJw/M0yl1Xdw/J964s1t/Zo
caxbA8sLsY0ElxPW1HYcJajl5v7Kn2Mw/4QIMgujx8tp0M44nCTR6JA9k3NEQd+/iqBDRk7unjOs
TzRqRsL+Jt3joRED+W+RnMeDm8Mc4M9JwvDYwNdjPSP84SQzJ1Tune+SWTatCSMPVPlbFELBFBF7
wRA4sJVBxPSt2ODtS1xd4DcD6ruSmTBQPVryqkac7NN/coe7mK3KoAEzc8BzWGpngk3dIqcGLVzj
si0WNwvdrm+aXZfU3cei0ESuqtmgQ+WSJfh13LhAu8FJOXjQ8hvpZIsilXu/Vs2NmZlsmijZWJGU
8ElSaVO6FPscCSWhyf5YvuAda1lA57Ecg3kc5HfRxPKp9R1yJXXjExZpFXJ08SXXgwyEMJdrBy+o
BfFTtED7XFKwiZmMv/I3qu91YlNqRqOOn6Xde9+1mNctbqeaD8IgyDbIYCEvx8XPEw5+i1YOgD0G
gbh97LYJazXRq8VA1BMuAJU5PWC5Fk/gQjBLNsow5Um1VUeNiLwXs7bp0G/IzWG5kn1r9Vvzi65G
1KzxGNLRGm/iZZm9wPD8mVx23zC8fYvuhD61LGfsalRFvPYVxucjWFO/vaiGNiZSnlrxLiGWRlyg
yyrWXTwm1VGiDsQEP7fQS63ayN1bV2aiCwyaWkWITYNZFAbrLSjCTpS5K4RaXlw3lZ/4zf5D6i3Q
lVpbxCqYU7/rztUw8rMQpC5snG6TO5fkNOXQhvLeeTLbhFM90kH7iymhH+8LV42YbPAvPVgzzuBd
TYAc3lbCVvubjniFKrBY5R+01dbVXjP8jl8BisTgCJDQT9ftmHPEt5U7EMtYraQhTOQHKtrxsy+v
oNJZIsjMBB4rRrWCGPPcEkRbJXWTXg+yND9g6M0cQsJ6+BDfKVMN7QUmfANNyHQ0u1Z7G+cKPM6l
j42hZNNEbjnVIdFNpDTtRsn8kODrnOuqAtg1tRGf6loWCIpHyBhLMOXoDW89dmNUUvTbOU43OWd2
24RHuy82iVy4+GuOb2kgmgwrEcX9vjKJ1Ng3nSlwI9a6LB9xSmK6rbe4p2Oct6MbDP5cRHtmhdoK
FA29hoA30xv3ed4OlNys1ljse8yuuOGL1D1rVIdWwPWKtx74iqz5skQa3IZRW8Tz09i01koIZe5l
tBw5a+6xfNGato0pS0L6tyOski5qOn/vOKM6JmIS9WPvZBMFCGrolOc/q2wswWadkC8yJSuGHsyh
YdtYTf2FjWQQl0BD62+jFbfkkHgpB7VlMpi20AtGuSB0zPl+bihrkbRpD3pgl4v4keZBF33IB6+k
2q0XnwhVYZJ8KTn4kHieM8CnTzDG7VvuaHzkLlGTMmzmUvjPQE+YoOatpSmwpFORgMQvSs6qyobH
LKM/EmCJdMBCsy+me8PIeoAYy7KK81hGDqgYdztu3azJRrrz4sjraV5J56OQDVY+0jDmt36U5n2D
vajejekCeyYqovnRhk/sXGIVMNNjZM3ETjsZnRtWtcQ9G1LMbpiOozsGeoSqeDvkdXxPwxdf0y6Z
tWEczCaySQqLvdjnmYJVTRhL7duoR9HKPEVI5+MrR47OcOvQVMiPyo0M4CCGQ9JGU6nlC9QMWL08
SqaiZ4Y0IHTizP2eTYNFq5nmhg9fxWO/2GFWUs5+5Dkxz1CJWzhAys0J+tU5NfZkKcbgZp8B1KlF
5eFKj0VaBUUUz+Wp6SuSOaO5bKoTLo35O3V36rDJENBzl06zmF/SKm5IGWosc94j6KjqMIeSIJiJ
4fSEDk+uW/HNBuC6UOks5JvRxDS2pOvNio3Fd6ogvBAe460bRgB1O1ZsmL1dhwGubZI3hEVbql4t
9AOEQNSSzuJaD6sD3InMEVgha4xN91hXCudoT3KdPtpr6RKz6ALS3ls1NuEdWWZZeqGmPt+Twu63
l9oi73anzVXclk7jPJC/6eaBZZbDNz9GvXS5MjJLdwuhqreNGCc2YLCnDw6n4S/STurseknW+Lsw
oXftYJc3xj05juqeGEmLf63Xvv+8CEDStxXjn4fFt1t1bjzVrpc+MKz4NC4cIq8GI3HyQ9GbtX/E
mjLU7CvFOpEAhN1F3rR5WjzMsTtaBy0WE2O+jZLX33pCnKahkvhZNHyjScYRfO2S1TvOHR0SwDrk
8n2IkiHmLM+TNgayWMlxTapVOoHm6b5ZddR9oBDD4QgKhVRn4qI9vAfmoqargYQnI0AkJJ9TkRoN
R1fOsqGF09DceZxleSfbLHqldhkuS1hXDdCOIl7OXtcl42GOneQhbn22Zr8yKSCNvqQ93hpOzXZA
eRpWbZx/anVGQA1cto4qZTBJzZmrpKCdY9F8zhG1fWviWS9BnJCvHaCGl2m9d1RkVJesqbn9gWMx
4xCTXm3Pi26JAyzE8rtJaHuy93pfFjyWZDgdOtscyz2UwNK6yJesKA5yAE4aKGyWTbzjj5fjCUwd
X1U1MbnCV6LKqPqzfnRnpNV40YK5boFeuWna1g/VYBVT2AGhYvCxRGLA/TZ1a9DaVfxUVt6Wdl0y
nSac2rXGS1TvnLNdWhAOACaZF5zLB10QRiezF39eG2vfgUh6KcuB4sUk5yQJodmYPH/QQ8uCly5K
pw8xBl2KYCyd5mWPMhoHvrOqN7makpQh/ne2j8xu6EkPHWZ3hzW6NQl7dMtzvzAs3QtTzF+dcs0u
meDlDM90bl6WQCF45ae5fcbQ6nKCHmlcUxdOyScL+2L1wU8YWIPtypcjt4SxTcRDq0KL1qG79w29
ntK+UMzwo1ouQKdW3wiHsnTjq44fQnktHJ3tqIY7uP0yaZIz0diiPK4EDmWwQvDdH2doAzCvVou2
/2Q2HKE1eyJyXiAIL/ZUMvpl6EGfnXYPjRRmmwZC+6FYP9Xg6M2znznedHYiTqAXq+dSHsZYxboQ
q+zghdrDfXTeBt+oPTP6o46qaffNpout2NQwicKkJ9QjlM6krd2IFfw0FVP1ZmobGWOCjpNApzbJ
sNQ3DREf0G3q0yRjSuSOBNKriAM0JcoycMdGqBX1iQAGh16qpMo+1AxtySmn9+oCoHGWPCyIzjQC
FjnzKWqjDTWfV2t8Lplxf138eM5D3JQ1HS3dbwUYbZgyBAivrOuUzbE5IF0FhdSx997baqo8iDqU
bntjaSuFJVUk/i71WczZ/Rsx3RZjwxOJD7W1njWl28cOx9O9MEnmPKlVEhCvofob7FirrPd9lpf9
fUeFw8AsKo23dVGVc8KDKC+KqrU/U5Tkcl+wrZd7ELLRJ6e2l3zPtd5OpGvO4rBhq4egF5GzhF5u
L9FpmEds5AW4/fKCNn1Nt9AjA0Kfcp63R5exO3nSmi5SiJoDZk9vFhicy8JK8ocUAwazfWKvJhgV
Sq7dAQCVLL5gPYn6Owm+/yoiSby5GvDKxAFMAMmBzrDTeaPdyZcqn61+3+eijS7axmGG0E6mPx5s
4HHqQWadfzOQwjaFhe3oexg8C575pmgwzhYNcBIGjY1gZK2mj7llLtMxMXspz53heNHJQBbo42KY
+IqUNwuAPgHg44CDVuCQs9apuclbHPmHNeYo/2EsCFvdk2OCQZYJichInIV2Fg7GbNFzhd9b4/Gu
4PAWUece3SHS7UvT5qR9BGVFSwJyCR2dJ7QA+mVORncIuI5M6jO33szvQ0seX5Q5r6CLs48rd488
nHyxDedKKt7ZECia+2EpYrznvlpqWrqU0qhkZFQOxxSGuLggos5VxI1JWkChWCbowgyV3a+t5+QZ
g1JYTZBKSkgassjqLzEZpfWpQurjB0vRDNlxZCdtz3Zh0BdfCd6V5zVOHPMlshJtXRmJHORCyy4C
qu408N4+u6tNl/gKZfE8M5WEEfzZTUoqEeKC47kvdgS5aSeY3JIDmGWn5XSZrEvp70bQbMMBFhhE
wWau7fE855zzQndYk+mk2NPGEoWNY79FuJ4BZyQib3YS8mZ2QUDwRMq152WvopiYjGIgl2iUZ9Wp
y4li7Vsup6Lbpy1My12BAde9G8j0kw/wyKZit5BMSqzArPK3EW2EYB7BQewMz89+6ztDfGPCSROm
g0vUnpCnDOTuzm03wClbXRWkUk7nbu7s4X6yx/mZ2V9ShOCkiIfU49jSwzcT57vOc8P4wCtVfNLz
aH5KpJpe3D4leZzDF2UthJSvqJjAHE3ChbgxSVnejRhJN2xoOzEgADqQ7F3iSxZAKczOdqltzd9V
l23AQIIj9UUWS3sKq5mB+HXGgZ0/WBd4IxltOC+UYTQcanBy5RW9TgondDYAA3iZyyciNfivBtNL
NNedR8gqkIw5YRbRtYMZ5JBo09DigqurxTUy7wBlziKVUXgJvBQpwHVhrKc5KuYUWzZKaB0HJM9r
1r82XyET20M2YNuTThE2tP0J4hI22iT42X3gTSLOAmXYoqKmdlmGiY6J3ZMZx8QacwRjo0uTdvav
kGsrax/ngGlPFM3RE50GTVWQw3MLFUrCb0riTtMsLeTR98R3hKC6NEZ39FxfdGm1xJhh0ml3BujH
DnjjJNvlVJB7u17qpM5J/PZ6ygmDRFKmpMsI53qxSfphTO+S9bwWkUPLfmrqy5ge+38xd2a9kSPp
1f5FbJDBHTB8kfuqvaQq3RAqVYlkcA1GcP3135M97c+eBgx77oyZm+mpLqUyk7Gc95zn3JrDB+8p
tsjarSsvrs98+jJeW1nKvl0AhfqVFxpEWONwpl1Nql7adZnHoEVC5GprXefog+t84BS+XkpV8ao5
zaFhLXxOZ+k5nHtrkSd48Hv+7WMGEY8u8Zpp5roUfXsfGHsJ1iHGw4i/viidjSNhasG9LFS4trqI
gT5haXUZoXmrjR2V2WcU0sfOcbov3kI9c8rvSk1fqZaMNdeyk+IKN8j6pB9NfcMUAekr8Yryy/Gw
yeyMilDqxsnnI9P+PN+R+orFPd5bhGheFkxyeDbFCkuAzgkSW8HDNHAC3NCXPb736BFiHXFyejLt
WPqrJozobp4bV7TAzysfFhAXnochrYM7w/Dyla8xhphRjtQ/W+mkUgrTMy5ZaFlM8bwxtddYBQxF
k4xDuWIHTf3gxmZCuSqj25GmxC24UoE9fE+4/TeASnBH3Aam+j4DsjdhDCv4ggnI/Ls88OZP8qr+
Y+gW7g/ll8xrpJVw+IkRWe+LZWq9bZrWH0ia4bEY+2l+G7LI/xgDL/0dIoLWK78x3iXpbdDWbVmK
J3sKy+y+bpWFdtjzcG0kitsnocPCpf52yblyplXw6UORtB662DXOqnCwQR08mQRfEWhS+teBcO6I
7ba4n5ah4Rg2i/waTDlKvWZpoP+1spzk1Odw798D7VI+byeSQF7aFoSqZKMZnVdFoseVo8BoParF
ssP7CVYZf0bzGleJn5DvrGDBiQuTk3DZOIUGD9qSsuNZ9UACc45v/WtU+J6NNQW+0Ao7MYeMbjH5
l+ARHmhNDskKY48x7Q5DV2QdO+o9+Yx1jjxDuTZ6EhAX+yC5fg/rtkLauvpAawgT1Hm8FjIUl0xS
ILKb40w8NJVjf8VOYWIW1JnaYJHq5ko8D5BGSnb9y6+K4hvgU5Z3IFr6F9tZj53CIruwMt443hqI
F6fGb2Bk9wL3zsPsqf3U/dV5pVSX5SZBf+W5tPNPFam82FZVVlA27jVTsS6rOP/JfJS+4H7soXI3
KSfgVVgOuK6yeJopzp2V2VT9KK8K15PEX2o3+TfRBxmnA535yz5ss1R8Yi8Y+m2OQLe88TfOYKLt
iWtO0oTInkxGKGJbxhpfTtNEFYYVMCE7qI6Rv7HK0szUpVZ69g78HoiBA13UMAvjcEL617ABT5Wf
ctWActkpFyJVzH9W2qNieGt1GQ8EAh8DOMY2Wb/2bcR7fApJ8EbyrqKY2vZUdLHqklmsrQpOkoB0
4pUQnb+sK2eugLml+BdfIuaI1ykzHcWqdDln61KzEB60KiNOUEMndiZN42ZDKQqehAKlp7mDXFOa
TeLnIEC8ABbXSrZJRnG1qLFiCZrZ1VvWiQTz0zijT7dIvihp8FFSznvvqgyX5TDEqd29DjaYuXsO
OOSvJBtZ9SkXCIanqnN4XRZFz1l+ncscAXHtFM3UJlzMmmjZ+OmQMt8sylZsI67s0aUCiJweMOg1
9cUCyIuS4muKnQm6Wwa8eG+wC3JSigjRtIFtwQqLIzsFDcS5DzAU1VUpeyQduSx7O+Z00lsPZpxz
n0OEVTeYLPBg6c/MU9KcYN5oDZtxGiE+pd1Uf3IUGbpdN/nyh6INr9j1MH+7w8T3A7QmVpGNYQSF
Ym9N3Ye91GlJYTnlmdsRs051jumMqXDCjSPqf+BNEByasRu/51D7+utci6Y/4PMDFVOPS4LDdMob
W+znwva/S5rUvzRf4mqtgI1Nm7QR5W0oOVDKyWemmfHYbIcda5WlyqeWJxGQG27acTMthHIvVNvK
N769U7dPGLL8LukkT84A/Ac8mbOu56ssue8dExmABOJ3DCKeKCw1awmLmIpDj0vmRzWlkbeB2hBG
6wzjc2azh9gM/a2qZfvIB8rd7zz4WJJLbWLeMLJ1eFNlwTicOrU8PcBJilBl6QPHRBbJqv/p96Ct
sS4tbYCXIgMliM5RDycgf0GUrkm0hfqwiPZWIz5RkB0+4kqpUCUWz/1MkH3l1paeZyPv1LzBKBlp
vk2yWuN+tevCxzqKKg7ZGIZpu+y8cAi/Z7mLRUFWmAF2qoARhA4dtMPJL+N63gUpBvOdQSmpTgBc
ZX1IPH6dTVsVJXu9Vchx40yzjtHneknNQzrNsd7G/mz1+9AQFDhjJ2zZ6RYDzrgK5hqDkOgZXZq0
G+N9EmOv+kH8lwMM15+5O4i5srMzpuxabDIApC2Tk5zOYuZLdCbjcqw4Gs0Inqsq455+39smcCl+
aW0bo5fp9BVWLH5IPmpbnicx0jiisMayypDvHJ95GgrnxRbTbUAJ0srmrEHlaiLaNrg4VmIDg+kW
Rf40Yi87KqvrnVXAhm7Bh4lIQMG1jXj0cvSsyq2/J0GXqnPD5RT9RlVW8diKZM65yLlIQI1orepN
6wWZHt97qj8syZTwoWiTRr9S5Jc6l1jImdBi3E5wy5wGdOmvHOYJcweZoYc7HMcqVGoxenQrp2Nd
1496bJz+rU/dUNTEPjywjyts0AbAZZpCpDJNNBQVJxf4jWvSsCXQ+YUzjn+xeOXVd0uYzJQbVqRE
b2DLtv0L3397gHZml7EZ4DJNorrzSC2UQG1LDEFW1s8ppiHUx2ET51bXHSWkufQ0lyFujrltOyQK
5vjRryaHRPoG79y2jtTIW8PjQksx9hWVFJlzv4yUVeAQ0Uv/ozGFI66tnUfU0C95CH0Umzju+Bs9
nhlwWcjFzGeautOiOHtNqqkAHeISngCOeCvpNvDbs2LfelQk3iGydc2FkaWfvwUhNppz3mR6vh91
g2OvruImvu184lItNgBhDWzymENmUqsAjZS1PZYS6hFMpwP3XwaHOYc4nCAdZkXSDLgFVzaXos/S
tPgGAUQptDakX0jHHndgM/B/nHv6rkMrPHAyTEMcTD7WgGRvAAh60z4ZOay2z7HMUZ6Ospe1Xx+Y
g4iq+4jsvOGJLEpci/M5ah0iAYs/dP3jYNu9QEryqzI0rwNSi8uEqCpkO39WuuHyt2NpC2xzgpGe
qWg3TgaVbLIwb6cb11lAA+9AdmQOtod81uV2qOYAI2jbJjGn2Ez5+AEoJU8Vq6dgHshmnHZAYkuZ
VbPeNBNtBfM+M0Ma59vRdnXwlCRJJrsVI87I1UcMYv70ULrCZqsYeG3xsxvkyXjomKtQmhCqFFkU
iGcHKVdHe9O48lUVPWPg3E7tx9Fdqq+cNAyNMHL0f7OtDR4nUhW9hYCw32NMuv2qxU78Ivso3k+2
s3SHSljFu9Mp/41Oh/g7DcLZQBCmoiVq19GMiCJmKH/ekiBySK/kDXDhmun2P1Kl/1JK/38Xwb9v
f9fPpvv921w/2r+H9W8/7/M/ysX/rxSFk2z773P4l49G/3OvOH/8r4ZwO/wjoGiHSCrzWtrbyEj+
1RBu239AuWKeSUkREcwbOuevhnAh/vCJUtMaTuMNZouYqNlfCXzH/SNmNk/8DL7rLdQf/SsJfCf4
E7bxnwkti6QgCIA49sU/J7OKLKWIsrfKo1oIpQRulnLkY/z5XnvZss8XcisrDiXWMR+t/uoiXZUb
WS9qOC4I/NPan7D8UOE6yy9fe7nAKNYp0OUxTlKvXKpsXXEsfZyY4Wxoc/SO2cTcfTWknfnezqUD
qDtvGMND4BzwRSoxr9JqKus1PMUSSGEXvtltN57sQgYbl6XuTkkVHEClO9xCOCMQVmpjjF9JE0Rq
7cSL89o2Fpcsf8GSPHmTBHqPr5s5P003qTOKL5tZQ0GYY2SQtqBhM+0z19Kqoqdlwsq/VrEcr2Qs
mRxm9Vg/WpUlNHc+ZlNxUQDyr4bSt1ZSQLxeAbXSF0dm3ZHpPy63HM/xJpKcO4IKqQOhP3qbo3Fi
rY0CK1iNnMQe8P73z6Wr81e8LuqdW/54LmOlzxRoh+gFS/82/clDHdyKy3ykevY/C6rlUWVc0deD
1QRb3gyhsOcv2RXfdfPTLQJBbWXQmb2HplqS8dHBDmHEI//DaHWInOophDG/J8vZ7spbJTBuZxmo
Q6HhJObIX0815iiuRWmLHyyvJD4jG/sEFFUBLXKZeP1hfm7hhDOxQdtmt7DP6Bg9efhhaJ9RmMEW
OiRa3lW/VFdqAq19luTBO+douYszI9lbtVyDdbXWXlm+c1QYoU/HLUnwtL5wuQRjAjOJWwN9GBzt
4kSsMfC1G38o8qeeDbZYR8YJCnbf6Ra4ihxn19uADvXYR/Wu916iML6KjDIMHIQFxuA5fqhyZplp
nIFNr4N+FYyRttdpoMwLaHXc6eUYw8ZPogNuBO8VrlKK91xPH5Kw4DXmfPEgqKvQcKTsk+Egeol0
d+ROEZ2DuliuCrnnlf4F+anYWRjftk6ycbWqLkh31i/gbGpred44YxyjlAoDKw7m1Lbi02yYldNb
Hv0sM273q76DPN5mFTW4Jpw2DVemAR9Tm5BY6TEBhml1DXp2NaqJmKaXwPtXIrZiycaM42xRfnY0
+WR9yTiIf/kaemgfeu7CRfM2aRppo35jWqnit0xfyOuTr0QlXh4lzbh8mxnal3ucNPj/Y6B7PF+S
Rs18fJ85dn63iRBdSG/Y9yhl1jNahcuc180f0tJXWyDnxVviuOplKUIOLeCGI/tQp8LdTE1cP1Fu
Yx6XsI6erbm1PyK+ydSJ2jZ1KZ1i9NqW8SlhLnupqioFwUiyrmrs4J7lz++h/vbmUMXTeFoYtKwX
RknfmrENNgWk2TvCU9PtMk08DdG4vPlQiBGCKXTqcZObMYS3pMfrbAvA6Qbz0S3m/ThHJc7rfIzb
D6cKb460xms4IImYr5gusHsjsR356d6dKT3x4QxN8NoD1cff6S1PSeFYW5/w2EbYzMy5ai31Noqz
9IAJHTNk6nQPKgmH7W1WdfOL+j+YdYy8v7ceQYk74BTjutqNHuP2Iawg26d29Ay0SO2YtMVbsJzR
q2411UgTlFCie1GAOWwozouQ4+95osHvmSl6eHQrd3mJ+ir6hofxmwrDbSwNYJ6LGpb0uthd2G6y
cbLY8fkpZkJD7pmV0VwJlQWnUDg9GIMMOA8RbsvA+oUx6CGp5uyZDNVYrLSA9DjCrl82+KxRshJa
zbZFODpPodH4JWuXE//ondshFXeiN94mtGe1G1Kp7yV2n8daEGaiXzbc4zvPf0NfGR5IqrVXhFJx
mBwxf5cGH1oeDKJ9wZITk4arsnwrXUZy9lZNnUP/w2L0OiKwus6w8zSrdlTEYtC4i7VRdXYsc7DX
ecd+izdDtYR9lx/LFIYvwA6NhxW4Ho7SiZItEjCGLObV9gugy+44hI7ZaUrht1li5wf6v6xLZ5fz
A3xcWsgDyAGgFFN9wWE0vdhlklPYmPYfumzbXc2OdUftULoVSvOQj0NKww78rSdX4XwlVnIqB8/d
0Nxzl+Owe0Yed1a1lN29K3oIjnmIUT5sxuWrbsVwAQ7AyktBSbtV4paFpGfuqnwc4Qis1jruOSdD
OXM+cM/Gx5qqqr1oB+9HxuXkmxgDfUpLvmgM8OzoJSuK8SFTmT5ypDW4Antrz8pr7yCW23dtUKR7
B9sLoSRUfBePo07PDiPG/VCU5tC3Ps1OBJDILE0dXNcof3M8fKqD6tQzAqD/6fWZM/C85eKl8gqx
oVweMft2O7m4y+BdbVUtvwdPhzFc47i5Q7AxG+hj1sYek+FHM7nWnkSLeA9Ls5ASHnNvZUTlfeeP
VEzG4MFSBlb4831jE1wuCmg6uFBKfZgbz9slFYMe4/nrZsH5bndlv5UL/Yrj1GYPjrHK36YhJsAQ
JERRJ1QYrgyLlFqPnIgirjlV8UQ/THxmWMMrlv1yHOele3Ayxz5FYyeOrtWVz2M7udfAa7wTk82Q
pMesuI27kvKZ2MwgoaHf71s7Wyhz4ArxZJMJ/amHbn5yR1pW8a/0VO+owXIe8WT4/qrNo+xVMsY9
gc1BGaJPCIWRANx68iqWe4ZelDjVIr2p+Z0L6ksl4kQbvLqT5EHPvYwQfKqEkc5UurwvOugeQjmr
YRX6TXLv1yY7Sd2Zn42b05zRc4jhnlP+rj2biYeR1luqRw/jppfcqb7oNlRB5k8QMYovfOuSZAQo
pnktOqs/9eLIqB/rPWRuuUnPC4JaA7h8ptIgH+IEMwlRHifzrNe0kuFnRmF9s+rsuProMLdvQ2sG
AZQ0jJyxbFAIYVsnY4rgcSJbiY2A8sijl1JQo4gEHRiB42PpcYc52yYK7LPTq/hYcnojGgO82iIZ
uifD4W6Hwo2OVieyn7qdLSzJdoUjPKrsc1vNkqYKLP5ospX7muE62GM4oSUlndNrWYbJISyZhDMR
cK+TE+ujyQZNJ30ayjUA1bEgyVyi0SdBy/Pr+9YGVghaeZXJ+aVPanWicjK6uJ0zPbUlJ42WzRgn
MlFFnzqqe1fP0yNbW32c2XEe0SpZWxM4WPCeKwK+suidE60R2Dlqrxv3bReFz44/ytcqLotdYRq+
1CR99GkUkZVvp3Ji5659WW6S1jMKoiAmQkLGTFsK/Z6VybAxS5Gepp7z2kpQ/rfjsh8dPVIUL3Pb
h+8ZdIaXpTHmWXNrPrhBbT69CZwME73p2M7S4hEv3Y/FV+Uu8kMa1KJxu6Dyrgp0542l3Iwg8tRV
z57R48HGcXfKgCKg0YfutDMxfUQh+uQRS8t4naLZV2vicsMBrCBBcEArWyIiBlR6Zstf5ewMj4WV
JD/mqoo3jfCiKy4QhTmHWrxLw254b1nGQctKvIc86HCE55JuxRXOUqxK1FYnz4WAAkDDC2XyHBHd
PRg/5Fy1hJSRDFYu5UqoPtxjKuMyXg+E8dGZbFwcA0dro/rkmMlsvGOK1Dy0w4CFw2fmMwXKucb4
+HCsedNEkwaeFu4PgbgbwlTsFORx2nuh75NUJ9K2aUYK0mKisAccAz7U7JtTqq5dcqBpkW41o9jv
FqXdO7efgwdC6slmEuVwWOY+pyCRQOc2YPjKzNt159fBL8KzFbNEcO0vR+y+c7yhUyslESGbMxTH
EmOaYLUvh3letwj7r0sr1C4r6AEi4MN+YjijWtuscJzHKh6hHIJYXNcUPBwks71Hu/PSnFI1/HJO
lJKbd4fsXJaR/06up1l7Sy63cRzIK3mBeKcdLz/2lZA7mUTNPeJEeWxqm78hh599GEKfJ13143bM
MeeywlrTL78AKM+3nGEV/h65FX0fX6JS2/uIqMwp6JbYWzdeQF1WMK6txZ9g0LcJplRBcV5iH5ps
HB4QLcI7qP430hZD/W1a+MGuA1HQUl1XFacbZPSni/KDU0Q01sHn4XoxRo6/pujmqsSF9+iCl1iX
0ot/h32u96bvg9cJH+PFLSa67TDdfVLhUzwlmLLuicXwedteeQk6TLC4XEraztjyd1XipN9KKzW/
h7RJH9kH8AqOi75OQ61/knXwTjwV/lc5gTCJOLs/KidSnyX+JnIkoDQ2dngDJEJiCl9jbeEQSJnw
ksJmOnMbXWpEcd7icvTrOwiQJF9Sa/HOltb1PfYJbjejxfOHF6te6yVOdz2nMxxNt04CBkbB5+Dn
9Q/fTTtStoG/HTRWlbmKrOvsmOFOwuh9DXXJ4Jw0oLNyPIJufYDDe233PIA2ZAKU9dtRgbvqg4oa
/vK6m8RZxfTimNCyMCf6ET2F9Nt+s9hAiy1MkvFAH1j2K/L5gq/40PIVrr0YrarFWetajdmVjam+
MYGlGTRO4m9JI0JsA9LMaLxYm4EdzMFa4+7j2mf8/otr62RWQBb6e6/I61/8WcqPSpyBKzwSyTkJ
HSJGTtrYF7H4txsjCUt8/dj1HR2QSck5AUZTZV7dirtV2luygyef4fXz5+mcNUvBItNSQdJ2Lj2M
lkrHJ+wriGSdbbXbuA6RFtIJ07RrMnGHv9u5ioK7dWNb4dfs9cEVA8N0wqcenY2yilObLdWG29D4
UOIy+FBpRDgOS2naRt1ZBNLbklJWrJsB/AyqLN2Nv+jm1LTecG/ySh16EagP4ffhjmwmVBJuYGSq
63i7LI3/zs92aYuCI4HdQCRUBKbqSllWeMWaxzkODXCn0TPuGdYbOpaoWrsHCsLEtgNaQpmp8w3s
bLenMRQxlNn9M+1P9gUj74S9vJFqbVFTdB1FV59EiN+Y9iBRcvSHZAPZiW9LKY8+F9uV3008RxgX
30nk43Be9JJi7BzclyTWmi6gqngGl+JtlB+TYvGdYbcwhXp1ydZ/Ab7h+UvD7G6mxGINs4lHNPKr
95GiBChR5IVWlm6rc+BUchMhg6/JY5UXplkSxsHtuxUvMRD4oVqg6dCgNNlLNKz7dkaWJkRUnAUv
Ze9Ndr+L89h95epP11eeWofJnl6YNyzPUa080DS93tVDra51gXsi8MeeWKNkQny7LR2HmG7GNCU/
yzFkWKc4ne7wbPeUCXYziRXZ/Qh90A9bD9fQjwwFdpXDV/kuSk2Uqza+WU3RBHJBhfX3XifPtCRy
DlLOfKVuiDlZrgW7Ny7tAw8b2TnqAHWxDsycMVh0rOVnGBbftF00W8udnGxngt56BM1iXZtGt2+D
6+jf0qq9X1lxe9Fq0KSrGjvZ2fU4b2fCamuboAKyNqjJuZ2XVVXHp8nRGYbPasYR8efvTSy5Pd9m
UYeJNf1Absq6+lgC6ItBDGIjxus5iyZ4ZwqTYDQgAwiMnKrHoaPTnpnmLqUV986ooNxL2fdXjTx2
N6BdTxt3tEljJtyLESaUp5GURmbaka3aB82wE4NSFWlW7MA5Db5LWxqZ6OrZuEX6Iysac5qUGTY8
EfVTOYTxr5AYB/NLnKsXYjKMCrsWQnGYFy41skMZ8e8rwbEgGcJ7ZoFiX1RcMNlK1dZunbf0ZglM
vLr8GYnxQNon4U1oSGrupnlIiE5ntntpZ9aDg11z7pfQmsb1dFvmdpxQo6OhI3ncislVv/qsMuGG
FOnIdMAbacZCZJCHZdLpxnKcNMdc1VmkgRM7PlRcCDE5WdNTrnBdY3Bw+agTiziKBJm56go5kQdv
SEnQodZlWOYcUEkoJOy0Xdp9D3lfHOSsnjFV0mcuCqBbBauozaHKufUUVCcQDM5Xmxfl22gn4brB
dRRt87SwzKoD0/Q7CBnSrriuqisdqtGD2+vc2RRW3tM/W7jiO9IgtqogAoM6SzHyWxQBxS7It7zA
KXOpH1aagKjKMT2DbjzOFNgwSWN95fyikuGBSBZfhG5wXlwutDtdD8G3NGE46TACOvtOUZ2gXWX0
T2YcXFv2lLtWEY6Kc8+Cj77k/rCrca+Lldc04xuQd4zoGOrnElN1mO9rlfhsWpS/v5RTneCpQ3Eb
tn2gCVAXQlxE6pQQUoiPUDdZjI/FwLC3D0b9i+kkQpaMFrzNGEm/MBoGW7pygxfYHPaawGl/P/gx
G/2QZNEBJptzCVCgmHCboX8ZmfHsxdBld9UYl4Bsgpy3poizdTxXy2PreMPjlKmBT7pR9RpvVb2T
g4YzoobJPJp0CcoVk6cFpxkYeQrFumnPgM3eNBa4lBPTXEDNBu1SW6Sx8Ndgw175ETswSY6G6GbC
dyN1wuU5a7XBbZDTsVTWlvWluya+t01vf9kJf7AUtvlVFejPiWvNRAF7nnReDsqM3UZ3JA7dIziA
Bp+mZjA8p/7yHk1Z+1Dh4F0BCLR+jei7W233GXNpt51Y9MfyCYtn8GPJLcI/FAj+IICfMdQroE2D
oLm6fEY/FNLlvGKBd1Ygt/ByOeMcndO2RT2kZPcBCtwtC9pX7mkps/5Vhsbd8xlQTpARAbAJk2LQ
AoaEtwCA66qi1kevANnetsLWP7gZ2B82ifknlz7kmKwtqwfyacVn6dYeiwGOi/fFDbncJjC+VsuQ
ezuvhw0xj8X0LfAQUNLcGe9Tn+qq1EOVKdz8iwDTbgnMS3+JLAooYq5Vwd4dnFNqccGp5Lswef4r
TkitQOKLrjJIUnQB2sRWRa8qitcSgHOSC+4tySnfNFE9cElcusj+9dgU+aIU/quiQQmNx7T1Ny2G
6USnHLnVyVIVvK7Ku1kNtDrSNc1b4XRT8KPDZcEakJRUj4ypJCUMKvDCMQ3rH2PLcVVH2t1Q+DQe
JxKBl96JsiM3OFEwBBf9zGerKJaT/A0YS0gc+6FLcNSy4QatUKRLaBOUhZyttOSUB2vD7FpPlN9l
5ufvXZguz2Fap889Da540GBvzCqwSK6BgJt7G0yeFBQ22vEE8qcQOXajGQ5Sn01ZiYIY9i/YL0J4
WGV1pngEgajvHNjgxUJHbNQZ8vrkEGvfGCABAg0qDgVEgwpQQdJaDxj260OcF/Ev6ZTtnZtjAOM4
RwNW6tGX1TkQYJKhPyEcNHcNltZXJypi51ZYFx98HRCUqYfytc1F/S3Db3w/tQs7IrH7eBdgAENp
7y3nI8JcfvDcONkNxJa/zz7XFCOkJvvxZ4CvBsi+crJA4DKUzwG7wsYPPf1c0X96x5UAT2Pa45EX
HuSFsfK5CMlimwEuuoKFqD5K3863/YKctRKd9HYMdKrTEKjmkRMx2YasSC9BlHOD1WFDcoiA8VNr
E2dYA8FvQOHgkYfo1QJDUoGg3ZIqsGyzkIMZN1Gs6w/OC4TczWix8JXOEL2UNsmiQxS06KedZWEH
lo1zINIW2Iw5/FytXRPr1zkMxwvzRYYVlvZKhjE+prTvuh5x9nej14C75xIu95nDgntsWV856bUu
pvNqstnEA1rNdsbJCFR00nU+SNX2rxPSwMalTeKc9XXzicWx3wnM8zjV+0pxOse/jUPUGzhehG5E
pHLOZBjtTET1HrGNznDL1dW4xoPOMSjDIdVv8KEXz7HpUhzqjkn4PZsaCkyureTDnwKbt8YsNhc1
5Y3xRmIF5xTTsfbicU7vGpe7IkQSwZ+4VUCa49Bp6kgtvy1eGq9LnLVnxfGnSebBZrUJAF90A1Vd
BxxhEDLcmgXsxkIklxkTjK7WU3CbnCWzG70NkgDpttSqng7MUZN9QztdeiZhk/jfY5OxKLdLxPRf
2uCC9E0EwMdiLQ3kGFIo9MLl5KcysGcANbYOXz9rW8uo+l10WSafmHk096arqPfyyA4QYLbTmiFQ
Kaff9tR09DzHRrfbsujGjlMFThPmsh2vOmuc8HOyb13W2YTUvjF5VLlr1WAtL2goKcmCjuGTZfU2
/BZOtVsTOo3COhJ62OSjtHP2dA5LJmuwQ9eYvb0Dby+jS5tBWh3rNj1O0CnxSQW9uCy08H6OZtbe
ph4HcYQe1506NVeP3JnQ0APcXWuO6c1bHUZyOTPdaJ+6tpS/FhIwe3Ky3UO0EL5YpcuBM0I3reaO
2+HKS8A4jvBKdmgSbGcR0zxID/PU37mtV3737EWag47csdpAR2PuQ1oSyLCOqhYrLHO0ZWdVuIlW
xP64QRbBgIgOIW3FMBNNDdeLvIxuoIdVgun2TLmWfOJerwB1dTQkdxC3dl4iCHG5nvuBUOFuehrN
tq7iJaSEFM6hTcQVXw4ewC5ACFeTNZy8toi/6h4euUmn/GraG+EsjAS966h8bynyBCtCEZVfvV1V
P6BjhyAIZc8/Lb3J3d76uxXLihJXu4m4P9NiQmNc41JH5hYlGyVShThjenSfGBWHz7f518OI3Eky
lZJkQubz9BZVuXc3BdHCg5fWj8hv8jQ2rdgnmehPeZmJgx9ZLfM3Z/o2I8eSC5i7kyhCprZhbe+8
ANVjSgtOXW5UcK9JRXkfp/W8ifXiTisON2G0Vf4cP0OHKpjhKgSZmoa9uOV0j3255ZrvglOgVSu2
CpcMdw3BK68igy1QyWNgtFhbyjffogB6AMxSZY5oRM4uRi0I1sTubjRjEY8n0n9A2kq77HdMusYt
DsYZldQNviULpXybwjbVXUmU5Vtfecg9vCAGCdYkB3zQJQSV3EnExhBpwQM7elfRgmarsW/zlYgY
d2VmcudNOAFHwmsP0SkZOS46qY5OjspSHjB6jmD+VFPd3vdUCd/K3iFeMi4vB2v7p3XkX3LRvDQV
//27Mea/+mL+ff+7ufuofuu//6H/g+6ZG4v6vzfPrPktuqb5pwqL27/xl38m+IPq4NBhcg/ZOnAD
EMb/8M9EFFgASY6xtICevkGZ/79/BpMMbiuXRiDbDj0vuLH6/8M/80fg0yduU8UQwy+z8cP8+7/x
xqa/m7/qHHAc/dP//q/1Dn9HNbPdARZ3Q4erQkzY/m94YyJaDqO6cjPYfY2BQC9n5Y7DVlrL/D+Q
mm8k5v+06YTuP34SP4h3A0rC3zntxhk5zrF4g0cW2c2pxuXKs/NiV4X2T1DZovgfKNQ3dPfffyDE
8gAsPFUB4d/baZb/x9157biuXdv2i2gwzEC+ioollUqVwwtRYRVzzvz627SvcXG8cWDDr/dl24YX
9qqSGOboo/fW+2CMhJdQUJnGuwYcc+cnnMh/sbSwDYIBgZg52CJaT41nvPyPC+CfH/N/+liVvHYG
kKTl4/3bxxqM1DdFKobSEJOZbUn+zzuBNZn6wzINs//w0f5vXyKrJC4g2nel5f3NCTVFAQH7qlxX
llvYr5gp8Y+Eowuwd6wwxP93HR1/fZEua3XhAcYmZvE3undsofKUWbludJLvhA0VCEn+jUifPJAj
wIiANHlJbf7x7z/Tv6O+uYAEX6aQUqGVcEHxff8PEvdAm3yVMlTipCWdyRJUpp0CrIJlugF0ijgW
/ocr6H/7G7UybVt5lDzBGf/Xv9FmSmncJl+HyFIoFh1GcS/HJSorO3q0zGVZ8zDub//9r6n+KmD4
lwtXUMpgaRx3/JOmjr9dPPSZlWJK7e1ANrNYzVNDDx3fPFHBnifJz6jt4DYqjcDbaxi29ZauK3WI
gh6u1QSukXhjy3kBfW9+mA07wzBruc4fq1uGZwmXyWRx0gyL3+HDtxnE+/LktG2YXnE2xdfYaEYh
j33WxfAUo/5kk5F7FlkKW8wt8FHgL53CcsOEL7HdTQhW67kv5jsxJsMD43k3scVMivueKwJQZZPJ
YJMxSt8YdhmTAceRa62g7jvwlwRvvw2lhLzcMN6QaDCITbT+QKF2eQRQkC7JdmpmUig2WdkoXuvc
S5lWyxn1BK+yUNSwO+RW6IhLOF9AVuSUpIcx/+myZnpLGiNWu5gC0Ae5gJi7H5jGt6Ngs7nGRZMK
nCWLjeu8AN+e5dkQQdBIsm4lqkQDpuy9AQuTkxMsdI06TbYGQZCPoZTkRHAlWg4Hn8p5L4erUTUK
8OninC7Tj1BRBg8FiYtr7dWF9Tyis6AWta1yV6mhimybuFntbJinJVczE+wZcd8WZFlccSBR1/2J
2qGbN53rJT9OadGNWJMCW3DXW+pGyWQI9klJ9u8F4yMR+J6jTnHIOd1ibzfGdn5PynjGNTVDoHnz
nIgUOocw8I9nQBPtTJ7UsGbSfhNe2xciihAuVrwrAnZ75A+r+yUHs3Wc6yST8N77lmgBCBWR1qwC
obbSEi2j6DzAPg2I3QEQSsdzMXWivktt0DKrHL9Bso26HChTFruLybpkgqy1E0Vvems4FC7mBRnH
0U1ujrO4jaKBEDuJziuvKZapocUKkjH5RysnKvEGXqFDEDInEFMFIS/FyLB2Z0vO73YYZ/PJ1Y2d
ncbaacddlxB9/anLGEsGJdKpiQukUd0Ahx+6BBOvJQikfJssIKxHQXGTA146jgUiUG1ouZY5s8fb
YqIeIwuZTb22ZSOCd24wlrdpb9rMtrprEJO7Uv/2WKzqFbtJCr6Jto7cj57LAsPsdIoAr8bhKWdd
sKzMEGsdzd5hx1paifktGrzxaZ6Ip/isDkhe6WrB/BUDb3mECTa+VRxMH3qGCbSVpcX53XhD1bJQ
SoPbTDfq3QnbYJcvFtgusy8ZoGZotGRtck+czQqeGgmdiVCYYKbGA69KFZ1CcH7cfnATHhGwl+fc
yeZv0hvWp9ek2bvDY+Sbgyu+tJqfqduUiZlRexqZX03rej/pHFSfox3IwYfm3XdbzvGwsjIEF3NV
QA+9V3VEl32ppfMdak1QzQZaAPIiquoVsCU+z7zU9VNssckgEw0m7kqSSX8dG7SenwkCjbrLFhDt
0ihbXwzmnH/UsSNnx9cyUGZxGESRvJNAWPg3ai1+5skJ2cKQio42CH3x2osE4EJcr/J98UB4+jhF
MH4iCgeYySazeoHPacFJ7fgPOp+ioFiPcZW/pCEYTpg2GXnVobY52kcFGfBVGDKhrgwRLISEnCoA
rg+widV5bgNxAOFR3owevHigBFb8ZEgE4XWAGbn3m3iQbxVBFHPl4TlQ6waCNRc7NIcH2q4noPpu
HXC9C5F/UOXbeqg4VpxvBdWHeD41gMbNtUKbtExb5OUxwCyT37reEgBMJdIRrBornG+DlnUIVkgN
KCjtU/Ym/FoHlKIquotdSLqbvCFtkTAq2CJYtWFuz5eqATlxcKy+uhaJE0S+2gY0JAyCj2rX2sAo
t0xixNKwPXrpqiEnDR8fRuGt06VB8NS0BWsSVVhOzuMdPtUjwxuBgKLG9sAfn3mg5mMLRVckYzMz
M6EIbOJIim5DiwaAChg6Igr/eFjwvOew0mFIvL+AiyCmzG62AoSZc+wSCAoru8Ij+WMJ/EmnpnZn
8lGxKwBf13XlrRmDxppUTlcBVqosHXMjlpXLi7q/ZgFT9nPf3lylJzaD0tgEnAWRH4hPm8URaH7O
aFWDmX9rGZKQVMIgnHmfCPrpH1IoOWRWtAxbEA+jSr6aKSelFjSEXoAdO7M+1fgeehoWRqcOv0BN
DNaGB4G4pu76WY6HYRycco2um8frimK4x9IFHrQnGV9iCh7s55Ad/y9LougBMSs+drqJsbLSnvDT
1n27t6hUGgBjlBEFXlMktI/ie73zRIz9Z0BnwvSk+Ku2KaafcQXkpzmW7CjNlWXlJeLCAozAh4x5
XWUGkGzXQDb09+DWVe1PRJJ3VtwZEr1Sdu/tmGEoVkUAYHls3O92LhD6mritv8aId/nmOuk7uI6s
MN9jeOkg8LPceAHJCwpvVSI591tc49Oboxx24pYyUvwfPQN0C2cxO+A5q9q7ecmWG17/MdzqQAVY
w1TS9CevL9vldkwwIz46U4SbNJw8VOVKkx8Da+62QAhRbNBpE9WtRxmP5eMgTeEeFlx+1Klh2UHT
SC3gNYMWQ35bFlYLx5eRPX9lObWoNx7efcobGY7kyqqum4px8vRPaLnAAJfO+5SdMs4hHGq+yU7R
SFwg3QR1quY9+mgFZaNxCrUBp1A65E5LGjcmNXX1aklzl1RTYMSxX/JioqTM6K5hTdOS1V7wlGdJ
z+0zrpZsvn6shjtB+mILmMCdGcIPIfV8GzOJ8cViJJErR0bGh10p+7aFO4HFQEYC/bZMiXzTT7b8
iCVvT2Ua5fYtbKAYb5qItLFVkryDb+SAg1+JQnTGto1bR31hcfKKHfa2INsHNV8O5pJl8XDrt3V3
04I9T28mw+XByQGjBgkKBBXKfCfYrsBFr+WxblibPcUS9sepSYksHdmE8JhZwVeqnE3ehyBjEswF
xLZFyI3RlQZj0coeEzx7Vh2LN8GzKkCX7YAWOMDZMk4Gumg3Y5sFrNtEG94IanEwa4MQ+gKEgokg
1PbMidSbbxdMvw0MJV5FnHQIK21Z3MzROgdthEttIonarKbemUGXdpC6f0YVwwmkoZvVt6/BvAa/
rDGHZmeriXvSjKM4ec09p7pSC/j43G8vxrtEfgp6qYLe92V4kqLV0EYoBTGgy9SnoMz8xPA1LzdF
y7JvnUSR/TtMWXzuRmt6R2LNHwDdeM74EOcxsWXb8HIKcJDZ1103dnILsmreEUFVxl4nbXQu4jT5
UMopXknQgHuOYc+pNW4r3touHfcULUx26Ad0NrDsNp3qDBrR/VVLmd17hlWlW69smncyKSSCy3Tk
MaVEJ/ITuuh8FyESzwAtZGisWPKE6TqtJm53xHSer9ZQw+DoZwp1B2gCuGi8WhgcIlr7E2PV8ppR
yFn4xqzjH7dOBrGxcILyHZpyvI3qumWDm9buZx959aMnasJ2fPXmvsMuU266LFgucQ4+kBd+Y+IF
LhECYi8c4T8ElvEVAcQ4wBqiZWgaaZZD7dYmVhDAoJ9923sXMWITEb6Tz0Nt7HiXRwdW0i75R8Ib
FDJ0NdYYK27y54VOiXrjcWLUG7Y6bAE6VcMF8YTN9s0EiL9KgtZ5w+AzvgKQKV5FFqQYALjdtxxE
w1vk/+Z91r2XoA9a6Uk6XfakvBrriCVGSFUsDYDS2xWlkpjxjfBDXQ8WG8+qzI9+EgN2Iit2j8Cb
0d1bm7C7lfQtuc8Fo1eY8pIkXdXFPrymYYSRO9tHmRcy2laN1aUr7H0OdjIvgtcnmLeOSTQJvWZl
nbo+Bureg6zpCgFbdp7vsyqIcb8J3oy5TUOq3zs20AJi203MkmR2nrqxZwygAqw6m6x/i61VKqa4
wsm6k63cAmRMkEzz+q+R9r8SBP8/jdXpfxurO/+pPrN/ydVd//z/1QVd9x82kQ2eMRYSETc//88/
dUFiddfEnWdf/+HSVPv/dEHH/Ie4dmu6gmpbYZnXyN0/dUFb/cMRLiFNqVAObGHb/40uyI/yr+rH
P3N1Uvy93Dox8jnsxqTBYiybeyyt/V0UBbifPRA3aO7GPVMRFy7x4vy6Lqelc2c3LbdiqPuHMjWI
oZkl0NAmp3w6muMNq7r+N89jAi9yTr9Gpx/2LnhEXoCM8X+yCF4BAjhWCS7PteYliijo2TtTQQCs
g6Q9RyXDvYgK+B8Q+krfxvR/6+ZB+IjBEV/lYpl/0pEFeCJm5jNAYHrvlHF675l5fFMOo/m04Puz
WDQF7gNvZuugvM59G0CtHJI8y75wcCbvnJmnbF0bdQ2vBxba2OUsmcFImzxkU5ezIZQa2RY4JBuj
uBlJZxwENL9DnUf6AdzUfHZIh7zWNik/Npse84cQFog7q2P1O9V1+SdOium+pren9Ps+Mt712HKq
YetWnet4xhdnDnKTxLm8dK4m1WOGxzZOrXOXy2lP7e/8MCRV9pbbMnyO01qRTIZUsq89c058ETlX
eeLa/w1+BJtFlsdQZ9J62pj0KO/STFzrw+zqY5LjuJKzan8BIRvnRMCsTJfOPDF7TNQGhdKF6h2Z
1/jCYB3qZHFfWTACGWR7cjNPVchrvI/AhkBqtjHMRaJ5BSrAqcymTvO7YoP2Xdp5wVavrUBgVY4J
yGag3mpgBVQU5sx6RTk8ZwVv8KF9pAYm3zm4Z4Gpr2jkYRpKy9cJ0JKao2ID3oZHbEpNyULq6wFN
7r4S3sGST0VFwBIzqd7M85jvNM4ptj1sY1O2LwDD9pHVnR0LjWRBrOTw4D0gjVj7IBmdtVH+hqA+
dhAqM56XIf5Sp2eRuXypmfO2l+8wEzVrLVkEDymvbmS4oRcPbUEWtIb6tw9AlUReiHvY+xyTxPQT
92LPSv6SE6TqxwJvCmtMmD+jjde6cLE6VcP4Yiq33YBC427JwoFDNKF75m9nGuO9l0Wvo5ePd1B0
0mNDpn5qvxT2ME80g98Z3k6P2vArrACm/SEtfiw23iAiCLuy99aGV3zY1AJt3fwBfw8pHyN9TgeP
DdRTj5sId8Zt1bsK5DKiTqw5irhYeYvhHrNotBL5eBnxHa+art+FbbYnkfhdg95YMX9scit4VcV0
cGSCjh8vyi9mDJedax4as6bxx4jx1aNAl/LdjcMfbSV3PftFPJnyT6zVJSVOzjxYVWtLw1YVsyKN
wgEfZ0fgXmsVj1isifZjE2pTzm/eeNGRt4nIuwrTpouqyQx+xpgzlb7PcbA8154BsaOL010DNo6t
XXCWMBBoYFzjokuIFpCnhcq8zuixGR0Inez+kn3FToJzkQBzEsNPNkG8OdfGrX6A+1JJcWAX92jX
BfLO83hVsAJJdr1x2OA73J82xJFrawvuWKsrIcZRBGHMzsGzOqZe7ronPdjuZVxMLpDpj1rm+MbV
wbPRZcWlnwx+dXciS4OJwDPw3/KMTfWwjfKew1nvPBa1weSAVxvnzTZG272fGfB+i24JVhEFA/2Q
T2vZpM5Zi+VTBxWpsIB196cgPEpRHETV2McSo9YEQ/N71TT95yT40kANN5SMyHBndFVyNjm+xFCa
lu6ISnnFUoNxSkszmUGhLNZzOZgk8HjEHr2I71eO1fc8Ls6nUY7x9xJ5xR8UWOcSNq04xHU9bgOv
RPNz6fgBDfMikbHJDQZyLw3rhVQKuWcLGUgnnAxdiStVYQJnAKzYR84QUn10WahTk3MkSQ0muA0F
C3iz3LR995ExVCEDAo03lumI4hDeFJWpN9kkOt/q2rOLCuR3+SCeKq/q720xHYtCVxdQ75/AvtNL
4bggQAcKoIitBXeBVvl3UAb6OyPvPa9A4Yuzl3CrpoGNC7KLYEVfI03TxjWS8n6aC9bZ4ZXuGLRP
BnVUzM3EFELrm8h5t8WCZG2xhdpPg1EBMSgthFWT4o+rl2o6ZbYbUbGw6Lduqh/JrY0WMlkXfJoa
4atKjNqHZrybwuSUYEcPVrw+eKSCfNq2mKARmKxsDy19RuAbd27gOWvWvBQCxVMr8VlGWio/iFTz
ValC7yV0nmM3iOVQZO54hj+GVszL/dqmBb+j2vAYo8At7guPtqUecYKyq/umuUUGYLsSDAd8Vea2
B320Bj4KhbfoIYQLWnY6de67t6xq8q+ygWyZpMLCJz4FG0CmctMhzTN5d5QUkgjiq8h5GRcjCQCd
IWsZe75Evvp03gDPN+6aiV8UEjW1bZZOyO44BZzHdGFjhlEiZRbwXpMI9xxkuqswDG8GF5nBwE45
GNmDgm4T0Q3eevmL2BpdQvhavuuFt4UI/C7Mil3U4shhktb+BDS+Vu12cZu3JkU7mMQvIQq94sdn
zldtwKczPI8lYeJ+qfVtbDiEIbmV3C1lgkB9mpvKMVJkauUcXYVVmeETYxH1hz5NH9B9rv9WI39P
Swbn0v4xdDds8tD7nDQ/pyrkgfAI32E/fuVpfXJLrUnPGNl6ysY/wzSi8DbGKHm8YNqFnLcZ2JWi
FAx00mGzBBdJVk+DSk5H3xtCv9cYAgQ2pRZTIQVXFdM0UYqVIU0ci946ijPClsOLORsf5IOK80I0
2YfTnOD4uRbALM6vtp27haavdeGMN0DC916a3CawY7upJTaxYJ8ulPmt4YLidyJZqsnAxJL/gs0K
VqbT/s6mOk/TnZLN+5A7lwlK6q50jPpmMK1VQFw30nX+h3I7IplA2JIIbSSsPzjkdMe+8/g9Kpa1
HswUkEzjbU+W6D7sjyY0KwqLJhywUXXUM5WrBWkLqwWCWd+2yhne4qHfO9OD1ecmQFRCfIF9IvK0
6eg76Ei4ral78kXbnQsj2g4mIkI2bFnIvkZFT/lrkb/QyOMv2jzM9sXtxS24s4PZKvMmqS0ae2kf
Yd/xGZu5e2Zhj6s3D9dkCO6lAtBIOLbNNHmf4bqZEPuBZ/Re2tnrQpHt1p26g0zbWzfGZAPoONQ3
YkCZIn16GHIImJwAbqjwfmkzA5F8cX9twBJZ8xi5UY3vL32rJkqCwyj49gjVb8z8lFKc4dM69KWW
+N4Bx8VZhIv1GmLpkZCRNZNTXUs/NU2o2tZyj5HwTL8GYGJ2cFDf3rCvx3dVL5r19WOSNkkJlcv6
VghDnFP1WGfJizsVB2TETV3H2YPTT7+TYneHwxlucmsQNnVF80O0+9iGzNzkCp+H2HwaNdRiwown
rtmUQ1f+5noxBIVqdAG7uixBiMxDXh955dGiQUjp4iIekxbDZdpdEUfYbVxYsdk7nvUVQi8bFNFu
yRfiaZm504gDGMGOHY3w54T+jLRIzmNRnvKKQ20/FQ99qKDOw9s23CenHzlpWCp67K2UsuRo4oxB
UwQQGd6RMw1TP1DSL71j7kaUefYPXM+YmWC7eSerWnZC1GsFRoGShyPBlttoufqzhpBBOi5AftOd
WlJGZ5/mBewX3KZiFdo1X4Yy/LmSyXoYDbGRU6q33vCdcFdtJVuelY3qs5OqP1DjFTHXUH837pDp
jjNn0QP22xtM4Zypln3O2RQpa0u6H26JZVaPcg4pR01N9Ywz6caUxPZMkKCEhakfTh5YEs5rS2SA
ReuIkMqRvMxTw5HHrp0vEHlMCp28w+U9rqrBIeZo3QUSf+SQlCfeSSf82C/GtNQ+VM+bkIe46wLH
Ny3irfD2XGrQTIuFgk3Yar4vEkj8eYF7hAU1N6vNvpr8FEEn41GYsADaNvow2vw2WeRqAHCsPTh3
RgxZu6meVEv3CcEUj9jYGNASCydQsm5a0+X2xQXLe3huol2MjZQ9B3QU2/2VErWI1yNdOcTkQjs8
G8gisADeOEwR+HQBFtIUx8HHM8eNbopHHetzWbCmWbGefbl6CbhPrOszKeFyuHbkKeqMi2HeltSi
HLzmp1E4ZGeLrzqO8BPzbqFG+MWwhhsSDWKfZ0/ORDsN/tMS4j9vFsXimqwebrzUjvDWkovD6uJ+
gyuaPnrlnWPjJjbYjjsq3Cy5c7JNfpyug1o62xSd6JDgMbzIbB0l7rjVXbPz0vLZmNR+VPZP2hsp
z4JhOSCTskIRu6IKn4v2egzx6q3XdpjPSrZRALO5upvukcBKxC1GPYtMenubKHVPbAa1Ku7uQKN+
6864R1D9KwC5UzZBotm7sRoMzTXI3VG5HJaNkfhORMpzgFQV58PZTqw3cIYY5OzyREXxn0kv8bny
AJRSufaFo/fcBTaGoiFotqlh7wzPehvoMmEFY7UPpEumw4Q1HRocM0KcKYqkUu8jxiW1KadwuOQu
qQSXYis0PNNXjcRui8dypaviUtbdQ2wJwcaNxGo1kHmvFACEqm/WoFy+8j76WeroU4u0va4syhWV
CMB5VPOmSd2+FaO+o3E3XjNHVOuw8/g1KmoxrOxkavo+Watf++KE+0D866k2snl/JaWitLtHSBt/
mqgbge410xHPDyAJp2VtSbByF5JLlNV0Q2rogW8+J3kp442k5zRrsYKWfeeuzZZWZy7P/LbrkD7S
Kym5RiDoIvQBFduHjOUiwWd7jbDx2IppOzaVtSNEnGJcGo7EWfaUhT3BSK52Ux13rOZyEyu1hkwy
3yDEfpPaWIXeHZVvfti732HCI87rkj/4ct2V3aDU2ogCGHH3o2dfSNb6/cyRGuslNEToSTRTY+14
Hq5ROe1auzCKjxgAyCdAE1rl0CeI3Fv+OI4RR1JQtuztu1WXmNyott5UCYJoUwNP9pY1GYF+Db3D
2i/GtapBM3bSZxMAC8c+2VGhaGDmH4bYOlWG+u01NQJyGTbGEN4Jk0I+NFKf7f1m5ltdNfUrtXvy
MMKAXkeKEiT6Qt551J6FRzec7bH5TdCO8Jfyi7KEsZvorgzst8KeLn09klAex/YUBe5NVZlf8ej+
6Uu2qctsJT6tEfmWw/k9Wx62AonLYQOrPJTNYGsMXX9fOPWrNTjPbsRbl+3Org76TdTLnWlxtuqI
b3dZvvUm8ZR3/caubD+mV4ubNDqw/rkIu/3q8vQ5SWtCUuUFtaz3QyRrOpjip2zO7hu7/g3YNXKl
BLNvLnR3UfoLbpiSF/bIlAinv6lWpR86xoNjJBe82VzpueVThUoAsOfFs/Dug0K1FhExXWMxvkaS
svyCECf0ksE17sf2u7XGALAa3Xk2lT2h9LbmIm7LOdrUYbNlWf2bWPGWlcTKtKbhOWyGXWpwGK2Q
V657yNpHJ39xYvsrc3kT4ETgT7ZZsklM+y6XSu+q2jQP2RTYPTlkI7qnR4okocf5gcFpHQ7LGz+x
7wz5Q57Xmy4FEFPnzV1AQcSN04FhHRxJ4gJfNA2o8XvvLpd5pte+cdRjSd9HstjTeo45BGAVeKkm
CuHTWa8zHFoG5OHHBPo52Ka3QiUTjmX11FiaPsvxlvA9w0F+m8lnoaVLGUXBEhA4hDH/aaV3ItN8
F4FCgM9bbx3aZpkv+m5jGOI9L+AHaDsBTT7s1LXVjQf9JuNS1DD3ibodWEnsvcQxudDZe1GWzvkS
N8IYBjeqgi6I2pMSQjaT1+b6cFEC1rF8jbNyBW8n2mqjOrTFcmrVsgVT8jC4VeHPAcacPtqCH8bM
LtJjXQ9nq7e2o1Xf92EPbyAqYbeMd9BlmTjGwCdykZ7QBfhciyNw4XbrpXpdL+MWHOQFXH224t3p
a9tgLVYl4KDN8twb7p3H2pHzc3oXCBHvYDbug6LYZgKxlvcTPv+HbGE9Mk3mVtEutJY6QXDpWFmk
Ftb2wrwPmREciMq+HgOAEAaPHgqXzMepfe1VsY+dLR5Yz+9l2Pg52g8lTSYM7W8EsU1LxmADikVf
RpnOKzLDOysMdokduFu34aDCpX4YnDuP2hHqEk6gWO4YPG/yTv7AvFwBCniahozoS2a8RCUSVluy
NCtm0Jrx3pY2Z4DqUWn8HLp8pYTtpaXBa9U2swNr5dEEQUUkdOYEG+8WDI7bK9X9I7OsD8Nsj0ZE
VTSuyhvU09YH67SaKKpa8z8u1MPg3ormp2yc74auu+GWghyTPg/k7FajHl+KuKLICv5IOpdHWbjn
kn4dpehJCpbKApjb28xXM/yH7shNsY4B4lqW8xIwE6yEYeydpLrgmnhL4HL6LAN7VpVwmtj4Vke7
qY/wVMFdiLtYOo+mnV1Lwu5qQN8NOX5qC/9osNDAU3AHWWhkWc1oZ19n5eYDUCqWHRrbiEzuwFaZ
9owJreAp0JKjTnJ4SSCn3MbmaB/KhgBwBr+dg75QHD4hDp+1w+yXX+sBW1I/WDKTMb1xC1xUgZMd
hsT6NiPjxekKYopVV64hI/2Jox66isf1DTZmRkvI5gf2evGGrH31irYIlybAlsckE3I6j3CN1LN8
10P3Diw4XmcmjchUS3c8Jpvw7HrNXqbjDZ1IyTa28/XclByz8DeKvHX2ZfMoZHdD7cHvWPbRszIV
dhKpm/2y8KUMqTfcFwu7uTkm7dZgnNwocLc7L7+ypZL+qG3drYwsPTmBtS+gejJ+bOa2pZ82+46T
frMIxLM8GqiyGHaG4qTUVM+uDN7hdltr9Be4mJ9eFj6Zw3RyB0gMy0Nmc3Cs5doc3N+Qk7pgM+Fq
58POmu8CwB0kns0k200qjVfZ6IOy1WYZsz0OgRcwqYelSH5oIPozS44rXfRo2PcGc14n9NFU2b1t
ZvgClHPq3fAUJNWmgjecmCq6si0gY9jUkLX4G32AVTMr+1DcxniD/AZkleEhTM0vCfENH8F65M3r
XcqFDpAmu7Af4XjrshQIkI4axrvtkPTwxsfwSTXI0JgVJ86BkA644Na1sHd9EX12Jnj0KdhqyAFb
5YhnFYCPkK11SYkJYaiiXwb/1biNR0oHy7Yvt8B5lk0939qx+z1VD821Eg1RFBrHXHzz9mYk7EI4
tT2XLmV/kPqNVSr1Jwt3iPuj3Goz3YwW4ohuOZd0vm3k0c4V0oGZaJ5brqxWTY8McHdgJzDNGEqd
KE05kLXZeDFnVzZj4YnCCU0Ls/HRN+ntECN1G/EPR8oX8s3gYCqumZTz24EEpSZpDMQwtc2bKL9q
oHQMxtgyoPahIkLT38TeH9vl2aSjZD9F8b2a+t7HIiRJ0pp7G/Ubmbj5JSbGR2JE60HExZEmMDSh
fh2TCb8vFyprmfiroxdzREOI5oTL+xKklFdtILr7DaO231om7XsRBSD9oEgYRVvID5eKmjm/bAP0
1cncR4GtwJd3WNPsD4fdOIKLsY6q5ChrCePGjK+l0B13X2azzgcgZpi3g5TtPhcJek6yqKei9rqS
GJhbXSanlIcZhedD22ACmqAoP2WLiMbDLfTyVWtZ9KuoHGMMVFxBYcYExbwE7CzC+3EePXNN0zKk
Xm+c1FNWmUO3NoK8ugVNQ/8bbICh2xaWqA88dxAPbMJ5cfyVz2bte7K9YBaK1pZKvs05OxEg205X
sMAE39CiVoZkNC58goXnBbngq66C4jJlScjtmbgwrQaE+35GSsvcWuSrIcySXdVlfFeh3XxS9gTA
JecMDM6xoQUhsGJ7XVrFAuNfJ5oBZuIAUql6N8DHuivImD5GkSN2qp5NYuGlRTgscbyfykroHhwR
rpsucY+lA9c7Y/DaBLonJmYn9LDw+W2Wro9PRELdc2Sy/KlGQPArMsCzHxRV82eOWYHOsqErpOdn
TDHUUsS1jN1eMkfcjFmYnrWOzQcqXkFOwqhYDgEVZrzlSiwCftq3tiJP3BMoXFT/BUwyOyhNH1OC
tcGnE56qbvxgpsGRsqrhWABdGE98ot3W5X1sb41kKfBn8N3uO8451JjYDYQy5Pp82i5agfAv8F/v
8PfmoDwm9xQY9Jr4YWU1v1NY44PSuPP4tnXyvFztcD5pZ9Qi0zL0K/nCcdOmVblv6IXBYpV6ziEn
c08al7MVGB+DN5EEk0mGvxXWCQIK56Yh7zgzka6wYaF8pEtu/GBxRmghfK22DgbJQ4DzYSv56+Bc
9h5GXK7Yz3Ca+LcBqD5LQChbNrUgxVHd7He4BNO9AAUDGstrth23CH6mIGh3s4IQHSIE7dMpf3fr
cXmyLIMaco8pg/dVcFrmejq7nGcuaBjzISnJajtWE9IrK1AZZCWopu3x+aFi3UU9dCkzRYK6oiBg
p0SlGO+YdVjLuV1BVAXkQbMcaAQIUdS5+78a0qdnKneniywN78F1GNihw4PAcNB26LaMcS4aiRe/
45xqbrEyZXcjVPKjNXrNu+cFzXyTtrDV9yWn4hMaextgpI2N9l2nuvOXYeJUWZpV/hsalbOjbzGY
tmHBHnDvhqEF9aHCZO0ztbB+LI4ECdg5kSaL13naYZBZxh5IJuE+eeEBov4PdeexI7uaZtdXaWgs
Fmh/koMeKGjCu4z0EyItvfd8eq2oLqluXVR3owUIkIAzOPciT0ZGJPnzM3uvzYwGVdBJFfgtNxkm
ytA1K7bZI2BK1VeZX6wXpKkPMlCngP095l6LYzFQCgARnT09L9LQvljMcj0c+T0E/CHc1lU6HRur
1Naq9Z7jSFiL9g53HTqF5NkFPeqkQiJcEGpVntHF0bVNh5ozqOz0alU2ebruOeIfsAppl7mLRbnm
bg/CAzZfWkFCopm1o8IWFamCAxw3Lbg7pCLBmLFvamJVLSYyPgrWC8C1wCEyNDpatJHNSpak2Rty
MnC0ILGzb/5fpX0R8YGlHXxXs27yYmbIQVD7tErGDIGDPHaPoaYCWUjj0Xjuaa5eamGODDfMedz1
ej8dmLJ126405AMuyeC9l1qDkQjzc6ck3Na1IiU4NqatAc5lis+kmipCTsKPXO/TB5K6quFefcM2
sDP9tZ5I+hn0HFh4UfTX2oQto1kL6tFimp7bOrrhQ4uuSTiEPooqJp6cn+YbgoFwRJsndDaCBSbT
QRTyBfx+L93mZjRP5mi+6Vkt//TMinE7Q35a4ZzGFdpW9GuNbkOHw8qxTSdRBRclK8TjokXo0Hko
iZaoMXQjT+wr7RsgBJlps8RUuJrva74Z7TWQWCYVBUHUbgts/9U2NP1hRlz4goJfR1MMfMGwuvuU
KrF7Nyfw5IWPOz+Mus1AT5KCdC/T+DrETOfO3fHrDF0aHWZQgBGtlq69yZFlvyysGdbGPfKSRBov
hJ7mFgiAX9ASk9mQG7K5tSM+U0jDKH3jqRsfc6DnuwHFi5eKkl6GADcEYraeQOvtmWzX7GxjDXCE
CQTGT+66yjbvEmQHuDddExqvi+KFZ7htaedMHdo9wrfgigq7fZyjkGlo1uVHIkxhOIwqCFYXOkDJ
7AhpjCDdkp4qZUWQ4Kc/VamKNX0qgF2AFF1wyRBfYE8rGHLhsdGbDrc5O8YUqFc+XKBkMDoNzEo/
zouGuF0q5tElsG1RPIzkdBuYGxFVqpN+oM/rPBgNV0bbRMpnNtNXu8fCV2r3qKIWLTxnHxsUEybm
ZyBRGprRNJzLWYe1GojqbJQDGsLCMIiUbKABujE5VI9DmbGlt00R41rgwfIhwEKVnqZTG5V5y7wV
5AM5jq2CBWSUeR5pEFljjPplCqu6IW8mQq9ynJth+DCIJLgmmcLeKiVVDoF6Mr4mf121aYYVeiG2
4DNVUpCfVaBY7Ua1G9nVuMTWS4VGAJVmdDJbSXMZEhfgjsfmV7CgWo3g0S6qIbcH/M7hVqY69TRD
I8P8v66bw0XLnz97ZP9/NdLi/vyDG8796D7+5acg1ma+O4H/9b8dP74+yn+5/Y+Hf9DM3f/N37y0
ivYXIZNEYAtN0XRTIH/7N80cLfFf7j5WgVxSVrjf+Td/Z9GryBaAActI7SyUcX/XzKl/oRRGTId1
UuDExTn5J+/sf+SlVe7Ox78b9/5NMWcassFP9UdnYkgtW9V2PexNxLCBfUpL7Qni6hiynBgvAV7r
MXjpgSXvu4KyTnv7w2f0T8ym2t2H+M9e909GQRIs2g6u5wB73V/6Xabc5LE8FeGTAgdIpoE7G13z
EWSVK1hstea0McudJHvIl+puk/EFcmY5Yvm5A2H6rPBwRjilOI/IgEfd2jBmWVvpGwwKiCL7Xl+Q
Z3z+xz+7at1tm//shych4I8fmmkzpkrCaNinMQuBn8T4zOJ30Cj6DP4dEODk19VXofya02n4UgCr
hu4yXu6iFHs62fOFKsYxs5P0Fn/yX3coWMkQTD0o6uHYSbs6v8Ego71fNZgHieoOGMY5RRt60658
r39T8KmMsKItDLNNcSzekYOwlPBlt/ab9bwJPMMFAOD13uQuLunMByBpKw4Nj6PKkZzETb3iLK0+
zRXdjYdYim3UQZ2dDmZ98GKwGjcpa7JHdTxN0SapqT3faECy7An0Htk3pvaUsqwbZR5XL/bEgIhV
jlWgp0M70zvtcGYQYIVgV9w5271DBix38BYNlrZszx/Al9PUIyEgLgkkktES1B2cOlCbKWwDvkK7
pvOZgXsZOKbYZM0jL8h2umsI6GsFE0w/IcGIWD7iYbrnutil80YzNkq1EdFG0TfTcEH5aYUABNby
sNWGb1HOKNfpKTd56af84cFnzA93kYqdoPle5RuCPqvPyO2fWm1tpJCXjgbzVl/HDegxKTceyGMM
QV97ExqdZ0k/3ukVHQOQ5kx9zR9ld+/jiIKsObXjt1EIzAKr4UP/kr96jVWDU1AZCnRTbQIpgu4a
PDFpOw+TyXquo1txxBeqHutTj7K3Yt3ywbZiK8E4ucWvk9r5ta28jAJJTnjCNze3jyhcHRCdyF/q
u1vLSfm1S8e4d5VyT1ydM8cf4s5ScJp1Zrh8TpFHu0dFk4iVZroRLFoTiZGrPSNWIZkc8ghTKGMb
z889wA8tPQmx6+xnmDO1j6vXa7eal+2yJ3uj7gzf9g1f9lArBo6sr9PPIj79x7fYXRP8T++wPxm1
JzCEUWfZ/V66ZZdgV+9Y3561k3HUdsVpOhW74qhc8v1/8mqIk//pq90PqT/YsxHCa8yDeLXi0D/X
p+Yy3cp3ArzXqFlPzSl/m2+F1xwZgP6fviJH/h9fUZ1NQs6xnuyVs7xjzv68bOt1dE6P4mCdjV12
kg9io75YJ+3xP3mPRAL8O+/yzyb0bOxxSRr9Xjsz7qQSIVsW+ZHywnp3N23FLnucQPwOq/x53iGb
3TC489MNt8Cu8fsd/8+HMrRtd8XB/tL84dBcujPqvn1xwSdkZD5ocKBkqPYnhTqXhcWK+Seai9FX
764TELJUTQh3mCc7dGl17gFgAj1aZiv1yBas/4SjMl7jibkNJdmqnl1WpYmneMQqmxBSncOp9K/k
20/Evc1bgxbttTqoazKh6unQDcB1Hbn2qw5pwkYBx36yx33QHu5WBY358QqCQuHCq26fKW/nX6xF
Sw+LcCV+2U9F0Qoo2FU+0ssDMbY+6of6ZO8f2zW5gPCoCMYFypgeAd+Uq4G29rUhbPUyo6nyaUNi
w+l5yS0vcAY8jsLCg+7JBMRYo1iT4B1xlGSuCdw99C11Xee7vv6xOX3L6td+TduvrHrrtGe1+A2R
o5obJA/Tl3oc99IbsQZoMRTdBWQjdlW4wRnb/MifyVHbxr/ssdi8N1/h5/LGqmtI4Jut8s/pIl+f
AU+F5X5K3wfWdrnb4EkRG/7CfrwJVrinWAnwl6rz7qXpr9mvlq/4hIlmE25YltVXW78/RzSHX5K9
oaLfI6oaX8SD/CBfs230qL32HmIyP+KWzI7lBsMoN1HnfoPFdIVPLPbZvvDpKyPHo28zR0ElyLWi
uhVnL4uYLesIP10XG+PYeMsKvaSvMlZbkX7raavaS0/0Qhj/D4M/+fZZ/o0u+9AFjujELr+oFWSl
VeKY2+yV6ee5x8HHxbdS3Puw3xuPPPS2phf4YIx3vMVqi5CLOE0ufpcnd7SqXuazcgrf23Td2dcQ
UsD8THzHKnws2FQAi2Ae7MzFp/xj7+uH6q154yJAIVOnnp6smwVR+cayHd3j8jS8Jl8ZTvjL5Kzw
4qdsL1iCWsOWcLLu0WhIuTorNZvSJ4OR64KIbC0Kh8mw8iDPNwum5FW+WNikigfD8rUHeStdmeGd
jGv9yr7lTMSkxwntob/wagfKoNutEndZPQon3JQP0qvpG4f7hyk5kRPs3rutzVcDi3IKt/AjPz2a
TrV6o/X3+0fhd+vImze1/zY5XyhE/fmQfifQQt+6j/iSnYJb/4p+aeItAXO/pDviY+/fTV8pu2XH
M8slcLJd6R+ptu5wjmEExmo+OS0JCJ9Kt0L+SCPJxmU/4LytaG558MuskRfKixWEB667iWcwEYs6
1dwKdINf+MOeu03/hjtcvso2wm40iqNDpegwtHTogIXf3qqjIGhyXuN0y11pXR64E5d1TsSxV0XT
CrOTh/PxGkvP5Tt2/wNepql38twdf0fWwPZ25sJXj9KwbjVfnhw2fJPNks8zWid9J6R2o++Y1VEt
ia3yorxoG93rtvR/1jprt4rfn5Ztf6pPBPo9S/vlMl6HL9TdU7NpI6IUXO5IXGoM5FT4viSrfgFk
AsrF4BLUUsmIbF1bbphtUYk0PZICN4bQne57IK89Y4GroW2adr8wmcFzwAKKDAHW2mbmqsslmE+A
sJY1as9x2lUvxS3dh/vu0KZAjZ9V5a0yP+30XUgv5mu4pG+tbG6g/QaxHDnMWtvHcP6VcDGw937K
rsDtH1vQrCQqe13okMui0r7yc2yS44RW8hODxyQs7Akr5EEYCKJv6XV4HC72y5BVuVPWSCDVlrWm
L5g1SvDqeDP84sHD/eQ/1pv5oF7ky3zOl4klPBq5VfDVfYRv3cNwDV9rsM1jh1tmgO+Kixex9h31
oHp9XW+yzgni9zBbGyjs2AT2d0WzQzqs3myjdIsQLqaEah7Ir3S6m/XTfetiRdUcN046HPpTd9bf
xI0ip59fdUlsTbSb7aRuFbZn99QCRLPzRxyfh2EdDmxPNlno6w/ldxLsB4hCsFJv1rM8fKbt96xs
pdf8uXvVr6Q4SAO6GuY0FLcMLu1PMp01c1Xy+XCLE9KJJA696tL7QeHHLFDQsU1Un6SpmizSKkrh
UIRHu/0GU8+uCbF5NRJD69TaNnqqssErYfF3L4S5HIFVLkjqObbvil2njtfCfsgVvwj2WnepFb/S
ziSL0Bk1e6pnCMHiQCjFub4FPiOR6NmIHBRGGfk8PWYHJBDugJewotSDz7mqUGJSiIaePuzZiBW5
N+oe4okl5woDLvnG0423FhzAx1yDr/A7YjrV8G1RNM35G2A8hhZ+hi9+Bmrg4ypEEESVObKShT/G
nocDQlvlP2geonZtKA+LfTW6PTlFnHP8TpPfgRyyi3rorjPXXrWJmg9N22fBIdc/baQGNIDGFhYY
vZ3SPJEzAxWvY/i+STuHVWFOkijj3NI1FOzZ+yn7VOBFCNZ4bGzQ/DpR+pxP7UpM33HwyGPTpIDp
fOk8P3M2XlmQttz10l7rT0Z/Sq/kajykH8a5etXK9+wVAUH5gtX9rEE7C1kqPSf5qty2LnLd9wtn
ktc51VOMPMgDvgEmNYPYwW22Kcil4OkUOiSoEl6o2xtmSk6prQKSkWaFPUGxDxHxyYyh0e3y1FsT
7HMB64hwa/4My6t6M8gmHlKWfoxtisf+FvHdkDO+KEf5sb6oPMwWB1o2XccUkVW5mq7jlzZzTKy4
6OrYG7It+4/G6X0uyPQL7s0hIe32xXy0/PaSQbRfs64OaBO6VXrr3q2Afa+P7s1GqKw/NtU+Rq6G
fC33ejdlDbthwPfJkil7YgFr7ftbcc1+7uPMI1c4mGO0tfyl/Ix/k8MEShrA4ko8RQfyqVAw4k5a
TYajhKhNVst3/YJXKsMdi8JVd1V1U8MCgJXI4xvNlC8/3KWbsqPKzn+PZ8y6ZZAO+xjjE0YVOBG9
thFWcpVehaM/RdaKJ0D6g7bK7pE0npL2SFrJKtg1tEtt+4zuxqDK8UdpINyzQLfjyvI9+wM3jvSm
1B99lnljj8JGnzHo4/J4HZvGm8rfv5bf/xfspKcP0nN/yz9Pz/4fJMwpBvOPfx8xB5mA0MD44x/n
YvyT/zUXs//CSFnFrfi/p19/85KafzF1TWHgryoqEzBBW/a3uZjB8ItBOzlpwrSFZTI9+puVVFf+
YjDYVy0majb5urDa/gtjMVVR/tFKSo6AJgtb04UhDH4Kli3/2KkFnQSEXzbzY6RHKvZ9HbOYMzUq
ls9aTtvx2KY5YHEktKjYQbHCxWPqEqdRyWls4cJ5Skp7lH9EBFzuTIoypptezOOnWhN+9pHaQSlv
QMnr4iOt2lFZlbXGWiYhmnbZkQRd9ZcsMdKCcF707i3aQG4QnOhruU7kEfEHmKJwVVWNolwIBmBt
hbJftIgdJfR5LaKBxKjH/LFtu2q8iE5llSDZevaA4F/IWzNayLiGddBecbHqz2mRJRIJO0ZSvgCn
wKPkgtNvN+wdDD3xUgkYyqonOF0jSWtkG3lUwsbYCHxPnR9MNtaiOoMiQX8y9Qke11Y3YWqPXW19
i0qyDohwh8kZiZjgLBz6gaM+GnMvGJQMf1pRdAWIiLynZxkMILI4UeU53Swj89N9TjbU4pHEknev
+Yhs8xSyT4y2amOULSkxldp+M6MEkkocNjmUUj9m72w672HCscRSkkgmcLwlFr+nxayBfMsGziXV
IsNW6GO77o12Wit5d0+6wxn6OAJBqnEihoRmEd5FDiTeUhLmjIoIRNBMbNWTAIYN5mCYuT9xXPE0
ywq9mNwi7VC4hHmLfy9eRhVlvYgtnKmthSwFiSg727Dr8drmzIy1g8Baevf9RUiHPbZn832sNgOQ
Dpx4FkmALLIh8JxNGWf21PKTXtkNVcFOJ/J3cFFPwl+YEnomRvwPXMkSzXsWErWomlOq1x5x1lJ/
y3OL4KPeMmNqcpBWZXMxrCoEIG/kd4UJat3KCO9gMjTmKzvMF0qs1mrH7pRZuZK+1JpeGGRjBnbn
WrpQrY0Vichm26n3lvU9kOSub0e0NIBcCICuZmTzs5b5SqIEvS8k1KnuYLOQ4Hy3usOiDKP+pnAl
aC9jJVM6DEUDyMcfpju6+I4gMAqvGFJVe9LHXqbIbbtcuHZgUswaQ4HzkCSEMboQNa4tXP0p5iN0
jfhByB1i1/uua3hRgChPY3/r8NiU2Lcs8OS2AJHDdlyXYmeUiavb2AEW1FUxMcdFw6QCUurkAtlK
0LfAiAcwbfDNtaWR0JFbPXiJAHA5/azCO5+RurQV7gBYrXpylM2GaAACBEMwP64qlCraCTkZJUHx
lcC+cHVDnxpIL1iAl9LJEDYQVacLxB863o7WsF/sQUZSgkIpjecfdlCl8dmZ+thwRpQGLJZVQoJB
iIi1HozOi5OyQlRqLfjyKcdsC4SSThSQeYwskgAsJyPTs/ThBGWI/WI2XmW56yVT4OKBrZsbN9Q5
1rSe5rHR3isNeN9GY7VtOabcauIxyJWaVkTpBPy93B6yp4E8PYOgOBJVPfgNUedYSxewATeoBXQV
VO4mhhFESqymw32yAU7RI85GTCupSaZ9QSTX8tknVvUdTtRhcjfrEolqkZQ7PX5CHXPvktbMgXXk
yVJhcfcUmND9OJbZWM1mG2uv0J1mDkYjbup1PwN/fAX6JGEGHGSdPiao5lcRS328rqdYrh/rckZy
m5I9QspWX+qvORhzF+/ctNVBbDX7IM37Qzu1yXGGzbEcRoNfaoOsI+Nywlu+FuVw51uAOJDYxivx
8LAAN3mtQWydMO4DLrdre29kBMy0oExYIgObPmP6BQkWMVpA3BlPwukVCuuoqpCLl7H0Fi5S95a2
tAC4ZUhhLLPGROGJMuJbzrGREPDTwn0ne4xiEpGjGBXmClWB9Rr4z7lebIumMx/CZ2tm15vC2RGb
YG5rdrtLekVPBt6aYJdXFEDaPcQXp60PQm4ytv3STKEXcBFr5xZmGAGn0RTq8FVG2aJvaIwjdrfy
MyU54zWdiKZg0lWHCNymdL6pEmUTXEv83F09V1uk0rVNho0u35lefQoHn1WvhcMDACMj6CqQxDGQ
ZBjboov7WwkUlFCrsZX5Vob2MGt15AcqYSp9lDbMJYoqL9YzAVqJJ0uZuMhL9pimPR/JLJmPyAcU
uIQBKYpQi0PY+ImhohOOGql9ChELM2qo46R7mVHSP4cGWeYe7wFDtJ3hHg9DvTrWlTIjlJ7r7Qhv
4AwOinMhxMKIMzZ6mLpM2mVxHx7geHP+6EO5r/WiCW66PoAZDBfuSEGU0RGlKVLEmiSW7Rgoartu
pYRmj2CCBR+gJr2Bt2c61us2SWS92LVZZx0xJMw7yHW47xCjnwkh0l+tzgSORtZhs7daeeEdtO3T
gGBmJZpZOlqLhIlhNNQ9ZJxbCw+Ii0xNcezOFj5aOIzlquYhBgqnkbmWMVOOah5/C6naQGXCVQcz
89qYbXJLx4TAL1SGW10DAAbzkgkQkjXrFcB+9qbOtfBAenDtkF+/C+YqfJOXli6jX8aTOmXzPhiJ
Rs4JsN3qGQ8QonJjrOIS9nJNua/dUHS6spn1Jcr3htlWPJgPYll6HRsrhHRSGgVq5p4dkNlzbqRk
R3/oCQ5szHp1spLzRgKeUPVcoZls30i1Sc4yAvBVPWlYW5KFCKdiZjBKCN8T6tnSCfKAwaOZ2Ccx
ZlyWvap8oEvgMEAheQtsIeM2QD77qoYo4HimKycE8um2hr2GuWzRXLvU7BOR0tZHKOafFOOYBzLP
JFEEXk2vQCyv4OZtIlO2r6QtkmAGSMpZdIMx1qBK2hlUGlDsmFDqqsguwKKIIKbUpPMD7hdQTK0q
ZSh2fWHaG0T0xZ7DWHK1cI7WQ6nL/jyjwG+RSuwTxQD8mOS1tbfLKN5M5mA+tlDL8Ee24oA73rxK
BNK+qGlQ7AgAB3UXMAYnauuiF0hdK6wpvih1/QUEIA5qmeRXp2W+4siq8liWy2meiCFcJYvGxq2w
iqOwKUnhaa0TLGSuVutvRjd8RcEsr0OhoYXNkmSDjAErc9MrKOzDr24gYtpqyJzCDRVukjzJOG9n
1WsrjZssqndIH+RD1bFJsLX8MiOF3LYmnVYVJ2ix825TS2ykFiuo1q05lge9L+7RTtF9llvXIU6U
xNJYFsbEka/NAPzGpYTEddL7IPzRTTt5R6RSPpiwKr227MjGE9F8AOBW0ZbztJg47CwiJvMyyr+L
RWmea2Q+qPx0mw9fvhD1F/KOp/ZmqbGEWDYTLmhiH4x7ROAiHXWaM3HKlxG3c2Hn79qCbA35KxR/
J+705BJi31NXU6d314qaENW1MPbl0s8+D2v0Ms1CPFydkfWGKn+wmBI19l7LIvzt9ogfqRBP1L3J
pWtjmadXn0W4GoL7ErDW531e9aqndkN51OcFR23CFQuWDbHBKqgHDRXxFACGjwOUjGYBxi/6lSSB
ME1T7ijKcTZuHXguYiAGSfro0RXsg6ztT41WYuuuAZP4PF8ZzYq0/IpmFue6BVUiq5v6icsaTyt0
NCpSdAHFrNhgyqKAdqhlDTyZ6qnFWuItEwN1hJXlsTSo3QzKoTWJSOEPMmdyJlI7wY6lsi3U6FrW
UUVZRj9EVWgg2A2jv5q1MI2MEdipFjf1y9COuO4DckJKgGLHiXsOpTJzsUJvt2SyBr4dMsuXWo2x
jAwHx207Vrp1RmOxksAiv4cDKiXERj2IRM6YaRjUN6KOBvzRBc8OUYBIVs3iN+rkUwqBxxc8WI55
kXVuZBIpirom9626hdew1OcO3+VDZfTJBqiwCbJ2sV5F1D4VEdHg5DnYCDYzBtAgHwK3lopDSem1
DTWYubIMsK60mV8ReK7fosWK1jYr5BvC4Nc+zY0VkV+B2xNn7kvYxlBB4jkqiwZDZDQB623z5iEM
k2xj1FGDGiClWcjgC9V1bvEhjcHsNrZR3iGABZ4eIXtqaN+zn9lNweeYXvuxe6/tKNsbaSx2UZgL
bvLirZtikF35Iq/trGR5YmnjMrraZMpupy0V3svBOkDhU/ZRHD90g8K+uSoDBuMpF7GaqLcU0/tj
EZNgERJY8srx+16YRk2+cj4BDKC2kRTLrWuE8xgUNLTU7QcX2LyRqQ49gX3vYS4r0y0zPusGCyjI
ziC9ALBhdjkU+RGzObTjtGkcaapuf3VAhZo+7wxYGXdZM/1vruu/mcYicFGmiJR2BozyzPgpH1pl
ReRM9GBODK6ph1eaxQG2CqG474sskzZdoi2beWGo3mJ5puVQSUJJAdqexpEwG4dEvMBHWdjvlIw8
TRY31cCUjtHEqjcbkg27EALGVB2taky3RStGT8O7fKPLJ5uIMoOLnhaX1ojl0hTNV2wx4TUsLelG
soS+XshB2Xc40fhircBTwFnqkN7y1EqR/WFjAb/GdyYTHSotsr3kGOxmQ3rriOH0k8xkwCVjpKjM
ANREnvU3vZ2/Wh0sHfPUdGCUUJf9qoxF7hrhSDBvBWPqnGEmvvJFE+6oytxwuCbbJcqLJ5rd4W22
ZvkSBHASUxwOHhP2/NxGItlh+plw3qCt53TI121BHoeJf53h6/Si0xe82GUcvVsqnme2zabHrcnq
lkeMF4o22y3aol/Lsn8sle6qNCmxKkMy7W15qj9ICVl2PGb6DTZx/Q2wR+FlsV2dw6Gcnitulpdq
0IhntBuquijq+z3FwXNdKggYjTY75gnHbkMf/SGAjObWjGkPEO5xMPVhXZIjvgdxx2xWptEurCjd
gTibMWka13wiJWiyu9SfwMr6YYDyo9VK8UqHMpEzqmA70SAarTvO4V0lW/MRuMrjYrMzWQwU/UXY
yg5BH6Vjd9F+EpJ+6IIm3PYpqlHsO9B0s6B3q1ALXLtQToPSYpkwl6dKK7ASFmTbjirjhLjpzhzY
488C8plWApvoOg5JW9YIncMjh2JR1w1la07dRc96ZW2q+vAM+jH3lOr+UBH25CZB13qx1dfrgBiz
x9IW10TriO4i1nqrztTIUdNajmZpOfsJUsWrNFCOtoL/tRzp60HK9pfGRNG5ShIw184427kTKY1A
BhvWDUatLFvPNvSe0rjfsqTxCEX+qOUg3ITEZK0CfhPAvbBwJE2MYclM2fLW6LIIqiq2PM/7PWFQ
83WxzfgaIGbck15O76loDYVGZOx488UO1SQGcK2qKTzVR6NqNYiIJKgoqYlLTu4f7a7IWCTE0uPS
tvmDLKNDtVIkBUZY6+9jOuNjr9Dbx7BMcd+p7d1oL+JNjQr8DKVzWDdm9d0sClwbJKOeYlQmC7BW
+0lNTXMDpQQyhe/K3mV5gzM3pmhzSzMK71w425+4F/f6gvsHALz+qloLTL2lZhdmMWl0mdugtk9E
fWkaWEUcu5AzCjO9b99iPdyYIU7MkMHnJ0JVg20G8NrCKATlDfmLuJoK8iWRg+5kimi81mXiyjM+
RFrXYpfJbf+SJ00FLGUUl5bo73WmkDQKjCd45pEcsG4V6UeCqtULFqAQcFpkanmMKzK0rs0gE+Un
xQBt78Aa1tw9AggqYBpGo8gOUSwPe30UMtBzUt+WfpF2o5Ic2eMOXkFqHaqnBY6NGhdoiMNs+TFE
iksnDvh822UCq9aHb8xSQuA/xAVmChM7dAZ2Ds4ovhPNoh55DT5GV2jGRxNVysEa7divp+pucVg0
yyNFZFjHSV28zgnOHLnq043ayBKYobq7GFMRH+e54E6dgPMsBf4/vQIq2gL3fieOerbJ4zHZKnXW
fMbrr750BJr5hRqVj3pMm7hqQIBDImdnEGSxca5nDf2sMiGZQuH3LTINNmhHjLlLfmT6BrNnemgT
6zsw1eWQ41rZqhFjmVVF8uDaBFLrx9nMas2KIfXS3h8FlGfcovbgSwXROXgPLcyr44gCWA8Ky0s0
kITMTJmDqWK8Gskc36I704apMw7tTl9OWLQEKKxcXtxKaMuKpEv5OjYAryRVth6ifpkOdkrwWmYC
axuJPV1V9gDUTAqBdnQFT0M7GYl8pW/3p2qwHTDqd9VbQrZoN3UubroGgQ6coj6oNZ58qsYuRZCw
Q386BC7T+X6dWt34RBQBT49Q0yTQARaUqaaPgquQaNWlLloQstj3MWeKlJtnkiZZ38QsptV9tsts
goGO2BKjSWoJ4dAVEYll3zhEdkDtMhTDg6vd3xjDT/WmhXMA2iJlDGeB01irIW3toubdNkyikOYo
ajw17wmZms0Bulwu7vXz1CsfUttFj2JOdTZM2jI+RS3trK6W+FbnKdvXCnJA2ajIetSbO5emFgx/
gskgpignXA5xyvwxhpl66kfqTXXWqSiBG9+sXs68nFS9n1Lqhm8ZkgM/hqm8o5PFvceE+aqT/XYY
uIkVGvdGWVsCj3cINBiOma6d5doc2KhP4VYIeGirXmdgrMit5KTBoq0xXxDp2gowCmV7tbISawJX
J32qMa00cTfKB+p7LrBAEYGROdiTi5d2mCYsCn3pABiySFVfDilqYmhMMalVlfadJsm4obT9seIe
bHhbOUyNvqymPxFPkZLGZTbKZdEqHUGgUpOMhRcpSlIZudOSgrIO1F0qlsYXXI9kYg+IpeYetBYf
Rtxbz/rEgT7xcKVmqci5KndVfH9QZNJVrVhDUrw+4q9wC7S3YSi9EQBH5bQsxlue1N9hlKYMKyyF
CiSpfMTP+K0UwFrod7E3kn8A919jJjFr3U1qiUzG+2Jlzgik5DgSMudju6XlFSl9lcir3w6P+MuS
3F3THJpCYywe9Qx1hhxWk1TGEGPSQmvY+hvKx1xzXNCYG9hvltukM4+AtYHIqgqOS1dTBwK9kLZT
m17jQeCVJLSRK1l+bYpweq4jrXMbWRDi0g0RqA8mHY20xJdmjKpDaBjBUVia8GpFf2CG/lSz6/Ur
SXoyZsM4BVbNYr9aXO4nWP9wpy/S3VMn5AnsMudCrtOLTv1wTM02++owU1JqVpNnJkwUiGikDSI3
bVuBBvuf1J3Jktw4unRf5b4A20gQIMhtDJmR86yUtKHlyJkgwZlP/59otf0tqaurrBZ3cXvRZmU1
UBFBgsDn7sd3xMzcjZxpPurnsroP8yL87nkzGytBlKamtfhsLubuuz8KvNGxEBy1VaIBD9cPfmGD
i3UpOoIAwO8kh71DvBqHEcoi4PZNEeQgDxuTpkHDSwt9UytCDuywuntXDTjfmny6N/DvT6Y1pIhA
Jv2XOMf8wVGofJ6oUaFVtpiKbeVNTNdURSsZ5RVFtskcHuJWiO5APQIx3Ibkfd509CUPRHYI0cjv
oceA1cCe3009lJvWA5PSMRK4Iw1vd1PFDTxEjNEIenW3CR3yp12y5FdhrKbHxIuc02OLHk5ZP2OK
tsDrdNb2n+t5ekjaKL+dwnTYk+aykJUW9YgQZU4bBnbnva+zQx+RlEJAU2eVxzA4NsXlFHTJ6Rwy
kZYG+pPnVvGlLaf1fBjZTNZ8rI811PjxFgzZZaw7mGEZSB8vifaz4+T3szkSnHIifU42xU84v5nU
5i1WnyXF7eKtdnrUmEMxSTkquuhKv+csMfIkjAuptQ664c6PpboaS0WYqIsnLEPVmi84pz2IM90Y
4HrLm4C9HZgEgVhzhQjG0KUivl8WSiT7JsNCnRiicr1v7niRwJqbw5KSIN4qezkzRSLufUyjDfrW
9UMWB2IIZP4TCqnqurmqoRruY3e4lqJ4iJWJbxX06wsGErFmctYfuwpMds1cN93qdsge+2ahO5f2
GRYxJyv2Po0bxD+ZrsO+yx4hqjwMcVndmCzqr/kg7I+o9mKvXUKVLxLFdLNaSsNbfzGnYzZIwDCl
uRob2mnxG3GCR6e6CseqvgWMK19E6jDxZOQx3+cyWzdjTxSRbu3x4FAae4nqQsNnOPhMZqP01VmG
l7poC7grVN1+YTCVg9n2g/SmD3BmKdGNcFd4FW6iRqHJGTq7CWhaFjJKG6hZ8XdWKHwbDH83JVjO
O2pXsWwk7IQOYUvyufFoJKnq6XoZI4fpmf0aAVnFxq1aUMND9woMdDrjeLcwjGSTRNb8jn7HWzie
5koodvs0DOC4GgLM9RxWwTkKeiQxnXEhhjfWVjajcnZasWLXlcAqRAiqae4Qlav7vE3Y/0eF9B85
2Afykg6O4HnJdQxis03G2mw7XpvgWEgMZlsh1r5/q/qBiYojoH9tQ5WD9lwhX6mvdTvUaLKLle0h
z0r4pIm0FIgowLxvHhB7RNpeUEotR499IUnteytDYXdDpafkZDbe1JzMasR5G2Wqp1KE6tOcrAFF
uckk/Puub0tz0jm9eTKWNzyTStPuZsiVtyhx9Qk9PMm5gwyWnGXEOXvsNnC8YEem4fdB0jmJsXDi
r+sBpBzvnuD0+EM/D32CvXR1IIIZPdyxZDJf8EIceU4lWhw7bfngLF36plV0Nzarfl0Qh/Yinbyt
rcNby4208cDIksVG67jPqsCfeAji5dIjg4oW7nX+oyNEDZkxRuxoSiuHS1XG5sPUcrpzR8VTP3Ji
m86cWKs7WyTya5ZOvns25E1+l3OAxTM0009GHXuYhvs1MuO1nMZ0pdsxbaPHQoaWqU7K2vDiSwcD
1DTEXbeXEf3S2yBHVmD95fhazj5fInEvJjtBL4vmukt7h4lUXg0PYNYU8XlAd+NTGnXWIYAnk/St
d+SRDOJw9ygy0xxROvMpSIXnh0Dyva6+GG/GJclOKX5geOONXf1t4eV1AqwYMxlAE5x6piaZUk9D
Bucxy0Ymp874mAWOAp4wiYvecS3+sImZXyne5cSCflwSlY0mOqjS9kBVlbpWHBXOSCQOgED9Yrv6
9qgy068gJ9iUgncDh+7CnnSoe/SlTu6hbuV6ZTIaA6yQ1dYd/eUz4kXwUBGME1tsBQFgCy3vCjbV
b26wykeYQ+Gz28ZmHzmgfckeouTS9JNeDoJi9wa9+o2oc3+y5DWhlGDwp9OlRapFeld0YXRlexm4
UcjUq/0nuI1R85UeJ/997NrqMLaIU8XUPcsR2FLgt+fKtDRLd1XXPvZH/NpcNvMnU09313XH7dUk
xDdj5pek6cwFuEUPm6bqcTqGdLzHVO9ssoTdLiu0uy1SNpsi7xkJ2yk4BzEQnrY1j+w0suutuIuA
n4zmbqGY65A6gblqk5lb2JkXj2pzyvwCD9uCYGdwlfFUnlXaey7nVHyn79h7zQPuH5pFUtA0S3Ad
WfxrTYSW0tZQIUa5xAe95kCCC5huaDMPbLsFZvhST6d4EviJIStcUfCLijWMS3jhZ3544O7XD0Pd
u08BxtS70AzBs6kXXrNZfayWcRoin8mIhyFrDbzFXLvXuGZ8YlBmfA6brnhMbDpfuWIed9gezJUf
+E+sSOKRWq30fKjQZzGzcWYVRavRDH06PKI8Eogy8H4gYOEDCJQhWzWcu5PWD045qO0yrvdx677P
SzJBccwYOnhMW89rdx04oqkIeTHz9sos8W5lRLHl2a1xhTCIa1HdNi54YSAR9a4IdXjo3CA9K2ig
5sTtt8HJyuJF4LcyX6AcEdHXFDQngiWDxTGhESMQ94CYzTaQjGoW7esT+hSIJbC1OT50RXndGswA
QZA2Z1Rw8XglQAlYLf0A/SVNr6zXij2DpVfrJwHbUFjxwCDsDGZkRNxdyAaYCvgFj5c4IFWrbXXc
xJfciDeDWMP7BRTvnjYbaBIB0St/GL7ASsw+ezNDTcOOZN+jcRZXfdOa15nCq4fp2P3i+JH3OIL1
+8SnMH+2kdGHysnFUeK7l/7QXjRuPF86gscsSsR9IrzbXA/qKYviPW8Fl+0fqJ0ijrA74m0MRYvj
kD9Ddlo7trlBimp3jsJ/4jukgI+1sPd5vpDOKee3pUhfRrCt7haAWn1Yy+IxkIEhcta1t8wtx+mk
sWwu4s6jMYy6471sgvgimmdcxK2k8OY4hSW5jMRK34YF11CHWAN1hxo8owXMM6wpV/rsQHyTXhRJ
/jVM09TbYhHpvxSmZPIsC/XIrYEdsZUFzJ0gOBQJK0Y7tvyRxlVfDvjHGPqBnQjrFQN8haeT9Lax
GxizIBRbMPt7wan8KpKRf9tW+WnYd3a3+O70wl3v7FZ2aA/5EdnSRzhO0ol/N0zj6aAM2w+gCvJl
RjM4BH7H/mqcPQH+rm4eEqdIH5CKpkf4qOIso/Xm3h4hwwFdgDhnpMFJiQVRPBukhENeRl/dLg7O
dRzJC2tGCRokST+YfjCPTSun8La8hEDXtmZS6Tu0DKIRcVatNWQgGZ/2hT2j6i/Xlytfxs3sJCsU
VbBqJ0lGhfRJl0EJgCeZg5YjpsZdhlzVre0Dd0v8re8N1MS0T/0bOwQ94zwpEO4dcAWcfMrhEK1C
n3ktVXiFI4ODE6xAFP28vwyCbMi+VP2SnrtrQr4GyMdp0cAB6SJBXqzv7VXtjSo+tcgtyy5r3do7
L3SRSpLqzQQ1H/ozEUsE01zuwD068/na4tw4QSHBBh7oFfJ1jtPZc2ZL+foa+Nk3kEQdJp7BmTMa
+2rK4D6rcCDyF3u4mzbTUrb5XTAmoicn2KpHbXDlwbdbByiGI4ca94ucwji88/SS+JcO/eec1BF3
RzonKrfgg9J/shD4TGblPE5+psKrocB1dCErPx53AJfJK1gak/rXfhHSucFLViZ3SLkTteKtlP3b
IqOxwAaWOU71dXUI51sw+BEgoC0zztytQYfVMH1eosb1is/UmZyY+D1SDM/TelDsYM8HdWyMWRrG
GlAQql3gdOs1ZEJYKyHO64zh8gPzmBUvNNbCi9LWy7XLM39Iw86mcHUq6il7D/fMHDUQRNpKn8QD
rndwu9FucGX80GP+rYOJmSI+HEVVTY5U/sksyX7XweK/KEeVtOAkIih2db7MH0wolve1mbzznrj1
y+j5vT6fKtOUt2bhsEVnwJjL89m03HNLp8R7k6V0DhiCCRpnFJJN3GPmpP6AHnY1LZ9BeqTKSRmz
XC+V9TedhNS0x0RTskkWLWbFwWdmAtjDZB9mRX46K/oaewpYqeXTBxx75rAbOUSy55+NIh2Xp7QE
Hl/s0YzxayfobphPQ82Z7yTQQbxswkUkBqKsY+MU2HltxxuIrF29KzvIkuJkZtaLyXsskxLcHt0V
wMBlr5riHSdoyogNFTRYxmfHmSiyZ0yLlxM2/pjm7BJVKYix9XMk+r1sF6d47fuqGw6cJTOVg8Lp
h3spGtfPMRu6Cgc/rpEEAYA+Pjxye51m5nRJ5vKZZsoODnUzzN1O63i6ZsA9dQ5XrxrSOz7YvCBO
6Gyox2906cHKhByIz8CPmClB8tWUoKR76AlV8sxSWRbPXcdRzHUpzDpE82KpD+AQaQ7TGHlMGWp4
45g2SlqpOIFAAu/3Y2j4cgCN2OIRR5Hfkxto4tH50dL7v2DOvmk+6ofefnz0Vy/N/wWLdoht+b9b
tG8/7PCLPfv4j/+wZztBSGk37AHlccqnrupIJ/jhz3ZC7x++CP0ootVb8DcENux/GbQdeoCk1F7E
nc7DKv3A/bdHG7X3H746mrSjyDuSC7zo75i0j2n7f6fwYa7BKgmkZOECYOCGR5v4z1na9Gi9TWye
7FuXN2Bj1AoVl4bRn76R2x//vZ9rsX/NBv/rKpFgZuaHEmv58U/xU0bYNpMwIG+T/WKbe6Z1pxRP
vLBgX0mTRrusGG8d/19pgf/acP6r9/zHNTX8ax2EYaC9Y5P6z9essffVNu0cBuYLNUNO7NwnzN0v
Vbe+4GTwr+ZaiO2ff05+lv/4NkNaYxhPevzP/+2aU18ARerYeDRO9swIpz8vO15GkcLD++dX+qNv
lBlo4EpqvriJfkNPeEZlOgnZHy1zN30xtXs0QLnl9ZSMHl0NMAvZBHH8woxx9udX/o/PyPWEVCy5
Ad5qVppfv1dQnL4qJLQ8zhqjuzOy9x4qoxS2m1ikw198o/9xf/LsKM93MWoFvnDd3z6nAsyYdB5N
QZo2Wab3hOkrT6eHP/9Mf3gVrkRZPMpS4P6W7u4XvZQ0/dk9Xt74ChhDunNS0ez/3lWU0kLjptJK
0detvd+u4teNz5sxtvuyr5fbCK/bifDIsP75VX7/fY5XCXnWwkAex1vBb1dpPOggdckWbsCMtzHM
jh+A8wTnTevFp39+qd+/Ni5FNaEEsqIC7QfR8Sb96bEufNUrp6K0cVmigCo7LBpTRSvp375KKFQk
+IFVqCL12weyaE9w3RpwjpMHf8EdgKssa/L3f5xQRK5wPVrUPExtv36W0namEE1LAaWDVaurSEBX
Q2j+5lVYGFjrWQIjFnYvcn9bIBaVS6DH+bxvmaEfGeOzd8opp5V/sTwcH4ufl/UgDPwwPC4OwpWh
Dn5DJPAj2BHOHVsRt5v3lTsDOWJs9y2RYUyYu5D17Z//SN7xv/jLFSPuAs3BE+PjcXLz+4ukMvUw
jpxLMyrRCcGiTA6eU5wEws3Pkfde0Bii07VPvf2Sqg5vWJldMtZc/uKTe2CBfvujaMJGlM/xx1DU
5QX/ZDj8dFsSmllHPVYjQUpBU64h/0whCifK+qzJgaAVO9XQzbdDxpY4RwobVV/ipkzCO6pCKS5x
yin5WI5brHNRUph71XIqAF8tWOtuDe/S6jzCXtRwtq4ok90M06RRmSdh7525gOUobABzpjJytYcS
/fi284ppPKmnxl66pCu6zeyncDDZpRePPs9XdUiDTgvMKgAgt/OShVBAq4DtZ94Pgd65FAN3+3bM
IMvi6lveOwoq1/1Ij4b8mng47BgXk0W4cLFuFPeTcrrloiuS+WKgHy3auPpo9qLHG6RcChlxuaZh
xxTOhfApsbjUcoEBicg4XJrMrHR+RvSCbYEEmqcwjDJq4dyOcstagT/PZZ5d5PWC3EeDaPHYRBWB
UVCU3VWtBp8C+bXBmUSpW4VhZDg+uAFVY7iyaAZw8UJ4pjtRZYqAYUCaHSnIgSNI3gz6udOWPC8q
mw33TjAjLBsvpfpHyU7dFrIENKGtIy8k7zswoutQ4OpQ1A9zAGYIUgPRowM2ahOKcTOhBk4ieAF2
tSdWxv7drO/dStfEVufjf8WF32T3Dp/+k3xQlBJTymoQEF3cveU9aMdtVqVYp5U7J99TrzvCFhv/
u5NO+AS8fMGQMssCW1kuJ/KQbiG8ZpPl3jTfQSybvnUJM8pV1ryfEay/Dq20L5nrYlSsELDQ8qj4
7ig/nYOvMl9CqlwYH5B+lp2+DGxExkiAQrxxI928FWPjQxNytcsULLCgb0wT4NYVeQ43w6acxHsd
cEvGjF2B+Bdpd+IvhtTzKEAZOgnjQNsG9ktXAyw79ceA3rnaZg15PDyip2OTon7RjhADw+F9oTbN
PGYcNKkuPnWKXH/vk6z5Skdk8Dz5VHFXt0zfgKpR7hR369UQeWYY9r0WWK7ijMl/ltK3x0+G49RX
k5ORak8ITdPvGn0JiuEY2na6EZvyBP/0IsQZUGIoClbCerYYYOgiPNVbYi+tt0PnYcBEwYK+kUVM
JhqBICN9uix4SZI0yb2r0XpFH38rGFfdJAlxJX6bJHhf0W0fm35WDI/XHutASCrIIVvbjt+daaAK
vIZHCo47x5wYW52Rmh6n+oFREWHaNI6bG2ME2femB54Hep5KZDjd6fioh5xGY7pV0BbSqVRnsz8U
16mtJGzMSvrtSVnS83DlU5bzzVmx0pKARmi8iJxjm4Bjad7Yx06fk2ZZCbHt0jpVVyhy3ofOmjXc
DVLH51MgRLmNUr3ghPZs72ynyJQBiXaLnnrV5tBHt2GGw2jjxZ6GFmPCGGeSyBBzahyYpP6dFD9n
pvwL3FNps+9CHUH7oBcJodXBDUmDL/GN7VA7/eeELSHbLiw1BEbQq8fzVOnxchxtSy1NFKHNoWvZ
eWOETd4ZB7ST3XvWlVeqadJXwwsN9aMP8fEualYfgxyrL76lzvnUDkLijZTp90K52ZfV6/1vJeVS
+jROGuVtF0ZG+a5Jk/mhjEaPhFHulGcEJgx+kCVnh+FmBljZsQKHPjKt5bdy8pfXaWnNPYbEPN/5
bty32PAYBWGJXlHk2m4sgfQZET+62CHEJczUZcQ+TnYUG4l234zsUBKHpOLhKXkqJsRahUYRIPV+
ckwj6s10oaUqWy5Hvg/yf3umiNwxkidOwCwybZ/LTjMe13rCtLs00nzYbIBtUWDQ2EBr9r6pVa9f
K7qyI2oLBAJG4eDy3IKpx32DdZqnUdPvkpJKGuUp97KW2zFq55fVnTpG0qJnfqmWAS7k4LvLfVgX
4WdUt41kQWYvsKVM9VhyCVfiVbEGvBOeYSiI0hXcibYnSz9JYlu0hEQoxCNvoj1lst2wz8yY3kae
YJYVY/MiKlWYPEIK8dPXoe+Ydskww0cS22GY9nBlPQvnzEO85p5P8CoKQCCYaohc0CI3VBeNxwSz
GEWmTnu8N0gRKe2LdFTa9tNLMx9VWCbmRFOYTQflnLUgLnSo7nzVTNdl7VZv/TyCvndsiJrbYKal
y8Lal6l20YjBQjPQm9fl65wOPRykWHDrVwK/TjJlejkr3YXRHJkOfMbNUhGkXCTwYaqOXezBjHxZ
LxkQSpL5fZpTjVAX7rbKB+/OXZu02UALdI41EGgeW76J5t7Madvha0yVROGay09QyQwpy85IAnmh
s1x2gz/qE8HR7070cO03Io4YVKZTsBDulWnzHCITTRBOPKz6rdNntCHWYJ0ija2QUB96m+ysr3ZD
PRh7KesqFkxpS6iWzap8xs7WzUaaighYXXScX+7p4ODRXmygz73ZgVKr06W+IVmH7bVaqvIu8gf6
AKu+9IOrtvQ1bpPVzePt3HvjRTVEDsjkFAPazCsOa2Y/uNBjtYdRpIi7J9acAhhtUkTX+YTJbOvq
MfhoXaDr1C90H3jpQBtQYJIvp4mJhwcCFyuBvLJPweREyMowdmMTMT+cnO8Wd8nXAZsmvjU5dPd4
SiR1oXOhCD1Y3ixhWp4tK5FlmBMerI+Kle77Eiwu5UqzBIEt4l4+B8KIt5WGqsNQEnDZQjkVXzAU
4PAD6e/cNJiUu43O/PRDspGn2iJxX6VfCFwe/LfTozcdxl4TS/fVgx5922R9+8EOT5I7TVT/5NC9
gFcoZicj0BHtvg/J/O1aSt3wkq7Sv/NgtD86lVd5EE+m5nKwNKzAIErH15UgQbsbBN1L2PeW4ixu
e+KGs+7Z/hUhnrq+xyLNztgbzupkxBzpihhUnmhW7Ol5I9HT5sBCs1vNup+wmbN9Chw8PdIXqt5R
HlvB+fFFS3siGeEzJsQuPcwdUw4aZHPuVx2H4W2pWeEISJoA/rGMikdCUPwhC1rBXsldAYaY0XVu
06ldsc/hdQgxNE+rpPUgpxtDUNfiQlwkM9e3VQgutlza05b5d7mXFcGlx2GNRXc0VcbDAesaCCJ+
Kog9sopHmreKDu4O88WS7i4M2PNejhEp2Z4cMW3KRZfhpDddhFtGOphYUSzgGqoaEQtnCtYINh4O
xPCZxOaXxNdNLwjuxai/mCuLatwABMD+sfq1+kYG2r3pVxN1+G9yNmLLYHkA+PadV9dtyFg581Q9
DbaK7sreg8Y+44PqdtASxlsspx6wR4ZP42aswRrahSzn3sZZmZ/U6ZyaE7egFnHjI7k4nDuLI2M3
QjgluT2LnR969g0N0WfNEGhPbJcXfNs5mTzB2z3KOGexN37Hujis27GR8t1kCa25beuRZDch26g9
eQetSbeRvMOGJgrvRPb+4O6WtYPv6Cd5s5wUbavv2c/RzRXj2niimChr9ybs/DNpqnjeiASHxwbT
Yf1mu9Fe0v0YGYqRyVdsFO7Hj2Ca65vR2O6r69v5iW+t+mizBg5oktNGspE6bV7XLiUjE8UxFsUU
uvMmK+vouzGM7jbdYqEy1QvBPs5AhEWjwNRYUbNcjOQpZr1shJyrbhf7vQs9jHzQ0zgu1aNLKQzg
TvybX+IqLN+pB6KkeaD78SwaKRHcMI9W5VmiFsIzgjIV8v6sTVeC7CVgNkxzD02LcLhpHKTUDeVx
5br1s7j+7lkJBboc5pbErVUB6WY6mV5L1/WHbURfJmeHfJifeL6Y5edOPX+m5cjWt4jW7gV/I6WE
Pmc4lthiLHFOt1N+ib+RwE9MyypsCCdfXpphCiETrfnwbW1D+1WnFn/euoqF0LVL4jGlxgaJrHAv
HF8sjypvJok3qRDmou+dXJO+T8J3XG/VOTDjteNtJIbvA3UrcIbjJL50uqK8SRblP4Konm7SIEBe
pgm1vU2TnhecTyKSfTWn0UMqVfUZJQ413SDR8SEra+Zn6n5jHxPAKqeN9et02DRj578N3AmcRjIR
gu1xRfKCcdC5cZBe323KJmBDfIkNLSxWfjBqHBVmvuzoXJns9IgDCCZzfnwyj7GQT1ovqofZI1V3
3i3JALosmajEgVUNuwz+diUIZ1aYm2pnqe9yibdvr0Nq3agVm+hXq6hoP6vbuH4twgUsEGIvbMMc
UwDeUHexy8ZrjAdooo7BLKWOrt9UMaCaisDCh8uDHs5YNSTsQxSm95dYm5z+uDCJvvr0CXa8OFcQ
aVZVmsLSAkEPdbWJzpdJs4nIs2y9CMIakJkfx+HbVMauJecGymqbe6V7rhrbuzsdL+arKkkUX+QN
7GBMBA6xwWKMwKdabNi8gZtjCLQJQ++pWUuCISZfSj5HZ4udsWSUG9Sdj6iF70/HcDHc8EaZmxMW
6uombe3ybe2i6kn7Zqk2opqzz9i2lgKPue7fEFuTj2Gci46vYa0BRCT4/TYYKdvPha8U5XMMtOH9
FfDKxKnzMHkca3BYmeQgEMTpZ9TLiOoXpc9Ig8eYlk2YtXd1hPLuhj00UxOCaTgJho6Ue5xDziCl
yeyCaidObA4OnYWXF10G533jkb0hE04EICWfCzWqDhhc2N7IZh/wcl/g01UpRzFjqC/EhKbtThBp
0ju7kMxj2pmDM/EcXs/T7HGI81u8OTRydIoHmZuhOFjgIBQezl25fimcJOl2a1C5RLkmigg4YYT6
Q3PCuaOdYP5wnIYCrlLNE07Bwlth7dWJ23BlOWNTzKoWqMwYyHyr7Jp/x5OiiULDBACiN8Dl70RI
XbzLxt+njoKY+d74aUtIjhMMfyxNk9vOx++3NJdZ1PlXmKLjJwmhpPYfe6+NA/Gkk54kwTTQCTGQ
9p4xmj2uPfAEqFwyJfmc132+1/zdZ4xiLu6jNEl4c9j2dS3k7O0i4XYJQD3QL5uwKulpzcqsP7hm
amY4VKTvSHuFDDgba+R8fjSjZvsAAzm50SSlraiCUvIW0NkKK7kKwoUSlpwG5yyt+f9o1DOk+Wx2
rxyztF8ct4XvLJrFfHHnVT7kXRWqbR8cH1R3jrPnuSBFy3TQLJdjbudPETnivc9rXnRiKTkD4SXv
7KbpOOpv0jwvaZai3a/+p1NzJL7YDsdERDHd9n562zseZvamSu1tuZCe2STDEKUkyTz5dR4cRdHF
rMnzlYaZ8TbhdaM4xy8p3OQFTxETG1DUZ4kug/arlw+hexmtNW2KuCUWVsAODWtPaoBfaiMszQFY
OZpoZe2QwgW9xdRkYmmhpjn3ORNS8HlZ5XU8WnLR1RiejW46wgtUlCxKfI3p0VnUqQlaarwk4WeN
gxk+nvENmZ48Dc+nZorsI/nOwVznWKzCnSrJjJL1cZKuP4/XUA2PZBNnUhuzD3lkRxObhisW9ZLm
wDla44tm1ml/aSnHtDS8BHXY3TA26lxqo9uegfMWZdfPb22v1+7O75t6+h52QVBeJ83UUxk1idjX
pzINqMnxBr6+/RBPlsEmD23PbqYukhB4ap1GAB2CsqYTuAE64p56ZU+QatC+x/ESOHSEJtXHKTDC
Da1LblsdC25HS+VgEMUYwsaA4BVMadq0ifdR/0gYbwNVPwfzF/mc2t7ngb90iZCzqxAbN52AP4aS
IhSO0f4c6Y0qHJuetBRgU+ddlsFHKlx75Y+TYllr63rdewN9EG+pyOV6SoCFjeOMdI29ffKZTqpM
ag7ffIqaYQ1K+9K7W7KLhXpiOcx1snVWufSQRunGo7vWNqylHl99oar3cBozzfQTOM0GUcJUH2KM
Q9/Ct6sCfeGBCigvXNHmfGsdLlZGaR1fxFumOyxpx0yjJ7i3s7m9nMOkxfczGhp6maYhBNwONcEQ
ZmaiVPGWwGRCbpwoGPmcDR7fOnvgvdUVX+DdBwJ3YbACqKlVmz8tTiTMaey3IX1tlmrQ+xm2jwe/
eoZS4hO/Dy9mc4zPEgsdugoqaYwYgFPcNWLZsMgT3cbnEZmjd6jtPX0gV+n4ZwVai9iqitnr1yq2
8T2aj6F7Yu5I+GensDTyYj5bvG721n0/BpB0TrPB6ynZ3HREIhkeF77FALtvOTDpkihR17swfsms
cQ/jsCzt5aStz0t5dMijF/uEJ6EjqqgrZOkfmtX/hnlg/LD9YD/+B+9A9z8nQ/3+0mem/r9gIwiQ
lP67jeDqpXzPxo/uFyvB8V/5YSXQFCAoDazNJQvqo4mi+PxwEmjxD2wAaJY4AdBk1VHC/5eRQP+D
uaGPPOz7jFkFzpj/j3rDY0BhAgcB/AeSfxE3zN/yEfyqR6Nq0vnOVaKQaTSSgPxNPssWRIuAW4ge
w/souDeYPLcgbcqNV8Il1NZmF150+dMX9Aeugl/lR66JWAtWjgxdSKRAyN+EwTia0xqEFFH7ti52
7P4HWMNoJn9+Ff2Hl5EI2J7Gvht4R7npJznJi5vKr6bU3SmEQaH9vR8feCvOKKy8e7JvpnguykMD
b6k8bymvi7ZZs3UL3vubJTlrn6BXO/qcRZ1TZGy27Ol7MK0euc9tiE4itmuzw0XfDTuMx9hiS8Z9
HsPxTXjpXYO3pwdlGi+OLDDWeMaJVIxW2/ylePdfInNK27Tj7F2x6+DewZ9/W94YEBzriuGxMq8M
xI7dr44ua3hyTkKAEjPnrin2eiSJsYt/PMn/1XXxH/cBv4lgAhUgOmpcAkdh8qcva7JYBL2R+6AV
BFw5QO/TKUou8ny8Lyhd26o1YUK6Bnd//iP90W90dMyAO9JBgGPm18uWdaMWw+6M/Z2ZqbaFrFJH
XfMXRP1/+jf+LXL+uOO0QMTHjcAk6neRc+zEMreSmVCqz9hYtJp1/jTtrpjJb8z4JoNNIwCo2peq
/tKV1566qQwHEixj3P4LWLwt/ZzyzAOktQ3nWxs9F8BAa/dGi3NP46W9yUZyqGt8Nk/fFv8poCFd
j9+S4XouXmm9/vMv7Q8/Tojp52g2Esen6Ndvjb2Xniuduzt6o73gBoTEFrrDSZpcTosLKxhge37E
wZdb0Lu7mXmemm5zxV9yJ0M+Ck+H5qZyT9L2olxfVPbppGcjr69Sz1vbYVS/RFbfN9NZ0e5TSo7y
60jukJ82oKlIqN4FA8QbzHDDX1hUfrX+/PiZ8Py4rIXchF7428IA/TGG+xYwHjjOFP12PSElOOMw
j9F4hpGnpZV/cd//pn//uCbFfPgTWKSFDH77Ln21VhAC1EqmBx5/9lJmRXzNzPhyUg1WvBZwS1YM
BxOxHA5oeafhqnd//nseb/Lf7k6pZRAESgURn/u3hQrVrqHyPph3A+bG7Sou/f9H3Xn1No5sa/sX
cYM53EqUaDm7u+0ON0RH5pz5689D73NmrLJlogV8Fx+w0XtmMMMSi1WrVq31BmqY2Zj/HEilVqAf
b41lA2hjpy/b3RFeV5esTkZGZXbtCO2UEc9n27JQcSnQXhnkfv/+my1PE9/MgcvPQaWA0BAxR1Op
FbNqMJDaapjPV3Qp6JlQ9jdIWdL6KaGMHicNhGd7Zcu/EVg4Py0dNAHuzChaHm+REYvAhPYJrxjj
YjDobexN9E5Xzpg3RuFgd0z2oQLUSVywiOuouc47umEL+a7LKziCujatrI9ngJEwjYZsOQ5nGdKw
8vNJ9yI4J9hH5lQXZxcBwp0Nc5WsE4vjTkEqHp7fBgW1XEqQWBohsUvtsBKk3zgbDIVRF1SKTroi
wIVmZ4AshUwJnqbzwk3/XmHvhypDj05dM02XgRG5rOCVUd8IBqCgVMKALjOqmJlAvEHzJg1m5IDG
xAtVBVqcQ3MTdxe49TC//HIFsPTmiERVymqoCMjyApV5Oc0KUEeuhbMb0/ff6JB3ac/4CIHPmbIt
Jfi7c+wEKx/3jQ2Jaq9lGtqykBxz+VEvBi39DG3PfpzcTLmjAAIliu6T2zvFn8nWVpbrm2MBZFv2
PZtRBB/6+hBKCUVSF57kfpgiaVeMlKvNmFryJCkrW/Ct0RhJBvklq0QbYTr9NgLEzQJxk+6xn9QB
YnsB1XLiKjMjfv1+pHlrJzKHZHom/yOQHk+jJgejSpGBSBOhnqUijoo5S6ivrJDXrwTk11I0g3gt
I3YiROoumIdAdhgFWW4duPm3vk9+TAbMZVWLVk6mV7ETzzRD1x3dNnRT53Q6fiO8cf2SXSlTlY8e
6zr2va4LqOAm8tPU0Oj1+8RtlAFLcKNf+XLKAvo6CjiMbYIJUy0gaARuIXqGEwrMMBeXBCP6Odf5
YxMj/TyixeQ2Bf1VuUJ1Eb8CFJ72SESHe9lXaZXE0cqCfbUj+R0O8DTVsBybzFT4qv6IVllDS80d
5vaXyu7YlbLuTX7i0R3EG0CCAvr+Onrz1UlHSQRMbkOGLnziuLLnbOxp5WgJZJ1F8GOonIc4zhGf
7IybcBwuVTUwtk4F+alz9D/YjO7aakrWfsgykPANdGaey59jKqbuCMkQQCl0uy1U8WBg0O7P2kVl
V7qU4wr1J9u4W3gKm9TW7L0jY2I0DtKul+1LAw9ESe/DlZzz1Rmw4N1lyEPEKZ1wLJwB2LjBS1bi
2Z0gtFArCZdgvK3yyaUMayJ4GV5mZfjn/Y+hv9rVDmwzUMt8erCXBMnjPaAGNOzSyJ5cWcEbO/vT
cz8Igi9F+Zstgx+CQWMAv4mdFNKR2zvzU2be6smt3HxL+6euO6jStxCjJ0SRUdZ8iBaTqeEiGBDy
S7ZW7qGXlxi/ATrhwqHjmJN+9EMaIrtSPRTBUzx97UMITg9DcjM2d++/mvIc/o6/L4nukvehA0/u
bAgLbZZMJUbRk9OmvtDlS4nLp2X8muz7DM543XytciTEzDt/+lSkV77NpfUTbikwySnUuvCF6+FJ
Qe0sqB509BCi9ovZea31xS4vcm61hYcU+OTQHvPQcsApoHfLdIvEcCltIQ2Y98Gwq9vDAunD+zw+
pNp1pD7gKSsFv9T0plevtPJ7kd/gY/V1TACl7yzT7cwHDXfz0NW+jF9Tdd+1n/vwY5reIq9hdNc4
HJgGTghG+GWMvvQzon9QfT/O+kHDQCfaUitG8W/wd9OHRSRu3sgDsmQtgKP7tr5S+41SPRYOHD/W
1afhZ0z/KfqQ+7so8JJ060MneqTGhXNtON+SjaNPCtOU0pZTuhRNuWUDlUJkjlp5k+NFBHdteLT8
j1VHg+Xa6j2yF8k+LJkogJTKukKWyJYv+q/IBY+oPKK00mJP5+JeeE290OzuZHWfJfhUbEqwVtIl
2qoxmun04P1kH7WHuf+RhT/GnOr2BokIeb7Q672V4Z6BxwfFto2tfZeBcRwS5JhQlO53/niFkSMG
8r5+GBc5tr+Ol6wpiz1PZUmWufEe7xebwynLLXKmsAB9qSh4g9BK2gVS9rmPU3VrE9ZXjsS3tig0
DZJfKjq6DavlKH9BQ62o63FJ8fmLbdb3ABJSNDRXtstzUUjcLiRm8jMwmquEEAoWnQYYXdbkDv0d
ki5oNJvqg+YvbhvzT8wWbflbWX+aug+j/kvTfzeo6PaYVCGZq9LQaVwEHMHNmcgA924HSrW8aKOd
4XjDoiYXbpXGNe0vMRrsebfr+y/hw8K+/SBd0TvDs6vYhQ/cWXR1QwNpxngouLRuwMCG5j68am9a
wwUiUvBw3O09RBduq48qblfp1sQcJnLpnRcPVBQKZ4tiWXDbp9dld5FpeyfbHLB+ymnN/OzbT3b0
MccgZPoz7wN5BxMYkx1Uvdn00PjoPUB1x45aNj6X80/UXg3/qsFbpHft6TZqDlKDMuiXur4twwtM
6YEmjv1HCgK2tWlh0o5eN7v9cKPhnpWzRTZhtdfty6b5Chu8ffDnz0X6mOkjsAIIeMo3G032NqOl
qNCmw+HRlL6jZaeXd1pDNQyFo7q677PLoruwIFBPv97/4q9SLa6MkFQocRAil/8/Xldt0aZWVWH6
OZgxbu9R/9Oowa1Jhn41+3DS/340ZcH3Y7lhc+UQVpdq5nrfoEXi5gN2ADpFvKECHW2h8eLmwIHe
H+31hY6KL6Uo6B4y+nNIgx2/XJ00C8dvmmhx2ZD3MwT2gMzUe/Sp0P1k5ZmJNaLAmmyB/HxEicBY
OX6W2RN2E1kyqayh2Mzvc1Xkxa0jtsoC32Xed5wdjvM0QuUGS/eVXfvGN1QxxVDpPVCsxp3k+DVV
4KAaCFLuNpaxT+faWpRNATwrPjxOe1ZXpvV1jrKMRRkHchzsPUvImOKqcLKur5CELUyUWqRL8Cs4
bWCA14LD8nP01ywbIO37H1N8SVshP+EuQBWAOiZ/dfySdunPlQExzdXy4WtZDMhQ2zfq/KNqImnl
BcUrAUMxDGwX8gV4KI6wSmPwBgGqbxScFae74eQrE1vbmJXzuFDGVf+yj2rX0qI1boaYhi/1eptX
o2oPqZdfcfyKioQMClpVDRqbBMEq6+INrhgmbFgD8NrgyrNk7d+f1VdbxFY4yByDewgZMJdyYYto
YOQ6u7coeRslhGypvqHZ51rDhIaelOxmYLVJrKpciirsiGflL5cuw0PiNG0qLiSeXMGOXzlKJVTs
EuBYDkqaVgzYuivIaOqJKkA7Ox/ef9vXawjeC8qjOmUk0lzx3FY1w0Q/Dr88CWrBTkZ4yq5AokIb
wJsM74mVM/vV9+SBC4EUqBu5p+wIL1eaICNJL/EqtMd6YXqzHdG0coG4gkspuz9JVkQra/e5XvMy
5NiqRkJCJYDU3KIqJywitGpxle/8zC3s+znaOwmiEP61XT9alXbX1dJGLsnj0CKpkRkBCVmi/JFd
8zdQnufhW5LsZwmjNKwBv4X9I4R9lPD2EVAoAzxnAYz9GjLAbnAeKyC3FogB/l2nvO+UR54B8YMH
QHrbkPGmyfKfSlkG9P56Lh7/8lvynpZNdYA0bKknC+9p94VuTHaSu1NZA7aupS1gb1RsR6zyDLPU
Vhbqq5hAYYVFs/Q2HIdygVAmGIdyMscwi1yOaXdCDYZj3UHgqVR3aZr+mbUQqSs5uu9z/f79F31z
ZIXhSTm1pYZ1vEVmBbmetqgAksXJ73BUhp01GLj19aHkYe2+d5p5C69MnZ2VgV/tluWVqdItvGxd
01UhNHRqlDRaBV8LDJg3yQHyt5HFFWhqnW2ZrdV4X3UIbOaWeVX0pSBCIVTYLSlYk9Jo5xGp7obu
UePWNZonWTMeDJDit0Uz7nOgZrd0rwLXBF8OAmytSvhcrz7ePbQqaFJSAua30CE5nmyttIwxq8fR
1dBAyDBlkiVUgx6VnhwR5HWnRzsZDaQLWQk+9RItTdqe0UHHfhAiMQt+LjBmlBO0qHZTgsgKdlgq
gsGIWMK/YoPAnKFdZLd72bx3qgPXbW6HSG13io+EBGIW8d6vvtMRwZWTzcSfbEIF34masgPeU3P6
NET7FtFX8pCNVjLYtc+jMerCPGRlzb/1SZ5Z+cQROocU+I9no48VO8gQvKU2fBspI4pCRtZepVwP
UABVtlAONvgiGG4dGA9F2yDyaYThSkATs43lvkMOtdDvNTIoW6yI+AYw9JkEXelTaTNjYDWC6Sn7
J2sE8xLV2JUG0v79Lfd65XMIQ6ZVn5u1xNHj905tBFbauurcuZ3drsNaFOVPjA50ihUAH98fjM4C
jztadAt/mwouuAWG5YA6Hm7IO9SOpaF15QftZ/GB2CI/4XZiAiEMHtA99Kcdfyv9zJGFpMdYu0V3
3VOKgSeZwACDxbeRH+er4DDmrpK5GY49xi/+7MbPnXOH/EZcebayl9SWgI3+r/Z9EVZnCUlb1XAd
/QCOFVXhtN7l6odi+jpi8hlOcGGoW7Pwtpm85brCnzDnUCVFqBvoog4BMnPj0EWCpTKoCewMdWtV
rp27VnexaP86CPFcSJHXUGAI94jhV4bnx1sNYyNyYR/1xU1+r93N90DzYZeln6zPOPsCCwjB+UgX
Sn6Bh7Gje3rwK7eRF/YoCM+3DhctGGTPpSb1oxm4hXmBUHXq3JbGvq73dbxta470Q9nsW8XLZeT3
bzGzbBFSchDx9PiHWDFgmDCr3tQecL9bnDSHffytie+04BKT2wgA1za8Vm/HL8Of7Mr8pnrSdf4b
a7UeUkZg3AX2ZpiuC61FgWyf4N85/ayrxzL5GWUPGRLS2BjfI0gTKJfo0GBXbspb51d4M69E6FdH
w7JwVKrTELOXVoMQoaVUQfnEn1k4DUjhWOtsah1It1YpGnIRXjkztnvbyFIDV6bFelhZuG+uW1oO
LN6lhC2WTiOjGBGnVlrXkPNdUccbyEjuMPWehJA1X8ugwdIj+IugF137Psv+9krA65v056nEWLpN
Bf1438A4Rfa5DlhqUnOZhWGL/lT3EZF0ahUQK95/21dxiJSc8ovB2SQv4UiICXYUWq3VaK0b63Vw
0Uz+DWXzfYncL4SK9HvQshhiiIEr0UFdLm9CcGBcEDw25yLUQyE4ZElU1cjwtW4WozOl9OoCqkC/
Ci9F3SNqZ1dQFxdggrKlqT/etamJQTWAvS2Ny9nNSNN2RRpezQPVmbxTf6OqZV+St6kY1Bt9uG8j
iapf1PrbdvGP/dtZI4VgcS7JvS6DfDr+RCiYqr3kwPzppeqqNjrkW9F1GsgZuyZd5MqLz0O8cule
vsTxjDGmihHXgm8wHFs4tQAm242D1idpWoXzrTF6kAYu+0q9orsiEVazNQzUq/NCA9hAhRm1GZSW
aCIcv2XvI5+m9+CUKEegaSL9SPHBsodOuoV8+elvZ3Rp0IDtWpYhEgnCOoyKom+sqC5c+Be6V8nU
yHAfIc5g3251bg6D8ZK0OF85El9PKmtPVjiBUc6gACnciZ1okSzOCySh1b6CS4IQxCTLXuqrE/L7
WLfFXbay9F+nH2g0UCeiMYYKgsYuP57W3GgU/GiSwlXGHrmJltofEGaq33PnH3IV7mVrpgOub9Ce
2k6t9rk9gBBXkr8Os7i9LtAprqmOror3uK5MgGtXWuZCYceDCdnpzEnhnUUZjKMBly+W8GiG7mjM
D+9/7NcL63hkYdZR3e0sXG0Y2XKt0fZ3vRM5W7MxrF0Qr0z368PkeCxh25RUhaGTGpnbVNK3yeaq
H3Ya2MRgo7W3c3utg2ff49cbroy75PXH25VxCauEArq9wDCPv3IWQaMuu5DSHCar225q0CGW8mAl
l31rJknruWJwUABVFLZoMBtxgGZN7iITnqPXYCKDOOANF0RoEIdrCIA3li56Hwscklvqs7vv8UvF
CMM5M2xsANbpz8hM/qDAgBao4t8Avb8pfAhq5NRhalkH+oHBBQ3Kw/tLR319Oi8/wSAAatgZAzc8
/glBTQuRwxFPkf5bGS5FbkTcaKbH+TXK6uD06z66KvDW27S68l2fJEhBlOfxDIN33CrDdU1hY4tN
RbFTsv73zLVmb4dZCf8Ikg92i399wPJ7LXWBhXDzYtaOf2+nGbGmAFV1wxiyao/zaaCXexPqUGpO
ewpVwwYqibJyQL1aFzpNX4pBAGSpgxumkELZko/UahMn7iLIvcesENmDcevo1mctS+xzBkPhBjtq
LvKUaI5fsfBtlGWbMEGWvw44vBMaDYnytSvxpaOZ+v4CeP1mYBbxsebuhuDLK/gvWCJ5gH4Jxzao
f9RVk1+UtuOhlY3eB8aLfz/YggIjFdWWcrvwZn7Tha2EsrRL5fIC+ppn+JBd8LiAhRGZf94f7NVZ
pBMqKO2TjnHc6mLeN8Fa1VsEs13cMKk5xSb0Y8f+vigpK5nVHzKo5StBSlkbUziLJDzALEQfItf2
K3vTm4mHwAjW9gi7fOkaZUfhgt5ypewTyAtbJawvICQ5lwmZ+zbHOWLmbmaOqKpAQkYORrMu35+T
V+kpc0IHnzINXRxTFsFj44T6PNVIHB9KW3K7VEvv1PZHVfhYynaT6yThvZ0O5UqQeXNUivIKEI5F
vk6IMTDuMZKz7chN2pZ+JCy/BhAZqXKFUQduKFP9pEgf33/TZ1TMvwcGWleKhpyWtuD9l3UtAp7k
FAqRUzGob/oO8u5XLSZAF1XcWzv2+SOqt8rFJOHPhejKrybpvkz6fBWG+DVJw1wutjrfcfT1V6Zi
OUDEX4WmO+kBhTpWuBBIukKvB18KY+qR5o3mZLctfE6y3CA+lNxuHe1rGAXXkTnpK19eWfbW0cgq
dXPK6IstPSLQYg09zAO9owfEdoArF6Nhv4FtcFFXabqfilr1ZEDKjQHA11cCyOhjuIuwfCwOuVHX
34Jhflr5PscHD9+HDNGhcrIc6EAZjWWmXjS9xlgaLBn3aBcDFBNaowbow0Vhp945DXX2oCjQuXK+
gISRN1lCZfn98Y936v8OT7lIh2xBfiwCGiO/k/s+ZvgeJpOLSPknGMFg++X7qnEQH+ilcWXE413w
fyNyP0PvTddeXdHKETc+mgkxRAs12JZI+NxF2nYubKj8qFdcVD2OKOjy/zfm/r9gBf3/Jim6JCvv
coG+Y979/ZgLxH/yXy6Qojj/oXStkUmA53Pspaf9Xy6Q4/yHwx7kOy0nYshzMfEfLtBzl5ZCBk7U
ziJO+Q8XSP6PTXRDbtSkAqAuqYn6N5Ki6vF+lVRq6vQrLLGtmPdWmM6Jrx0woIguphwrlg12vdkH
a+qGKwSZcQDJdVX6bI596SKdNsU0XarkMAe28jDOUoGnYIt+QYxlXzrgMYkZU4Yza9i26g0oRhs+
fjMcYFPP8c63YZFOyABwURmiNjoMuLy7L6b9/r8x5qVu6TMc7d/Q8++rLK/4Yos7WeOAqeyoHKZk
upsJl/XfjaX4/cY3JH2kFLgANU28GTqKgI1xHdSLnIJv4/MDsKkrf+OYZD/NGQWbTVeNsY0ZYEu7
Osev+wYTcPUrOoP2LRK+9je+derBscxxninH7LuNRW0D5iKrvk5Da0PjlKXPHXIJ1zOCCCvR9Tis
//uGwnk/DC3e2EZsHPBtTy2YvnP7U0V5Rt7GSPr8iLUi/WzMs0UBP3DQ4MkgFwwrcWW53b01u+rx
7I5G3laDXcwHTZule7Jm5WvlNP6XfqwqaWWM4yzx3/cTjitfKkfDbIaZxaWNPy1UTX5EtSR/tCYj
xAw6GtPtylpZnvjW2yzHxYu1AjVVi+Jex3ue2ftjaaH9oUbp7hGOvr3ciazpAio8d1yss6WHFK7s
XeKMPjLydSA/2k4l0wDp7B+IT/d43iQUq+1WBxVZlyo1B4na507HC/eXgu/RtT+mSbEyRyc2rFi8
KuQw1AMchLwZsabcmS915Mnen5VTjxaqel091Ko/za2HBANSXPmFkpQrK/fUo4WcLGlrPGGGrvV8
tbpT5PCD3K0dsacevSymF5/SCSstDrWKX90kIJMrVysI0v8E8jciyqknL1vhxZMtFL6a0OTJYGT2
IYo/U16vXFFOPXr55y8e7ZgpqKesaD0UPhH1wpwC3aTzfrUQJBJ1VGfLHuCAJfI+mWJYG9PKtjn1
q4UYkOVZlFE3aTzUMh7ghP+uff3MCRG2Pr6n7YyeEPbZtvOjSLFZMqsVQesTkUsk6uQjYn6YSLFA
JAwyzXy28D5U0+bTWOXByi3wxMyIlZyxo17oZ4zRhj2a3IZeOd+R5MjO+6aWsDPTGD/ewWElZpNj
bmpcGcCoYaFy1oqxhM2ZO3aqK0nS4gWHua+NmUJdeec9WticTYr8VF+W5PojhIIgQIdHrz6e92xh
eyLDVCspGlpgOJuPWWlAlljjsJ36nMs/f7E9bWrKQ4/ZlqchjVJA+m2kemWyl0l94+SxtONHz1LU
a02bEVSA4H32s0S58OvEeUp7vKCtwIjRcyr6FQT/qfcQNmyNf1wSzuyqIau3sxLg0LvWjz/1aGHD
6p2CUm8QMEVclvKBtk+4Chs6MUXC4YzoL0YNTt14YQIYygRwVrpnLRmR8Ik6jK4iPdR4VPafWrn/
AqFopdFzIncxhS2KJIpv2W3ZeFYYG3tNNzCjKPz8gA5jtbVQ8bw47xWEzYp4V4Q7hE8MxloCIwoU
XzpLGldW54mvKpJuwnwwMzzSOZcqbGX930P+v54TJ8nmp54s7FbfwZRoAmbqVSryL74/fs76qTsv
KRJrmGUepVnVMimpam7LuPRSfQ2UeOp3C/s1dFBqUZAm9GoDAaqo1PE+6Oe1TsCppwsbVOlClEYt
XLPN2b7COd1LJefMORE26FigMoEdHwvFsHAsMYvLumjXbgOnfrewRcOhS6cCdI0nO4jJmZ07YXB+
1gIXKzUN0sBD33eNZyjZk1PpP0p/jV914lcbwh6tGkPNcSdrvEVeObHtba2u9ZZPPVrYlngnFhhc
8yETlB1K9as9mfvz5kM4QovUyBESJ2bZuXYAebBrpg8rT17e+42zSCRKS5mtjXnB2u41SwOb6ZMY
keduhyFMH2SUA68bE0ThNuorOm5JGOt3CuSKC6tdRLyaqU+6Ta4ExpfOHu2vYWbKmxSfSDdxFOu+
wEIX/ceotL6H/iR9iPDKvJBGM36UmwI1wmhxEMVZdlSc/jBr2GIEQJ/3dZWkkLOq8AKVykHeRLKS
/UJUJ9s3yTRdDCo0kFHCjFaisoye+FCYB+xqu99RamBNONgNCOW4VK1Po5kXO99J5Q/SZKIQJaNX
/UHF5xMt8cIczstwxEKn3CdT7YAM9DDcxFQ9d5vaPC8YixD6Bs3SWkNG2ysd+4NfyB8WpuXKpz/x
5YW4owHtonPOcvWjQ6Kmrlmk7nlPFsKOmQZ+W8o8eS5hFhtR9yO01oQMTm0yIeqgN4hwmZU2Xpwg
naY0SbNxELI964eLeAkL5/gZY6jG0wr/qtCjS/SnzzuzdSHuzCWiTVmes0Y6+niNDqkkUfDBO++H
C6EnBDqTd+gde4iY7mJzupqbNYWYExOuC7Gn4VRyqPvxMTugf4jiIFt6XlgTK+Khlox4CqqN1wX2
bhxNd0jXDieBR/BPHUnkD0moP+JlITfe6Ezhd1ziuo2jT7pLF9n5hCFBC7lptvtbJUVYOou5TSFC
Xp23tUQSMeJ78dz1MfE6VIYrWZshnE1aet7pqAsbN25KxB+pb5J2O64xXg/lmRtXJF1w5oZT0Sp8
EGzKClhiTqCd+a2FfRt1Q2JgntZ4ih59wo0wReN0OG9CRPsmH+vALsXunWdLd1GEvR0g7LM2lgiB
TSazxmehAEatIo9Y9Dup5mw579nCpgVBXivG8rNHkEsVAM/q93kPFrasbSkz8pYD84FOR6tmm3m1
BHwiGmhCCl/2OZJ5HY/GHb4KakCzzUoIW37cG4mI6DWmKFj6sbDbpSPV71qTbrExNegLWNp4V2pp
cN59+NmF5sW9nhb1bIQVX9QOG7TS/f7BXjwk3p/551b/W28h7E1VyssurQL25jybO1h8847aik99
L8pguLTZVi0n+bLOa+ty7EdM6g0dQXjDlP/oTmWed9gs9nUvaxflqKG9qWXPG+ImlPMUWd3Vdzy1
BMSdrJXlUCAi5KGkez9m7T3WVSsX6GfC0xvTJ5q/BQlqlTq+OF47JPhGUwRMbxHyR5jbTPx9RPdM
xsy4rHZgHOgcDTjEVmMpHeyocT5WZl9/Rc4uv6xKp3HRJXLuLWkyyGWZCrygq62MRzjq6sHiJ2EM
V5lV+ytf/sSsiFZkcy4NMU5KtaeUGcrEs+K7htNYZ4Uh2N3HH7RGIT9J6q7yMBXfovyxNQZ5JTAv
O/f1lL8yA1OGTnWm0q48WSrsj/qIRmqYm9r3KkB79P1dcWJuRPGIyY7Vysr4qnBqXVL9TXfuYlSF
GJoWyMfTCGO/tfZucr7RBjjvg4rwvykKk9Y0OLCyVhs3/YRPiNq2K/XoUzMihFElkJgGK+Gq2JgI
B+QfdRvj6/NmexnzRYBDvSNFIID9idtQTEsq98zG/HXes7XjZ6dBhQrsxG7iCLjs/aGFQTH+HfDy
n5RNZEHqRmjApC37Q10VBXbxvbqN6L2txMRnxNHrhQ5K6/i3V5OTxfTjukPldPoOUBDKjJ2Es43s
7Bu1ixZHjhGZCTThu0xtgEqgRCFjn7vt1Hy6or/UHdo4si+UUVauevRxXIzh44sJeOB5eeMzdPLF
p+OePNgVbjEHuIOaJ7MEtxMH1srCWPbEGxMgSjX44IBMs1zYJbM1Xvaorh9iqS3vWgPMkhSoBY6X
SquunOenRhMuPFi7JM0Uy6pXO013Oziqee2MkX4zKXZzg2nV0iIdrHFFuujEhnqGyb2YuSmMSgnt
3NbTrcK+VDs8v5FcXmOYvx0jYZ0dLx2fhqvZA/86pE5aLth2+RD0Mo7lfTj8OGtnvZJckmtckHtb
8eoZjnWbJajO5udFm2eg1ovJgabYpRLmfR6onz+LHRjqzec1dUXtQgkX9xI/9Qbzvb0t/1anM6dD
PZ5xw5mQDy9s1mqefSMDTG6xkrTPnA8hErQYiuXAuTUvZ+e2bT4sNjxrN89TK1FMj7LBoEHH7Qxr
7itK3puFc3TWGhFdKOM5r8seUPhByltE5WWK/h/7yDizUScLO9ZRR99scTDxjEC9HbhUuRXkYvf9
3y6gAv+J7iI/pE5bv5TkWPO0FBMczMCrrW3j0tcVKtb0KQYyOBpFP2Oy4o9VZUZeXtvSlZOX0h4b
R2nXDNiqcVSiBfr+LzrxoWRhU2uNnCMFlWpeGwEVMvsG44WwPbz/8BMRQ5SrCTKVk0ONm0NYF/j8
hEHfPVj4xT3ZepQ+vj/GiQgrYpu1ICv6UXJqKCdy6lVGlX5Y8tsPujYhFryoXeq4vZ1XGpOFk99Q
plxz2kDzpjp4jOcB+9Nk5dEnbn6ysNdzlH1o5JrYaC5A8NKM9Q3mo7fKHAW73CaSvz9dp763sOs1
dTZqRCVVL9X0P7KBd2eSnxUFwdAdRytfbWeMAcLac6D/H+QROelBsZKVhfp8NX19cKMHd/z4BN29
WU3myitG0MfXcW9Kj1mBl4QdSuCRwlitn/AH0e658kXXOKbawQbDN20zB7p2X88W9lhGOk836Ew2
fxS/y/eTH9S3XZjJd5zB+Z7aYXawyYbi0An3GaImW1rT1TaN2zDYd3oe7mdz0q672JpuctMp9no2
Fp+xTgq3MciHz4vL0t5yEji453wtUwQllkYmVVMc1F6VN5GnOsmVH6rnIU0Q+jue0Lw2ojkMx8oD
bhJvhjBa1FOstfa+gM3/v1BnvpKJHJzQnuqwONALNi8TEKGY/VXJ1VRjroX7GgEBa5d8hoA/+/PG
xpgL3TWcFpq8aq6wF5VmVyW1zK+Bg+KiFmpKs8VUI9/HZi6fh+R5RQ6M9SgacaxvPUnGKdIJF+xi
M80rZ9XbARAxyeMpxuQJCzk5GbxKkRSvq/t8l+ZqscfTdw0q+PaGfqW0MeMBMsVzhMsZQ+2aFN6U
0ZT1mQtQCBdthCVU2Iaqt0hNfAglp7vCF3mtCvV27MYH5Hh6QltpWikLVM+KnHE/N6V2HzaEchMv
2QfwlNajNjb55/f30olvIeIFdergTj848yFlUX3uHW24whxuvJfBWK587uWzvhGiXqkhFFFYRqky
H7Cv1K/awdKfMnWMPzUYGh3KYeRy3qv1NlSCeOWudGIGRX1UK87Uvo0UGT+9OYnxPxwalDHGUtst
mNTLKSvmTyjSVKu30+XTvPWKQhSOu0Z2ut6cDwYmI8AX8hqpu0GODtXQOzF0f5QNlVQNLiONFmDX
y9a27HrkMzBe8DJ9hmKTtMUucvzULYYUE0ol/j1UWERv0qjPdnKSZV+DIVc2hTS3t2gfVcMe/7Dm
GjOb8Un3B/NOhWM7bJssre+d2g/u2gI8bO2n9p7kKrmZ2gBdpLn2/W0wmcMWByII/iiF7sIo+tZ2
aMnh12zcxCkElffX1olrNYpJxyu5kEJf1gEuHVKb3bedobn8qaUZDoWehdI3dlFwyGsFDdcIkje+
jtGNiZzrx7B0kidpMMt7XOtMrAL1FsOpYdpFeuBIWx+N0T9th/Hm+7/zRLCwhZAflwXXK5Ortblc
fml+3uSZEqxke29nMJjFH89BKNMZsAEDHzp8qG600dZuAk1vv5U68pUqXsjueS+hHo9TT70sxf7Y
HYaxTl2r8kd3ot6z8ilPTZEQ8Yw2LppuTLtDoOj4EvnaHGFEWE/xmTFCiHmDmqhO0TXdoVAkXHLG
Rpdv27JOHqBAjdsUC6cdcnQTJSV1Wksj3obLmyIoEzsmDVdxpGBzyUp+YLaW4zxW2Ml2LAJkYLPU
+Zk0g5xspSrzr6a8DNZUxU/MpojX9IGX+gWn9aGUnW9jZd5IXTWtLGaBzvtPhiHCNZ0sq8YxCDuU
LTMf30Q57q9aTOt+6mWX7YMs6HATkB0fhS8670lmGjdzWw7f29YHZHHWYlxMal7WGR3SUiyG5dxj
p37pCVEubb127Q2XJf1GtLWEsOL4dq8FldUehkqjsKslV1hJ1apb2gqdlLrR0wuzjuorHwc0l14X
BGqtAPSV51hd9xXSLe+/5alkThTfJ+MNwy5Vci/LEE+Cf6Bc2Jhqk3aDJYFUVyUXOX7DO5ke+TXG
fv6mx8B934SF6kEPSF30fLNNIPEzafojl9GEwya1pmCl+XnicBfBpBqgw7yMhtwLbNT/A61NXNwc
m82Awd7Kl36u5rz1MYS40zZtqU551B8Gn1zf9hu1ddMc65bFEBA3YL23L7UJnEeM0sq4G/qYK0bY
h/OuaEI+StdrH+sRhNAaA+LkBhBiVZqUg9GEdAtRJp1/13gnPsGjUuJNV4+Di1H1B4yVMzdJ2R25
GpeIBQyZUW8kP8Ko8P2lcSLnEfUmsdGgGlOH06FuvyhDs0/8aauXk2tbP9TW8oZ2zfjlRKojQlYb
vBfHCfFAjH8kD5mxbp+WiXxQQjPYFjN+bBYOtStB+sRyEjGswWyFJjolyoWaTO0eNfThMoWjiHti
268spxOnpSgAMM8Z9Te9li9G3B+2gY++bKvaT5kBEoMOqb97//OcCMAijnW2qLxgMpx58YRaxIgE
X7AWf089WghOVlqPJta/mdej8ekohxFHx/N+9DLii1Kt3XUTmlt66ul2UR8qWMt4QcxrooGnFpKQ
p4AUhpkeTakHgbkcNom5UMiiutZvKchPF0GKm8Mus8pf77/MqbixWJy9fJtQr0sti6vUo/tsek3S
W79w+KmfTJPMZYwTH6HAJkV3JwIPwr9ZH9JRi2GGG43bI2qI4INTrcWMUytbCBlYx9uBYdaDJ+kR
JvIzUSJ1MTZeWW4nEEemKaY3zf9wdibNleraEv5FikAguimwW3u7b6o8IVy2CySBhEQn8etf+s5e
xa1zIu70RB13sKW1cuXKz/dbW4/dIQgism/X77I7yuySF65vgKwdHB8OwazqOxAlkVkxTHb53ZoY
BNd//nP/ZZETEUP//8/deZgoIJgC9r5q5Pl2tJj9UoxpgOra7/LkFkCOnTXqNlr9CSbJHUZXCOLc
YLSoqzBtfkMOLa0gVxPi3sGy6RTWP+vxgrXRKhTJOTbyXxT4v7yIf7pwkXfadAnV3WFBnFAlY+QN
esFjhbk2R4p2sPmbLGn+dTj/t+viz5AsHkSLHDbbIbYNSJJqjufgI1wj/UG2ZkIHiWWDEmFJ8QfW
2bdPulJaF0Mr3Himy2j/xXnyn6H0f7lG/0wS6TLWAtscLwefYFkdSNNGnLsO+9n1EotfaHuaQyIF
GPUge245MpPS7bDmmD4jJaU5pnIeVDV1owMLNBQ7s64Ay83cNwVrEIGjoiF6TuP8ewMOrah0c90i
f2IwLxNx9aPwAbTAwNGvWE/OVP/8zv3lDvwzkdDifc5c3ULmacb+VvRDuo9mA1/vuG3b9TLP8Tlg
dV92ybr+y6jvL5/jPw2JhIzRMCUECy1bNsA3ldARIPjJXDWKm4d//rX+8j3+dEUDL66JHvx8MAyt
SYqCbwdmNKuoH6fjP3+Lv9yCf5qGDUF4LPDV8yExCDZu43A+bXEnr1PXBjckG/i/HMLfN8d/e+n+
OPOBUguUrNv5IJv4ffKs+Qlaavb8v/0SfxzwcpvEAPj6cgj6iJ8R6rOZIk71fMDiVHfHRj/9y0P/
22/xx+Ht+nqMWkxfD3k67iFCVKMU/3Jw/+1L/3Fu56q3Wy2a/vAdviQX3ILxvxzIf3nEf/pbcQoD
XUXq6dBtaX3cui6+IJuwCUBxjslR9oDvFP/8HP52+fxpdx1pUzfjjJVgC8J8WEZkBj9WcXfF0Jfs
fG1TsNb1ETOKcza8tpv5HyWJP62uNXJ+6jy1PdwKLjhxr8Yj8tG2/+3Z/Gl1BbFqNNBrFB67udlM
9y4C//7Pf7K/PPY/va6KxDxJ1KIOazNGuDFdcJ6F/bcH8rev/sdL1ZhBJzonaI5jhIfZjjOYm9vX
f/7R/3I6/el31SKoV96i5ePNkl42xgNguVn8aGRE3/75WyT/Kfj/y7nxp/M1Re5rXyfoewXtMR/Z
IjGDs82p3yPcUp7anDYvdSdBB1+ZugF2XlzJBiSaGdE4fUXXaX1FcsRc8OfoLFKIkhG51RL4DF23
+i3I5LRPJTjIhZLIz4s4yfbdGkxfYgPepa9XVNXpzN+D4ZtikwSAIow0376wbIGRFxd4IXYR2nBV
MKzXB0XUzaQyMVk+hRduz6J4eZVt5O7DhhDIqKGoxlaMx8nWXpSNNqZoSRsdmjmUj/OY4ioBzv4I
gHwzmlcQJoLCLWt7i4R04KSV8h7hYzE/GmYWWkC23G7UhnwyETwtmw8AzO1DjKaDLLevPJ/5jHBx
L68QbG6HYo1FEKDJaZBgDvn3Bq2DKus5kc+d1vUN2Tr3qAIFJPjCEP4+B57tWhh3Ebi7LsFjOLq+
yuBpfMbIuj3kQFjjd0VEzV0Shsm60y0Tt33biEuMAIxjPY51VJAxV+V3S5xhFom4C6R6jOHVZmM7
FrEm0TH/D690ztIqV5IfG9GCrK6a0X91sg3PHBGtusxbMsdFIPiaAXHf5wkwKICWrG7qMXLZlAEz
3rOPegZrpg++a8keqw4XBGFpZOkiC/w5jnqwSXHYgXHfNmGCKxVRpgjKJkQgfbrPhzKjCAsRo8l/
EFDkr2bB2lIBPY8U4HgdCokwn7AY+3Ta5bEEV3tt9RFSk6wyE61PAtw+tXfxAPm9x34UWCHYk8aa
njJXzHbRcADA0C2YIQ5AvnNVbxEC5SZEq8XzzPu9aLVen+aJsrUgGcMRMFIHzzRyQ3UZtaN/+h4Q
PoTQCdOrdZypv0/xi3zVw5K9982EglWlJD6hJ1xuujRo8V2RLXIg7QIecAx/CVA0KTrd2ZHGANIe
W1qaVFJaZRCz3jrZdECNpN3wTAyJLxnd2FH5ZHja3AiUOoKMSgRN6nLIlqAtIGQne1jpYY9FfOjE
Disaxnca1qMpFuERJ9wjlrXSGyLrEJ2cflNgNxXEALVnDMGCI1KEF3wmeowM+viYOTOW6PDp1bRF
FnGW4dDEiEKdbH+9Yk+q1INDl2AHKF8Vd3mW/h7CXrXQIYa5SJx07bHdvKzqkc3HYYrqtRSNsvuc
0GbB3HlxArSlGSF2vgvAnRHfNJskczdi7vgxyU0LqvGc7/sEaLVpjnx2QmRpllWdIRRcn0Ugs5R2
Gb/lQBpccmaiYsiTsYhyMgKeovn3jhHImEcXAxY/t25D+rikIy+tlfyDB1Ntb9SAjepbREAtv3jj
NnVIxaim3ZrJjw7LuufOJCG/aL8okKgSaoKXccp/B71oe1DdsQd+9EsN8hWi9JNboN/Fkaw+/DII
urm1LBG3cRiKco2THoxT32x9sYQExHgxc2CdY2ySv4hJ2lvIYeYeP779XJpsQiIxRvaPK8m7p9h3
CPNIMsCkpx6RDcjzR0hdTj09aZEg8X1dzDmenUWa+RoBTckYvvLGkTqE18u11w1Bek9oPH3C+D67
1cMy7preu4eFod2BKinTe1gsbdnwJiRVh+i1Suskv43nFhPa0QxI2HT23FFuy5TPBvVbai5Yle4q
5YASQsgh+INsC+4hZKY7Du0LXDWi5oIsJKmIxzNIYMg9YvfA3ObEtV+B6cg+y2zy1bE4/YBnBGVW
0/a/qE5xBgScIV8b9J1yaSP0m8hzvDVKs32dNLqvAJDE2Z/KDJuazbbsFBns2VKNUGe+uat8HeR9
wFa1SzI77C0yABH1DBKNK2RvbyLIPWlsvl2NqRyuV9hKkk7tEAB2ygRaL2ysq2inNmQBF7Nc6mvL
suUzX4BXmzUQU6uJm2ptajCxBUt7xJMLQNNcplucrXFSNoFbbsfAzsdQD+pRiyhE8YuTfypax6K9
Frp35YCVmkOQTB1yyKdNvmZ6np4QiIYJR57qoIx01sZFs7XquR0mhZEhTsSCN3V7N3VYjyrgxQbB
S1lA8EZvd9u48ZtvvG1TQPRLn+M1tb8XAD0qTHlhFSUb2GJTMsTIvOe45GCoJ4/MdOgx6rhL38N5
jECGG4k8aam2cktIfkFKIaho08Bfpqx3uLSQilzOQM08B7YezpnP4qEKwm3EsTgDEVVqHYIRP89w
HuG07BDSDjZlexeHMtHVzJG0VsYtcXesXTGiQtRxV2B1s9+njWSlWsPxxm5NegksfmKgI/qwbDqm
LpsccKGLeOzv9BZhf6Km+Z2jZDm1CIkC9SvOBCoAHu0IMkQvI3SEgmHVCnTuZVCqVCaQB5KI7A3u
FThG0th++IzJC3IK3A/eiPlMZtm853UdHfJcAOi9+WW3xs2aYY1QYJchNRP4pGINvwKbNmeADcOv
ljl9ZKgrHqY14RXrwMrOu1BDxl+ig0vSYdp3mVbPGKHZQ1JP0bGWBHQtTbODQhDhlc2hzWfpiGvb
IYJtQvEGfaELChp2er3RRpnsPs+Re10xzfBuJK3MOwRWxhJxVTJbyWcCA13l8sZNB/Ht+ypYbLOK
oxa7d00un6OsHt4dvJ5XTbtMjwYayjOOVGTr15QqVw15Dio5zkUcv4Bc37X6S8aROfYLbp8lGCfg
70JxLZAXXkWkEYjLz5vkWoIsGWFzpXaPiWwtMvNGHO6dZebMTbfe+9B1+1C0Tb1Tjcu+Ziqj3Rwk
dXZexdpfKY2aDCi63IAzwfWMYbdl0VDmSOy4n7inEqP7JLiVItC/yDCSH+A1pA/TmOo9dWFysiPB
grAi4dVcY08eBDSPcR2sj/aFId8rg8aWo8SKqPNvSGLCTGLLXSpLG6vlTYR5s3NpKxFtKYUBqDKN
BjDaNN5Yrpi5azo/1Tu9zPHBDrnHFrQ1V8Fa+yO3Ut46KKZq3zBGkMpP7FqsGGcjaVbXoKmliTwn
dnmZdRZV39PSBRpfqq9VnIoIREYV/woovHjYLNTsc2pMA7ZYPSKYPY6B4wCqA6vNdM0uBNU8yGtY
qfoGSj8bRvp5b1lDhr00CJRqahDZ+OyRC2BarDQXrh44EgMH+DeKIRuwbj2OyBgDoZXrsGrnWmRn
B/6X+JxRbe9RX0Fk0p0mV2tCwGBEjoHwhcZid1cIth3CiGgwCPDp0mUYCdEfJhIhz5kx2u+QVik2
OMF4e0lz6w4CYxe8oKJVC9Ijl/gMA5/6IDFgB3UykF88cqStGtB3VUFIvVwQ+0Qq0qZyKVF4cl5E
hJqyR+RJ1cdZN+46WNbGgtcdGhksxJkVt1s8IgmZtcsOu75wZk5tR5+bjcWfzYBQtnzKpm+7plnv
AE/Nn4XxYV9NTqO2cSjVN80Alhyhrp6Zx1m+TQyWSAfTX9qlEEGnJVHXIaHRa+AnEO5x1sGNPgUX
BJO6rAimNkfym4y6ocSYE8uhCt4l0MukTPdN6OGvi7K+Oeb9Sm9V10qg9bJ9k43yq7OrOaze1Teo
P/FJsmLexdJ/IfXP5Q8wYCfsGA2jjY5DMybvvp6HufSDo+FhEgzgRDsQk5XbJkAsJAGXN4IPA7ZT
MaRe8ZEEF2XfKmzVa7Tex9xhhQy5xw0cJnwYlwJ94BaiWmspuXHz1Dc3DQL4VYwUq51H/bTu8tzE
cPNhu3naj/N0FfapsQfs3G0fCK7fzP6fG0gKFNB/V57+DGHN3BQafEjaozcEv5hH7vSVwvT2hls+
7zlN/W6ewvkch232Nq9ijEqj5+WEUcSEXGWOnmfExz5NNxeUxowD+A3fm/00njEj6NpeF0ZQ1Ak+
dQu6Dd8IvK3SA6RHN9Jd8AdZg2NI6qQvo7rBDBDx0QvIi91EirTreswcIoQphDViLPYwyIs7LvXw
S5KovuTDykhBtEah0I6MAO9Yh/AZRdM2P4VayZcWnAVkQJMM3BPcAG/D6EA4hfaxnpQ0PRySGftR
9yy4xwdvvlYjeoOCZ7AATdQBXWuXMLueXSI3xCFCJipjnKLIkPOJF+d23QgOdypxMSaQgqWIunsY
CPLnzibrE8EJ87QmdXtMSbqtO5Mx2EHB1EO6LK1jvFxpYk59aNsLBv7fFejQm6RctxZ/Y/n9bzXE
/B8GPCpVate737aL899IelzrAnt9yXXIQWa81NipuNIrHd+wIBP6kueanXwc+oe5DXH4NAYFbQFy
vat30aaX90hs4bHTPPhpMdP5kcdwVNsVhM39wKV6dnakb+ESomflKd9HcW1uGQ46Xi0SK1DfJ8Mq
YY4EbhKmprMF6LgpDGJ0LYZV0/qiMp3fT3HkX9Aiv9Qr9pSrJpXyIzdLfDLZFD332cxuxOi7auOR
xyPswG1CTc4SjOztUD+tPgFYJcN5fHGdCDAFiWuKFQAdWBS7KzuZJo+6MoR3oyv0NkCN7YPpKtPU
PQZJZCuHXbZLhx4FEKSYiricDNr8SrPoW91YAscRH9skwX4FFuoKFjEMWFAU/IynVrz6rBe0COok
fau7aIpKsMKmT4gCGt0wh1h3gpgPJwyS/MlLSqa4K/DQUjh2h+C75WMZE1chW+QhgvDqQQEK6mcy
haiRENw33ywYnq1AhYIVVipkhqBd1gH1OAtFP8MQFrkfdRB394ZLeqW73p6dxD8rXB6bW0Ch0H5n
FL17yEfA59J+Zm8GCzESrpl0CIu0Ic0NIrUlnr1w9VUMkNypBpXzLmJOxqWVywozHnI9b2HisY9T
R+jR0tBdNzRKb5HXxRGEnGQzLhSND9hAqD+tAvzAEdjRe8tRG1YLulvwj5vuJk2Q5SlR+0G4GLNf
6Sr0YyDWugwX372lKpq/kTqLesLKxbBDuqr9zkuPZtCrsGtQ9JgNIH54GEVd9KtmTUVJM9xncCF+
YJ2nvsIgGuhLW6vxGkBdel7AWEVpOnRHO6YeDCOffeR1Xj/FZpigBgxbDuq5j06SA89dgvBAn9zM
5tuJ8u0FR6otUoSA/kDoQPoDt/P4EkZsM9X3POEuV6QeMatZwxuSAyiOCjAYxgJ19VQtac6OBN0c
qOq4dnOsvqr2Vx/MZu9pbPY4yekKiBID7KtvVPg7asblBR7DOKqModmLYzAwleOAhWPEvC6/YtHF
pLAYtu/6UXiA71LjX11KSAODFSQa0rL8Nd+M+wJrEA0+mOdJufmG3kzhFH66YBkLP7XYHO+SDHHm
E6aLES5stPqpq/Nnznj8kc9Td4XIlgR0Zw5qsw4le9bR3KFmcvYmHeb8kQ3Lip9k5fmveARl0NqM
n+02pXss96EEFhmD0GVVV3/FgTQbAsrWaa/hKO9Oi8CduhtiBc4TppHJA/YwUSogCs/9di1JjgMd
Z/QKku0MJPALkbZ7Fo6ntgr9xF8YlHaxwzHoATzzvkatGUEcqUWHlfsp+iaDB2QeSWF06HALBoOb
0Pj1ATbDJeZre/jds4toA84PA1qvcbdAKXi2uQuPov2uQaQFiyILFVqtuPYRRxnBxXXY0O1rMix+
kaOJIfSonBe5FOMjG3uccO1GPf4prd1z25PmMpppuzhWY8k0dZ0/LRFo6gXmJx5Lp6g9KvyJhlsI
Nvw6XJNYFMjQARszWZIu2SEDJXrqO4cLbu25w00VTz2txAqYJAQEQHYKBgvYJUyWbc91W5+xnqR+
pbNMShqowF7hMPRAbU0J8N415IuDl0rrUo5NdMwUmR6VkVqD3i2y45rkboMbXUd3krFtD0cNu1Uq
7U/dMEKf0roNkgIJ6/SHDuGBKZB6Aj1L5r7wWEMrsZdQH1MsyZ+iNgoflkHKa8X1iHy9oD/J3ivM
d1p+vfk1Ofq2BmpByQ6+8QAo7oUFV3YOhlu7BPTYTsMgIWay9L0zGHvjM9D5HVQAD8PBBCPtlBk0
927rNtQPWuO4yWBB5zNqhobn6Xlj4HKvhNnKrgpqiFHbIwWn59nRDZemjLO68Alv30QC6iCae7zI
8xw2+pZrBXmhnfsAS+UJ5fsxQvL7CUEp6gaXGpYbKeobCHCYzIpd3DokfNe2C9+THEQ8AwjxGXlK
8zmdsQfl2NZ0JST06IfK8AV0TTa0Mahkq9gAd1viobl+j4QE1NF9tFbNsvU3qkflkAL888wRXQKB
dAjpUOFVzE8G7+aPPs5RZWjMu2+INIQVizZyL2Gx/epqmzyAnNPsQE7d7sc2TE9oyjheZ+odnlG8
+RPcoO7bV73AmyFXlsLwhvU+tG3mxg5U7eZ1a/aGjPRzMSu/EyRbzz7pIFUPU7PcfvMGflpIxuXW
wNiTwn6136JZnVjfzR4nFXYdAW5F0JPN0L9jsxi8zy4qEIcWHCcELKPZDabdZKYYFe6CRb0IqPrZ
G35AZEL+Cnwxe7Q6Gx/zUNVFitj3HwpzlyNCX8wucTg3MmnfMyGz584EGnHU3WAquCFYXYqgDR5G
a4IbnX8DZYbMnnFj41Yb8xDFh+nYrCs2hOv7FlNyZ/ng+a7Dds9O501dYTLCedk6nv9cUrhZyi1o
WIYSl9W7BCJgX6XLasIHnohpfvKLndF+1MGW7rwHWqWOBeDPZIhbIMSDqWHgr2YLSkbNjDhksaMp
KIuzO80WWOaC9ppGZ7ZO9l2njAyPQAzyQzvb/qP/z6PvV4CBK9eZDvecat1StOAxN9haX8jj3ATT
WGLsqNlzDu70vHMzRs67qGNot4KJH8d4mncZrdmjbqF+0a01WxGwnF/LLAeANcM8o0hABMlQf8TQ
EjbYwgpo8fpnpOmyr8HSuqASoI9OZYCJQ2LbjZlxO5RngHNCC7j0aRtc+4GzEs1h/mNOm7Sg+PGO
vIdunVrhjgxiJCQC3n9gyTotW6X6h2422W2XTeZAt16+evSJI+o1Ozz7WY53kqvpNQ2h9xDkQRz6
MLGvgAo/EtTx+3Bs49NAObwlFHfJmTmzvBuDOjo14qZt8/AtnHDkQK0ipaBL+zY7jamOWf2ebIv/
YRMMttkAlbFocGrepjzbwmIaM4xY5iU8MRs2z5jN5M90GtR+xILUAQtmWP4Cr4hdMDWAjSlBAiwv
2NL7exlb9tlMzPwAp8HqArTdDbc3gpF3fSj487Zig0+4Rn9BeMddBXZGrHfRjEEBt3N8m6jv9wL4
nJQUiedGVxOiRW7Bta4vI7U83ukpH+69nbIM6h8x57QNAyg4MJ3gEGyoO28kDM9oq+cbbAa21/kI
YwzsSU5B4smJRSbKKu8oD7IHjAnqq35escAKbkX2oN2an1iMAPiOyvZVudD93LZ63I3RZiHP0Xm/
iDDqS2TGuWfsb44FVIf2RRNrgG+myw5XEBz+w8jOPSSeT/y3sYIO0t91SZ9fEgMMHLOtqRBGLz6b
Jq4hjiSiSpsMi/Zz05xavLeHKZJYI8FwFZB0PsTnaJnbKxP0Ocq8Ou2KzvHtMvQ4QMoWoKGbFIL0
VuCak9BW8Uh2A0Zq/c4hEwFr/lsE+MYCYWIMhv6d121wHuzkjsrmybXyA70WlmNdw2bLKUMs9iOP
OdJUUiAzHO5LK38OQwMeKpP1cJrHBDt/GDesGE6goLjHrA3JnCoFonO0KyuGXoxoZDBI2ENKSN9j
S+bdtur0zsH2l8OyBaT1d7S+XRGmKNQnH0mKeRCO9bat1c8VQ9IjgfG2aqGcbcVGDWJGfNpxhN6J
hVAs/IX5G/SX5NKkwL5Ni8M4vnaY1IjVaPjAxsAfII3IV53nLX7uzNhqTROBdNg+PRApox9I0sNL
sXUCnhe8wnSPd5HDrdZDBmEwbnYAIAn3YprvGWLbbOCstwGKJ7b68T7DX+92GAjfGeL9YWVz+46m
WzzPUSt/ZG7mHzSucTRBKF8r1WLECJHbqQsTocHL021Llfs6viShEqB88xAhuVP96BeHteABZXfR
QIE8TH5gO+Y9PmDwOlS4kPgxlyT5jVdQnYAShHNqzrE4iPfhqoEsulujzJBylSosWe39k8nD6Xps
6ahxMWNmUPIttweUoW/oOpfvsJ6tReWYBuct5Ck6NshZTaY9ij0iyhFi5KUXEz6awNnrY0t7KdGj
0uzGTis1he5nekHL1YEp0ud7mBvpGSk1/s2PLH9LQzfhk5T0HGnUph0oaATe/YzyLU92BL/cLU+R
H4TGSe0iHq03dg2xiBmNYXeSuC+yXd/00z1Aw74I6Dzv2ibOHwRWJE8ri3BXgINwYYhGuUJypr2s
bnRnTOr6ZxM79BYSW4WY8Sb7kH7fGEgpKmzb0jJwLeLrJdc4ww0G/eHmD6Ffm0OYdcFLg2sX8/yY
Ys0AoTx5MVHI+QVGC+tbDvXlUyIsA7mLg8AIMFXNMfPUnXqo2qZQoAIe5kzQPaR4ere0ihconsCF
xfV0xmpxe3T4Ze7yTg0oFBfJDyAHRVcC/SNcbB1apN51+Tm2OMswjG9OHgLYHYH9LSyI2YY3JWVw
30w1PSPvmJ66gE6XGsSr2zgW9rNTehXX4+AXuBKSiR2nyCYvcu6nn4Cyh79WK4BljRvs0GaTf1UC
I9yrmeac7ns/Bk0Bo9NyweEO5YQxXMwChgSH5/HThchWOIx1TPE88NPafQyz/NfiR4TLzVzBzWfw
yeny+Du2u8vXp77PAbNTLldHgqhNyDz98rC1aUYLSHO2atmCRMYkzq4mOdOTZZrsaqR+nzGFWn9G
ad3tB4IV3CkQDjoBI/t6glOxRg7cBzAJGJ5bmtsdxmG6Soaw/u3iOt8hXoJ/6S2DiMwE0VDZlmy/
aEnD0o3LvPfRwj5YtKhjNHXzhamlQW096OhNizjcKYxZ7+iaKCxoWRveKAg1xyANyXU7L+4GXcGA
0C4Gtbu1+XQL6ySoGZkn5mVGig7ecp+Ro+UkOcy0Wa+DZhFdsVIFHg3X8hYrbyDfcyAe8VoBnjJA
SseAuAAETQ+FC6ZlLiZuMRrrh0i/4vjD5jKusFOfdJsFdhcSBrIE9SNcF7SKt3AAx4ETtMwmi0rc
88kzbBMsKRrER0LR8hhHePz0j3XO+ocYeuyN6YdgJ7ctvo9yITB36JozCkB+xkgOfLocbg1sEkOa
BPr2wTM54gXoev+Aw288oQ7NIU9S+bnNExjA8FmUM2aPWHPaOvoA2Hz3IGPNPxvVsyuDpYUPOX+r
3rHb4sdJId9WQ6LcZ8xnBSS9+hMhFb+a1E47Eyyoe/sZAzyUEbupHWuo6330/eGdDwF2ijGCw3zf
8kXu8VZDART9WHE6hHv0yOjbhFAepZxqXrCGm2elyybM8muxPiEz2d0huBarx10My4udu+CIBK6w
CjMkehB8iODawPT+IFNwoAGG624sSZprkWbywSGdFCp8wgTmhm65WtqJPnIEgtdl2zOg4Cn0ey4y
/sT7fr3pguTbejtAj3c4Ph6S0EGzUc22a53ss6MNIOACHTPg4ESW9hdNsvS0UEXsjmzIY7ryuawL
jfN/w9L5AGqshOxVrRL6C6UeITbI3pqOOOzaAG1b0CPCsybLpVcJAmzHNWkCrHmF6XOCaeEzrCX1
DfqCcClNS15rMq37qFbkCLFvPUZ1G0XFshlxFpAjcXHo3L24fJWvLYwJJz1Qe+kQXXFNbRrfZAqL
ZWUXTt2uSZoabHb8GfqDkiOXxZBw+YZDNRkfwrnuebUmIj8EIS7jClG5KvqlbGOrLtAYkCrk4k5b
OEIQW5DiVPbdsAaVnfSvTJiFAeyGHfI42uqnZIU16nYiWM6gy8rHpwi5APm+RfkmSix/CXVYwM3E
/wMmVtI84nu43yl0/wogBLXA1oDfrpqyvMGNu/HXEKdws0epPH1QGHJuKUmgumh8PBH4kK7A2mE+
3bUvEzLzLgjQFIVlZCkV9h4LLKumhcblWsJEbU4Obs2rBFMyPGkaRxjxs/VCbNyWQBUDA2zCJO+P
Wy1rEOmzzMm1RFpGWjen7wcGnHqND2yFKRk6aPQ0CCOQJoP2zmhzMXFaqwcacf1cm6Frq9S2OXiW
PsL6TauF7YoccQafqLXmABWG9fYUzhAKMK+UkJiXtEbzGvVphH9uVxRBvk08KTfU9DNIQNjiCkVf
P6/K8xU+nSReD0ng1HpujGx00SBNjrxp6DNHG2KkjXt4+YSPh6U/lcB0oGjzgaDs63kscOM181Ti
78TYASOI9MP4IAt2yMeVkBdC3W0HGsLmvtl2ZhXfbHi7YSwEFUW2gS+SoWG7iTF75WKZvIcAzypc
pZkKi2gDyKKGo+he+jp5GnsNh0kLU1MUU1el6+zPfYYFY5Z/ez801MMywxGGap+NcYtHB7c9Gkuk
g3VNQA9BlnQYMrVC9RC162Uf/B9159UbubGt7b9ysO9pMAfg7HPBbiq0cpiguSE0Gg1zzvz156Fs
b0s1avU3xHdzYMOAPW52dbFW1aq13hAHUBSg4IGzyYcHXph9VHe1tssWrlEF7Pr7MLXw2TRKZpe+
Nej+CenuKHuZ3lcPVE/bZ+q8+UMUmMadIWu16sbgqs5o6QCLSxp27VIy5m3dBSTo4MON9DKNxvFn
pY/OSUFRhto4ehffI3km2W/UIDyuG1W+gPvUbBuKdBzKduAcxyzsbw6Kl9WmdyR9G/tl9w3KWnIV
Aum6YymHl02ayA9qX9huoY3jheob05WijSb2AsNUb/Gk4i5STeadLTXShpPD/Jm2wXykx0XF2VvI
93Mxd0fE/7jRzFg910lvn/V2qSxZtpx9Ke2pY1HRtWZqqa5aAWbWmHr1T1IS0YxuwpYuMyUCq03o
KPtFWZwAmqkee2A4Z/iSt2e6Hf6kB+WfTyg/KC5tzuAr/Bx8bZMsttNNGyV4IcixZTyWxrWenEg5
ygEqFvc6zdPaxVwSX7dKKc+oETi7WrWhgmb9QPIS2kUMSsgIgjOoH/OPwQ4nupAKNBVK6ncNpl3n
GRD0H0YnZQ86rUaEuaOy7jc9MHhXoUNzVrNEjkiiI6+XJOeGAHRuizL1r6pObzYdCd7ROCn5Nq0n
ytfocqcOmI+A2zeaDNa9E5fxdSkV+eMgpVRAZ7+g/+O3xU3K/UTfDPDLtD+h9b9lRHdfZPz938tn
nkDs16CL2v/57zf/dvxcXD5mz434P735TPM/L38cPBfbx/bxzb94eQte56Z7rqfb54bu4cvz//o/
/1//8L+eX55yP5XP//7XU9Hl7fK0gDriGze5RVjhP75Fy0j++tzyA/79r+vH+vHpOf2v0yZ9zH80
v3zybx869Y9F/FLFN9ukaL/oMf7pQ4e93B+Koxu2tbjJYdJKK/cvHzrF+kNRZQswha1hpowV7n98
6BTjD/RZZKzUMVrVsUy2f8eGbh/RVltQ9K+ob5LPZHC0NEuOfxknKKX62S5p5cuk0LfzSCqgSV8T
K78cQRWrtYaIioqbiYZJsW927qCVT/nob6Tyr2XEGuAdXf+JdX7tJvfCRnoPAr3gr1+NaDRatRis
qdnFpbyzpSrYhgVF9tbJaOuF3VFHXYDLY+ZJdKzPbarjbqU3mEfO3Y8qVj/TjyS51mdIRBgZw6hy
FQm4rdWoxibKLCq6eXpvOXRC0nbiIjzHyQYA3a1qwV9VdBzFfbRE0y560LV5N8/F/ZzFl4z8Mypd
gUvHYjjJ0yY4yWoJFq5dtF5cMcBOn58pXZ8iELWN5+BaRk4RjYL7KusurSyhktuEowso+as2UMYE
Z/k01PJnhWb0cZ7KdxMkBRqZ/KNrzat5bravFuU7E/ryKt+b0AUt/2pCKZPB26nGfudwr4OlbW/A
DdPiDtlVnIE9z9EABocgyBTgICUFw/ihyK3TYrln6mOAdWZzTH8TDSfu3FlgPqPk42b9t85SOBfH
6zY2pK2dpMGRnQ/ZKVgdDJRRidk4mKZ4VKNpkcw97XQd3Yy5osGb6ua9pbDf9lZ/U1XWAUUIdR9G
fwFFvPqp5oi1TCI5/W7yh+s0Dc/qPL4xa+2CST5p+5xDWe/TDWet9cXXWL+TNTygDRZ7OIu0rtFW
dFrio6gM7uIhPTYc9amzW/945iCkC5t+1chcXRZ7jnxCcN0FlGw/fkvqPtyGSOopHLpsklztUBg5
mZD6yoxdJKtbB6tWS8O3Vfdv7fooATHuWk760JvyZzPBziELtwmlq9KC0wlDG6RGVaXbgUWLMb1y
7mioGFnFbTAOdx8P9UWA8b0FJdCCSLpDg/Zwveu6bqNE+TYPHI8CG8qMnQkeKHiqDZaPXdynWnxH
D7nf+GEgn+g9peaiPKe9PbsjWswfj2ffSxdYHyZVZMUw6KnbtKA7Un+jI7IOSZi8CKG+82tFdeQ8
dMw4kOsaTFN5XqXVedNy365MiiNGrzqb3srbDd23hBxEOc47VnsYQqJN1ewuyABv0va48oP2rGuo
QwYpGAID/Svqhw9ymtwpanNSxNbzx3Oxh+Ipiv4CyqhH/GHAF+QpVNtnB2R0EgMIB3yBvfyBLUVZ
pva9OVm+/lWcGex/UQZYeacUw6kKxsOsMuYnOAZd4+pKwfWgvOx00I3GIY72i2Lse98pnFQ+JIl8
TPNqh6bSHRf2M3pMYOH0EJTrYP6kK+Fva/ponyDEbCKw4rFpHI0qql5S3bYsDO5OY2+0dAflr3EF
pKmp++9OMbCXIRy2wWA623z8FvZxTl/2p1fzYxqTBPnXLnft0D+US7VMjaiiVHqH8BhYMRcU57EZ
OJ9UtTkKDdiOtOO/1GqouHZgcKdtAm+S268Z9Bo/CC5bYAgZwiID9/skNM+GMXqqIvV2mMrZJeeQ
t6SVXpPJB5jC+3ajF7Lzqx8AyqYaQl2rduAq6E/quKsgF4Rf4r08q18MqhKV2qGvlGx6LtGYXOO7
CoXGkK4gzFxMabTBsvsGq2V3VrtblMvPyNKf2GhPuIqD4wsq+cDGuU+n7+UnvBpqnkvplPlOtYsb
Sd9IHfiuRXXFnZOov4RuY3oBwEDaht3k9gN45kBJbguzlK8MJTDdLLVn1+rlaJPQEYQaBa/Bb0M3
9zPNa5OmOUlVsD5D/FnzlU8TlTlH6Qp3WMxycCWWGyUkEwFeDBOv2NJ+PrMzq9uahn6vAdL/eEHt
4/S/bE6vfqRPv8oudKXcAfrdmHl0Rvtzl5nOMwK5J0XeXSb1V14XyCDtSK/bMzk3j/I0P6Q68+Jb
/l7wCVt+brc1HXij3FHuk2GuTNmmz0h6gPqE1yUphaMDlFTyTNlI8vA90fQnEJXtJuq4m1mOBkBb
h9FkT8E2pTpCseAHDbDKHQ2FEmOD/aGeUZTelHUF8m+saGfP7Q31A50K9cbKcA4v67Ms7c90cJcu
0ohLH8M2PMeunKO8U8/tckiOHSk4SX31EdiwTWoGfQfClk8CSDYly/On2U5PtQZuN4cS8vyVfIsl
+nAE++Cb4QMfrgz/GnVF3dUK6RJ686cktb7gmPLQs4m7elqcZ4AzyhB482DWR1WoP3z8gl/Ept+b
YOEQs+RmsM0eXKa82B83QXXf9Hq1LXu9dDtNpqQTquAza40OZtdS3Bly1TPZFLecxMkRmq7Vpk30
RycsSc9LXJtCPwg9v213NbwxrCtJhD8e64ua4DtjFSWt+wIUX691/c7Xw8u6v7D6S63Mr3W8Vpo6
oO8K/9wAfghmT/Fq8gKMnnPX4WLrkDA0QXo8ZppbhPPPOK+vElqaQXphSfZxVQLmtqsTAN2bAfpj
Y+kn9Ux/Vw/4rf7Od2pSHHNbV52XFN98esKZpirUlOvbxLTOCq0/NntAr77iSepNap6z9wKHPs/6
H6MKiNhE3DxMvY/nYd87exFnex2UM/tcOPT1zpAcHYuhKL1P8sTatrSFTxW7tihs0TorZKA7hWlv
WJnyVpodivHG/BhJdQC/Ae52lOWp18iVtQXOknmKSiNM00P9pJkAlh0Y7JJHvvfShCNbmmxFpjra
7uIsMVQqf3RzAEpMF34e+uTK9lWQVgNNVwJQ1jproxfw0AKnONdNJbilj5EtyMswurajuLsbMpvq
HfIeF8At1Q3Gne0mn2VpQ8zGntkcyGfMPWmxKAI+0ZiPJMMpdg2gie2sg4mAuWqeUONVjnqnnD0N
Bo9XazHdW70Ytn2WA5jocIHMguocpcpbFNuuym46gRMcbkqDnLlM4xA8hqlvetmHkwD0b0OvsPXS
1EqPTFAtLsQy0y2tTAaLY2EdpUQPnRNct0UGSjNQwVbRtj2BfKS6lYRmPsDogNI7zNpIBj9Wti16
WXBXDJ+kb8ka0SgptmHSnIChfLDr8DoalONST7MLoui08oNLW8q92AfJ6FpdWHqBBnFPM/XmFEpr
QhwtWb2cj8dNb35pk5ak2ioCr0feaqOm6eAhY3/IN2hf0qsYbxM8yJ1mx+W13FGhZ77oobtNM5Sc
e5k/bvo2CTYBldkNqgPPo67WbiuVM4TJpvScHNhNgc27VxXKF6Uxdsms3fSxdq4BceF2ohlXo9qf
61CHkDdWDuWke3j/LxLYr6KxWHxsrLhMd0lif4GM862FLusa8hBsCzW8thzzi6paXzI1vBrTBnmA
omanNKXcnfOl26lG102mPKKIcvtxyO27J70c5q9GpLHlhqOVU8molOhKWXT5cfRT2ztfy0/AUQ6f
DdWptnjTGB5VU7racT6c0OjY0X0MrWN/ngxYFNSMLgJ/jo7rzg8OxNW+us+Llc6rsan9ZFGtlctd
EIIqkrWK6qHWBMdaSqeAJGo8TYCnWJJ5hbol9i9OC47BNJCoyZR+M6ajfhWCcT6Shk6lngBpt2Qh
Hjhh9t0vFCHdUIAg2GWn9LtcT07VWTkGVbmVJfvCsumhEup2Nx8Zhr3JlPBm5dsSTuBMzWR4YdOw
8yPlmHbLsZxRso8i+yz0bbqA8nHjgHcxrG0C1MuP/U8wvo/VCN5YCWdrC6rl2g7bAwJz+xQ+Rdl5
XroxVLSEdlbff9Li1NxobQ99KBmv/XjkVgfY3jWS/DmTrLOcXUILizudW/8GbpHhaa0Ue5MSPBWR
DlW0jh/xdjogC7JP8kjUrGddymUnjd2uC+maUMMJvvnkzD+hzVIC74vmRA0q+uoko1HUnyVUw+AT
fZON4ryOqAb0CmjD3u7LIyoG0Y7scrhpA0h+mpLeGr3mzWb8YFlc6KADeDB6Djkd7bm3inL4fioZ
VP7sbqdU/ScDIJfXxKM7tpLtlnX2oCTttyHggNAnfafr7aPF/uwGJZI+0HUvM1O6aCK6UXpnaUfB
zHpnEtQNxInnICerPbAS98hnihr50LnmUBqMbqcqA2RkOb5QqjHZoPr4AzsUbk9FcEVTnH7SXJ3b
enGuFBx3lgxjF8Qy/BzNuJ9tDqzK/2LVJGfdAOxRbY9fxvf/u9B/ET3VRVP8bP8PVPrVZSnvr/Tf
PU9P4XOaPjevi/wvH/qzyG+Yf6iOZtuybqqmvtBC/i7y6/yJTNHfkTXFsVV9OWn/KvJL2h+WQmeA
xpRiKLoN3eM/VX5JkfmcbtEV0DXI2nz6d8r8y7H9T/Jnq4ptyIpiK6Zlqbr8i6VKPnW16juq73Yp
AJapsClI+YO2bafROVD7WKrKv3wVfVqLFjK/SDyOoR9m8CaActv+RLsY6jDpFMJ3r+b/+s/nve4S
/PotlkZ/xEHhQ7XA6gibdlVUU08tRYLPoGVbs250+Orw8n77WwxUIWQoVYbKWxAk3jqZ3+CndbBh
nuaTzMfApGmb6OjjbxG2+uXtwJUx6Vwajs7+rgk/RkehY5hhoGxsa/pRdedVXrtA/9wu7jaxqsNX
t3Yl5cViSs+Nzt8C5doaQbGFQ+XKFejB4lot5QtrDu8+HtlyN3j7LkGf0GWSwaDYpiUqCgJ+MTJb
VoNNnCn+pmqzuyKgkOYAXN2ykiZkKCCYfvydLwtE/FIaXo7iaApfKUp1AVYbWk7ZYOPA5T4dkQY7
bWW1oT1tYZZiY00/mNUA3DweTvEdlcFfmZd5aI7HoDvC09CMKzcw8Dj9eFxCb2F5S9A9NYvav2YY
xKvwlsAETk7LdWhDeQU8ORcpKi4K2g5W3BWmS9ZCRdFJFOk2z/xrQBHLfSo2v9ixNG1kXRvO7div
j5H8DFzftqjRJkDUtw6YQbQS7CD61s2GdGbr6nzbq/2Yb6Hzlm4sRbrn08eHrKpF2Et+/LN+DSR+
FZrobAu6qimik95gWu3QjHLIXZpqpKZFeJsE+iGT7re5+V9zh26MCa3LBBMhBNIM3tI0Ii3cSIY8
e2lhgmoHG7YF8FbB+4qtA5vQr/udY7Awbcuw+csRy2a6DtfIGkHA2GFKSaHqJVfOcNeZpuH3FKf/
/Gm2JmsmVzKbzUJ7e2Oq0ymRS7BXG8ucgfjKCoZ7MUDSj1/TS7dBiApTtxwCAsqEzMX07dcoXQmf
UWYGZ93JL9FgGq8sinMeGF1KECU8ZVmJtKOug4zPpd668mNFxUZkCN3hove9sLeG0zK5Q5OsdMOp
za4RAwKG20jGCTZz32zNiSDOSd2RrvizhwhQcwb5QPbSBZ/cQ/XgsmmbpzbkyQP7H0etuMuY5nIs
aabMAhHV1OjcFWOHsd0G2Q6yHctuNuqcoLiO6sOmw11vK+ndRcLN/8AqeWftm7g7LtcXTVN1sQdO
V9uk4GaFYNe18MSphpkaW3zIzPadTZRj11ANKp2moonE7GFEwDZX4ZD3tqpxXk3j8TxqpLi9Y27s
YQqPfDa07cfr5b05tUg6UD81FEV+uf69uuaVBg1RjscQ9qGebWbUX6Hk2cld2qsVwFAl+tJpEyZi
Vh6dfvzN70wq5zIphmUphIMoNpoQI/Mw0eieuqnbSPSJKedRt/v4W94JcIdj0X45JEiiyKpeN6Ls
FnS0ZlG8T6HZbxJVHU+sSp62ZSwFB5ancI1n1yL5Yok4lqazRmxr2dxezaU6LWDhtgQNWCvf8N3Y
hui9mwhqIQal5q5ZNHcBl+qjRUbyeqrz+zDDWdsybRVhRjs9LiutOwW47GwKO49/c7r/HJxl64bm
KBq7w9vBOb4O5FZhcHNnhDcDDNQLv5nkA5Ei3Pj+noN/vmZZb6/moDBNm8anrLu0RSdPmTpoXH1p
bICKzt8T2Q9PGype53LRg/VPIdYXnYGkUBd2N9E4GVuE4J5Gx0GoI9K105pWypE0ZQ98se1Z9hDc
YOoxuCo+I542JNFRFmcURDvn+eNls2TUb/YacmryYPpVuk3o/+IdxcaMIVA1Y0eOlokNi/bHaKbO
ZwI3kreR1X1v/RwCSawmcgGJF7r50CiT7MKE692yCdOHspUCZaMTvAodJSvwEtTWJiitmnKX5tAq
3akwUNzonBbpniQaBnrlYMxRi+8jROJVvfG5VQZoKFSLlcrHP1BoFC0vCrSQKjtLtsaeLSr5V7Of
DVYzGW7VKSqiRcXwwM9KPVxNnB1ZR7HlHkNB3pFrjwvOcAvHxo2c3AR4J22yxjgkY//OjFuqIauO
ziZP9iScj40KwT/RJ4ucpxg/p4b2U0I4EM78TG1fT6cDG99Liej1QbncmnR+uS7btmZyKr9dqRnN
kCYnmN0B9ODYK+eJaXaowSXSpuuy+jghoXTnxgeSYFeJVyQZXR9nPBCWQm9geQ+EBJs++Su7ryzG
JToD9XKjsF1NzUoPjF9w33ZQski3u/MuzOctrFfjQk2b4gwDmnSDil6NFllhe+UIeADhFeUR7Te2
jzIDTVtXNLAl3bmHP1VtW0N/1lTngFSyuKlyDZUdTVcJEZN9xRGCXDEKKPcoWLhmPZlHEOifUpCs
gKCL5MBbevebQCVysZUNrj1CNtNWFXDHCn6vJOU/M/w1jmGdD+gfyoc6l+Lpy28yl6si8DuVhSF2
5CEuweivnWATVYpx8u10dEAHFNkwbMcIeO/H0ffLWlcsysk2y2/JpGVn+dmvdkmonF3lDAWZTIPx
K3o64cZJ9eOixAC3PXRR+vWX2dzJQAdyrwdZKPa/kZoe7WRgs/LNGQVKmp61pxR+5cqpUd8kdjqf
KWFyyABKKM2ysAkwQoz7sKVxVRWVSgHYyW0r5cgf5c3Wlrv7PhsvANu6ce2coVy5Sywd1SJIJ31y
IKh+WTWEkwp+gKsYBQ1L1HyngdxNNPZDdCKpFWo+vnlxg7uMZSLw9fGb/GVy+SqTxNDQ+UpKJ0Ih
GlRzW1kqWUyK/MO2rx1UBMbS8vISVbEkNgD0lVV79PGXvhTf3+xdqqUTgkww/GlDF60H8ezKDL9r
SYK5lB1XXRpvESYKdoiPB8dFom7m3NkgRlNelTBbz6vab6+UoHNO6yD5dGAsyy/8ZSwqkqYy9SKA
ZsJatqO+QgkI8/OxHSX06hswHU4FvN3sBoAqvlUel34vXwEByXISTTpULgLbB4Aov55ntoaoMdcD
BEtY5qYwDHnAcalJs3IjkV1fs5WUkBXL4gipTUT4HGhwRu0fQy2Itmo8Klcm5KRjOIEQ2jGdf6Lh
fPwyMb9V/dxb2nyDdL4qn/O7tn5+bi8ey/8DRVBl8cXbXwS9fkyipn18i5BePvJnCdSy/rA1i0KW
glSrvaSlf5dATfkPm6oFiPWlqOOoy+3/rxKoZv0h8xHoXNRBNd40t4kGTcbw3/9SqY5SOOV+ZthE
gswf/Y30vv5znQIS34sqfnsr+cu6id1yifPXOzL6xgn3ctMrqBZsUgfDIEptB+J238OFVMM0U9IK
n4crUvaZBOiTqtd/rrbfHrew7NtC05PYyQwPBYDOHWNITk48myufvvygV7OC0GM0FBStPNuEP6w7
Z1oELObV4vjrDeyv0P4z40K+N002giJ9YHpdL33LRgPlTtQ41j1bfTvuENWyxO9AXxeqfode52Mz
dCvfpbDhB7q0mA9kpkcfXsaO1Te2cGR+r9r2z6QItUOtb6RBV5ckuyTVC6ziNJvgXK2aFbFjqJWG
NfXwcz2E4QOoHcZPLpzlgRvgnjUutvwch/tLQvvMQ+sO4EcmYXWWS+smXWzLWWrdgdr3dc/pCumm
b2XUiLMOUeV1EyPEZxPgIw8J3vCMrHvw+8FFgO3AMblvWoT4LAaAZFnJoy3Ugxf8+HmmVwfSnX3P
Xv77q+hM6zTHgRgcBWoHwACgT7l13T6vmxMhPP24G/3aL3ifSv4jBp8SZdX1ukcL0ckqoaK/7FnB
BI0rtbdD4x/oii/T+k9S8p/4kYXonPXShIwWGx6cP8lttXC+gvMJUS/xDyQc+yZdiNBQC6UYlSjD
UzE5tWTpLBh+rJkWzrO3rxOolDMPcmh48Ll3tdE/krut2schBb59dN8juRmkAWjITB5OMxuCJ7f+
A03z92fkl1IJuoiVn8r+6PWafm7O2UlWtd66KRECcx4GQy6WuNf7xAsRSUnk4WTdo4XAxG4b8oQE
QLSSTHsXWFLzk0Jh/Gnd04XQ5LLQy1AFWSX+9EXv6kvgvivnRAhM1cw6bBCiyZNk9ce8KMEYkvKw
bthCZIbJlBtjF0wosI/TEbIyzlbV9EOun/sWihCciGiZVdA3o5eSofuOcYxL9P26gQtRKeXtXGnT
qHtRqX4aDP1H5NvxdtWzRZ/mVE+0AP3w0Ysq40xPjUsqKweYKXtmRPRnzmazk9IId12godgftPFl
Ojg/1g1byGgnLXP6gmsRGhGLfmnfw0/vHtc9W4hLalohWkLjyH4Cy7SynJ9SNq+cEyEwkeSBhQuS
yavl4bmUms+BdsA9Zd9sL//91XmJQroyUz3myUp22RXdpYxs5qoU4hevYSXWdJyT69EDiI+8dmR2
951aHLJ/3DdyIS4ps0HPLks8PDX7KTX0OxxyD5yY+x4tBGWN4uyUwEv3VOj2rhwqO2SM7VVJoWkL
YdnPtBqVvhg9vxuOlUYFJTxuVy1BEXKRIAgtdU45eRpAbs1Gg9UP161u0SM49RFNQ/mOA82CEkLd
GzGVMFg5biEsY+zzUF6pJw/l3a+5mZ7h47PuZBD7TwGaEam9rJIEysvWgWoF7Bp31XUTLsQlEgw+
xXAGbgc91gzogaFg0q8LTdHOV8vVzE4qFkrfSadRrn0NAFuvG7dwXgZS0uuSwgJPMN3y6pz+sZYm
q1JZgN9vt5Q4wWlX0lqOtLL9KhcmjguyfKDavicyLSEy02oOa91iSylqKC65pSGdnKw81ESX3Kqw
ZKUqOdTMqbxtg/ArsqPrJlz0xY0VGB0h8+xpJLO3UhP1X+K0XrddiUa4laYluo0Ti4fy2r0xmig0
HTIO3jPfphCZY1xYjRVkyzmfZIhd2c+6se5Viqa3ej6aLYYtIxB8pDoctF9S7X7V8hbrniGNaBmz
rNFrjNxwxzK7D5N55bOXmXp1YAaJgRB0xIwUdgQap1VAjKCGs27gQlySCdL2QaDM62rrZzy2iptC
wF75cCEuh7a3kkCLWINqDwktyB+rfLpZN3AhLkO1CgccTUYg+e2FlmAm1UTr8m+xcYEojJaGNvph
0Sw9I+34pMvzusARXWhDzHutEOliL4bLuPUtICaVdIjJsCd0RCxHr0xla3B78Ox8uk0cKigQjQ+A
yfc9WwjLOoVxiVro6Om6WmEoZkIozgZpXYYimr9aclvHts8Sb0NMloOhS7eTlEfrjgfRsNRKYkkr
Y6RHB1okD6nSOo++Pwyr6j/cIN+GZ2xi0WM3xujNhfFJNuNb61Cjad+cC7HZakqH4qlBVVlqj/CB
1txak9ZV20xDiM2mRvcXYDrYsVK/Qc5pm9X5gbvDcv/4tfxjGkJoSmrcm5FcTZ7cISnayx6iYd/B
GW+VKNquin5DSGnRgoBYsUizjVWI5lxwJNuHnKL3zLoI3TPRA+wCidEHKpZ4Utl9GqiorBr2C1Xz
9VY+qoFVzgU63F0peXoyjwgPSc/rHi6EaCIDA0iKeobV1X6O6+FbVR6ve7Jw0UQ6NlR7VWMfH9If
aWs9c5c9BIXZN91CQhvKNpI24zx6clY8FKp/LYff1416+cZXkz3N8Sg7M+beOPVdN3GOs2uwbr8S
jV1TuUbQf2a/anAa2IxOY2wn9GbWjVuITG3W0glF2tmbo+kuyMs7uT2Ejt432UJkWiHqrVYpQdYp
sxM9N+8avVx31ot4az3Dt5AdRfUqHLU9y8d6U107btHUtUfIzzd6YrKq1J3sy/cOXi6rZlsESIRz
ix6oAX/JmPsvJM07BFDXrRIRSgoF3x4cpHK9ObPu4sB8nAtr5S4l4qbw8QBgH5mjV8NtcnXTqt0o
1D+tmxMhJqFM6QjGlqpnlOPZaMs3s3MIKbBnBWpiUEaYZco6KxApy3upQog+6PpDntL7Hi4cmHER
VHo5qpOH8SXS0OqJFLS366ZECEqztaNCzni0kqtfI328QwnkkDbGvmELUQnUT09Ug9AZ1SjDhia+
tOzuy7pxCwdlLzeAK6eJy0M0PaXl/IB06SH08p5xi5I7QLWjZkyoUzsTIrVB1rsTF59V4xYVclAo
1kFhFyonZXqU+/1JqYUHdqrlPHwnPRGxfqaNtWNpzqQncap9j3p/k9fKCVhL1yL0gcGtDKMXdOur
A0itp1RqkNP1LC19GNRui0vhj3XTI0So34J4nWeWo8zF2xz1T7Npf1336OVtvxo1EhfjZOlMD2KB
t8mYb7C/W/loIT4Ds8MuwaZaGMjdVWA6W3SCVj5aiM9Yj6amiRh1GZUIpmIXhnvourLYi9TRqxmp
0WVtgObNyPWW4zZOp/E0L6TpQLa8L4qECEVDqLdTq2ZHlKb2Ac5wc5H5UXNgse95ukjlGXEnBfXM
hTM3laegjRFl6c3HVStFFNbQM2MAXs2pXGbZTYeTgjvUzrp9S0QCjbpjjaZDO5M6J7aYuGVjcHoI
NrhvUoR8toF0jewfzTurty5U1EwCTVvVmDZFRQYNFSIzzJmTIUWstDdLt26S+3XzvfycV+twSM15
6JyQhDa9y+3qESOHdRUPkRXFed/4lobYdDvkuCV2eXzmm7gufTzuZVN6Z8P9RcQAF2IZA53Ja6Ow
KbZBmI5XqTG3t03ohOH24y95/53+glGOFy1KRFxnz7Crs3Kyvyjl7/FL/4YzGGLfPiy1mo08ZHYm
5VGqpct4UteVVUTg6oSlr9XaNGP9CnhzLxdP3RSt2xJF0i0q0RlSMVTFVRlbXMU+UrVDhb09b1TE
MOUh/OW54OS3m7g4NYwIj+oRDo3kr9sURRwT4qFmijgcBeYiuQtV6dM82T/WLBTzFxSTlYyKHiLV
j+6XgbMTzA4Jx5J1V2VRFADDQT0oUb730rB5diIcxdM5X9m6l4VTXx/SRvLxDufULyvXn/NPAaoD
66ZF2FwamNlTOi0rMXJuhhS/t9Fc2bSShXMfIe68mEw2RUdC/VsJzSfkmH+PHvh3dJqycPKrsZpa
tsHAs3AKN8EYH2XNSgijKSKZ2q4rlGCi7I7sGMJoQIGqBgbKuikXTv5Qcto+xNTNy9Ef3DRZxg6g
SasWorFIEr8+LJpGaYveJPoHeTrBWMHL6v56zbhBA7999CDH1YQxLs1qudxUTrfrk/jzukcLKxyd
dVD8PanWjAHUxsDefTur4ari+wt6+fWUtNgbjhota6/2kysogJe1sW6/+oU2haGzkeY5s12Z8Xdl
UY+XjZt1UyKsb5B0duRUjLoMfUzhppPUllaVrgHuv32RSpIjQmoNIwxB0NBTdwbCYdUGbizA89dz
bZr9aKHUztrGBtFvkssudlaltPidvH10gYpBZ0/57FmSBp8z0s56K103bBEKJNUFoMjImKgr95ts
9O8a5HpWvUdbCEg/axApUMgi8G+wTyx/Dk/tbtise7gQksUkWS0m9myChnSM9cVJJQXeukcLIVmV
xejUIVvgoI/lJaoJ6mlajeu2kkWI5fUyweMtVnRArh4G7li1ZBOKnnmxLt5t4djhAiFVkIFJ8yvl
Qq7zMx/O1bpJEYJyDOn2VrVGAqSh2gh+/qeVr7udQJp+Oyd2jIlCW7EGy8G4bKPmDA7cgRNH4Dv+
fVgiuvD22Th6h2ZbUjY0zCSY0fdM28LFd9zZQfRv7no9XYRJRvsG6+GNOaXDhYKG15dQV4czNI0a
jFwxwFaP+lHTu+Oxz8uLQR2aK002Ja46rexjLlWHN9MgS8UqZCvyF2/HXLRtM6LUz1xb2hddxVe5
zE9WvUYRq6P6vVmDdOu9WEk/q3V76iftOmaFIVJ7p7DMy1TLem92vpeVedPO6+6BhgjTGRT6uy3e
E96UKR6GwPgRxSsnRAiZFNX8LlFerIeSc5jwVIDNdUe7CNKR+ig38WThZizhxaFWSNEk1rBucxVR
OqHVst6aufR8q6nwsLNTF9LMOgIOLNi3KxD10AAlR2YFL8XsaPYRubMT9UCitmzRv96ODRGoo6a+
rOCiUnojCO5bp+i/YLKGRoJ1lKX1Ic7wntuxCNhpLL8qgC6WOCq2kewNfutcUkCsjXX7oYgDdKwh
wRKQfqw5+Oep0e8CRznw6OWceWd+RBwgKA+omzLbIfYz8edaImVxm8rGeFfNmbVVG4GIOvInJ8rh
vpeQONpp2w+ZuWiir0MbGiLwqHDiRof4WHqNn0RuarXHRRrdrxv5Mm2vikIT4pOKmjByuZOOE1k9
yuPq27pHC4fz3A9KNFZohc5OikJEs5OqclXdgzz+7aix9Y4QL3XYeNPGwDO0XnTyRmC160YuHM9+
bUgFA9cBGlr6dqCSvckk9ZDs6r5gEg7oKgrMNjPBdGvT8AUaK65+yrp2uCFij+ZkRrSfyqo3y/W5
8r+cnduOnrgWrZ8IycYGzC3w/3U+plJJ+gYl6Y4BAzYYm8PT71FLe0urSGeVNmqpW4rSFGV8mJ5z
zPFVYKhshB/7nnvx0SpNJHqh0KmkHFAaVW3zdokOPly8/6IcdPp1GntYpEZxDRzhdjdG+tg9JdpF
ADLhi4ftf3Sax+2n9f0VaMPHDo698mjgbIARLZw4ZRCA6zTbOZvteqyRMPpNedSxFk6aeHodqlOw
NtfAlX5wbPxhEu5lR7ouNziZwZIWDZxfqji+FcuxRtnoDXT031sKtUmy8BL9plXqYCYt039K2Mke
22n3uqMG3Wzw3MZ7Eyevkim58+zgutzrjsaSWsUU2jbZGAanAbzEKulEcWhL+U1x1A6T67yJT3bb
xCWpw08zXz/yKP/Dx9xrjtQWLpBlNHi4Ma/O0y9b749FdHvJkYdbGCjdEJFtc/0yxBRe4cdqHRHf
Lcu6jj0BajA+xT3AjavnZx61x5JjEd/daPkGx5zOoncLPcRbzqz6HOp4PPYx+e7QjDapZFwmmISS
gE9JzltAjs3vvT0aHD5gUzEAZ7EgjXU1jROHMrUKj+2ye+ERPibxXOLFl9K/Ikf+xYzx50MTnO/O
zMpHK0zRQjx6TnyW6DGvx+TYecx3J6YQrVlW3sanWpsbsg437ZAcHO9dbD6vomlsM6OBPaGwWR/V
09SG9IP78h/W5V53JNXSOq8xJmoLburE28xwcuxa+5vwiESQoju8OBGbKghy16sOjvWBR3vpUVLL
jm/1Ep3WxeUxuHBRp4+lbPbKo8lFcSdrD/vxWd+WW3BSyTEBc8R2y7IKFMxxoGE+gaBZXrxtKBLo
2mMTZa88mmTb2opjSKJ5fC0duYB9y9OhpfMf5s1/xeAxsAUrHEOjE9pzenjsw8gKHvzHnr1blokj
oZo9xkTAHOmpa8irrzrz9djDd+uynO2b4ya+5QireNiUt6Acm49svP+0eHYrU9Cg94tC030wiDsg
ul/mg04E0V55RNCAp7vOx6fO6YumqR9rIc6HhmQvPArqhARQWb9ZBRiwkiIap2g31dX1scfvzkwp
KwdaOj7nyqdztJD2BH+6Yw2KsER6H7gtAU2sXvHuPHgNpx4QyMAdq+HBKO39sykE9PXUImGwlvw7
7Nmw13bpMQ09zKrePzwSE5nTt6nignl7qesoviBEmmOn/d56C2faQqIADg3w6b9nvL3bDhZQ9sa1
dIEeA4soPgWju97W+bKczLG4bS86sqBvW9a4+MTb8M6H8gRd2sHx2C1MgipbLd5yPwmP9WXIYJEN
7tCxe8lecKSXcArtVsWnNpQ3pWte1NoeG5K93qiTfU2TqUZ8D4AZU2rNGiVtfmhh7gVH9K3xsewR
oiQ1GB6plVfrOCbHRnyPx/E6WYLQYMT7GGzNTi/1j7UO0mPR1V5zVOkR2ziH6YsxVZKDD9I9ovZW
Hvygu7VpNF0qSTDqtFmjc4l05YNTOvpxbNh3d01wxfnsoAiAZQALc9jDmYyv9ljeYC88KtelWizg
F6BQwc80oS7r5u3gfNkdnSZEnaqWuLIBgwt7OaJ6tBVGH93a3nbVf0l67rU7Cw8SlFGwIXacVXdb
3Ug0+3YM3s5L7M2xSG6v4hkMH/A7oONUgQJeDaADEXus9LbX78RAFOOweNsFxojm3Sh9PsfrR5Ss
t6n3L6Ozl/CEoUbu2mBKthXCQ1UOLRxDN34sAthLeEyPh0+wGD6pEWzXKX5Z+uTbodm+F/CoTibr
GGFYmI/5fRV35hWw+484AH8alt1KbdBmlbYKU5KJ6JvvtwvT22P52r2CpwlaBC09bMIAGNR5W4eI
Fo0+mPTcS3gSWDVKzPP4hObZJS8nBWJ1vB0c891CHXXrpwU94SdXuqgw4QIJrNiqY7vj3pA/gFd4
AvIZ0p5NdIs45jKOjimy+N6JqJ3rYP4P5yl6y6rAHNSisk+PVTz4XtQ4L3K0qUFONY450GqAnaLX
sDx0aYFW9308x9utVL1EIJpKLosypN8BEXg9soZ+c91slrja4gV38nL1NxTebOX6UePivy8gvjeE
rYLI/d+pknbnxbNfxPvnY2+9W5vtksqgDPHWKi67c1LVP3sBdN2xh+8O0UEy46OW4Wo7bVdpDSkm
5frX/372v59EPA3ff8oIvt8dJM3wUFqq6tVsfXmL06k+a++P+ZPwvQxpged0LHqMjeVong9VMl2n
4zQeihr5Xokk0iWu+55g5F15r2D7tsTiUHwBJND7sakGFbJgw6MFSdD3Jn40nT8kxwSq4v2jaQIZ
XA2nbiQPyZ1Hoi8pjToUuvC9Eolwo3qXoCoR2FVdz8smziCUHfM/gXH7+zev4MQBFjcGpQ3E69Ij
EZKS5JjBD6wJ3j+8l1EXoXUHBZV2ba90CBUp7jL22FTZq5HSpuRd+La1pDX7LtUMz/UJAIb/vZD+
sLns1Ugzr4SuJzy8ElNRT+xGqI+kZX9Yo2K3Rk3tpIQ1Kz9JBaBF1vPQ/lz6AKAxNk304Ka+1yWB
zjyUocVPmWXT3I594HO+tMcMYvhemaR1A6RpiEm5sHXNnY/nQobRB5HuHwZoL0/QSaJIN2KDnAPf
P6/Vz6SJi9bG/IPn/+Hb7jUKbWKQli/fXl66T7EZrgg91prB9+onzsugk/4tt2jA79RDeNWI1B47
OPb6p1HScp2ojE6T6e9SvV1WTBzKicKB/P1KhVy6M0uM9657EJvtMA0Z8oCHcucwin//8EFD6rj2
yOWWEKydup5c98F2TBQG3/T3D2/oME2zxsd0Wt9NtH8AcuJYqyffi6Bgeu8DzQPYwaX1fczlZXLM
aA4ouvdvvbUWTu/kbVMX/Bk0jzvRJ+rgNNkljEIqheUcaeKlMknWuOHLsrpjwT/f65+WYBzRqo8h
8fP6qZqqq1SbY0lLvpc9RTwwwxrgxe2yZeXYfQq0Oja/94ohSjmsOWbshkkfvmljt3MAG8FjJ/Re
MMQ4iOE+iflJCJhOxSQ4OWO3Y19z71VEK5AIyh4zZSyrJ9+5B1PRz4fOuHi3LnFz5joasS4hRnhe
CbEnmLx/lLb8wya+1wwB3AI5AgQrSBKHX8qwytALd9GN27Hzec8ogjq78uMIg9C4mlZ4LvTTswHc
5lioGO+WJxAa3pQTvugEJm/hZQrBVhV2h9ItfK8aCmLSK/I2NJ0aniPGrmJyrGDB96KhoLfzoEos
IaVMmTVV9Ch9Ko5Nxb1jUSoRQNczbs+gX103ffsK9PShSjnYLe/3w2CBZlkB13lyHZiW9QYKwpL4
Y4t/rxrquW9HOiKWM3NQDJO+ASH72KfcS4biQOM2lyBUYRqAOmYblTfR+s+h9bkXDbXglgMpg/cO
U3Unh689Z5+OPXl3aKqY+K15u8OJeioSHW2QOX6I+fhDeLXXDBHBAhDMsHgMDe66/nXh5uXYa++W
JfZYAjIaw5PT+EczJv/MW/Lj2KN3h6anLZ9HGJKe0OaVZgwk+JM/aFH2G1+wFcwxqflbLJ48owp1
tvV4zLaf7xVDzvu40jbERuh7Am2PCjOIe48ty71mqEq9X2KHUZERyXk/PfQuPraB7xVDU1iPMlwp
B5Z6g7Z8Gp/sMh0q2/K9YIhU1cgEw3jXU7NmxrBsZbo7dtrvJUNcONVP9dvJo4bxqVGsfRHrVB59
/G5pBl7RqTQYl6Zjea3Cuy49loiH9dv7TXb00nUU2gfsJ6umWQCkwY2YIRs8dj7sdUM2Bbe+Bd/o
tG7zPbdVkVbi2D679yuiI9+UYCNKcg6EMb1VPyu2HktR7mVDW5Sinsow4l1Y3XtQNG8E1fGxqbjX
DfkBAGSy4MVdnNwDif4J5uOnQ1vWXjUUtWVIRgdhs5+UJ9kkB3fVJEvzUfvRH/bxvXQoilcZxSWk
X4n1r23YVahAdwfnyl48tMWQTncV1IhLKU4Dk/flfMy2DYTv3TRfZNDzAbVhM/jwOnYlASOwWz9Y
/n+Ia/fqoSmI1TSbETrBsOJ52hj2jwxrDTrxVFUHv+xuoVZuhKETmCDop59FNiRz5oNEf/AL/Omz
7g5RUq0b7ppQQZB24Hc6gCcxGmaOtXvyPW5bixU+Iw7Dg/TZzarYj3To+mNvvtcRWRo3dW1RAR2i
UeREiaux0b44tJr2SiKC+meXtghuVxsXviqbnKvYH9sZ9yZGEXAaoiJvHQ6K1sBOg+xdZ07Ox3bH
vZKos9Z3QzgA+eDqM5Hdp2071or0G+LPeBrMcNNBKbEUKpN1p7NyPeavCjbi+5WqOiAQselCkJOu
Uw6oni0s2GgHv+juJI0Xsvg5AQgjTsA7H9MHEh8rmPPflEQD0sNKUaTL4lZmmJh/z9PBqbJbnt0w
KyVnyEO6Jh2yrW3UqZXBsQIouGHvR3yV8ZAuIsHOwgGvZqS+CSZ3zPACcPv3D+9blawSPOFTD6Pp
e95LdxpjOR5b/Xs9EQ2tY9FC8fRwGjNS+3s9jM+HFv9eTrT1S2PgpBxDJbcu18k2iaxe6vFYDLDX
Ew1RxRrWvYXo48+wSb+24hh7hO+1RMPSx3IY3lTJa/m9jSuL1Fl1zIyK093qxN2zGzbdImcmNwhl
k3odb4N4ST8fG/Pd8kxN0CkgGWO0N0LMQqboEq5A/38A+f/XOc33WiITg+/Wl8NbCYFdwLD05D7s
AH379X+XswDn+n6Wl0b0LapmuIS6qLzbuumHYKU6divaK4kmBBeKOsSizA3BiWj3y+ppO6R+4L8p
iLyVUzkqJFlcWp+aeGig3kiPObvwvYhIDYsaQUFHsryzoHjyNZv1wfZs4OzfD3o4VXrFP0g9bXTK
Gsq+AVN6SC3D9woirZ1KY4cLnZnIjRrC70KqgyP+FkT+l9ScAgmURm95RFqWj2+PjqP5fGj5kN3q
TGXaE2BUkaJc0kKY5k5ycyz7uZcPtayPg2gWuJqXfsoXhEJpS4Zj2/hePaRt54ZtQJ9Nr5rHsh/u
5o/ucX+IzPfuP1LaNN6aDZF5zcgJeLroh7MBsjlbNacvx0Z9f37qkgQBrlgnSB6uSstUViMPeuTZ
bK8gCsjcGdVV+KKVmp5atdELyKH64n8/XfzrtvUbf7rvhoiVPS7nbbk0t70Zy5do9BBYotEiaLO0
DZPbNuH012Jidiw5BWL6+/k/daVvBi9xtbbd7faWgynhcvZBpPQWVvy+EbO9sdEYMzDaahyraB4m
L90YdeGpScWIntAFvmynYV7AQu/Hzeq8LBMOw0MW2EMTge3FR3rtUluLgMEtWCY5IKuvwxSxD74V
/8Nv9vbn/7VtkBotxb7DtzJh/EWPYBZTWh6zfmZ7ZjxzY8tTWbLTYmeVbQkPizZ1yaHlzfYCJBTW
g3pdMYmjhjxws4WX8TrwQxsT20uP4M68lOmEVx/W8cob6D1LeujgZXvd0bL0vA9o81bxQYIJ03V+
gl64/cBJ/g+Lby89ioHhTQ1w2qcFjQ39qQaC+zNRGiVfP9VAcuLIJMM56dsVdQ/XifHQ0cb2uiRi
9QJWJFI4qeMRYCE8SG9L2ltybKL+pk1CPRIgD6yCuPEm6w2ds4CqY/vhXpq0pXYiSdkmJ2a68MVz
1zzUfmw+gq7/YZHtxUmsJlIFNSZTEle5lWLLrKHHSmVsr00KzRTOUmJg2nluirVi10ZWx7IJyGS/
3x7iOEhbseLhNG2GMwm679O2HtMNsb06CXesYPTB28ZWifKi7V8t0/2hcIjtNUkeshJTrTgOytQ+
adV1D1QRekiDx/aSJPu2udeyBcaUeMSesfjrrQ/nfx+e/x5asL0iadF0bRVJoe+rBvcDIKKGZAjM
B1ZMpl0//e8f8ocJuZclWWUqRQKMjgqWVwTQU0Z7euiCC5T4+ylDLNqIVo9tmcSjyrsawuS+jQ7O
9r0wKSZdqheLzTOOmMw0HCTPY9g1Hwz+n8bl7aP812m4sK6OJyCsELnMP8JS3cIl/dj+tbcKgqMU
CwTsE05+oTncl++15Icu/WwvlEkoas6aYUy2jSA5XMsQVkT2WIsSeFXvx2TiVie6RW6r3dicCdzM
6XqM1sv2Whm9EdKRBlqZYLIv8DN80ElQfxCz/eFb7qUyHWjx4+C6t/SwCtALKk516T5KWPwnM/Ev
EeFeK7PV09TUnkP90I2iu3SSzEkWpFXAL7rWto89Kbs10yl20FxUdfI5gILUFzSCE0I2dKpyhYMI
7u3/B0HpPJsy/MjDgNL/pMH+5e32MjiZio1Ij5IHepBEeSttbKesFk0YZG5yMsnqsYufa+lUldNY
R/qy12zR5iL0k/NbZtYNbrgQRjUrxZ8t6OpoOK2uapesv9a6T9IM6mlVSJm6K6+ncD1XUaCmwqw9
1MgrEPcONusOdnHRHPTw2HF1kpWx6V711sTilM710hXN5kuVh64vf0R+NX1RKzV/XohR8g7yw8Rl
pRiqIV9X757n1W/Jr1B1ZQUDrEaN173u5ocVWD9+31RKxLcw49rk7RbFk7hRQV9JYGy3sX9F9TGZ
b9a50brLZhpN5ZaJcTQLQOgEQMBkmTrYRgIAJZYz0Nqbgj5WUwgIWVtOl8C0qvpCz0iAfbFruKYX
6yraMB/tWMrP4DgOj53Gxe9hE1HbZorFfX2dEt6Q+74ZKctTg2z2baCrbn6MxqFfWFbBFifCBkZ1
iqRoC1prl7eqZf7WjelS/zXTkJoruarYUTSRxWP9FDBQdm6rcHNwXaKOJPrJcScNyrYUMu0sdLOn
T6Mjvb1CRC9F1i1aWBB/2nU7gy4L6HYRjWVrT7ySOvpr6oN5SLKxcWG7FpYkVgg4nis7g3jgOpX+
nM1Q0l8gLYzDC0ugfLo1bTT3DwFPgvRmnIO0e3Bi8/gAwqvSZaA2+z7K0a6/bm8viTJelyfoaqhe
fOMi/SCbSDQ85wOQWybrJqqnW7AEYvGqwhGFJ2fVVlaXDcEoo0eklmdRbaU2WQyV17N0EZ0fpq5D
EiLpK9/kczf39u9Uz+XoTtPQw9ufjYO9gdJZTAzRdSRignbnxX/qywZ1BZg0tfSlLSsWFkZLUYzW
kKYIto7iq0ecgNLXc13lZJubDeWZbrofknC4l77msESUXfqt5MLI61gkI256tpTjhl8oaFrc/Qau
81h0b4NjLjRGgRaMzqMtJhXVX8imtb1gaRdcIyM5BkjTVh05raPhj3To6NUkPBvyvtNNmNG1c8lZ
M6lElnLgpDMxtGBkpjwqdeZ9i9x0C7zDt67u5zUTUkiadQHqVcqS8UIAknGGhVzyDa3fqNmacdN5
X011W/ByHteMis5cjGZmX+cxXqPMRsYoCJVrMRdgHUt3YSLO/q4nH4CE2sSfkjHVGlToZiuLKOFS
X+rBoErjx01mxEfpC1sjW/RpPC9nC7uT6n6RaXAOQHboryAvtN+Ggcrr2lXV91BRvJVSsCvM2zme
2dWUlrV+NgEQXnlF4alTbG03pBk1XTo+DatQT61Gn3w2ziV9XEolqsI2hIgibkUDclunr3S6mafS
BLisrVFQ+mLq7XNrh/hyTUDYKhaWzOM56PrVnKeRrvMJ0XOkMlhtuH9G2TNyRyqlqwwKlKG5kZ1D
DU2jQWy+6hul87EM2v6SbWVvTzhzV3sHVfBVL+bxH7pJjE4nm8IGXkrsMwO7UppOr33F8ddRsRim
vEGd6KlCN77IQrJGj4sfEnUN/lIELYBsbHRmfBGf1ECVu+HWoBWo0mZWZ+e2OrjVbePsJXgzy03f
ApecCQNXptxLFs6PIWvgcciGrT1347osID+TdftserFcJKiR3Na8avqCMjQYRxxJjdt0i1uSL/Gq
0S2plb1t4znuf41z2ydnGblkyVIlxjALdF8vT0NaoRYi2dbh3xwdy6gAKkFPdI5KVaxd76EIWtJ6
e9ZRNbMCNsLorCNu3J45XIICICZSo765dIJVNoh4nhV1X813JdS9KHCLaWlP8xqyNRc1rKAy5WLl
Luq2Bds2i5hvM4ZO7xvKKnb2XTO+pitYhvM6ivFyUFD0Xo/ruo6Pc9ebEjUniHzjJ6PXxt3hLCqj
Ozul6+c1NbQ+Bxsary8aEcBzIVcDAxYNkJr4l0xii/7xlLAS7YC1Sq9bB3O+qx7uvEpljRyYKdwE
F6y7yddpDSwUJc0NZtRwV4m6Rlv73ElUX4HqOa1DReen/o2S9sCiRrPcKUP/4gmc55DO6yQs5t98
Uz4LkwxVe8OkSKICNpikrOG6MdGiRkPEadLyV2OC6RUJ+61AMwomepWmQx4k8LLD9YAnTy1qVl9i
q/3PdGuXIaONS9K8TMvoytTMwIN/Xu64Je65btCbk+sRloBGNezGeu/7jM+6u0HGRuYT2uhyalpy
xW2f3ix6m0gxixgkQ4G/1HwztjJ/cfTvPiptqqXJeGliXXCNef8MgZjllyPbSJ8tiSXVuWlV2uTN
3PqoGEIXf6NlGiOzHkzLlmNV8yDToRvoKxaVK4slVcFwK9utgoVes+mzsmXNLyCzakyGqWdvWm7h
iE422lxVDADhPBCODxms95JLXTXblMOKYqwuhUqTO1DkBpfpOmiXi6hqan7Nak+Ny8dlXKc5G8lq
2YNRVcLzuQewqEhVK5/awcRDYSypX2Q42jYj5cym3DbtlPUOOLBsjGM13wdNmri8tqm60n3bdTdL
kmztxZSowD6HId1cDjkOyn1MIgSRYq3ZWQgT6Mu6aRJkfhzvMvj8/N1R3/fnMYoaW6SRpNdq0U19
IcCvGU56JnXRxsLmjHuEU1ZF+osH3dhnk8UZkK20/daKMb2p0RGewQv3sVEDQLY1a0Ls9GihUUW1
UGHPISKObMFiLDO2UhzSnojmfmmrLquJmglY4P5yUrhDJDNNMqYpy/CTdDGm5cPi6q+rATaYLRG7
XGovkIUxMWrebMI55ngDd89ggS79aSKui65LV0Uy94ux7m7axtLnsZUAKpmhCuIzMwPaSyVa/EKX
IYiR8xUlfTLk7dQ1KlvCbVFnI+JpuGe+ci6fpo7JS70peAovdVol11OCeCQbBuPdrzVsozTjWwu0
n0cQPhe2nEVbDIMMSV5TxA7wX1/I+EVUZWCLgYrSFVoC1IkXWuwL8mSmzjeYT98iqEfPPotK//fs
BPxpNC9Jnc8Ks+kmTob0HhnZrbwIIgRXF6220fqSjmMbYS6HM8l7Oa3d41B59tVEJsQaWQONCCUt
gyEXsKDtUBcPdV1YC4u3CxbAheDMypTTK7Ag27RA1kHKZ4neJ3LfpdGWZAgH5GXX0yDECHThdC9C
XDKKap7LNDdtSr+4JFgUcm91rPrLwIGymfU14tY8jeqO3bdQKFS5qi36bvxi1YMPJ5RBKw4Thyze
INW7jNJKtTdDJegLcvM+ybFv9hdJSMVDs6xkKprY1PZ5o+P8jPcmP5goYYqoYXpQX5ENLJQMJrXC
/9z8KsITaN7I0y3dNK9Fk9Q2eUVzcTxexvj6KsnHhKbyh+smkFG3GlXaTC59+hIJvTQwda5icgoA
xa3zNZhIf5Y93HULN05uvYHHlBtzLvtwKFoHJ7scQT+5rWW/eES/tu1vOvhcfYFTiiCZNg7ek4OZ
FhiLJmb5nob9QiuITOa5v7QeG/Slbaden+yo0B2Hd/Up+PJNVEEciaP35NgQtA/Yx9XySTv0GN1s
a4W7arisqrtaligNizEBs6koF7qJgk4h5/lG44Ff1nMosN/4sIJl9zSt0yXdYlwD5wb041d8cxbd
gCTejf+YHkfoRRTzbfiuQrQX5Symcnlco2qlT8wHrjrBJqgURd+Q7hyj2+erDul0XzGc/UVIBxfh
ttBN6H9gaCouWj6UW5H22rlLY5eGFYI3fXCVVlDbPSEQZS4HaLMeP4tuM+ZOwe0NEZfvF6Q+qmk8
Ezz5vi83BJhdV7H2cxNGnbtt+ihJvwZtxPVXH3YkfqDLNIvLlQr24lnEDOZZax60H6P6cgTfJyoQ
VlOVD/D770+LS/swR/MDSf9hDNpCndV0myH7W11wGyRxOV1zg7JHvrVDa7BijN6yoYlSKHgTSO6S
a8z6FOMPA5/goSZlGTyCC4VwoCkDrCB87KaKW7RT4Tud2UrWGaUTmJ9lNJ4cQb8CH1/41MaYdOgb
X/Q3o10z/0xhQln+nFRJt79Tj5lrf4UhFip5YzW2I66oqYjL3LUhcdma6IWd7PCGiKvrdL5xyo5N
0S44vTI1SlxuZT3V33kXx18XALzesvJGkhi4+AQrAFWiWZ5dhzNzLViA/5aAACg3Lzclnwe9PlIQ
Lqs1Tz1T3hTYC6oeH9UJWKI0uDTpImwsbi9TtYaw5UMNMj3B5teqgtVqtTk4CCHJoMSRBrvCApcQ
j8v2q1doOkcSGq2JXVIgbCQwe4+TEmLgTPh25V9p2LAEkYamQc6rtpYPns5M/oNtduiLOcVcOldu
SMSViLwBbSFKlzH9llZjaJ9dhQzBc68T0+Y2inuJW4Z0AAm3DJtfgn20PEWUyjqFwGti2x0+a1zf
bOCefAr7uG4uqGd+eAgso2HhscM011oP8ycAUEFsNb2r+JOplUd0ilwB+cdFjNNTQtBaeAlRk9/y
ESG3/2RXS3wWbV3XXq92Lv1FZSlDmWsLf0HZM5Ns1nL5TtBE8Ek46dAOEhg7wtnUsb5otePmJpnn
+p++X0trMhvCWwwhvFaYhRSIQ3WeW5I0+C0FvP6tue+M0JdYhO5rRdpSZMw7cRnGm/jVkATX1Zi0
SZSvKJbYE1N10t5N+CqmydTgkKXO1qnTbbY1M8OXcFv0CPo1mt7WjS8ZwectZjtxX4TRED7G6RT2
NwzlOobYB8dbJts+GiHgbF0I62GLQw/ky5SdwwGeqqfUhEz9XKjs3Qm+opYDb1jRFGsLAXZuzIi6
yhQQNJcsURs9hCnwdo8RiFk6Z0hD9/mGS3Jb1Ntkq5ttqSOL/a2tWAaxNJrEa9w/pysGA/q71TnZ
ZKBKzeLW8nXEHSrQrLYZqLLxl6i14m+2BGT6Rqi1y0OVoBPvjKQuTGVDHZX4FZY+AgkM6rQqjwGi
f8IjhujWi0BM2IcodRhyuMjBT7gbGnVJ4rkDMN0JHbMc3hX0lRJknrIFVhOfFE2QlQHSpcRNc4m1
uMJ5g3ZCDrHUFTLrOgbYTLEU+RxYMOQkGMYaUgFsczB68QuuAbEhvBhKDR2b6+RQ3oy030Aip0kZ
5rjiiee5GtIkI+ks+twIW3+NYYp2NelyDHMZduJz6QTU0oNJq5dBDvEX5RIV5ZSo+jvav7ZPApgI
vOSMAx03H55mvmLpY+zL+q+EuJYWwaz6K/yQ9ZGtLDhhY1VPSjZTiGBpmbvclcJeRHKZyFXXrFBQ
c4GpkRsVAVjSeICQzhvCAHmGmbaROOcc6FNziS3zOhhnXX2Sb8Lfv4wyCHNCVGL4L7TlyupTB3k9
SjQUpxTyNQJXh7pEou1epVN7a9eInBoXwManxnAMp3FslHjmYIjPeRKE2HVLnFq9K1A+j8pidAju
B0ywgCKVFrRjFi3IIv0fzs6sSVJc29J/5Vi9cy4gBnHt1nkA3D18iHnOFywyM0qMEggQiF/fy7Or
uyOpILzNzeqhMjOCQWjce+1vRdOYVoBOIzoSutm4KgJxZbu+fhzsor9gJTX1vmOCyx/taCZYLKqu
YztDtxWqIE2akUCFOUpqbkaTkDIKiqZqQhTwGsYNaXR62ZGUmhHran870dFIti0fwf8WRcKyx4rB
Pe8moZljY49qqTHqM8ZuTd+GA1PQ9tWV2yoCA5IyEfpyxKF6S5qh2evEdvoIZydQhtwEC2mHI1lx
wx2HfreqssziwsfOJBRuFtwjrl7skAqvgbHqlcQuU2XjE2I0HDtoA4WuONrkotsb0veQmJWDfjbF
MGwTQ04kLIMkv6qVqP4qLd9vOOIQFmaLRJdTta8UDnx7JWmQh/1k9WOkixHnfJeXBuBQLr7Zhual
atMQGJ0sufddVtO9kRvZrqyLcoikU4zGzk76vkZr+t07TAQLFrp9l/qhNTm62TiATL32dBxVhH1c
cp3Zg31wkuC271OIRwG8o2OMaXO6bElW24cSSe53FNL7txQAgldNcbjY8dQqkwtplaa7MR1P9xvY
vMgu7Johu3NRnnjrdEnahDLx9SvKFv0Xmw98V3SEr0yu1jpFrMXlPwaCIRE6bTu8IH/ghFDHYLeG
bD1mTmFeMZwvrwni3/DOaiERWClsn55Saxq3DdbOW9TQtMa28kaESEsvGW4BN5l2qvXdLNRJUO5Y
vflRT0PYaTidjY45xP6mC4CWiLxjJDi1cnZvlyx9sSg6V0YzDu2S4/YbeEeiLE9CvlhHXVXgU+Sw
IbrSrLSvPDbptwRBvsfKTdprXQeddRFw6ykwdagH+ZfL1MNUlhYCyx1ju9ydihohPzfdu02abvFh
jLBuYbICHc1Q6bhr5VCFaH73MTGmUcUeNs8y6o0yg1YIMba/yATAHEYDQQwaTo7BXYBD83UW9PTa
IHnVYtXRrA0tdFuM01aXt7k5jGo91cQpVmmmEXdVptO8wsXFtLFyE4LofGXcWoHRbS1idrB2SQb+
w3En/U61qk0EILXbYEmo6F8cJLSfjqty/KrXqCJKMO8miHsgNI9IZGrf2wwBapTYDf1rY/PKDgdO
ADMopeySWAR+LkObucmIzaEeD/04ZnnkIj7/ABUMGUHiMTjDobQdviFEWPO18hr6joFlX3jedMUN
Ul0FuVVckkmqIvRq0l83XsAuMV3734sKZuQnVBcLyaY5GgBc566t3QyyeF/ZW9Su6ohAGHWe0sW3
f0/BlSZCG3bBoRhBFzcUtlulbbyelwqeaUxZVmeNyo/JQyu/yBWmI8sezrO6gaH07w/eKCcTLUyD
V+N47D81nMOzqTfOqkUg87pviwidJlhGV2BtWvQi88xpZ7fIhJ6leyTzwm+o1XMEvCGpHAbvzkwO
dpC/nNXo86JvrXOEWtIJqiunDSfm3RiefV5PnFd8I7mEgg+OvsJY8r0eqldL0lPCvoVePi/57rlf
JiTFtV2WPLd0inL/PAs+Mi/4ztqsdPMR2drU4N/cCnkspr6d1djzgm8IsDQBGQBAMw4nB3fwCJKg
7+dd2/u9g5OuSQOcClGUXdnvExIsQWON5yWw5wXfSB2hIKY5lmf6xneYxHWxxUrnPBHavOAbJ5ux
Ii4KNEG/yeMcB+gnpNCa8xQJ7kw2RByNAGJ77IS9lRwshCpqMp178dlsmGIWH6pCQIzZt1eeziO7
bs/Cx5C5UQRYkQi8eyiecrrxCaFFOKinz+f1lJmcl3bIlRkWCqcSqclNVqROOEysP29CmftEIC3q
BVOaosreQCpnaIytn6fnEZjIvO7bHUwz8Mwa4C6C2CxyF5Au4Fx9VrvM674VGxN/Ar4L0rvgSTXI
SSFAd+a1Z6OzGkHmR6Qb8hJpX5R+vyq5dd7aM6/7Vt7UJD7FYyOWux54/i0oxNt5LTJbNCXwmZ57
BOv5pJ+igRT6ImvbKT7v6rOhSTWEBSwB3jHvgxaG4TK2YEpxYsU8arw+0Z3My75dxHGA7EUtTDn0
2DsyksBIVZojZBekRl4YYa28qC8qzxr/ttD6rx/jf7N3cfO/r97+53/w5x+iRswA3kyzP/7nQVT4
73+Ov/N/f+b33/jP5l1cvVXv7fyHfvsdXPfv+8Zv3dtvf4DlLlSyt0gG67v3Fi6Iv66PJzz+5P/v
P/7r/ddVHnT9/ucfP0TPu+PVWCb4H3//0/bnn3/Yx7KC//p4/b//8fgCf/5xk2ZlVtcZf2//8Vvv
b2335x+W7f3bMwE2dCwfacJfBKXh/de/WN6/AxtADxpYFAiUY90Fh7o7Pd713wHxPJdShKxd/Mwf
/2oFDnp//uH827M8MwiOOAPHtggkuP/n4X77PP/vc/2L99WNwOmn/fOPo2xs3kWoReY6uKEzkrp3
q+kABtjWGcYfdlk5EdYigmjSsHJ1SdfJZH7/0DR/3/3j3T7rkLjbXBpHh5yxLAn0obe7nw7hr2M2
vjgmfzA89y23+hOzwadysON9jm/7QTho6ixlidWMB7A3QDOGdty6HaXPrso87249WC3fCshP9oI7
/hOOsA0C1CpNL/shr3AIFdy8Q7arrcLSrZBh/PrlP5OSHh9qpsSEmkEPoH/oA6fyLaCuHXt9Ne0w
0Z6qsDlOpJ98zLnGDmbsgQ/IuDpYRnKB4vGDRMF33DH92hBxyshl6SYzUWZia6QlaUVhCkUj+GfE
VnXhmXRlqNXX7bR0g9mE61R562cIkx2MMih+Ito/Xkg7NyKEbatbqF/M6Ov7fGqyevwgGFsfe4nP
oBX0s3o4BEj3PzpCiLUvEhExhEdQgN+qde04XdRI07qAmsF888q0X2OQusg7mEZ/MMBwfW6SjiKq
qIb8bhiDozxY2tm1RgjKDhV1il3aqOb260f+VQ342Re2f39k4VSkImmnDnmp07eg8+zYRQbjoT9q
fENqILUTjtSrXrRd0yqUZQ6j3qwhpyBwi202O58mlpwSmPapQ1kgDUTTm4a0PwTcrrtqCOuyifrG
vRmcZwo1h++b4VjSOMuDlav67eAOKGdBvKR1bidWrQyebzL/RNN8dhg6fszZhm7qQWByLPSaBroJ
2aHSsTvRTxb64/yYlUomjabElVn9VAdViBL+KE+uAnlqRC1MDPPDVq1SvzFGfFSlb0y2NullXm++
7jALrTI/bNlmOni2gRnBkU9OfUmGE5L7pTY5/v2HCdZRbaOJh+um1MGx87pK83BqkQaoz0E+4HvO
j1sW9QJhIxZyYNatiaur5MSJfKm1Z9OL1/fIig7g04A4mIObUFy2lbstGn6qHHbpBrNppQqQRk6R
4D44o2xXHHCmEBlHiUOMvvn6qy4so3POlltmbQ3dk7/vTaiCwB0Nkyz4KQy+m1y2bb2TvohLn3k2
2k1BEeeVCd1nLNh0Zh7mNkQTUCnb55D2j595Nmx7UWXI2Nl0XyMlXo5804jqxGZjoe/PD2Fm42Sp
Rrh9X7G+X+dITMJv0DuxmC9dfLbDMETAEG7FxRPTxiyW0jYutXkiRLLQg+aHsLKxsiqtfX8PjcxB
d8WdJ1Exq5u7r7vP0uVng1cNJUIZWeLvWebfISIPjaOL/MopZ6alyx///sPcoEaoH13pensx6Ivc
SvbKGCE+dtr468dfavrj33+4vg359zFt78HovI+s4lE2pyqrFzbDc9e+3GzsgaNQYZ9yzzpqs5+o
M7zCg/AKzoD3EKbRMKXyvEE8P5wZyLVz1Bm4e20UYEEzd5Ox+kfXlHc5r6u4VdP66/ZamC3+Aeea
VNCQAjeC3H7fmNla9WCWsCTZyqYsIS3MTu0OFqaLOaurhb9f2Q+4U86sNvQVbpNQZ4pFJ3Zd5vPz
xt4c22VlvBiowG06xw5COxghxSbn+MVgQppju4LA7FIJ0P2+agxnZwqkcLTZDuftJebkLjkUbdZk
x0enb7x8c/pLVr8qfSJ5sND+c25XKcD9zniGeUPc8u4Sy9x6IGPYt+OJobcwtOfsriAggw3thb/n
wkkvEiXei9zo0UDMO1G3uvQKs8HN4TgNvW6AzmprvmHH/RaOTSKEy5a5Adf8xHdYmEPmLC8oA4hy
YKC577ymQFILtGTRvH093pYayf59fipVk4LI0Ph7lVB6wYS9wrk72IyQBp93g9mqbFdTKkXL/L1p
wFtLVEncGKBKlm11Rrz4OAZmi3JaB8aEMlNvb9rAR5dQWxQexBZfP/1C089ZXhAv5toWibe37MoI
B1lnqJU45cWy0H3mLC+Vk9ryBkS2ZDuA/mC8CogmYFtuIXNqnKJVL3zgOdNLE5BfHeGjeTLyOPT2
q2LNm21BMPJ1Cy1d//hyHxY4LfKB9dC17bPugGqWOIcm2exP8ZOXmuh41w9XTyANFZXjefs224rs
FhD168rxY8NI1+c9/nwIo5xLpDiE7qsO7ilEBi9VweR9qepTHnBLDTTbYUPSQqnT4wM4KRSeLeHI
TqMqLk7leIqVt9RKs0HcSw272gwvoZI3tzWOVa0htNzRlJxT3IpBZs9GsRxrpiFlqg9QNnVPKDUg
m8ArTlmq/YISfRIpmPO+GOk6A6X/5WFKSwY0cVel60SV5TfqGcmV2Y3+syo9zlfGVCrUC1GjykML
wMeHFIVpJ7ANv6wbP3mKORisTUxqoY5AHIyhzYEzG+R3C1L0LUkYJEF9lZMsLEsTTDwHhAK49pbY
M0AG25IN1DLOpi46vU8dP7uFK4wLpcXk76mdN2k8ZTq5AQPE25ky0aED2544S5NRhhbzjUOtmpOL
9sK2cM4f4xCegm9E5YGMkk1Q//msg//qRKHf5ClmSF8PthtCYGujjKQlqOP6eiT9opB91nzHLd2H
sVpATxU0EA4dlK9iCCZfxsbbCZXsAhpcqoDFRZrvDHLZ4bGk8C/HdgzbtACKwdv0GTSJk/JC6qan
ingXBt6cZ4ZATkbBrSgPTFlq1zmNu7Vy17jKg7ZZnXjn4yD+7J1n8xPxdGGioKA8WC6ke1dBOqAC
tijLCtsM6V3wguk8dnCpNPa0MjcqM5SJQC1CcUCgOZdZVeuDZZvdzxMP9PlLI0b/+0eofChMbYPr
vRu6ayzmcba6u6EhDdttEuLOm1NcioWwtT2Hdui+SMoiw50qYHleytdih9I+euOv2h/kLyjmOxZZ
ecy+n3ixz/u1PWd4WBLjSDDcjl761+xqjPMmVghlhir8kV/p2F6zyB8jskovxhMn288Xf3tO9siR
TVRKCL1no3N/VFjpznk48TpL32nWcaxMFKON7em+WeHEHFWrNhrDIgKcPSKRtTJjGZ3yqP58dbDn
kA8UTiN9A9HXPh9Q/1r7Nw5KpUOP1jDbNk+lS5feZ7bKBe2k+iko8Hka8yZHDY/M3J3rqFOp3s9f
Apjj3/t1mhSN6kRdHGoHwkSceNMYBTZVOCV2CU+V/lQ8/xeM9LMRPXuRqqshkiIBPyCUWnzDZM93
JkpCdvAptKJpQgV1jASNDFuvYBca88ka0Q8W45gvD0Lp6ilxm3HHta7/Qr2HCVm2acA7zUkKUFvM
Sqkbx6IWqlWQAd5TVNbddKNl7ktbWC8876yozxkKv9Kg02edUuw5KqU1pKOkR8d9DmBWLb41XQ+L
a3i6MbH6ujcvffzZ7qB1MOtpeKLtO7ktdRtWKAgz7PuvL36cuf75Qew5MGUA5Q0GHZne96rvXrsC
dS6QCBbkmgWBd8B0N65RaO5uc2S8wxI0phMzzucvhWqB33vcmHmEYyteHMoA/JfikIqbzG9OxHWX
uvOsxVBXhOpApyoOA4c9elZrccFQzRhzrJN7aej6DFEK9m1zUCOzaDD1uSgOSnZOJPxyBQXMqbDi
UoJnTmrsoB+lw8TFoQ7ERZIPEUkRpJ7+cps8lOQ6oIj5ogbZePq6Jyw02hzd2Lcib6hfiQM4KyCr
ooTLvudFh/ju7Xk3mO1ggh5Wx5NX4wb5LjUPXQZiQhlyjNavr7+wZkL5+nuf4iBXdDBP44faptP3
ScMkTyJHFrepyS9QD2sBFV3zZzK4+lDnGfaQVPGdSG356DFiAeOj8gveyOrECrfUose+/2HLZjnM
6bnr8EMu6UWph+tamD+K0T30WXnqCP3rjPDPAUzmCEhaN9Ah91IchmiMy3WzyWO+Bq51bcUiojG8
WcNhqzZqIy/5xoj/Fnf8pu34mL7/FQD47L6zmRzZvwTpWGznu1iv3PV3K+w3TcRWInpX4fPhcEWi
t8f7IUxXZihDO7z/+bOPvv7QC3PHnB4pG9GRQOTi0Az5ph2VE9bjcGvZav319T/fmZCj2OPjd0vG
OiHmCEAi43X9ZmcWX3eoODoxaSzEYOf2s3kDDTIoj8WBmZcFe3B9P6qd22L6gf3818//eb+z5wzJ
UuKVGCghh94YeMRdAxVKYG32JoHkX5yanz7/CvbcjRbF4DwAGQOTrKpWKsP+MMCxlZ41hdtzaORo
aM1tbIEP9oTyNOOn4iykmRHXxonz6FIjHf/+w+A0W1Qet8c1Ih2hi/CzmBMWC//aCO6+/gqf9yIo
AX6/gYusM6dZzw9wprxtudi6vh2fd+nZdg1uHQqzFtIqwIN0B8Mt4K+VGCc2NEvfdTawUcXW5BZK
/Q5mWr9Pqn3uWLVNbGBPvn74pevPVn4JyD7hZpkfRmZdjpn9nifWDjqp968v/yv09s+JyZ7zIX3t
c8CPsCHv4ikGN32drdA/t+2Vui7j6eIHgAFrq4q7NxmiFOSdb8DGiQBBXpUROfGKS59+FjS1WlYa
1YjjhwOJUYaSGm7Ks7qtOadbSQMQ3nZK6G6gKA+jOUI04zedJ7s8FecFlc15bUBXA+OBKBXdZfk2
Fy+8fJ9Aivr683z+9c250MbU4GiMtuXslZq2tpeuRi9ZS2qcGBmfj2pzXhgwNg1PfU8dq9DZ99oE
xRM8Z9QfJvlLq/wT38A6DoV/djFzXiRACCBjrl/j6Gr1OcrKj2Ih+WgJ8Ux6vi/K8drLhwdCtAwN
E8WOnKc3MGMH6Iuxs1YRFPn8PrsE6diCjOKUezBgUPdkFH1clj6/7tzaiNPAtzZAZp2KQn/en825
7KX3M7BWuW/scoOqy8nNJtTQaPnwdZdYuvosf155Ked9T9S+t15Ve8+bEzPB0nVn+80euiKj7coE
wSnPvmo8k61AwDmVIF7oyHM/OYW6v8bQst/ToIPPY8JsFbaYhi8n2Mzcn9cyx3t/WKNAmyFImjIQ
hbQU207VamNMnvx53tWP7fbx6omENa2FXgzueXcTtJBlIWF/Kla21PqzZaT7tYBjCd8hSoF4ObhE
dTek8dePvtT4szWElkmT0cAv9tUI1BQMzr3tBM5fDMybPiEcXbrFbBNYZkMy5Ead7Ow0jYLMj2mm
Y1af2KJ9vgk051oX12k8boKhtB8B9wA7iYxRlaKkc6r5dzbZaUR6cnFWW821L0OhSaDTESsE3UyB
hxlpWlWBOjEXLjTTvAJhLB1SoqS22Ad1HQ16U0sScr8+8ewL0/lc/QJ3H43ZN+/3Y/6NmhOM5r/3
NoSFwYkj6UInnfvPTfVojUoCD5GNRRNDI1+iYBME5hP7gKXHn41fVNyDmiE0mh6FwXl3rOq8to9l
66cG2VLrz4ZwY2fH8o8+2VVD/mrzYOtL/wEIwfevu85S88zGcI22YQBXJDsiB3boG/MpU+DrfH3x
pWefjeGa8cCW2HzseWPufM94y0pnBwb2KQfkpcafDeABtpzFNE7GLgue/R5CUGdbpPtasc3Xz78w
hOcKFy9lvl+wNNjVZSlAm8+vYDAMAzAzsptsZQjj4ev7LHyEucSlRz18ZvuE7ibtAZ0vXPvWhHHi
iRG28BXmGpcGZbqgWw39HluIuFQqzut3aIa/fvSFTzCXuIAOVth+3jp7AwJoZGHGAJjG9KVAnd/X
N6Cfb8TmKpcO3nQ5CJLJTjheFimBQmpQSlSkOEmMSHmsu6napu1ip5rEiXsufY9jS35YNlG37dQI
lye7xtWbwKlvzDo5bzqam9b1OJ3z1GtxacebolYCqTH01vrrtlp67tlgFjDw6sCypTujoOCA1C92
f47hMLVMMhvKTY/K06kxir1oAvsgjQzEDibOU+maZDaQy3oYTMUGumNlG5quijqehoM6JeFYGMdz
hQuq/ZuiSzu6s2vxo/bex+oys9rYsyoFQ9z2xGyxMM7mUhfD80pZ9LhLIy0sw/k9r4fN1JynlTLn
Yhdocc3RDI4DwUDpfhb3TR0GoOiq4cSGZWEoz4UurHK51ZioGcvkd8PsKeohDKS8jKu2mk5Zky61
0fHeH0YWa1ibojCA7kxElIbJvGjNZ9RJR1/3/6Wrz8Yt+KyjI5mBq8MQxJErCoCpd44vGUbA3MSu
stou8cAb3gED2oS6bL8rcqqSOfh8kvslqPjQLAkq80o+KLpLGQPPI/Ai2gCIVPf5VpFkVfvJISG8
CnmjT0j6l5pqNp6PikpogLmzH1kfAx6BQgfYmniUnzi8LogZzLngxR/qYsp7haSZMKaNnChON1nW
PPIcVN6hawGODHi77lpsO1ygEB9x3K1CQE6rTWlbQSxRK24B3NdaFzkpBxRLArKFoEVyavOwMFnO
JTP2EUVj+baz9wDKgON0VYRJbtGfZ3XFuRSmBAYsSYQIdulAI2v8lqkXYzqx5i58u7lCJRsTxMZN
f4SW2LIBTA6+e6gOEGjD8579OI1+6I2lImCWQv6MLVsBDMtTUT8U3Yl+tzAVzzUlClS3QmjsN5EH
DhO3W4/9fmigrtA13F7ev36BhU87t8tzj2YcGSTPOxL0j4Vp7k1RnJgkl57/eMsPbQPDcFlBzRDs
jNZ4VoEGoK5C4ZOWVn+wwKpdFelwyo1iYUL+FZv6cK+6Byq1HGpnz/L0xu74hYRQ2fCra8gqTsyY
S7eYTQMwLhMjy02sjD2w7C0kVWEZVC5UVeo9ydz4vO8xW95tIwCRWOJFLM9Zl2O1AYLxxBFj6VPP
gmTSmvyUIESwk33thaOcshW32u9fP/fCQJvnSwMKhVygsFrB2ypGgGDnA9w/TvJE/GGh8c3ZODMI
S6QFSvkeKKkbIzWiROJ41Igr89QdFnrrPF0qTJtIFKJaewC29nnSkzgfnHiSQH9VhIPIrcDJ/Lqt
UJq1dLdjM37or3xSQE9O9bTnIBGubAjfHwiC2VsYP8LcQJTyr1Yx+YLxkz72uqXAZGYATlGvbtac
0uyZW/BkKPUICh41pfFt5AA+BeOY3jXApj4pJ832gFJ1F1ADpjetR9kB0Lg+8mVJ90g5sMvGcbwt
GWoaQ8s/XRWVq2/sUWYwuBl4bJrKykOUmrG1ACF2RVEa894UQbWybUDAukKKmAV1/9o3ntCRMjIc
WYGne7A9+CyE0Gh4e517CbhpBNAyI4Xi1czAT8WPOzGglsOuA/xw7Vd29tcQuAJmYQZZQ4MrnwME
ZG48nY27Fg5i24Kk061h+UMQdeY4bQcI27IwE8zcgl04XBeAL+8b0Jd/BkbL1kGRsriG8/QLT6f2
uzR84FY9qjIw5oa8WJcE9asNs8r9WHokNuuAhZ5hjrelMpLnSYzWdwNn/VWRdNmd79dAUuYsraIJ
1MYUWP4eO5os0DqszYJELsrD96UBpGINNBxAsr49hRjBut/hxackcifLFHEOmu3RYBasroQb+9rV
5n3lgsIFbVTiHvy2s3bKh19C4bv0oXdEDhMmYP+9CGURcp1lFClsH7TYtZnX/q1wbA31mU86Hjtw
ELiyktamoH0iXuAWk3r0TDHdD15jxH6XWOgOrFlLWJWvAd3kazBKoY5shNqC+cZ2IPGoFeoX+Mqp
BBLYYydjmtrdrlCdurBrEFFMyLq2oMPaq2rs3FvYXXQvOKD1HVqhsgGtpzIE8nq4wH7ECztBWh6i
wwa3o9mOdwFxfPQb23jmWM82fKT2mvo2j1nDnY0eUzcyKgWDWT2NP12aykNVN/WTp2h5acqqibGM
NNdj5+uXRIArDYEJnIBQqbAGfPDNUx4nsE5AnxYNpyswBEVUd0317iNuedPQ0Y2x3PQHidutnTFD
WUDS8piQBMcC4ahroOT6tV2ILGpaJe4tTwEKyBpUCzqI7l8yUPCf2WiJtSuL7KYaDXmNjKMV05Yk
ES/GJiZgBEYVxKerjoCk7ygt1jwZmhVQwCXoMhka3YRwzE9xlQHQ1IjhS1xOON8dvNYa1r0TUHw6
7a2dIw6WmFxGee0mVw3yT0AfW4AuEtB/g6o4Ms1bGjplzQ+QjDkYjLASdCXwk9OQZJdWnYxR66T+
i6mtITItw7wd7ErGZWUCOFsrj9yOdQn2mPCtC3NEzywsNV1VCgGJkXnp98mb/E1QOsBGU7tbSeJ0
TxbRrzUIhltXTtbmSCy9GDvtAGw7jZcGNcEJJhbl6yIPygs/GZ0X2oFHLEyZW6EwJA9ZNzpXNTbQ
Ua7hbhEG2vVisOr/QuKq2petDH6CXOWFjLEycsAWD9ZVFqinMu2ekokeebps7bpdceFqAWq7Mgb3
KWcD+zkVTERwnRz1rvS8dtf3LnCwhiUiQxZHZmUPVmEQDMka+M3yxnby+q7oi5+gWSmQg31x14i+
2nWTT56HwgNYslQ9Ceu0FKumCsiV75bqsSSNuWKWZK8E/7fDjsPHbJcrEK85rWMg64ywbAISw1/h
FZIGYwvk7fQkTKN6YEIJSEbL9LXQSpEImQVUqQOl4Fy0uSqumO2QDdcM+tZaluJeW3m5heAJRhnW
UD44A8Kwq8FzYT82usPe9nT7RvqxK6OsM8SVBwDIHoMseHdlaoSwardWPed4X3PwwraqxmgAHD0a
QfNdIwtvXQwZfA9QLG7vKZEIgedVYoRZl5vrcXJzZ+0mPttkVVlDfdgVvoxKmKNEDhibmzLx8uvE
r+R+bCUa0kqslV179bpKLGun2ZhF3QB3kBwQ0WvmuPR+moz6fugr/Wg1gm4gp9IHCkZj7FDu49zf
6Y1LR9TIB7DCAAu+zZ6nPDVjjwfOZmonIIjaVu07LfjjpGpIjCWevkxQMu9h0gknmFE+ovikuau0
6FZZY3bfGbwLN9MARv4FfOxvO14HqFUQ/UbWBlbSdDL7WE4Q1btWb6wA7W9fYO6R3lh152zYcISy
+46KCgPcfgZG/CWStd16SGV60FBW/mxqwcFWb+t1Jmj5rZxYuwdG08kj5F7IpeFYxhZVN+IC3QI9
hLrVtmJ2uQbJN11VDdjKrhx6uJlj3m7wmbrIHSq6Bs7EfBRVNWRhXVP3ti88qqM8qI2fLeIal02Q
FNcucFsbr3WmK/DZ2VNp2/Qlg4hgV8O24jKFN8aGdpTEw5g0ux7wx2iYmgrzt+xvciXbXQqwe4AC
KTt78A3Shr2XOLeVbBsY0djlPcrWphzkht5sV0GTJs9w5rB2UEQH8egUxYZUVf4MM5QSE7ObRJX2
2psSZScRqsdIlLi9Chs61Zu2yepHjmrUdUDr4snR+Y+Wu8qLle/rA7gS3cpvlHrAZgJDPrGybKsJ
YKKOtpC+b6y2CCJod+Ae4GJqne5Q/UBfTbjwyBWwpV6U2vXd5NdXJQjNHENclZgWCwLmvnYSunVh
nmNdu0fX65Wt5LjOA8afAt+UO1RYYWhJXl0QP2kkCqEy0UcAMXnssrWL9IinJEqtW0yPF2ZDof4O
JFbfqeciCWFKV92bwPvGxQhnHZWX1r0obCeEYxKOBhXiEQSAOxRBuKWxMnTi3U4CNk2YtsyYWcPw
l0nbekU0DDCutRLIiQ/eFHo8QZLaDeRPOoHUGLKqGF8h4B0BvbZS2GsrCr+PWGL/89IYXf1oBW4V
hE1hV+seitVIobdU4ejZ8Ce2tMNevQQLACq//oIhz3SvFQ8gYwDitw9lgcBlNAwunFp96dZglgu6
NpISVFnqDpfEMfoNpkJyie6t4J1leFGZTQ4wsSroUF5cG+zVNYJiz20HBlRmM8AzAVNp6GKjZsSV
B/sRU/v+NvX9fuOwabpWVASPjq9NMHJdAmOYfgAEuTF/NgUMj7Ru4KSjGlABlGqtVQHV8wb4ZhM+
BFkypXENV01I8J0A/M1MGuONyzK1HptS7lsYNEc5Tfmq8KZirYtM7PrKK+7E0Zbo2qOp2GfQKTw4
qh+D/8XZee02zmRr9IkIMIdbipRkyZZzpxuik5kzi0XW05+l/6pHp2UDfTMYNGZoimRV7fDtb4XZ
MmgnS0tbZPB4lecba9LM17qtvTehOcV3PRAcv56yx0OuiJexIFWhoffVfp6QLTHd3jwsnqx2iWOK
l2F2h8e64ACpltKKzN4GglD3aLZJEDPlYxurqxfZ1MsYDc2Ex3PlzLN7qFPggz3r7XXsa6YXhsKE
RACm4N539cSKGrc27z0m0tiK3EpacaJq7bPZqGTYMKpmgYCx1JHRm/6EqoNeWu6qWHqVGJCRFvWm
BzeUhXXTJ292j8k6fGPnmzgjbaplkTEOP9YzDi3LqZwS5nNSzLtRRKZd8gvElubsSy7FQIkpA/mI
AmZqNj7sga3m9vui6+2jMr2UwqGdjzCc0vKouY274ERX6kASgsCAi2EuD2MNTiWVZLOuPyh8wUVy
dIJ5xZRRKgOGlFUTzOCY2jxj/p3Holf9vWICVYSTyswmrDt7eZT1pLZucy5paYEqzqG9xn8dIEdo
Cif0ntGYGJNugqZ2IMYfegollVzMTd335WHgjK2h5wh2OGSxjbux3aR9qhIoYJhZc8ctcdpNY+tk
mHmZ3qQe7tl5Lkhy8Ou96S1DmwFCa3q8MJ15A6FgiZk/au5Q1OYHHi+sxCkwtrNTd2eyQnFi4i7Z
idHtw9HI4U55tt7fDgZkgQWs0D4LBuvOISL9Jl08sm+YKj3znvL2sfcDMx5Tgd7c4bxA87A+eNk4
PTAxiJx6wJXqCAlM3vuMPg4bIJP4rvWYitLLTvgPN+tfdZxxN56hpRCfRf2qVZN7Z1tdhZsTBvW7
IijhN+VCcrYTgoQNSo3NYDrFLmky/WBXc7WTdjA86anWflME2ZA80vY4u3NVh0RgVVQVCQyRYi37
NipblW2cTscRwBm8L30HxCUHolaEqS2zJpQsXPhgTB4EaeX9LGVTjiG0nXGTVY67IbbLbv18SGOt
FvIsTzK6YIN9O/9Qjumr7ipI2Zh5/G6TRd/mZdLv8JM2dvZSmWfvajtyFC+J0mf2sBSTKmLZpc42
N7XuxnLbfGePhnMbrHXFuqnM7QpakMSzMg6p7vS4iFtz+5qNZf9j0Qr7a+3nznfufymQRHfmpyXR
qcAamhaTq9efhzLFVBDSgrnt215Ept4Ee7t0pi9uZ9g3Wt+pF6zkokCpVYZiGCfhkdYZC27eWd08
tRZxUjTWRd5QRdLnYGNiNRZlbrFu+wxWCzGxcb6pVrURKd4conDs6n3OSXDf+KP/qA99cESOIf1t
6qft7eDJMZ6YPsche0oH2q9akX9tsZAudz1m3KGdA3njbBqirOuHOM+xSAdr5ZPBB/Mm8HKGtXpR
f8I+pf/u10SkMWZWjnefd3U9PJs5qqSvGZ0sKCMkzflGr3v1CamAeTwT4Paewlob2x+xa4bUYSux
Fyonz1jYJxA0cDTt7LrLMUpuDLSTIEeYnahZykYvux90C2ACNmL64niFzXCLsG+IxMZuY8mmfynm
YsLiW1t7J/Toubyq3nAyLLwdi3pIGxgHR1puQUCn3P04A0JjJ8OyA4LNT1OVzQOxysAEzIojFBRW
6W36vFrsKE32gvygeWg8U3YbZeNsv+msvpdx0OZZECVdmZ/BVcHvRHb4BYg2ILAFHrYLCnBEk+wA
IlnT+OoldcZvM4MbS1PyR+r7865YYcrOPMQnaDX6S499dzRNtsUmxKjHsaH8w5Bnq49h7ybjzTxN
zQmGYgGPqym3CLW0L4DllkNAjHao9CC99aRnMx+gt/pWSr+IoNHke8lw6s7rnfKunQ2KLZTS1YHZ
DntnWysm4YE6gFqFy5BkNArTVp0qcqPIkgSAYZVi32Vra83XSF5UIthqaiCNtRu7aTXsNE3OYTa5
+TZx8+UOgLzc8wF7G0PNbQywq77rKnytE48h/tEe5tAjk/3aVwb6UWMtt2ZtdA+JhMcYmqoAJKS0
Z0iGXWQGpXz2yrUjZxH23k7EuknKyd8CFPTvATiZN8JMIKPh6Z5EVjEtcVd708FnCWM7JqfgO9gD
MsK+E/4tFL1g3wxC3CkfEVQP7uwlXxr1nfCx+lJo87ypG47wSChhEJ/M1XIyKq1RROCUMXLhuvd4
oBe3mhiZq6JxyAlN/WirSEwfBbCv34HUmKjCtsv7CcNQE+FMZh3hdaNPGzdx2JV7UqTRgzHHRgxe
pLpLjJniV1MskYZx4Nbre/PMU6rjRK9myj4oGejtlPZRwgKI5jSYt07hu9QZrfy1bzxBv6+QJCpL
m37BVi5/ZDWlYSmN/NYrbdTZygGpVq8iNs9pWdiYJMAMwJTnme/WPEAQYSl2DEPMG6s006/EUCDa
5s47jOvSH4Jiae8GrVn2fTN0J9e35SMkhHTXO6Z5HLysuy2tsv4R4DWxFavu7zAXY+BeFkuyo5To
QRNqzNDSK/nVWK11BwxHYhlhtcVJBEo/FoYxPrnZ6LxmZWlEVYpBG1w53T4QCOo3zL5x/97c7+aa
SiuDSO4tpXXzAJbZ2fhkQBz4utgDAJJgXYvMA1ZFd4+ToquICjT3V7AUnJxJU3Owme1gvugTrKy9
rBN/X3eLHw8+0Sqomk4t4ZD6BTUQr2wBT2raNG/IkIM4w639luU67fxKrndBD0NtdaR6Gwc72+FV
a5z81OaNeaY53w5C2U+N8IcjQDma76WWEJMmGiScihyp2Yw9ySCVP/u3AbU0pZjWzTRvLOdeM2la
Mu3teaHjeIgCZuoZ36xqzp/nzpich7LrZlzrjHRwN50rxZvnV8ULdTHGl1Pm3iLfzJv7cvKWbV6p
4r5RmRHxmpyH2TA9Dsyye8MeoXyCRTtFkyC7oT9qd7E/+0NcwrqIdSmh3uqBfmthg7dfWrPftmeu
b5e3pEIGo/fUfHv/czLmw54op31I2EhjoEvtXoxd+qsqbO+AA6B/Usmy7BLX6m+spm9eIOMBWRvp
uXwxM2qmNXl7LMfG2k9uOey6OddvGUVb9jaijjXMArrNPsfxmwYFzgmrdXC7CAm3+ZAsgIphghGx
rQ0ZfKjbmcYt1GYfpoVmHLIBKTHMnWrHfOZ8B04pEGHWZEUFQMtPTwN84ygB/7AlIjS/9kAW5ygd
AwC3WCLtVNGpJ2XB5qW8Z9HO1fjid5Ze5MnOxX//p08MdfCr2gP+CAnvtsP5PNuM0nW30kE3i/+3
+t4uQ2kgY3OH3Tw75qdELl2sBHDbqBOjv3FZ9U/zMpEeykb/rjfZGp1vZ6MxJHcLfxXaa26a+5mK
3l0i3TnSjCL4VU7am64P83bOpvW1m5xqqwVt96WZV/Pr0DvdvdUt6zdhFVRmfZxxxznrXluCjBhM
YxnpWRtxiEV6bwRy769S20F8cO39LFvzk9u7i8JSSXTrY1rq1GOnBbyC4S4U5R06Aq/eOTZLtbQ6
ECT4AP2qKgJ8IraTIzQYzKR265K3eUiurV5ENgVhqTn6D31WwY0JZ+exEcNwS+miOffK/S2pWLAX
CfFZB2LqqeQc27W18GOjqetDRpYnN+hvbKCHdbublfFDeYn31GqVz+nHrwEe0z0tY13+cpjzuJ2o
px1LtpYXfci1jUhrl2MvEad2aYZopBEYBmoiEmi7SLqkQarx503mUnI1cGz+Ssu2uNMstmtrSZnh
7lfvCH3aiPsJxg2wUmoL9DTuurJmny+RVPEG8xb0BS2VcUO9uImh3RCoBJX1xMaQbBW+j8SuVnPn
r4lD1Esc+GxqKSI1AqddWzbqppK6syEVI/NYipEQmzq4BZlll4vJeU4RAEREHRyrYsViM9GWFMYR
YEwaIP3JEVn9TZUjrKLMYQEHzPybtiIgSmUZW0tu4C1+Lt/3y+fA8JBeB3rJldf689JmMDzqzngx
lPN5HjTIXUOafpaT+bboGgTRfq6dKPeNPnJL2wHT579ZayN/TWZKQW6RDpXmAMSQLLMVbAQ7T0jB
PdBDZetUegNv3PpV4H9Rba1eujWrMdUQ5yEczDWDsHCDJc4sZvRtEXgxaDZSIY8ytN1KdTOXGla0
SB6f7HRl+U9YupVz1m9N/DFuBFFKzDHW3OmTD8plGNqvySLVLi2tZgcXtN/YDA9GM/xfbGo7FdZE
JU2oCN63nuG522yl9EfAWZ4WwsAgcrE2BX7sabE9WAFYUdPcMNQb7K1e6BGRqB97rkCIUdtnk9DV
+uLkcoEo3wa3pa3q2FWJeBzk0BxnJl0psmgpDqhTcEIVgUu1RYhdgueLCFfFLoEX08Pb8nD7Snz1
iZjQOblFabyJpQyotroL3urOOoVaGjQbXe/XTerIH1lK/ha2U+W8Gpn+DGcXFPbQlOIt0MD3wOPt
t7lndKfJpGJfuEX32V5hTK5KMHzY+3XkjuP58yI7WXIGxvO69DeDrsPM0Dij7CbPv0HprCNIlPa2
zHTMRiS4wptgTdqdldB80qgnfc1zW9+nWjZv6UqTKKVDl90m0mEVUgfF8o1pFc+fvrIHUShI2iCC
eD29wFF1tjPFij3wXeeRCR2LH+LRdyk1ywBbtlIh3S10Ac7bdrcAcC908yeCPOOLNibGPQB2Y9dq
phEmYvYOgLUhntWedTQL6tF0j4YogLcSLSudziKTXyq3UwAXW64K9GzbaKV+GEvZ3ZgmA4U1te1d
MQYyCuYcAo7W1lFS+2KfGXz1S0OJIFyJw5+A7JY7XWTJcZGthPCqGIgtSSWdQgY3ia2IpKeifGnd
6gctmCaWdZXHwWSnlOGpmGoy13eLgveGALYcQpvI6sQXakQFgcjNCsWISR93PeNGl0NBjy5aJ/LT
GpY7X7E9P4B2nnfEF77H2rb7qE+TqoiIrNZQdqBikyGfDrNNw7W5b1CXe2Ha+9OPkdL/poeuzdyp
03gH6IbjbklnpnqVNToPCInzDPpr66DRlOOvjkL/vQPTaH7OKLCmYe6b5v2yzixMBt26rV0azXfD
Xu2jD9333qym/DB6LlAtKUo6VXkxeSlVba3iDiYObIrAfYXFrjHTO+sE1cwsbeoNhAyAZy3xSVx2
jvHFD2Z1F9TKxieGw2jbSGVGXiUpGGbsiDPsM3erNd343YRjuUVKX0T5MldMOq7uZzkqB6FTHxTf
c6tp51jTu9qKcROdfjLQ0qq4yvT5GBQmuGPMw791U9kcUq9ZICUa8xi6aePeeUNqPOCesoRUKo07
SCw23zNOqiT6d3nupXcMFPZ388j/O/RpnDmMytfOENk0vI9Z7qe7ZjKqGlRuM+6tcSTaoUdV3Axa
WcT5WGY3S9epb2O2AlaqmqGPZWvI73Plyc9L5i4n2af2Vqtcc0dnyg1tA0x8X83DqbZkfXQx73k2
KlvTo0ZIEXs1SQTLfdr1zRjcVkW9Pi4KzpOTruvOaDMsPbK+pmCJw81WjRP5ObsTJdrOJP6v6hMV
vCz24CWSz+pWusnENH8Xmqc2lOhKncLYwroI7Cb5Zo+dFRcMsO48q8i3hetPj7XhzHFLvWTjiTU9
UEBvHnXmFWG59VihYMX+7KXp8uLlDbwswy/uup++oYkXNPgLM/mjOTCl0Flde8JxT4iw4PPb2JJS
ayipRX5xVjDSi/DKW88sPW53TbaGYa63ZVGSvQHmdk66O3c/aHubCymG6X4l0JnscPALC3i66U3Z
pkhBjdlYUFS3lMQdRjanrEVvpAQNZGwjHrO+p2bgOpYby9IoqzhPZrF3J6uKfVgd6963l/RL0uOz
kXRO6W9nWWu3i8m6CY3GaL5lgSneMFHIFVIyJ/lM7lNGqIIMpln7jJGeoY5XZAHkQ8peaTqD5wCz
55878xBRHZuEiDB0uU8C7h5rprwPnbVQd/7oqF95pmmbtpy1eDYY3Ns0erHcl6upngx9yb75fqN2
yleYOmJHX23WlRYmu0QuTjD8cMu0sq++asrdEjjVbyHG8kCJSbyawnI2k6VRtpla79WaHPkFt36+
j7Ud3yTr7rWjx2/ter2c9kFGhDDJ0rsPZG7d1faA9GUaxzd90UuG3apuq8GlPktRSi2kTn+efpOV
k4ZjLz2LPH2tDLLUWp0GmItsOpyCkcjR62BcZWW4X5YeQVmi63rs4PCl0Yevu5dAEE6HAhM8Pc6D
HlKNk+nTNhtpoATKm+KJrO8gVgbAQqwVg19Qd+tn+MuyCKdx6p9U28wjKfja+ZvGFlpoZBnm24bu
b9puqR5q2NAUAigB/PTOcPPDtAodHV0/xisZBI3e/4BV0wBrmQKWFyD7MDgiu6Km4YVCJ9hQyUof
Ff5qNzmcvduJVsRXHNecF6+3qzuCpump8tZq34PajaaGNoU/Ko/izmDuJp98WvJ+Hho8HmLO9Wrj
O1b62K+JfADeeYcXxO9sbIxT7zh9NJQYVKWVUQIUpymsr3YdLy1faViMZRk5Vm68SZr8N32SDfeK
gzGCw17vKAe32zSVwXHNFUk2OPRYW3Q9dC1npK7jtm+stuLBqAOJl4kjH0yp8htKOt6DSfNjM4gi
i/q+pXZgDhM1crEkMR2jdb/iUhJKktJPcNmre0f37RM8beOWNg/4S15QbAkeWz8rGQ0rMggM6Mbb
YTTtR8tK7Tdy63bf1cM0okqROqy+hNqUZSbmowTkuj33oGd0HSUzsCY5CB1Rj7rtmWdtLHkV6xrf
ZjFRgWrdsrszWsrhIqOmEzEXmOz5potj6w7ptrcclz25rDjOpBgI6RtvSMwYmP14ouqRDc3qhIK8
+ODR0KO/xKk799TM7cxaTrQ/RCjTqfiqE73KzexU9Y+mbN7WKul2ZZ65cVvwBb2vBrsmbbuQSZZe
CSXYr43jWiOdqRvd2SIyuC20BVarTP5NqHoGafwpOLPrxKozlBtHl7JhzQATOQJF+6p8ef9XXNP/
Xagjh9Eg3wz69Zh3gZ6FWu23KKhM/y0r1yB+/29cETBeOlGsCvVXO5vzcS7Jhh7Zcd+/7rUJ5ksT
ClIKDJMWXzv0xXQoppI0tMg25wYp1nVAp/oDRGoKQPPOQiwGOeZmQFOndR9oJ//6uzgtz1L3P8SA
QToqNjcHAXT9OnjPHWLu93/YX1/KmYjyvxeusfmRJfM5R7uiY4KtoPbLRef//sX/+t1y8QtJJjWy
cmIjZaB4ZWLNGDY4L7Bun6X3gf752t2f//Afj6XTOBhkmqfHeS1JKff53FG+9P/x9s9/9Y+rC4Pm
9kTz+Agg6WinZhKRlW4dl964rjfOB1LPaw/pYnGvgaE6Pc3wWTpztKqTbnX7ZMQS0VEfbB/XPp6L
hZ0Ggy14qfJYmt0mtX81+KK+/4KvXdn83ydE3TUzpnkKDnpR71qrjPVleH3/0n+dVOPbuVA5t+aE
DCp1ztlQf0J9+HtMbSccwJjj5TUEm9WfP2sq/WgdXHsLF8pnoxvp4yVqOrrGVyd9MA1/MxZP7aB9
8JavPKlLI8SJrCTQ3ME+0uGY7tK+DY5G7+c/3n9Y165+sYoF1GOEgD3TNHNxKGGiYtT0jzd+sYYX
pGg53azg4Cg/CQtc+hqv/ODaV5bvpaPhSoq7KAu9fOsjMjEsuR/p9sR6WT+8/1yu/YGLFVxNM0U9
euJH0XQnKydRYDD0d67bX9+//l8njfTg0stwCBpnScalRnO+ZpiMttjA6eeQwvUNa+dVnXgU9BEe
W9X5d6qVzUc8pCufq3+xpF084mflMlTirwDSdVM7SQKPTSnPebA9GB+8oL9bqvEDLxb4mBKJ2QHz
0ghcdxliFLPq7xHUEVMuP5a6Oxq285y0Yt8b2A69/1C9K0vfv1j6OIs1pmZVzTHwFuukGUF1v6Lr
UxGlf8oyftrFQAbqbaUJJ5yNII8c08u241Rg3WXa2mbUFntfDItERpMU27nLxT1iRmdHp9ueyb8X
JAUZFaRQ86zujeJ9ETpFNRT7bMIHFQHRqu7MqSs+W1U77TsMFk+58pc7uMvlw5gn1s6ejPF29Kfl
Gd4nWcUwVTaFE3j0Ey62AB0bVb/kQpgtUm/fp3IANC6lzEFlDGjH+mgPVbBxgiXdJovr7oLE94qQ
9hzaI3/I80+J1b8iv9Z2dWlYP2uqa3v6ndWuGwZxI2zvrDT2zaPBkAY+y66Kekuu4LIL87QGoooL
DR/gOk2tuFR2gTxI0V4PIMk/e3Ja7tYEvXU2nqPIqnIfCteet23vkCot/uSRu61luysXr9h6zmrd
IjjVPzo0rizKS2zaTK3OpBXjHxDmn8uDRiJu3OmDKZArO+ElJa22ZiQCDBgfPIJ05jnT7KMx5itr
/ZKL5qyOpoAL+wejGx66ZBSRk2gvak5HQOPkhlMbT3ZxYyDmfn8dXPspFzuvU4IyHS1CMw9ThO1S
M3POxIf5QVBw5S1c+lj6mVXQEtKCg0WDGhhV7DpP7MIfhE5X7t27iFdnPZ39Xir2J4rNN0GNdAuC
srt//8lcuff/No4/ArNBQNYbHM4kfxbhSqu3pSweUGf8t8tfPHhN6zpPbw11RPf7oNSCnFmfwtV0
H//t+hdR62ykFk1/bt9YcZtLkqhqT3nhfbB9Xns453//4+HoI3X5QrACEhrhxn7MPZpT6wePxviP
8vD/rJz0wDu/8T8un5RKL3CHTQ6q650NpVtxL+d1G9DPP3pNPW/UYGNf32pWNAX2z7zu6h+y5n+v
iYqkXa7Wqz1kVrRk59pewJxljN4v3TZ5WqFV6PLXStC21bVquKWJhuqzSVf3MbAQ1fZu7t3TDRx3
djYZu8SYusjSs/Um1TPkicWQo0LjDHzR08Tfkogtj4M+fc+MOhfIl2b5UNl+tfVbUX0N3FweqA0n
VN9b+3kJ2N9aP7C2NLbI55HZ33tsVOlmnJbqaPu5j3hO9zhiRROWFsS4xC7VTmiTOCbKQHWvpWs8
FYZ2cGeECZRNA8rBi/2dEt78HRZic2jMpcWLemoRQkzulyw33NdRm+T9ok/q5NapOjcAnJJ6eaW2
gWlUr8bQTSe5atQqvFowJGQsn0XlWV/mwGhP2ipoT6CXLW7XAIdjkY825Zjc+J401fjVt23VRAkM
vo2tzGaHBZfz5NHyPCAjHp5MNdt3tXJR46++qe2FbPO9O87Lp97V/Fs9cAw6ZSWyUtNA28ICyynh
2ajEO6eIy2KtGG9ZEfJ1Olh79FkvjLe5R2DjBvJ1moHhoi1OmOUmoxfuQolFJM0vRgW0Z6swuuNo
5vY3zZn6Hwbm81ssm+bbPCnRNzNOfWsXIyIhxp5uGFmhzGcgYRoy4zVPNAfVgm9nt3Bw2Xyztg8t
0ZcvWucWm6kaLf3Dr52P+i8f+yUUkmmrejBGg+DXWZxjuorpFYVa9qJwsEKbNjT2XqeNfZ8rUme7
6aeIsSNKcYyY3JWJvcTUb9UHJ9u1dX0R8iXzZGPNJoPDqAG7Eyc90G5bY/5g17gSUHrm/y7reV6J
JgM9OLjiOyMJmzVFA+yeavnhznG+0l+epXcR1VUuenUKPf5hkcvBJa8I65pG1mC9MaY0h8pcxhBJ
WhFa4/Ssm8FngJDTJvc+Mm75b175/9+A7Vxs6wrSwDA143JMm4JRhWYZTr2a1x++mQ4bopJfejnY
kZmSKFu2m8awF9CCuYoBLrMU620qEuSQ+L5TI+3+BV4O19a5OAvqxu0tZeGGnfgytkx1qMch/pdj
xnYuDoKEEB0pIAGLoz676XyQ0xfZ2B/Yjf79a7T/H3TdRf28mF1xXBtaqFRptxMik8Q1re37d//3
D9J2Lj73LrVGGw3WekT1Ey3Lb1eNkfR+9h+ydK79gosvHq2KaAmCrKNmug/rUB2BPaJC1MoPHv/f
sxj7EsA+Vo4ciORBcEz58NiaFpwJw0atbjCGFHdWRW+C1gwuThI22vsP7fwp/+0Tv6hirCkdYTLD
/KinKH4CVUZDLXbjOH3x2jShwN/9/Kc/dOmRVtktadeSqaMW3C0MJjGxFGoJ5UPFaGeSfbApXXmE
l15p0uuVUU9BcUwrevYhrcLk84hAnLZyNRq3iDrkbaJb1lc6c/Y/BWf2pYNa6ul6MSQJHAmrOFTl
Qn/pOV3Gl/ef25WP7tI/DVWwNZfQCY4uihKkX8BckIcb1gc+Idcuf/73P4IzDSK5M4++Bx6gisoO
GfIUGd3T+/d+jvD+8nHZ53//4+JzWQFzKVzvMATikZHWk9vnN+9f+u/EHd2+pAcyUc38BdpFnvpy
n5bZCckoBRttZ6xO7E/B89QOVAJ6oi7QcrtBTB88sSvbzCVJkKhzMEevVAAXW2oNDKbfKOGhNc0t
k7nLtfgI/2L8/fyzL1GC9AQV9K6V/HGurV2itPFmmLXmJquANJRlfRqTToZyXc09ku0mbC1fO03o
8kjq5fpRbnP1SV9sEaY/tQxq++tx0dfbtseJoelYX8m2rPXkC7ZgNikJJnCTKlF1m0VyMznLR/Cp
Kwv60pptLQdGlWc29Y4B12L5ZOkBo3HyMI8/RHEPHOeDffDKOrg0aWMkZZpFU6kjo58NwuBJbYYl
MRjNr/9tm7h0akPPOttqxCnDXr7N+q+GwomnrR+U3a7d/kVQIAb0WmPW+UzXv3ou0x+GE9ZJ9UH2
fGUdX4IIdaMoxyoV/mFO1gdrCm6c5iOj+Wvv92KLwH6I6rDw5FHhYwdzZ8pWytGdsQnKtfnhD4n+
zWy0+eCaqv8osLxy5v2XqP6xLdl1oPcqxUlKQeoe9W/F+ikY37Thp5f/fn93uvY6ziv6j7/gzWaD
dAiVmUAudWo0Jsg0auA2adgHwc61V3IRG/sAmAKXaaCjPlifCMQZIpm/vX/zf8eI6falXZvOtmPW
PV+qjmdFxHDjguCrHzamPf8uPSRaWj7qG3/RSSR1t9qJZTAefRLzg4Pe4Y7Zwc8LMsSbEdHLV0Gr
PVxHySCpruC2IEj7PMg8iOnz6XuJhQ8EMg+10/s3f+XJX5rAmQZZLSQf/1A76hnbQvzBAyR5qfOP
1z9/x3+8WcvD8LCTszoOIl1xoxhjXQ+2usNYzwc/4Mr5cmkDN3bCw/USc/V27bRv9ZT9Wu1ifkLk
6GHP1Yu3dl3rnVv6d6btr9FS9/i8+/3M4IkefG16X0Od7Ol4G1blQ8Lc3zfmb1HvWsl8J91k+N4y
lYENwMpovjFnm2GwLEalqp9oLYtYVU21mUrBmMy6Gp9MUZUbb1rXN0HcsSuR2j3iBtDFAxqdG3em
O9szVrnpgmnYN0BEj7rh/kh7JCZOk8BUCQrqMWgApyM6wAw/+IFLm6aFYjzw2wfXbg8Zo6CObPWH
esAEZrWq4ns7d2uJpNPv7hzsczadKYLlH9/gxVYZVKZsfbdvj1L/uujIg9ox6pe399/elWVpnj/L
Pz6PuVz7pNba4Wh1AoZMNyBtw7Hln3y8dfvSA08GTR7g0+geoNPducvyM9C0f7zzi+zJ80vUQVlq
HjVsWLaJYrLNHfLuAzXEf3f4l1DQvNgR3UTphk7V+8hoQkSVJMz6Mw3muZQ6ngh+yFTSjbTVITDY
Lspq3hfiaVzXuGCiqh3m3boypMl0Seb08RrYp1Qrd6WiDsZB19OAcT7SbVx7gxcba+50lKRW6R20
xmnD1VUMX1b/FgJcWt71eHEsCMLWo2zGcDIwdxOvTr98tHPwjf3lEV9a3k2YGBYdDtcHQqX8Tthp
w4yQWR6SoZ4/Mu27sr1eWt9lSKcxFBi8Q1nupXpk2rW2fry/dK6cyv8ZGf6xdPJAOEVxvnQ/ik0i
Gf4o8F4YsdL41gQfOZFeu/+LxS+xYZ/NRXcPRtGcvKn6NMzGTlbe7v3fcOXjuTS+80wPFw37jBRs
KYh1AzOmavr8b9c+/80/ns9M6bAlzluPBmZRmf69qz5Ym9ce/MXKr2wdG7RuFcfW1qMqr/fChQAd
POljQYsw/adipP1fkvPH7Xv07YXEiOB4Vnr7xue5eBu8+P1HY/wHUfzbt3+xatl0V8fwh/loaox9
dro77JmulAzQM7KkRU6B5ISqt1rmjSEMM7LyatpXM7ZHga2y/+PsvJbbVrpu+0SoajTQCLcAM5Vl
S7JvUJZsI+eMpz+D+8o/jyhWfbUvdiZIoNFhrTnHPBrxHo613NZhVe6bDr+Yi03e8nvjVE5CzCu8
MdBCqgj4hjCBG1U3eRZgLFhPhRnjJBzdZDtif/sRiOZtjND14fGY16Eom42AF7RyHW3csHw695ZV
61RWaEhQ2Wmy6s0lB9C3TZm1Kzy1crophgT8AMK0ag0xRD2nWB5WEoexh7w0u2lVEh+z2E52Brr8
dV2b4980tJNfQwS901ZNssYPkLBup5KObDM949pXMDuCIPnm1oCjHmc9RHNglzmq416F+XHQUmtf
ikhtoeKFzyMspn0y6gHso8EG4RFNqyDNi33WAyypYgXApJGItYeu3+kJFGUjTvEDImHMvcxs+22X
9+a2xG5E2F2BrpfjiHQ74CBBi90qx/Y8KvxhpaGVx9CQ7Tfckjg50WLRZAkSa6ep2X7V0J+tg7Gb
QSvJee0WeATtwuqeoTjnGzO0nXVNtrjwkOwn0JuI/X4gg9CC/pKoW3OIbV/wvXepMxjfA7lgyrbn
FsmppmfTe5ZPC8T4BWSMyJPbCJ/juhnb/F4vEgKpCszqvaraXT4EBGAxO8HJbGVB96aZYJtV6LhN
RxrrsO6TOwxmKWE7cfkHYhptkbJZUoBiUTHXa9u2yl022e5Bghd4qB3yf+B4tFSxT6HKa90m5nqd
z+jtHRG0vsZx/rUeG43vaYreK1o82readFGZZ2WeRFhLMF9HQ6JtipksabTN/x0B0FX32EYNPHpb
vaqHtW6p6jkrpPpQ1SzWWRCMULwtpzyZK9z4exPhzvHq0TEeK7flPEqFAYtatizj8+LOLS6DGYcD
oK+eUbqq7GfNZK01XM38GOq+fso6Pd6IrKxekiD+Rgtj3sp6LtTeik7Jb05ER31ZOr8N83aXluPr
Iq3FAgXXYvLWSOnCu4hozq+bwFAEdkHgSXtjjFdmGvb/E5hYmOekR5Ma2gzzxTkkhtb75eJsM0N+
V6fgmK9noAvryjnoEWoSHUl4e0cJc7qfOBqETbMOJMLyry9wWqA+meDE6cL/TJ/4YGRvxpo6VOhq
QLcNzQE2GbAM28aRGUTBlbrahRXsPOsun2arDpcxgWPYh+9Y2TSgwJEtr+xRLn382VoTY+TAFqKD
VjRTSVZMUuxBdsvV/3aTzjaZmnLmGc25OsDxANHhh2yBpH43DeLK17/0mM+WmWg2CqVSZR5AQEgK
fbV7m1w7dl/67LMyG83xbJROCjQXpfjDjAj2z6QFYjW4kbqyx79QbPlPs/XPIJLhNCVVgvynncFM
JZPzhvuaOU2Pdqmu3SPg3mZW+79tK86zNd0Et1FnooaP1RsWAZ+Md5gh7Olq7BpFu/76kV8aUGfn
cayfKlrmmrpdAZeiPBGAu3Lqfn396Z/fMONcRA3RlOITLuSjVMt47PUI72mEYK5Al742eTm8aulm
z3bz5oo++fP33DhXVxt2adsqt6im1v1NoWNjdPX2Y3TafZtZV+7ZpWucNoL/DAMsUV2gAXk4RtCN
X5Qc5+e2KjX8RolaG1GkXdnyXdACGu7pC/xzIdZZStWtio/KdrCOYuNcN7Zt+E2sA1dLsjH+7ia2
eywDXEgoPsL10DTj09fP7vORAazv/1680AHVjQ5CRAkzqBpPhlCXftPXH/65tMtwTxf955fJMDPz
ZspYzwOn9IJm6VajaH4LN/AHh0uy20xGeYv7/8/XFzx96/9//jfcs4mzjFBCTAbyTcN2qp1ujTvN
ZT8qIv1qFPxpojm/hO0658FulaMZYqiC+FBFqXvAcijBuUwhor8qbg9azF/JJLfiFRuh9rcFbgJ6
5pJYV1aez0bl6fJnc2sV5eSqkVl9qNXRhUpjVvvp5N5S2f8weZ8ucDbBOiNmst61QqQE5XZsON1U
sf3dnAfzyvLz2UGKC5xnuLnYItQoteRgp6OiLqb6F1Tc8V5BU4BNNRvlcTKzZLkyBj8b4KfLnU19
wajFIHOH8KBNw72S8y4BU/H1aLv0S85miMDSBw7jdnzIoDzdhzmo+MAWG+JIBVTLyQeOLDdfX+qz
gX36FWdzxJSx+QcEGB9QA/hV+0Nmar9A6fn60z/toZ0+/mwW6Dt3lMhH48PiOOtuWb53BfkUmQ2L
QSR/hZ6u4wQkL9T4n+3p0IW6JOSo0rx9ff3/Cn+fvFTnqocgigIzaiY0OGa/qqpnA8UA5oqdZv7W
8OPjiAZa8MsZI8BB2KEHUWwzAK0Llj0BXUgaxkOPUbYeUZPEYsP6cJsA1omW/Fnvd4O7vBFddGXt
uTSgzuaYLNWKNlU6Nue0+RsBk2HL/P71fbjwciv5f+dLPYKO6+hZfAgc/cDkf5OLdpV31mtdXVvV
Lo3Zs/nDKRO71muetI3HO01fKqff12onggcaGleG06U7dDaFtFpWDmFnxgd9CY5yHPdxdU1786lf
jJF6LpCohoUQj8bhFjVAnaxiRTbAdswhQ+o/AiOlE/BNah00UCJV4TNpZn+0KM7/T8/nXDcxi8xx
ujlJD2m01LumAHaSW2O+qcKpPARxcW2RuXADz7US+FIFC08bslMbH0q3PwwRSNOvf8OFmeQ8IsnV
os5sXCM92AuO4MiyQNxyQXBQ3bVI7kuXOBtjYd02UYHu/9DmEpiGMb2HQ/NhONcijEAVfLblPA2D
s/kQz1uZYtw2DsWsRxvRt/N9h39hVwhEIEBpkh61oErzj8pp62bHvD/syY4QL9JtOBQC86jtk3nZ
eFG2Ria7WWnfDdlE2JpBBk/SkfdKAwWIEz94CYuFCiuaJnVDWHO6bworwPkiohelsgUQTlM6NxQT
iKVosNACGqgXw9ciCqYNpovsiGu/WptuFbW+ooFLzHZfuauWNkWJX0IKP0uFvipSizR2wGeAfCrQ
LnUjDb/TFIkaKsi8Wh/CXSByBKOwtza5ucTsqbJoriE4qXAzFEa3K8Dp7zW9z3ZsZiDtKUrodEFM
ptO5MfyynbNDUeEtkfgmtlQyWiojhPjOo2F+TJa0jxW+8Fc5o9nbduiAPwCNazsq/fWHG4B7DKuq
hWaBdTsUpjb5nbIDD6q3Q1lJpdpKd9vgXg8sgIh1UZ7g1Ukc0caXASFHampiL8cm9FzWGl6IFtRO
H4K8nzlMs52JMQlLqMYZ9yv1kdj1v0cT0W0fwk6lc6fH37SsBmK3zH/GpaE/ImSrnvqxHdfwsCvK
T2ymN3YfI6PNkDMp153f2yaGbF3R1VvJSnQfAXSOVxBs808nifTnItfTJ1OVxSbQQ/ttGvsuW9ki
AS8wUwKpwCR8WPGM4UQvOmpi5TzW926N09wPMzHiquqmlT73KUzJfnTvl7R2QU8ASBK4VGgKw/q5
A/OqG0CCC6F5fWbZSNND8RdptvVdGW25agAS7/V5Gn9leuXc0H6bX3Q+aU2ndvgD/dFdlxagKlOc
8nXpnH83aAJI31Cj4wX0Bl8627WOPBd0yv9ZwYPJBRHfIuf3tanFuJ1HiXHQQWjuufdqixfIfapx
7Pyd5m4ZIQ1FuZeUVvGxTIb2AMZIe89E7z5oMFP5qbUW/jRNmW/bwOxbDymNDmwAVeWJlBH/QlfR
KPBLjvme6aIbN27X6rdgj9Hzgvty7ZUIpsLxIcHhF4rVYPtaaszQkGU87EdVOE8deBv+Z0p0fdFV
30xbOxmJmqDqvDw0q61pzrjRcwziEcZtLwSjWfqdg8LJq7OADw1s+Alqim/SXDbPRALYN2GaNZhw
XAsGr2ml+tolbiIDnqC1rzkm2r+q6cUJgFGBeplz5wasmUKWXYMKLsSybKLEnA+2zVsXhyP9tkL/
kbQF8cZDDgVMFeMbJeL2mGQmfG9c2ED4q/yhNVmVRMEiMel16BXOEmxqV02HtDKsWzm4xgFwge6r
wbDIFmr7u0qU076yKF5XABKNPRY7fa3LrHov2XF5OAOGp8EujJtOy1Fpp8lAoVM5P9i0lZt4Ntu7
iPoqOyKn9M0+WrndsHIMZjoCLQ46FWZqqL3bbdMqTjFZGX3nR+00uCtjGN1bwPfBiq8Mpkroz3WF
ZSALToEdLqgmranzVW8sye0p3wPO3mj0d01XaWsoif16KMXMizg1ASXuZhy8Lga7ti6SHtsqcNy9
k6Zy11dR+VfkufkKs2XZOSXxRx6SeLlOZAHJsU1s6ES0Db63jpXvrImKvge3qN/KtF72/dznN9Id
wLaoOlmzXyUlFS4+KMNoXFmqM1+nbKx9fYRVSD6QZlJuSGAeh5mzqTutODj22N8YJkTQWSXaDvCw
9YNEv6L2bLYRtCmidAvju9ialp7a8KlawA0C0OVYUdyrmmraGL0mXxatsh+oNpm/zAY8zEafrZRM
Lndof0yJbj0WSk8eNKI+tpMzBK9dFc2vgTbbfjMmwKjAQ/kx8JKbBTLMcTCzdAfgIdx0oajWgd7a
D5VdRhtTzPGbxXt/CwPZxmVmVzeLWwiiB8GHFpYp7yMwuqwe8AZlXYarLrfETVNr9p2sBiB9rpvq
j50ww11nd86dE9t4Ceal2WsFtrVltN+6erB+dRz4Rm9ogFV4emV0zzmdc/wB5tSsLGR01oqfZq7S
diz3Cf49aOq2ydM0+k1j4yntiiCGHaiGl3Aw86c6hJaptZNLtKAhTL/SdeFNXcrzGPJC3tWY/J7g
uzUfeQ5/3qtBWO8gd9TvRR1pt8PYhHuZc2S2gNHDKpFFs8sW07Y8pu7wGOPPu7PLUv00ZaIwSWbp
O+i9+KANIyPJmDQmKqXvnUnlaxGKfEPaIX6g0g5LDxuj7qdtA+4f4joEjjj4DTGqMXfsrvrHFhUI
cMDK+hWWMt9ltFI4xLex/kc2Tf5tALRyZ5kt1PhQM37iJ+lfNSdOv7VBqSpYuzMKP93q9bWCQgZC
rjTEix1j+bNMx/BrbXFfs2CAwx2LaBxXcW0nhzY03G2VpWAIyZ7aTGNI5s4QyxNvQ+3pakVbJevu
55RpJgDEYlpLyR5BhRnMnRLIU10DiSlEmKxZu+v3njVy1XYzfTe2c4A32zLaTjK1PAPZOrlDhI9q
iV7/BumvbbrJiLfQjCavs3mfhrqMfti6iED5pfb3CO0dSFT4yMss4jvyYRKwq6Y4zsn4GlpT/96R
xQFKMxt+k2GCHCJqFVoaIxdvY0PCitkzD+nUBcnmMAa4+OQkJSF82qr9WUrolFMkibMDz7/cTPOp
bejmhZ83WnnTEUZ9TyaD4EVoagQGdSH9oAdsXjRIlL28X8QjKJT4xDDvSDNLk78G6eHHfMiGu4aY
+Lts1gx/6XSaiJqoo3GfVqlKV+7kOPNdHreU0lRs/tImq3mABpNuRGyqddM19j6cTXI/VDjsUjOY
i51tFtMjhRxjI6OWXBkDTEWrUeiJw0SuhA66migy00Umx87LRURkc9cU4R706Nx+W8ZB8gghPqVM
XSZZ6Y+17d7WVTo9jxZuJsMATW43nbbjqMIpLF3yfNWaeqP7oR7LZQU3qHobzBQ+f9raECCLoXbv
i04yCaqm7iGARxRdSdERP/vc7b8H+qT7g9uU9yKazHJVtUoj9SWOUpCkgZ5vyYDOSzDIieAcL5ee
FAOb1qZyIMdVZuRrPYE8WSBXi24k/qjReiqrsd4KflDmD9DNCjA7WTlt2Bqpd62Z6p/lEpuPWPxO
gQJFl1IxT2T5EDtxvB4EMLqwttxfU+1mf6YgKlYRC2DkO7O+bBa2P299685E5HRx9eraAtptlRJX
5/VpbuReZ/YKArd0ha9EPL4Vyeg89wKgraMr4ymk4Uj4i9XK9RAOQHToluHVt51bpEVEas1JO9yz
Yulso0Zb3NHydLv1WEPbdoLG3ZC8Ojw42VL9MXsBuzXVK/1P1w/W3RwMpfKzttfgtsLg5bkYaeI7
4xgS7WSIbbXo1cFYuvQV+EpxDOGXrNLImZiQ0+jg1FWXe26od6dNsjxm7J/VDqLslHt2cMIVlqGu
3xMEQhPGheXolZoTumtT40gryZeCRRUpCdrOMbRt2RASM44drIbUUvM6bhzze8cwqYv+gA5M7Fjq
XNJ/GB6syKm56ZO8/5nVhAMI3Ta2zZAVgMfq5gMwhijWnZNGKzyNi48NanmPFzodHofOkvW/0txv
7pDaM7keY/Ej1jQo1zP6tFtYitltp+bke1ZY8zpSunxaQiM7pE2b9aslGQis6A00R7Bcpj8AFJI7
A/DwumommvHR1lVqvCMsK7tnlWrxJJb04WfXSkEM2eCVSYx8pJM3bTNc547XzxrIfzvoD3Kw26M7
w6TqlTS39sL+I65dceynNliZ02y/jEM/P2ROKh5i0xz2mQsJmKwCQHJ549yf5tBbUt2oMWr4tieM
IjdlRpqAl+n098FV8rgK27C2MzuolNett4/CBLqtImWvF3Pq/0JmlxCDCkQEYTV/NGypDzbjYWeE
lYQP7BaPWVSNO+K4smPXOu7GBuvuS02fV8myWL/iUNiPLee83BOpNtyELogB0jL69TR1vJBaW9bS
0x1F2Ecyi2XwjDQyDxPhRg+2WeZ/MPRxvChSGqhiHOoNYWo1sXzxHK60ImrfzRGlKOksp/4w8Rwr
auAtkaaZfqNVjqj9MG14SQkGmV7MOV+QqMfuB+jD04kRZs1TokRxp8o8qG+QiTo76S7V44QKcYcN
DxbeYrI5Arqc19tgFNlRUGRlq172/boCObkzxRDOKzh1HdxVWPuNbrBapA6gZ122L6EG/oP8guiP
VqnZt3rwZoUes4/HxwhveFJi/lNWoflo5kWGYmS2dDbRE5sLv06b/CaYge/DGs3zG34kSBFlKV7N
LMPsSzpLd6Q9H3kOAX/7jtffRx3Q7oiKUT6xaSjKxyyZDzOz4R7QLuwIHc79XRzAtoR0iazHGsjO
hQxImAKRWvU3QVAJjN75xNDV7V/2nBa+ZUD2ivnCT5aK5e/GVfNTl4lwV/ZGdByayN5Ay9Tv3KY9
rb5at8nSIu5XmDMpilT845elJDlDEPXxAHBF+wHeIPwdlnpCMJAGwRx7esB/WJLuguSTTQGTs2Gg
A4zLehUbOak7aW9r750UDdvduQg6qjiFWJM+HjNgXWPRfc3IS8Qr7rT8TMc2ltgCqvikdzBgNRoD
pxwCTFhQIKISHVhb3UaXVb+nrolaJNbZmLilRfJGkO8HTlyx14/hDBmjYUu2jMJCsZMTaGhnxrsx
GaieyUnGbTIb3bqOOcqHo6GvKIvrR4NXfRPZ7fwG9dHcFuOJLW71kY2x1VlWIYVPAih0I6/9NGnb
+2oe2wf+dfpglDaRPdBvcb6mplX9ihfDhPJs8aqQrHdAvheura7l/K+mbDhm8zxDpc/LdSR79UGh
wDhUZWtkm8RomlWT2eVNLjtwvEtmExlCnSYAAEbdYbKGDVsVx/ahosERj2mrZMjUN8Y0n+IKerlZ
xjx9y0c9BCnH5k3A63+xIJSBe0QKUM4pvLyhs9fDOM4HDLyc6HD5xasWLOPbMpK3F1AfWgXhVHh9
DBncq4U5/jFJzNiYyhkUKSvl6whx60Cyozl5Sibhse5JojabGS5Zbs+vTku5jgiPuf5B6Er3FgQg
JWBq9uq2sggmFITYsaJTuYGnqQ6in5wbbcwsqksmoVEFNfLedcv3ItfGkhINCh8YW12CRr6b13LM
AahGVoeysJ5WnKvL1QBqd/LCdhx4PUICihbVT3fFlDKrh2y8AHkV3MWS8B/dLp/reUp/EH+F0XNY
+pDZeyE9yeqWIyxKdQR1I/1ETmDeJpjqU9k2r+aCeSZEdXjDGb96sPiYn4RG6K+Lsq1d56byRtci
aj6W3hqup4E83LShAwR2EGj9FugfD6dCx1Gbo9NIMlM2KjaMEn/KGrWd2zl6VpUMn03nFAU1Nsue
oOp8F3IK3NZdjtSnxNhnAJ28J3YiILbNmu67omfFqUaxadw6u8MP7UCgBFqIsDNpfxrzmN2fNnkr
3QqM0ltcof9uFVSatl0EhEmTY2OFOksaE0EjHRst3ahjTnWZ5Max9OttQt5DUooVJDTtjRDtbEPy
CGZ12Mwl+aRl9GxHLDFVRevH4hf6HGeKNVgTfTVr9PN90ubUcXEDyOVWYK1BQhcAAXpStqChe8AB
yZTKpIpIaMrF96Cz2HFNEGi8hpy47dDrxnoGlrLXcJfAGe01RI29VhJN0UV3DI1S+HWVF89aErbs
IkelPclpbO/d1J19m2i07xDjtW0KfvmmESRdVjKutijucQYJ11QHDN6h8Mo0mn4WbIN9UO9FQjeJ
rfAyBOHdzDr/hh98+F1OjvtcAMBZQVDjyTU9Ri6LN99LgoBvnJptkq8i1tLUqzSze4Rx3tzxBgNJ
gHG40a24vp2j1NgjjBo3xaAC3Gajtj+dDfH765SIhslRTDFkqnl9S4SRVzdz6UvLWrZmFYVr0bYa
NbXMfegMGvGeiutx1Vm6+WFa1kjYJmjCb2OcWOuitNjntV3xoLrEus2E5iY7t7HDjQQBQlmaHROv
XnMbRkGZrYTSiYFxkmo/ZEbwqIY0PkYu92ZjOBW/ypGF2M3aYsrVmDPj9YMqbk8ph+tqGKNthWyQ
noca5lUqTjsGp6p+GqDQ16bptr1X0j8laXbQ9+igakiyqf2WWFp1W486p4HACJ6arI2/6SN5HZUt
xW5YhojbqxYMBW5LqTiYMaoYk+vsLRVWexcx3MahWujlTII3rdtBZp7S5p3SNXCT1ibkAi/0YZ56
C6BtXsB8tYqJpLKMM321nSu9+W40Vb3tXJkc+sAa4IZbevmDeb6+z+Ek7EU79CjxpvKIdNO8w3OU
31MwCl5T0VW3mDBC4rlSid0ySODs5ANLH4kNkcPBKg0K9WqNEQdzYrdIrRLmsnVMQ/srZ1usR83g
73N7SP+wqAF8Za+S0f8lqipf6ukRwn/3IkcFDnZkuM/ZWN7OaUj4ImW6Tc1/TBKNCbnCpGytFOSb
wG1+uRwGnmO7tVfMU7bnIujbOE6oQaAv9Ruj1txVDZ7gVQOE9I2qjnlTNabyea1yc5VNZTJtRneK
VnaaFsZKMaff4r6hVGiJRWypP2QOuDdNfpiN0zNLupV5rwa90x9gu/e9L2K227VjBN+COhzup3pq
vgUDORz7DOy4tSGzRb0lHcu2T7D4wmmTZOOPPu3aB3IFGuEbkEZwm1A+h+cxym89dWoSEZogOUiO
ttrGqSLjxXXjYeJ4LQgAJaghJbc6noz0mXw0YgsqsP9bc9EsirWx3m61SQbrSrDNWcGtHQ/aIvHz
1+YkIB7npFMIHaTEVOfVD2cc2ucpyyaCKuq0+JWQsIGOwbKMR8dKx11H0sgdos7pEDAZ/pmiMv2p
sgpYvVu03wmXae01EzKIdNqlOzcJB+mRmnqteXWhQWqetcK7Sg5DQ3jMgQH8nOu2pN2S/qAfI07A
dHbsoLS/7sR9po459bBO3b9/1DG93kJBLDRtDwe4vU2WOWJ7PmUPrhb3TzIYs8dSS4t9bs3pjUXa
4O7ry9qXfuFZA3seVEPrLMwPCaE4JPMQpWwYKbFR1WQR+dBnGwLUMnsdTAPSfCHLeNMAafJ00Cvb
nkzJjSSLYCtVCqGggj9PKDN61pCj4TfyTeu7WS/aHyVUWn+KG20r2/RvL13J5iwybvBV2ce66PZd
vbSBz5JDbaFICXSALU5tLuyT7HdmdxQj0jiYCEeMFwZFW07rgCxoB0ZMTYGSjZ9+S/1qJuyY03VM
iSPW/mppHv5N2fM8hElLpmIN+/hgE1RLwWaoFxYeSkjDKEBN5HSUCFMp12xSnJshNszbrJd/ZGkM
T2oYHd6zLHgcKmKdG8JLX5qaHbgbBdabTPT8e1lOdJtMDjeaO+Rbo6dsMWTVcif0YDrKVhu3UdnA
kRVzEfqmg6R6KiiImunwg/MfzB1HKmhgMrjSm770VM+0A30UKmadiPaeiUhtcPRoFZeslZMQRIoR
/7Wi8VJckaN86nY+jd2zFu98ygpgCcwOhtFKEwS/1f5uptb0gRSka2usf48dtV7oI8o8BvjxuO0U
YZ57WzTPX4/jT3Vzp+9wJjNIljRgrpSgqeGFaybce2wE+zJtdrS6ONTZ1Yvbj+ssASLdWt++vuqF
1vy507p1sjwM1JRAgTKaV7HQqklLw7xyXy8IQM791aPS6YiYIjpkbp0cl6FTG0e4471JB5kGWoII
/eufoV+60tnNWywzDCqKQIeuYB1Ch30SNMAphAnimMNTmTJ+NFYDXJJsTUcwPbdppD54lA3xIyFR
T+UogtckTfqHKBpMalH2/3qPT0P8n4kxahONAG+tPMg2eKMCnb/OcK3/xwd4uiH/fPhchxDnYotz
yhKF9Itq60nIvL8iCbs0PM5WD9upS4LpyvCQaBkGTvKFw/DKC37xkZ2u+c83b3TbLcXQlQdHA3Ll
TIPzRMh1+m70BAyBhLJeDGOq2cjGZEz3yDntgT6TyyFxFSdyZjOcdQ+l1OKtNSXO3tai6oqE9cLc
Y5ytKD17SRnZfXmoaAT4URO/EmftkqkePKvJFMQZD8n264F74QafO5c7NSxhUefcYDfw4potvPz4
+pMvqFbkSWryz+0dhiXLyLZGteIQZsAaNv5aHL34htfXvPLWXfryZwPboQU2Q2iy9qxAD4VmHggf
usLbuPTRZ8NaJplroRwuD1N3ygZ9GsXr17flwrM99+r2nD2jMGuLQ7sM44e0InNf15n5mCwgZBDF
9P0hRY/y4+urXXoIZ2NcV5MdyBjl08KhQxvuTP60uFfYSpdkjv9Z+f95xB1LOHvmpjqMxNR4uKXl
EZoaSVlzIawtvZfY2FPqC2dfsqPHOBbPRNHSjZF7g84Q6RlGcs0Lc0HBdO4RpQ+Qt4WbhQdBZd+3
KVB3U/eSgRUabDxmTrSZmPSvDLxLD/Fsc2BbALyJ0yKQRdS7XtOfAueUUpstv5WDMpb++JVJ6sKy
Is/2Be1cST2PqvAwB/NBlOFW4DfL9XcZXRnnly5wtm5pVTH2WROEB0KlEEIQoha8VnJytjHBx0d9
KKJx/T8NxXOj8FJGdk3bPzzI4iFsbiQwWnLprtynz15Xat7nHE8CRIw2mdzpWDNtPicaJrBeoH39
+qtf+vSzqSydF6OQvT0dNTqGE2SviqThrz/6sxf09MXPpjC6pyQ8BNZ0BAxFQQL9+aELrpxMPnu2
p88+m8NQ1Q5ko+nT0VluyZxLjTuz+VElV5bmz96B06efftE/Lz/F6jKqh8w9Rur3bFQeegwkzCkF
1c5bopevb8+li5zNXyRWDxGas4m9W7bOcb44zo1y81MJwZuiP19f5NJ9OltumYz1EBnPfLTZVrvu
B96wGwkS1BZXfsWlC5xNF0MraO4tjB+i5vfTomi7UFpq0uo3cIKrCA/u+7nm+/Q8zqYKVHStOXUD
hL7qoxj6GxfzLG3Uzdf36NI4PZsnxiFEI4MY7JgBJ9eygZrhJoyuvL2fqpD57uc05AHTZgWrcDqa
2+CvS0z0bXnbroa1+7f95hzL5/LKxuq/yeaTm3QORyYaN3Iq7tMx2hPdPK6XG3tj+cWqWE2evrVv
g3tsfL+ROG2KbX7lohdmD+vsFa/lbNRVxNM/hZFvWstEilmo718/l4u37jTm/nkNM7KDhEZK9bGm
kroxVsnG2ot9uGd8efORZJ4rz+jSrzh73fMoUAaCwulIuQx0+5tLhOPXP+G/7cJnD+XsJR9mEGJT
O05HAqWSu7St3Ae9cJ1jhlgYypmyCJqPUZREcqCoUFvgXIFk7fVoFs+VUP3WaTr3Jh3qeOe6tfnq
ptW4hxJW3JQUbX2aS62vz5FxVyV0cKMsdDt6cXAYrv2ACy+HdTaBmDj2imXh3iiv2DuP01vwmN9Z
B2eLZ9av/cjxonv7DnaoL1bpj47wto12aL9Vfn/lG/xXJ/jsFp7NMAtc4c6t+QbQPVa8nL7mvWX7
3Cu9+2/rp33svWeb4n7ytjc/fhHe6jM4hPfrYfK4tT5xCV60jjfaylknV4bLpVtyNhtZeT86uJ0m
mv2biIqiO3zX5bW93n/bn89+7tlsRMS15rTIn4/arl0TS+2pXenTvfT/dJ7NzNGtHU966SryTi+A
uLLiXbrL51YrUaCc0EzetdFfNuSIetoN2+mNwR/zevZJf+WPZN+tSs/1bK9dq1XvoXD2yKX1slW8
Lv1q9/84O48duXklCj+RAFFUoLYKndQzPXlsbwiPg3KWqPD098ir+XlbLWA2BmwYYjMVi6yq73Sn
/pf9I7k3cflHQMsx3MjferT6x3S5MjBydVakh82olfiFDVYBOYdBsStd5Er6iLj48TncVz4Uvh3E
Ov3QixL/9g5emWyZWNuNSm3FY4/pwM4qw8pjIfRJXm9/fMXwyKVaogdvii+bq9d3iXXJxMft72or
p7JcpJXwXkOEDh8Wv8I3BB6cZSFRr7+PD3z/o3ZiB5WhDrS1vfEvPS0zdRrOKOq8azf8s39X4Wuz
JRk+1kCimDP8AgNt873mp4fIzf3Q7w78zM+WC/E0375Td8mh8BNf8SBf7dNjt+vd/H1rp9JlS177
FZL1QilCYeF4x6p+nPxhX134SZxnj8CKZFg9EKH0jSftqB1RDuL8rNzCjU7dXXmpTu1FOxSu8WB4
G1OyNHntp0hmrK4B7mwVDIgFMVMYsPDJwpGGBBuMSAWOg2P/UH5A1C66Jy4Ibl4bKC/1Yav5fzU7
15qXjBaiqLg9QColQGGA+w3CaU7scZfto9/JQ3gwhDPd0wAn4CvfsUt7Fj/1Xe6VOzOIMDvEx7uw
o3hb80LWFr5k5EZAWBliMvBVYke5dC8VIOfv5oP1GsJBOreX4k/7QR5uj/yaGyHXgSk24t2tQGPz
xXouHpSP/A51Nf60M07aGbO8Uey35oDJJV84wZE2QZbFdqrOxUN9P+xBmX/CgD5b+9mPDoarOomf
7Y3jtL/dt5VxlKu/wIIT9tBgVoeIgOrFXBJ+pbgXfqtcNjXNSPFNVYxa1dsof9qjZskF1WjjVL9a
xrl8frG3n3w71WrwjrIcos2uQNJu5GqPxrE+hPcQuA/q19rTfmXGTr+0O4ANP9I73QFE1Cnuoj90
4/3oHyntypaQg2rIxAGodznyxG5yi2N1ZPvw0O9B7T3Ffr5PXdCuvRGLvz8yGKlqP2x4zWvLX0bt
qrM9a5WtwbHNHORxPAx36at2nC7pERyw7xB1fxZb/sTq6pfsTs8FNyC5PAbmPj5AluEueTbhQ7Nv
eJa/oKQh+uJSlAwM07owpxx9wqM5CtqpR1u+sViuPmcvi0UyF8OUKBMDxymIzsgi3hvf0gM9hCd2
jo/qrj72RyRpXOwNS71y4v9f2AZ5JGQMMWA2v1jsO4rkeP1+e7uudUQO2owMEmfROMN1fMyfoNbE
/2bf9VftO/LWOVgeUGN24sEB/Ek5KhsUgLXuSFe0UaCkQMnRZN3M7hQjwpZ7Rr7xTLpif6h0Qyti
JLMqOt4wFDNzkmI/Z1vqWmtfluxDS9oyCSM88DSt7ivRR96NG6o7115TsZjo0uInywO65hByHYtJ
IIGuL2IYn19q8lqNv/QCY99sbfJrMfulHcn3WJLIKhRsLh61ftJ8ME52qIp4qoLGR07hMTlAt/nO
Otbwe7h/e32tDZq012fwOUKOTIqgnV/S4lWQLQW6FX/yn3/1acxINLcKDTEbeNxxuCogYTggfgsJ
mWkzzLg2L9ImR3YkYlWLAWm8+Vv8M7zXTvGh2JFAubd85a48hg/RU3NfnPjGnWftwJYDREJpBmY1
2On8B7J27NghL8Z7/li+8u9h7+H66Ne7ydyjMP0c/uoPdGNHrnnncvjI0nMhzBA9Rb2jY/DLuAPs
xG+O1Fsc5NQddoMX3Vd/02N+rH7ap+JJ8wA8huewZaxXjIKMxM1nVhRmiflsu+Fbw3bINb1rNeHd
Xob/ttKVk/Vfxz8tFxqFs5XiqT2o/do3HBVX9nY/3LW4Ljbej5cIrne2Mz6gbnbHvCJocWvHNd1p
/kAzLSh8/OnbD9Bq3jg/1nor2RKGeB00dXs8Fmtj7GgGINWsUN0KHL7bHV7ZdzJFFnQvqpYtbCzK
iYDMO0fpn9sfXns/ksNQWWmYhYWExKB3W1+5EM8Iqt14tHfJZTyYXoUrFDlNWB3F3XTIL+ahgUm5
3fbaqEnGBIoVVdoNmMSxI06LTGpDA55rY8TWPi55C2k3T2YzwFLh9dUPgd8rZvAJDf/2T19zsP69
IXxagPGghUk547fTi/GtedHf1LvsuQn4rnuLf1tvE2DM3283tWLl5dBPqM92hBxEXOuggYg6GhfU
Fafi72x4pPFfC/nyMxFbp+1iCq/sKzkQaOVI9dJUrIZvmvuDOIn38uMudXDBv/uIT7uP0tnFzlPk
4aUoc0bX3pt47FWdvyAFwHf+G7w9Zu7b7W6vrHiZLSuGMa1Ej8MtU+lfw6x9apKNT6+9gP1znj5P
ngJSQjzh26Vf/qWZO5bI23Km1+rZerJ/FPdQvtwlvuoZj+NJ+IZrBl/JGMCRLdNmJ5VFRV1jMo2q
dAYEccth3rCJa4fNv6X6qVcghZoGmWFy+evkqn5/F5+SCz/ys2LjnVL4yl49ax4EwlDP7U1Pt6dp
ZZv9uxR8arRAiWCiFvDPBvVO11/y6Oe0lRt4XcsJgyXZhypWhJJNGCyxUy7ibATxY/7KzuOpfsD8
nOILCmw2XpPWVptkLaowrC1Dx9j1I2CTbEIR6sbjwOIFX9tRktOR24OKTFV0Yk5ekSoPuiiC64Ph
GwxJyvqGx3k1mQDrSib3ZUklmtpCK+OFXlDqcbSdGVtUuOoFTMtft+d6xRKpi1/1aa61vFV0e8Rc
I63wLLp7rcbTG8Q9eBedS5346mQc8nhL1ndlSlTpWtHiaDDzBK0Z1UtFf9Z0Y0LWemH+txe5UEHJ
15YbEpTHjOk+mWZ/Ggwvb58zMFFMgRoZbWNZrc7Lsm0+DRkdEL0UfIRjkGlOXBybsnZbmOxMxws3
BBsN1KRo+qsVmee6fujTL2keYD0sg/qp3QH6H6bIYOF6/sDN+6R8C9mG1sQyTlcWtCrdOgqmEM22
MC9NP79WPINglwVkS/4I1NLGFK1NvbTxJ/BHqrHsrKOdCBQca0X7ZKAWa+Pra3dkVdrsKPXk+azk
1hGCmB1KjoGo2AujpzurJCg8IZ26s6CpsEficfUwgdq0Rx5A6yatzQ6j9afWeOfSoqwrZzJQv+EL
xtKNA3jFWqiStWhQVl42lW4dS2Vwkvq7PQvPnh9tuwKtOdxwXq7bbCIjMk1UKoQCRBJIEw30EoHu
e6GozXBYUm7Z7rUmJFNh2iztup7Yx1JAvmJIYrHP9Ti8UHAY9ret0VoTkn0g5tyWyFBnxwwvog6f
wzuoF/8Gu2fjtfVqajojKJD97x7iDLkGArkCR6qFfaDpKGrP5g64ChN8ZSQcs99gYk47piPhx+4T
/qKV3QBCOaMovi3r2IEQEgCqRdIaR9Tqh36r8/aCJF0CkJIe4a8Ehf4QF9iFE2ruoQXUvuWaWr6Q
qCzARDKRgm8n2QG6k/ajpgFI3uoWSg/NsDlqSDP34raZUc4LRHecFLGfhLPyos1WcmaQbkVRRb/Q
CrQ0Ho+CQmLFgX4lIkxqeGrHSj21MTOPeZyq7+BXjb9NLS0/IGKiAaGuRmriaCGKd2q9bI+6Sujb
2Hf0JYe6op+rhlHtOlNFaA7MAcvNBrygNMWgeGHdxEcLyiQOYk4oU0sbUVMHFR4aPA5Ugntt3pO7
tsgXBYjOqvazniOEF4bgZUe17ZWjTTSXZNl8nqyye1TsqbvM+YC37VHdAvytLBxZzz2zs6QwooZB
UNY8ZmBUlGK8qynZ3V6X17cwkVXbs9kM6xqqK0d7pDNDacsw34kUNHVE21O/AGMBCPWhiI63m7tu
K4mcuVJNcQt2UN0FBWqxnDKHBEM86hsPGCtDJat455BZMAtAPwJDeVHyezK9ZOaGpVv5tMx6zXvO
zb7l/NgqGqBhs37uIos6Yxt+uz0waw1IR2CrTlU8aoZ1HJU4dzOUOoHMBKnfpi5U72tNSEchqCZW
PGehcqR54o7YM0N8Tkjl3v76ykKypVOQAuGgxbRkxz7pX7BsUD/NzYNNrR8TwK+eYZYvtxtaWUK2
dB4WzAACIrXto1lkDxXyDVAPtXXWrs2CdKAJEON0UKXtY0Hb/EhA/nczKIZ1zlB2OA64iVJNywId
qoUsQw5mHTgeBzzEh9TNMrjlUNMcIMM8tV0cCAZrcLvL150Ywhbn8JN/VECpU7SjYqHLZD9l4Cw1
jkAlpmZtnB4rY8qkA7DtyqSHlrJ9TLvqoVQV1MlOG07l2qelg09YmhG3ZGRHbpjVfgTnwYl4tiW7
vjYy0qmnWYOhhlaGfYn8HzeJBtMZGJJy1PYS1oge3x7/tT4sy+XT+KdhVnBgT6xj2ppPIZsOajls
BaTWeiDtGxQ8INdEKfkR5w67M1XC3gxWg8QDatMTSr+3bnYrS5tJ24aWXYwMCGaBlDbvGqB9tLE/
jN2X3GzCpI3TtVRBdX2uHGucvO6Um/WLMCk9oioy+S5UZetFYqUXcvKvCoWNhusYLTKRd0hSvMQg
WFmx+Ht7olcm4x8z89NEUz7nMZtVdgSAA8XO55mEHquRpb9xjKx9X9oMTQoFJSTO8qMNLTTok2S6
24SAS6XN/ZxXG42sjdHS+KdOAH0RlSB08GM5IRs+WwDADGAewI78r43S0vCnBpKUo/TQgKlP02fU
kLoFAa4UGQvGhhleOUqsZRt++n6lDiS1G+TPNvrEXAYVkAMt2ruuG6MTp9h5GYBsX+uKdCZmglvx
0I4kqIy3Ma6cwUDUowbNcdh461ibDGl7l/OsZ9rYdAHhzIemjO1oXXRJR/F+uwMrL+JEzqeNTXvo
wrogQV2CzSc0vXzLSjs/dILZB4ta6TNYUNnOZMr0d9Lz+gIFQ/ClrBn1lwSUggeOFf9oRxU4j8Dk
g8Y6FL1fCIFK5SoCQ9dEmb0b2ovDgJrnzN6JhPTHrhogeX+7D8sp8/93dCJn6ioksbuZVVBu4gmq
vUGl5gXIrbQSDsnrR4AivoHKs7/d2NX6S1yU5BxdgAaKjOstCUTZg3IpePGC+186eD3E7CEbI9LI
nXoQrzyeKMgSyxLAVjpq9agGp1t2zFoW2LU+S5u0y5pQZ3oxB9waptFpdbOGahXHjdrTeQzXYmI0
/bDLDO7mAJrFD2OYxCFCoajT1hXda02IS0qGBwG1JLozj0XzUljgHZlUSV3gOdn9MJrxzzbNsx8Z
6bJLDp7WTzHnkzOAqXDh4Iw8j5au+hDwoY1bQ1lewy2MwtmZ6yYwprF4QDJN9VCVKuTRoOpR7It0
ID4qLqY3wbr5AcTgFATJctGoLEULoE1PvWZS+sdkaGwgYyttH6qhjiJEXDBRkzMeehRQ7/E0h5LJ
UQGc0xqAgeuM3Ctq2r1OeZ71jgFN4jNg9+1JA2xvB4QaEtLCIt0TlFC4mj4VKAxAHRWuLp0/UXBr
3TZXgZJkzIg0dxjVuPTyEkAfx0pFe5pFMQRRUwHbZkKoCCQ8lGf/ur2cVlwDU7KFfRpD21xAfdIc
58mrbc3wQFVgX7MepmQJQ8TMASkVTdDk4S8lGk/gsRagfzRftH9yOjOooAwE7r4JavK9gWUl+V3J
f4abZXsrplyWfKCj3s4V9MiCIsMlAMlZOxM3aRSIW6fEot8Hkb98bR4k96adQ73V1YId7RQhhQgw
v5JvmNi1Pki+TW7QLiq6kgQFag69Liu9MK+OsS4uU4dLbG8nuy/1Qc45jkuaCWV5Fg9H7TWh5WsO
2tHtT68cQ3Ky8DiASMkEXnZhVvAmRDJyLMDXcID32Qr6rvg2chLXGHFAQeyeBJmRP2rNAPXXXn0T
dfWoWOzn7W5c3W2qJeeqaD2r1Dy1a4hon63CgManvnF9vXoG4cuSI2B2uhIR5AGcsgICXpM5gCOs
AZMa2QdlBlxRS6PXYh6fbvfj6lihNckraFg5DqQxYf2FVzbDIySQz/kITay8fbzdwtVFixak/QB8
DIXbPc7QFDJ8G4peFNSrIkWJcRbtS1yTbjezNiHS3jAyo4+mlkKteMp8C5luY/iVlyLVkpNR0pFE
VU4ogUrx6FpdB/r5ZH//0q+WE04ISpUnxe7rgOFsymPrveiK37c/fXWj4Wcv8/HJd81aMQGLp5PA
SPXZ7cDuOBU1N8B1aDa847UWJM9BqyAQYCsW9kASAXTQ2eldNNbUh0iL8ZU7OzohHWoGhHrakg/Q
Wm6S712U3adVtGGIVhaMnBqCd63RHCZLOVVG6Ub132JTiWXty9IOTrTE1lVa2CeFVn5hBC0UCL82
p9Ju7YBra+YWkkV6XoHRadIGaUq0SH+HVR5tDPnarEr7VY17CyxQE8lNALIZagpY1A+ddhujvmJv
5PyPJIlygKAifmJ6kCO3y5y/ldrbUoX+pRGSsz5aM6SGMatQq5ruekixkfRv2W0VRq9MrJzl0dbW
ILpGmwMoo9W7jhPFi+zK3MhLXBl4OWw/R12O0ueiDqIU4Q8zbiE0n9/D0dxw4ZY3uv9z9FXr3zXk
k0GI8EzY4ImHnzqc746S18HCBs7GAXlE6m+RV+AFDvUp0tONlfQv5+Rai5JNhnQXQiSMikB862e3
+W6/G0igzR3zTCek1Vb36sv447l6XDigz7fn/3oKn2rJEX0oX80zFEabYCwNQCsXMQO3GljxoQ0z
/2OURr4zzKj/liRKjoStpjOepzRNd9XEB19UGUj/dTupmqvEdf23HguIklhZ/Ccrqen0hCDPIR2a
YZ/WBqBJWpM27zROmLYDxUbvnRCcLNRETln8WwlJXnxt28ih16xcVkaY426N2vm7EiqAbpNpmWeX
1LhPQR7d2D4r21OOo8Yj6zreNiToOgDlYzChg3C2vandWOPXd5Aph1A7XLCHNMT3bcYdAqvSF8aX
bCMipf897yaOkItJVBJERSR2COObfpvwem/ro9jdXlzXXRnTlo5UM8uQsaP3etDXZrwnPfc1CHQg
Atnf1SSG0Fr8lfgRSITSyVrlQhFzxIagUtrsTWFMc4F2JlBoAAxu43Hu+lRYclYKGRp11ESTBmIR
4xr0Myno++1xWvu0NE6pomWNnog66OLsDCfkpSzI79ufXlug0siUUdbpRaGRwFL/2vZHmP6KUT9P
0y9+XvI3WMEiovVcD6wwu2j18AC222/kaRWOWsXfvtaFZdQ+2WHOwJxVVPiTFSwFI+Bf6DPqCx4Z
9NK+1oLkgLRzaxjxPOoBMI4g+M6uGH6wEBJX05Yjcj3HDGZW8kSiLgSBLrT0gCi9fiQAq+0i1oQ/
GiQE/DbqMLpUuq6fp2boXMAmmZ+pNSKJqq7HAWSnTSyLECm/fIj0nQrFyq+Ej7BxpPkz60YvQKSc
AwUUR7BuNcCMb4/p9dPZlGUwK4T+DfxYEdRmAO1DpwZ8hn4prIafLU3YlKgNjXW8O2bsZ29CnqVC
bQgGh32jczr6X+uBNGXEQAbXTGFUmjgT4JLi9SMlgEeb0bhx+F7f96YcEG1NiGj0hjUEiE0TwIdV
IKnnrbDu2gRIzkSTlUiKAMD+VIBE65RlBw0NszaTpzTqocxye4xWeiDHN5nNGjUz9SSIW8DC2+lB
dP3T7U+veEOmHNqMs0KYeERLcJcp5wMFQwF1rlWuOvBZyF7JBtXTdWY8zpaJ6G7NlPmHWtOZO7ZZ
tm6RFSFIA2H5E6KI9iMVdvKk6/i3zja1L1kmk0m7R+dNBIwQruqDjdXN8k73SQ3ublPz+qD3fKvG
8Cr1j6mARf7XBA5GjVIfCAwFiG7NHtX6yLGq9jRNHInZyrc2Uh44/FPLwMMw67ewN9cf3NGsdHgI
ZFGptjmwU9SZPo9RV9KK0AkBVXLx0hx6c7aoKDZ9ArSsER2ShbwcNv3GgXvd/wb09r+dhmCQCTUj
e8JDe/8u7Op3rJvQr8uU+5kTz64giaKMzb1uKltvqitbRk6pQZ03JFp7FbrUgL8ao4mkgG8NeM4b
C3rZef/v3ptMMiiYQYwjFBVwlwvdDFD0UGn9RtUcjb+BYuu35fQ8AuIIIZ7bLV4//E05coy3kbjB
9c466RpE1ZTvJTgPCT/36cbpsfZ9ycSQHkrkiTrMgVrdgxh3rHpcTCLERNJp4zFsZUbkqDEhGeIo
NClAI79Lp8wj4qet0w3jtfLz5ZhxkUDzKrJzdoIGnQMYMdIsEfrQP8p52pjyZX9emfF/KX+fXJfE
IF3BkhSFQVDYiJqLpsdH4IRLZJsO6ReHSNqkU6gneiSwTaziYoJWwfXfbDN/Yq0DkoVjTaEbsWVN
QTSErg3yM/j3Pdg4nM7QYXi7vUzXGpE2ehvRVoXYPAl0hR7yJotRuwhBipxB+UCZgUkm9YZJWZtx
yW8wIltF0aQCrYbkHTqITmxHHoD0TqttYWbWFqy0x/GsWqQ65NqCkgx/9dqCFGIyHAaDTt7twVpr
QHpuQuwvBAxiMk9Q1hjdSIzlAUY6eqCztkWDRv72yrqVNnYB2nurJpF1yqfIPC06Vh4UuVSv51MH
cFhNGsBrTF4GbLLpfkAFzY4DLQ85QaT8goOt285UlYbP5jBxqSqKQ5Vb8xkAnhACTIj13deWWgU0
gsIbKXugEoypOaG4DfFQa+TnPIaFbNpefx143l8MZkNZUFTdS99b/GnS2spL65Y9QXwGhWJIzvXq
FAIjRQuKPOptZ69R4g9TNEgENVl4ibu69pHyOUBqZ4gvWoc0L2eEhN8F6owoLxqTHMouTbyLRzG9
TVY7eLrdJMdMxPPBZMN4Kg0lPZncQl07Fb+MMuE7VODFJ/g/IPmnU/4ODazwA8FwIEDjOmR/Y55O
ezPpSijHqPW5hOyGW0d9vS+IAqm5irf3EFEDQnYa+t0ooGUzVPb8ntpzCcUOpfHNOovuWJeBLNxp
AKvytFbviVlC06qumOaEmgaZuKEp3nvT/msiI9OtEsVElBVMwJl0wx48ZOpOkLkLRGq3LlMj9mEO
Zrkr1DJ/t7Q5fO9oGIHBH3auPakXaBOg+LkuqD/PQ3vs2+RPzUJyyKIhPxg1KQNdhG8t9GBfs3BA
cadBcsgxzJNLY+unyNXoJZ9N647pWXaurbZ4iq3ecMyhZzuw8FFONs9/vrQNDGmFTl1htRz3ohNt
231JIHvat81jP6Ybj38rlkJOzhCWOqfdYlV1CoXbMkZuYNolP8ZGm7y4GbfuhSu7WU6gEB3edMCJ
bQKlVh6jlD9ANPgti/nXjIWcMQEFIZqrejcFhgGdNuuhgJSFmNSN022xz1dON1M6eey+h/Ql0k9O
TWI9lCR9gaH4uD29a59exuvTwWkKFsWlYRmnOqeOodxr6hc/vDT46cNGBVW8RLGrIBqNN8i43fdE
34h7rc2ldLjEeV+KaRom3OaI09X71iSeyTeuGmsfl84V6CrrKNcQU0BF4bIixX2aOtBJ2pjKtc9L
p0oHGRaoJsxlMOtF60UR9GgBckS5g5UoG2txbUdJOzYHTV8pqsI8gW3NncyM3nUIJ5BoLD0TSSVf
WjdyIL42eTwaJi2CrPqula999/6177L/LpuqZnGd5zCAgkbtBSXSPcqv5zzaWJUrHpAM9kliCLUY
OmYXIl1Om40u6Z6y+LlsoKKlbbyRrrQh879Cs4xQ62BUARSvQQHVWZZ4hdF2u27xSi02TfdErRrx
tRUlE8EUpGpZ+mTop0LDlDfmjoSNU8/Dhu++1hvJQJCm0qD9Bpp01MXNKeuNerfIq7i4nFYuTTPb
15I2eb49+yu7w5CMhgoNgyzq6BSMULBMQRdTH+1q3hio67V70ISU7UZU9R2f8XWwuPVTPVjjUeGa
dRKIsLg80flunNoiAMP8FapYPUSd0twV5UiPyNwo/dtdXLlsG9p/F3hnJF2XZxEqy1uePI9L5Sgv
B74rDduBqop1bEa739FCJIeyqsiGP75i5g3J7KiqMggKFdmgN6Fx0V3aeCsz8dqUWbYuZ3cBywXR
iaQWQYSiKYhdiyiCAuDL7cG69rOXj0vrwe4jlqVGJ/DqlTi0uE+3cqGu2cjlw9JSoCpkFqO6zIIi
QgmY03Rh+NA2XP1bziR6jMM423+tB9J0w53pkDOZd0GlPqQQUs6jrUv12thIUzoVcQvALeQIIcwJ
0Vjos9obG+Xall8GRzpAQNif9MHOuiBMn/VKPSrVM97EnDBNfOhpbTSysm7kA8QQZmKMkGz6F9BT
IAmeQlZakC2XaTkvZJcJfZCNcGfMEHJWaRdEYJFp2h10D5VEd1kOFfM4cUpIMN6e4JXBks3vQKCr
mKttF/Qd82Z+rEPdE9C3nYG5SfSH242s9WYZxE/OVFeFGmea0gYqbgnHHDViB1Aw7KXYsDzVGe3e
kf8KTyKyow0ztdaitPMSIZqO53EXDE1ybgh76SmAmYY6uCj1aKCSB0a6WXq3u7eylGXDXOoTXh1j
2BAFJbiDZkKIbaMsaG12pO1XRs0EdUxsP6NQ+zvIRDUu70qUwUDvzRWRmqLac1B+3O7G2phJO3JW
tVj0Fir3LJOH7syTzGlQFLOIw2cuKcC7sqHk9o2MYKjdbnHFjMmXs9RScq4npAsg+l3ca9mUP4RV
O+9EEYK8knTp11aDLg2jUoNFoIyRCEw8AECkE9dWf/bjS1pvNLCyAv4xZj8tcFI3QyXasAuwtpHM
AH3U5PftIVpZATIIbirMfEB8RgRsAEELCuhxXB9i6Iftk4rUHiqgNhpa9uIViyND4JCrnigaL7pA
t9Kd0UGaevY0Y3+7F1fxNLBnMgYOwoeYztLogxDanq4NssWBkrw/Q0G5OiYzIrRGh+lOWa7h6dA2
H+o0KncKRSoG0tYHv0Q2+qtFy00e57Kor3V3Ge9PM2YZISt0brcBZ83kpDze9/XoQ4F6AkIi+V4p
NQpMoUfJkFupQjB6QFnShku6NtLSdVjTtEmHQi1sE3wNlT5U4ysrNu6WKwuRLm1+6haNolHJSqz0
tvxg8U/6lcSJZf6W9j59V1uyi3XKIUYISXazfM1UC/JAW6TjtV8tuTMtj6A2jvoLKAMDc6OMh8bS
vI2Vt2Jj5ERczaymVrNYH8ylMUJnGjrHJknKgNY1KEGGqHZzXLW+XWrTT+j7QYrA1PQCYdwwOU56
MrhanEMv3K6AiO5ybR8rYfFx+7et/DQZGkagxYiYawMmb145qaUejCxFsTkUosnXloOc5tlqqjqj
CgObOjs1gwf2+u1ffpUkivUgJ3niqYjYSYcPL5Su6pg+hYF4ISDvZ7tohxIVb9iVRxtYdP3MgmaP
wPvGfF6thlpaltZKrjUZ+CU2PKMzvbB9dzR21W64Q9BauY/vqqDd5eDmge0MrJoWoJzMt182FQf+
5SZfMRv/xuPTPkiZOWeRiLIgjGqVuiOP8Q5q9K8jdPSISwk8jchkxYM21rx1RGsXo0NHKJVOoiXf
lVDBg4kptP6eiUI/F6odqz4QybxwIdjdUDeBoMC9ULT8NGRVjjROMw9RHaQzlLTwwnYEqrpcPLlX
zpjP9HHMIPmZ6dHsKWoPUWykIvghL1UYV50cVTDkL2GuibcS7NW/NuHhooBcf0MMq/QMBgE1c4gb
z9JtCLnaobhXyhA60KGgKD4m1ouKbBS3N8CHySGtG2QdagBHqEjvclUdfUgPlgeu9uNrKQS0gZpF
6KzP8ezda8g8nHQTwo1TZe6sJp3uqjKHSLfehL+aMka2uhgqdK0aUrj+SL67r0jZPec0UVQnNajy
kyuNddZqQRBHzkNv6pjWOtbcR78tG4yfCFqir7QM+/vUTCwIHhuh21f8w8gt8k4jDY/fPJofrJQw
fy7mwZmpVTsjEUnh8WzChVkh+anTwYCYy6o7K/rMK0h/Z8qeqaJ9mtQJmp2p3l1ycxjeQ2Muov0U
CfoNTh4HEVLDmoaiYtDUUeoB1ALhYzEV703R4DJcxt09HrfNwMqWhPxRsY/ZUkIubEhjOG0fqf4E
eXLq5HEMPaXMWsrBTNp7U6HlplM1If5bZ9XCFwmnZ2Rrk+eqokhUQ3K4jbfs+j0cYD5gl8IpD4w6
YSeQRpRhd3t/rxlkyRWMVAhIIuZin8bkFQLRfgLl39tfXjv8pMuZhvPfMpTaPplzhcclFJaVqfUx
t1vl4iu/XC4qaDs1HguCK/cUD8VdloOc27XxxmP/1VSTxfgsrvOn7Z+kqNfSOlwruElBzVB4+HOO
F610EDZOPM/HXciLxJ3IEHmlWlg73MknN8wQ+ShzXXkYk6rxQPsYXbUd86AzOu0yhvlWJf7agSI5
NdBBryFvn4hg0AYOXzTZFwljXse62ov4lkDA2hBLi0NXQsh3Nxw3d1CAWHzP89cvrQ05h90Ix5I1
Q0lPdYJNkEG9r42x5ON2C/C45obKWewljaGd2Db0pKNENGAU+UIm7jPerDAVSuE9orFJ5OWk6A6F
kXhsMGOI8+aXLuvHPZ1ovlfCL7qBctL71IUZJ1OJs3k+xsVbVkGiwNy4N64shH/r99M6zeEETk2U
o9youlAEMWw2HoeM7HnPtvbxsmGvnIQyszBSrBHq4lgFA/bXyzDF8bniOTlWvFIOzK6ROs07S/9l
d+38itMjx8WRJLvMyKC6NYUW/mjaxxKPQB5sZOzh3d/e5WVaHzICRe5WHyAAw0uxj426hNpxXSPx
LSxxL2HzYWrnfmdZuvZYq9PgwHXvd4pVIfAMVd5321CmE3TL630qsuKO2Ty5zzSTHuJKi1yLJUCb
00jxq/9xdiW9cfNK8BcJoMRF4lWazSPbiXc7F8HJl2hfqf3Xv5p3cpjRCJhTgjFASSS72eyuruLG
sClnR/qJ2Tsbu4nMexAZmVvZBxnU5PG/3kisAxJgzUOUV/12ViNDBVSmKxfghSu33jrQOIgojQ5h
VL9JwQJbbew73LrbYrN60Vkw1v8jxb7shNZJ6hI0wy2UftR9OopjBYXoy+b6/516ZgvoLQGoUoe8
kdhlDWSh0VSMRrTiJgbM8skJgShybVWxYheGzHzPqTy2zUnVqI3f8g7qgYYd/oxJaiJKMtR8jLnT
7MwptveZCfU90wHI9PJrnstY25LqtDXDbKG5BGJaPm2magM0WL6NxzzZNhZjh3S0ujdSSrkndvRi
tZlaufEunHM6sWZSEuhXl5nEsRx8jmX8zHryMkm+cnVYWtbT71+WNWuqqmxHpO3i8MF23oLk+fJk
LY2rRdcZWoigWZ0mvlLFLg+nLQ+TlcNzySdZf7+yPU1QPxzhMIQgbtUNHqnLLUn6vUCP9+W3X5h0
HXof5Uq0nTGAe2q671nqspZuio5cFxTpBJDQl5VhWpxSpcDJJvTQ1v9dfu2FmSGn378s5hREuW0T
2KjZdkda8V9t120dwHTgaVYKKKcI4JypnmbsyyO6OmrHLsRJEJ94je6MCrJl+TejGb0GQpHXfYa2
J4M4reWQ0dhvZ/Ekpvh3xcabNOjuQeZ3uPyIhe2pcz1WIDyIBkUT1D/ptE2zmW5Z3K+RKC+tg7ZD
R1PGpdEU9TGWLNzmqjU96QzspXRs/jrb5lrD2NI21QKoxFDobjE6nPz5vHXCQ2aVWyte2aVLH6EF
2GJgRR+aCFHNoKAuYOnPUkxvaQzE4ghne3kdzn8B1duNUJmHcxPYsVazA3LRFVXoBfLh8uDnF5nq
DUelk7QJM0nrt3YLjYiqkS5OYLqyhZZeXYuRrdqZowoac74UIDCc9sMMXa81aMf5yad6f5FlCAj/
OkihV9POBgnTtBmibX4Ne8DpJNOMGH4iDHH9xtKKfINrqVev0V8tTYpmuiHixTaykIhXyRuJfgdC
uW2/MuHnXQ/9pwejUxb0P1L4/Y50iPXMeNudRHBHZEE3si3jQzj0a6jHc3sH1C//1M1KEhdABrY+
ervs/xLQ8TxmWb3Ghro0+mnZv3jRKjcE5Bnb0c85ead2vjWDtdPx3AqcXlxb2xIsthQUzKY/5fIb
7ePvoT19F324sghLw2sLnEuQdxVT0/iVMr00PTUeuwCDXjbYc7v+9O5a0NACUpgi70H9oLhP1EeF
XByxfyXxr+uG19wyWMdmVcw4d23WGu40IZ1oAnIkagOEn1J8Xn7K0tpqThmytAOdZpBbDIG9yzJn
F7M15tal+dFcMhWoZYBZAlkDWlu4jffWtpZ08LhMnUPGmmp3+RPOWRrWQUcHNRStF8MsQahQRvsw
7ertwKrMddQpyZUio2TWa2yZC5+kK381lpmaLAUJQkZz+juNBnDRVmCblV1G9qxP1ObyJy2sii73
VRaS2WHcoqePtXciqA6zY71eHnrBJHS5r5KiE6ixYXEJ7cpDas78pgI93J0MBuldfsTSLOlG3aRB
aM4T9pRDdsgwjm44jr+USp7RAnkVQQdWXTPtUUXYW7kkftBM5B7Xa3YIa2ct3760AJrxSYgd912C
zEgFzNxRsVRtYxpeU/g57VjN6IZ2QBv50HW+5PJYM37bRXJl5ywZg2Z0ZVYn2VCD5mpE3riym0NY
oC+vs3YDg8inudJ3vbDCetU0aUFb3TdZ4ztm8ptkRnxjlOPDGEjqgg3AuCLcwjTp1VNQUAUF1CWx
j9AOaoaiANJkHjccDR0rO9U5cz84PUGLimhGkYoN0FqhkIbq0u918GRlyOlX0KmpbG8ojGtagfCg
00R+OUKB7I/nIqPEp+070JEgor6f+QcP5UrFa+lDNJOLQHcEKkROQDRvoTcrMepN15oHlHtvAXCH
ZKvsB8+Zr5ODBljm789BCazMxCCbU+LwlpnCtYtwJQxe8E86X1E3s2GqwcbmtyP0KLt7NkYglfi4
7JmWBtfMmheDQls6nF84oPSBOIzkrm3XK7tpaXTNrAt0QiDTyk1/tudDW6KRyaKRmzjXaemYVLNt
oKdzOAo0q7PW8qypfmrTaN+Bzv3y5Cz4PL2GUEY0mUiJ+1kb1B8dtx77Ekpyl8decEt6BSEscDmm
DfitKicGLvsDJIEHO3oq1OQZ9VWUDSYo4f/elYKJKIeCfOtPhv1cpMJ0zSp5arFRVxzS0gxpVsyZ
Ih0aayYf9T4kmPN9VfHPyxO0NLRmwHniTFl+YrLo2/x1DJJbK8pWkiBLQ59+/+J7SDKhX4bjOM4S
VM7AgC6atczTwjmgV6WrPgoqW03Ix8XlYIJ3G6hbNmfDoYZ2BMqeqVw5cBZMSy9AO7aFAg+2p5+L
ovC6SLVuYgpA/Huyhj1ceoRmvYLPozP3Qe2n0MGOTZDYespew8qdRzFjb2q2C5JU8BVQsJnmDUhH
jWLjqAzgTN69BSM9TAn7Q40KdGD91mznnzbcKm/Dx8t7a+nhev1HGYmjlGPg9Km6yCsCyE6gTkzg
nGwobbvJxMimtrBikqDpE9V3KTcj2DPRtVb03yUP1OvlN1nYinrxJxhDGScTshBB2boFZbegUV/B
7y8NrRl/TyvSOQjQ/UHQHsIuQO6Cb3StO2BpdM3yy6IET2dXnWBi77x/tabflydkYdPp+fKKTSAn
rzCuQKufY5IDSqU+3nt7efiFsEDXogpTgBGCCWHfJN4tNDbVYCstwmRHrHpjytTrrsn7I5DS9aeq
RADXUI/Enyzne5dT5iI9C/A3SgArJ8iCq9HprMzUkll0go/xSjie0ZBq14RdsuHZACVx1YTXeRq9
NuWYfRSKAbmsxKE/RjS+Epq/ginu8oIsfYXmBqBEicO1wxmrAka8gAfGUykodMjtONlLMwxXZmth
X+k1qlJkXMoahkaTuSEIyjtjM1dlcuRzSlYitYUzXS87EEEg7Ddj72Ymmgec7Nh2L1SBhbf+Vcor
L2J69cGeW3VSZGkRaU6Tm5D0Q7ZyLXW/9AWaVcs0Z1nTKeqzKf0kVXIUEhrxKeAMob1DpXolsFpa
jNPvXw7gHr2SLAqkBRRo/UfMZeOW4XRnFNNaPXVB+9nUdabyjI/jrDLqo6ej+w0ej2YjizTdBoEZ
7Ouaqpu8ZvZGhkbwHEDPDzTYGfmEkpL9iqMh96WUdHd5hy94Sr1WIVJWxgw+B6SyzUsLhQe0LK8p
ZCxNpBa+y6gRAQfoygclFHdj3nzMZRQinilX8oVLL6/FAGBGyagKB7z8jA62aO7fJtL+uTwxS5tN
M32e2llOScX9zvqoKrGtQr6h5Cbn8zHLXy8/4/wEEb1AgfYMUuR5b/lG+Jjajmehc7tbKyGcrEIv
puEo0gsUBA3Okwnojh8K55udA/xYyE8hyfMskpU5Wnp/7RA3ytYhJQ+oXwZQvWBWHn+DjHbjAik7
r3itpa84/f7FGCOBJr98EgydXJPbgAd9qnqvrUYvXhOEXvqI0+9fnuBIFnUsMJnPqtrcWFZl3XVZ
EG65EY9XHVJEZ4+Kwokr4GiYX4dAYaG7xx5sT7RXjk7//gBJHXQ/xnnuRxUBU0OWANSSZHP/zEuR
XtUAid2k2XIMnCKJJGg7reJ+VMBcfgi50tFx3oqJzhsF6C9UZ81IgfAnLYBKc4yj1ZVrWPPzdkyk
Zscxj42adfDmcOS3cdj/Lol6bZPovVL8PwAit5dNeWGf6tRR6KgEbyLFhXAQxYEh9nTRxQmIcUe9
sGbp7rqnnALHr3s1NezYks3kh2XyFI7J4zT191S1D1OWrOympQ/RbBqBeM+VANfk1D4SxKDV+I2I
17j/ffkLFpZDJ2FyGOSrkrI2fRw8zXay8zpwyan/uKX5hyFi803RLnm5/LCTCZ9xgTqjFegaQAlJ
YRRKQDViqvLqoMbguc4ztQIXWdi7OqtTSGgaRwzpr2zgh2i0oS7UruQIzyGC4L//oW8aeNKEKSit
TWgrugZHHSmorbuiKG6R5f7BMY2uhKwNGEiKNRGgpdXRrLyYW4JuQahB4FMiENCKcd9AlSS66Ry7
/VEESW5szDkt/lxen/P3HaIzOnH0hlstm2aovPbxJ7cquQuTnOyAwTMCTyB5Br4ZHiDyHpVYu5ks
bQrNIUDCyjCd0EIvLdsGRbrN8hverRnowuA6w5Mxz+jOoIAP8ZCYkCkeB9eIoueqnVYy00sP0DyA
oRwZy6YPjl2v7kZCftZOtusMo3EvL8nChtY5nlD8CKFrDl5sNZCHEv0DG7QMdPvLgy+9/MnnfHFf
Nqq7ClMij6bxObb3cwP2lRW3tTT06fcvQ1MVxM3Uzwa4se8HAPeB7HFLsRKELA1+mqwvg0M+BDQ8
yRQcJ/m9nCovUo+qWetSWZpx7fjuwOiPHFJsHBNSPeU52OjQ1LbGaIj2rPM+0NZMGlf9IkDRBI0m
YdMXbj705R+BZqHHVIQk9ebGAZbTTvL2ALof6nVl8kb7ZP6lEKqDuIFyCFmCQSjoRHvTIMA4QsGd
b5N4Kj+VzNHBYM6J5duWOYOlsG2cTaAMtFzlGYhHZ1FJSJxHnbrPVZ1uUNyyPk/HC/pDk8HP0H3i
ocOg+8aMOUCmoBDSy9FY96MrKjSpSpZI6BAaBggCnKDo3THu0JkCAdP3Wo68cQu7HZ+VsiGOmapc
ebECynczysj4LYyUq00NJb1vTWAAR1BaXMVbKVj7bEGMB8UpJ+W/kiQJCDxoJF7nxJ69QYGGio/E
9nHfq99YaHQ/hkTYidunhdjQuHd5U0Y3YIaibpQE1hEUkc1mFgSyPK3qnsE58SdjYXkXRfBbjhlF
00MWp0WwAS6v+hlBhMnNElK7bZ4zPCp1hgN1xvZBxGGzs4KqeAymccaf259KjGoj+ABRv062x5RE
8CtJT747DuwSeR3+i3HB9wW8wn0sBN9ZsWlsQ0htbSKeWjctpIS8io6V14ux9uzJsnezouwbaNb6
P8RAQeIua+BZix6kV25egHciD0jlsr7ofhjSQqeIQcEzZTJUMDo6eiUToIQnUb4Zh5h6TlDHd9YE
vHIZjMPGgG7EsE2DCBQcTtX17BBVUE/wDJBho6PAUukPkk79I5rG44+BxWjPYYrb2c60DJl7XRFk
t7iLzjdzT0S9mcxSvNWxnNFSI6zkMPcRhZArjMNxYgrFcZ5y8KmFprMZWTm8F0OKvEnI7XILnEqf
eZmi5l4oh97FInEemzG2TUgLgWqxQ93w0PQyb9y8FxnouQRodCAua1Rot8vK+Yb2Q8a2tskjv0aH
0s5OEg9yQewAhg7lznADuCaQ/iUzZjps7MgqgBovgwfZTeON7KBHgUi/AQpEoDMFyqbFLkjL/iSi
5JTEa6oWJPhpJv4g1298SGCmXsskheFERUnbraJNdUMDRvdlzMX3vjz10jt5Ud4lc23a26hJ5ndH
FQTNRs3wipouSzdmE7PGG5qmaLclZfO2HQy+w51jAASIGzeFItlrkI7Oi9NLsOOaPQONvUB7RF1O
D2FpqENTiQQZgK73O9sutnlF4te8RHnSgSbXe9Ap49AVhbF1kvwZyQvzZqqkUi60MPsfdTjidYgs
NlPFiIvVJkcy5wnA8Oac7U1pc3FVvgzMmX87ZHGimIErqH0JtALWIt046LfywjnbXnVS6UxWoO+s
YhEDOhja9kfo9CeGmYm7rF6r8pyFpSO808msLBZCFRktn8f5G2nc6PvwOn1CY6u+i1/GB+OH9e68
D8/tQ3sX3LPHyx+1ENrrDFdRLUoWoTPhaNZz7qLEEACflM5G4jbCqaElPK9x7i0cmHo+M61jNfGQ
olMlNsdNYAPVk1vZf4WxlohfCFR1/d6ATim45C3Id8jJbUULSTixCaPHqoM6XDXvLk/YwmfoQr4Z
SSsw4QOpnYPpFP3+gXpOxn403cxY0+06+wgidIhSO57E11RT+qKhd8AA/gJh64GgO3Ilnlsa/zSB
X0IXAIYEC/Ky9tHRdlsotSvyBHJkBVkJ4c9GL3h/LaRLRRlQboS4kTrse8TZG2KXa0JdDH36pC+v
XppN1mfcQfOiiS4NCoiYBfIS8f3y2i69uBbT9T3rS5ZbIN02phtoKO+lHV5TNcCLaxFdznMG0FY8
+2H30oo/gAW6TvkhurVekaVX10M6E1IkdcfsY4Q6610pIINYdGO0EqSfNS28vZZURffHLMBHmPtW
lSB6yKnfcXk/JOWdigi0yityjRPHg7SLWNs6ARCfWF8zrjy0Q7o9IJkdoorLC3zW2xGhg55GaUEV
GZroIAWKNoaKboLOhLpghQxrtvKIBePSEU81k0qk3dj7PCbDzWR3iPXmDnGHtOvPy19x9oqMr9Ds
F6E7ULg8mvxe1LsirhI0ZopPBF+ItufsETf0XQeB2MsPW9hYOuwpD1Pko1Oz8I20cIPuhqzBVpfW
QjPlqQwgycbMyjdz61c0IkHZmuh2TmrrNlXjGrH40utrJq2CYiyGXrIjGbLnxple6mJa8Rb/J2L4
J5WEddBseu5KPqF1FuT20qRPecnkQeQyQjgpDdBFIweE1rKw7kY0zkdgJpKDaB/R/xTuw3oi+4FB
kgeKlcQAhYcc+v8UhMWg4iKzOHOH3CIeQsR413Fh3lolWoEN0xgeQFJrvpq9AQ5V2cg/URCCGdS2
YtDO5DUyPzOPy3vSIn4gio8/YxSPQQIcN8+Xt8PS9tb8TMpjxKpZCtbQuTpaYTFunCZ4qkvn5brx
NU8jW6sfmyQufWVVnhr4J8Tn92mlrgl3sGSaf4la3EuqBjKGLMhugOU/hFW5i4jaVXO8YjAL1qlj
sJwwtNouGCsf4rTRgc30iVp0jyZm8Dy0zpMlk0MMZe2Vs3zBinRUVkQ6WUJ4ovTTOvOQzXSj7Hct
XstuZZMvrLcOyBoCKJrGASpG1ISIau3Q7C2kGT/2NbdWJmzhcNHJRDJphRArG3GmVLM3EVDt92/F
+BKJ3lNrBZ2ladKcDWqlM7jlgN0ZhXMPwUxI01b8MDf1bQg6/xXX/38OkTMOQecWCdMpBWgqb6Ao
6o27+N46Mk952YYYruExt4Ew0Ma467dkF7jHp3AT3OdvYrv2+AVXpyO5WDQB65AVlj/2df5aDhHd
dXUISqfLlrk0hZrl2xKI5xN2zk/L/yoOGnz6bQyyDVtjeV96fc3yTRM5xdaCRE1UO+hes2/t6Zrm
O4hL6MitYYytBFlxyydm84Tc8YPI7ZXIaGFWdFxWUqPPf84wtCW6m9wEFIuD/NvNQWWC1Pywhktd
sBEddVXVEzcrZwTzbghZZadNx484Z+HbmBDhVVachi430zVhlaWP0gKM1Aq6Js1RpBcz7gX1N1X/
oE7vVulKYnZp/NPvX6J4FiYF8hFQZIuM3TzjvEzfAeL2rHbFaZ0lu8GC/4PJshqzQIaP+cQD9eDr
cAeVufyldb/Px2abes3B+oBcAXsiu3xj3Bgf3Vv5lv8kj2Pi2hv7BtHaiktYcJ86esvpy3QOwwgl
0kbuGdCJG6mKp4DXzfayVS5YjY7amlUH4AgIWCCSLOd7FVYJWNDNaWWhlkbXbD6bmCy7LsQ8mvSm
r7PP0m4frntxzdydQFUmRIuZDwK6BAmpvngCwTzIgS8PvzTx2kGPLeyYDuPUB6PEiRcngdpJXIPY
YU2bcWFq9HQGYgdqDDZWVkBWtmnG2zSQKz5l4d11VFYOlhmnnzvATMxy3xZ3sxN4IC5e2ZJLL64Z
N9oAjUEGFACNrPuvIQLZ9GB31aTr7eA1HTjvrZL7U2e7mXrLnckNp2tad2HU5DRdX7xGDPGhkeXK
8kVc3bXC3qIr095C5HxemfelmTn9/uUBoomi2Ipt6o80uqnrCgFbLtem/TS9Z2IDHVSVKNPihJi2
P56kiLMxQq9bcG+leeSGldV49mhfU3/GPGlGi9KEM/RBw0GuZOde3A5qE2ZsJVhb2pua2coR7RfQ
IOj91HrmU+32YMaopyvv57rYJHpJrZARhp6tfvjlkPldROw9CeR9YGbXSeEBQ/n3KofSbqRZDrAu
6swPAO1G20GlyJSLWXhNytaYNc/fA7jOX5IEZgmvCRhAZNW/bIjQHedpKiAuxZpigyoDeSGtUL2L
GmXw32X7O3+uMl3uJ4TurzBTMGo1rN8WSSc3Dp+SjZDRLTh4r4MqEq6jyLImJ0EEFJYPFgYEPSxL
dyoE1aWqI3s3shMTYV5X/XEaq2rHs3rY2TRRB6Oyu0NFUuvDiXHPvfzJ522W/yPAOaZzXjiS+qqY
JAqPZmd+AHhmx1edI1zviy+bqAjq0zFlQ5GQ0k+W8Jt2XmtYOO8UuN4XP2f21EgbtFcFT/dyeo1E
uEX4u0ucP3by6/IMnd8UXAea9YFRCKZOIUgNrrwKaJT8gCZYF4CHlTlaWgP6t0VlPWj4GhlxPy5C
6YVJAK1i8OJdfv3/h0r/Ok6uo8zGqLansIVPAK6m9brAjh6jtmi+N31v3LfxnCo3B7bwdpYEHD60
aHbgsq/2c29Uz2ATo43bhmlwojKrPy6/0tL3aj7QTtEVDQfC/LDP7vrBeHTm+cqhtbBlYhx5+bSx
UAe3w7ui7iMk+KI1FriFF9cBaUaQVAk4SDB61E+HDlXEXReUfCWiO3808H/UDFlms646cbi1n7Px
DdSIKM6/X57ypbG1oMWKp4BlPO4hD9jsiilyzUBui/Dt8ugLJqID0LKiQF4og4k0be1G5DYZ8j02
kWtkV/XBElwB/zaR0RZtPqIgiwYu52bIWeyOCfswS3Mtz7lw2uigszwqEx61EuGoU/cuydWHwbIN
BKlxlBrKTWnE8ci1ppSl5dAsHvdpyyoCPC2RvHStkG+byI5caYQrdZ6lFdFiGBsqUIldYb6GIYXm
1gCaGVop18zGBzmma9C2pc/QDDlIs6RsQwCJ2SnYKxPnARQ0UCK/CpiFVdesubJ6Bc4ffAViATfO
WlcAnxdNa/jbBXPWgWVjPRrhkLeFX6jiDS18z0VL1+pJ5xvOCNdjiXZAUw6v4ORG3m+n2kQiIAle
RWRErgMB9b6ElhhY2dzSqT+HKbkHe+WPLAF17GWTXFiafzBnGeJwiKLBJJFUeSd9lB4NaKFuzYJN
K49Y2GP26fcv4T63QcQ6NritgLX7yc5OR6KqDjEQ+B7Kc6+Xv2NpjTTDL7qsLOmMs9EBK2ADaYeO
xytZjqX3Pz3yy/ubsR3mc4NO6CJkbjHcj44NUu4/AdrEL7/7gk+xNSsv7IknxRByf7bap2JOvJqK
fY++2TIdHnoGmc3qqpYt7DbN3slcWFMAsU0/NeG+kIxHeQ5VxR1Nq6tuRVxHB4wddLVBMCp8gRg8
t19otDLw0jJoRt6AN3UA6oiA2Suz3UYWxXMIeUpvdppk56T5mvDTgkXo+BbTbqnManxANpzkze9C
/DPTlShrYal1bMukOKFONgioYyF4628DmbnTDGBbAEWA8onU+ebynloQ+uU6xiVKVBbEIUrJ3ZjY
+0BR5xjQtHweBgLyZ2jGRluSBzmg2TbvvLhWWbZx0jpaS2MvvADTPYsQLE4d3qBS3oOExyPTvhwg
f+dCCR3agmAmdtZ82HnbZ7qDUSiax4moB/QhQjY6nL6nlX1VYo7rsB2hUBrjsm/9Rlmf45h9NuUa
D8XCftZ1hXI28JyY2AolSfZTc0/CR7t+ZMlVzCmE69JCRp+NfTBgfBtQ07yooPO2EjwvWYjmrzqL
OiROM8s3izj3QNaR7caSW17Z5mtERUt2ovkpZJW7MZwCdMs7xYbS74FVPhPze6Po3mgA3rsyMhFa
ZGLWpVn0tsN9MFJ4mRm6Rf+fPaxRWf+/OnjmTqULDY11NSLcxalUbeiTdRReflQv9k/pVzdqy79P
HtsCBP8UPzgf5EnemcfuNjlkD9mP4oewtmt6eeftA/v17wMsL8IujxvotXFSPOd2e9dN1srZvjT0
af2+nI3QxwvsBsLTPrHUA627V6c2V07F/5c+z0yeztTW5R0p2vrEOMPQ4YamwMoDv1371KfJ5AHS
MnLPTurJK8ph/lbYXbBN1EDfI0s03yaBYBy6j+Emnit2BAcL0pixk/8wZiQ2ZZrFIzR4ghac6i39
jNp+2KmGkG95DgHTvq2zvVGHtseH0NmYcdZddQGCeu/f02UWsrLIiRVjyv8zRLebZbZRxs9xlabv
vFNh9mmdvqxH1pgOqPYd6MuVd20itw0fb7LprjPeLx8r58fn/4hBjaTue7TK+nOzsQwXV1Go431E
Y7+y6Ev7SZugqkU/mhhQBjcj9g2KQjuzz58uv/rS0NrUDECF9EiIoWwLov9tUU/O3gLv/+7y6EsT
o/nENuqGISpE47cpeW0C+xBNERqrkvGhyvmPa54h/zkxHLBSOpUtj8P4AoJHt8T1VlaP3Vrb7Xmn
Czj+35tHiAS6sV0B5n3bsja27ID4rhPgzlhiucXEs59GQ5ub2ULVZMV/nD9KpC5TlyVgc08awGJD
555Zd6xVnm2tdfafXxMptEOknMDFbYw9MLekeXMA6g6jCNm55AVn70p8sPT+2vnBUUt3hmx2jmnQ
ewPDRZ1XryqP2pX5WfoELeidrJxbxizso1QpNNMrAqZWHgFlFJnxRLyWrdKALzxJPyT6uK0k+nic
o0GhHhfkXm43LmcFkgLPl7fv+SSs5NpZkRhRNfIccejIlMvzwc1J7zkKzaCGiz+uzNjSU06/f/GA
nGdjmhemc7TM8ieac+/QKVPvJBneu7S769HhuLv8OQtLr7tCPvKqm6KQ+k4JsZXGyLc1r3MP3DGf
1z1A84UgWnAiaqSzPznVc5rtg5o/23zlIrK03Jqts2lARYZguWnE3Ky33MH5DPltD03w695ec4id
KcFKlinnaEOSjIQTjloAKIM4uOoolbrM6GxEaQWhCerPkHj3ZN3XdzwaehcpY7WHXmGwvfwdSxOl
WbidguwRDPHO0aHvA/TWoQnvMhXvqfH78gOW9pFm4mDhGiIVJzPEvvrOFU7zS4b8PUnWSPgXPkDn
/ASHSt0DKwee+dBySwiKGf2fvIm25ZqA+gIKROo4ejsCIRR6ixJfZCV5nIVVf49jiEuzyEKjj1lV
RzGcekWYCMsNupZStzN4vI07GmysYjb2jeHwfVNnfB/ZqbjNAqe6M0wVew41pxy1T5a7cxIaLmT/
zENgza1X1nO8nRtDbWJWj/fTOHWHHPzlbzihLLAUqIheQ0kC/gBtfaZkUlMxzLGP0xG4Oaf5SGPa
bOlkXLfDdLB0RaF71JB+9rsoewv68VsWpNu5DWPXKFaLiQtuUYdLowssTWfwgAIteZ9YwwGyem5K
7s3u20lR4fJOPvmOfwN28FH97XpBzCaF6oTlV2lguG2TZe4YrpGxWieDOzf6aX9/cexlzZum4yW0
jYRdHxqq0k3KOgcMvy2fDvmU9ujei5uXTI3J7YRGAHdWdfU9C6rq91RX4W6GFCKoKxn0lBKTm447
mJXtKiNKbqGbGR6G0LSrXc2q8lfU2pDOvjwrC/atE9SyMG2pFQwoFlP5p7T7aEPRJAfOsJvrxtfm
haoylCBjG/2Q0Xqf2xPdkp5CP4MawXW+XO8GEbWYR25y59g7xi5qm8IN4/DdiGW3ufwNC7tTZ6hN
IcWEFk88wElkd5h4EdyHDXvps6Rz6xDOoShz+7pjVe8Qge501oczDqZhvovYzzIqIESWrczU0odY
f29SWoQV1J5aVIMaZ3AtFNAkkhej9LPgRxSuIQMWDE1vE+kxU06vcHhjyR0vcFK/TXi8shYL+1UX
iAzIkDh9rma/Z4Zn9r/RV+qK7PnyQi9cMXQ21BnAAnNoisSH4hT7Qcqs/4HMC3Ta+gb9rzQPAD8p
zKL+RdBltrYoCyegLkQEeVQ4AYYgugJOFIoQ4QZuZN9k5X2cxo+XP2xhSXQk5MwtOGwST1C6sU03
qfrStdNrhKAckLScHvrF9cEtNSqwBD+Srre8yKm2/QDiu8QM2Mq+XVh0Hd5ois6kFRpQj63sNx0U
V0U6beLYvu4M1RnpAMhyjEKxwg9b6k5Fipx3seXddaPr/SGgFZ8sC1fjozPN7hD9l5mdOzQraYOF
mdHVQVOKOLZvCQJlezyGgf2epWjOiaIVa1vYm1QLLwktx9zOuH207KeueAszte3jyMvnduUBCxtT
78RQ6AtPix5IVTp0YJSBsg7tUce6vOsXJkfvwRgcGdm8wPU9EtHNyIEAtgloE83sqpqP1Lsu+iqY
56zA7BgJiu3RA5J80H78k5UrVrsw+3rXhQA+um7KEDwv8W0gRo9mT7P4VoBz9PL8LBwHestFDDKf
wuA1LkGQXHGD0b4FXUDkNSS77yv2hKamlTr+0kKcfv/iIZoJ5AalUTrHHBwup1zpnppD4XEQQ/yP
syvbjVTXol+EBBgbeAVqTlXS6fT4gk56MAbMaMavv6v6vqTdRSFF5+FIrQgKD9vbe6/h/pcsLCOd
cgE8Ivx3G2M6dfDklNmTeCfyy9fpFLadNwDL4JrLbfQQWn8+ALCcBcJ+H5fV1wVx7YSLtOazf0wQ
KF4kJHXCqmLTfszVWrtiafi1XUxT1at0ug4/bS+erf6r0vy/elgrNSwtI+0KUgzJDMwsBh+8TX8/
D6SMOiO3gyRpx2Nld9nOpM3r/Yle2BI60SIXviRcJfPJLx4tDimB4sEDCwUt9ffFDJ1iobK2lX5/
jXhOCURZGSrPCyRQAfd//8JU6MaGcVLULLVG1H+UG7Ywt1AUWiDzWnlp6fHaTMeq79247bsTbD6h
Hk9pgRsGFOUSdzB3979gYavpgFZRdz6fHTBBG9x4c2ebZms/fuHJOpZ+Ai13znyvAqAO0l+eImk4
G2uxeunhWnkv7wfhFsAGnpQD8G39yeh+3B+PhZxR1zXNBM2JZQjkJqb66GbTZfT7JzcBpJfnU0Ri
aYdWUuzvv2xhfnVofexKLqosr09cQGsgKX0RQt7GiMzWWam8/QlsNy6yOr4ezq+9BXnA6TSMKt2C
IpUEAvTRoBB2+bHxFd0bE7tqBnnkAx8TciwH1myBAekizri/UZDj2cIvBMoLlFfegaEgHOXUthOI
PyYVer1J8RWRwd50BZchMiMetX3uv9wfoaV51nZAF6c+GD99fUpLw97W8Mnc5I5U7ztndGS6kTOB
dUnrk9d3oVfV31PD+Xr/h9+eWk8HpA/w4UjMlNAjlcnWsdW2noefzqoPytLjtfUPzd3KcVqXHknZ
gwUFCB2QbiSa27UjeCEy68q1NG+m0bj29pL+S8PGAGl60CsVOBAqf88I+Tp3QrmsVK0NOcPJJD+M
yoKdi02NqMmdNRX8BVSIr5MmOM9rA64kOMpQ9wzTIu23FH2abQ2CVdjWPgCbxgB19UGKI7cm8Lal
WCNs3B5AT8ewx8ooevjAglM9bvI4gYPsF+hZhVO8gotYev71398mYZWlsqlS9akfUei0mgYW6s0V
nVsBau5Wazp3S6+5LsA3r2FowTaJMugR6vsQcArijEdm9iDKauUAWlrJ153/5gVq7kXn+Ap3WcAM
m+KCjDsVa8f/7fABxsDfD6e+odo8y+KjQDF9GtsQWMbo/vK9fVB4OoLdG+hYlgocbWe04bPCRxF2
FoOJuAHXPTgCD23o+/H43KtsXqHpLH2NFgxrIzaF1/j+MbXc+MlkcbKxsuFdDkWmp+unki7uDLtN
46MPYd/KJlFMP15JapVXBeMqOWLhG3S0epzUtTkT6hznGsAsA5iHgLX2yt186eFaVCRNK1PF8fDW
/uAY/i/4aP+8P9u3k2KY9f29kHwr7aq8gYKBpMS4oEa5x73WDInpuQFStA+S5fv7b1r6Bm1f+0IK
nNfzVWmgP8ML7DAY3vZ9j9b2cm4OxPHTqjwRaEOBhm/HQetm0f2HL+xjHave1bWR1EXiHjMb5gaB
69PpzEoYyQTSyH/ff8dCMNKVUlsfVyvhYTtbuFaRrIZh5hjEA3zMspf3vcH+e55ZVhSlqgzwu5gB
SVISKmEfPRiauOnKleeKg/o3IfN0KdQExZYZqvBAKjb9GPLWkQhKA+zep1SFFKbodW/+8Gf1Gqtm
5aOWlpR2ozMmxXorjeUJ4ouJH47Qtds29iDHlam/vTn+ceuCDJ9nAC0eHx2KKEttK4rz5mxO7i8+
CRsp4pqOyAJ+/R+7rjJ1Cp/MbX9q4OEZWDLJAqOcP4uyfuboBW2YM3+rBv+DlARO1/Y5tqCwCNnN
/+6vjttrHA6Yf6+OuPLzgiWef2zQXVbe9cLUbobxfbS3f9y7CrsYG1sQuLDw/JmI5rtQ9ftuY5Ze
tqTMd4htQVey8ZwdgaahNdTvK3lbetUSFwbTNQrA4POy2BXtR2hYBhVcIQRbqyve3jSWXrhs7fHq
/AfbjHYECGxO58/SJI9NUm0Tyz0In0MnWz5Jo1g5SG4Hmn8cvSjoeqJ0UjhWgXcfwd3OffEsH2Z9
k/HNMtu1BHVhPekVzZ513WwZRnvq8miw0zCVfmiXa5jG29ve0uuZZdMbomNcnWrvK9RegnnNAXXp
wdphWCN0KMuFp7Ndk29VMn2uq7VscCGU6DXMaoIJEu2b/uTjtkpteukq/9FKBhv4HR+Ijm5YOWYX
ZtjWtjIUggRUUmGSAoeaDdzhIsZ/Cvo812vn+NILroP3Jq81WgPCqFXSnWz0Cdq0CfP4iVtW0K31
ChaEaax/aplZzkdkbTAX3vfbKYx35ga1/A3Zj1U0nNF8j+bwYXioLuqS74sP9pfskW/XNDAW7laW
XujseaJK4l/f3sFTCCdwkA0bY9yUW+aBkRq4P98Vc/906N+O4+ShAcnwHse/1B2maQN53vuPXlrH
2rmouMtmpzXUaeR5VDrGJlVr2dDCo/XCpnHlIfUpfvVsmJ9BXQ5Kt1mJTQvcWUvvMPq066TN8vgw
wcJ0P6RJBQ+C4VrgBCpRnqRHunMpRnYYJqjEpkYzb20Eg69D3MeQKfK6/oswu/lTPI/2ykgubFu9
ITkUFcwcONjhZZ9BptP2oyKdLzXJPrclhHNSSePd/Tn7M4L/5k/4wr/3VVZ3sZH5TXxInTbdDGJ2
nqF7bEPblnrjJs4K+YGT2vla0Px3MhTbFgIA3TQ/EXtM91YMgzoMQP+lH+3iZe6UCZaIawKnJOM4
iJkVf7r/OxdOLL1+YtWi94gp1NFT83BRRZo8NUPihG6WJw/S7fmBwLyWAW40pk+x49CVivTCTOhV
laGroZ0xmd1RSe+QQcJt49fTISX5Uwz/NfCXupVu2cKL9CYuRnN23RgvymkaZHMTZs4FnhXwwf5G
krVe9NJLtHR8yqHXaeWkOQ5ueYr7MoXyiAcl6LHYjITCP8tJVrC1S2/S79axL5N5LNtjbznmBuD9
b4lsn5UPbT878wDsp2tFx4WSrKWX3K3eT0oCcsEphmnSBC3juoVaBU2n32VtX9XSWNr8nB0QUjaE
V9mT7Bzrv2lM3EeVWjVOKzYkSQCjC6i8g9fj7AHenh4rLnvIaado/c3cgEiEVzs/OubOPzybZ0WU
ZjhRST+SlSbgQoTTa2sV0MEQHbfAjxFZeWnziW6b1Og397fP0vFiavPRcU/WVubWRzWlogA7de4u
2agA0zCgRR6jnEaMpzTrAbKqZt/dtkQB6lfURfP7/i9YOL/19kVr0GKC2GJ3nPPY/FhKQaLMbYyL
1wwmwH/dWolqIQfUdYFEWllJDx3uI4qfxgvrqzrsAMqA5F9srMSipam6rvk3RyiBcV43m3Zz5DVN
/qMyy0Iu8vjr/YFaevp1AN88fSRMYinUCAQzpAeUXfgXAieclTCzNA3XYXvzdNlMuZ/FcY2mf5Xs
6pnYHwdzcI+TPWaBJGO/Uk5d+gotF5BNThlStvpIuNGEcPAawpbbT+8Zon/sv1yaJ0PeKw6+sBvK
OIvcNTzv/33V/z0P/3H/4lViDyk8SU+n70bwlQY0kMFPN/LCIaTB+Rx9F8G2Ds5fT6fovMV/j4fD
9rA9R9H5/PL4LEMeHJ6DH7vdr93zr8OvPvilNg9Pu8Mh2B1eDsHh14MXhJtdHmwux+Nms/m03+N/
344fw/1xdzmGeE4UnfYh/mYTHsP96Rxtt1+jD9c/C8PoaxTto697yP2unG8LgcHU6+quCxu4cUDc
IZSp7wLSKB/iauiiwiOowE4Fe4TKsLcxwP0OilTWwD+Q+uV986gtdTLxOBG16R6awd0x3obAEq4s
kYWsztRVY6ZhpkkLA4rDxP3dKABpzY292b9mjITxXO8d43kQ/VONayJebrviE2iYG4ul0f1vux2H
/rEuI8Xs9MOkmiO8oBzIh03W18oy5A8jibOV3urtPWbq1XgT9y05Ktc9mC08W+zPNFsLon8I37d2
gZYoGKbgtd04zdFhZrX3qux75o9JHroJgd0p3HOtX93oJHwP+4QyyvrKfOng8fpSxoL9Hl2337kF
2JmhSLMWMAQeQ7AU+gjRSOeNaOCEYRfDfhgd8gFmndlDbRrNf00/Z2AYz+UM8DRtEjtw3N4ZQqez
8Yl+KoLBb4fdPEsrLF06B7loiyJIoOn8yNQMUcnZKq5eF9kYYEHFu1KiZu2XcxzmqTPgiC+szAkq
rowc6Av8ij9O3Z5f+LsJldwJdiZdXITzn4JrDkYYD11nGE5W3WQbYXf4i5TZ3aMdt3FkwG5jwyRn
4P6W/YuXUFT44XqKG5VsQlLS/GvTD8UjayHRClHDZNO2czsEvWHyTzJOUaEgikTj2JAwbVXzwAx3
TTFpYWHo7O3U73OrtczmCCHMwg18E4YcM3wyvZWgsfB83XhOiDGBQnDaHNOkEU9xyrNQFHW60mO/
fUT9YzzH+tZMBkzggZLn0Xue5xm8nKMD3uj9nblQ9URr5u8zkEJmDijZih5Gv750g7FzeX5owQ03
LCgzeUVolE0kS/LEG+IFdmZFk4xX6iQLQ6fr/8BSEkyKHEU2VGaCuHls+ef7X3U74Uaf5O+PmsBG
hyp/1Ryzymh3KfGnfQle/aPrKvvS1yZsa2Pqb+6/bGGKPC1wS5LMmSozCfxS3pymMlXnbHD8k2Nm
qgjQ4pyi+y9aiKK6sHrSEELbBHgFszJ/lTzdKYtm8KxYu94tfIh+94deWcJTFHPhF8w2pSQkYrm4
WI17YapeA5gtvMTTci5iJu6Ii4MLbByMlV7nFsSF7lK+3h+iP47NN2K13ikaRdaXitXZkfqd6QCo
SNthb9WJdMC7wQkUNkoZaM0zoiwYyXeUBKngdh1AgtvZFSLr6MrOWlqDWnuYq6EnRcvyY9p75dbg
hXgdu55YIWFjs+FzL0+zpYbd/Q9fWBuedkbR2auUD0PQg1l4R6aqBzMhHwyXrlzI/qyBW+OqXZn6
KYPiSqXcw1i60OfM7Wrg4QSb1i/ImcYHyoV9IMxWz5YcGxF44wjLWOlMBz91VRYORTxEshiNyCkN
8nl0ru2pQr5P/MnUZZPc60mbFE519OPa3c+gdR+TpJ/P1UxaeBG3frwSjhcmVRdQ4mPOc8JofoSg
lSyDPsYl0gBN88AYmp1WgjSxGqY1g6KF+KgrKo1mL6nIWXOEa/S4hyRUu+vc0l2JvreXDKyN/g6S
SZLPtsvd4pRNEizyo9tBStBdSTlv/3RP/+mG1QuOxd+cejt7SO10E9vWuzI9Tz/QcYFlcIOHHItP
ksB2P0/FyiJf+s1aIBfgU8i0BrbfYgwr+FLzT/c35+2Y5+liCePQwwMozdnR7tln2fA8oJ0RwAIL
UPChcd6ViHi6YgIV0hWlB1CQEechdGRIMBB3DYy6NDZaNHP8sXANlTSQE495kBjW7y4tNveH53Y5
09OlnEoKIaHOAHYdgKpwzujFyYydLMyHoiMXwKmizobdAmfvCpWeruvUV5mTGjVoqlV19mIr4OQ3
5BlXJmFpU2lXfT92QZu2gAqrpwIGT27okjIwhvcls54u6WRUFBWiEm43lGBIitwPSAo3wfvzsLBM
dUknFAXJVLSAFVp8A3dbmCj/pu1nS60t0KXnX4Pqm3JLapqFLU24VE3epXTrYJSnzHs214wnFpao
rnA0TXAFFnkLEyyJKyAQAj8pitLvG5rrdL/56ZJSMptOCnRLCheylLbd5loaQblfeFsBku/91yyk
L54uXCFxm0gL068gTlsDfSe7fgjEIPjOgXzQblAF+Jb+NJyM0ra3cF3KHqkl0zlwDXPtrr40jNpO
7zrIzylsyaMy5HNqT9umVC/3P2/p0VqSAg1Ru8kYOIWWORaBIYbQ4OWaSrOHqfg3Q/F0ASQHBka+
GKApMgkelEYGl8n5SYzf2PSRCqDmwb1e2ScLe1zXQsoFtF2o5wAJ5jRjqPzCDM2a5UHlq3HlFQtb
RdewyOchN1HScI4+MnxhymD04AnUvpDi+f5ULHyDLmEhUPBsixJHUu6wYOJf5kZE1rAWBRfmQhc8
YoU5W7WjgGhL7XLLJ6vdJoXr7fPcqZF8dwaJ6skVh7zN39fK9XQRi6FLzLxQ+KDK2Qw8DuAaG+Rw
E70/XEsfpO1/2mTwU40Z9Jfy4owa1gn98c/TmEGOI930RsKDru2slZctzc11+7wJNqLmBtoCIEk6
+ehj+/NL6ooHK+XvMq82PaptcaCWYZzg4mviON8hS3sw2+ZYkXdGEF3QYlSDhaYpkHSkNDe57219
O3tfzkq1a8jA5sEavKI+1aBfOu6EouxHn75PQ82j2uHt1YVIO9Qkjj4sQG0QX9Oij+Zs5e6wsKd1
+QpXzaqSOQCktdzl9nPn/7K7Y5uu/filx1+X7ptVM6Fz5VIfP95OD7J1PkBGEJpgh9KUL/f3wMKy
1On/o6Ua5gzueGrMbscY+zylyGtKsz3cf/51ed8I4LoJZJnAT9iEAj4Ot0IGg+ug7Z6s5ZhLP17b
wHC+jePJhJqim+SPciZxUA9eKOvVDGGhxo7wr42/4bWtnyfF1d4D5gzQCbkQ9OfDcsYhgY6iH7TI
507Mdcaonm3UPZPGe8zzbnxwXSlRtQXkoLFAyn3fGaLzZSfcYkbuDM6pnEoaMJL8GCvzCUr3FzPr
1sRxFladjjJrZC6LwmrpqZZxwPjjOD0LiTph8fX+oliaNy1UcZaAxoQD8GQaPUTzfg5ZG7lQW7r/
9IVf79h/z5mbNIaJCw102QULJHDL8NAOq9EJDHutqLa0qrWI5aEOyTiHLLGicyisaEDd630/XotW
KNIlWVPjxzMWSedbnb02w2u5Jrq5MDS6lgv4B73MzJKcCvbqNJ9KG3bV9XNGV1qvC8Oiq7hAf9rj
dRyzkzfFFGDbvgrkzFdOiaXfrl00KBxqVWJfR2aQQRfDyoJEnfdfTfuVULWwKvVKLDZz3xOSIg1g
EtgUElrlhcu1JXO7yOTpSGAMNcgm9QTpwLJ9hIrLq8xVFijf8rcwKEzDuFMrR9L1bLgRcnURC7MZ
mNHYMH7xrTFoxzggzQu1s6C3ZeiI/1rzfeZKno4Qrht0NgcEpBMtvX09mN4W0iKR081yc38zLK0n
bSd7EGYf6wRfYhYJBHs+Jms+AkuToe3fasp5At94duq9pD3AOlFGcpLTZs4BcYbLLVhLgmYrX7Ew
HzqqNmvjOVa0bE7wh/C3McuGb9DTjiE4Vvdh7qa2CHruZftkTvyVQt3t73P1wjH8hQYLDoTQJs33
VgeItcP3VfMqZfcxq1b24+3JcXVaAqezsFRl1XBLEGZU1PG5mQt/JYYv7EVd+aCzO2biPumeKkMF
bcn2Mah3Dl3LlRcwAZ6OGvYy0mSD4cLPBRtD5WXQmLvK5fBpzdEdNeDO8+inTbAOrV7KJHT4cEpg
tu1AuOlkizTw3Vcxv1bQtRvrs5l+Ju0P03sqxBezfhyRf7X0WeGye38XLZT5PV0cIS9G+KDBYP1U
2SpMGvmZAVWcVRJSGBPfE0kCZqjD2CS7rlC/4E43REnPXsyEH4RFt13TbCx4SK1kMEtTqx3+juqM
MnZq6xQLCIROTvEhE+UBzfSV8Hd7XXr/wIzNUYxdVtBTYpmnWJE9n+pP90dy6dFa2JC+qWgSuwy9
OsBkry6B1ZrB0MLp9o83ZVXB4QYg+VMOenrqidBoHmifBfOqzNCfc+zGuaAjjJWQpKIIdafUIeM5
adpsB2JRe0pU7KOyBnOcqWqMPRSCeBnUjVUC+oDkj/Wjs4cQ+Bjxps8hamY3CeAG7bQnintB307D
b3+GvtPs+gJc68T8WHiW+XlOpHplllGRcIC9xtem9ueTPYrkG4GUxgdhdXIMFKgBD7SL2ZYPnnGB
xJmxoU0szpVk6UucMtC1xsJz1+pJCzOod0N9KeYSknnAoPv1SwLVPJ87v+4vjoWmu6dDmpXjolzQ
yQqklrr/GReOseWxKPej6bY/OI6AyzjltAgnUSZP8E8b+wAXjvhpnrphN7QdBHnv/5KFHaZLWFi9
06a2W2L1t+UYeMBUS8U+eiCtvPMFWiqWm53nFA1kyVMjD3k1hkUxh8p4vv/zbx9e3p8I+ubOq2jr
s8ae4AheGOTcQkfTDrpy8p/KnvafcqfJN9LsEnclPC69TotHhpzy1LJ9cKhy1W1RHz20BQSFRzY+
FV5ycYZ6JTte6Ij8WTdvvgsaoz7gPZV9yjoCECoMh+sLzTM7aoqqBTuxpXVkOo0K3bIfWWhS4HxW
vvF2dHH1BnrcpKyc4Xh7cqBLETaVvbdLKCFZU/ljfKe5sqtzLWGiUxtD1linLP7SAaGU5h8ctFNb
+8f9dbG0rLXoO2fuDEFvE3Vy1/ksDHvC+eXPZhVYIE+8c2Vr1y9jVEXepjAgmUBSEnzoj0BbpSEA
sdbKGxYikI4SrnHc1tno2CeD0EtOq5/Q72pWnn17mj0dGQz0S21mAk70dVv+kE0JMyNoa4XlZH8d
zOrD/WlY+gBt82dJg16bm4BwZfNHMZXbuV/bigs7RFc3sbrZGGIC6REog2w7kQQFcx/gZx12AlWU
QYQW+p+ErQ3XwoLSlU7mso/LhKTk1BTlAymmJ1U4rzzO1zKdpem4juCbDZ9UORwCeEXAzpz8YEbY
zMJRlv7Gu56z+dw4a2zH21cMV4dKFHmRyKaZ2amQEJrt7fiseHLx/X4jKGcBcovvbKhe7y+A25/l
6q1WRBdhmw2UdFx2IO2LBxqUCS3PfMyj971A24TD2FYlpbjpV+Ap2a3cFf0nvz9It1656d/+Ak+n
vEjG8pZKqOjM86Uoz85UPicdA9eHrHzB0h6x/555uLGC7ZCL+sTiL8x9Koe1evDtiQaV9O8HT2bZ
eKVT2kCkDdt8Ml5BAZhBaPceVNb9IHP1nRnZyjwvfYQ2DWhXOS3rYIfXifnsgKkfWGO7cnlcsB5x
dbWbKZ0rO00EinSzXX+s7dF7IiTznlLljZ8gKEYjv5ub37yqaCSYXwRqrLsAbA7gvATEwZPANBwr
cpXLN0DK821J4O5iZ7YPirVEzc/tir0xkOnQVI73wabDdGTuMEQjPDt2Lq0NmJW23VmWbhuNPVtz
HLmdTbg68rKoZ1ib5nQ4eQLlYGy/rH6CRmP3zWNXb64qRndJFXJ3f6fcjmCujrW04LEqLagonCqf
7/NBRTbQM7i2ve/pWqSfZMYLEF1xVA3yA62hicL9cyabb+97/HV3vgmPVVZ7ObOgR1OjoFdVMuL9
V6nW6OtLQ3P99zdPh4abHDjj04nXbQYDq/KRjM4PKG/IlZzq9gtM3dap9PqeFyZvjl0JlWcApgO3
hfBJiQP3/vjcjlKmDjCactU2ijr1cSjmjeN/tpoyJPxx9j/ff/7SB1z3/ZsRSuayG0kBqlwvHqQJ
sbv0h+O+T5nAdMnfD5eja9XdUDRHS8jiogyj2aZQGF6Jr7fDoKmDi2jj4V48IDsb4yzg9ldhGYA1
W4Fyt068hTzdu2oJpn7U+V7XtXKUYKn63dXUp29PKXTFtvcn4HaANV0twCasaUiX+vWxk3372AFZ
CVipqFbGaGH56Kgis69ybo9zevRMY2cZDXiDdX2GMH0dlhyO7Pe/YWER6fCidpp6QA6n6physi9R
OQ1nN84DqxlXsv7bOaGpG8Whs8YYgRLdsbR5tZlEncMFi7j5BqAm8ZpWCQu9ukKXxE22pEpWc+mF
JaYDj0jBmGokL44wbPBwl+l++Kpyw3pGVk0ZBHb9uoAki+GtsTwXVoNunzPEcCZsU0UPvmnFAS89
takGu1wBIS09/frvbza7I/mc5/2UHnsi+8BP6vJQVYm3cpwvPV3b7X1v+kY7AS1fugIwM8OqH0Gz
kitM24Vqrak75Tie6l3ep+6BNONPa3ZQ1CjoU07ksyXqPhjS+hCr4dzP/k/o8a3lWrePclPHHkGk
JDf8URTHmJ4gnACkTrZtyKM9j3sCl4337R8tBkwsUWgE0fTIOpI8wpp3hCa7MMpL4rViZXYW9qiO
O+JVbQ0mG1HpE5/GeFsr8P7rtUvO0sOv++fNwir7Cs0+YlSn0ebzDkmdirhwinPDsrWcamF16cCj
rCi7HkUhFIRq79xydvBdsiKQZv9JOP+tioIB9/fvJ40jwfSQ/rGAgYMBwookjyRusjnoZd49uSX6
/lUKSYDZZuWOO/kAjEoHzsGUcRWB6ZIMQSMbmLoIBUt7s4aWwjRXED/szKap97bJ5PMASS4znOxU
/kxaq2wCVpb1hdhwEyktk6LdhOsbEMp5eRWQVkNoep44tRRFrrn2E2gAmjwcY9//yAo1jkGd2M5j
K9m0hR9r+2TGXQpcoSnOOa3dI7GyCh4SZJfXDf0gs1iEsrPHL8Sk/nYaCM5jQawX1aRdYM6TuY0d
WnkhiGDJyzUnP7dj41wg6W5ExJLs45CVc2j5xX++4PErbUsZtKZVByYxzd3MDOunA1PrL2Nfkf9Y
RdOtMDJn2BrUgIknXM2eLXQjywvM7cckFNXYwQGzsi6mUZbbovNHKwR9A336TKRw/lOxl4N6YLpe
yEsoV2zgTsE+CW5YYewalghmn9vnGkdChMjc7jIo/QxBxvIMF/k2rq66jGRTNmV5ge9184yytHOk
VdM8xpPdn2PSy008JfDDqiZ67kfP/5CYih1aFwFLZSQ9xx2nL7VpuhCHyLITB4lvN/nU+t77lpRQ
4QZnqsqgXZrSOj+IvGy3cRoXP2Q/mBtw6PI9LBvFwYKj0K6HJd3One1kT+A59IrLch3whPJNbtVk
2IyTU22MHm5phIrkC41V+RXKcHByMZveR+2bdP6pVQMNakOhCm5DxRx/GlvQDBZPHoOFTWDMBAQ7
VucCKioFEzvlTf6+KAssvnHutk7eGjuTkGEPplEZlCyOd3Y7I6ekfX6wVGxtsnqYHhq/7k4VQ+Gg
L/x0XzrMh4db5UQADDQ8wDVj+OwVDT/4oFJ/4M3sbYeYsTIYbeJuG0FrFnl5YUckL5NTJh2gNXu4
ggleDBuwLNmmJ+gRp4SCdUgBZLLAh9wMHh3szVR14BVSHLBGl1mPcDfkm9Jo+Nk3k/FbWwgRpjxp
Hkbfgk8Cia1DKsoBxB/LhAzuTFgfQCFNbRm6FVsKFd5vrZRxVNWkPVWt2xzquARTMsuqC3QvhwSy
sypOcMqiDh/lY6u6cKzKyguKMitaQHl4XgV0dPKtPXkUWEo2fwGT3N7Epel87FvuXEDDzzYdm4B3
hkTbcPThC2LgkJBqU4jEBN0O/faqQym5aiu+s6uk/MimXOwkUPCoA/XZdjD69KNlefnOjwE1zRP+
zLEJQfP03IhlGXwMwfEPxpj/BjTLhXhgb7hwc5dTlIMTcEHjxD312WyF7vV2LFVaRGNjwV9IDuNT
yyaPHyzSeb8EcbiJcsrIvLAH73mXmKYKfH/i0Tgr+Hh3YHLEoTuPZpBibn5YsKqB324KQoMrio3I
FD3BG6bbXreWjxKyD6c9RirAuSCM9DqlsBYb+1EcauKAB2WyGtqiZfIrdhW63aY/o9mSlnvpVMOv
kbXmmXm5/SpbowOWrSxCBsTqPunk/JjD+yScSF1FjbD8s0iTdMd9r93O4DRDVQ8s1DpM7FGdk76z
goG29j6GRXj+mOWxu7VgF50HZKQE/eKyql9trxDsYOB/MvD8EQYDPO1RRhSDnZ2VP7VlZMwD6vEu
rJWdE3EhcP2+c9fRijV9N1ml4XaoAg1qCMDhGqPc9GXgyDx5VwHAdLT0oWlcJ4WsUn3KSig1QZyq
cqcTiJ/vu6HoeCGXcNfvYXd1Ul1MYG9Fd06PHuD91GfhgqKjhSjJKIJ4XJ0880VgXQEzFKlRRJnx
vm6fqTs+kSlvGzfn9ck1yu/K989w/VvRVFpKe67//ibt4b40zTSd4iNtGd3AxVHBr4phGop2867h
oVrGDtXhWI1FEUP2cdw5dfza/4+zK2mOVGe2v0gRIASILUXNnoeeNoS7fRuQmEFC8Ovfqbvy5TNF
PG/dHRRISkmZeYYLrrFEmQ9aiWqlxrB0tZpd3L0mANUkVt2ZDvUDZxyikmZlhBauz3PAMLMLXGNZ
AXyI3oy3LQVTPsLV2V8TfFl69Vl09YVA6bN2g5Opiz+U/mXSe74+8ktzOwsqpq3S6jRrzqUL1QEl
NqlVosm0lugtrPs5ZDixCspxsmBV5s6j7KYDSF67uBvfnDpZudYujM3c8q5NB6IGFjdn0v9wsxe/
/FJJ2JqjhdGELTrOLvXGZno0gQGPKHm6PuhLo3L5+4eA0gO0YOGr3Z5bx9tSfpOnxTHI70C8XImn
hVmdu4SBzO3RSWJMcE0WHEbTe+M+XH/3peG+/P3Du7dQ7XNtg0cH9G/ZPNN4pQC7NCaz6KxwRnUJ
Ee158J9RENhZNu68fbx3YXH2tTen/31zHPCEyAEgLoWkPdSw+gsV1CquP9z7t//0SXI1Bz2iwz0k
qhnjYx9rsqMJ+BUmB1hQOYPYDXYit+iHm63rptCwnFyRPgogVENAUGSycWOaDrsmKM2ZN3H/QODX
CXpUZd9rL/F/WrLN3yAl1N1CrjV7meq0QOkb4ri1Nult0dLhDkCgauvW47R3unY6gajk3GZ+NyWA
RFowKJnKsk7DUWn7n7Ei9VYJ8rfIhvF3XUB3v5dNlkeW4UMVDRZjKS7ZvHuBdFGGghDcVC/3LK58
5Lt5eZyycjj2jUPzTT3Z5i5NqeAbE7Q1ps2z4g2kh6ZtOfntPjBOugMjgT1p2jcwCOxhJiA8KH2U
zNEkJHAXi4iBDHwChaout0gEvQbQhD1i7jyoqP2enNzcjLERO9+DxbitJ92ENsQdk4h4qdhKb5C3
EG6efrY+Mjt4FtToAuqiOKS6G9Qe8uzOr1zZE8BvNTE7tKqQggSZsMK4zrs7P07iu3TMgr0YbfE0
JaOKbN5LAuSaSG87xGoSdk3h3UKpqP01oCm14X3uH0TqtlHiNvbviaf6j0sne2envo26mclfRtw4
I3tKggjetM4JabXzx3aIOEM8yXmFw1EVNW3iyS0usmyXp02OPLYfknFr+1O2MyROAJisx006Vv9k
yIHfxkEjcw8s9lRcZFzcNGAbi9Dsp/BgjUFb4n9LR2d4ZqbL+ijHF0VukeFe7WuYiOGvYVlKcxaF
cvcSvOlnNAoULjoZJGFKk5QwYSQ8iIqGpW/KsoLL+ct/NLRLeZjWXgZxMV3qOxaLcp/LAHr07cBB
givqO0B/4oOyK4gijDFyChO7KIzmceuc8ZrCPnuJi3xRS1JUm7ryh3LrJ3K0ti2X5RkHZ3vyXNc8
GpOo7WTLaSdF2zQh/HvaPqwC1v2kNgMpSvZt8N1HSOmQIni/gdXr3ftBi+PWdvNfYrKCv70Viz8j
Kpb3KAOKAgxrWr96TWle7MICQssK4infgSDo3Q/aZ0h4VAtFThV3d6iOdCflXlbA5JZnWjvBg6o8
K+IdUCpa1GKXS98GbCtr29BvnRGwyQHttXKsIUcUN1HJRH5yCgbbpMozBPmrI08thz0Hs9tsV7Yt
PKGQpUW4irioTTTtAZoe/Y1GXG892zTIqlyzd+NJbIugyXZW612SDNluy7FHQi4VvSkhFRQ6gIfs
W9Pmh7aRLBrdtge0TfY/KHBpFdK9Etq8YwWNZKsz+lGMidhk/tQ/XtKKB+xUE1wL7DFqeuHAR8pM
NVZuIGGbnPflAyBy4glNRFcDj+SNe25nVrVJE94cc0WHnYmn7ha8ifyIjJC/pMj9dwVi9j1h2HKQ
yaiwAzYbzzV9Humurl9T8Mp/5aVmEaQK9S100eBY7xdwNCJ9AgcK08SY8sI4zWPBxyQNpeN0XUhJ
3x6I7Y2RUTB6hVr3CMtUxsOGseIkm3zawCGBPDaK5/4GiTTfy96f3qg15IehwMjHTs5+tMVQ/E7g
MLrNseHtZWBNzzKN42/W5IujttM2LNPArVFsYPlNZlP/kQ7BeJexqXhIq0xH0gq8g9HSnGIL09sI
AAYLK9UHWHXY24KOUKSC7c7WMYn3mwNeE0566t9ymaJrnTkWpAebxtsAHZcd/KoW27Gzqleojg9R
q5xWbMqKJ6cCu/WuZo51Kyno9fgKZK+MQOGgNmW8E8JJX4sxnuCh6hr4lxonD0erGXA1vBAGJUdq
iYptY6XuRud1cmA1CnhFH0CjWcGongDHKBorO1isi4+Vz4IHXnkDyBEeKldhyfNm17qwNrGZMA+t
hgU5kuvxLsg9eSsCyxQRMz7bDcxpUWnxUvi/WpiWIWE3VjXkL3Fs5S8qhx+QbZVu5AU0e2VWn+9d
L5FnsMvLW7u3ksdiyLJdUbZBt+9oVXwnnd3rjYvgO8FsF3UJlrf7eCjMH+JlCnU71m2cpqUH2JbE
u6lCCNCilJu8iL1D2cF4x8qI3mN2mzAjGcz1oMW9yTXusjn0/Gjo8GE6qq4jiNyigVHXUChUOgf/
m9DYTzLIqGyb8qIcJZjd3MDLVX8fas/gBhXzbVPBkWE0XgKIEa+/18watrbqxIYnxNsPXpf8KOJR
3ti+Svd9XOmnGiDUKDGTA2ksaH1bNeRUE7/PoBtCu5OFkvuZMGrwNpSPEGeXbBcXwbSRMvHFpaJq
75oCEDmdDflpSI2zAeU03g8gI4Zjhb2FBNNvu/OSX3CbhbQwJe4W/xiHGQx3TjBwabGuWh65vgpu
JO5S95ZB9wr1TNK+pzkku/qkdb/h/KHnuKydKbQ1dpEdOhwvNjHNNomtmkalEWaAg2aaP8h+MDsw
0dobVNlhRx9rmqNY1/RviA/2o+Ooz4Lf2EaU6fqpGTp6jLNiAseUwknJho5QAIb+E9onh7RM8z1u
Sxorp2E3iF32UIyB96dHnS+qkHBufVnVBxQc9X2QO80B/DdnUzppvTdjx4+6vzC7C5fcpTWhm1j2
5A4XU/ugmTVFXmfAPOF1/JAJQZ4bSZvXPrPzVwXUG5w164c0z1FJrbo+wtGQ7S1WdpdjXd0I4DV2
BkvywDpmoSoc68iOcay3LOtu8qDhP1uBAyDyUlPc5HYZ3PbQKkfiJNTOjKR/1x3KaDjbswdpU/d+
Ii1Ka6idf2uqqniTKPqBaY2CGiTUgh1U+p1Hz3LtR1/I6sGD0vk/I++rnc9zfu477wmwCrGtE5bt
K95WN8lI7WfHrsl77FT5szaFu7ckZP92LXaauyCrIIWagw4TMFu9qZHTv77i9IQPNlurjetjKmL2
hGJBsA+mcXxlHXy/PUPZu4aq50/45tlb3rfxDq2oMuzsGk4BU+/9KeNe3rq6nF4TFGMTNNZK/QxF
1eyt1mX/F8d8A7Q/em9vIuvqR515sF/F7NInT1oAsQwFOEdhB6AF2QSTkRZ2qzp3tiwr5BAmOi5R
OKrq9IADu0Pdy2blHTQKoNDdyuCuLIi6GYHI3sJ+mrw2xib34JgPTTjBtgulwMEDscXx1amCjG/E
LKjjwjzF40OkDDGvsJGusNarGrq/RRelnasf0LQA7q7GFWyfEQtFz5x+s60ClQfj5XvuVHwPNdpi
M3a5/Vhqk9+WXu/su9zBySUq5waukU3UgAl2l9ERHRLgGPZ+z90HkBDka2JyBsshr9XbBFK026Al
OsLh7LxpdhE2afyAhwaF4kNrquBh6C2oqFLCUK431bjF+AXvcSr8Z9StzaUd029dj9o3QkkO/Tvc
js9KB9YPnvVwWc0HG546lB5559lHnYNAhskbxy0tk+RegoLYhnkLFr6BulBUZ6aMiO2yJ3dwsTAo
yun3mfK9u6C1rJ0rhmGb9VCJAH8hua9SN7sjHsl2k1D+O8mgCYJStvFCbA7s3mohi0TsPCwyXzxA
G0vfaaTl/3QW9EnhhFZD/M8k/dEdUSv23AZezHHdmtsEV73H3MB1qGyIfOxIQFkElbARe3xfbx09
7h3f8fZgdPC9w8bmEeUK9kJFSza5hPigYLXajy2aSqYpqA5TQMTCwE7rfxRIkA9ZnlqbRinvaXSy
HHogiZO5EHAKxArMeSHPntPPaNmiwB/T+pzmxaYbf6A3GGIxXU8plx4+y4idAV4KqeXA6yauw7Y6
le27Fitt5oVs25nlwh0KwCMxeHaPdYitf+P4IU8iBaWr6y+/UCaYe1JUFbV6poPmPLrkxNP03jdr
DuVLj56VrJq2tljcEtSBgzsc+8hAVmphCw+eU4GnqYNKEAHt37PISU3uK2hDv68Px0KBcM6Ly5oG
rQXD+EkSdjK9913G+Q16BWDgjc5LE4uVT1hYM3MuGWdCw38WKkco0kRAEkCr7U5Uu+sfsbBo5kQy
1GcD5IYQKIH4RjhQoJzIz6rim8lKttd/Yen1L3//UFwaK12NXUqDU1Iif3TgZ9jL9n6w9BpdZIG4
Ys35YYp4krQafYo+DostEii5SaPi1fvpb3oka5E3rhWE8MqflIP+1Tf/8Cmx1QW+gQjOOe9Ooq9D
iQTJJdiO8q/5VVtz8ldG8gFWXAm4li626VaFSFpCm8LSZ80Sa2nVzsvOHR9K3qBiFvuD2lROciqz
9iAqS0VQmTahn6GY87WZnwV1UUjHhzdRfRYayCd9n5fVRha/vvTwORusgJGBGC2U55v4uWToErsd
KClrriwLi3ZOQbI6Djlg4l1K6H1Esu8e68ORrCnRLGxK9mVuPqyjKoVufF7ZuNBztSW4pHfwGbw+
LP++4SdrdM7iKq0Yd3TUG4+i7VBCQbF7ilIjIdmU2tr9xdvc+zYF8VBv8rwt7qa+zJAx5sAZO46X
bWMGdEROaYc77UDeTYEmfgr8WjhwoC3SDrzf6y+6sPHMWVLUFpaRuXJO/XRng1iQYXMYga/w6Ne6
l3O7hobSGo1+bp9iSCHeJNKuwpow86vJyNcEkaw5I6pIKCukqtzTVFmbajhCTQhT6SAFWbmLLA3S
LFhjy6VdbRx68u0k5PI9Dx7ABoWE28oYLS3EWYTmwueJygw7tT5KGfDMOGRNsXI8LoTQnCjkZ3D3
BTWQQoL4qavUZgjux65c2VoWXnzOFNJd5/gEwjvYvPQjTOAfGSpd1xfm0qNnwVlA8cFO4J9yAqPz
+5SXp1wW0dcefZnmD3HvKMcfTN3TE/LmrSLga2ft15zarDkZqGs41z4OlFOqIGHdtWHXYdWIlUFZ
WIhzcxcNqiyyfCwUVPCD3I9qlCoy/VxCjPv60CytFue/Q5MynXVG2fSEUkFYeFjj9s/Oe7v+8IUz
b+7c4QQJEDWxgrQUhV1pycYCCaZ+CSA2Vbnl31aSceUzlhbPLGATVCdGxu0Jmq9vwHhs4mLt8r00
A7NQnfwM9cLApSega/sdWkbFIUB6dG9rZKFFFhdfUcUAr2XObJmmUQZkTO0T5TzYwE9Wbxw7/eGT
YHd9Nj6b6ssPzBCX2eCWRU0bekK/dGP4izfdmWrt/PtsmC4Pn0WvSmpf1aDfnrp603rAppU/ROOF
TeV9YUu+/MDlhz/EMByWfY6S3QiocBlE3SS3ZezucLd9bdEDWTkcl4bo8vcPPwKpKYhlXYIZpjDQ
8ptCUr4HUMm/PgGfhcPlEy6L98PTUcudRJPjVLHKb2ODgtahvFjPVSE6SCsfsDQNs3CGk4PhVhzQ
U6Ed9EiTqGrTXav+IEH94kfQ/34EQ7mi4QG8SuMe96fkJRDJfZr/FfAUbXy2dj4uTcQsnjunVLqF
7fixJmAE+0w7pyDI4M3i+M0rnLfoY1oIw8PRl9kOWCAYwokU/bYS1Gv89wDQMCl99TAJa7gBAcY+
VjKFkhPQ0Zv20soKEQwM0DedQy8z9RuUJXvQqIFc2qha1Td51xV5qIa6uykJNCaEtuWGg174hDK2
t/UH+CnltE+/4YKjUM+ES/oQNjLtj8xIGVEQw6FkNEDUDRhZjRGqypPyU64OaD+iHqsKdnCrtP/m
0TheSZOW1tdsq7JTThu0XSkaORLASbmDLAcMlYcfFUCJrW5X6h0LczOnqtkO75kz2vW5bQ8NqrMC
zAbASFdW8Gc7OYJkTk1DrY/qEWy4swsSZ+uUO1N5X7gGXB4926OcyRiOEnZzFskTd91wUn+uB/bS
iMz2pj7LJAzdQNtM5a82Qf0OndKeff/aw2d7UlMMaaJ8YOliBr+QLNvW/ovnxtuvPX22J2lIC6Gn
nk+nXp+JCSKivkHeYuXhn4rXXEZ8th2NoPlkGZ/4MXNkmW8EDNh3nlWgHevrcgNXlvocFAEKx5Lj
ZrPhcdtsC1sXGwrRrju4uwY7uH7CfdklaxI+S3M127/Ao2+7BlqFpymZfuVSgBPSWHuCHvHKAl76
gdnWRYHwdiqGLZhQb9tlz2D+RHX3z/XpWoqOeYi7VpxUl+ta4ZeHxnHe3K7++6VHzxXgHVC9fJp1
9BQAoBKnD7ZaG5GFl57Lv/Ok7BnRGJHYMiP8KXF5Kk2wch4tnHj/IwCveadlfbk2+dU3gP1fnY7t
BYcRphi6ld9YmNI5ZVO1lgc/AaQmijI4rN6CBREa2E9eH/iFbXvO14yh6e+zilmnsfmdT2xb0z9x
W0Gu09uSbGVyl0ZpFuYCyPCUA0l04v5zy3/JLthObbtxM7UCOVv6iFmkx5CnACOGupezp3lzLY8d
stKy4kiIGrUWIZWNXo9vfl8fs6UZmUVxP9Ud73thnRwGVSXpbmVlDp5cYRgvLdhZCNsEiH1e5EiK
mA5L95fNVh689Nqz8GUAk/c97+zTaFx/h47L2e3MQ9oSa/+lcZmTNx1CE5MVlXXKuD5MGZQ9x4Tf
Z7a9u/78hWme0zZdMVUUJDZzSnR1q3GbChvbea46JHOO+A1pvK9dZebszbL3ZJCmiIl+NN0Wihi3
vvD309g6YRqQk5evNW8WZmRO1xwVvC2lS6bT1I8J9IHceBeQwN+6ecG+OCeXn/5w7U9FRSWU/JJz
lQ8naNB8z3X8K/O+wgTEGfs/KvHBYBdumgwneI3BrJBHYJ69Aoi8svf928aaFzYvz59FNrrIlSWa
GJsfA3Em6YjewS3egYVxD4bHAHBgBY0SI978zthnZMX1q43b8RaItWQP/l1WwPLAU1E9yaDepLpC
nQHg+oOpyiCALFiSAUsFdtstKZIR+EuSoltRkP5eOsz6XnKafpsmd/onyVS1c6CB/wjmMD25NnBK
gtY6GnwKwN2kx+H9S4t8jqBvhxy40thpThyekGFawMJJ8Ac36Hdi0H99J135nUvi/cnIzpW3e+r4
KUAmzclU5GdcANqj22Nq8ocC7uxebX4MbE0hZ2FHm4PqAYYE8KaOYcxp0wiEqCS08+mf68O19Oz5
bjmYBpuC20IoWx0gmQ2zXHvyVg7Hhficq3CPBSs01HtaeHTxrRN3v0w+7KwMFtTXX/7fsvR8ErgF
lMB/o3OorCEd6sQ9q0HIfdaW0EUJgA78DnW18aYeu+JlKossSvoMtEa/jKOROClIS5Ts6jpPQQdU
8tv1l/lXte+Tl5nfwQplFFLO2pwV4fpBj0V2SEnixBuAFJK9CIL0tfZ9PT45tpe1uzZhvRvlqqdt
2JIqiGjm57sk58LapKJPnO2UOPpIYFPx3gcd7OFrQHd/BiwN+tAjaEBtr7/4Z0sAgzg/dgJqlBND
7+/slgroEu9MhbVCB/lsAVwePZsfcFc714OM4HkoR+g6Zahc4Uz+GhnEn5etNNy43KGFKBUQsEEo
pqHcqDRZefVP05/L2rrcxj7s/FkGhLaTaucc1NUNdO+msE9h2TfmbzKW9bFSHSzP8pdSSaDa43bb
edNBVQBTm6lAhAbN8/Xp+ezUvrzHZWw/vAcYnnwsVeqci7r642Y9kApFRPvB2zRV87txvTVjoM+u
mZcfuqyPDz8UQGPLhvhIeybcNWFRZme/TF/ICAFtOEA8Xv+ahcU2N/ekMNGx0h5wiBiYxQ2Nyb0t
8pXu5tKzZ/fKxAgJTy9pn/vCkWEaDw89umUre83Sw2cbJaWZ7mPaQF+R610L0heAk9eHZGmCZ/fK
LM+YzHnvACECUHJXJeaR5E1zxEXWidq60He1J72VXWohIv83nRuGoQNNF6RnFbKLY4i+M2vWdQFW
ymc74OULP6ygSoNBZV/Eo7wsDpV68kE1KOFNymE0VbcjWKM1GJHByowsfcosQK2sClIEPTtjmw+t
wYHyk32y6UrYLUTDPLHLBYriAckvA1Whj1sfIHgAXizoGsrffmni/VnA9aUmgyAxGOwA43PVHwLF
T4QAY4qmOSC1K/XYhfU1V+VBG9tvwZhpzgZV0HocQLQtj0qdnbGFAtPb9W9ZGq5Z7JV+rPhAUuiP
9wzecwlwaGrnTtB4qsjKfNv/Ns4+WV/zxIIyEMF9guMeJBJQj6eSP/aVKA6yAWR+k6s4fpAwKZyg
1WBVb2XN7eckSLxbYXWYP+1WG0MnuukH/FeoYZBgP7FBp5upp8WB9TYkWBxFc7jXWpDQHofghDxm
uAFpId2yovAPdeyqm9ov/aj0aHfI5MRh6uOCWWZbuE+TSvmhKHogAkT/A1cTejv0CsYjI/PhSDl5
Uc2gq1wGcbAtecCOKu29RyBpKzgQV+V9ZQb/rhfQuR9QDMZcQc879FpmHwQJEgiix2zfev1FLHgI
JsA5a8hS1NP4gv5osvepB6FEdxiOQNE7EEcBhDtMdSzuUDHgG88Jgo2aMgqagOWwPzG8Xc7tCDqP
N5nxW+nYj6zPfse6PwOvzPeWybsIGgAQbvAAE03ULiFZHGmdZafREhng1A1iOuBxcAT1ugYZIxFd
pGCvA1+gyQFBoek2zHdiMEBr8TRCHA2u0V0hotIh+OTU8vvfKQEJzE5KcPMo6ChRoRP7YDW5t8WU
UoZh5wCWpr6IdI8SKgMv46FPjGe2pKu0BEhSlmuYqIUNZZ5Oygq4e0twhQucOx6oJvHZNXG786gr
vnb8zUEstg27aCsugRwTw0ZWAIbY5WqALL3/5e8ftl/SgUAlar86Gwd6ZAO4JBsXUO0NDP/qlYRy
YS+Z56sO2ODZVMfVuWVy7xpQknuLvAEjH4cp0TfAuq5F+9LHzDLX2ucN7EIcdWaqMccUzdXHbkwd
+Krw6fuX9qy5wlDAlD8EVa/ODSVj5GReAZZe1v2cCjHeUsuXK3vjghecPxcVAtOvy6EH4cAyxqlv
BBRa9lVbp+9BYSq2dThE2W2gPYatX+bsEZh/+Vd0THwXduDT7fWPXbi/zK3ORFkGLnw863MygGFT
NSNYStlac3Rh95+LDXGPBKPM0FWaRAs1x+K9U7joU+ZEvoHoyvUvWFgRcxlvtPwypO8ePxn+rikS
1eIbbPVWDpeF4Zm7qHnwZ/egqYKanslOyhMHDoLU9fdeGpzZraiERgk80vP6XCr16InYhJ4exrC5
QCKBl1sZnaVfufz9Q/CD/gRyEIRlzqYuN7Cn/0G7alf58R0823fXP2RhAtzL3z/8RDbYvQ3FGuCw
qYLIO6RngD62bssuNyvSe//Ccz854f+nekOhixwUEz0bS7RwL5Fo0ubGhvwbCKX1EeSq8iF2gB8w
KtYHDQE4MJ7y5BlAm2GTVk59x23u7QMZTM8uHVEkD1r7PuloFwVa8T0QT8kLB9ykCZ2OoALdDTa0
dMbymPRcxCGHGn4ZytaGoaHv9GvJw8K2OTc7A04MbAqQCM8pfdfcC0F8D+GFBHrWW6fW0uGlFTDL
IyjO3wSF0OFsu73YGjBZ79PAFu+WZdy/dukGK92CpVCZ7czow7aYFshHuEK/jo1+TMpp5ar6b13y
s/mfXyNVoElhTR3amc2d7fQprMWhowT6CyVoVMtpPLSWdHSUQnnrO9g96leNK/RN7pBiL2hp39Sd
al8d2rlH06fFLTAsZAteX352i6axNoAFt4eap/ZGtj17c6cGrOw6sf80qu/PAHmAaifKBmZ9Xq+2
lkETvosD+9BpMu0gXcr3WWXGA2ukOIEdDv0MKxXfrLyn30nDsl2c9vwAsap6W0pPg1M5VcckNX6o
CtuNfIg0HMwoyyPrm+FWghR3AJOUbTonz6ADCVPNC0Oy3hgy8OTAQafeun5boPHWodG7ASS8vity
zqZIVoUSxwBm2e8pD+BO1gM6GIKc+s02yH6vR/ylTvPJdMxxsW1djgA7pPzUjs45hY6U9CLWDpGd
BPu6ARu8XFlTC1vLHNjaZ8bETNY+KvlTe2IZiDncU1NUcZqtiCEu/cRs2dJxulRnhvEs4lNQH8vp
NrNWGh4LETEX9+jjmLUTIMTnJBGwunOV/ar9sVi5pixMwlzXwxuH0amlb51Bbz6Pg/VIZQ585fA0
+JD9yvnf0RpXpmFhC5lLfTRFA2Eh7Le4JEBXoUuPAu6uOf+ep+P++opa+oXL3z+cIW06wVBewIOH
DOrOMtB96AuwwgYXPCrJvyby7s9lPwBCyDM/oRrkBgF+/E+ZbZM0+dpJO7cHRE8l8JOijk9T+1ID
4g46ADx1bknw9/oQLa2m2UKFbC4dyrQNTmkjiqjSkOHr0np7/eH/Xsk+CWk222GNUwlatNmlSj0J
AdNHOKtqmrgXzS8/oi5LHswAbm5Zy+BmSMGgVnWVQpIhc9xtbWdyl8cNWG/xNzeMGe54oFtAZyuk
snFAPvWCTZMSNIygO1CGLs9S0O5avnF5nJ1y3bpbSvz6MdViuGUur7cm3urY6DvQQt1dXXlZiQza
FPDyHnXkwcfq2aaVF2ZjA5DaOGTxawCBuZ8dcewHarfqRg65OUKor/9uRJzcCOgPDWEl5F+QDElE
edVBJU51GTbkrrmtB9fAEY2lEy5fxBxLxxqhQFXXcuvJke57wcn9VMW1tTLgC0Qbfy4IBsM3mpbU
IyfUBXZFLSHmAi3CbNxDFc4i7qsffwev+4aplw4lBGQIK3v3wp1jrhKGu7KfZFUbnwar+etPTSRU
HXmsfBLwNGf+ml3bQkDP1cLGTgpQZhFqYAxs2xzETRvmE96rX5XR9SW79AuXffHDltGVE0grOZTI
maXCiU+hxd86CH2k/sr2vTBSc8UwkthINFtQ3XhsQfIJLu92ecj4yS5fSLYGvVz6isvfP3wFI3Xv
DBW+ogmeB5QQ43SEAfhN31sr29LCtjGX3VGpW7hBMqL4ysGZnXr3IU6DNVbSZ2+PVsh8ERM/lr43
EOeUNb89haouJB7jNI8Sugak+ex4vvzC7PY6aQ1n5qllJ5igAyLM6vZOupm1K3N/LYH8bJ7xE/Ol
qjtLW2jfO6eyl+fMv+PekQKyAznnsI1XbrBLvzFbrHHiQTffcp0TdBMrADilHCJk9fJp9KD4Umls
l1qTNaTFwqDNVy7uSpXbcxvlmLo6KcimBtq7JcNa5Xhh1ufmmDkF/VtaYCHyljabOA+SmwmK61vM
1bgfqyrf//8j/DIxl8/7EBvSs7066YGtVg3MEh0Vv4ycPHQpyW4s8LSv/8jSzFzi5sOPeAWsHyH6
6ZyGxB0hz4nLDWHvVu/v1dB890W7u/47S3MyO769XI1aTcA8J7X6h1p0U0jxNuhupZi09PjZ+T2S
GmWrFD5fNcQueTrCUfI2s9+vv/tne8hlIuz/jlGZNhJ4OVOecTM7ySo9kCSOrj966b1n8d0Mgaxc
C8OP9t9PkljjxpfTzxj599d+YE5a5jpt4k521tnRkP+pn/quD4W/UphYePs5bdkLnMoTrmPOdnJH
IbMFeZRdvmrWuLA052Rl6BKnAgWo6gw5M3WAC5r1BBWi6saWHUNdMsh3vEKTcOVisBDVc/ayUKkl
DXX5aQqG947SGypkFuLrfvrxVH/xRy4D+SHaHKqyrvFNC8PHclePFjoRyMGhbvzHhR3m9SW1sFrn
FGaACJu+0111RuZ7Z0v9Umb2Svd/ab5nQZzzznUryMWcstQLoc8VysIKJ/f5+ot/qm2POJszliFc
ApcoW1tnAnX2xqMStQS1T7j1DlmzTZvbJ39S2zgYf4/5mm/60rTPYjvIpEggHTudhft7oDSCClXY
ivxA3deVr7oMzjy1uHzVLMQprro5G7GNkwkKpgHRyQEq4s0LBEfVHUC97XM5EfsE6TFn/3+cXduS
m7oS/SKqECAur2B7bJhrZpJJ5oXKTk64I0AIIb7+LOdptrYxVX61qyR06VartXqtPnDNt7ldLJQx
WeY302jrZzGb7cZl/9KdGZ+iFzqDr2rgC0TXkjGf8QgygENEhnKQIcjpHkj6PxFseJ2VWdVrnr26
QNaJ4eHZnpYWNSTu3rXHr6mS76nXjbcZk/5qlKUZzWcHyNNRFIpCBMkNnko50Dug9prdCCHXfmM4
K/tez7GDfM/yC4jLJyS1JKBg007Z2Q+LjhsJhrX2z79/cgucexwYCkJi4BLB9wQVgd9tCyqprB2a
X9e34YpX+E8qCWzqSojWjgfW/x7AqN+ZwZfrTQeXN7heHW0MqErKuyZFndxch448ywabEQgnn7wx
fSHMBy/39D97qp6v97dyLuil0m5jK8ZTtST59O65YIATc+T7T9zuwI34flsfmlugbW2gBqoKYump
XSooNASK0HL/FDIIwZt0W1D01xF+WnfpUWa2xUzi0llORtbWIaK7dzz4+tH1Yfx1nRecj145Pdu0
nxtJIaiA13uyyzsoB5bcar/mab50kWoNJxxtgTtwa/dgwKza/EnkxH6eIZpThR4bwENFexoz8IYk
QdrS18B16QA4V9V+eJ6onrIgrcvIhXzHsYXsbSJUl229EKzsWr1WWFqt0dBpNOOSlA91Pu7satiw
6bWmz+7689y7glDXnFAbolzxVFSkPPC83EqrrrVu/bt1vxyJxKsp3p1Aw3ka8aT6iEq2dMMCVtyr
XrLuNF03cHMeEwaKMV81ElQB2UOWkzcbpO8be2dtCGfz+zRB6RQ0ko8o0vKBxnxUueOCe7LcOiFW
XJ6ub1mpmXD/zDAkrOCU+ekbhGbjbBFfr2/8v4fApY2vudRhLiGLCtbJmDvMPPZ1k+8K1KUeSOv9
IUNWHIyqI4dqEFCBKGv7lLedc3Tm1MBjd/+7Qq59lwVVicLoaXihQWe/MbDRbXjMy+cw1TVozYpV
gGMPc8y6Ca/fWQEu1P6tmZ0XHyn+EuSmu1Yi+rw+F2tTrfmy4Ey8zz3FEsbt+7F0f8umOzKv27gE
rG1GLb7pVTEZHbXMGJfi+wxlwME3VzYQe9mSib38/VSvIicZ60EVt9ixj9LWn2DTbGMOjqTYlmeB
8OtzdHkQVIdMT4WoAcOXPGmMe7dkLya5R0XtHQrAN6zp8qFFdVRuxgFotGoXVSZKHYX76vleVJh+
ZOfNzpumu9uGcR7eJ5sVfGkr1MtYcSHKFtc9EmNUoOKrp9gb1MbZuLYemmnRwl5MmUJDaeHTM7f5
nRm0h7apDtfHcNnvQBvr32OwfCGBiRIqniaKMLxKONvCdK8tgubzW3/J8fbLwdwL+T1e0V8uh14h
MuL/a5RbR8Lxv14fw8q5SwPN/yuQ4TVTkbHE+hi/zwc3PswncUeSFOHjP+6b8+o+Zc/mfZpYx9f6
If+6RSS2tjaarfNFGJNq0a/RvPVBD5A9tEu2xLPWVkaz9MLy5srDk2uSifJHJekPYmxxdqw0rRdg
C7wdtZmNFMuAUsrFLb747o0sFFQvv64KFPuQXHUJL0Wzzwn5Uy8d+DM9sb++2ivOQy/CLgcz90uj
kTEda/CpAYnxxawqtWvVYr9nyt1iBFnrR7PuaVIeM4qhh/hXlQQ1mB4hNgiuyEObGxvJg5X9459/
/+RAzMZuLFOVWIcBKMWm+TbY3VtZokb0+lStnMtUL58O5gBSD6JFVOFM31OnRPXYHwoG/CJdHvtm
3hkW5MRcEUsQq0cuiKpnn0aeMYWj2UWeDYGxoorAaXCbs/E1O81AezlDvAH4r0rGg2vfpcu8sSvW
plIzRVLz0WYBIhxQ9D+1tHk2M2NvFfbP6zO51rxmjJmTQZNYLCJpx7aMPGJ/Vc3CUNq1tRVWnKVe
uFO1AdiH0wbWrp7c6R5J1WNgp6Cwz8E3ne1uGoUOvM8GSOrUrIHIfCt+t2aQ9PbypMZ62thvK35F
L6UGzDclFl6ZkrnsD3Y9hLTcqrpfSVdRvYSaIWu+9MsgkqF0f8EvJk1gfM1se4hGUe37Ub3Y2fg2
tOTAmk2VipVl1wH4oBOdnK4xm8Rf2B5UXveADh9dZyuYW5uv8++f7L8sM2iF4UKXdBA4GgNPREYg
tp7L1r5dO36n2bYXqYAsVeV7q4rQ9X5Z04YhX05CUF0GN6sq0NG6OPiqTuIFTtVd8Q+OejNyg4X8
4s6YP5nSlV/tfgIjBESzNvq9+JCNMiRdF3ciKCDOl6FL+oqDQPepGB9BKozsMcB5JjnYzvJYdHXM
kDQY2RNJb8vlUU+zf2WQERzdHXRtZl6irCfs+mippz0Io8NugbKX3EhOrfgBvRCu8Hy7zpeWJXz2
zK8ZVCB3EzXsX23DwVZXZkZEWkDab/IHemnccq4lsoUHyKxMnLaI3GwMfb5sLNbKBtQrJXoLWTV1
bn2c30uHRRmybcFmiO/CRv575aQ6UF5AtxtcyjjacDzTnwYo1M5yRu4fMNyXO2tp8o0FWRvF+fdP
NlpbpmvNDfyOtFAwkQJPIgoUd6cb97kVF6CD2YupAxd2X7TJYvCTOc6HyrY23g/WmtYcgJ2BRotB
qzYJkGaaWvZj8ooNLq0V+9dR64BZz25ewy+KQroHufg70wI+xl7IfbZA/WHyjLt5Ceje9/wtEpC1
hdBOeJricV4WyJCQ2rAhHyr+8KIEw9Jkb8m9rm0pzcjTRo2thZqhBOgYGDg71N7DOPtxipqWmwxO
x6jbZe7aviIy6awvfZCFaXB0UdR5vfGVPIcOH6cL80HcypvEaD9mDtIrKgAyMqJy+OpZ9M63Nixi
ZV/pqriiBmPKUAfoh5JIDfXJd+2NJ5O/D6UXrFoXxQWX+WyO0G9JUBgx7gQxyyjIbdS/gkc8Cxm4
IsK05POD13v2EQX16WGuM+cd8gojOFukG0L7EpIRPGvCljTWn7pMOUi4zhTJhaNe0yKzfwQWsV9U
W4/3kHUQ4Btp2j0q6cEGXFTg7oWWxkFOc3nWX6m/IgnLn29bH82TcEa9EskokaRVraAYlR96yqPU
kT887ia0IlAsnW9hlcRBqYPYp8Uumlkt0Ahtg2hIwTQ4HpuS7a4PZeWU0okH/B7+vElzkZhn2pwB
xSsyBKH2LqsfOmZtnE5r+0y7LSjQQwujRScj/zHmh67Ygvmsfb3mSbxxECVYJgRE6iLb/B8NBKAY
dWghT7d1sq59u+ZKssABu50sZFIG4ILuffPbyJf9TZOvI32LpSHdTBQiYQHJIzkDQUkgIACJn2UC
HNJ5QDXa2/WuLvl536Q664OqFbYo0CQJ8akLcdMA8h9ZuewXVO/tis65yzsx7JECC3bjMH+73uml
uTt3qi1Pb+MxWvqoIpEd+eBN9psUzu5605fOkHPT2rKgWdY4i2mhWp/9Y4Lq5gWF9c2zKxS7u97D
ysfri4MSVK+roRCW5AEUNEAV+6TsZWM1Lu1bfL0Owm7JQgZT+SSBfG/kOuVOVjxD1fFc76AZ/4R/
NjzVyjTpEOyM9HbWoDNU6xJIq7hBFdZuI1EjybuNlVibp/MZ/CmsgiZU7xPg1JKRFl89lR6GdL5x
mjQ/G6hiTClZZoS0v5e5B9n7D99gkeAPGapvry/z2gydh/Xp87sRlAuASZDEs8Ez7pKORxNv+hM0
xLZe4y5FI+fV1sI3z8CBFXToIjdc7+h3E7y3ndbsSFir4oDxOt8IHNYGozlabvbMNHzU4zdz6n2T
nsjuUuhRxSi0zN6vz9fF6/t5NJpRU6vpxloxkhTSzE7QkxyjBtzB7xWU5wDE6ILInAfrVA1Odpqh
YhYhHm5+XO98bSY1q4ceXiHcLgDqBPj4ik5IpUOkpCb5l4KRjTh+xTZ1XCcerC1lQTg6CTzq3g0s
VXvwWOQ7VNkBq+jlwzvxjfx/1wd08RqM2dQVjDMzwDMN9B+S0Zf0lbpjFy9EgZSSFDzGFVl9JYP7
QwVDkQSTgohsLTyAhyAU6L3UOUN19PUPWdk5OvbTryuohC5+n1CI6ZiBAYlwFP7JDSNbm1PNR1Tj
2Aw9mUhS238MQ0QTqBzOupXC/WmnW5WRK0ecjvusy9GswD0DVF1bPgd9ZZwylOdbCJgpSr+bob5z
iunH3KTtxt1pbc4011G6XPXZIEjiwyvty9ZPQ2gVNmBBFeLGLjTXAXE9H4zT05L46li2L1P6vGSv
11d8bU00X7G0gnoLlDuTSYDEtoL24MDBBMN+crfd93Taom1asVkdBUro7Du1KMyEt3EBZQOoUt+Z
qt0N6vv1gawtg+YUXNNS2LsQpx9z49VMoTti1D947W7s3RVaKKpDQbMKlJX+AhpaMUHmCFA6dbQb
z42GMVVhY0Jg1MyaCkBRy77HkzHeDWuXlo8UQGQeBrxjd6iDcm7bEDp0VCrpLLlLoPgHzU5ICPZ7
G6Ry4cy6285cHT0qlNW4hmtWSVlPEcic9szhB26530TTPkqD8w2HczYS/X4Ix6fjRke7rbOWQvAY
0meoZbbr3VjOt2m4UOu8VT4d6nISzKcgck26Lot4a4DXgh/BJYFL5S0Z3/P3a8YfVFngEWYuCa+r
nfBxPpRbIcmKZVqa0fdIvHt+UZmJBAafllB7m77i1N3P3Iec4sa2XrEaHTTq9IbbMhtosEH1kbQP
Kbim7K1dunasWVqQUAAUxZ2eAz+1ZEMsfJDrRHk/GFnkTkWQGEIVh8AePdCa0vquXRy6C3xUOMjR
M0ArQm+8JuggUlv0NJva3ExY9y2w62ggd4Z7C8ACW0CHhZoOiMZLKGwkvLLCEjptxHmj40bOb2UT
6FBQUE0tKCJv8eWyWqBA7YJuRjR+WLd0iASeA+PcnbfQ7pd9NFhUNHtRE8PrSK4S33PqUPLCDtsz
xGeE0Jtbqtukwh39sSEAOXYPwUwXWPEJMtHCyUMROBtx28qG1mGtQ1nWI4QNcFRCAxI1faNL8a5w
Y2StQ1khRgRdXB/BRSmsvRu0d0JYp2Yed9fPsL/PDxfcoV4bPWZVp+jooqbfo8b/5CDSOnIGxKIR
OP/Uvnek+qAzWAYPfCHFAQy+vrOznCxPuD2jhMoWg+uHdMwpRNFTEXejW+7BXlvYkZfiecVpFgVV
QaMVkS87B9rgk8iiknL+AE64fDeClv5kea44qqJyDw0qD+/zXqifwlrS7yisWF69tjNCP0CxyFQj
yskMGRzz0vdD4lvzbvQ40qDEYeq9Be8IpJp657iAFSlamq4voqrwxNu0BP3elcL6h7V++Qr5YvCU
Gqz7gnL5JernJT/ZtgCZ/2SD/zKrqbeHMKb/MHnlsrPcwDgSz6AQoGzqACAwz4uEWUiI8dTiIGda
8j2F7ifIkYz2jrMcDmVI8y7uqtn+uVTCy3aQJ60E6BOnaaPc77LpUB0g7M9t1jE1LskikB9CYbUb
FRVK5peqLKOp5y/XN8jKcamDhQdFBkI7OifcLfKon1CqUzfTx/XG18aghYJNLnpWjmi8muCWmw+V
//YyEIjRrbLVta/XjgNc0EpkfBEpi9n66mdz99zl3hbNx0rjOlY3t/G4KBeQhY3VZO7r3uoiSEVs
aVGutX7O0X8KJUpGeOUg+ZDQdIBOgGl+z+d5I//+90S/YPXm2fl/atw17ayrOZApaeEhNVMMYnkG
q9PyjUCKMQ9ptxhR2zf+C6RR6d6F4vjR9Mv2ODjBUoT94IFMEYq94VyU9gO3ZjtkcmifRgNI6InU
/hEsZdaDj/LoE/jnrF0RUIeHRdoaG0535ZTS4agKbx4QXHYF5PiyPpyY+56R8R6qGlPoeV3Ms3yL
3m7FveviSh5FDhAyXEhUBxhwGYyPVeCrCDmz3XUjWOvgvAE+rUUuAmn0s1JJnU0gxCCggBmG1P1R
gqdmKxN0uQ9Hf/T2jc7KcMVHsb/oEet8q02IBffqpruBoz9tsw6SFjO8ZzzgYC1IfuxNVFi6N86P
FiMYAeXSkOBHNbo3x+a7Yf5ZC3/jNrDigXR5qIxZjA2TTOPcGqOZZmFGHyekpy1jK/a4PPXU1FwQ
BLxbe/FRqitA5A421p1Mv0izOd62ebQ7qAdkZw3WaT92cDLS4d6oH03565a2HR3Hy6RNGuYjCwr1
mENNbYW6ezZGluNtfPzlyXd0EG9FXLsFtTBJQHsZgmUzzuo0gjTHkW5ReV6efOc/KN5mSPlSKPh/
+UG67xBrhRVsbJ21ts+j+mS3ZCxyD44UuSWPHTuw4IUeFJ17aW7dVNem59zxpw5G1efKr4mTeJ4v
7oqR8APuxi0olzvwPoLoYiPiXxuI5oCkmktEPBLE6e0Pz/xFoQKxbIWvl/20oxPlQh5EIJuJKKUp
8g+ggBLmWCeo577USMzkbIu+YW0IWiDh4krcF92yJMRCRXQfkOwd2tftXdO04xZ64Hzw/vfMBEnn
v5djkYS5HcfFCGfLcQaQD0ksCwI+Z+otsGj6vfFhiHljTVay3U6gGTaHSGbh+tBqNQ3ifSgcwwHo
skWZ70nA+6ccnHERmfIxAunM3qmDak+hi75xuq7sPB1CZJl4Ra4QYsemY6ZfXD9b4t5LUYzAe/Po
l3Krmvq8wy5MqQ5mmGqv602FLKOBNHDY2+SfSnkbMc7KltCxDNjQoCc3QZDiMHIHpdMiVHl1jne2
oLErk6RDoHvVNplt4GbGlodq/G1MPDTVY5VuFTytta8FgDZoNVO7dEjST9OHC42Dx66pjT0Fc9mv
ooPU/E1eXgdDA/PWy2JGPqwe6mpft4rHU9fTxDGsrQT5ylL45xF+cmSM9+CxNzASxn4Xpb/rrSzM
oSJ1fQBr83Tu9VPrbTG2mckaRB99EaeT985kBlE+u9gDjWPeOEu6j6xE2zqD70EtNQ0leRJ8gorQ
Vni2Ygc6yHqB2IOL+3cQl8N0IE7+Eqj2n+uzc/lxwtEB06hfd3JUFPoxy50+IkNuHVkDQEfmBS+Z
5N5HnefNiTRld0CRc3+b8fmarzSMmYxMjkFcy/LRKvvvgIs/mbz/en1Qa0uuOUeR8azFqb4kwt35
df5iNN0PWZZVSHfXO1jZsTqWuh04BKtdYiXIqKvdPIIozgKnfETHxdjoYmUMOnKyBWQvqLPeRxXu
dHIN9kf0fqS84M5sQat40zB0/KRlGua8IOuWtA0ld00KeG0B8pBd1mRbtr02jPPvn6wPoujQN7Ty
NGYoR02hrgqpjDBH5nBUW/oYKzGEqxk46zsFGJfyIRrq7I3F3Jnufbq81hPDo+TbbTN1tsxPw1A1
7wphoY9gGfdNa57arH5upb9xnK8NQbvD+FmVMub3KjFLsGKYNSCPqNQtvvAG8teBs/RHo/Gq9+tj
WQlU/gOtNP1p6FvQfufgq7Z8OypccLul3fLdnUQQlYL+GdmWEsLayDRLX+YSep9gmE+Cok0T0B1D
kVMYam/mczmEGSRKvtbg0rrtsuzo/L/NWNYVZSXiydZuooKAeGGyvjq2/eX63F18QDhLDVn/3ggp
NLdSCwwvsTXIA2rK71ruH2nanqbGAQCkfeul2IFHJUItwRF5UbDOFRtO89JUnrvWphJln6awhmGM
Z+OlsOQjaFQe+q7clbYLrXa54XfWetF859RnQvARjyOFgSrysuECrO1W3KftR1UhdyvE1lqt9KRH
d7Sz8slExUiMcooPYBve7LLO70B7PoUNV3+cac4P11ftkrvGzOmxntcBCzQDhBIPZRVEeWWSaLKV
B46q2yiqUDbw721BzL5oTIFZa5HIfeJeK58zcAeHYGdsNxK6Z1ejB8PnQWieVEEzOh9V0MeBN/xD
G+PgCZDFXp+gS1763LbmQrNxNqbSwOerargLjDdrMfdG/6c0m9tWQAetjbKHvjmoU2K5ZCawXjSr
9oyUNFRssL5fH8TKftLBa8Q0PM+xsiZuZF19L7qURB13qpMV1EieddQJPSCLX693trKldADb1BHV
TotZxwVP5a7oKzB1j4576qtNWe+1LrQFr/Ip6xZSeaeA3AMjufesYzrxGxdEW3FW8wDnAOtjx+qa
u6bM7ZPtAKIqADx7uT5Fl84ZbCqdQVQGZb80tVfFPQFeKJwB+vtZVr73ZWptiHo3pO6jmXt0ChfS
BRudrliJTuY2SCvNgj6tYzzzPKjOeM3Qy/XxrDWtTVlQoFQd9D5NDDYR/0mY9I8AtGxj8641fv79
U4ABSa88tcEeFBOAz8OUpx8d6o03vnzFMmwtvOCT19EMlJ+xhOTHzzpTEK7ppVM9ELvv76eFgQvC
4IG3gbFf27had07tVqkH/3oapPynVpBxd9VH198o7qxzu8qpsAJjkU0802YKBYDJJ9MbCFQXy63K
3JXV0LGEBuXAy0B369SaZNxnqSvvuORbTzcr3lYngZxZL3Jhl96pbv2orZ8CBiGqyg/dZSNKWelA
hwrWpQtOssbuYqioyQ+wwoJZXizBfOiaOQdVcOoXd7fZxNn2P21b5QiCJ1ECc6vIeMd5ENw3oqh3
t7WunaqynR3LqSmLB8EFpPUkjVJrYBvPEiv+6a+a5Kdv75fW8cGUM8VjpcqwNQ2I8qZFBSx9M+yC
FkqQNvV/ARD07bbRaPHbAIBfZnnQUlyW9gsrqjfeVBuxwZqBa0EbUU1vMNPrYxdJ4chN2w6y8fTB
GZujaAsnasph46aysrV00Bk4TTLZ+90QVwb7BmHSu6Bw9qoyjmzi79fnacV96FAy0+KjIGwa4lIZ
r6niX31PfXBQQm54w7X2tV015V1hUmEMsY+QYAAbcVP6EEPYYvdf8R06gMxQk+cMAT5f2fIRyqQT
qMXBVnN9btamXzuDSoialV4wQGuygFCX11RGSIh7P9n9k+Fs3UbXRnD+/ZNhiCYV5Qhq2njGY/j9
aOTyrubNjaGyjiJrh4nxxXH6OEfCbJfJ/BebiRepurpxfbUrmivTCgATPsRyIBPeSqtfgQd1TKDU
NmxgbQNphqzUULayhFJpKd97931UT3W6Ych/YVQXonwdGFYZsq4NyqbYNRvQYpJydnc9Fhte2zTm
Hx7kCz+Y3YtvHVS09qkvyqRcHHX0oHN1ICX0NPvM7aJxtFDWnxnpm1Ob/wgXr0+ZrO3n67vwL4jk
wlfq+IDZQbjCC5aemqq2gf0SI38ZgpJ6UdZbLLS7Mj9WacORVJ8C+oC0WAtJo8pNXKRnROUH76WU
2TcjrbeQHCvOXMe8pe3SZiRNQb3G0gQVlvd97j8zMnyxUqg39fQFiaGtMsgVb6tD4EofVGrM9qxY
uuC3CA5G06O0y9yb3XcgsG67kumwsQnc7f7gqPSEdf7Nx1KFy7I8ojz4d0C31nFlI+vgsZnMZbN0
yj/5TYLyhTtuGVEutxjN11rXfJUoHdPES4FxKpQnDzVEuZ+spcs/0oV5G+5wrQvNU/Wi5S0KhY0T
xd7mvQsRATe7600e3LgKWihrA0mbLZ6VngbC+p0xNg+yheOd6/ookZfb6GXF4f5NNn1yuAHwlHPe
tekpDd498ccaNiKctenRHJXRgmbPt0vjNJL7GUBNOb1Cf2DDzf7dJRecwN+nyU9f7bbUMJVY0pOZ
AilkSNu+B3qKQC4JUt8h2Ov6nW3V3e9qnNw9wFVBRFRVJUbfL3coJOzhnxw/ZKlH9irPgr3ygVq+
7qBWBq5Dr4rUKG1CMHDGhwhqCju+PNP2ltdkXGx1uj5QkaPe59w6Z48Viobb8mSZv65/+UUVtXPj
55P/06z2wLimlhD49KlsQl4sE2hyurCEo294d8glGDK5j7vt3JqhhM7eHsiIjXfdFcemY5kcYwLR
GSfpyerEU5rl4UwBHSyagyrxDCE3dvtaL5rR8q6COHbf53Ez2KEBqNGzlVveIaPO05JOHaStzQ38
4No20KwXYtRm2QYsixHOFEeUwPQHT3X/K21rS2hkxXJ1fJCb53RQ/pzHTvDeyTIxvfp4fSOsfbtm
uwPEhxYg5dKTzayf7jhANBsRtptuFjqsdaDdGRhAUgabzfQkpaOiAoD3pw5KI1/StM7318dweXZ8
HSHkTSB+Cxg8RDccBckis+039tBay9q9E1z24xyMKKWCQpDYDaDm3HWN3CIAu/QoCrl1HRaU2mSQ
QuK7oTkEIpYx/W7a9KeQ+T8Ls54zlMECRkyhrerfXZ+oy2G9r6twz8JpWWoY/skrZ36aCPnulvUr
P1d2L3n35Xonlxfc1yW2l5aONINQ6Smv5Q4KKZUzRkxuldJdDsAg6/pvv1UWBaXg3ExP41A+5vbw
q6rHJ3/ibxCpjUhhf6s3edPWFl8zaxdi8UjpYiCW7T7MNN25abNxcKw1bf17FApUdXZncZxprH5p
IQwOre0bjUEz6CIoeMMKYBBs6AyNtu9EiwjGjcN4bcdqxmwEBuSLyFDEVhU0r0galzRCwtL19qyD
EE6AO9wUQgRp+D4vXnDiASTPdjdtKx3nUsh5toxB5bEVmCF1i0dHJko5b9dbX7EMneyvbpTXGyMG
Ni4jBB8P1Kwjz22i9iYVLRi7DnApUj4prE0RO9VYhc187JUogFy+ja7V19EtZdc3QWYWxmko6Kla
ht2cBS9BEWy8Cq5N0NnaP8UL8LAWG85W3XlW2OUkHMwPv34xxhsX4Gwpn9r3zABcEBJ2XVUluDVz
Mw1LuPPa796KHCop15f53Np/Y0lfR7gMkIxR0oY/J9I4miU9iM75dr3ptQnSTDorPPDg8DaLSdfv
lvEIaplHXAzDgZmH23rQLNsNuN8XA8KMqvlDqyeD0GcjfRSUbFy3LwdMvq8Zt82I4SyQ7cYtp0UR
cfa/tAhgzb04gqnrnUFSZuNUXfHhOqylZmSidpXCsYoGBV3QgvAeAnsA+xosW35pN7n2Vo6i/9AE
Kocob/b9kzM/oQooajlowSDseH091lo/z+OnLUszHLAKsmsnj0zfoJSehbIib5RvrffKZtWJAqWH
yvhUDempreyjX1k7ZvDX2z5ds+Z+ohMQd7BmUjooNqpCHqjQA2jituY1Y87rJmVW7xsnRaEKKpAa
6Zs6i0gDz3e9hxVr0yv2oIjuuoaJAxRH8lCwMAu+zSMUBEpvo4O1ybf+vbjIIjgWmCzTk9+BYntE
knLaKuVY+3bNjivS5DgWERGradjZ5VtQOdFclaFdf7k+OWsbUzNkp5de2eMxBiFAPh0GOKWTIwdv
30ljS5lrZQw6NHci1QyMA3yR778SgYPfvWvdV7B67K8PYWX6dVhaRYqlqBzPP0lrvA/MOTJTuZGt
WHFzOhpt9qCLqFq4OYhYOd9pbvBIqfxPlwmQsaHc6bXp23zjdrU2jPP0fXIRwAISOakJb4iSyX1j
NNXemSnd2KNri6BZ8Vy6rHZGUceteRaBAGOaeTA7sKl0M4PuwRg0G1O21pFmz4UbOD5gOlkc+A9k
fPGLZ57+pOb3jbVeiSr/6hd/miXInPsu9Ycs/v796WTsnx6KL86dc5fIMI1AmBCZkRWxMEmj3zSE
nmAIhd87PD9FYG4K53AK+Y7vSAxWyW/s5N3194D8dWEXvRo7EYrw98ZXXgwdbB137/WZaUPwZ0za
Sj75DrvnZItI4/IusXWQ/ey1wWzSfEyg43MsOD24I9l4I19pWo+ac1aUgWH2I1TG31L2pQp+XZ+N
yy7G1uNlJ6szWfTNmMhSZaGyg9DOyLObb7xPXI4QbD1YtihjSAT1LGZOnn8ZG8NDrO9NO7lUfmSl
thuZE2Oxay9sIyf199nvv6GhrcfPOWpohmxoMxAaQNAjbDq1vKHE1D8sSLzsFtDEQWywRSUE4eDV
I2WaP+IAokU48kLsc6cuEi9PnTu7d+w2WriUPwxSZBaO18U5Wr5aioiyrACdgd+5WVgqaZ7qATF7
6PKSP1A7EDjhmRGh2HH6agSOyb64c758u23FtNtsUAZOC4qyNvYy7r/0g0X2fp4aB5P6bGOz/SV/
uDCHOjTKFH01sKrKE4Zqii6iZ+CEmxrvkrGKndyMgh3JyWsDvF8QEC4E7YGbHmQ8WhnYI3Jijhn+
J83ONfLgG+kbBwXXnfieYYJUNHm8/ycApcUSVVBtfmYjMX7YKptQ7jS5UEqB7vXG9r7s8Gydz7wa
IRA0EEiMQHLcvHNcVrx5bRaUYW+6XgIg+42BDK7j2gkBMXvKJxKcmN+mvye8ySEYm3yUmgeiByFe
1rpkw6jWfIEW0kzGxBY++GUc5GPWhTiZcNX1Ov/HbRtMC2vGqRxQDsSz2OTOP57fPYxQFAjrstgq
EVn7fi2syVBc1bZ+gXg7JY9Daj3RcYv1ZWW99RtJKicCQgDfQ07MiOjgJaJcHksAmELZbhFZrny+
fhkx/QomDr1mfP74OvT+ri2ajZVd+3ztJgIYq9uVfo4HNpRImcWr1Zd7uw8iBeTj9cW9fETb/7mL
VCJtvEZ6J4sGD3zKDrS047J7Ltw67DsgE1vrNyvcjehvbTxaYMNgeUNrmN6povMXi3Tv/+fsSpbk
xLXoFxEBEoO0BXKuyeUql+0N0Z4YBYhR0te/k71y84okojYd3dURKDVdXV2dQbv1oXLh0VnxLd7k
WhuLjedanoSuUeCeCpmYo+90D1IPgLAE1MRZ32/MzMo5ubynTNIGmFqixDv55Wc2+Heeo56R7rzc
npa1zy+2NLTRnC4BhgjKtTn/ire3/llWCYfALHQhfn2sjcW+Vj4F30/57JQ6NcwOuC7GsAe4PiQF
QZj6WCOLvT37Ew+KvmInR1qPjpneMqs55XL+50OfX15XUjtzlAGUBZIl3qc+t18TiUSxnjbW68o0
/N9tBZwc5fWcwpHKDpWYdnmCf2Xxx378YndP/tQP88DoqWMHG3f0tNOQEdrym3j/OoRr838PINmp
yWkRmmDgu09mc8+Tbz54viq3IsL2t3uwsteW1BnATHurw846JVXyq4U5WzgHjgMhfzjAefW0kcJd
d+472cdSgZyxtM7azKUnMPVfoRZShxabn2/3YG2UFtlTb5qMwwiMnpyGx1PffncHU0V14T1pX+Gy
kcvPH2tosaOHvGMZJTlArR1pv5pKD6ekbca44l36szFAP4qmKjaeIdZ6tdjalh6g7NsKdoJiRqQK
GELwu7I7CmP2OX293aGVl2a65MqAP6wBhHNgD66Cq1CUmv2fpvGTIRy6NN35JQXbvp2dfWeglE1H
R30GkAhIpDywoFVw+1esnF9LvdwU4iBAuQwZFNHGYzHzvRZ+PDvZxfbNoRAcp8sloVviaCutLWkI
ypuSmns6uxDjn6BIGjomCV3W3GHb3tsJBOWgklewfuMUWGluyXAhrG+gtKP8k/J8drRmF7Gt5fYp
dfkQUuzuEIgSF4cnZOgg7NqOG1nyu+zwgAOmuogdg1WAb27RE9TJrdBzdAcBp55MVeyMdfrIYfUQ
BmXCirC1Ex0PufG+kDzZAkis4MMgdPPf9nPK+sJjpXvSrTIvJAOM5pKMmrooJZMyOLuinI+pHinA
ty2fkpDJElwpWzokdCCYtYMy7RhT6uuvuq/5x06DJYOm6XO/h+SPd6Jcf0pUY6KhGFVoFerp9mJe
CXRLGs080Zql8Fs/zQxOr+Fgje6eTJAQ2dgs/8rUvRNJl5rrtUdynTlDcGL/YlryXZvNzy0wLgpP
VhRXNwHZK2OaK14TQiIZ2JbWjtaXeXgtWhPZ9ounTOh6jwUeQOANdWR2sjG4K0fJUrBdwk/dkylA
/2WhPnVWHkn/WFf6sWZvHxvcRQDWWVdDycQLcPVLXxvcZSsn3Zi3d6U0r/tlEW/90bZz0qXsBKJK
jVzTDfLIUskIbESfx5oEApoXLoxmegWd+wAoyxZGpod8Brq3Nt0Qu3Ao+HW7n+/lLMzGzeO/e4cM
M7dnVvDzTNwYfPVzrdNdkhQbie9783T9/KKrQSc1n1vIlCm7/zpY/j7I67uxTz9TtiUO+17Yuzax
yBlhId+kzAsg7zyo8YBXjIMECdJvBSQv3Tp2rKDbZ9h0Cf2IExFa/L9qWtdWBZ1pck4Dcg/M7KHp
sh183D6QwFw/vwinqVXmud+5kBAIhl1vrG9+x799aLaXBTUXuPOpHx2Oev2b7kzks2nXVoePffy6
Bv6q3yrbknka2Ows8mo/a/8blemewRxzIx69u2+uA3Ndw381wEjveFBqYWdFoQjojkHx2LfSjd3E
mXZj0diPicfqnZs049maWtig9sI6+HDFPkI+2MTGV3b8sb5eY/JfP6WBIEpgt5gjLrO4rlsPCET9
UAuhP9jAItMUvR2Ap0aD8yRBF2lHnUSuJ156+yPJyXUwFxt/HvMC0s05pBhceD6Njg/g8kwemibZ
483rk24CAYNn/bmu+UaoeTdPuDa5CAYj8aQDAaTr/DnJHo5bu7ah+0z6P+Fg3YeGFl/GBLbEef6i
GmvLK/g6JctT7NrqIj4k8FzJhZP5Z2esrDDzZ3Wa8m7rheq93BlfX5aMMihEslT0zWVIqmNhZV98
l3x1CvsgOA7JWemt1HUlki7rRj3AwbSaKoQ5L/mT2Ml3rsUjZDgvzAJg8/aqXuvM9e9/repymAPW
gIp0oX4JGFUR6J+EOSKyXO18h17edF+CPf12uzHnX723d2ZmWU0qpB04AkrRSBat6kcwp11+bH2f
etGcltl4KqqkiGBf04JKOLnuK/VF/2a1locCl8rvvNwRz6S5+oWkw1x9dpFoUgz5lB+LNp9/8IIV
b1TCYinMUyj/Ax5W3zmZcHeu5UgSD6NdfqoZ7yOrIuTe9VownMd2HOddMAVlFaryS179hO/zXW8b
iJSUjvnaJgXm1Qu670xWfUhz1f50DJSKwwQSoR1Ed4ruS9qU/FjAr2PX62y6G2XfNziN7P5nrtlw
mEbkTp0Pf7dA2lmYqCsbj/Zsb+vUeSNun8WSQ9LFJ3l2mcvMOShLzSqCRrH15uGuticjlGODQA2n
zPKeE+HNkbCa6sjctJ5PeMysndAW07A3XfWrLgzUbFPLus8zOByZlAHQRHIS13wYd4VS3/o5oVEN
sG8MTG6APzGyT8apfTHCRxlDTy19xpCa32lduN9oFnSfZn2EbdK1FOeluoxoG7i/uqb4nfkkrUMD
eFDstQKvGsb3HERH6EsUoe17X+qpb/Ye0pizq+t5b6YOVs82DAVebYiltiERFmadJTSFjGMPHd6k
nGAk5A4qqmYPSBFeee4OFnLZY23KBv/b7oO7rp2mcNIAXwRZAd2PDkWjABYMfb5v2VwT9D9V/7DZ
+N0+L1lyLOGCCNbLRI7unNgFgk8CbWxeiFfXiODNGycJ328/gb4kQaYG1Qj3SDXzZsiJQGoJUtoY
BItOHGKqptc/U1XV55bx7AAGYfathvezd8y05klE5lRBrDSxZniteda4a0sNJLpjixc3yFo7tCzd
3HdBWTzYgqU7mBFWkd1XUzxw6f3Q3C12ikGOMewC95o0puJYNiyrgKfMzRPjQsOggfSAwnnNY4N6
3HMBGP6xG/xc7qB64LuhW6XZFIsKjyWQZE8rlPypTTaKFSsRdukqycH91K7g/SXQ9KLlM5TIN7hP
a0Hv2uJfAUkmEvaIWTdcUDF/s1vxmzD3xDJzFMKJNsLQe4+M1wi+OGkTyBfrxg2qS1pg0CRcT37U
AIiFIyFAGY5j/VQVWROD3jUkUQD1Qb5P527+gddJnYVWx21chixJ/mRumr5AEq9ow7HoSRNXgQ8P
LCYaiILe/rFrI704tA3vNJlr1uMdd9IRXtOmiJdbWJe1gVgczxmbOXYNnLmJDW3RWiaXORePmRlf
Ko8fAJafoWPRx7d7sjazi1O5nvUIjRsDG3DIXOKigzv5Mc8ehnRLPn7lYrOs9cKLuMEKhx8as6ej
TFKJDL3fFSnf0j1f6cGy2luwGiWtQfYX3QXsDE+bVkayLvxXSP01fxCcy8PtoVrryeJUVlaQWkGe
wYWW4MHYd9k/SVA8NHxL926tI9e//7XJGicoCBcAB0y83yvUM7X/q0t7xIyNDqys2mXddyC+7Qo8
1KMDpRcmZvjaj1tc5LXBWUSIoDMBLNVcecn08NlNkjNPXaACpk+3x35tbBbBodOcWxqg1HNf6jEq
cShFnq6RarT3E+k/AmNDCFrK/OSsF5XdzA3E+/xTYJNPaZ4+ian/XRK9EUnX5mCxuVVfawqjX+hF
BnN3p1maPxqVyo3dvHIHXxZ3VeaLTEJu6eJXhynwwyn4OvJq545u2NQTrJOz/VWI5UNzsqxzlsaa
+FUK9lIZeDY4j4F3hpsUpA02yuH/+mO8k5cu65nCDGJQrT1c3ENyyI/qc3MeHud751jEVhREU2Qi
std3/r46dmf5aB+hg3/0d1vPnitTtSxnUlMHPDFY0hNgJbn1x+UbBKWVxbysSE5IUYY+GaHimY8v
KZQTYkclzxJy4X7At06RtV+/uKRDvB40SVnZl5HNO5jDfJLulojmygG1rEei6ohCHHP5WVA7Srw6
HhMF30kVDu43BcnOsus2lthKVFmWF+2RCatlE4NFAz+PlFWhX/cviUn/+dgSXpzjcrbacmaBuTRZ
1Go/zNxH3bdhN4mNrGatA4vtDtvU1haBB0+ZJo14kvQQy5evTZBsYHzWZnlxfFvSKedMUHMJ2vGe
QF6JIgm/PTbXY+2d3bd8NXELMaQ0n2uY9X0h8q7N/Utiy4ibF+P1GyfSu6VtRNwlREkrf5rgkHH1
wm1fJpAgsXgy794hQfLbgb/wC0TPq0+geAM9McKtYSwse9cXdbDThV8+SrfoLnBxkHdNDRnDplFM
oyJepwcz+uCazlbpxYNVv1nU3sJevPuCht/8f+ZkpDJFkuJto6qdOvKmfEL6CZEPHnYWWKchp1MA
sBUmo7OZ/uxmtMyjdsyJCvs26zZW1sr0LDmI1yKfX9dGgX7wJuSdAOYPPo2tgU5cttHESpxaipS7
lp+PevDaSyC/Drib2Xm/m+hZBO3+9hJb2R1LOS3LxiOJJWbn7LgoExi1s4je1/YHi97utV9/JVS6
oHkir2jLxqQnf/L/QPYw5n36Siy5EUDWenD9+19NlAXECJsepjsymeFz3lan2tCdSDuxcaKvxNql
nBZqErm21TDAW5B8tiSeZOGm8BWz78WTlT7rCvAY23Y39vxaa4s0i3mV6yTSD85N4f3Tp/PZ2PwS
zEAUDVSgZpP8aZ2P8CmuW38RexNe4Gre9MOlquovPhvupZp+fWxdLaOuAzWZJC/GSw26TyhV/Ytc
ZeEUaJ23G1jZfEstJ5u5KHQFHTmXyZsUT7BAO3EondZTuTfVB0/wpZ4TgcXHkLtle5F5/uAYctaF
3Bigld+/9Hksi1ZI2kJiu+B+erag8n+0mzR5QyG62SsVjNE42NnP24O1FuSX6mxD4CWZN/YEpA3x
aRD2fJeRkt41bjHtSCCBD0dZvDh21DLnLPWmfS673+7syh1zbaDG4WrIIzIW47GtbSJDf4TKJ/QF
6LGAP+S9hyLdd96T7p44uMTe/tErsW9p3zi1zEnTGvtOTm08JHU4grrZpF+Ier7dwErkoNcT/a/I
YRW6Rc3SR+qh4EyUkq9tMPzgMHHcCN4rW3mp/uappLIC2dvnHM8yceWB2ajSstoVTiuOVZZAIz5h
ZSRmtWW9u9ajxYZ2hjpLhZjtc+p790NQHQYI0bB0657/Lrzgeu4udnXN7G7op9E512J6Hpr6hQxq
Z4RTnpkz++cB6OyIFV5xkpk/HFPSVm+NPxcRkp0xtOjc7eC99xF+5/XHLBOvcmg8d0ydM8qWv0iV
P45TkkaQPd6I+ys7dKm41UNqxkIdKzi3Qkd19+JLK6R8isbqLkEy/6E1uNTcaopCaDXCjy7I6rCb
n6ZWh6Q7fOzj1579tcDLFC6V2mCEHNaRnauB96gZQbmfA2t2u4mVTboU3RqqTtGuxNyXAkj26tdE
TqYu426LO3/di++kwEvjRppkZJqy3pzF4FwF40QfVsPANwZobYoXEYANg+fNhvtnyvC+zHmYJCTE
O0nIiiCeiw/O8eJIr4DVd0CxpeeksKwvzOvqSA0qOY2ZR4+3p2Fl4y/NG1PiwcEs9dSZWXcQPYso
PXRk65H/XcEZ7LSleWNC5qoepaMvmcnzPMoVrZ8LQIXPpZ+Zet/XTP5oZq50aLuVW0Ypm3wSNl1S
5vjn3HxpyoD8hsq5Hxs76/4EdYlctq1AkL/d/bX3VHsRC1p/HCu7h10lHtojCGxkYcDKMcQ5uu8A
W8Frgz4KWalY1uPdFHin2+2+P+xkqbMxFz0k5wqIrAv4PsQ2afkZCwpWeIUqNxbPStfI0oxnSspM
luPgngtOps/K69S92wTs4GuvDV0/VVHpj0k8dF0gw6xGCR5ltX9u929t9y2GFW9XUtSNcM9pHUAI
TeLjgCR+7OqxVA6r8wrEMXk1PJ/qZ8jG1bjd1Pc0cL7c/vEroWmpFgZ482jZ9lRc6vaxLshBQwhF
jt2OJenuYy0s4mvduT0Lch9O3NA9NgFLorzhe+X0dqgT022M07/KY+/EwKVamBnGJGkJgcQaWLdT
ZcW1hIV10uE18gi19UfApcj4HThTGETqnbZpPJTftZ9B603CvOU7Lnkbl5P31ztdmlIW4HaDfEDV
uSmd8hvwA3Q3TUkXlczNNpiVa00sQrIhNqADsJA487Y6B1aDakSz52yjAysB/188zV8nohSFJgN1
Kbwih9DyfyclDXP22Ps+cB9640xc68IiC6uQ2bfVzCtQAQdVR0OJxwQXAnUynhu5pRz+fiNkCY0i
WnWWq1y4m1odjRqWNLupbZM4sbst7fCVhUeWGCnPB0BK1L681AQUwHDKhP7RFL772qSN+2lUChHf
4tqF+ht1+C8Xb8aQGDdT0MTF0KAMyUyKlwErwbtNZNHRh8fB9TZhV9OllIHc2CBrG935b5qjvCan
rqfVWdX6E1BxkcimsAjg+61/3N7o7w82/Tc2/7VsiJ22cz258zkB++1cGNMfmLGcnWxKb2Pdr1wW
lspp2tgE5M10xljrP07jlfGcSXW2kaKIsJm8OVak6rBoe6N3H+rV/8mppenstKTpL24SWLspM99y
6C/hWrelnL8yMUu1SlnqkmU+euHD7ebJeCJ4hLh2EEP0/Aq2k/nHSrD2tf2/pifJ4bhapQhLCRzA
Zs/a2dz+4LRcV8Rfn4arwAimTJtf8BTFvM9WK8NO47QaYHL7lA5bfJmVg9ZeRL3JoYGEN0h+gVrm
pW+9F+ByNlLDtU8vsk/jFzMkoog663m4AwLwnOXNRm7y/lsXWcp1DUOFzIQF9Nx7ipgoydtpZ8Gi
B8akNDvwtqc7a4CTDuxA6j/OZDUbG36t3cV8lyJ3IFrSknNq9Os8QHS5hrAch7I+PHDni6WGb3bB
AZpBwrKxV94/OMhSwwvqEZhz3dsXsHNMDPUuIHuAtwkLMqNRmP7tQefZgne+P2VQ1fjvoqMqA3YX
I3sequxxTsUOTNutTHmtI4vlMKrarTKCjuQVAEK7atyNr+kui90Y1OT0F8vD9qF5Ug/VLn00T7cD
zftxgCyR1UYlwtiJ6i62pldRUucexjBqx7O5jVPSWYfbzawN2+IcIHnr9h0KmhfkKfZJZU39al25
NLe/vtaJRS4MFx17tmAreYbK+7cCnL9jntqnqS30foKozodyB7IEVEtlmWoE5PXiBIcmfZTZk7Re
bndgZXiWfH4K9FRvmMS7Ny/fKpp/9rMtz6z3z0eyhCMHkDgG3itwztpP8wim3keXDBVuXdXGm/3K
ql2SwifRJoOn4SNpeUUIE/Ipb0OWfAdYLqT+Vi1jbYAWW6O0gySxnBQDZMpPRQ9roRwJ9McGf5ET
0tkE4IzilYJ0OuzEb1t9NBFcrPqSqCyVE+wvh1yoO0Axmgh3dZiXpGRLM2Ml3i5xwzA85v3QdPzc
DRWN22mExjUKS25c1rLa9YDr1ZEs/km7Ym8krd5uD9nKnC/xxOBLdXAMqpzzRHwvIrp8KbhNwqGF
+OskXpqaeh8L7ktAcebzsZgcz1w69qr8P3CYjyXWmSf/yXsV3+7NyhYJrr38K5EwHktyEwDxXRXj
tDfqCmhIUervIMa7sca8fxOe/78pkiWMuHZRaIE5B6qJVlrueT2gJgv95N8Bh+7+nQGc/AFGVuAQ
CtSJy4Of2+Wxh6FODqspX+XQtYdzTEjxnIuzoZdnIF9VxBzPxbeCbteoVH+zK1KFuZ6DuBor40ZU
wj8tLBoP0lMQgzjnmKmo4fYQTyahv11h8xPMcj0Uh5ycPVAvaZA7iTS2hzHdk8End3k2072uWLYf
9DiGjVDBG+8L9uI4eupDf869z7guFHvFeetHbin1vTWL9I4EA81C5tdj3EJ//ADkWXpOh6z5gaoT
vJErBCE4EYkoY8reQymh2hNczD9XwyRA6B3NwS8tuUsZPh6STAfH1nGCV86CFOXz0f6UlXS+h87b
eIaKugbntBIRDJuq0B54F1ZySI5WGtQQI3Pm0M4YRCo6z/xBbuIfPKAlQsiZlKGxBu9lKoW+WLZv
H5BITHFRkClW+qolLAJ03J3rO2to0p0iKfie8GAOu9Fhz8QCGDMcexPAPN0jeyVtcfLLDvkOhD93
jS/nuHHcEr51vN6XHtibqpLdmzQuPYBaWrx2PrgTncS10C0Bc47MkMOytmH0x+D5c4yqfPtZerAX
1VkzXprBu/TeRHYTn8qTauZ010zGP8Cys4tbCUpUBcbWAy8C5xO844MfNB1Qeh9kgFtKM5/8WlS4
hKbjJSi0uufKSfcaPmD4FHQSA+b+7Ox+wGsI9UGphbxdD/XYtiqDyM0dUOR49mQJi5wUUNr7gItf
6dB5J9RM7c+O27+UVTkcfbsgPwFI6OuIN3L6RoieonkMAJHGtRKi8GXq0ShJIAvY6aaNaq30qZRd
H7O2ymMALoOnArjmz2Jg6qEbBN8x8CW/1Z7TvErZ9A/p7Kd3U67/aFd1AFar4jHogwQDoLL7Puhf
fdnm59GQCRPSiItSTfuQOb7cA5HVhlQ1XwKvyx64xAg7ZStOCb4I4rI7HppKeCJqp76MW+artwSS
/PCsyO0DbtE0JiaFwFPj53tfc8g7tb0JK7/pDi0x9AcRWtxB3w1mi4MWP62eVieu1YQUMesOFNn+
LnfsBOQvAFYl9o8fNZZp7zpIGEaMUnRSyCTCim5jyOgG56TDg8As+mxfjMH4xEsHQHU3BeWudWZ4
nors6GVXuxyElJDnQC4yQyLFVRuVs6pj2vmZgIkhZ1/91q8+VVKqT6M3ZHFbjmnsKV8efeXY4056
fI5QdzE7r8KFYI/mgktvgbHYKRtMgpRV5lPHqP1UdgV0rljTnlU36IOgvYsX2OJ3QmsX5iFFEqcU
z/tQPcqhU8EJgwVRn+BchZLZyZNmeuB1XYgoUQ7/KuzcC6Fzjbq0IxLwGpqJMzgElvV3B6yLPCww
P0/KCFrH/UjgGl2D3vDIVMMeKpen333H+qKE6ALEjg53jQwhZFerku+F1P2dkUD61S4asYSW96jB
jHs/x5ORX6MEUctZuyEg0ObJZFiFWeUb0G1Tdpm5HHecZ7C8aT0T0qEOHpxhGh4USjj7Erel+8yp
6GVwAvkFq7r4klCbvmLtzM8o+M6Ip1YPOjGfdcdDuzLwdDNcH8qOWM94emy/Ahltg9CRTRGMRdo7
oipqxcmMMmU7UCiXOEJ7XdQyGqBg3foIpDqrjhAC5Sicj9ibAvrgL12VmwjqRHxnVUZ97+eOxDDF
7XZWzhOYQ5c5z3a5N+BUA3GTR4PIybFq4cfgQ+8YhhjdfOSU0kfTySFWVSAecqA0jnryDIwiOcpu
jLjiqDQgkjYt7Me5hqmAgN5F3Bkz7rGDsUwb7IU2qGG1bs/DYUYuDsJF0sPqbyr4cKJ21r5WftrH
1C7NfdXmQ+zkhbMveM0eiD3zZyXUBAy3HPd8xM0NdAPnESrywBF3JP3Zazrsm1FmDykiTtS6hsaF
7zVRCfoX1BTt5DxT24CED+L2Pr+Cj0rOkQMh/YLTWQJf6ycOlMhzXXbVZ3sA6qmpi3oni6a8lzkR
L3WpklCYtH0pi9Ivwxmr5yQb296XM7H3Le2eWM/zOHdtc6Latb+jFu4fkyLo4ka3/AHw3jqEd84Y
wmta37NMcxH6+VzucuPaB1RV5Kcab+ZnVZnmzeOT2FW0DA5AibLDBNEu/GfWh5mj3VOj8/6loSWO
rrZJnqdK6x8ZYIUHgKaCT3To9KFSssA+sTnoy557HC3pnzJGctSbm/5uRJnz4iJ4f6OONb9UQ/tL
VcQ5wRSz/9VPs6wihfL4/dgr9eByq/9ncts8rLt0DJMxnfZwcdB3kzZlhiFWVIdItnGYl7ZXIoBj
Fe1KAVGucJxcGbuOb33FO2PxeZRN9o+GJXZsEBYeSToU34beH0A6yuqI2IZgJO3+FS6XIClYPrDh
gdPiYEmK7m4gM/1nNAZSC1o7eLBsMiiZ62syNozd+HmwPaBnhVfEFBX3g0oB6WpTYh6gONH+tseC
h6XHAvCn8MpcKpgC1naWX9W48rvMK8ZnxG1zh9BLYzsx3rOodH0HPYD8WFkW/0M1sBNxIwdyDiYk
XXXB4DQD08+4qG1w5qay+DrVlre366Y6NcKZjnD9JBfHabNYQTXNwSMW1HhyK4MHTgaCfpiwGZSK
tEsFwnnDTp6uktDyuvFnTsYEvSzqJ/CO3Y2Kz1oWu7gi9e7g6p73ePnLQQmZC9rERFpjRNncbtSr
Vu7ZweKmBM0L6UNwip+xD88guY5RgnOpa5odszxr4zL/frWV/MvD+ysb95j2XTkBmmGPHQungdy1
wrpLi3HviexkuYOHwgTdyMvXerSoHKB2zhBEcUODYvDdUNanIC37MC/lKbHEBqB55e665HikXcOD
fGzt82DpFiRAMK7aLX7s2revg/jXYMGxvQ5yXdhn2cg32QUIIS3bYveufXxxL2KNTQQbJUyR/ayO
devpM4iH4nD71rXy9SUfy3VE5TZFNV7czvpeavJzIh8xo2I28of/joo/A/fbVj74EBbIT50rTm1b
PthF/8EZva6mv0bdAqox8Ocao+6RIdJKzaGs5m+3x2VlHy95KHLSTVkJpH9Iheu9Wzj1URPtvU1d
sCU+tHJ9X4oPiQ70VVRrsMUsn6IUBEDw7N4hh/gGYb9n05rft7uysruWWqmBcIiuCeQacJmKIN4U
pR4Pp3EI63kLJ7nWxCIk0dYOXL+anHMwwznV+dkLBdmvHcwQdrf7sLJMlw7TfmrjR/cUUnUtUqR+
vOvLYKNytjbTi+Aj4NppGiGdS1q9WTiN+u5Tb7YeeFbmeMk/kXnSGSFSeg68vNglMJmKC6sr46Qt
D0Xf9bDwQMXm9hittbWIQlpUZeYNKEKlc1JfpMcOowtdzK4GMNC1KYiGbAvYvXI6LGknHCqmLOEa
MDcF7RFf5F5UEb8NcXP2Qhgp1zsyz0BpJsGWiMLKClvyUZA91S73vQJHPZ68fUXhzavkmwbQLAxI
uVGHX6njLWVyysTOQfxOk7NJn8cGTODejoX5KlIRQkdi143fnGnjSW5tthbRkY7I5lqnAnK2/UPV
l2F48sRuxlzl1tfb62FlYS+JKR7k64O5t8TF2PJUuxBCTSAXO0J+8fb3V/akt9j0OkjSwtaeczZe
pSD6T97GeTAb+cfa8CyKtl7dyJwTFOoK5JghCZpDQMHyd/Ld4CpI3aYbAiprg7TY/XA3HmfcBpyz
HM3vhlif80EdYaK31Y+VQVoyVIhSUvgzoCl+R5uTQM32YZhQiLg9BSu7YklN6craAccTT5Ya3obt
LODK+JXO+a6x3Ph2Cyvjs6Q/tDW3PF5DR0VzduCC/UoKkcEP2N/Il9fG59qzvw5xTmXheQx0Rlw7
odwgD9nYnm7/9JUl5F679Nene6ckzmgc5AcptBbknzz9U9lpbDK862xkCStxcMl8wGUKZQRioFJS
QR4h587wxGhSXqAH9Rik7Z7S1OysJN1ytFmb7+XtQklGR1xUz7Wn4mH+c5VDtvN/BpQxbo/Z2nQv
9nTr19CCa/CwqkfUDVCiaNvfXvPP7Y+v/frFnqbEciElQRjuFPLoleIV5ZYqsib5iIqKu7vdyNqC
WmzosnMh4jC5zvmqcmAp81pBH2Qj4q2MzpLtgCrUwHqYeJxbaX9JLft5tqxoDDaQFCvrdUl44B7r
wSO8siELN6rqrgyR1zLcVe1T07kS8nNgi90epJWZ+D96WAGXk7FPzIXLI2+tnSt+5NUUovz3sbCx
pFOk5f84u44lSXUl+kVEIAES2gLl207P9JgNccdcEMIIb77+nZpVP92miOjl1ERjJGUiZR6T2LUE
8+1So3Eh+A86PWS82pjitae/Ts+bwC6VK1GaAoIFFIHXqgRZmKAYXQAFHYgUYnK3x2htsq8L7M1d
IIE/0TiZ5kumgYmkVD5Xs0dRQtySUV1ZqSb7oQCbpS2EJucxrk6j3f6GNOIGiGFthIwwRmmuL8Hm
Q17y3DuI4nybZXVX2OQFbbV/bw/P2mo1grmSw2JXE20ubrmELUNnU2vvpVD8pU0gqjKV8IW9fae1
cTIiGnXmjMAnubv0s0bnoPG+UVpunCFXkNvU5DA0Gc2hlVTh4hm8BvNpqQK7cjv4foojr4ZTM9oH
gCxf02X+QUn5yFPn+yjUU7e4z0yWz11GXgSxX26/6l8J3Xf6kybbwW5sCM6gb3VWgw+eOI/hKz9l
48FjFtTqyzp5nHOdHGK30hfLdcsA5rX0ZCdO/w9POvHJGSbwohaneHGh+hKUVt5+AUkJXfq+7PFv
qJe8uDB6QTVvBi7aHvWjCx3IO4fo345rjwCsV7QPhCeKR8hVsbuxhP5MoxPUzGAY8ryQeQqqXmOW
m4Ue8iyL9xjBMbD6Pr6PcZq5oA5C7nPHG08ZTjnQ6NFkT5bekaEtphooRzR8Fr8rzij75d9zzduo
pAs5phPJdkjcS5TAeAAdL+JfMquAAieK/rslxn8AReuHokVmXIROHtQk0q/xSPhxYFO1H+FlFpUu
0nI2dsNDLzjbyGYrK5BeY+BNKtB6EtoRKGgzWjw6jj65cB27PeMrWcakhyS5iEEMApxFtAfLvcv4
s7ul+fnXmfu9xWTkybGG23juevWlP7sHfQeGb90G3h0/FmGyK4/0UZ3iR4i8wnVsP90Xj/1G9ll7
p+swvhkugZMakA60vGg/J3pXjMVQBH1D3B1V/rjFu1+bFGMvlBbgBtpxWl7sZf7pVvO3XKdb4mYr
+zqTLYLGFBPKg492s1jtXZq5VhDDi3TXVWLcoXhth+CwwyIeWsufP7YOjHTqdG4vUh/QGjKp5cdY
N2mFnt3SBWIatg6EKyn77zp5My+zXbMSBncUCAvKv0CKZnlUEgKihCZpGFcNO8BZ9yOOUqj+meSF
lMcOZD7gmzw5f5Tuw9RDGdn/mCQQNakLTePzFg66zpkh10Gor3UPufRR57fnbyPYYtHtWVn5jv7F
fb8ZMWiWobd4pfOx0TmJa5XUsys4HqudvrZpbt9kZSGb7AUcc+GxWnYo8HbTuZPySRTDxpZy7fmN
DMCrrI/lbC2XVpYviTUfBRnP3qI/p6lfbDz+SrT/pUK+GSMPxqQc4a4vnU2iuV2AK4AdLRx3Xm8P
z9r1zTh38yZLcibOZV91x0JO8x0cSMrIKvtxo+yzNgPGdglqN1bKIP54zhJPQcly/FW7/scKDH8V
Gt4MzxDDesTzBT0zAdwvZNbyL1WN1vFoV83G46+NkLFBqpM8T6AbiNbGVKXnoa8dlHjVPu7mLeDf
SuYwsfcjHIDh3mrbZ+Ek3+MBGAGQc3+XKYC31fJVTu7H9twm4L5FmLWl07SXWrhPDfTXg9zRZ4CR
thBgK8IY1ETc20pVlCczOzMFiNEEeBNkYZgV+rPYlSC5NNC0auLhvIz5PbW38PdrHDUTgL8wJb25
VvSMSXmsnZF8mWCXcAbMoPiSQKUcity2+MPVNH5t0TGpbZJtDOnK2jad09EnJFJRpwaQpI9S/n2a
tgJ/7crX39+sbArgRGyh93zpUeYIpMw++9OWgMnKB9g2gt72Jpf6smsuzdLcTXO2G9WF6f7c2vnO
nl+c6svt5LK2sM3I95SV1J4EUL4tJAA+w+e0kPDL4M2/OiseCzB3bt9oJRObOiVLFS9TyyQkWcsk
hBxKn3eBFhn4dlt7lpUsYDI8Xd8X/dwTqHAoYBIBWcxP/RijPgQyzodaJcRkc+LCoFItMTtnVtY9
kIJkgZpmNyq1/HV7mN5/CWJyOVP4JwEK0gPE1AJD2dY79H1CUtKNWVi7vLGRh7llDFX/Wl90pkOm
srOGXihUGY8fe/rr5L+JCA5prGLKPXa2/X4HdWEFOYP51ckqufH874cFMUkW9TAu7ihBqcpxUNBx
eSLcmkJolu7ydKwCgKzuJmpvzPb7S5aYJIu8VX7JywknurF1wd2FaH8OY6IQqqwAhDr722P2fhYh
wvn/MVssjxaFz6or6P7LoOM7JZINLuPabBvBrS2Q/nyU3S8sbWRYuRPUKkvsFpW3VRBce3hj114k
KLTrEQIZs9WfPGc8tDHZGJe1hzc+6vGS1q07I283VwibFXkg1LjL79uD/n7aIyaJYrDBGbW1XV/i
gfRRmcffIAD1yVFOBfAfsOvKLzbOtysjZLIw7XyqJD7koAzkxcmNh73i3cvtl1gZIZN8CbgwEKsK
R2co84ZA8HYS4mj24fbF10bICOWqrRJAbnHkHysZkOSHf21N+C8+VDW7hmxsz9ducn2zt/mCg7Q8
dp5z9lP3qZf6YWwhJd1zBrQ2PnRJDqjp7ddZiWWTHtKAfkKWvI7PGR92IyStwsLz7XDRLAvcbNqo
pq3dxYjlfqnthiwIOHc+omYXjJ4f9pC7KbJs97H3MELaxSkSViO9c7a8gT8kFm0ir/XjQ5pl7UHM
afaxTP4f+XlR9i10KMS5E/4Pr4AcHiSxuSQbqXUtKozg5nbTwFUIlZkU2k9aZwH3No4bK1c2OSFl
43CmO6u5ONCguCTuQKLaSpqNq6/o2xCTCGINbTNMfIL6qNZP2uNy7/q5H8LFcTrlNUDS0Fic6yfl
AO0AFnMc+l4iIN9foIDYlW0WZE47HzK9VUNfWXEmaQTgJQGDTEjqF2pGk77p/eZ+9IvuTGTvXAqa
balprd3o+vubUFUkpWCzAfEAKArarLM3/Ko46XY4vKf3LIPZ4O0FvvKFN/FYpCqWwltKvJAD6AHp
YH4F0GavAm5dRJk/VDij3L7T2kq5/v7mjdwF+7shQ4e9H39Yih7HfAusszZWRhoQHZx+sRiwcbBt
aGGjKwPi5xC/SLmFiVtJ/SYEElugHNXqtMYqV1kTNHZSAWxE4HmPjs1GCliZCbO365dlMrhDUly0
97uFVzYO2UENKGnnxHtl3zW+F92eiL/aCv+t0xLXGC83gyaLAxXDSxkv8mAlMj8k4zT/AR1nl0jt
XAaIcAUl0/rZcdz0KYYVy6Gg/nSMIUR4VAvtNx5lbU0Y+5mlJ3JM87i5aJ5dAK254PYbmXtlOLmR
8ghdRqufrlsO2/uWTPR7b/MpmKr6G/pU8HAr8qCY7Y/t/EywJ7oPLPOxRs7Knc+jVVah1cX3iaWf
b0/ZysuYet5T2joxKAzk3KHpELRZrUOuu18tHLkP+eA/lWAZyM+377USTab5vAvXCqDFc3pu4VTk
FjCK/M2zKagbFt6+wUowmXaOspfKhuKdfdYAtouheU2H8UKq3vvg9a/3fZNofJSxud9X85lX5aEp
wTUbXq0x/uBUX5fym6sTuGg2o4ohMaPpySJXuthQwfkhyYf97fFZCQoTPymTOMsa2Sxn5i8PbqaO
JQxPbl96bW6N7Uzdkb73lE/OhfIualRQENEnnX6LnY3RWbuBEdCp36HM6HXtZXKbYxUrFtCkOSVj
+r0voCd0+y1WtrGmoncqaIJeNvT5Yw4cIPlKrCGgFggH6c/FLzeGamUWTCSlp4CjzOGNe84y+3Wm
/QuO7hu7GoGl8k7+NTW8udMVKc7QNqTB9VdZWZ9cG31XfFMeEAVhqsml6cCcs5d8q3dFrhP83i2v
Q/lm1caQ+xO2k9CzNdenWUE3RcLaoK8j5r5IgGIqZaPTS/d2PaCGIKMl+X17rtaG8bpQ3tx4LKDP
aucOhrGjT0sHpY7YiW5fmjorL2UEegwpG+2DGgu5FC0PPh26c9XmU7br6qm4y+sxK4KlEPC8AO8l
b+BanzUvcNmdT2QCrDrgSyVwMHEJ2TueuyTh7FdocddT/Wush67AsTQFSzbzSPMEBaEO2slqSLKD
7hcVll0+f6h/CfLu/4+R7EYPQpHcPpOqBFGsk8Gc90GfZ1vIyZWMayIzSxuQumnE58OuyunSLfBJ
AuGiukstK326PRkrgW+CMymkC4qWY55TjI3fPNArMNt9XrKNmPnbx3tvBRuZZZiQTaaRT+exgqiS
paWzl5nfPaF6L49NSarILuP+FbQeCKMtSmchiFLN3gML6Thlnoh6PhefSOOSyLY7dP6dfMGBUcAO
tMrKI9Me+faxoTB2HpAq0fWg4FUySPGAJfUJ4jeXZBbnhW7praxElYnytIFsKBjLAIVN2mPp8TQs
kXY/lvlMkKdvoQbnT9o917AQRE3rwXLk8fbQrD23kYaEmMqCtugPFulU/6AD0w+c12wLubOyCE1x
60yiq6HmqbjkgFSrvDo4hFwginZcxLCxE1v59pggTzplhU9oO0KS4r7ge4cWh7KD05cI3HTc+L6t
hKupAt0uZFFocXaXKXEbGF667RNE2OiuGLwtx7a1iTCiqXXrGr4UaXehNO6PoE/QYGhrsVGEW3sB
IwKc1GY+t9hwEd2hgtKY0yc7B7yx24to5eomKnJK83RxqKcugz8nIJjPcRvJXtEHCVWSjcrSyjSb
2MhGOW4OInyHfSlXe3hgza8eMEt9UPsCvAqQ3tOg5v2gN95p5X4mvqDSSV7ZCpizqoOlEac/qkzU
oVrEj5i0TywZft0eu79avO+kURNhsHTUSWdm0XM5+p/AlqqDLNN56DnxGDAvniLANJPIyeqHBJUv
+J97B0XmAz5QdZD3XkStyT7MMl32+IK2oQQJW4NR0jewt9PuAGYzLft93ijrKNAehvRM0kdAMcDs
q6eoKnv1FLYqc75aINruvH7T8ui9VcGFb77YbC+g9I5ufna8JA2KNvsST+OvOc//3B659yLmen1j
IyNnkrvQscgBZ6AHKPM9MTf+QHXueunrK73ZI8GkMbf6dErOxeSr+wRO5wcRN1sA5bWBub7Qm6s3
PlRNXPjQnu002bvLZ2jc7q+dtI8Ni2NcveNqyMYSFGf1wwZfPLbbD175upV989yuBfEONuHKjYI8
Chz6PFDIbj/0e9+J64Ab2U9nLClbUSdnTkkkOAzn4mTPZ/1UbhF71gbdyIDJUMklm4rk7AP26NEv
Q78EltpyGXovW+D5TXgEJbzVST9kIGYCgBnWo63GIPEyejfKTn3q5gXD5af2sLFBXVn7JkyijNG9
IfGQnmc+DfdLMqAcoMhHHC+ub3N9yzcTrVtdsS7zEwA0iQ44k09QvS9CXokP7DquNzBCl6rSz2Xt
yHOZyDu3Lg+stTbOu2szYYTuRCRyYVfL84hPs1e6ew82j+7iRS0nO9pvbH7Xxt8IYc4p6L54B8AD
F/pSz7nXBa5c7I3P9Uo4mOAHXzIr9+giod5H/mULOeSxamBrid5T4jUf2XJcZ8GI50W1E035LCFK
D3J/89Xn/96O5veO09cLG9GckKwqwNGX52JEX07Z3/0WysVZdfGaHNo6y59i4SepPrABvN7NiOyG
cLinNCOSdea8AmzVQjMowUlqvG985UeLWLb4le9PCzfRDzDwpOkwYMD49DVt1Zk7n+kYgxvvb6TB
96qKMNEywQ+JTYfeyagEybX/DbOkO+z7A2/wvKtdEA3yqTtagucbW5z3UyLu9/9hnvFMkYxBpKfM
+nuvK0e0Gtj9WKO2eHsdrN3ACPOUOElNRjs9Cxg4zzN2HZ/mofvg0xuB3i/iKrXeWKep/D43PUAc
TwJWqLef/P345ibywemUVrTHkytpP/SqP+V9u9HyXZtj4/usZwgvjWNtnUgmIKIhnPTsKphCXN1d
93Paefc8reQzEGpboJS1ZWvEeekpNlS+tE6owMuo7sAS9PkMEwW4+UZNC/nv24O2Nt1G2APpMncs
Ewl0N9I5IBOVD+XEln1VqHLjFmvzYsQ69slgMTCRQpNphORM3sGvjNEPZV3+H0yEqxS3eCXPblZ/
nvNyiJLWP3ZX7HfnlBvZauUNTDgEMB28y7I5BTutDNrBC71yi6SwsrJMOMRSinhKXSbPkOCNlhLp
txivstN7X8/3yre/QDTsY/FhCmU2QsRu7OAD7qReqPryN0vnjY/H2gAZcZ01I6ni3pXnVFlPjdAR
o81G6K0EgomBQDmsH6AKLs9gK51Y+mcq2T7x54DNW/DV93cf3DeCu3dgsKApdh+OA10n9UgIBYDg
RdKfQDhFt8NsbYCMcIZ0eFFqG2Nfe+D163+yDy8gI4D9KW5lFsdISJTd5c1SBrSfvsMx+x/Xl08L
sy7KKz7dfouVZGEKZnIfVS2hkGHdeDcvHvS3HiEFv7E8/9I0zEM1PmwmCKLy4dq0LJNzHvPZhj92
7MJD27PbS5kS63dWsR56XXK6i2dA6Dq78O5q2xmvJ+L5R+trGKR7RF1yHzqOY+vbD12xkKiX8FtP
oF2WVsBVqwbW5NSurQeoRqvd7VFZWaEmukJCDd7zOItPmGX7Mi26fBYsTf6MPbQV8npwNlLd+zs0
bqImZoFqXw+bb2g25t9l4efhQJ1ne26ebJr9o4rlqYIjyzXBbogdrL3Y9fc3R4oxx462ugpgeuy4
xBzr9kdmPcg83QiKleVkoiZcCa9P2+PxiTvZjyJ3frf1dBmH9uX2vKxd/hqLbx4/b4d5dl08vgC6
AIaDY7ik5Zn75evt66+kbm7kDTUSyciSWCeelQdvhvhhanc/OXHPstJQrdMDLLW3xmolgZjYiULD
RG2Eht1JWnYa9MJ6gbrgVvlhbaSMHOIqcG86Msenhb5OUxLkBP0beyNprD258fkX2aJEvRALBkoN
jFb8bsgenZnI/e1ZWHl2EzTQUJIDHL/AyJ1FTjHtiSZhxtjGmXElBEzIQOcmrcVtfPl1fRpQl2uL
CnIfOKQiDG8//7vcBqQ9EylAerdhCcEL5Cqr9u5U009JltYP9YySiqMS8DCLPo9ym8sjQYvuBcjV
OeSu3tLxWhtBI8zZohMxt5V1aksKiovlcejVZSLnEanJfLz9mms3uf7+Jhir3LXbgYKAKTzMD9zi
ijwLy3beGMWVRWaqMvFe5V1d0fikoarKYLWNVvYHz9z8P1CCgUILsrfi0zyfoJ8DVbgtRv/aYxvb
gqVztCbXT0fHoKMWixgFp4ptCcf/rdq+80X9j/6SxXGc08o5127fPsWlco5l29j7ZnCsRyi2wWN+
cq2wg3RfJHzUeeFv98cTvZdGyDZ+OFHAm+yioiefZ/yioC6aY2WkbOMDs7IozAac5ZdjsdAyPpXJ
Jy//TMkd2QrctUtfk/ab9Za7w1K4to5PFBqMWcgs9JYSLwe+IeNS/HN7Ua9MnymzUouxLHiCovDo
jmiMiyX95S8p+XL76iu5x+zDdS0EmksIb5zmApq6tVU86nzwAi/u/wjoYt6+ycormCgQtLDSPKFY
gYzKO5WMOy31RkyuTIGJ/ei029XIbTFwAg+lp3d2PWOpbfWvVkbHhH/4lrZiPuLrO01+yGFW605X
n+JlV/Svt4dm7fmNUktn29j8tNfnr6p9XMksaivx2VLNlhPoygbCVMfK4CZSArEuzznXqo1sRrJn
y28ykAGt+lsy9wUJIQbWvy4wAtrdfqmVYTM7r53vQ/KJuRbI8NZFN/K5HJsDWLE/qU3+3L7FyriZ
EEyaUcps1bJTUVtQ8bF/W9R+njsAfW9ff2XJmsBLXxfJxFOuz1bb+JEuyclOyy3i3com2+wai77o
q7T0ynMRczSmUVD6wYpe7FooskaSusuO1RDZyUsb6ME0K7eW89pauA7mm3xVyHjKlYsTdAEjv2LP
4NpKFOrfv6D2ELb51gdnZW5MkExVozAyJShS83oMltSJPJgLYwu1cYZ7F2mOzYyJkZmgyqH7ybme
URpIW039CbaN4DglOc8jqCYm0UzBAo4hQ/bJaWDhCQ+EPhKkEZE7KpitF8x/9OENtfFAK8vdBNQo
NTVODyjWmfVDe3Ad4X/p3CXjQenN6I5MCvJkt1flShXBM/bQKTQt+8JGaZNDS1upPxJIEuZIVILv
Mr+Obt9kbfqMvfTQexb8Hytsc6osanyY9fg6qMpvt6++FljGK9RQaqRdGhdnZ2L8voO1ctR4bb6/
ffW1yDKeXVZe1kqLlmc31WUVcEWqTxZjwDQs1lVbpPk1LvCSozHVX2k7Jxtt4ZV5MXEOXdPbbpa3
7Mxd8JkgjN4dnHpoPkEdnx2YHlFYchrxseVmAh7IAP3EmhF2xp7pXAMzpfo6sGt1l7Lj7VFcmSNT
AyrTsQUN7my+NNZS3vejHAPZLelGI24lXEwBKBAFqeKwu7io4mDz+TDGf9omCb14i5K+9vhGmgO4
UFUMCumXotH7Pub7MWYvHxuZ6y3fZNAWtfemzMFfaEf7GYCcpyzbVBZZGxfn/6+N4vXku4Lgsccv
Ejnf5oexRxl7C9+5EteOcQ4g0F2fqpyXl8nrQi//BuO6cLB+f2xgjLD2HQUx6MaCWYZ0niGs/cj8
fiOm16bTiGkM8KhoQeG/bhVZIGoYrAwp3wimd+n3+JiYKk9aKwEAIFA2U96P9yqXOkxS+iPR2C8F
EKVpL0lN+7s+tWDPCIH3A3iFW2jSlRk3JZ1UNdsQSAepf5rZFHiO+C6ydMeWae/b3RYxeO0mxg4T
Thpx13cQgnS84id03r+20FEXwHw7Xff1Q5NvKhUxQhu5XKVsgYbrg4Sog5eNH4s408RaqGYcRqbr
C9Jrc5iWdIz8HG4it598JSaoEc/M72D5kwEL2yv+AA+aC8F20h744WOXN0J6cvrGK0QnL0XiwkEE
cCxH3WXZ8LE8bWoRjR7kyWDyNJ1FZX2vanzXdPrv7Sdf+ZCattXwwoFeW+qN6J2nLOQs+XcZBFje
c/3Jh1d22AsQgovRiqzU2mjhrexOTQ2iuFwmH1kbQjeEhcz1gq59Sk5Lz8NlOfh5t7v9Zn8rKu8U
LEz5ofmqSD2381X8kzdsF1dwOBhioUIdL+Mjquo88is01dvB6UB6ETWOLji/JJMujguZ/Lt87KfP
C2y9Az44xWVgC8fE+vlxiMvpH73Yy24pLXJq+4GBNW1Pakeg9HkWUkk4RBVN8ppwLw1ZUtjH6Sr5
ilUHrWSXWbvOISyCbwE/uWXaHWUsvYPmkLb1yl8Qnpv2Xu4nT06X27/IkH+qp0xbIXEXsXesUX/r
014es7bToV2LuQqWxvLmiDSZH0lStkfmus6+GvPloGFWfoF+0XznQM0/SjRto6ywmr1Oi/45mbrl
qewbl0GajVg7pxu7e8vWzn2MlsnGTLwffExcM9abjylNG19zLsdz3f5p8m/cfhTZVtZbu/b19zfX
juPeTxh8oS5QUAKYq5USGz7wDKA2P9RyY8WuBMl/oKAwn5prH/Fn985+8hYZxGL6SifbC0oZ/5N7
Fjw1YTnLhmVLpWYlm5vYSYnKjwP1SXhNWfEQjHSU8BgDD73KSw/KHlvac39dz94LEmNu4JKRCyq7
9FJkAxTDiSu8kINOeMfGJNl7y8hgUwxdlL53fRW4k4LVVdLS/ezQIezgCPVlzlOGDwL0CWqxjE/j
YLGvxK2sKhxrP/3hxH7/tLSTDRNpN6b/YEcuX+a0dO0o8SwdzRL20lXpd5FOUxI1eVk+lVVHdqqC
MikOWehCybpLvtYpNHlE57T7FiItAVjg7GQzQSK11BVO0721l0q7r4ox9XtwqnLnsxFpxQXWwYra
hBYPedf5T2m5wAAHhlK7nGTjcajqZZ8pV0c5KF6BgFfSvlhyGuXcGu6zIXVRRs/rfTlN31tgQkI3
p+Kec386+72fHqBA5p4gb1BGBQp44OtW02MPZh7M4VDGm/Mlg3yjM7wAew3XeWgKRZjYX2MSV/te
yI8BbZgJV6mqfFHML6czOG9RltyJtg9FttVwfn8xMlOgoyubSRA/qy+UF+qhTh0f8i8KJu7w/PXT
ctg4MLy/AWTC2LhKR025dpPqQsQvAa+tzcr42vMbm9a8ygaaFdAnm/ps71WIp8mH/xgYmuPHwEhM
GJvXto79To8QPLTTKcjb7pw2RTCO3cf2LyYeOfexfnUxIQMJ75uQ8/PgOV+HpNniN7w/Qmgr/n8a
rQFJUtByTS+sbKI0ySBuOOGjAs75SDa+AmtJ1Ngj+VXvJHnC+4vG1k5a43wvHPdfV/mv9VzeVw1s
jDKS1hGBd97GLd9fUPwv9e7Nx6G9irrFNJcX6rUPi6+e57zamJC1SxtLappUDAu0brwwNkIr9bnH
buL2vmXtysZKmj1Y8jG/kJdRjM9sEugEs/FjCG5uwpRTK4NRdwuujDdfsD2I5mKL3P3+h5ibgOTO
Til4XjS9ZKx+VlIevSa5s9otG+21yxunG9t2VQrXvBTe0vOP0cmjvgYZn1fuB+vnJiK5s1IK5XMx
XHyGauJQQO/R74PZEnfST3eThKrPBIvXjbLz2utcf3+zMu25o22buSlWpv66JAk+8/RYp/RjBwbT
Kp1admsnQ5NerJH0+6JvAKLSdfuxPrYJTrZgtUWSwsNcFN9daYXOrODZJqJUvd4OgbXRMT8EcEUs
G6iwXarmF0ndnWXfe9O4u31x513eIkoBJjo5VfDvhLJSfLZdq8AOoBXxUXk9NHCnlDUPk+/U/+aQ
KrBP44J6bwDZD+8cT3XTgNRkW8/OOE/fvMou+KlLXP0C3Qb5be798cdYufbFh/jFl9LN2LeshuVY
2S1DGtLaKQGJBCjvwJyG3iVLNz2VwCE9TbXQ59R22KvGB3DfKgf7fmCl9y1qpuEwtOxnQlr/u59A
RqMvpchDHBT4p8m2ne+66GEVm4F6JQO3qKqHKe2yiJIsO8qmqCKRptbe9ai6SDj9fQemnO0IXDB3
zIFfQZDN7XDnwpzvGFdVjEJdPB9Hgo8ljnx1egdrVPEJTqRgNQiuD3M7UjjIu9a/8BYGWXfU2v6V
zbR+TP0czpdN5nWHiXvtYWZFeWoWu93lY81/TouIH3Pte3vt9XBPT6HXcxlAsH2pihE6NdWYwvZU
FlUGMpcunrlv1ftYxckXeCoU4FEA8/64xNLZMbv2/i1EhT7DWLrP0yTw+qxMRcBxZIXTjer2xFPV
eR4qkNxqCY0W1rcvZIAb5C6Fns8Pd6bOrm5HNt/lMI8t7+y4hquglg+eGzfoHFQk9CdW3dHcZQHq
BQ1a3G4WFV3t7Dmzinv8VkZQAHdDBqm6nd8RK8ySJA/rGi5U4GiVd0CKzeC8wowxZLzh4dS0y071
pH11mO196bLeOy5NOkflAPkl2cAbNnBgPYNKINRTAXIdw8YjmMk08WHL57DTbDkeNIKANk8hVAqy
eLbcVbWOP7vjHB+1rpezj2A8Nu00Qw6OyUPLBifyMy3CZNDkZ+Oo5msyYxE1whIvSz2LPSj102OV
OvQncCj+L7HI8ZVXWB4WhLR/WTyxYarldXOIg4Af6oXOv20hwthqu1BQr1x2tXTF3QDddG/qTjRd
QP4bxUsxl/AA8n/AaliGIGiXu0YBqtEw7+Ll9SeauOVeV061a5keQHqHQwDccNodHDzJPx2Ob7u0
yIcvI6/9+8FOMKgwQzhOPcy4shoa4XUx8B2XNZAZXjUeU9430LCCJzwQD4M65GrJ76ED4+xjsAD2
SZxo+GLjmWWelUBuOa0dNhYQAjN6TA/SAotJ1K56LInGMZlp59Hx42GHw/EYFExYw36A7EDkFhb/
3aMiD/mKFjQ92G8OQe3O45nqeXlNBkyTDWjKkwdBoiMZZHzJ0EwOLTfmDwvh/JO7VO2hdSr72DAV
o74pgZOWYyuimIj+6EkBK88F2tJlgxHUts6jRQ95xHjbYhnYbA+bXOCeBAMcIdQt4O6+XzW7paDS
OQM8CD9j7SQ0EooqyGLhT9OWVxfLx6KWqozDEro5e1s69MCnrowYkK+QTXaGfySHCWdUOkv+o02y
4sJUWX2CRHB7qO0q/QqfXf0TYV2FoknqULgtcYM54TUKCUpbbA++N7TXZmjXh7blVo95nUswucgE
/9NqRLU70xibsO2lvYSMlLwIi1qVzwNwb/mOeQpqj4IyAkNRNr3m3lDcD9BH8ILGsedPftuyQ5aV
1stCXQo8HIXfJqBZBMJZnue23/O0iX9YUz79j7PvapIbR7P9Kxv9zlmAAGg2pueBTFOVWd5J1S8M
mRIJWpAEQYK/fk9q5t4rsSszb1RER0dIVaIBYT5zzC5R6QyeJmvn27GDp3UE3FF4h6UBFTLOoXkQ
wQM5v0Q/MbgQMzyYoknZDvIL0KZCkg2yxc0I/9c96GKzfwErVjncKjIPUZ30BV33Ti2/ZAfceTsH
DLE+nEMpyDNGwYo1V1WNtIi6Cv7yvr23tQHArp58WGJnRtY/Th9hx87HRYjIBvR2+7aZdoay2ySV
iFNq+Tp5pToTgx6iqr9XBbwlz6UKVCL7sGz389BdhV0fF+Hwl5NUjxSRF9btOdbc+7Gut6S7OD5Y
FZqjsDIZec+1v0lh2n0mxHq/zOgtyS2oPZA2D1BmzD0ZbNqcXRmnh9K9BxNf2GJfOrO45cn4IXyK
t6QOUI1aTTNBVrQtHgGgXrvObSnONbrez868v1EGGsvQHVHNnhRt8yNAeLfT3G1h8KDBwxyccwq1
788rEMJ/j0ph7WkJ3CCRgKfAbAbV61D8NVTm6SOz1ltSBryAVmmazjU02cS6HXs4Z3edH81udk6L
8whiwAsOL/ZLWK19Y5QuoE0nJ5PsMrerUGDO1MsYzgSmxJxcjX29txo1GZm2V/BQTi/UbPS6Ksb0
tpgLEFYGeS5HPPbZDrP+l6fBZwLdIB2rfdY6ty28b3oKb2QoZDzDpPXu9KC6P43p3lmrS8aB0/Vt
YRoKnWQcgI92GP3rUbdJF+sRxbq5MqNB1xgFtawcOhsDBBa+tlPiPsL2GH7RcPMdvmiv8eqo8Gx9
09XI4dKgrx54hqwLxuyWfanCIKiw8FE4hxMIfDyjzvpNHKh8BlC+h+xs4iJhZTyAv7QdkpiHtbhM
Ce8/KUiY6hVw9IoDaVypJJpGTRBMwMxxjZrMIKKKJfXd4NDpXtBQxhl4oU7klhSWvzBG/gy13oCs
na4KPrFptGtlvGRN2OREFJ3ILzD1Dv6iM6CvW6ctu5eABY2Nqa/to2qEXtkpn1FWBN29Nrl/0SvJ
r40p631Rp+p2KAGtcKaqFbHrDvm0ygctwjXaTy18mN0Qj96Qg2z20DmfMjI7eaRqR2970ZSx5GnR
rBqvzApYINfJPXFEgiH39DN8w+mT0wZjRFyFFCLI77Sv+IVLYP9dNoH7nVWwsNu0tRw3Pli2jxMn
9lblpLsAXx+Rk5x344xTsCqDLKJo7e1QIA0va1GilgHeWxQgEYuIVmYj22BC7Xv23dU85NVdx+HO
3ARApiSOdLYVBFeioBDOtRZdu+rI2LwWZs42s5XdrWVVBp95Wm+K3vlStFmzyTyWwA/eQFkPauht
HWW+28chEINNFIZpDvPFmt05M9byIGEtVNAuAACXSv+OQr8UFLNuCm6HzoVkksqc9MZmo+vHDVUY
OARx0LnS7Y2LqB5IxAl+m1lb5xHh2KBj0zdlFqcB9NFnp3IvRZJifyts6KffG9mLXe8CYQ5WU4tq
eO4PPG7DOvlsx9yJoPrIYx5wWMyA9AFFmpAiSwlTckMmHuL+o72ADoJ+cvtwvChgeL92c97Dp7Sh
e3e2fKOrot9nsoE7ufXyDax/5CVmFY+dsOkvMgbH7izh+a0/TmnsTabbIa0bYMneKggpKP+ac9fd
qsaBG610+O3kBUm9sfjtvXbTOXahdXw9KoY4Br6ZF95IutiEB0trY2iM4Emt9VRnEeQ5GHzKKfIw
171tR0zTSNseDM2SKA+inhKeJFNSrDuv49/gg8KvKzKQdTqjllb0nffKhMgvbNfk4F4iAoqCbtI3
bp85N6E1Y73xk0p+zTOADwrEni+OP/7gzVhsFXT3Y68zfuzykW7qZFLXUg/Tiw3C8rahSEHidJyb
Rwf6OWh4QSQ1AmC1rC9EEhgQOgDOixRrArHug0BdNPDu2ZQwjl8R22InLsvkecgTs81Z6Y5ovjkU
G0kI8yEatvCnUSEvLjwo5bPVgEztqakbtFng0dS1EQ/z5gmR59zBRcGAsTDCF+iqhPvLZ5jP488h
5zSG1rG8cSqBP5ceUZB9dnOEiSYZrQSZJ6yxNaYl2hdQH6RfT2/DR7b6JaMiEIUwNkeLyzk8Jjo2
LIFxwQgVr+ZMgHHsDouCo5wxHxPIqu3aWQskmS2JXZiEmHB6DtLpXB/hSEAWLCov6OJ0fdci8Cur
8UHoGWIr+uH0EP3stb93UC3eICtNKPSA8r53313Jiz7y4k0fXear5BXcpnbF7uedv3O29fox210I
CMt/ms7gto691iJgrlvAeRrj1XtPw9sBPEh+LoI9EjIteWY273rwRdB4sZo8Zjq5Nxm7Livvx+lB
OxLELulgWNfuoSij9rBa2HpDGSeUPuRKr7uSRVU3vobkIx40fugtGWE4gkKEsBgjUOn7le3mdAXr
qGBz+kWOZBQ/+4+/xEI2gQ9HmBAF/l25o5StSMjutWu3c/O1rc71/I8N1yL+K6cR3e+iGQHN45eK
V3WEOtunzoXhRj4+FKy+S8v+nHLjsU+/CO8KJHs42udsH+DQfIX0uPsJFvPlqu1xtJ4etWPvs+iZ
1KOXhUC613vsXQ9BSK61E36qXb2tugIM0/bRS9X29K2O7S+LJZKZtlISbla7EBmY9RGgqXQ9Dd9k
l1x86A5LchXtxUz4mEw7IK13U1rB7q286J38gZb16vQtjsyyJcOKkjJkZoRFtCpgcOaWK3fcZeho
z0xFdf5y+iY/m27vbGRLklVOK4e1lST77jP73N7MT8VuzNGvjobP05f+dhe+IkAmf52+2/ttM28p
zdqFkIPoKIirPXwfsijsmtqJoOkdbGyR1jtapO16zIEUjcrcOM3Gc2R3BvZwZNf0FqtJ5bmLs7b1
EUHUO+kxGLbm306/1ZG1s6RY0ZRBNDscvZ3MPjN4zKbzJ8RfZzL/YxdfrBoUpNkIL2dv59b2Sdr6
DZ4oRZS2HxOH8rzFIdkZk3SuKfxdz329pQHzLsaWNWe64Mfm8OKYHBlEp50MWLICMu5bMDiKu0w4
KEo1szr47Mi3SvrnCj3HZtdi1dcIjAZ0BOGFBJfFxnyzTY80yUazzGIm+2hy2thA+fL0Vz8yoZYk
ntSbsqAZ0TiSgNJHqFRnr64/+19OX/3IDrYk8TRhpXP49E27jH+3dI4UrPNQeYzC5hyr/NjzHz7Z
L4dYIYMxVPWErCcoflScfeHTORHDIx9iSd+BJhVqlaRF+7TNYz67e9TD74dwRvOmeAKiZeWbJBqD
c9Jpx8ZqsbS1H7TIvMi0G4BY8ss2HtAuCZtD9f6ce8mxwTr8/S+DNVriDQje7c4jHiJ8KeEMhxzn
9Lc+0sPzltwQG1QMthLwNzCcD+tktiLuTdev2mziN5Dg7FcAEDcbRV3vpaYFKVYBshQWid7Jbmof
Ha+qNqJE/pR2n/SU8Mskaep9n/f55wFGK9+d8qw93pGRWKp3wrcVCls9LfdzSCQAR9PaKUO9OT0S
R7aLJW2QoM6ZGdep9wdieopORlM5UZdl8dTQy0adI1wciUSW/EGTJUleWzJAJpRuPFFvUVqNpyG9
CbJ8x4l5IQLyxadf6dh4LSanqAtNUNXJ97343LK9BcHj9IWPHAxLMpkyHQusfyjSmvyybtrnyQ0v
TJB9P335Y8+9OHdmQr0pn+Dcm0gOCFzw5JL+x+lLH4Gve0sqWSD8PqisF+zcQ98qBR4UBn+Yv7Uj
+wvUduQFyBxDNFWob/LaJmtVTOJjgduS90RYFZhuwoUrSDlFdSZdqPkOdzm1BL4u85lA58gMW3Ke
OtqYTopK7RvUHuqpgTyRuYSKGHyt9EUdVDs5ncEvHJkGYnHoobORUDkjEZ2NgK7mQ8vnTZk9nv5S
Ry6+pCEHA5srlgdYj0UxxEkLZTWQ8h8sTAVP3+D9BS+Wu8ksS/R5GBv2RY9CDXTVDPWjogojTYaY
d+OZ27w/mcVyX0EHWYVVoZAOFt2r41cbQfSHsnGx3EuSoSxqp62Hve30J90nm5yeU2F+f/TFkpFq
4XbdCfDrAROa1dqBKj3gFhS+WQ2Ibh8imovlLmI8j/iJQ6o94SLOnHAb1N1dCnrt6e97bODZ7+em
cn2bSZbofW/Zdg7d1eANzx+79CJwzZqkDcMqHfdBd1C116Z+DsL2nB74+zGF4IvAVQnwZ/K+ALYM
LC/eNOshRHMbwaM0HzGsQXOCL1YutJWIEFVWAddUr1Hh7yJToMz3odFZkvtgWe8NTlZUe3QOYPWN
uPFjcS+6/79/0kGCG9JmcoA7wvCW1FxMEfOzs0W7I5N+SeOzo0/7ngR6z0TTXsM2pnhCqxoIG+UV
Z46AY7c4fPNfgrl+QGuNDaGGI0z6iZhiNWKpRYMuzrU4j8x6drjxLzcIgXrMLU3K/Wj1FZhMTwBy
fP/Ydz3c8pdLOw08MCFeMe5Hj0c9CgPdud3m2EMvlmqR6snJW1w5rdzISaeo+ZiYhVhy+LrJ8XXQ
a7MvMrGXFp3fLnz2U7Y+PSTHPudiqUpYhNVjSTBjNCr0JHkuXXcF8MY5Nd8jZ9RPqetfhpzyuvca
kxuYC1br0nsroFA9N7C3gAhu6X+Mfy6WlD4PmGHfq8dh75jhRjv8QjfsFYoKH5vzS9YeIVXl2pab
PTCzkZbuRaHhX3OO03XkE7iLXHKQMHnPwG/fJ6oxq5IiNxkKeuWU6J5+6CMv2XqN6Q9GynO6pwfE
Su7t4RT11arm8fTlj2z3S8Jep23i6wYv0Cfy1ulKdGM85xot4J2f66fT9ziywJa0vbRIqtKflN5n
7Io79dadvM3pKx+ZoT8NTH6ZoRJQPOm6uPJE+0edk00bmIc+nbcJDnNTT+cgFe/n9WJJ3fOhBpiM
DjV7yKv9yKy8bKdORy6Tt10P3q9GiboPQQrtgqz44HdfLO5JiZ5BCFLvFQ6eeJS4X6I1jcasO3dU
vuvzgoN4yeErnNErxhku3dwfm/t87s0u1dVUrULdAT4texwOw/1EpELi7ecEYDbnECW1WhQRUaFP
Y6Ad6ylKPEHW5eymTQRbGunFcirrW4s+9deUkMHGORj96OxqoP5Aw+q6OKjEB/fvJRC4CYeZkGSC
KYI7PtEqvC1t+nB6fh1Z3mQRqcC5OgzQ/Tf7zHHveBJcttq/T1KxOn3595MlvgRozT7gjOVMGtjZ
6peMhfs2SW6qzh8iJtB7Zjz/7pqzXkVHXmbJpAQbPvRsAfMIylAbBJbwuUETPCLTvD79OkfW+ZJg
h8zZumGHG0h+70MuJX89fd1jD77YZAWbpANoh9mD0Cbz70N+1dvvpy99ZPtbmg9AcxqSGbrr9n7u
NiqifeGoqCfoO0ecivo6qTQ587GPjc7h7X7Zq1IGGKT1rYFjTQArpJsZJNLTL3Hsyoe//+XKgaEC
As24sqr/Et03oKE+dt1FYOS1TkZGhdk/u2oN4OM1M+e0uI6N+yKHcUI4fdhAmn05TwcgX/HS1Wor
ZAZFnfZjbC6xdCPI4CyrTF4ku47Y2KUgrIIM6abZ5ceGZ7E5UCiVKS7THBEpaLz+CN8n9CvOqf/8
3IT/3p8SS5KPREPFM92A5VoN/oWTzTDfCAiPO9g2rEoIgEVyTgYncgIn23RTAWFT11Rx6RV+NOq6
iIZmHl9HMeYrsF6hspiwEihtAgKDLxLgoAfW3Ia8rD42W5bUoUyqlodzZ/akb5qXvAjza63z7vPp
wT4yYZZeBihXdUUrU70LSwHNB5Wml84461XmcwjqFKo/s4cdu8/h739ZS8D7y6rLcJiMdgZT1i+v
Mxm+2EKxlTOFH3G7xcFLlntBW4KMClOXva/utf9WZSqW7aXLz9Q2jmwIS+LQWAML3zqYOr16k/nX
EJacp7/CsQsvdgROCXBYDBcOxB5BADqy6cfCnaWJwTTjiWeAOCHWWz3nhPaAhacPeSJePvLkfIlR
BsN//pku7Tm5pSYF2+Rczvv+6cSXCOVsRo277cEhxBxskRnlNeDJqN6ffu5jV1/MR4R906AIsBAm
CNbdJCNG3BXKSqev/v73BCv899kOs5+0cwieHRar0ehcT+acKcX764gvqcyA4jmOnUeQFkB9IY6N
57FdD/nDVJ07T4+NzGIuauAQRX8gQXpwSDLZFVXgudozIcexgVmcT5Cos0mne2xmdAAf4pacE195
P2OBQNDvI94xwOe8EplECxBYnzUxBWPW1I8uJJTn9pzJ9bHHXxxNYYfSA/NQePBz/xHdsBgY6vvT
U4YdnvTv5xJfYuQDiEuoHP4PSHmTnEftCG97ENr4Cuwob4UmfboytfZXo1ejVhDUfNgSCJGvAHHI
V5mr6EWYNv0ebn7zyjEhehzIpfZOp/pH+I910RD0XVxZuNbKoA5uhLAgKkDIlYJno6pNUmYBdko6
3vggRW1dsMNAOEr5qqygeJLIj2EB+RKETnJIn4FHaPYQ8q7iOss2kB14EvDviBnS+zPL+8iHWkrZ
g/nalodNddckj2KQGM1z7bd3zajhfLFElPsFc8KZmXA3dlH2vUjB84mLt/4VfZ/ypnhlTZxUkfx6
elYce4/FekElvdFlg5uBrhhV9DGZz+AojuwjwWK9ALvS9ENTYrblu0BCD0RUgEPDYnoyq9OP/n5u
z5cK9kGTO/ngsnLv9+n33pCrZEgfCsfNY9kDipsWl33rXDdlcmYBHRmqJdawK0cOEyusTW5feQsl
1HNb7pENcYkyBL2kG0awxfYqUOGaub0BgrefLivFzlUMjnyNJbqwHYHf5VlQ7Kty3hlRzXs4wvY/
RFDCeQZRzJlPcmyIFoceDLFmEngggOgqX08mvAS8++H01z7yBksSTh1qFPYhubOH8giLyrB/7FX/
pGe6hjf7hxIDviTgdGVALLix/d4R+Z3oky+Oe05c4whPhC/pN7bHsWq81uynALLTHS/42nalEwt/
NDyCbUgJammeNLGmbFjrufE3VoKsEnlweV1DeBNaJ30/PHu8r6/8XAKbPrcwVcgkWUO7K72vmGif
iXDFKjXtsMGotJvBWji7swEt98ZNNzKU3XN6sNJhHrBlkQPeQBZnE61/8KF2QUrtDCwVKMjFJvem
2zqxzdpAJmkd4vCI4a2+cqtPxAcVbWtKz19Vc0NuoG7UXSoyZBtes+Ke9in5AaqR/jQW2ty6uMa2
V7MC/cQNLhC3JFGYM3GbgThDo2wW+lyQe6Qqs/QgUECw5y4g6XspPL1Ns0k/Ty1IvpwjM6VJXUbd
CKpN5Ib9+NGFdVgJv6Qdg5N6bhIi1Z46mIe7IDIA/n/lztMX2NF9bFouzQlMb4rONAjJLM2/Spp9
m1N27rQ5EtYskfM4na0HZa5y39ppiCunearnYp/V/tM46GvWmw8emP7iPCBZ6FR+b4c9n9IVvOH2
TUA+FvP5i6BJg+PiD9JFCjK2K01fSXLmcDxywiwhs27djLCXc/S+8mzwVrJebowU5d7MpX+nBibj
LrcOKGVetoK8irs5vdUdOQ+WMFrDpesVJVIqR7lr21eb1Hej9KwIybEAYwmgNdaznoTlM7qJB5q+
Ghyz7iF6cg2WTn6hk7pZKQJThzQY6puZJf5t7dFkW7qyureZSm8KGIk8n37XI5xBvoQN5mUHQzXh
o9/OhnZtKlpc17RSMffoeGFr7q0c7MZrNfhqrUpWrkfp0AsxTlXM6ND9lTZ+ta7GpDhzzhzZRJaK
1GWn6QwSld53xQDSt0aVAhDUi4M+T0xhOhcPQfvJNP33M+/PDmnPO2H5EmFctS6UHPmhO60OiiEJ
E1dgNkOXGhjB+TOB1cJlm4XDJ6KMBGLK975AmFEmK2Znh67GioNhM1cQoGAl82EqrNWeJEN7qV1Y
+gyw+IG7N/M3YMO0X2A3aK4DlflrOXMBf1vCs9uEjvnGccPqqzaaAdg0GMjHCwdKz3rO4QpkHXhE
AncGgZnpjgyNf2frELISVg/bZqpsjy6OE6yEbuxr1oTdnVYS9KO2GV8ST8rnzB/ldzpV2XXdmSBO
+5ZspZ1TYKZpmV+JUM2PXNXF2hta9exp9IlTzIq3oHF9kN86WjygzTHFMBiYACtN7Z6WPrvVkFKP
ctTKIgq19RsxpFAGGNK2WilIRER1nRdbVJ8lwJXqpjWgtcsackoj8fxXw2v0PUDg3TTac1aDNt7W
VJA/8luqP89SiKgsAxqLFjx3CzOgXU6qOkYWqONeDiFkkmBBBEPC+XrMfOfNT4S7zTwPPuyw7rwa
iUjAHcPYV3UrLjJgS+MKgiVbR6fOV9JDlTAUIl2B/gYZEAsl1Jdg6J3NCEbms6+EG1lBQMPzAPzB
xHcvUkJT+FmJITZTnj0PUFhYe2Nl71ARhMUmofVdwZiJ89DA4xsU8RW4c8m6Uymq4iUbQGlzEhGX
1sz7moU/OmXGbZIU0OzwVHdVN+G49Y3P7wFNKT/DoTj9XlYuNBbykeQY1eKcheORCHGJzxoZY12r
oPMzZkReuaJl1zCk/3Z6MR3ZOJfYLEo1JFIHpH6h29wiqw1BFpUbVgdd9LEbLBoaPhn71lRTuAvr
27K8zZq3wH4sX1qiskjtsUbbWu/zuVmJ0I8a8Hon6KuP7Mvphz829IdR+yVUaS3EPiHmr/ezHYAM
knl4iRUlzuybx8Z+EQgZMA+NQvS1HwQB2FdEKbSh6CT+XWb872/T/6Rvzd2/N8T+X//En781EH6Q
aaYXf/zXU1Phv38e/s3//Z3f/8W/tm/NzZfqrV/+0m//Btf9z31XX/SX3/6wrrXU9n546+zDWz+U
+uf18YSH3/z//eF/vf28ypNVb3/+8a0Z0I/C1VLZ1H/850eX3//8gx52/P/+9fr/+eHhBf784/pt
kt+av/2Dty+9/vMPJ/D+AUdm5kGUwAVnwz30Bse3nz+iNPgH8wFQJJ6ggfgJIaybTmd//sHcf/gU
GiW+74sAPosHta2+GQ4/ovwfgjEO9T9CKOMuMsX/82i/fZz/97H+C1r4d42sdf/nH78fooL4zGVQ
1CGeR0G8JcsqSccMlXWdtdfZGEp/hSTE0tuCt4X7zekS14tKh/l8r31XOCgQdfn88stY/eeBfn2A
hRMTngDvzbjvY24HIfOWKuhyhMVZAZL2VdNDHmjlms4LH3mK0OHSAqmooAnNXHGXoPCGpnkOA1a+
KyumGxCYaJficPH6KoGJ0pnn+v20x3MFDC91sESDSObfn8tFT1HTsaRX7qjLHix3T6ZxB4aDiYu8
SA1ywbnzbvqJ8X5TYMvJVgGrwKCFFZrM71pbFGPMOSLfnUCh5ZxK4IJchaYVzh/AJcCeEdCVxmT5
fbMoWMldxYS6kp6chxVpCLN7ppzgDryFSv2YCvA79rRgot8Y6FJDxoX7dfDVFqDqr9JQdA8QwQnQ
NHXh3beBoEwo76ByJMXdmZEUCxSEoJj8lNKQQj2Lh4QuxVp7qaakcWDRBuMrJKyp09sfms3WXLA0
5GKtFbgFOBqrOe6gyrnOS8NRCMGZvU5Ua2+Zrw9IRh5eWmVLhAAQnqpkE+yTDlqIUJWEGpSevEh1
2uxKXrFPbeiNFy1xvIcx9CTkpWq6ZoO+mUSSPRp42UBtoQTxO3Q2rZxkwXfEmSftvJmy7GNQfIcf
oU66r2rozSZ1aHmZsVlA/KH6Wg3K2Qps09cgBh10GkBRD92EXpQzoBcRVP0DhKZUb4M5DJ6cSQS3
sgnruEobDikdlA1IpqqrbmraFfzl0HzM67LAoLh1jNX4zDzaPUBQoIisqYpNM4h8dyj4buukeh5V
Md+b0Z2gjt50K0OHZAvVPe8i7Zvsixr0D1/PHolGXkCEaCzmCOiaeQXFhWIbhhPEAOCOHW4xDAxA
da5uIFHLIwrZwyyCO9YFwss2GgVRLwg6q7XrTUUARYu6+4Jo290mVvibWiTNU9r2wXomSQ3P4oB+
DUbXZpFtO7u2TWqvwcq5g7ykfy8CPUTa0/Q+qLPiwTTE/DA5hLODXIT1LvRZEBUWhJJ7xqCY5ONJ
TERTS/qD7+vBfS8I2F/wREib2CNhe+U2VuwAeZpR7Ug0rAC9cDt46jGvarZrMm9ao/I7QvmwTeIs
w6/VkNBp154TMmfvpv0M3fFqeEqCInuFpG+ZrMCHz28Lbb1Hik7urZNm5qXiIEg1mQnX7VA4+xYm
PtEkAxvGNuRwW2mrgG5N22agqlS6ibqCIBEKwXH/Bl7B3qU9ZNqB7CFpHkK+os1F9dimDibXzcQn
MaAqbb8J9FniyUOdp4TQ3KVTp9PehNz/bEYHyrdQSM0vMscZUqDrfA0cYvcCwHb5nVlBL1XQj9AI
gKNM5pXmpvUdCQ+YfEN8iAQMpL0e7HRQGlCifrZ8lrD5xhcyfEam4UoXsiSq2OSDj5oI6plxh67s
NU+aaoUOgFlTeDpUkRLZo9/RK+jnlTEETb57bQOWlUovIQQGsSORfbK06KMiyPXG79gYWTqRVyqD
LUqYDDICg7qy6UBipE+3SYOQ1m3mac3gvncxpZNZS7coYoiCW8w6HowbQyFxMZp8vhm1jx4ElAku
XPgx3tXM9o/enFQ3kJRL72SS2qs8Ze26aycAHBUk4eLeN4KhHdYNbaRDinWpXGPSNdoMSYcOVqlM
nGTZ9MaUdEXcDEUYSTqV1xSigAWUeiG+8DkrktJ5lcaC8Kfh0ybKCNoaeXatQG3Lv9Mkpz9afDn3
ZQZ68KG2tfBWY91qfRPkrud9Cv1OJi+dClyCLsAsc7kzHnGLH0DsGriqurb3Hj1fkO9dUFboIORD
N98ZDpWCrSuDnqxYCjLU5t87eu14A+piEOg3/BLmxXiq3uZsPY2kIBLKLCPSywDULrmxgHlmOJwy
HAf9MEzlBnIQbnY59mUSxI2tcAV40WVd5EBU+jqjKfeRraghuEprMvO4n6B+thMWQ1DHDWSCuquJ
wtztxsdOzPm6bYLykMyhkDa/DFkBTRVIp/gkqgmYeDErq7Rfc+yjXtz4zcivhCpFcQ2eWTvfcfC0
h5ULaEHyNlusj+tKFfyL2+HE2Snbz891iCmWxjlUj7wbeNXg4PJbmYjPU0sxNj2EZuAJ6ZR6NwNR
xFKIVHswpkXCySCKUkUTOCRzsmEUWOyHqmrTYjdknprvdD0F3hPqJ025piwcwyHG7DQCPaFABRE+
bOICOFTxuX6r5zKrVq3LBbBjveyySxIaBcHfygnk6G1QPu9JtvahM9l1Gwl87bWnR5dt6r5lDwxR
VC5hlVtbKMY7Zdvm1TUt+7JI92KoWOjH7TgZ7F3Y5UkcWDYSfNyhbusNd0lYbyUBLhVr38AlYV0H
BIo7pi0K5cFAau7dGnpDxP8eVnmQVVFDrZ+n0WRQAVj7eQ+/BuCVyk0js9TPV9zAbHQrPDYGyIRB
Lb0SJfjQu3DyOX8Jp2Ds3qp6xGdxAhQv+lWZAQYr4xH/m7aIW6EwvU4bLfMrt66L4S89jjWEdVqY
LUDs3Jqk4W+8gsQOi9icCM1WOcKp9IdPWafu5y4n8yU2SbQY0gQbZlzX7YR9DBUq+ay023s3prcz
RiqjLUteD6J+2LKSAQZdDy1gRRZ4dA/qMoDdIBrjNWwXsjb/IVusbdQdYEDeOvBF5m2jV00PXnML
oTdoWENYKMw++WlO1w68vqISLA6znfqivUy7MukhPpfwG83E9Jeo++QZCK9wp2oYPEAfQcFXg3ov
IZZy26fyEq9XbyCmiUpHyEYPCvPF3oMwWrlpB/SyI1U1+i4cpi+t0TCG6LjcJkEeXDu6SuKRW8wz
V/WX3pQ4j6RJ6i0wXzhbJt5BewsiUaOcyL3CvrIK+9C/lSASxKEMvRUd4AkFUV8adX7gCWC5/GHd
zqbZFI4Id9Z1hrUK04Me5oSNJWimYjUbossHEaTlKnDmAah7xLATlOfzcpcFAbAIg2iba1+kZXEZ
zpzA8t4kF7Iq6AWjJlvnqNRtZDa+UAsadeSF6f8ydx5LduNaun4idoCgn5LcLr0yJWVKE4YsPQnQ
g0/f367quH2k062Knt1BqRSScpObBBaW+Q3CRh1ijqJ1vdtlGwzm7x5K5+26xrwTeq20mhJv4lkX
qvdD2jrK+yrxjTk5gEziZpv3eGxnXKS7UL/rcY6IQ6c3yJ8iaImm4A93b4dnFLZB+trBnPZgrxJ7
64vnvuLjRjsPPnhXJdKkc0N1N4iO8RJdzuCxWvGS8jrHyznwdhvlxcleEg94zod9VUN7KCcUa+Nl
cQp8RINyYRAzrfbPKLPCu8q4zkeZkUXjL4dW1agsLeJIVGj5lyO6cbs3DPpQFABlalsa7xhEeRt+
cgcEnh6W1VSIaRJ8DWt+rEgBx6JIO2Zfkp5GOJAMyRm9/J30QMdVM6uXksP6Js+xOnfyq5iss0oM
M5ntonCULydHhTamip40AOlzY6VDH1VzXIFUQw1iWl/7aeifUKgioeLbh894sAI+U35Qv+/aqt9S
ky/ytZRO+AGxSmje+G8/T2XmXIprRZC6ZhsvQm/UKMMwloe9RsAqKUvPPQpfKf+A7tGUYYJYZ9+n
2UQfPRvhrMSf1QQOwTL8HJUhYgSDtaF5BbG2j5u5ms58cJjHehFlkyJXOCfbFkz2cR7m/KaNHJo8
jsO5tVS4aieyHEp4eLOa71DXGj4vYVm/YCucMXUC5PfqOLnPgaKa6hj0W+Q8hBNqzbEtWr0mDXpN
917Ntr8JQzN+mFY9viOgNyiAiaZ6HLasOU/zqtJtE405juuyloe80sxprWZpEtfAuj5Grdnuc8fP
xzMGq+vK8zVWG0cbTdU4M1VzK01uHeyCKRFKqsFhG0r7ZZnHKFmcvUuK2suP47B5pyHLr0LEbfm+
7povdl+jYIYZ3ZL04+C88mi1l5pdjansSztIxR75dHILw/ALvqimbjo5/pyn2gkcHW9DUywPEfnh
ky7F+sEvg7UjHGfrh83pphssBuq7eq7be9W195Y207dVT9m93+jwUS7FdBSb8c5un/n4q6zBcDJl
fhNGDBHTsHZlgpLWcLeLiiU2ypGaSkzWWfnt8Oj1u/UlpFDZkgbhsm9sVtmmwvG7T01p1BfP7daT
O4ffZUeCydeZw/lg7Y47k67QtHVKJhNuSTnWDqgTp7hs/dBh5d9YK/ti6Eqb6Sh2K2axB+qrbryX
UzMcbE99hSW1hscNjajU8hb7xa+VTJe2Lc6WmdWhM94Pb7OK1B7bW/Tx0YRbs+idQDHn/UQNcCPI
YoHhROvDtGIvtNOVBja/T4cSPbs3psTjg1UtRB1rKk69S6cUP+fg4olFnVp39A42WiVpE07Iorn6
zg5tSfYz6kRv64iJquRHa7+56bFPOxjd2Z/cFUIETgzi0uDTkUxlUyZLOJ6zDBPCJFxUhF6vR0a1
c0PHsGyzdBf1N2ByRVI1VnRYFvwQK3sy587PUJn3Z8pRCznCNsonfdpsB3/g1f2gXHRs6tHPb7wK
yA9Z1rPPEOEnNVb/gnSqeqioPMYDA6O6O6yhtT5nLglyGo6zepSj6IJ707K7Yqie4W3Rwjgo42AI
vRnraQb2sdUb/6nsPOs9rccoPIULysnnqgsqMA7hlH0m97HTcIp2YC5++ywcId/MoMdTXyp/isMc
w/E7264/hlvjpJPXDCk6ut6zqBlf4EbeXMpefprXRT2vBazsVmfLU6f0emP2CE2FIbBvM5+ufUae
8JKJkB5533ZpudmkdEAKXrU/hMnoNNZjWcmPFS3ks18YJg0CZ5W0i5r7WRDDwmEKbnXhchOLar8R
ysY4L6zttZ/VUifuGjS4ohOvzUQWlHQ+LkNNuGwP2xCYO/Z2EzsLYs1MpP2bKqu/UhpX72rKkASV
D/mucyfWOifUeeukf8xFTlLGOiloQOj60vZbdTCYKbxUkVoeXNJ/dV6EkYkIg/azqy31prTWD64I
ncRWrT43pba+0HEhiOOidGRFB/UZ9dId0PGI7XjuZPbPYXWnZA+C5qBcNz809NMOYzSUfmzXcKII
OcFIlUdkPLh9h+dMWbTJWPevxTTUT7Juhmffd+qkcBZKRXT/uriz6vsImeGL6NYRaezle+nWw5Qs
GlbaaeyY2qigVp9hUbjoX5YUqB3nNutvu04AVf7F42PbpDSAHECUPtngkm+y61mL3+14i5ESo0oM
yFEMj5x3WJFXmGe2gTwjk3DbdjkChD0T2oSqpnDirbKd01Ra63bwSABfCtjhj7Njl1+iZmIDlrv4
WdDQILPPKFfXTTGXaUX24opJPOBwKGWykRPeda6cjkOpFpHYduffqEwEh3FncpLjwbsIZWONaolj
rkawTiNzRDemRJ9+zDTZrtXkknYb45mmd/d4R6D+81gL+WWnFzPGwUwcI9/ngYVjcBxIWQ88gB+N
G72qvLaSunUjBKxtdbDXoIwN1KyzvWr09nQ9nlY9VJfcHXSSo0Zn4mHEccpqJBKGZIjeq5B6erct
ARY+gedxC8EtJa33wRrM9sWHqXa0kXx2DxuMNaqoQH2Cp2yeQm08oOewKrY4GgHMpp4vkTue6uZz
szfr+MkYdjnZUbQckf7ii3VD736D5bz94LBckpIXe4fKYJU6fSTC2FuN+zK7SF7HQSj6uwblQyKm
nBeVOGGONQkK4uUtLaMsv8uQb0zHms7RV7HmKjg7BLs5pezyXqXHCdbUzrAWNsVLZHURBib+pO/Q
bszm6XXz7WXVPrZHcL90Ca4Gi5jWSbdyhPtLarit98Yu7FfcaSJIUe7rwEl7L4a6/UGvhJRD5dbi
PtWTrbc+S2XY173CB5Z7uwEeQw0zFHQGHrpaU0sWy9Sg5Y33jB9jLRhxNASkSbdalvytVEp197oO
Bx3vJuNPzFhkHeYNgbdrdpgIhgV8Si+ih30Oyj3t9OIu7/Nocu+byer8e7UOwv88d46s7/cV1flD
5jdhkAalmLpT14QWOxBIED9ldEMTsSh1Hd1Fmhf+bKSz0dLuBD5TScmNUSOUyinck/qrfCZwZ9s3
q4jqCbpa5unsw1D7o3O0p52bDdc8bH+U0Tjtz8EurmKyag8pMWufGc5pn4He34Z7vldoY+5L8ORY
kwQM6hRlbegNyIL/ubY2lFAiDzXBEDxxkF9CU87VOQjD4KHx0Ax/2isvKz/vfevQ0kRXhrdtnDEo
4l6OQXgzVZbcHqUzUvjXgXDkrVb2hpO90xTIlcZm7GlPKJ1Lyt8oc9qndbeUOPaBO9IFqcmlL3g+
m/Y2tHJrOIhoDdzzTKRBan/J8u3Vy6sudBN7wc77oBXl3wkJTTTfrjqn3lsOl9a+mDKkYKiJahGq
5p5pbwTthTl1wXPW9yvyGdVPhMAURdBChn5Rdqft4z4L/ypga5rJ/NxRz92xzs330P+J+XLVVwi6
jKwn2y6uvfarYTluc7j2HrNo8ZdnTzSSunTyd0YCfuaO5V1zFdm+bW2Ha3cBqe0bwbiST+RC1UCG
bOt3sm/sL3Xh+B7TXKq1gRreGbZDmVMas3NUxHO65jLCN8Dgp+Xa2B28OYudyPJ/6hH25Pu1jhxe
XbOgkaRhofjXxeIZ1/PjybN7kqc2yKhGVJa3cYE7m/d+tLOc9vBmcDUO9rW6Qfw0cI9DVhGk7GHa
nXdzvuPGrjMluyNpsqkO7iY7Dyq3v3dYvgIePBZjX9NY3GVVdDdNmdtvWYXywBaPOUpW5HHrip49
S+PMEbhGdzupLj56IUOhe5zGXB1z8O/yXeGiPBTDxmSykrWoLY8Iqh7RCGmnoxY735pmR3RrDzPe
VG6zXDtndc7L9ENpd4dsIiM4lg4zdyb5VZel62jXRbJqRW5F4Nv0Tbe4/JTLGD0k5wsEWrlruIc3
XjZ3xYWMZ1n2w9/jFPev1zo422ADIEeXOdFL4OtLNnhCJ6a2lh3znsZfkBNS03LEPj4EhLejHPvA
CHps0mqbrVsWlxU9YB/YX3auODy7lV2rL3i2WVZqAh85WRAc6oZSU5pbuBVzcKyG0O/OjcTg+hkr
FtOlBEIQ3ZEllupB774X0Vawxw40UBdhYoBm9HEn2SeH7SI/uqMw0pCSRL21B5BXBENvkiXNXTca
Xpeo7bJYBD6rljbNFCX1hunCNxeLN6zX3EV/BSC+oNfBKzobaQ/j9wgjqpqktOd1z/nQmtRxPPmK
aD/7rVeKYkruufru8Kq/0COqnfMUIVBzxJ0p7FNZ9pmTGgID2s/sMEJ0SFF/brrr0piqxnz9e3NO
g80aDaHy67OY9gDV6EGO637uFtAcaeFLGoNYxu/jDXZl3npsSBT94zTQSWQopDp5qNGnuoWFgidl
6TgYOBQi38yNb+SQPzoi6/VtZXWNiElF54leatFX1JVTacP1S7t1p//o9/hMVizc4BhMESI1eW9V
t4uJdH4JhK1+BqNYi59O7+HaAAIs8ysenEtnR1vSCW4YirTtmzvM7PlSojR+qIe2pnGa941Ls2t3
+HJPUi68AoXXQn2SmMaeVjnIPB2bZQr3uM1r3Zy8KUAfjIpdsI8lEbf6WdHbqdFsrP363lvCqjep
h9b3cOwl4JuD5Skf65AqMlfXMHMnTV2BuQvp4oskcmyi11Z35N3VsGpQ61HgtzfeXgl9BEhlmTWe
VC+zjyWep/oUWR4i2jTKybSJ0222PjYuPbHHaCuRwQ4rbC6OcppK57Shfa3TwtvmeUwayJ58B9Va
dRvXqEU3N2MbWjAXRFiddxmV3tnGI6K6UG5EH1y3dyEYTAz30hzHX/Zr1Q8F4NVRfxULekTJNJa2
d7Rpib0NOszW1K2rRiZ/nxFWBaXkAHypqQ59WdkvXun3+T0Pyevf9a7JaFlcSScflSkm/+HviBng
vm1/WAbRVzhSiBIUEZWFs8eW6yzFyRpnPjMKQs89u4VrXyOw6IozwNG9ukDHbi4K78MqMbMzjd/9
QWZTiuahIPr4zeBj8SPnD7U7hG4qumb8pOxALIfFhDuW1kGPF94EsHe+gvp4yajUGlgc1rkLJpaF
bTJyYssGGPW0uowv6HyipXESXblFj3hSsofLPp/Dz40Xes09vpP+N9oM2tyN1uS6OJhmpBlkRN7y
nJP57k+ZXJzlfZDPmu279cvFrbBcvGu6XOzP6H7xlz6YhJk2CCupvGTWULjfqs43wj6WgkPy1tl3
o39wnjQ1B4oo27KJ6V/v1sMomIic1qoR4uy547UhbM3S9aKUEjrbVsw9cu1/y7B8rePQzYv+LoRv
0CO7LmobtooI+71I+01a8CftiIHCetvp3uB+4yGJaOjOO+1y8DFFkp+HdvHWNFv96/Sf4QCWf1sZ
McCObdrm5MNDgOniyzg0i3pHMWHKE/NYL7zDTmN1E2Q72xY5MFjU9QBilyU6h8O1h70x5Th3LaTO
B/pPrT5Q6U3OTc7QlGY7SpP7x//KkTycTsm6DN6q5xHjGI6uWohgYhe37f6Qi3r5bpeGCGD5dgHj
PCSpVJ8HT04uvYB1ae7zylLbS6hQlU3LfGaddVB6lveiirz+QutCqbNlWfmQNN5Wzy+7IKc5i4aq
57zsgfWRQdN4XldhwGJOVVfdZQsi2z2gtMVszPyt/EcQMPv8Qs1qdW9gVMXXAPaF/iaMHVEHrth5
BVOMk9VGDsDMshB1PLUy/xot41q8rdGmsy+eyVgbGe3N6CcDlk2fzYTV6GWA0JkiPlDv9LALRhG3
Tlc79f2Yk8gfssUfxQvep4uK8+uDPQPOtaa7rqWD8pCBb1HHvZ1k/eox5yfQ183i9bGNedPYHPEH
ki7jQ5Ku70VR+gs4+qwP/aQzmpFiU41UVKNd5DzX9snRYCWYT+7RcjLc8oqkmFNX+zukJThWoYT4
49cWF18DIiNfSy/emULNt4OSqj/jIxXa1yFLud/twyTlg6JT3sWYryzGoJBJeZbFOzQc89bjzoSv
cNd5632rp859XmwOx3M72MRmTYVe31fItkLhwEGhyA9KTGGwJVZtxvJSjlkfPVVZ4AYP4T5hCUHz
H+gQTRFlX3f95Fjmlpphng9o5ZnpNfCsMjrQBm5nrMKqXowygYky0Cts8jbT4CJpvQx0Tns/bw4t
mApLPTrWMtnRvdU7ZYF5VkOiOx92Llt2/4CS+Q0+dC3fPUnu73rwzBCP/w2E4pFTo0owbKelb33n
ZXJNNL52lavqL1vhMbSLbCbuT3vDG3qLmojj5x/AJVfo+H+Dcj1byCgUIYioyLZ9fgUo9a+YObs3
tmtt0r7dxdZsF/hxKrvoBl8bBG23SR4KrNZ+9H0xv6MaqOnW0zL2ztrdUJD9871cL/XLrTih7Xkh
j+OKauI3v95KVxbZ1gCKvpVZsEyJtluGnKQ4eDQhB1ipT6WvJ9bEn6/6K/SdB3BNlRlGCfJVX9JV
+u2qe2/5XWWm217QIUjnfdBR7PlEo6SlNNTvmWNUIrY6l3qYJIE/N1aFmMufb+NXzOL1NngPng0W
KQIgQEny6204RjE8pBq7lUNfU0vOChiGjqnJiu3050v9CmD861IsvJC3DSyLCua3Rdd2brfg9KBv
xVZJ60Y7iz9f3Lba9lirvvy/6QzzlQDbAbAKIb/QW/s3112d5X6Yu3K7qSv60an6+xHaeIDcwpew
2g+Agtz9YqaeIPfnb/or54NLs6OCULp8ScltuL8BQi3fbZyIbP7Gt+xqO4V+u6aS7rj/iPkWz/Xv
xEfnM4Xyn6/8+zPmypz2fHMZgS2T/m+ryhImZ4DRqZsxZ9ia6AkXm+PfWDfcVllJf13u/wQavS+/
DUBmf06/Q0J/QZH+b7jRX/7R/4w//f8QWiqvslb/O7T0ffGlbL503/8VXPrXj/wNLrWF9x8AJmnj
0HSnXr7q5v2NLY2C/7juDOmHDv/I/csR67+gpVL8h0sLDLuPgMDhEb//H7SUT7OFEHgbCOnRIwjd
/wu01OaD/iUeMpKOpO9ErrzeH1hKPu2X0CzUrKJ9s6ZzXZXmyZPLfG95dVgk7YzbeaqUY+WniWYH
s2tPbOjCuKCGTrQegTLlkwmddB2mcEj/5RH+D4jTXwPm9bYcB9xraLt2IFnl1033LyhrFC0KYF9o
ptZ4g2a3six2O/VnJgWpNG1xp6ZO3eOLzHR60E791EkBwf7P9/Dr9uLBewI/B9fDDUYSwH8/N1FJ
m4MFP7RTbrWOf4ItNgYE7aY2sVGCr//ny/2minu9HhJ5nJNXrKiQSOv++p3rKDKy00VwcrdsnA9L
4LzVcrOLFA9C8XktWwq7LGIO0a0LDoZMWGWMp83Q/ENA+43R9NeNuFfIMwsz9CUP4dcbUTVAaLwJ
aXDnUz+nVbCh/kSw+Z5Nmf0QNaELa6ii+MWNbN8+C0t1L42zM4ydJ2m3CQbEeZb6lQ7Kf1gW19X4
36c3d+ZLJ3I4P20vgkD5u9ZVrnGB7cN6AfcSAYFwSUTd81ANVFp/fhm/rz8uBMeTxRd5yEL5v797
ihvHd5WeT3bDBQ+5Fq59nICLve569X7KmjEKU3WGwr11hXtlU0cl+ud7+DVVuX5ZxyZjQAmA9DSi
2/Pra5A6KjN8lJZTv4doJtGaqQ5BuxmZMqdw8juxlvIfnu+vZ9nfl4w4SPFEiyImib/RC+kFDnIu
xHwqx0Z9qtamLdM22Gqkz3uQJfyHTkNY0Pn8B73kf/+uRDKfNyrDiBD5+343ZYv6iZmHkzO1glmJ
EgSc2vIVK61B1DzOy2z/J6b4v39bXq7EQwoBBiLx7/JmXR/gRuGI4YTGWXFmXscws1rq9XsXDeq7
9Humy3UNIOHP7/W6j39dxMwsItJAiANBFP1OFs19suR5quDWGndykCGYh59By4o6mQobzFMwKsaZ
Zs7D7hgFk/RPf74+GKxf91HoolZ/PTqgOrC+cZX8LdTgC5cR8XoqMWb++N5Nb7TjsAED+XtfTN57
tepjsPcqBTHgnDcsoG/CIqOUzI233Q6Yp8Yk+h3Mq815x7xsvFBPRmcdbc37uqjtx8FIdRrX+lsL
9u3gdE55LvZuBas8tUmWlVnsDc2UWnXRP+aGvg8qI613Y/WZqhhk7/pcGKtAFhqZPTruRWl92SNc
aBdcdXO9658SFgTOWfCwNie4gD8yNwEFcZzXeXluMba/HUPYdP3UtW+F2gpAPM5Pvff2XeDgX8gk
JYynqgpfauHvR197xWNDv12JvHjK4VXP7MdLGebRTTkuiDoItJ4/23X0Nm2tm47wle9qENcJ7jad
TuVIb8h3oOPqeTpHtKrDOGgtKl+aaSYJatkYJgHVC7yzQOPFLZYUn6L1bdtLxieE0bRB/+K4BZwA
R2tfuvKFIgmP2nC0wY7ugGZVG+cefeUBY+RJB8Wxh3FIEh91/RW34652dHttS0ZHE+p5AYcX1s1K
uwVnW47qip2FSxXyPApphw7hTvcwD6MbPYWML42KV9CKU8h9TKGX+IHeuR1PDl68ZVp9qvlEdSfc
Vdb0g6YqtO4bGOzXSVSUd/tT324EQLwKl/rVjIjUnpuobukWgTt6GtvF9jGUK/h1DVSFTSq8Df8k
O5lvHxoqlauHitvXx9LfOOjlHC4VBn0OKupD7IudeTkXNTxvHXaVk/59Im/23HYnD46e+3PKbT7W
9nt3ec4snBSBUm/qU27AcGJEF7iziO3WwxLXa2iUpk0+EmeqjMl4yuiAu84rxf2C3uTXQVQYBBa0
G8aEnkJXp0Ajub2og8iHv3cERrJheEJV8bB3S67AkxjEBGsfsYEk8zf0/zab2eMnx28Ri8yYtZm0
XPoeKzmOjTsXdIZO1UDv9sFF1rs+rhbc2KMeBGp8Y95u400nFtayAKqDyfcwqk+g3EP7IlyHZrjD
fuNBkS70aV10dx3duCM1Zr4mwWbwkLBtM5gL9tvNs91uON5GNIqDuxaocnYEMD3JR5vi23rJo6wp
35Xu7E5Hw9i2+wY1+AeQaARTQJS43/GA3qJ7YFfqUfmenBlsXJud4LynCMpNDqfDeEZ8s5xJ3C0O
g3/tjsXPaeRZxUw2aZ15vQuKXoCh9p6bau/6M8Z7oUraOlyCGCfn7K2F9Y9MQ9Xd4syJr52/NdZB
G+Q5Y6W9azwqfDF+mfNSCQzdgIOcaWRu7wPcpWS8+dGSHQfhYVStp2urSPZV8FQ35XXYjo7CI93U
soVOYu+I1VUzsWz0Mnz14BmsyVwhYnv0mgiXYEVbYuhjXfvrdqoyYGvpFPXFmvhe2WFgqDwMATNw
2k+O6LQ61jCuVSojYRi44gx7nmtt5SnMIo4w5cwcW1XpyUS5q0DKxysMEd2bmJni41dGJ+YQpDJz
7QUZyCkaEcBtsixP2ZvyMARto099GIxeam94JHc7M6q4HeF3T0EHdqWcuruWcuEIeTh7riNhHWlN
do+2bfk3y9asVUIzuP1Je7tIUE6vQRy56x0uHngesnOL74wjfcQwVRbht1kF2GvnpYWx4GLzeMpp
Gs+9r3IsmpvCSbGXjoAfhkV0oMRsePVN2QNWD7IIQPm4OkfQPd5Xs3bXvaTb7RjtrcFhMcNHEvW0
WzzQ3bj1yguE3OFBVA5EF8DhZUwrFJibuyEdXG9ZcGjdwvkwOxJreU/u7zhH8YgA1HXqlkkfF6Oz
5iJQlr60CpQB2PjqHPmdddPAsksYmfTHpVnXC3hi8xWHcgddjai8pdOc3/f2/irsWtNGB/+YlA5e
Kpiq7Bi5tWp9gdEDOM1QNyVFlwlIQgtwTiAu6/Fa4hfxSGIEOWbUIFkna+kuxD6gXfXqK2Bok3B/
zBQssTX6wZfaka9i9AEbqV1fCm+H4r3n0WXTM9wcS0EeHgd3wgKWrnpsX5XUxpZh8AEeC7i0JkcG
96F0rfAFuwHvqc53QrpbqwNTGRcLyTLw51sHlh1Q67p5Mnhr5cxWq+gNLaKxuNn7Ju8S1E+rLmGm
VN2ta+9M91s4Rt/M6M0/FGnXAZ95jJLaiaGrskb7mOmuvoAX9kPeuNKcXY0BPWWPPvJPwDXjMvSY
BsEXe7fOlT5zRth3xlE3WSQkkRNY+gP2xdMjmOYyFv3OqQWj6IlnWKV56+eHeWw4qKuye6E328JS
mv0b4yvx1fHWq259wbePSRmsFGUD+wlkZf9jVRLq0qKZOUpncJtDXXatTJporS7w/doXMNHNcS1V
cY8z8nSRDExxxIVBckVco9rdj3dQ+THiJUyFP/zadS7MgQEhZCP6KcPWjI81KkKYuM+2lShfY3q7
9MZNyrlQH1CJs875FLE3Kr9+GmS0l4dsdIuPYhX+2eu24eDpKj95I3mCuztpUYzf112t6c7uREWt
2h6XUL7z/B65gQyw5tZu3oEALFMBTiMl29m7g1/V3UNpbOsSuF2TXqfl30gGR1BvPU4KgoiXZDNo
jsEsziMIiJsiGHFRu3pQZ1Lv8RTOCtAfc7G4m3jdiQZc99E1HkYbXVT0D4Cl6se1X8FB90O+TGQW
OFl3hmncwbiNlrjQlmlUZPYFk1wLsE27EPlKqtJuXo7TaF0pVVfUdo39eG2/ohYLjF9v77FI/tA0
6/uJ+XjcLnDq4go0CjNcEJ67kfuN2LRz44nsI+X7zwry1mDn34MV7eSgkPczZKcz3o3lASIX+LTi
iwe+gbqHCRDQug/lannxsuNG7IX7B1/Pj2GVgYHVgg05ALUEX3Y/bhAkimE7Lx7AQ+nP711VFscc
snKC23jaG0YH9pYj04Mp7c8ZXllMZgZufyoOrVWMSQaZKA4G2UGVQUKo8KcLNFfBn3d+4lbD/lCO
/nqsIi0Ym+3VR7cNf05zWF6GpvlkeZ51M3WgSfyWZCsYWIBL8dqI7kukwbKXkYACVeBQ6Uft+nHr
m6+E4Hui+lPraJFW4Yx+aTRbSRkx3ZBL5x13p/lRmOW1bJbq6EEIwd1yvN+rQh9qiVBDwUAJoYFp
PhbgLLsaKbl8yk/DgBMicag87+X2TWUTDD3aDPFM/EsjTMQPYVBhZ60pRAzTUWfcg3RijHTySYLi
dR/zh40S5Uzn2qS4X75ArYQ1U0bntbcfFriRcYcObOJaqj1n82hQ3KjqH1FpwfMwMHfoY2CtLdz9
rWYCGYfLGNxv9C3OkK3fbQzcIIjWTpw13gj+cBHviYkfAP5nh6LKo2NYQyaF3gOXhbC5ffA0TD7G
T2BRLT9LUHBlMuNnIDVsQCXbFHzR0eCle2VdYNcKRkNAg4c++CZr+eR11otnvDzuw7ni5QP8i6rs
Y7EIO2ZLDPHWe/4TvshnB7iTUMF6XhShtexGbEwQ6WOauMHlyZV1oe99Y0hKzrYPQsnyIEaCWvsw
GnFecg59CfHwbIp9kjGeoVHaX6EGtd1Hlz1TDwHCEogTGDLaHdYGpgJyo9BRZoGbUZizswePeTu+
LMbJHqB/7DdK4ws9k4zeVfuCLtjsqOPgex9t5Ai/L846XKxBOM8Bp8DzOtUWrXDURuim1Ecr3PL3
2FN3L1217wd8g523RVXDN4hMfYAoLlohXr7sr7CGxWlsAzIMt/tqthqU0cjz+gKE42PLyfK4wUGL
bdn6icBQCf7vlt9Xox8mYpfyiAFbneZzr9vjmukp1kP+Bhu1vTYR3EQNcJyQ+umRy2iDBDEuca7t
xTrkcniTa+M8dK2tnkeMs1Kv0Ce302Pa9m31GizCyiGoSLyPpds+0ALqHjt7Pk7ach5q3eWJnKcw
TEUh/MuGlaRJmjnsQVCQ96PCI1ha9rts7lO3ieZHwPbDfzJ3ZjuSKm2WfSJKzAa3gI/hMc95gyIj
MpnBAAMMnr6Xn79bXX+r1FKpb/ry5ElFhuNgfMPeayfKrP4yPk/8dtgteUUJ4KDgvadtDku0lCaC
QgSrzAAwIexoz0cKfyfL2XhWObquNWtH5j4Fyc/TONkveTHeukvT70eJHkTBhIwVQPwIw8hww0oJ
UYcZuiw6y/EZDBGvI3ivI3ESPsI3NETZb0ThbqKmMEB23gtAUkbbjsTCDeJUZoxB487DlBcFa+fH
atw4oCGW+deKUkY1aeoE1lQlpg/dhWgoZ3qwWevmV92j0QBagoOTPDlLpMlAdNvE3NYY1dljLtnv
2960b81apWejGhZuxMIpHlngC8peQEo7/Ojdy4zuscVe7MzowfKAMk7nghYYk6t3sKX2Hoyr4084
eXWkehyAonU4DCOHTe19Omn5UJnIoeI190L6B+7qHY2UqxOiTdiSspcc9tDdiNeuqDFLmY1nc/D7
j3V2e3LaUCfsQ2o151AzqPDi1JHYGlXT2afaGgNILJu2ZZQOcuFfC9b94PWoQUVYicuKxOgrsObh
CxMYVp0mwDSMrBllUL9GnF8bKR9+cElHozpR1nEJqurqTTLDv2ot3SRlaYpCrStONIL0bOtqLYlf
e5txGorBKmMesbLkk5jLXhpz8Mdzq+Js66L5DLLhR45i/OJjBSdKKj3HQdaE6PfI3ORW5SYPRhPG
NX5XbkTznn2x99AYSlzQR4mPoC573uy8eu4pXvITrbl7u1SezW9qGAfBHP1x8PicEXZQzsmq3YJp
3yCQlJEPEMeLAPIS/G6wu050ndZvRVZqxEi6/MQdrne8l/W+z4AZRQx8ED7awXaLNIBzUs7Zq9Wg
XYqmtUZIVo7WpSHtI5lLOT0Z2BN/KgwgX3SR9y5zrcd+bGcMEwp3COx+rrAlZ25B96XquvLZst3t
HEyO91oVYn0xQbPslgnl6aKyImbYqmNJjb0bTbt5JvPSPJOGWQJYbTZE7OMCfRRIxxL3TI+qnWeP
KarGbtgOcraLU8UG+zznZpDkg+kPCR4Z/HtpToNCz4/EWmwtthXOrDyRC3QYiOHsfQfve5mDp8KG
FCCwkeHyWCV9S/gg0bhGm9Mx+XRR26rBL5h/zmnJPFI860WnHHFm/1umA00u+GP/Bg338ugZhNyh
pcfjn5VfhRq2CGVMEAc0rtE4pGtz0L1Hwx7KfMI8s/n3sF/DSLRzHmU+moWIYA/zpfc8hcKqn+Nw
EoY6hM6Y/oh8HO9TRGlnIczf6PGESGAA5HunaRx0COa6r7KxOKKubvQNoQf5HqunzYVY8YwHwZsc
Jf4r/E+11R6s0KuPLYqKyMlV+O5ZUA7K5WHhwL3T2jmY7nSZDRF3un4YKH6WbCKjRqlfKxrh2EF8
c8PkdrnacnyiVj2+rVKCZ+iWIENEQ4zflSIwveboYsoeqNyIWpnrUlovSLOwMhYaI4AllxiUXVYf
rqSHhTJkFePdkJnBErkmQ6+j1aIBjmp/VIpWdMS0iCjPMONlAJsSVxt3Aq5EJuYPBWpElDKdCvFf
Zj2+HouUoHDPEqvCW2QuFroqHP1X8pA5VsnoVKK52XJ4V6eC1Lu/mcrn5dxNOsWnhODXIgAvCqsx
2YaBPrAV0Hn0iAy2esdyWgCI8I5NuECwcMkSkc5v1FK5AkXQ44UGaddccmZWq7bPWhuJLJDAeuLN
KKsTgsOPcZv9G3dz3biavPGStAWGJt0hAVYzCI3Cau5HXqMsPOpIFqu4lCrNYuSJeZKGtMQI/HYi
X/+sKrx17PSGW/+NfPLDvOQX1vxFZBhtuk9xf8S511BA66e0RxcuanOf2sOz0+AxY7PxVTVlT6Pi
PzQdX5qr3WdsGScrL9udI0ODIqgWlDgp4kgCT+gAwU+NRX2XN/7vTgaHUpd1kodueUBO/dT3Bs6v
iRMLKXfQXOxRVkzGwu0dmORJVFkaj1ZxJurxZ/WHjklLPl061MQ0SKzZyqu/S9VNjOoOtfbIG61v
upuRA2dnDk4T9dOQ0SNQyJtZalNWrB9GAGzb7X0Jc4/53L5t/XE5h3L5LqxeRiXzXnMHS0DyUg5S
hGYDHiKP+Z+riigEcZOkJhfUVpC0BXW0tN7HMnyGtm8f7DSz3zLCCuEB+bfz5qmn6R/FqQPZq2g4
W0AMVF/ymj+OkSIw/MQrcXajC0MBvptz0ngIZi3Kd4bb3foXh3gfvq5pmX6jAFJZQrE65siS6TWQ
uqHxvRmY0k70ziFXfOVluO4tSM8/pSGLbS/Ippse3LYQ6gsyWdkmhAXWxs0qXaYV0Tx0Wh2MoeQC
ZB7iNiS8dEUo9JDX7kwqbnnCWfo6jMtTmxsPVjC9McaP0c9ZR7ceqsS6WgJ5y/G7e8FLLom/A8kC
FwWRzAfFT4C5anmjRKwwWTJpnDvxJJDC7XrXHG5rY7wgJ/Qe/GWtnQMB9jO+Xa/HudnwmouATjSP
Q0YRrjVKld1kL+Y7I1yeODtE/meluV8eUU8Nl9Jz6xN6dEgRhZOVT5lor58vt38B1uNr7SpobbFf
C/XkgRjAzp254dk2R8Ohps+mk5mXWE+XkmpzrJlJYOsp+qPb+O/KxpN3M1Vpbp9D1biv+Df+MHSe
71KhxTkF3ePG9YztZ29l2dSi1L72hqtADDibyweG/CrSHIZPwpmmfeYoeQLn7fEd1dme8Ux5h4Nq
fhLtMD2hafL2o4dkrrKH77Upp5NfG/kn0hXFVtEgeQXX6KCiUZqMprHmBQcTq+F9LdW5rweU2rhZ
aKfVWPlxjaz6rshwgZEU7/EgzM1xmsbqk9XydhCTRTbEtkAiGOsuQfb7yfmozwY9Ejo4s4cukWUl
T7vKLnY62z72ZhYME1uy+zbLQiBKlnUOc6R+uOVx+jXzWpy3cJL7GUTuCdSEycQpW1JY5cJ/JW7b
feunttzLIIX3kVP4WnVD0RGMLSorhphw93gBdjUMIXy2yVzYW5WQABRwg+bL2eENl9hO6+5zMTG3
kIKlkNHULbnqdqbaXYnZEJWiXOiVZv/ikcr2qaEqPfc9tn7dqZ2Rpd7jhBiHCmjNXvRC/je32FPd
6vqCJVg/lXVTkqUtyW5Aa02roxvnZ9G6PjvAfLiruHW3mf9rFkx2Fx1CKiLhCbN5lv0d/S2/kW0n
v+AjbVHezRp7wfQ9MwB9TBsDK017Y7gmFVioKopBopnyJ5dDem+yDElqxao+aOiVKl+Z2OM7W5C5
Q41sJdoq3zKr3xaGpoBDSuWth5p36Z2dbeJNwQ2LED/KhFjNialYUBKGwiSeT1186JbZx0rZw+gi
tHYIf0nUaKxd4fn5yR2XF0wXJgbiwX8sjHA92GoLfxZU9u92KA0ozW166GoMC03oO0wkGJpKCeOH
e8TWNxBj/N+Gn+lHUS1mnKVG8cpmwcOq1fF9dB2y2by2GI/a4C+KCWJVGmDPypX7d7D7YBfkPQFY
o+cmDmARrDxLkKATbt68bZZ3k7e1USBrHedh5x7yeS4SJf3rkkFVr72PG8uCd/mR4+k+zBgWEqdx
lxj6ZnMr+ny+VNZQPa11/2zPfn6YFEJNT4CnwsGzYqidm1+t05T3fNvLU+D3zssylhWfDarW68wi
x43NDqveHXbbYtcPBQMwNlEReXY06NgwdM1rfaPzcOzu268m2uVB1jjrZ69QiV/g6YwnGuXELXOa
jc7BBtes7qCTEuLJt8niyIzBtPl3i+w1cxppyN8ahv57i8T+jldUy1w+b77X3rYHVpqh/STnzs2S
EMFpk7QlXgCAELI8TTMjU9Z5wHLWRe3hTnas3+b0vmY+vAOPskSeNRonfAckowrSyj9nG5vzjdFn
ixEt7E6aZKkxada69x8JV155oARWZkrV24LP3ZwwHPg3fmZMByTD0DSqNpgO7Wplr7ymjKRY4Nw0
DrvX1ev7NzYa65M1um1iGiHvqiZQr2W3VCcM/MYtarlyX/oTIM6+mII9mDsRE+4seJuuv1d7pUMW
quRZD7eLlAuBosvqHHAnb4iLxzUGYLRE9oIfkgYN4nTadaeqpo4KNo92I2Vj2srJeh656HHVGOKe
WbK7wySkILWGxdENFydyvZzFtZkaO55gkUxD866Dsvg2ucuLeO0YkOWgxjglBZGg3radmrTOHuyO
6HV/9ndWX87Y9ScGjC2cBl5C05FpjZ9oCqKYrpqpKFy2fUHaOn7xcv6QQzvd+oVrnuutQRJoh0Zs
0z5hD6qqI6FqOSbnih4uEwy45jR4RAm1xa4AGcvmIL9FWimSOp3X9zE3uwNknPE6Qg26DzH7Idd+
+qausoCo+t0HaIsROlWg7gO5WXe0l97fMses3Ra+l5B9pI7oLrgJ/Sn4mhDjcmRPb+UCMqENckje
8Mr0oU4dxUMXvIBvZxQbNJ9OI6z9uuoGzKz/wyILiiZtXqRD3EHhCiiN7ghZmJG/uF57XTP1wWEI
uuljGjP6SRbDN7VNWbwpXjhs98qX3NEhG1Us4cemdpq/VhmQN1rTxI4QoU9jaVJ0eHrpaE2sdo/+
w4krUAEx5c4wnfS2la81Y5ItQbib0Wb6/dFS6fqwTohpAI4oLGiLW447VzKg3lnom9t4k/Bk4rlq
29OUNvKXVmPDGAcBDtkZyrydi2ErKV+bBfIFo7ZLM22oIvSy8KRZ+UfjTuNJjSOG4XDK0vsC2nDs
YB169Bj8nEw54lqpJj6kvS1q29GQFSpiAQAA7+qhTHxcwOPfssQOewynwMNHFEiLl2yXzu51ooWM
HjT5zeQ4+Y2CMfWDKThk8NRXzingPkK872+gvrJp5a2kg7+mma2vXQ6W15k862yl1nVfjankhD+o
maLeKM0PhSgu3am+zr66qmGI3mX2PYwc8zEH9bHDdllBQ/erLFGZ3J6g8W0K5x3XP7IkUKaIRtOO
mrAWHLAjm3inWHhYnHHKj5gFwg9/SPPvyl3k7mrrjVj+f+Ui/16FxSwaHm/5IDxkzaPj8+q2s8ng
TASUVpSGPi9DQIRkV+BgstfFvsmqKnxt3Su7XxiO99laMnjIVUPCjcyle567zb2B+kVHlDfit9O0
DGmbzDuSXrvSzs+A1hdOmCqqc3e6sfvBPpoZq1ZVZywpnD43+Ho6/130oxlTTCxZPNdj+mz1Qr04
TmU8YMarD/i7SJBd20a1LNnFdhrzTCUb1w73iNFOVpxfR0F6LJ2j1Rkzw1WgFPwF/n7HIXjKalQB
jPHq8GYIrDwm8QKahkup9V6UKR6ObRXNfTvC7PFXMF6xX63EveLcIzkJmuZyY8l2S1IRJK1dM/Vk
cnkICiYnB9d1Gsg1bHUdwDCGQ/yMPVZvorxWVaTK5Gf6GnEcar7H3rchN0JIGWEb2Hxt4Mpt6qGZ
DHHEO1tQxSaLzoM7lfdmXqy7ug3mJM2CeuemcCSYkcjnIAipcI2gBbQ3gtN7hAYxZXdMwIybUVjD
zMDVc56nJSsOeGoGyvuCAHecEM3LmJaMSQV0zT1jSA37iY7tyqWTIuKNHG736AN40DF+rBF6vo0p
hej7vSxMKEMGVqrXuRDY/b3WW1fWFH1xFgSVrAeHJSKb8TZrzyplyxg1DQSHcazD53lms5b3NkPq
weKISoKNl5rksBkTgtkc9uw9S5HM7k4dVPRh7+RtYD3Nkz39JtuzeCy1L9aEzlBci0AlvGhdyDnt
CuohgA0bceyIpyLPmFmUD2lrL/HaK/iQ/SwBM20IughtwWoHHOLJaEZ99ENDq8irM67+vELBLFrT
PvTl6p9sGicMkvhhIXA7fYJWiKesLg1VMTZQGT36VNyNM1IBE8jaAaA6n6sygeEJ9V4ti/fZhNoH
YyQW2jAjz46UKttNDjkAnB95Qn5STppUriJsFU8CU5PM2eyPzcImvNnObWAwWOO2b+Nq8Yq7no6G
TpR3CUOPWfQ7VilQr5G4rPHoO09+04zwk+rsTWCb38OEpM0JSzQnWIseGziZ+21xfprCxzfXQdpi
YzkmUo/5fuLuBG/2XAZWetRX4JbroMaSG85hNXwLbdINyObZ81e4YxS7j6XDSg687vRkuwG7+rzy
IUtYTW8Uhy2rl/VMw8uqgmxsX5+bjC3Sjj6ACV801wqYaeTPLhqMoaUoOOKmRqBU58PVpxfMhZUU
vUiXp8WC/MIysRfuaWo7Y3nVy7BW7//6kyZfGXeRi2m2r1lo9vODi5q6w3hPucn8sK/RD9lmxY82
8DukAIyKq3Kx0uGwY5vl/7HcVHJmpOmMhmlrGJuf5FUTBbap7M6rx/MY6SpEDWWunMrRhNta/+LZ
dvrfRq5RBvnCkJ+BXeEfwJ2f61eDhwVcDushaO4jJK8buHCcdJsj/fTmX3qSOiwFrreJiiARkKAw
eZv1yGbB8kpoJhELLZ+XRUXj+GSVVU/l2aYBoav/iJFM7c/tockkTC5xleftWitARdYIY+ArCPU6
kT/ILXvf8E6y76/R5OzSptKWn5Ph89LqFZcBeRJgNnbJmtt2s6+T8axFaT4CP03ZDV0W5XnfHQU5
Mw9Lh8fMMThFwTUI/lvcOYtsWJNINe2GbWT8h2rRvkunAdO1zxsShVi+nGgSSLOTos++rVotL3ST
t4qtCougCWPtbhh8G5lcrsaDM7bmB1zJ8GlcVHFXwAhOwDQELzhSqpPrUeHOwZbfWaMG25hTXgey
qP9I7VaEcBWkokRLRzneZJZ5Kma57lEDuF/L5FW/YfiPr1DxaNFHW1xbz5b1CHuxzf29lHb5kM5p
fe8KN6PkW8ubqrSXO39uVtb1Sr9nC5bgNCBvrXN5PCBOcqn6yXjKu+phM3zW/cIq+xP9zsbkNlPy
DS7Jh2oYDheu7i+zYiKsAabdq9TgfFwtJkPl8IH3ID2IuQleFtA5iSHm6mVdFv+NZbe9o+l0UaQI
eSyoKn9NOBvIOqdyUdLySLBo6vFiqwANk+0X56IwuttG07gDoXqqcmGyO0CBFmg1fDKh/aqnqbnp
q7q61DzZn3mTPwZUdhckqh8jKINs51LjxeNm17iDTSRQGnmcX3Qi2TaKNBNa374KJQa70kpCJNp7
b65t4KbNEOdmCHjT6Az9L1r8f8vZ8l/bUf7NsfL/Zn75/9LZgvD3/+Js+So5AEb19W+kdfuaIf8v
b4vw/gPnFYJxzJeA0NHM/y9vi4+3xXFs4Qau5WD9uwYg/k9vi2v9h8kYKUCwZfnooK8WvLH7B5vu
+P+Bocmy+MMQQi8/8b/jbfkn2/5/C639MHD5DUK6TLw0rIX8q/flP5lInCa3VkxhV4mdS7CcqFZ1
clkJXvqWIT1kPspnE4vDrlzoLqurCiToF7FzQZclPiSDVw5DvcvEWO5C3cjTaDaZj/ekYipRM8f/
WCe7fOfvLPfCyLbj5vfmZ2mG9u8MPGdkOStZ4jyH8Zwtw87JcH/+p+/jv7DJ2NY/Uu1/+5ACr4yF
B8xG5226/6dkH72PKbZSWwd7QTljFaN85eKK6UaLNEXIZSIoSjESrYmf+kAwaplS87ftTm9r/T2S
/4wywQQjEmzLIdCheAvzLXvGHDBOzD8WhzGflweQT4vskVwS+whIdX4MKhgVjCW8wUroO3IkJ5ue
mSNr/3eaIvJC9yXnONPpBUElk8W05YLYbMybfPjt4+w86iaDjMO7/UvXV9WSoRbL2oMNbCJ0DSy+
Jjqy8hyybds89BWxb+ES1W5Q/FUdApCTyhoLet6SDR1jMwbKrmK9NoiwvsglzW4tAx1nSygJB3Zl
Y7mluFPQEGX/HbIieq46rIvJZPX5N4d6+IF0q90JTPyQ2SzwC67KPIzRnjtlO51WsCek64lXY5nH
D7de7HJPvpAckb6UI+Ls1LTjTQskZ0vJeGtlLxyjgw81r82l2om1CW7hf7YnQWm8myG5HbMJew+2
foU2YjWOVVeVD2tQdQdC+Io9NtDybyAXY9dOeXoXAH1hmpHZ08WbGNjgejcSPDL61gpT+UKcDdEn
mzkcq7SqHpauLpJqnNt9382QFZdFfyqvgKqx6rn50RR9H1uaWTcsWNxbCMzwUUqnf3OnxoKLx9pX
peV1W7VlDHvAo0XMKM194XrXDfMg+x/6Re+eIfd10pzN7G0zCbwm77KkNiZGaKU5nAkmwKo9jd1h
rVOdBBPwr0IW45cKwkROw11owhd0XQjgzdIdWwf6pR+Y/aOStoPCo9cJ4t3Yq2X2w0mEulN0FZIZ
K9vnLdlLrdEwMMakdoLPbr3h+x0jD30j4Du0maAOml+Vq8TjSBXz9ypqgC5ZrcWz3PJ2Y3yyUqsV
rkokdFkCg7xgOreduX6KSm0AudDQRQVtMhJyj8becdJmDxqNk2BbT5trfytnTi9Dxj6cJ+F3z4Mb
+c1axg7ahNidcx1ZBrY63wj+OIG6zWGQItzudt7MgMRjJOXh3bzP5monNy5Z2k/lwxIgzfJ1S8aw
Zpyb+cMBwOkZhfuTHF2ikpvtB537if0kgns5XRiiN/uWYB0sWOwpbYr3tZ/fF9tCjml/D3VpJ46Z
/TGs514adxsiz6aWLUyz/FHXxRum+ZfBH85p4bwAVn+uiubJzvtjyRw+dJokKJeDPxW3jo+SPWXz
SW1CGrfiYapawpKy4aUFPm+Uy9tArQmFDZjHdUVYZRZzpdc1RIRdzb9zx33JK/vXynDq1jf87t4Y
EHoUMIkfGHv/rHnG8kxpfSeVcalW9MssRayRjdRC7QwHmYFiVLvGWeKcYj2K0nwjLdWvxxewzDtO
pNhJ6aK3Cb2EK4ML0EdK8nJ4cdf6giqG+GC9Q3cXZZt3NCHQs+aIuKg5GWS5ctDaON/11esPkUzd
Tk6en9izVFfowwvEVe88aI/deQ6ewcmNFoJHVu215aH2Xu8t1X0YZR78uVLsj/7gnctleaGtcnem
pzpI7PPObuvsHaUXzeQcxg5b977OzzNNmFu+L51SB9+adp0fbHHFgVlXJtOrX958pekSNp1V5Z/W
7p/KxpGI8zneQaWsC4zOrWBhzHpXXJd1wV1e5C+lQ+pWU7U/acXP173dR3BwbpWYIlchby2n5Umg
f0CkCNEanC+VICbP4lzPqExzEzm7eQ+i9VbIIVqDmWq9Nm5nf5l3ayEf+XLJvA2OTObl3tQiZzs2
PqmNwbdJsTp2I26ffNcZilV5up0Mt7jtB2/ndQRCFUEfi1Bjouu3O3iMyVJ2jzayFbo5hFg2ej6m
cx9Z4X/YUt66Id9VMTjvpQp29LKPU96g1LUerQnROrya8+Aj4GUIfSkNdO5NOqPglyyCMjKjwQXf
l45xz0P9bIwyKgQ/LfP9EXnlycIkE3UtrpxAo5Pe7GanZg+Z7ljDdpP3yzxfpDF9SqBRKc4Ylu9f
CoDosmoNqD4Uh9UsbrZgNLCFjAdsk7cwsBS3q/+UTdNNjdgPPQ69kfHmOe3FYhJf5oy082Z+RLTM
W61D4CjW3ZiD8M0657RkC2pbdN4mYhVL1FGdql2r9VF5rzYUO+CvyK4KPYU7b+h1hEwyPSoLEHzj
3WrplwdX/uH5yhPNghCUkRaE1E1tDJWt2uUc8JfQz61L3wfVATLpquDCme1D2yn9AkjNOLe++4S2
KYvCxkVihdsl2kpnZSVR/+Ns4KYxmpDbmgQI5okcPCo4lhtry7FDlKkpKM4FfPXDrOEKjtO6U86X
XGAwre5Mtw0TLcbuCmi9SKubAjORAO7L/cIQcSzKdj8zpnk2GLVfDRl6+5rF9ETuwZul/PvNaZw3
LWodXNY0eA26kRlxvZ8XZAO+OAcozOqa5LSw3DdY5xHF6tvAuaj+LZDIIWaXb2c0iocG9ictUDR1
650Li3tprTdhiFd37eNtrgK0peWnTWYoh15e7b1GIgvUbXNP1C/7ZGf8JfzhYdNIkFrwLkA2zhly
sHKzjsJSb0Gfhtx/5ReuFw4rO0A2LX96C1ebENUcsUrpIyjEnJfS/Zlb8dqtNURAT87JKOvfOD/i
UBkqKdBlxKPSJwSoQLRLGj4qyecps0/S8I9tXzxAd4TImb/WY3GTGi6YFZgiefughVfftcPzhK6h
1mWim5A6BdZ63oI3nJC2sOTgBgkPiDHPFaJLXl/9uQwchOGp98pv/BmSywxEnmGVua8WlXNtzA+d
6wRm1Hmt1N8ylbeh6s/4dg7hEH7qsniShsHHguBWwslMM/XkdLVE8dm7cS6LX3lQj/S5DL99oncy
sd5YKNbHBtmdVNzwgJ7ZScIp6nPEDwPYcGkSEM4UMbvq0ruGSA7RXkZ8FwkutC2W3KiRu5wKjR66
L/tLGUxLNHNw+VdMok+Fz0x8eLCRtQ7MJOIV6cQhkwPsnxJ1D3g0Z6f0M44uO7aXVPIP+ntk9DdX
jVEx+Yg/PDbE5VQ8sV2aEzKG5NFMr8FwrCdmGHUsqmb8OLgfWB67excVTTRtJsW/62eHzipftdej
Nq1BCpI0tHjTzhrN+hB0KXpP2xqZs2ZQQEfQuQU62Nimxt41a/6hwDbl4LmMun10cyqxhYMkmpT4
FZI+gm0hT/zVqaNMhkwtqCqS2S/6PW5zLnKR/a5S6UV+zQFpWfDvejTrUEPfCOx6TLft1iLDMOlE
H8YoTbj2ffpHSy8xmvWxY+AfyUEYh9oo8QfYXGDNUVgmHkdSvrYfzVgU58Wh7ubeurG8dXxrqNiO
WRac0qIw45kEBlMiFmXPHU9b/tcKScvN2uGtMqYHKew31w2OGWEWKRQlPdkVNGduSr9ikJAvOHLh
7Ws2a+BhqtNqAGq3PRNIgc9CkWUOcHYUvrYZxiZjO5ZJbQbJHbR2x9qGoTjeoC4dHrEQvpUqP5qc
z2SLxZ7f421i35mJd8ywPUfb7BxyGzx/3SEU0dWrAOYUO1LvKsxelFTqza/XW9demK1vR3Qd77Ct
4qbxHuwpPBa9fl2u1MPSOHTKQ9R0k2VjuZ9HAhLmZbvZZn1TOOaffmTOnrGSpCSDQqM+HTBOES6p
m81Bbjt6SAX6ntn96I1fckp3YuB3mHs0GsCRfmE5Y2pSbl/8rl8QRT/c0bzrixzvUOc2kU1CIaz8
+XfQ1I/OigRs9HRicGQmpe9d5SpeRozvwHQuE3ZxNpgPpkF2Uq51KUxSQsoeAbi+tKPZxm6fvcAW
yw/SI+qmWmATD6BXF3e9LTOYURK5QcYUlxp6iv1reiZB9KPzhOL1PAjCEUi92k/lhM7Przh2UPNy
0JcvTqWmmC18snnOX8vE0NTMF4xVOwZ1L6jRQWhC6XK64m1whqe6wgFXcORO17H42M+Ra6j9Uun5
MJVd/lI7mQl/EaEV+3g/7I5LyHMdIVmmT2yCj1A0IzK2qTow1172HaDaU+vN/mNPtb0btBjqOO0s
fSIookUtRFqkjZj6gMTa+YNUxH4PupxFtLUIKIdddhSks3CGXEOhNIst0nTS+3IkzInipWfTokfT
OOdumH57te98mN7MOpDqgtW5lGnxQCNFDmWre5rXEZVUXLerwAwZeM4LA0G6OBZTV9K95fypaDA4
MwqrjigWhr+Lz56Lo569Nm25depco98tUlp67/WDQV7jXP8AQe9u2IQYR8MK3F01l8uJxeR0xOBi
3InJJ6VDt/CSNfKGpyvDZ4/giWqx61v/o0AaEXuVj+Ie1ClifQS1+zaEp7yKoP/xOOsvnVleEaNE
ar36Qz9/21u6ngNVyQ/f9onaqTfUyGa9alxJJmDvXBCiIRarhbzfps+l6gJytA3nOGG4/rH1hjMH
n0xlRI6xNMGxMK/cuiwk2gDZn/6rqty4Zy1vR7ZIkVGuyw5rUXNY3X4lYQtty086uZrIoWq67lVz
9y4ztoJ+RY/eWVcFpxXa3RdV+bihLF8dlR26b0tvWF+dw8VHqP1nIyTjeWuB0rNVQ4jV64z8EedE
9t1bUJgy6lVhHvRICgU+5M7eOV3e3RohPtEBNx+NFY56qGfXmYKBP8Zj0U114RvPKiux9Kc9aXMW
PSWyixalcionOz+kwhler5qAP8s2z79KXzunwWvmPQxPKmW3N24hAxv/g7kzWXZb27LrrzjcxwvU
RYTTDZQsD3lqSR2EdCShrmt8vQf10pl6tCja2XLnRtwbcQ8IEntjr7XmHPNIHC2vwnDqAUtKlR9h
PrsgxYhMGeP4a86OjipfXzivrWNubEbTyM5ZZ6RbCQTunsH17C8Tdsl20hATSfW8mUzyHFg31XsT
FRMA6/69m3numURHlFBB2SraYhMIm3wTlZR9te6sOKNIGnDSqmIIpCBrGd7NY06DhEHihwqpcw8o
ktiRWuHQKBoSmEPZMOyUnJGzLg7rRdBZ78ZubI6NqmeuSZ3Px55fUr3Ug1bC22lEJvEDuvbQKJRw
VYdauJDnBwxVOstamIxNh2dtX+lT5a9dt34TVOGCRWVUX43SjKQ5zR8bGCSfU4hNW7RLTEcRKj91
oVQc8caTNs14JH4leinetAupCPCAmxToFsx6W106g5LL0KBwEg5rK6Fa+OAc4JRqLb49WQAoayTy
jyLR0s9UDub3IWIUsIRTeKhqYLlNFC/v2SJHL+FkMPnMNOOk9pPp4YtMvFrp0SeMWPdXuc0Fdgap
4VwDMRQmaXIiG4xdewbl1LZz+q5aPam0slicjIgMlYT++UmtjOkx66bxEBvr+iWTeNPp8aA9xpKJ
visD86eOF5tLtaxfeD+onIzNUnezSh0uVpe+5B2aJ8caaaeMkbsqv8NM5gjJmfUAcKE8kyasOsyI
5NeLxcCOZfKQL4byF9HoeMtQ4HWXyJlIcMZVgBULes5HfI2AVOzGPUVKsrWMWj9RZ+CNJqzCLTQ1
BgQoyi9k+OSbOATp2Yha58GfTTfDYg5YCpqhcnpRQmE3LhmKKkH0iJsx3MjgT/cVwSf5iA8GHnzx
vpjhCrS5UjxJE8K9IfeneiqedagzgRWOM2ccDhVyQvOmHQr1eTVIUJMxyyBx0zQK4otXSUWZ+ile
18G2kPDs26rsX+tZVFFUYM9NxzJ+XgcTP4Ksc4A00esZzN7oG+iL9BIKZN3ZVoVQC3mPZpwFUWge
W4JqDgoMzU+XxMzBB5NqkPOmgs+OG4SjRT8IDxVqKzilOOXwKfUxq9sALM6gPtoXWduJqDxaoT8u
FQIiu28WJnYa3h6G2G3Zv+DEyl6TMO9UYs+s/NSA5J8ZvV9KQIUFKRslfeuBwo/CXaUQNcEVvxT1
inXSUA03TpEXGzgiTjmnE82W+IhOq0hdZ5M/CN23BRPbMvRMHH1eGs8Iq3yHU6b+kNZa2ioxJA46
m9UJvAovBaF1pFHOQLijikYOKr2bfT+cy4z0IEZ2tXxs0Rf6g55+TvJCivcQ7sPnbFxLEgX67pNc
CMqHkIh6ULXJspVw8H+bsyL8mORa/jYkovxcm4mw0xkro0C0VoR2pmBhxievKav9Jk/mN8Ni9IZ+
gR2ZVgeEb3mSzOOgDtSUSTMxA1+YxH8x86j62iHV+xbCZKy9lLzUDdE+FYKVpA+p9S66sTjLrZe8
IOShn40uOaOwtOgoGWA/3NZAUOONy0DlljM03apWwRYlRl3NoR5IqEcNrDyb8jwFk7Bo5xg7zQvD
Bw4BDTLhQzkksj8ZHBwZaVv5BSjeppt2jKw3vckMr88VKOf0xTEdDM3MhlHX427VGOxSM5E1RUFd
hbI30qfZT6vZbuYB/WSOtiBAeqB+CftM/qwSNBfwbZc7Ff8t+AFcKzQY9aX4HknomeZSCk9Tnapv
AgeUkwZCRQJXyyItqsTcdlXKJi/VtfLakf5NTB2uo5c6Z049xUlTOcWaokJOMRcxqXMaJIOBVErq
FkMX2/1Sa+1zk+ejx+QIHymWxuXUrrVwTEp9/oiUWKZdtVbPCWGbQEfmSH4YAFudo6WQQTwbRMRH
BdyhOs+xrsy/gglg9scvjWAJW1HMh1d56YXtMrMj2SZd1E9mOnyPIEBXvHMtmsZIHHBe6wdBkB1U
efh2ynMYRQBboel6VrVSTkh1FzTDJprVmbl2JWR03kPxASC/sVdnEZ0nSJ720LSSvMfcKvKLSqg0
eSYqR2xmsMEpjR92sO/RUNOJriTlqGhz+9LVTf1a4V/RnJg4vR0k0axA2ZSQWJTRxDIH1HXgu1Rk
MEZo0FuLR9kvp2pFgYS/3lI5X5WtxsF2BeQ70hMmaagJ96M+VnsKzNaXIcQ8T5Yg7WYc2xKNDUV7
pGtW7ZRaWdC7qaB6LAwueQ99wwWng6KyK3gqFFqScd0Yz0RcRZz5hWR4qStFf2/hVAYD9/SmTVq5
6afZKXLgyS64r/hruAIqP1YThs6jhghrhUSTfkKZXnqx1bRuTISbhUs7sS4HDETAI3uI5hElJQck
3Ebz2zA0+okSQyqPi6zJiks2wZp5EO9nv5jYdU5q0lYnVCjobJWszMApCFX7uau09IN2VU4pX8bx
PrlI7uRUMB+HHOFb3tXlB4j28meBzcTnKDK8TkXNmsgt9fPYDQk5GVmVP3fIHTczwsZtE0k0YFE+
CEcgNPmpY3IN8bYStp2W4tpI1PhUaY1yaBCu2K0Iay3LxfpEl4knq7fkr4mZymVACAGHPFnVeo+8
4fGVtlgHnzchZDGCtOtg1lQ96sPCR1MbbxN2pX3GmeeV5+N7V+ocDOguBWFq9U9Cb/UvazfSfJmx
Uz8WbDWxK60KjwJu+/LRBHJyEGlYulLJgXmsWhyUXVF+Z3jQBFO5QKUgPXDxhEFg7XTNYIm22k4F
BGma9aExPLYD3S9Jm/KXHj+7BxNDJri2xLbdm0ruwRGoXuMMwj2bXRtA+CT/Vl3wPml9FH3TJlPO
PVjxZEeNjTfodI2qi3yH31WhJKv7H8bEaL/vBfGsW/P60IuG7EuxLCNd14cj/ByKJ9XokP2KIJMD
qak4TE3tOQxR4JFF+EKs3kubhvNTYdSFh5OuJ2mxFjFtzywqP8IE+4rqRieQ0JgmEPJaQcJciHS1
xc9nCtt1ZRAKxALfV2XWTy0vP3wtRuvmZlR+KUjv/MImMx1UnTRVMQ2VfUxdc0hKdX2NZKW2e0Ov
v2RxK38CDIjjjdHfN7i+0ksZdt9xZNCcreLQr2mpHGSV0RnqLIWUFn6J1RnGYtwj+ilOI3Csr2C8
Nqtizju55bPmWTXgyx+7Zksjej7rhGT0kNjpADr08fBBxm1aHEIqrBUAzjnVIECnalHvC9HAIoeE
tfd4jdUfQqmPr+xCNDsoUQNKK05X8rpfJGD+ohKRvFgq37N8yXHgF3LMUISUl8JpSZZDFpj0vg7i
JyMzKK/ehFaVfugI7BA9M6AjcmbxKW+nY7vi0b2A27HZQpiYW3mfG2nLY6K/K2prbARlVPwlk8Jz
MjU1J99EDYNGEYBpG5pYPAwwYFB5Cg/EKOkfkS5+hS0Zv1kVfa8WNZpGMGWgYfNxKbkYrcO6P7Lg
3qtsgFVhQkhDVImWztb5sWl5Y8dMVw5dZq2ICLjMN5AAAEWyFWF5nzrGOGwVsWpRs5XHKZfQmwrC
0wgldT9m9OMofyeSKy71+yCd8EEugJAZo8wcvNA8c9sGs1IXQzlf9dAGRjvpz7McbWvS3slZVFYq
0dWp4tSVjeI1CtvXJl8x9RJZt+WQsVsUtFtjf/ns5M08Rql5ytP6YcJDR8/2oFTil7As92Yj2rOc
b2fJekrn8jGd8J2ka8FXoeARscLHaGiNN0lZcxA0Y+hEpkA8WKtvU06eui1Os/jOsRNXroAMu+yf
Jh0r1KgRnETw3wvFBmV9XgX6xIk6Jz/gAzNQs1vTBYGsrLcjikOOgt+QwV4clhHpkMKckCulakVu
Vxx8a59e2LKbBaVF9d/V7xNbX7DGWu2siam8W0nWO1G8otmxykurqZ6eMO5rxcXGyPAT4zLN7C5T
ULAu6cslKGSiFR+mh1mfSOmcp2ILjZfpr2kWX5htU1PnXes3isbsZ9AZvM/qg0htiW5xqTcWddtg
k9vzM61nboKUTsMmD28IJuVX7lycP6LLUB8oSWn2ttaCt1UP14eRvTCYjQI/7jq+pyRT2JixCXvL
elr5VOZbeY7DN7HRJV8npZBEYVWlaAAMB7pGBmlgWyapx4R58JJC5Vc/RhVq7Y0oM6lqG8LfZiSI
dJ/R6aZmuhL/ZGGv1y9jWUeKJqKMIIy3r2Rkk6QxrtmeLJ7lQLWoevVCV7SkVM5tIZ6GTxZjw+9Z
FdMfW5qo/yIuWvWENH9mVCRht4WltKcVXIquplWgj1YAVyyLuDyKggCrgFwCMrJiMp2Erj106G6+
klDV0ePjlEEOp0QMQlP3825O9fg9qcpuPyPgYs67JNrWYsYcgOoYFUzKOtXmmCDAr3MxQjCIFqZw
MO/wvl2TPB8ckVMHDZZlkp7pvY2vQ0kkNIU1kHGvU63ysMySQJB8P8vhDoiCgEd4VdvCZ3xf4hJm
BvuMEjPFzWGoR8OcMmb9mbAVFmyTqjFLT4wMG9oJ5RpwJsXZqsvIvyc1KnahmNSkXRMjfAozLaWq
WuTEyzLVfNNiYyltZpEVK6aMq7d81TN/rNiIx6YpH6VZkjT85kBQ5NWSjhwY1S2Na9IBlKjCm2hV
Ige0WFxayy/ySffo3pLbNqloB3JLbl0d68BOrI2XPDdpUGkxWaMtdekeMXviQ59jDkV1myy9ygsW
m5keZsZPuc0SIOsacSoUHspJGViAzqgIA8+jnu+NkqDQLOqbU4oT9J2h23ixlAiunpEEzhub+2Oe
yNSf20smdXwckR/LmPAaAXX0tLyU2lC96rDDNgtiCptIyd5fdS18EKUQZFn8GMvVF6VM3rVGpyth
xiaWTHF8LqS12oicXT+payWfcznriQfMxi9dLMj49lLhUJcdHEwIdbpT11Z+RjuYPC/ISx/RS36T
E7p2Hu2+muZTpokE0knYPjHqkTcE4KKsnoiGD5/IJ9bPjZpd4raKxiA7z7A+QP3n23SpRsbeQFbL
hT1MaEThJx4EtOtaGr8VVKE+24FCMrBKXBa5N9gSlTVmKirpR6urYpQHmPXqoaB0qVvpWy2EcGxI
BTiIzAx2eDrLh6VozC2jwsjHQ/otDuvnPBTJpK6pF+muco3m8ixhkeH+YRSwfQFCVluz8FrJ+tll
6/qSyjF0fzP5odRNtyd+IPeowJcjvKT0RNfYfGFijjzVHIbHhanOMckJT4/DtWe2wWTMJr7BelYE
o1HtwUitrxT4lE8N1S+uwUJ/JLuJnhPgghZyVUphaZhLuYmnzMT1ZWo/ePwvjpZefeuiMtpQ5Me0
mgTLpx7dWGmybgatgEVjVrrhjwKKbMUqGa7lpBfbTcw4SOtbhPkmGOWH0upD8IGD/iiOlxkmhR3m
UTKFnSRT0snOgRREjjTINP9yKdK2NLGkc1Ga1XlI4+EBc291TKdYmfCPMtsHZy1tqfGZMEwZzaq8
6X4WYhK/D+RcJTbfIFglaxJMr8qL15XO1zvdOFpnTaUeIkpK+HZ141UTqiCyE2o4KKMBBCPvyRHG
a1HjW3bMHvtT2Ki126JeJtQqKw/jWoXb3MqZSMotu6xl4M/GWvigXAIwGtJvHLEopdHOIKGhAikY
VMgc5Ka1AajSWI+EuAFotHLlqaqz5QjS2HCm2mzejIlIdc78Yd2f9RCP2oBIAeuY6JBAFnrVYBDZ
SsaURUsNJfzleIIGe6XLMiziDC5AMZI9+ez5Xh/7BVl/kqJguJTM4JlgmKjzroWZ8U5vEWUMnlxS
2bM9lK72JBl1ElDZZq/rqvSnRYPlR8xQ8Vmiyguiam0+kfhhvuuJoH8nNetynsCVhTANq9qMsb2M
pfy1ravXqSvcmTriZC6A6sViNB4IYyZaM2rUo6z2sz8kQ7NfukoIGMlj+sEyfKbnz71KCpxNl7aR
uKWvHOI2Eecgy8QaEgbCq6Cr1O4rmnJ5ZX5vhd/jKDY2ktIQEq7AmgS6kaXPoCwZWaI/nI5MMaaN
1UvFwKPdTgc5kufIwT+Qw1myEuW7iODOpcV/tMhSpN+iEkNFonLt1URvwgbGdbAbRg6XfXexI01a
DXuVMdeLJCEWUIXSG/FbfsuK+bKhisn8vUKrc8YdDRgEFATkHdyUDdgN0Ub++AMuquDE6/IyiguK
FmnccR1ln9Ff88IYjzhYz6r50qFZCUJknjQ+VTl+yrresSiaSZJkAD7DHTNdkHvady2JmeOT17Q+
0FMjhhqxlwdru/GUpiX2wliZbHDoYUKuqjMWy0hlWi+YEhxKQRO6OyjrK644MliDLruoEP0Bgd6U
5SuONEDlOWE7SjZDSBbLJLRltU1SvCccRmTLR5DSesQBzV5FrXYwzSEmRLRFhXcneuNfocN8DlNT
Id3DdReZ6RniFVY8SaRohr4B/DKesfXFMeG/Spf+k278/6Tl/r8Tap/qH+Vz3/740R+/1td5Bv8/
qrUVANZ/U2sn05VS+/I//HsKgSz/gzABUTOkf0qrIXv/M4WAw84/LBYmTwf2W4VZwH8otWX9H2hP
LZ4apN38fBeB9b8rtWXxH2RWWboIu0kylYu++3/+D8Ty0Y/q32XL3dW//7dyKM6gN/vu3/67dOGK
/6eIWZAl1VB1UxKveONjhKtEnEVsQAfpNB/Mc7GRGXbY+r5/Ffzfvo0/aKW5jz9e4+qxU6NWnAkh
lA764/AQv9lAPD///S9frbD//fFF6ypPBeJSIggrf1o5GE/hYXyvDpUvfot+qncTdJQ/fnpU1/+q
YZ9otvWr3ImHNh6zc28QWMoEvfXSoQX+aaArdAurnXf5JBAE2HXbYUnCzdSJs086IeqmtFEDshyw
rYPccbL8UqRrneE24SUhvFNMlA+FtlmaVuck2xAjPda5D+DZ9CZVhnkjp7U3TFgYI9BCgSXGk2vo
quHpuFXYJzrIXXEcBxI7xrsp0efHLoITR+yrnxNOdMeoiVwpm6FwhYSNno37IoqnK7+kpB1QJ9dt
oNNRLBH0Ui49UTxvcNXU3sV5gIQXs2lpZqadjUKz1UXN8qK5yM9iLn5Aqq4U1HRD+iwn0DVM2GlI
eBQ1GGn8MzeZ+u9iRSpTSA8lAIoaUazKFUJvU9l3kBEDKEGlR95F9hB2HLUro6AGzmDhzJMQ9L0J
p6LvpOMY6wim2kWFMZFMezjB9SFjwG4LYaQ40dJZXII+VV8U5oeRgZnT1JxsH3DlEL2EaJuJRhkk
itbs5TicHDkkLc1S4PgUKW33SuHtloeSskWB/bmQkvGYyhySSsxuwZ1n9WJ6+D+Xmmhd0i5+M0Ok
wjCG7dzAP5cOgnpMjH27bi7DhLkzMQXtdf1xSramtY3Qe/39mpdn9E+XvLwQfrukFZZaXAm5cigI
naRXMMpOT9Sh0w7gO3W5kWm2z6MnxFJ3xxdx64qXPeC3K6I6N4ZhYUFygxvdxV+kBLKbiXdu6FcC
xp/u6OpVakB+AUnN34caTCtKP6aDN5/xwJGkt7NGN32Kyz3sLhsBNDqVyJVwTyS7EoLq+PT3L1W+
tSNc/vtv94h3pkE/CTHBbBLPiroXRkne2llu3KRHmu9eWVgPZaUwkkozNzOMz5oKUS0mJ3fXXuLu
UftqaMik9/hSESApRNuFqs+oPk9CvWdHufNt/WuWxn/ujvK/flCj7/VcLbv1QBUAP+aR4ZitugbY
2KTba98HeXPnG/nzW0S0rt4iJD8pegwo5ZCO8E5f6G2FObX9YH8yJrvTfQW1LeVTFe+N3ZQ7CTAG
1MGvhnDuh01bPNfZ+e+f5Nbjd/Wq6XrOz4S7LQcVZLc7TG6pHPT6G3INz5q2f7+GeuNur0O8JOmS
H0EIzUGxKVP3JxzoBwArrvaQHcctiCE7cYrt4MIM8ESPYGVb9GfnAYVbYD02/nNhl9vFe24d82FH
L98e9vfetNJlL/nD8rgOVzNBdQ1px0eTQBeJFMY21XmB8BjSbUUWq70SDjjtGNiANbObb3//Rm6c
IrCi/OuDNi9VCZArXQ9RgvXchtvZzZZH+DVM74fqFaPDutfN9HTncpfn9093ebUJdINQ9Bdj7cEM
ok3sSDbSOMdinyGE0r/3Xd7aasyr/Rp2Vh7jvl8PehAGw1u5pZ3nMA/dhM9wEjbjzvRrB0buMfTQ
HN+JKJEu9/Cne7vesjUO8KLerwcg2biuvtLUAEfUmj5c7R48GRWoob3An1YSes9YtrGIUIOr8p2n
+9fr6E8f4Gp3A1RclYj310NpgOgY8jfg9A80331TS8khTZ3U2I6QFaovXQRTt8kvsdF+rhlBEyM8
S7HYJfwu2rQVU/yvrULMhwZMPttn5WeLXrZpLbgV4M2A6zcTh6Mv7H7Dj9vRV8bea7qtibc5PXTV
E6YP2RhxaOybVXGGaifUb534NKQsIeUx0d7TZcBJ8ka3whbNR5lPSCYHUHIRGE/0JC0nZaKwQ+S0
JB/GkjtduA3XT4MZ5Jm8l/LqnFbRDgbzPhbIZDB6CsSgX03XpL2lkEOi9tu5m9ykNHwp2UbdsS91
yBujPU9PHHem+Ygc0KlDcatVF4uDuqBrfQa28d5bw5d55E0OC9FTeg0rdfwRS8OxqVf37+tAvrER
GVfLzjKTvB9Iq2cdJHtNtsVjvpc22X5InPIsbXpv/Wp+iIf5VX8HzfEsH7o7G/6tfeY6GSkZlnEo
Yq4cCWeZbs9kg2G0222Ye/pbJUdOF2G+312+qaU5isqXWX78+01rN7Z442pZwl2gq1q062HOhyPC
eQfEpWddWOhDPAWtOZ5RW2wt2q/q+FaiP7AEeuImDVwT1MZL1DWfOutpnfdl232JiRKjY+fNxgvt
fHtIQ1+UGh9Xur2KCzKPoBG9vEB41/JAIgSd1TGomwwhMK4MfDhmRAzMlB7Zc3dpQ0ArWiyJRrGR
PazRQQp3UdvaYfa5nQ+iDhQX7dkziHy7qDYoJz00Y4dB5sAKVASD+9+/IuXGAUW72h/1UUaRWETy
QSPhhP7MpwVGbuEvwfBTrh1F8nh+PZLkmmd0ptbnr3xE89S+gl2F5A274Y0BA9G+qIUdDIXzQTWc
zsT69PL3z3dlD/6Pc4l29RMW6xAbmiRIh3kIYp/4X6fwxs5PDWzwewB2qgOmUH9ezdcsuICx53e2
+NqZfkQQDTbTtkIU0D1W+klAdfdQ3tv6bj3V5tV5SWTEZ449e+/QVWhUEXZircUKOJUgdIqjVHzu
QeOz21r6zqTxZWgYl9AFC8U/7fD/Up7/Xo7fen1fnaPCqUhaCInrAe2lU8zIcA6KJNx5LH61m/60
s18djjLOLehHG/mQtI34ZU7jddPiTsBtBTYjba2R2WuokWqE6qxNgXwZsSLtcjKXuFvkzojGCHMA
8GCba5b4UqijAw2HEXozmUh1xHgdd2PhdCPMjNXSUTr2UvckM3xn6UEE+chAok53bufGi9K4Kv1X
cnTMPuK74qC3jGD90GOvUCvmj78/pbfexNcRXbOZD6XastEsu+nB8nEseIIjOC37quT9FL4nfrwr
7732L6/3P/w2xtVrHzufpIIkXw5xFAxS+MVUdU8sHqlZQ7qEIEItlINEp6PuafdVesKH/PfbvPU1
Xr3uyeuQ6nzhxNiUQcmQgmFYJZza+V4NolwWz5/u7PLff6+WpvGSf0KCUuE1X0TP/PzRbSd3K9n6
m1/sLusdUT77kbkp7TP9YEd2PySnD2jff8u+cdr5/vcblW9UQ8bV4tLHurfE0FgAFh7V6WOpfKna
4P1KvhRv3eOY+HqA5AwZl2m3gbBD/528pEdBDFr6N1AvMML+LD6P0aZj5Lcb7vRm5Vu//NWqHKM2
EkY1XQ5YEpjdfsnMtx7f3DoG608CEYCpzo6F2/WhmQKt3q2Dm8QAuxYbc5sQbrvZ1bodg7jFOCaM
DbR7h+zL9f/wu+lX66uJUJwPKb/b6rMfCF8Hf/QKV37XOe3e+UVu3Lp+ecX/9mjIlr5eCD089IfO
6w/TU3dERMUIap+65cY66p+ac7oB+uoMthzAq3QVO/Kl853LX45Jf7rDq+MTjVexxCDBAs/frTjo
iamoSKCAOIvXRpeDtRR4l7sKPGBQYHH9kW+IqsBei1ZA3Zoo95tHNflsGZrb6nb3zWzgiR2GO2cs
5da3c/UW14CdFjM5oIcwFFFhHftTr/UkuOxxZI7jK7IilNdKS4wDeTDjLgp0wm8WlFqBmDwAjYBH
TvLEXL4R9qUpu053BUzMKBe2+XjEkzEVGQasc1c+xARCkf12Zy+7teL1q9d7aZT4Si4fvPUBDnjg
QG0YYjYzZ3t12cNcxEQOoDK3twsn2qIo3OpuAPrbwUa4o6ayUWQF/8Uf+fLt/vaMjVKnLVDWOS4m
8b7V58AwPxd4oY3HRNwsk+gMykNbWXYJ0axGELygNe0SGL+chqAq2HPvR+mXdeDtwhRYw0HE2Bp5
AZXY6K7K4wSZXWTcdWc7lm49lFf7cSYYFzHeZdlx9gDy6Eu0F+C4f2seGIwTg6i4tGLLB9F4RQfS
WISS7f7+VV3ykP+4Hq526qLOG+whHMuqwh02MuJuZ93JhYtsy2LUCK8tQBbrhG/de/agblJosDaC
oII+14mIyWVTrH76SdpHvTc/L57+XDwWP8MHXTjX6bvSSZ555wm7dVDTr7byQkHcGpp8UjNQ3NXF
EOYzaHSUHZ/5lLnlLvY09+/fyq1u33XGt0pHOy0HrpU8AK/ZaW7+Uh/IFuAoIDjFC0qQQLWx0J6z
bfRSO8Leco07177xxtKutmDYCzngNy6t77QDHRR39tLNejTunDZvtW1+lVi/rQ3EzNB+MWAdLITQ
L/MznqV34YdO0+iYCXSn/v4N3vq1tKt9NmGOZaBPkS7dIWyhhUHwyRtm2+OMeMKTt9hL+j1nUY76
unfnmjc2T+1q2eOam7tE5prxGBD9o86PMqv3WcOkO2j0I08JWV576FkdoS3ZtztXvbGCtKvFS1K2
CDculA7TboEwUcl+BwAwij5Ng8cgmg37YxjPiVZuK31PPA52hPOwBfs9FX5150BxGTX+aRlrV8s4
RrUtzDq3XoE+xEPW7ECyS5bP6Kh2a0gDVLveIvyUz6KvZY6AlTpyB9vUAlXy2mM6+tb4U5TPqMF0
FaXEI4TYptjVNW5fyh0CNWxsvBGGSpI5Pt/55m6cNrSrFd0LITifyyrDi/Zau8NXabN8BnJcPqR3
Holbi+nqnCVPIh5ytPoH81FyX2ZbPWHTvbsl3eoWqldr1UD0GbWXtZpuVeCEh2qfB7M/bglsPCYo
RP3epmnHPrFdzpKHW6S489ApN4rG69TysEXwbWVceUHV8JC8EQD5VLuklwbLBoXOdvWLr/lZ2oNA
eBOO+rkKktfZGd+sXWjHDzz97uRHR9p32+r57g59Y/1dZtq/v3b70los4JBsLc8CMGNaKw+6Q5OW
DfqT6FZbtsvTvZPSrSmwenVSIky7EqvLPgYxREAd6FhP9RvYHMlLj8mdvfhW00K9OtWYkiqQ5sJF
Rjfzip3ly14V5H7tl64ZrK7u6nb8tGz7veo2B+Cbxz4Q99p5Cb7kXv36X1sm6tW2JketPrY4YA6K
T8KT98MI8B8Ewvbe2+7W8UO92sEmWRzy7tKaAQpqX+6rC3TXfEmc2hZdKJqc4gT/e3xnTUo3Nkz1
aq+KcqCj1uWXi8NvtYmX9EgrInE6V+4dzqwKMcG7XniOA/Q8aIHjo7AG1p1f9FaB/2u+89vrLxay
cqov553orfo6Pa3b6ed8MDb6s/hRvSCr8te34Tn/8fef7lb3Rb3af6IQAXarcjXZMQN99/IEcYvB
xZPKP1ZX8k+AaE7kVduyW7id9wYX0zHvfM83XgnK1eaUWrK5Wi3XzmzVKxx2Au/e21250UD4dZr8
7Vvsly419csj2fvA3tRg9U1KeNFuvHZbeMVT7nZO5OMydbQNtDkb5QRL5qzb7VfZrfyQwyPMnD0j
MsovV7zz4/66tT8Ud7/ejr99LFVJ1j7953IVvdKfD8PbaI87yWbwsCX31E49NRjw9HvdG84te/5Z
HcIToV2H2euDDZX0FsdMgLuSt8S0ibeRb2zvPAqXp/tPn+1qv1rzrM3UyyJrfSTRh8EbgnVTe1kg
Mi8kIu7YPiRn9VPr5Mc40APTSfy/X/lXB/hPV9b+dVuu8yQmeI/OsGg9XBIuUyc03SaFpWTPgl3i
dCyOdYUrzpd5+5+s9ihU54nUGtoNb/JEVLXHQB3VfflGEIn8OEsOnQgEo0bjT4LgdgSIF76afsZU
FOGVTcG2nTG9mtZm7jbzBdxh43cT0x9DCFM+Q9cCk8kthnPUIwo5RU9V45kKwBn773cs3Xjt/6qu
f3sOAPpCmtD4rgdH8zHqBpLPgMgbXiPvnW5TMAeqL/rSrtvfW+m36t9fbfnfLnlRUxiZyCXxD24r
Ow7eJH5nMgpc2Yl5CcY+cgH7h8Q0GDSzZ9p10Hi9+zp7dUCiwDa2n+/c/I3t9dcn/O2T1OShVcvl
5C2d1sPk6QERkKfGARtmy9vORYu4NR6bc31Mj3eueGs3uDrHZcIMOOhyxToC32ecUmG32mclDOIO
CY4bdV8lnjxsDE7mmSoqnTvrXbq8Af/0ZF9tr6JS4zi//M6kKXjFQ7arnK326JE15z3fW7i3WjK/
Wou/fZ/xkKy6VHMRORAYIB1XWIcf+UC4pLfyCxNCOJ2Fh3E7p+Bk3JZku834NDpq4RC4Jr9JZGd8
VuB5ZK54Jmu6IyCL4/SDOZ0HzuX9vWf+xs/+6wjz28c0xghcyWxKh/VD+LS+MNiim9F+Z7LyFauc
eqoLgJH2slWep636rXm/89vfuuzVmU+yxLpvL7996xZPy8/VrdnU4stWj9baHXitpTTyyFW/97Bd
dq0//ObXutq06Olcob09rLy1f4TK89A8ZswBc/tRG1zWFm3z/8XZeS1HqjRd+4qIwJtTPDRt1WqZ
E0LSjPC+sFf/LRT/gTZv0/wxpztmdwmoyqrKXPkslcAYJtSV68ZDro25iKAswDBxCrMQbzwrR9TX
ssYM/3ToLVBbNI0SlXuvERETGDaI+yjaSMauDTpP+l8ftEcL2IxRgapqeGeEmxKh8R3mOhuPNK/N
e69xceYj8MGT6g6vUWDUTFTZfXApzWTPP9GvcJ9lbo+HWZsd82b46xmGAd3FYipigY6phAs5BZ53
CBY4AcFOkcHnKn3sJEO8MdzaeeunaP5rPF9Cuz5cwgHZu0noUT2gufhW7eMjIEFQBl1ru/EmF27R
avTd2KxduqyJ0otOnkOc2x8/8toJ8+ey+OtvQKfBhP44TJb+W9D9PS6G3Gt8itEGaQEMUX5zbnmp
D+FZvPzbgD+74K8BgdhPRZBscKQ9KF+Kf217FQOJ8ChTVOEv+8I+RS3gE5r4J/BLnXl7POxajuzn
eP9r2DCX4H4rYwYdu6fiQuZ33Dynx17PnOlbcYOn3IJ7HbsrjGRSRdxMqyN68+3Ho68sjp+rzK/B
iQ/4ip+CniWBa953l7C6tY2wsTjW7vU/n/bXr1e9UpGhwDQSLdYlTmSgq1udE9gTktfhx8cHbU/G
ZMxnxHJjL/u5EtxZkD+JtF9jolU8GDu48nl4l3Cu9HjoRGGFhbs9eGWn7L3iVSQbtf5Iv/gvkktk
LS9vkSNc+t4G/B6KmwlF2Qh/ZLQfvrkbUH+lK38CQdC/oAud3YXnbGOKr738RWQq4ilA+yL+VAhQ
jOQabewlK6c2ZhGSqLZFA2eDnxWFV780UwmWQZfgjfZ1uKYwo/V45qyVBJlFTEITWgaW9Bz5vqIL
ewBYxWQFNXbQJeYb+RUYAPEq7OUjrwbPop6q2FKQxjlAWIpLwr4wKdQJ4430+9rV+ydL++urTwoV
8lWDmTYakM5ifoUaraUm6I2qqP/ltOYYGpFZbayaNfHQTzLl13DUGDUyUKVYNmpkRLh4TGZoornT
FPUTLIY0tJ2rgLC7QLoY+T7YmNtrRyh6/uK/hk3HhqekEV+2deeLBquytB1FWnIIAeTcKZdu11rM
jn1jryCVnCidP9dfzS58B4zBgfl4KJqCYMJZyc329XEw/B0fbCz1+ZhyZ9XR88b16y/jmw62vxHB
ZCCvKdAvBLIfFnK7mKZR4Qk3RhHXhpn/+69hWnTpBTHNMF4qQiIXJh0sbqk9cKhGIn35gBxJsbyn
B0eAcp0ALRdDySwT5EaKt7p7IiwgrZBYgjEAKzybjjBZISAmyaeUwS4Kbttoe9cYcoA1HomfS1Rx
gFs4UxAzcQCqTuEnMEgZGotzXP/8IW/1Ck6CwFHYsWzOqI7E6HOAI2n2I0UxEfgYgbPj4KZIqggR
L6SHw/hex9caZGsRNrc9Y8EVRp3arlQBsgCHwIrTl6Q6Juh0AgjA9GcXaL5Dmhms/8fL9icK3PtS
8+Xj1ysswcNj2h4+2MwXjxb3Uqc+wV6un4jLtlYGxz9tAp3uZWO0tQ+2OPFlbQrvDFAavZr6HMCw
oAYDcg0QUmEU1BhDfhIHu9mnIoy20cThtFSqQlCVQi8Qs+bjv2F+sHsPvIiyNKklofDxJ7QziifB
nmBKLHryqnxjgLVrMr0IuDB8g8/IiFdam50+GokNtP6e2N0nZfDOV3yZb6Wpxe5gKbwl4FmrC9GL
6MvD7a3OAeCHWBvs5cOwY3bxU+ACuOKKJrHQKzLucuvxG1wLd/TiYpqGKQwHJHRf9Ox4FUbf4YIB
vpyR2Y9wBYznBER8qELeYmTwFUbOGPwInZd/RhnO4YSzy77VIlzcSP3OQxwaiUiXo31l469b2UaX
nXlZzld8i2Z6D0jIZs+9STb31B1j6OB0LnsXC0+CQA6wa6+AtF4w2idIchmwELTp2YfcHIo0oB02
Jvw8qf5nsknKsqeqykmctD4+izx+1PK1BdL28VPe3dTxw4sAG8nwnx/gxeTBjtRn3BrqPSa/dYLT
KM9CVBhZbTweaP7Be08wr+Rf8SGLkWAjA56ggUY6BJgVgAojlnYgBVlpuG+G78fj3A9EeKJ5vf4a
CDATEXZ5mFSochyLj8rtn4Mz7Hs+5Nfp1r0nG1+EnVfEvQdahCAosOH9JuDN8RY82b3UCbVUl/VJ
U7BNi9BT4ErRqaCS7Mrn1EZ24WVrv76/SPGIi9DToZQIYByGrk8cYAkQGSObGrxLl9wGUueL+4BT
mc9v69/Xvt0iEDF1NMTC/Ki9Rh1xRTQmfbBDM0XKCkgcK9LfQC3QBmOrrrM23iIIga099v6I8eAf
7ijqFYg4b6tb6X5hCi9vEXR4mWoFMKuQG4dKYTyghV+N7cFgcbB6PAPnGX1vYiyyXiFom2jlwgRM
03eu/yOcK6en9bDbyDvcj5qSsmx1ifiC9PDdRtHLLNzBro+ZCzi5HpvIcu26HTEKvT8CPG+ELqCU
/S6uNo5J3PwEd55s2ckiAOhNYg4REV/lFWx5WhVYdfKtBLBEwZ7AkGOA4lRTG3BMAYme1GgArHkL
4CvQGuMOAJQK1AGUQMeZ7a9JenTkTo9f+v1rPd7KIr5IfVyVfo+3XkHsbYoazkt/QLqlLmj72iln
Vu/2nZXp8GXZGHDlM8uLOAOkcS1XaN71itvkJe+cTiJUlKX9ZPlP0GkrDmpj4oFY0Vu2dSBYe/+L
kDPioJ4w85CV4Z8Te/7aYHG7aHj4x6AmLyJLlQBv5LMYIXWQsevPxMlc7gWaED3x0Flrl/ao15rg
ph85Lte0JV238rhr61JeBBkpAresms9TAgcM4bWwZrwOaCO7IXbDXbhxo5sf5N4UXoQWOhl9Sqlw
u0wGVhvB8Ul7+/GEuJ8hwAxcBJZ4olgSR7hFwbkifgMEPblwjFYffe4tGy2wt+NCbzuAgjUBPrj1
U8BfFOaMI7703PVX1gYgIz20R7QntrDLPDPEmngDBut/QUWHn0fkm9DbuzAHbWxhpoY/Pf67V1/8
Il7xgR+M4xxt4RGALEpgxSbrQPBpyZd/G2EpC89irixhKj5ng778TOe5Up1NDfJC70DYa1qoMG7b
Pb0rC3OpEU+rPoU7co/vgAZQo3uVjrgDXYiTm4kzncOb/0QOUBOWH8XGulzZrpYtP3CrhCsPHc9J
gsplchVuLlCb/N1MIN7NBUvKsrEHzFI4k2JXQa8+ptRLiPpsuad1BDX1z8YXWntni8gS+xGf8xQi
+2znhaUOtm+XqalowWUW5hNOpHjsE9iVbO9idzb5E1wFUF+0641luTb+Iu4Ahs7TFVirHlI9/Xf6
1Ll+qnVbNYk5JN9Z9NIitDABPQLsSdHedByO/kfnzFbaJ/G5vwRuD4S9Bcwpml/jSRM/H7/QlWO1
tAgzPujatAyTDK9rgUOBVwzK3IUD3g4QQf+S5cOsWIYbUAVCqsQrw333M92FvPr4T197WYtwII8C
zGBr/K4PYBzpGrWjDiGAzon++PfXduqliL2klVIpBxnwBhgxHfKrfA6Q9vCUc6f5HuNSVm5kR+rq
b0kdV0L+UtHewBImGhOF9sB015vhXHGVDn4ZPKJgR8oCeYc6OINmyUNxDYVr3p4fP+fKlP7JNf26
hzDs1EXC/B4hC3rGgtlXmxfn+yJRuEXO3+7Xb1OywGaDj1cYHMZbfCpuHOp6oNtOH8lx6/57P/eJ
QRYxIa0V+NTAP84LHd5AY/hOeh2cxGVhml0h7wrTsXBXHbF/ygE8ZTZm30osFReBABSPqYWNO07n
DgoWxTOs0uz2E4Txf/soi0gw+sCP0j3ON5KC3BQtaGjY4D9baePn1y6fIvvfD9MAhDiIyThXIsda
BZuw6wGGVCFABrzs4gPKbbaM3pKNGHC/wo5vtAgCoL5WsE/A1iNRe+ZT2PfoXI/VwAnPfoZSNtKH
HjR9G6PNH/5OGF2qrkeSSx1A9ijt4voHLdbGwWlloSwV1TI9NDVD+YjOYqOS8UbBUUq4CQK8sDZE
1dzKDroUVRdZVyt9ImF7cUsIPQQ0OUUuueYnaQfxiSucc708gkspFmqp0Wh3EM1ID6HMgrT7Ju8a
A1QuZ0v4db8KCivW+UX8Wr0oz8i9Es/pdgiwcpN2WStBRs+/lrvWQy1DG43QhKHFQbR7u7UpHec/
nYfkSHh7vApWQvyyFzXyBZkwPW6Q9Qj3CQ2tyX0HPDLWxOPfX1nEy15SOCE1UUXBx1xROY86AKCi
Uif/8vjHfwpBd6bhUkbeFh3BBoJfn9L3yAvJboCT83tX3XxWh1FFCo0L3Nm36lFryZalfnykRPgx
UgOuRGj0mAz5HMelWjPOFGoo3kU4XiayTqOJRktv4VaJcy2QCItAQhGRTpq53Fj1nx9cbfas2Ylm
5cQwjgBZwG7rF/8d1/vH7/S+Ph1TchFHRJYI8L7EcLHsTIojsN9srkW5wSdGIWg06LAp7mI9qK+g
AKsV77KTTSdOGapIftYw4YJ0MNOT2ougJhYSQC4Zt+hDoFlVP5a0hNUrNDG2FWY25aE/KyZvPPeR
IcUMSX5Vvj5+jPt9e3iMxdmFUJLPFWCkerE3Qfs4KGpxkUxgiPR615uDWl5RFEWCTjwN38Hb8BEd
G4B3bs3p8fj3M/aSshScDwGMbgNgobzBpG/trT0ELndAqVIXjMKLXSSOv0QIyvILraf/eLhdSs3F
BilQaU4HzYI2YVe4kpmcy12EEiXRqDd6R87E8o3HT3hfVYAnXMQuFoZoctlhD2DMW2fiSrIn18qK
L9Fe+Bw83ym80C4cyA1R+7ECLT78f3QYzV/xzsJfSsqVpucmPsKBBJ1GNgPucetM8A1O1anQwtHI
ABaqxn+7kCyV5QwgsgqT4tAYcnBBMronP30blBv78vg9rux5S814WbW+1DSYKH4Pkxv4lYDqcUHv
2LhVOF3bZJaicdCXQEirBXwonX+eHPaZTtTM8k/cy3zIRiIMCvUR6nH0jGFduPH8saz3HDegdiOo
rJy7lzpyeNFVHSyteNDg404FLHVfNN3Gjr6WbFnqxDNfiHlBwOPBhQywdye/0qyJqx3vcIpOFLOT
n/3qJFa3PtcndIWVRnWRR+DkXwo4XsI+Js9gjeEMktv6MLbswYvugFl1O6RtcCkUvE5QI94ZrB7e
kJTNooYoZbuyhsEy/KW6jVm2slH+PN2vk0Ah5hGucTguTkcSPHPkMuNgIxPG1FS88RXW7gpLnblY
Uj3HADPp0bfwytkEubwBt3s13eN4oz2ezmt3haXgvGjEVmpagrtCK51bjv9iwmcW5XrBzhTQWb95
JQF9Hr63FfPWwEgZFFp4VsHfGO25QnEsla3Twc8h6k6QWGrM21wWQCfFCZ9OdsKIVioalOtr1V6q
8SiC4UqF8EB64Y8sOryiGBAyqx4nsziIpcVBwBACgzU1ep7OoBqClQkJKW3Hx4z/W8apCVRfDB9k
ONICJajAMbqg1RCiNeqlVWBJYEUMpI5EV/BYqRbA4I/9S6MXk4HRDp/uYwnpvz5SOd7No30NG+82
0NHtYLBo1pSJR/Pvj7/HSvrhpy/g17xKm0kRyhKVY1qrn0T3b+fmLkzYrMe/vrKwucXFcOThGcT4
NeKw8EWTNz/YWNQrx9IfecqvvxokwaDKAny6KTuingAXMlh1qcEmompl/1hqwCcRxmc5j1tzHzuC
r2fPncu5jIGLB5joW0eA+SZ5b/4tDm7tAPcfqUOuszPB7lATtXQYO3Ni0zeRdFRO6caSW7mM/Vx1
fr0sEaZlTA0ivzdxaFJJ36Q6VOHz8PgLrxU3fypAv35dKYKGxizCBMIt9siAGglKHY5RmV07UCXt
UAUwMONrO79Bt+ySW20l103V1UpYXEq6WbkmIV+EyODC4UXDKY6/wR3Ci9CPPtdXFC2yJiM0ICtW
3qSNO9FaWmop0C4SUNllAbM6dTrTtxoL5pvXaJcZsi5YsgmkjPw1etI/zhN2cZAaRxrJoRxLtHeH
o+wme0iK+BN1gR2tBheL03h5/ClXFuvP+eDXlwzrooszGZOeT4GehmQqFq6Pf3kt6LOLODCQhnBy
gKDPtO0+4RokhEPoX/yjxIEmJgwG10ha4T8PtGhUEyrhPqcLFDpLsgY3beKVPAfHv++Nv2Zl4f3c
CX49qA/mKujSuBYSvTeaS7vP9n9h6oO+J9nu9uHGcXttas6j/xolCauyaFh8tppJPJqFvc1QGF0F
zz145MLr2cmbYWMRrl10fxbnr7F6HuBqqAzmjnreRZOKC92P6sFIFy1awsYgPx/rTrz6qTL/GgTW
NowizQq73GGNxpoHCYxkD6s0HYpDC91C9Q7t4FbwlFrxM9z8nFBRR1wplI2/YK3+tBRkQwEEvcb8
mJCeoC8NDsTQTaAbVduKycr9kPxzW/v1iKMcd3QNd1kvgZFKhq3bhv1XYzJo8yFuG27simu5uKXg
up5AzJUGvEnKblT/55Ohp8ZFOxsYGqOeHLd0U2vPswgdEzWlCsciOJPGgPykBBgscqJTfd5SG80/
dGdO/ITIXy9M8H1YjkgYQHQbFafj87DfEoav/fQiZpAOPjhxgZ/mpGeOv3W+ySXoKD+W4UbafWWB
/nydX397xUmtRA0YYGSs9uKDDaIgS1Ghg00T/Y29d+2e/5O1+TXIMOUxhfsVXn5mAKzXFh9hqslI
9brg+SfjgcEFowE2J4ClLfgJ1Ter6KAhR+DKbxUd13IdS500PFy5qWfwN8B6CXgc2PZIqQfZowTe
XaL29E3WC+oGr3I9HqyWvMqjLYIokO1ls4NqAHefck95gCj92QjA8wnn3qxZ5JBGP4I3RY8/aHrq
dGpXHFgjOluMJQgq+imMjVHWJv98uPv16utQhCdmjysTGV+EwqnHHQ1LGwKe4CS+V/Ko8q0dhQXu
d3qMMmzIuoVsj9ROGq70R96rUbKllbzfhiApS9k0lUtSwCrIEQg9e2qD2ozeIrgJooBrd4IZcXB1
4PYRB8cT+Mw7XXwDpS5jHJrgKrHPaHRg7vw83JiTKwtrqZRuyyJU/Ap/DDXmWkvQ7sQCcy6hrxMo
znBDe7RyQqcXkQe3VZhkhAhxpWRPE6p2wqUKkevZ2ApWzrT0POyvb9tOCXDfJZ4hb9GNxMA5HHTc
UNgqBK6cEOhF7IF1ELwE540Gjc9W6U1qt+MOnYYuZwNqHaQ/Hk/RlRlKzyexX09BKcimZjKG6cz2
A2RpdW5PoL2tutza2XwpC0Y+tePh0IliBsBSp+Bp1NJj4oq69Jp9dC/sqwRyJDBFwZ7RUpg5wsRH
D0BY2apxrc2BxQUnYso0b7v58aBuSQYHWHYlzPQy3qgyrQTw/xEFw5wOXqrz46EjvzrgOKDJqKBv
LJO1Q+tS1dtMAbwTKRzz5QTBQe1vuSk/AYpuyL3a6pMLi77riBSmcE7tx/PhPlBBgtPEfydEO4VT
Ucz3ZbbXZQQGm7ELSk3RfRqrA0pNrF3HugjXNCs5wTm2PowbI69IBWFt9d+R4YVKRwWLkYcv9Nul
tQ7vFxFFbyOw+GNqUlp8AxUDT6rsk2sCXBOOXsbWMeV+Jw+eexEtlChQxgTkClTdgne47rmTyWs+
AuRTYPv6+JZY477dQyOro3knv1DnqVZBwd7HO9Es7BY2R2r4d+Mb3K8AyktVcBAqfMhyiFy9luu5
2e2mc2PCxc1q3C3oy+p3XsSXmuFh4yhAgpgdlNccrkqR1nlYijdfrzTgkj3fFAzeRJOxABHXxnK5
HzPlpRaYzaeGjuFi5MkR+00RaA/lEahhWL8+fnP3l7uszMH0VzQbkfEPCxEvTjmGaMZsvC3F5soB
RlYWgSTpwTONeVzYco/9QBIcK+OFfHEm8mWl152qffSMKWpEFsxVPLa200hLXeGN9caNV7dywZKX
UmCpAiX4R9dcg3HwAVowbCvQfQDv4o+o14a/MmzkthLyK/kFWVkcXMZmqsJaQOWkgxYYPpNaieaB
P/QJRs0wQkae6wuk7Oald3tX3MzL3r/9y0ut8CBRtD/OU5K8ZrcKbRw4jn6JOiyGHWLQu8TcbKud
H+N/T3/yUhvclRwzVQOEG+2FAiRFlawBO2u+rxDmNu7eaw+ziCetPHbMFBGUlOWstWUWnoFNUtUb
2/bKPVReCnrlCmZNMYP5GHyAEUUZnQYcc6A9M1vik7VwLC8CBNxexrBtK9qDx/QFVeT42n/zNyiS
YFMQRWi9Ri8hcxpduLTqMHUe9Xy/6Zlz/3QuL5W9CR//P1nXhEuAW5uTdMwsxcgBIkhMKTZqvdpY
VisRYynkbZghTie+hd4KyfCJbmAxf5BbBraTWzCF+ycsWDD9NyZJsVQHIzsrAHwT0O6a0scQnNYM
iiQq12rgDeON2+TqpFheamAmNBEJ4U/qn4ZI9+sPWNtpEgD4bfBGvVLDa7TF6Lx/8EFK7r9PxfuK
kPIBdLh5pHPoNC0dkv1pFXOQzKFJ9X8K50spLp8xskD7cPD2mZD5EOMy09IhBguo7sNWLTOlUx8P
tBbvljLcLmT9gCnbyQu1uIesOInhcPKa+noLSWSmA2GtcwBSFpVa5A4/6V33ltehzm2ttrXteCnL
lWS5SaW4m7zOd/tiB+NBNQfXJTdoNAoCXgv/5gkseTcanMx3xi+E/Tb4m6VemdEb0+enHHknKi6l
uz6RMgVcfmBX6yv6BFWmjPV+eqMlI+S8eDAmHwQ2eTq05SEh72Pl49DAa0zxmsEytSq0Lq2e+yHX
eBqdm/BfLkfpEqc2B8KwMgRG3VZGxlVa5tvIdABCmuJKZomA5jLZji1LI4s/elSichaIQBoW5ddG
+jO25j9+4kU8i2guqoYEb5ja+S77nV+hrnAlbTTTQ20z5+KaJ+pT/Lwx2sqqX+K4I6XPmbyD90er
BTYNqGdvoO5rBjM8C/S68AO5XqCqQWdWNxbLfWqQJC+FwwXjywwMqID7Rfc3e20aZJLy/MgGwBSm
z42IVpPgxAsAa03XPBYsePGqYp4YaZR7ojQdq+oKLAmMCrAEANYVRSPgoFYIYfk8aGDlt6Ne8oXa
MTkcEQZVCg2+PYxE3FiDPxK6e9NvEShlKSGTxPXwAPIJcBMop0y8OQl2EkvIRFxldPA0DdYlUjQt
O1ps+CehDmVR/wHkWg3Sryn5aAvGGoO/cvqSM0hoOT1PqTVvk/iFio8tKNdgHytPfmIlyOpHIFkI
cb/LsMpFMKobCMD8VK+YFxGFHFrIj3xhlSWlUjS8Rf+CcqLBzlZnQ0rN8tehTvcdZaWK0cAoY8TP
gYijcPkezRaaVBsiWnj7YqNEuqKwAgjjv+GWiqQqIQKgvjRyAYxOXRg715GwvVVOCN0dtVHUXInq
0iKqxzAmbyuBHz0ZgnoeQGU1gA1GUKA1e7wq3dvjxbEi4JKXouoIEyrtBfCdO73fwzdFMZPv2oIG
VbBZC3tvo6I+ODGy1lqxJ712jAFHK0FSWa3oS5X1EiQvzQs1Wx81dhdqbYNkJjga3YGAGCJvTMi1
TWGpxW4ZhofHARYUAnKSfwIpvuOPk0HPKKLkVdIIQSM8emU0Jta3LhorbWvyUokt+CKhgyGmkRIu
ofdvzvyE4gJaFsVj9FLKelAeJ+bal19tY9LnytdGWR3kV54Z1IYULyxaLNHB9tX6k86hakVHJgxb
x1ELUz1D0k/Yx6G4cWNfu5Isld0xi35oisMRkWngDj6ZSox3AjohMAuM0QRvCrr2Ifiu3+hqKyWy
MkOXOm+4JpdDQmNI8PguqRk4ot2ctq6na7e8paA7HvMmyec2hQ4NFhZu3+xBKPGGne6TvyJNDpg7
CJK7cSdclXP+3V3qVJtODBDaVrHbqnKtJOxlcXmLFTmlSJt5sZ9FN36D15AV7xmH0RO326XHbI/M
BwX2W/aHx5/yeE0K7I8y7U78/R85uMxD1gGvXC/M4itPK2d6fC2p5DPv2jNMcokEVUjIqEwCVdEE
RgHTvnLMJRICt44avW7yfVEFOosomJ9H/yRHZlGfu+IpFmAVmCdahbIDrBNh0a7owTCc/BKc/Gz8
E/qtS4LxUAuZLReozscl3H9igJdZgKSTBgegGpdNxdeyCjaUUb2bfIIsTG8EaWD0IHymocH5aPWl
yYVilFGtFRH4kcJUWEavBl4HB1+VWSfPvLSt9r3yVKHZk6MdaNoMksshWveOjG+QQdYo9gNbnk78
3mzl4qONHFroNAaPK8hvccxDkgPvBFr128+sgJtJmr6NSqnl0nfQKLY8NFoysZWO7SYhZjm80JlJ
EeTUC7mOtTQAFiHpIpUdTyGfZirHlIcgg4uuPPbQOUV9aU4kMUg7uDgsybUDuyyXF8R3P0h38O18
6eJUV5L8Gf67Vsnzb6GSakOTfYZDfyRD6DCK1ZbgnpKctglRVDQ8sE3slVENkBKPVTiycQ6CEh/l
8KwvYJXOwf44n+BLAMQV+5YkVsa6cfCnaFqdBwGIlnk1jGVE31yVOrTq8h06UtqSJueqF98bmTso
tRJbtdSKmSFlYvzVZWz12RZVBixLBaeDXBnwBkHTgqkTNeR6AANJhwrgTJFVjaTiLY5qV0v4lx0r
GiPfqQKH4IVGfyNXgLim6tdQrINXochf4uydpKTzhESwmEHQiy6R7ZQf35lmTO2CE5rXMASTWuHz
76morKlvwJc0YvLkh8e+fa7FYwhLehhMg0Y9EuAkOxtMfJzopTw8hbWW+IrBBVbCaLHvjnkGq4MM
Fouy0qJC49QhDFvPSTWi1eyPz6tsdOLQThzu4sDJYpuU7lAfGxyFw8TXuLbUfeCeBhXMvLBXaaKD
TYupGyIOi3pGWQM41STy+BYO91rLnwEWT3kbF1EA4GTq0g1e2EDSArvlWkMCWzLg5MtpfnKjpz28
IrIeKsma1mtG9alxl9LV3gc0JEMdBSi0kzyFFwWGjSMaUory0CdPJeat9DrSsBir4G/5JMitV9R/
s+rvgDXH1zDHYD/KAZOE6y4NCS054V9QrkOHmIQrCTXoER9D7keHwHy2Gm7pWog1zpTXnD9N/rXo
2cKRcvoI2MgxrZl9zdZGBZcvZyTBS8vIZiAinzhdEuaQobFt6N+npNjhMcYetUkK4J7m5leT1ilk
N9IB9NeK23O+4pCcfeJG/gJPW+4q+31jZ7DCpUKd4oZ0J8RISmDxllkO46EcICtMDR4FrBqsp1gt
C1rj0xeuCvVhjK+AlPYjvnkIa9pKMovq0E1TpclwR5c4I+syY4BFfVub2TC9dBUa1GH11ikUzqLq
EBzat3QU8VKzY9fDQ5cCTyrskCqPIC+HxQkVoJBFDApTRUgjE9czNI3CEKa/Dkxs1tKkFwKnFVKD
j0RXDlPpOWvQc68XqC+Fl1N5AH7pnpL0DlkVGshoA+5H+vw7PFwhBy8XQLtnFSuOBMWs6KawuRCK
dkUs36qSP5Xs6HtZ8NT3x7b6S+JahfMwGa2kusr46mKEbBHR0XeA1ZGJhSa1tNZwO5GyIzn39bw9
TEC4ylHlUWHqZEj2B3SSaXWkXH2YC+sddkOOEp9Y0sD6i0pcvODeqtI9Mk9KYLRErT0Jke1II3Ut
nToChik6l8L0TMP4PX2HMl9WnuAcQnef8JoXVApyjfdUsejRhoOGQNRY1EiqMZ/4P6vJiYlWwlhD
VuGtzkDKiIIAp3Yg8ovRoYcPT+HRkxpkl4I5RWBe5QbBBSaoTJnZEf9MTd9hhha9/IvJgO+A94UE
WG3SBs9dHdpUnDpimD6TuAKQNilYq8ncEIWOqsksuQslk0MXnqDAAXgQrQb7VcuxgN0nWtPWg5aA
wAtEqYAtTUAUnFGOu4C7IpJHI2yBRiCL3gWUEgJhp+B+xec9EBRSqQmCHdIT0fKixAgBIfsql6JP
5qmOzEEw/BS9fqLGzuVZ6C0zi5MkC81gAGgPksaIkYrJYwQNr1EFFCgR+pCCUy+w+iQReNDDSlHa
NzDakQME0cnJvtMJbBe0fVxKeDIkMEJziJhopIBHXZz3b3zTHgcClzc4KyD1MRp56sFKLmGBK4OT
XWe0jFtyBhUaFYeaMag2BOPKihb2EUGLBd7aR5QcGuBoE1yLevRg7vPJ4RLcJfm/HA3SAK+PxSGm
n7OJUgtkAogriQbToMRSPwMdZQmNF/B6EKIvsGrPQnEoO6MBsotHIgDGqBnsncjTdO4g8InJBa2Y
uV/DOS83YC4iS0YbwV2Afx5HxKN8MEW0njdsq5FxgGG13tLvcvxHgkMFwTXGjP62MoIEOmkLxCkI
XiCahbEd4xQKp7GsyTCGUl/r4FkoXG4OFarY7Yt8h2pUkB3E0agB20aGmlcLSStLxLk3anjKpmuB
Swvf6p3vsOhpa62c2AqcP5Hje52CHeqPPBbHFH7ARcqUWcVTxGqPUx58e3tk8iWGGG2VIQ7F46Uc
BSfAFy0D+sjjFpqWEfFi2PbkdY1yFMpzGl9NhjINbgz4iBHQDbaYMTmKMvJGTGjEovghv4e1EeUT
Jm2scSJrB026A4rK7eaXj4yu3CdmC4fQaoIrXmF2CPQlvgUyN2QYXHA7NKZq9Xw8pKjSd5V0qomm
EDcNic4OlTW2Xa5VdeUJyAOIcNLmuepYEY+lnnwu3TXsB6yV89FHdz7pTlxEndByolUAhIIyeW0l
5JQoV6Rgf1oBMTn0jMoPWizH+36oOISnXIRHZ1HvWlYqNGUacbJibDZ4bSWkjFpewqGKbnDYw6Es
ZCVzzIbsc+qw4ccSp8eZCfEyYMhKYfGBaI58CwpTo7cTp7bI/iNpSe+lEus3cbAJSDyayIvJ5UfZ
ZHNcK1nRCqv+OPSvqBerFd9oNNiBddbrLDwYx/8j6TyWG8eWIPpFiIA3W8LSO4kyG4TUkuC9x9e/
w3mrmZhpI4K4t6oyszIr1Y61g5Vr6LLLZW+tDfHEWIpQ2BL9Xk+dx2Il+ZGkyYIFWEJBfLIYv5eh
4QvhlwhkANq2Wa2dZVxJOfWtSCb49PkyswgUlurGvLatrxXhrrbMv0WJFGdMhUtRbsNa/JJScpgS
vmptbHy5nnhiIPOvPbTT6pt3hOSaZm4sY4/gu6ELWdvPZZl9q8XmaXwU1qcsPvr1oS60dW6dX1ei
E6XeWwjuwN893MZ4VtIK2LKe3iZZ+R3Z77JFglDwfRtQpRXnJqmP1WjJG6UUtnrNGyu0gTF6cuWL
RfpPNRo3tnosdJ+0YrUSHk84a1vq7pTr6Ybt+Zm8pGjflMV0mPSOULyyj7fxMu9GDLc3LPPexko6
6v0SB4o4flTU8IDdS8uv2i9pTd0ytX7nmYzVKrVH/ZHqtO9I9sHZkwvR7oRySsV3ljKYjAXhdxOO
L2PjdDnyrWXY0c1um1DYl1IaxHXoEzP6wL5vr6qCv0y0OGOZ/CkWlsoRWXMaofaG+SkuBk0ar51O
Pjm3JSqJqjxRnPcK6uKuPazpZ2J9iBpXxcnIrHiTceDLkVBPIgoytwZk6rTOFRquknHGZge6e9+t
M/HOrGJtEmuID3NvBm2onGujPWiQblFd7NfZYoWNYaANvTxKnUoqeXy1GKh9BVG+Loc5KrxkTWxt
eRNV/bOeGdOkcl9IHCgQ11T7TbuPmA6pL2oS49kEcBtNc9ehO8tJb4uKF8vfHVyvqZR3QbrVmKe0
0yuZqIdCzS9zH7FpYPInEfhzGvgb5G7B7T1faNqUt66tPhbFCqoue5Tx9JDBZ2b50gyHuYx/yb0g
+5LkMzKyxiWkLsLfFALLdJuwfolIxpR4A+89WSKchczN6hM3bFW5crfPIKElb7H8Ir9bjAP0Gs+z
q9a73pIDqSS7jOrfTLwlJIi/GEOzbRKu3UZzFgFlqPQ1iS/64gwpm0Oq9Cvnw7s2/fASOsxj3B92
WBRuG6dOmM1O2PzTDeLGld9qdFejOSw0ct2UHCRF3Aj9r24KG4lU6vJVMa9F4hQGjuRA3RU2FDNY
qlJ+KFp6sUKJbCIh2y6skzT6wh0HhTpVjqy/r3G+W8zqtUlQD3RFIIt2IWJozRJNrjmGtTPoE5V/
aeRwt/bZp2rwkOyENYyUJzcEdeKqyUvIdm35HiuOiYGHKBxMMSi+IRhbzY6wDC8/JuVdM7d0Cevs
Zx1IhrRLJnJQu3hnWJ7WUKkZU/baPFzWyTxGGGawbyR2pSNA9/Y9LS2GqaNuj7hZ9RmeqfRE/c+8
ku1ESpfyHi5+SlhDy7p4UkSunJ7U5ktnfckcU4IRGe1GT9SPGcgtJpjkjfWZ1xg7vTpxe7ZUmDE9
KOxqilcZY8mZ81P3jikS2kpWoWo6lvkZYanTkowtbzU4yPBreY0RJjRP/+FC9oz1MbPS1+V2D+hE
yoi0rTlQzSlUPC08mhYBRTaTTk3H1wvOYJx6peAu2uc9brerdTLpgtWscSX8oACEhzZzpGwguYgr
my67K6JtxMSlWJkbMS3IGcdahFO7LSWgb+/US3TE6M7veiaKud8JfexZEp6ZyRNISAiJatyo/w1J
FU3yxWvGijuu2iStP0Z+q+U4Qb62Kh47fiG5Rh7yIdp9mkdOlSr0xomji/N5qoytFsG3q8qPGGFG
VbQBpf0iTKon5F6Iw+L8HrK/0Zb5dhFdRd9VxZ/B1TOXjB2uBFwaplsZZeXGZG0bJmc7NJ+Guh0R
11fLV1dfVLY+yg38Uk/SDzdAvqH7zkY3XzblL0kPm6bSH0W3leNTL7yT7u0LE7llJiYBmMnx9M3e
IcfVtI5STmcU7i1K7VixpJbWFThZpSU/T2tIpmXDGK5xNU0fWiPOH2rYdECV5qDuBKHylGn207J3
wScaO44zTycdOuyZfGVWvtPqz+SsRWWLIfuk7vJ23k1R4ssW0RH6elklmY2pzOuXcVtK7c+q68mR
FvjFEqMyQGpi49j00iv1rSmmvyhicIPD3IRhbPh9XN5qk/2p0LRu4mLpm1mPmV6WkBRb4VrJi90R
R83ncsRl+DbzMfajUPoTTMmthvBnmW5Zc1o7u/5Umn9whAOrH8w8g6Pkdv5Px2AsHVt3GZ4NnNHv
qzdBJgcHNzos6kz/SbaYTGTqsU5Y8HMNgbQsR5o2S+lKs9dXX1XCT79RpRe12+S1HavP9YQtJ1at
3CTfmZKndZEdth7haEAMS/GOPyWNYInk1+nFvQRiVzeEwW/JG7CsS1GxLv2nf0tn9aF8CItHuLfk
S4Mj6U7deXlyH9LjoHU2zLF26SnWWuQAVrDJii92HPtZdWr5rzkfbwZt23T5cUi3Jdabo12mfoPj
pXVWUl8nPBtRcWm4DZHMTMHRTqDRqV51TKXC29jI7lBsxuxfonshqnNpqx4VlIjVitvit5FmmzyE
8nw0bK11Qarsi6LeprpPCDyrrlP/HQ+OnGzD9FeIv8L1Jer/jdm6rSWvxY2qdhj9SmDCqMUkeEMi
bde4Vn2ujJXrFDlbBAaW7Wjk1rryUvPLGtNTruEprPPLOB4aQQc1eblqac8pr0a2ze5KHTGB3prU
pZYsqSOXWGCl8RE1sd908UE1D/pZqw9skZsY6SCbqR3rnzA2TNluZDwKkIny3I1baSURPoOqxzas
0ZnD9226o00QWNsXyTlgqdJ6Laxtrb3HEguI+XTT1X8GBr0pABMh9ROXWfmutmQ7CrqrNoeidGLx
p5Ox+y2/LfRzxV89XjTYf4Xd8srF6FPSADiOcvEBztTH57DeNtq9zI6tdqjYnkcCXrA9j7hJFFyK
3tJuJXlLQ7BWP2Xo5uSW54VjANr1LnaoGxmsKp375xoijvDxqDvxHyUpJGpwVl/LTuWa9QYBoIUM
4uFIO1KzZfaPHs9p6kDCku2tqDbmN0Wle1S/WuNFzUuub1V28sm5J1anZ7MDS+NescZzWFRXEkw3
Ss3DJKhevFmhT4BlbL7yWYzqWt7V+BHNZ7yGhfW1Vehs4sROk/JU98zxDNV6XCBlGnxd5MOtx/Ct
FFZWpklM0rYqXnFZDXKzz63cN8qUE49FoOVI8UXYqXhIlziHH4qmeuhUyZwmTI4ZZvOHVl2iZVMV
17DnlT/qjDOlyjeAJFBUsX8md3OxI/OyZHdrXWn7jjDrY3tGrrYxjMNSXUrltQlPGg1tBQuWe0ro
jHJQ5PuEPetBATzMPHCrtNx2t4p7EHPmTuaVZa6516Vn6J/DuisEMF6/+eyyYGLx1/hSiMgRKZqs
Dc6ffC4j9ieReHbpX6kGgJubvNppiYcJCxEkluENv5wywXJ7NYABnehA1ktivNbl75B/6U13BW9H
haB0h7q31Yzv7p2ftUw/ZqXdNC2UoXFDLGrx9XWWGMRgEXV1nYuPJTmtOIRE710ZbQrlmoZ+yTwe
bQzrVZ0dYDfrlLbgYIqvlFvUWbbBTTUyiAEC5eSfGG9Ss9eRHWXxfqSV5R7R7bbjfT+k1P1BZ5yX
uFNWwQEaoqVoyy0dEMNywnkkfIh3IZzZqN7gzA7qZbHIZnkhtS76Uqt/U/7etbbKThEmNNa5rEob
i14drETadxU4in5GxDCWhBr5RnphdiplyqaebwzlYdJWhHa12iKK2O7a4CVZUDz+Mu2iVJcit/XI
j5QfzcodTX/JIjtPt3HrD2oAyUEZHg17Is6hfsU3OM2xLROOS3nvyNKuT0N6ibs3rQTA3XfC5I7s
DKT552xtFfGPjq4RIlunS5HpY+J9trLCljnCjAbHbhpSMTYl7zzdi0g/solbczuF6r2vIvgTPh9G
LcSyapvuZ6oCTkodO2nrm2nQtjQvL10jbLroN9T3erhbEcHGjpH740+T0qrh4MSavubGj5kc3tmR
uzN7w/SCHQOe/GKBuB8UYpBNRhTAJZGznFACfR2UREi3TZQ7efvIdNLQCwiPfTrQNBpboftaTcPW
k12B32FX2aIRlEicSdqQKae+ccpmV5Uf66+SvMlEqgsMv28ha/Lcy3ppiwXfPvlRTlQ6BjdWcURK
Img/HXDry6KaYNub4hlmwz2aE4zbewILk6Q4wQjMP7Pq9nvcyBcJCRDw4gsVyAhxsJMDWf+Xze/t
paKwxEGCbwttWvir528TSmCgrJyrVrWVPnTQ6Iw67TmwI/jHZuq2C2pJzfiIlGOn4piTeVPMQ5pf
5WnPm5A3YIS2wjpe41jdSeyRdgL2OrL6lgA+GJdxdnB/UpgjpYcA362CJAuN7owzkBhiDGNjNL9V
eJqwlba26ocOnhPTNgeLea7I1Ro2uonvwGMSKgfd42Zdfp544AeyX0M8iPN1RlLE6F9X/tK5deqJ
k10JTti5Xb/FtlpMPs1xm6WlM08wYeJwVcZwsxqmH0X4zHfXcuaEMX5qJBug0jun9S0a3bYOmmnX
vjaEgOIw/8fsGSKFVN8i1IqmG94HBOUfxt+QObFkVyIO9YFsbdjyMadg3PXwB4MrU6N/lXQn/RYq
zv2YCUah6g7Rp9m/z9JVfVGwIZDHa/euLH7FT6S467ICVd7KSAroQUgss5niw+RzVURbQbKFeYJW
GltKMrgM0wLPwc+ekB1X7znSvqSEm9Ltiz1gvSX/xpGTd99J7oO0kpBtzq+SsO9aJ5uDUPQZ+PQ/
NTPs9iNVf+rhC5CXyOhN+inTUt+z0uQlq5+aBqXyC5D3/BTOzbbVj/DYm3w5qFRdYQCF9WoFfHAm
YvZrwAHAvIp/VXVjlMj1QI2qTTPvtYoyPTO3bo3sXyP9KNrtif9jBMXNJheX/4Cl5yunbtJDEgdY
x1i2VgXwA6i4RICheP3W061IErP4mvOVT/zmlQXp7A7evIFrNcK7eIc36chm1me/mV+1/J7yTsU1
ZuJY1U43ddvXp1rxjcUJZw+0BEEYYQCYcBeoG5llOF34G/mtuG0kj/fNmD8HykJ06DXXCO0h8sO6
dIiErab7GmN5sLeaO1Dx9G+IGrt6V9U7X7vYOTlO5bo/th5Q9cTKw/eq79OQWAMihjErbGhqhIZv
bXlo0DPJoxN+19aWeXGMBd5j/wwiUJ86NtuKClupXUuqnKH4we3BiNz0srZvigq+IlEJsd5/xytO
yAK66HpxR/RSAuXfb1UkAGQ3t9/E11raPtf8NAtyybboXYnIMXEX633T5I72ckZfbiFi04UiyAaf
o6kXHgi3QD4fcFLuidYj/lp6JvUCbkq2xzjQjJOEzE8+9k1gyf8m/uO6HY1tnW1K4S2sX+uvUg53
YfoKc/IceqwBkX6LzVf33h1VIP12Vmwlv7b6Xhop5hJry69W+DbHiEIqmy+BXk2i0V41J4US4ybu
6Jx1GPJxI45PA6TEySq03fzTWumo6hd1LvazztCmehPvVsYa6kZ40Vl2KH5VRfqoJHZvc7C8GSKD
7apWVqgc+6V0er0+Gv8v7yQ2VCRALdNkx6Q0VdWXSv4Bmyv61WjkdwEAYiNow5PDrgq7a2HtKUMm
yLNWZKBEpNVE3UurNLtuibdyWdn6UAdtHf6Jaf1pjea3ICd+A7W8yfTEVrtAzzKvmFTXMF1ZHyks
mzLyVKbZC0ImBKQbU3Kq+EeOv2XUCPI+NH1GcMIGW2Ur1fsnDBc7ov4HZV/8kEIfJAqm2+zsVefm
PjSROyx/w6g4KFA6CheYc6DyJ4uKK63K4M99E9vYt3mj5raSt5peCdWiDcnfrO9kqJPZHD5K1WUY
bzpbNadj1uDB3I/7pecQF2BiMus1gNRycqpuVvcRaaKXTti6NZkXGdkVCMDLhmd8l3wbx+dgD1A7
E5Fbt88+WcTenxI0t7MbNVyv9XoEUwvX8UMy74mSXqtwm/KrNU24qcIdb9E2o0xgdH+J4yN1c1q8
1aLHOmh/0fQ7obSOQAA2NPhYUBiOpO4npIsKblkRjlo2V+2z6YUZ7p/owwLw3V+mKCjH3QISC1kF
laBEV6uEv4Dn2WrSftWB3GW3zrgF1121ABNt1xU27kgVTgbb1D11vpf4bbebUHcrFjRDUkz8Uey2
1XKqfgw0V5kxXgCXQSnG8SIMO+G29gfiLNihHI0PzYx4uk4u+4URWHWEtuFXxyqlOsv3WdkWGd59
W0LuNhmxjdx64+AxcKvti2rdULtgJ42cQJDvMq8+fTLf0aQ6c7RP6TJEGgT8Wkys1CCMIoykyOAb
+YWA1913bnwMU2DI2wWnIuK65p8RTWABgXceucvVgW6tcDNo4nDGb1yJg248F+nD0o/LdMpgWQF6
tZ3ao7cD3G2eIYBz4+VDAtr/jjUO7MmdJo8WRcKf8XVczo107/+snzzRN0Pi6uG/egbASpL7rA8f
EpVh4TcP8VtVf+UowaxpP5Lkp9pT4kGKKr0jsN7Vj7Z5aEaJVuIjo3ukjcw98Dtl3liBRVJVeM4z
Py/v1nhoR1fIzyLc8pDtSWA3FfNteW9APX9FZm1wT7/+qcJfzbQzi6EfrXIm2jx3UTuts6PxvGcb
51zdXlQaV7t8JBNpSVLhxslH3RzFb5NfM2TuXPyE1WPA0VXNLoyAkJCwR6p6XKvU6VXqJxuDnbSL
qm6vtnCAOBJBMRbidh2ZJECOgfo8znJP73TU80e2QqcjZxkQB+Sdp/J48zesb2Z12Tf0cbLuWP1h
lc55Y88Tps8+Rhueug+NZ8Sp6i7NxyzC89uq8rs85RQoaiyX6UNBttLQbDznm0ymsUBFktsViB8t
A0ofi0Xf9KN7kRhNartXgnl1lZt1GdtH85ZaNu8DIChghRRBbgl/efmJK1ldeNZHSaMpvbfALFEa
iKXlLOUmQiFbOIqxqWPRkS9JCR3uPHu3j2XxwjBgE0g0vxvyVs+g56xYwxSdLcpBJfHQJ1/td/XA
RGOR/SHvm+GbldyDgee3unoCNOb6HY6oJcqX6UN4OsH0BwGVRluTYtt7CZeGuJ0ZlaoVo79jpKCK
fdYZWAW5dsPhuEanbPlokvcodi3xU4SiS9Q3PbN87TCL7qzDPe5zEHgL+ofgDjHRXy1J/B4KYR81
VJoQo8eHCbYv1O96yjXrxCS6Y4I+fmGZH2cOs0aJytA8LBoWVzpfDkJ99XcOd0Uq+CL8dRxuxYkH
lN6HsfGsIvMbAw4H4m4912jpIghQhNjjoQ65JyJH52jX1b80PiUg01Fkt4hIojYw28JeSGdjYIjb
b014UYoJcdCEJp91T05IZNC8I30sYy9dS3oIcG2dKtXorpFN7qKhx8kjgAclO/f5tKkl4zjA6OPv
LNiKfB2iOxGTcN2RhUBqQ789Gi3jfXaLaxwBxlxr0UCBmMh1kOmE25hM4UXuxcyKMM8gJv2bWX+Z
ks97yTAOpChMx7b6yi3eiQTAhe7UjKuTZMp2aV6Fznk+6vGq9ueCvzDKv/jTjBQZo3nN1Z+wxi37
LRWR50sM4PKLQMxurHnz2mNzxLBLnxyiCueqKALpTwa0t2IPZKRZVuSQoaw6pf4m1DyUfc1VuH5V
1ncXRc/fsuf9T1HF6BFjwlE16LsTW1Zv0xyj/Co+KNmmBJxo6JsRiXZhZJ+dDoSaz3javIGDsKaD
gAxi4F3sDmX818HDL0y749+qds5/QpXzqp0GqPWIGa3hThRN872iJUra9zHPdoqJJitOdzI/eGQa
e2Ix98Us3Qc8CaZdqb6E2UVFyxiFD7GbOme1pPPQj6Hbys9us/qI89Qv9sL8YUng1wjd7IGPMjwS
6ybLozfnu26FpwqvZQSipFz7aFfJMIc3SQg0012t0NHH37ZyY9gV3dgS7kq3q5XbRHhN5JFO+59e
fatATEm/1VTolk3akjhZgrxnOMIWt37qT2kh33IVrJr4srjYadgoFv/UFrlEv4iwzgVM5/o1dRTS
2LpjY82Zm9tvfU5eBQuuvV41r5RG+CeUj0pbbZuBE94PGvea8W/oQUqowNIkmMGQmV9hvOzI6XuJ
ht0svxrIiitWCJLmTROiaweo3TJgJIYwHhPYfeA0U7TLBGI3o2nxNEWMvVrWboYeJXdFRSDURPT0
5VptVSu6VwbhPSrC0eqfHGWurClboUHNWKxvq/iEgLhyItFC93/KY5hchFBq+FQGMjeqVvtWWETp
Cea4U6eRXQB81TZqKQeDFYd2kxqZPYjN6Me9+h21RuTBhKJaWOKjGSIgUZWR7FCJ7r48h4LX54Eq
Wey3OewdTMr0EKjvoXZZxhfGzzbdWya7E03ilCiSym9NVx2DIIR1o7WMUxlm+iabMHYb/SXCTSGk
iCGUVRlLma5ENEHCSQgbMokds7lXiAlsqltuCvtGEibbFBRXw5dD5qBajtnfBy1xpDJYlC/NhP+S
/bznbZC/2pkRv0BNUZdwJXCW5pOgw4W4UmwDI6O1bk5tXL/pukTk9ggTJbuI2dVdKmnnEeNNYIKF
LtYEwiL0mDY4SHS4AuVDjfGojONx23bFYZwGFVYrhO3CYDg2/aYR+TJZmLMNswjtUOjUTduokhtH
PG/DgiYZ5HRxIHiOXdleCtmyTW4RYa5PSvdppeauwGikGYeKBCfNmS10qJpS/2jCwaiKbRIN7MYN
Cfh+4YvhWRu9lBQUi7UshRz4RTgrJoa2OAWUp1ShcbbpIg0pIIRCoVrM0ZE9pYSucyleF30ntJ5s
7SrNj+b7aO5V0kxZD+C09XV/5bWOvJ7ADugsdQWrTwXwSAUNmIQ0S3LTWQH3l4xXEoIp8yUmTcn6
2c3tDnyFabTq7aJ9qUnNiJhuztDbgrFX45uuuR1WE51jJeBMEL0JlWVgssjXgAnAYkGKlVbTdAc2
GhQX+YNXYWA7LIajRHzcehs15nZYYm9AgTDIDJbNI57cZhiCJle2jdqrcG+0TCmaQ0TP3L+P5lYB
pw7mP4N7m+a3H7/y3sKwRvmo2x+As7AtT32UnKQqyOXpsFq/qgnYXTChtPJu0Tpv0XkOtbA1429F
JbRFcFg/wy1ql0tdbVul+CVaPpGPTlsjf7Ha8KstGwJ00hARCWq8WVIdodK/EkNa6XwIBuyGt14S
AzmN70uY2WFjknan2lqYoISoBHS4Y7f4XWtg9zlXg/UztrXoDuJiOoIUJa6khb9ShR6VQ60MHYGS
dY9sOBXJWyg0peJ/QB/ENZV8LUQknR2JYEZk7ZFgKw4MIKejGwovS9NgaKx9PM8weYTfoGKaIOSr
OQIbq7XZjrvKA2qrKhXJ2Qh8Y45luk/nBlwqvjQstTXAI0NWHgXIOGWUghUl4jxUH5NkeYmZnZHn
nrIkvYbPBUUF3GmgvV/ZWylQ3ei6LrriUA6eXj8VYqdZ24tqat5WpJ3VpFte+RTtonO3pxib/DDe
6uNmNYvAQuqv0VCpTCcpu0kVKgXl3nPkG+ilsGhp2XrR1cevcf1Um0Bm7lSQk7UobWLaE3b0BCfS
b518mg2LXqd2SLYOZW0j9/yIf12N9V+oHzIUCC2NcmnQpetfmdAwwQi6MxdvZZ29SuainxdobrCE
nNH8qd6WMsXJx7NRX/T4IbSg1DuxrJ4HrkzwnSz071rnRVPe0bR4Q8Y6moiCOFaavxopf2aP5nsS
Rb6SQFY0oHCZqFr20ptbYoNIXvrr8ITpZnoc646Eox3PY/mThd/xCNzJETaXX0QGEx12kbKP34NS
LKLktrq3Dl7HdoR4GVXfCK+hdFLCPr5kbG4qqBDv2rz+JPU47dLuYeZ+n+u/WpEQszL6GnIxsvw8
lPKVctYncgPGHGLF6Ws7618SXbZ1/GGNyc5R42ZKH/RP5R1+12hDZgvNr+kmfQ7EcKma4xIjeEK9
asoFLH/h6HEb6DFKbBd7O2MhyYG3azNhLvVsakv4CRFmTwisXGB58p3ii+wECVeLCkRk6q4/E5z9
ConrVXXbcjqt0zYJ97J57rTUjrhisvExtjdIJ6jlqYBI9awS5A3RqcVari1ImjeKlDUYmnjMPkch
Pmd042q7n4XPYbI8Lu1rojaeML2qior16sRuguKUmaBdNXq9IkfOMHbctPk10k0t6NsVDxDaf7cK
B3hT6cqfP8qxjYiJBplDW2X9IWESK4r1GEk4dYNTKIBA/ZhCqy5nM9efKibJL8Qgr77WBcePWbXb
VbYl6aMPq50153wOtmCzL8NAO8Vv7J5wIDyk9FcMCGDlbmOAyffsalRKnjiA4euis3IK0pGvO4v8
anl1ijqGIMHIuzCjCV0BY28q/BamjoIUdSNC+yT148ir8YepALCzJBjrxWS+2zbmeJnFhe2WsUtq
TFUhtMsc4lrtGT8bDFH0bgFzULxx/Isbw7yhDGg2Y1wOlyEG0efan+G1olhaHFFkz8MCqEoP4pA2
9lirDwMZCgsela5d6lLxE/Zcdi1bySyuCGVgFsQ5CjTew2JyYFdElLMcxs7T0em9rvH9Xda3bB0F
xBuB1IslBRB0pE16X46OM0lOtaGam0ZOz6Xg5ghEhgqDOUVhXDQEmAXRZOsxbwN5FJC0zmCANGLX
QYju0Zg7y6yYh35evmYB3FDRxNYxZdTDlWHdGonoNGu+gbhm7Vv7nJQ7OfqrLFzmE+mi0Iiq9ZTZ
lWVc5A5WOT/L4Qsq9dzN0s+GwJH5bWgpmnVzD82rgoE1esJBJEnAfMzZv5Dhq23e4ulD4nKLzZde
f5s1UF3pVQQ0TJ+KoLdUhSxW+HscXpuTNbE7EMZNczAWSKZQy6XASGL5K2RbtYA4jVY4uSoMHYvm
Shw95TncDRDn4dpYIKnGdmoz9atfG3eSGxaaw5c5GQMlNJwim6UX0fwJB8GmLGhNkjyQSJHLoCPI
aJXaQBE8Cd+tGLGBkn51XfEbrTEo2Vu9dtsmDR8C8II4vCQzkGysI7jptDwLYmOWOT6oeivRKXj9
NtxDpmZILAJEB1UPcvHfEhMyaCroipV/RWIeAS+G1RShk+lNWMtB+sY9rlVcmIZfln9KqUMw9lgS
zdKwF+dYwiz4XzW96QN7QmDyqmpR7zK/W4pAB8WLhq8Kl/QhfmETC7k7KsSRx831ML0OE9JQVSyZ
VlJHA1GRV9ghQ02CnjYaBB1sanp+mrT1yuYKLZszyVvmR2eIt6i0Pou6oIEGv9SXQkBb8DR3QPTo
F0X76HXaOwC3VB+PGBKngoduPOpn32AhCgWzCiFiOm3LtNOmT5k6ERmbWIDegNAuFFQvmo78u061
8B3glwus+dXl+nvkm0XHIcVIRzHbyy4YGQOTCDdhOJnE0tgd84WzNG/4OqJmUSK7mEA5cUseWOuS
Bu5Jhrmi0q4F/5Sy1e3HfjuIiEBWc0/K6Ya14llC1NKadt4nfhIu5BgDzwhvS8Q31kjH2jgAQR7b
EeDb1C9SVAXIp4toat9ncmTLoWJ/CLUaDs9Gz7+XsB8My8vqqwYqvpaDpWFtWP9NIUBeNVvvQ9ZC
PcdM3QIbzoWugsuotcdywozH6QlZe7PtcssMVqsBfo3VQ5mC9tELiU5UWc1RGVCamVKL2FjchTLN
cNo5aaox1UX/4+y8luPmzjV9K7t8Dg8yFqa2fdA5sAOzqBMUSVHIOePq54HsPUPBavbUX+WT35Ia
aYVvfW9iFJZyQ12KEqU04KZ7Nmih7tyarUkDyTKOkiXurTCfK84x7Ysbk4peE96qFDSLxZxlbB/a
1CsAYG75nIeQU9puk+raiVBAoLtHcMgejcW6bT/U3NrHgb3UBV8Y/IvrPdDdLeJ24zb51ue2lBIO
f/OYKu3KCL6z8G/6NN77trVxyjWHY68+GI8OnJ0sI9sb1kqZKnOH3u5gNXNo2DvPeXEKVkcGCuQa
zx9uMtdYVaDbetfRihWPGRZxaUsqjXk2oXojtwZ6luf58KHD1Kqcepsn322ymLB/GCunFm5c8sOu
nyX9vrZ+wAPz/FdXBkiBx1YvfOm1xadbN20elY5GQXRE2C/arEFEFsAeB3OjxR/qZy14cdoz5Wla
0cPKmMWQLiRrJVfSvZoWG9vTVgX28fN+xGK0zt1ySl9rAgZ8n24a6bnNw7WJk63t79XuKUOMpDbk
uunyXPjlCHOYSlTMo0aiGTlO+paFPcCwpX63jdbb6KqzDQ3ru0e+bZNH687SiRVH8JYgvIkh5Kmh
CcsMYoKp7H3qIB3xplO6h7K5b1t/nfVI/8xspyEhQBS4xFBx1MHXOm9KagA7oV1Z+owzcoN8PqVb
xjHJNbpdCNvDoEsXe/eF+Sb597K5QF8Efe2lV9/U7N0Cl1dyXF3rlzQZ0IAG7XvfpWjrs+RFSYNz
5mNiW2rVWemsR2+Q8S+Ih3lm93sp2mc2FnMl6XZiq9AVCzhVju/B9bhNCwliwXdC0CK73g9ISezH
e3rHzC1Wz9QK124K/TwEyjzU2dlz7jnMeCmg8D52R9nkKq+DZWUE7waN0/a+lx6p9/3cOTcG0FWH
AYDstpCtnYrzBi15zv+7KoQHbrTtrQwldYBpa/fNpuJwIoQfzVSRHNW8XwxGvOs9Q70jLwtOrFah
mfSrbilqGLiK4rJ2R8o6M/p3VVhvifpqRedB1POokCC4qCWUrNh2j8LoXmGwp6G9bBxI5E4n01VO
x+oodeJHpaCbzxF44QZVzbhIRiR8dHegsumynrMuthtaApTVcybOXGsji5VSELLowy5NjuTlrCq1
mFvMZrzxdaHtwxhwuRLOrgu1ez3wVqGhLVy7Q4ixzoK1IsEshdpe6wu1WCfBURLOHWKIyn9vW+vW
7b8Z7g+kvkD5nEJNQ1qo3p1i3AaSdi7psxdWdpQ6eW7qYpWasnlndSFMKM/SVhziMHCK2xVSxO9+
i+qqxaEtFoH+ajkhbrNNThho1P6rXJciSKVKyPFE5BLAWY4UuK75Tka3Gjw4Rwgmu+RZiFeYf4P2
ngEWaFAemkUnUcOwoGRPwhweODNtTXadRAEbsV352CCCkqq3bgiPVrTvc5AON134SYS0woI01G/C
rl97wj1KcA3yLjgYQbZTXQONTGes6kxVF+h/lpGR03WSd7lD18DPvKcilJc6jDYUtsTGwxhOy1UV
t0e3dOYu8Eo69PDyh2ChCWsRpS0cujJXXrPBNj1aK1i8Ss+lVcxrmxV1Q4IDjeutCrmtJQ3ARK22
iFyatCetfWHhrZVn0W91h482R2ZJsX83eNi3wFq/o8DO3HvGh27fwucW5dbmyOyIhywxQWPuB3PV
pTcVlYSS0zTQq3UrnHvmVyJjpyd9pJDktS6cF3rNLIkyiIl2BlUqyKSFoolq7rslL1hJ4l1UtnjR
0eQNgkXByd31Fzl4Td62Oysz7wjfyhalkd6W5X3vrTVtofvaPqNDrGiPVZ5SQrscBJZp5GizPEeS
lq5kUFdNdPNodF/itKIlp6CrEY4/I2nb2nKydpVQXQ/K8N6Zdy21WTacbelH3D0Dh3NEHxWhhOJg
zGuIYe6kwQq4NuoNeJtil8N8EOVG9pS3pswgGce7jkaMmuxE88PVBujn/rulRvTCJfY+G1+wpyr1
Dx0m4ATSiTdv4LDmaMNeB8EfqCXq7oTehS5Kv+zZyPuTxMRuZAMpgjLz6+4bkqHK/uFrPxVzM5Tl
OTZOIJnAxD16Yyk/ekWy0FDkB0ZxiIZzoUdrMl+XBdiRFt8WyYsVPPUF+yBac7GPWrjsBXRx7Vjg
TRUWgibliFesUgvplL+IRhYi+KxB0QoLrRysQyH91LDMjdANmwUymJGkVPsZ2nyxREHk4UtXVhty
huax7y2BeHsSE1UUtyvIz6op5m7TLNLhqJsJfxlEzgEQ8dlbpZzWIkRUJIlJtOmzm1i9Ualv5HU1
7PCMpbE/G/BBsjoErcPTCHy5yzTbotD16UoaWxpGur6umlNez2PaXO697i7zhCIbdrb+kY/ZWDRG
RPgowe6AJwFTybuBTD4LtTfB+Rk0AX6V1AC8Fih0pWPtQUUh/jaEjGdzKFc1vhHogH8C0ZQMtleY
FbkTz/0yWbV9e5OVgBsHv96X/UuvLwLTmKvhvgpuy+5gQhhV/VMmSwxNL3zJYn1rCcHbe7ezcyEl
O9MC5S1sWJlII6U3yo4tx3LafQi16SMty8hbDJXYpbZNLCDCLY64aQWu3RlPsv7TiBN4XebOd4fH
IH+1lTpGt4LUIW+VBerURa9W0B/CtRRAkBV7d3yi+o1jOl8evhTdaaR/te4skyp7lJv6xgeOqS2M
o4u91LjIxKSlV7gPbjCOCv/WsP1dzptWHWUF6jLXinpbaQch9waOqJSwgVuS9hdu5Ko8IjamuHsQ
bvoNoQYEAACBFTFsy0DdOiFGyY0BqaQfkkXfvBmGRruopj3gZmt8seinFpz82xqncmuu2v1Wkft+
kbc6lpzJTRpEOLN4VGFJU9FdMRu3WzmiImst59ibd/V6ICFMCwvUnXSe6q589IuU2V66Mgl3Bh4r
eqWqZ1dSzMfRt09emJzvF25j1FtboXHg2vQSdBvepuigiSKBQpIi9c/5cILaGSrfwiKdDyVOBfDh
c7DnF4utvXPvc0AgA+GEXaycoHjVq3NhIpbo0YO1XfyRlIid+9KhRq1h9iv5k0XkcBHXlF9t9e5p
6k2RKzsxekFk8TnDu8hMhb9Jm9uCxjGY2qCEM5cmmAA4thS2RSQznWGscvMH4Ub4HAXd1mk/XCTK
tscBznNu7YYyKRF9dkoKSGro6xtOnuTPGmj7WuXkjKfHDChEk18ixfiG9ZGU1ts4Cl40Fz1uEvd3
FlkC93RNN5SelU7Pqzm3EcQnBVXDsmSuFfWdwK4H2r7vvffVVvWlpawuhVVvQVfWGUZPWRTfe/hl
UTcNUNXwFqREJ5kBdl+vf3fDUxwvXOjZsEL9HnZDf/ZxNZ9RZ+MfAPXXk6xzPAxzrXXmQbn0yvJd
rbI1c2nRlN6+5uSkhdLcAH20IqDr3FmrdIa87l7vKczMe0HXdVE6/TC34ogSG3csKW5+xuOA81fE
lq018wbCTu7ctzqhjCJfZ2N5Qdctz74j+a3blfBRs5FPZdIj51mRHuTqChKRSEGp8TNKrZMMhy/g
fKGEmDmb6I+dousoJZC8oV/0/GgxJAn7+FAerVYaNZG3dHfS4CHPVwhv0eKffcDQntPbI3xR/ANk
nrpzVXRjNBlWbvwg6qXT3yl4skhbpiWS1sxeFdL3toJYE6xqY94V3+F9u+T7ynels/Pah17ZNs4m
dKVF55+d4CaCe2ovOvU+yld9+yOJl3by6oPKm999A3DqqQJF9V881or2SY6WFiFU7UGlwSkl2NMk
nGeHkvN9fO5iOuZCGUme/o1rUdicQhYNu7k1jUXSHdXmKdHvRWOeJNf4nrF3RuJIDbyQmyPQZCnX
j7m3q+1njWI5ow8eNU66LG3TOYm6naslH81H41GriMA4rBD5p7e1dbJzzA5LWPZpZOl7bRTV5rnA
8hNYfF7gcR4rJZVoebQNqD1DwBI1xPQYY+1UFbCxtLTf1JIAiUrLnWOlLAt1r64bCFjzHNmVEj/n
8nsU9OscLUmfkdJbDAMGOI3PXzL2veZslaDYFlm+iSTUUpG0VhABCBxh4htvzIPplt7wwxNz4QQn
Oa1sWszmLlNkTh4K7Gm6mlsb0L+krZe1L15IkH2iUsCYYBvKWrOt+yaliocOvC8MCqIeOV4ef8d3
7saTOUSnaIID77axEpbffi3wyOnidWWeNPWkaltBSwgEUrZuIo7qZX8QhjIz8rzY6ZbnLALP+AY2
geEIMHfhYSEFsOjxxRtFf3dVsQnQeIUDiHYIAx+Uw2s0prg2M1U0WRhkycFbLGC9ekAzvaqvad9m
OkWtGHaFFh5irbz3dSi/UvQouf7egZthSO7RKH1tJjJEaFWwsYW3UQcEETisdWm/wGqjAQBMbvH+
mWnFUxagZ2iXqXTj1FhG97Exz0b5UQhKfFszVBsWV21UKpshC12em7C7TU3jOas7uttA8+nM4bTo
qR1iAb+MZ3Uuf5Ny50UKgIVBpkwTtwPP+GGyWRfRUoGYb5fbzl+ZPuWK1/90g2Cf2DDYESpQQRkp
Tbp+ZHYm69qulxY0Nk9Jlo5567n+oYKbY8h0Kcb6PEKBm5j2TikwdXpQLWzkLLhAIY1dkLUqXwRo
4skwN1AXltKTqxYLG2SgijwIG7cudwStOzDyxTCA7Sb9j9yGBiIByWD60vQIokR8Y9E1LCCY1j6U
IliBMw08MI6SZannd06anMzIOxP/vO1icc7qQ9BiqlTXHxBpAmkjpJMbGgssN74pjrd3YlOehx7i
BKp8YEh7Rg/rEDpwnIIOQvHXdlTK6HX1JzOqieFd6CZDbNktcpuZPH8bnhE8z0bLxNt2hmbwimXi
BTvqaUZwFgaNIasGDD595UkPWXVXOU9XHmC80T88gDHxUc91T+4jTVX2stxmI0FULQ696gVQEQ3Q
IaXP8pc6bJHGGoVBRe+BuX7UrgBW0gcP9sGV+7hgcDtNEw4rNSkaG3bO0B1H+9wIPTsQ4GpYwO9C
p6Qu82hOXjqYpyMdAvoN8pVLW5dewcQCuag0czAtdoZOx1gX7y7TdWQEed2SXh5s6fuQeE6wG+S1
cR3tG23bKluzfu0qjA5KBpiUrysbrSJqEL/6lkfqMpDsH+xipbdh/tKYS3ib5iyn96CXt6rRz9We
Ss3mofI7r39OWIbLVy1XNj78D9lGZB645qvXPrKHIn5CkjkXKMycrCN6ot4EhrSL9BJ6Pc7vQ01F
i3Cega2hxY9npvtAIolV4HCWM7Nf5QZZZbLJ62KjhNUu8SS4SDohrVSFPyLOB2q+U/n/ugjlnQaK
+/Un1cb396ehNX7qTy7nTRZGaZzIA0GM3s1pEe+cc7r2Z2+Lp3ITVjN5DbVEnj1Lc6R1cGVnu3Z2
Xy/EjOb03F3/dOfvaJAOMlzo5dd3pJqXRtnEXNUTklpKlqvduGqzwaNKhuMh5d+wmP9WWOosszXa
k+6S1t0IgsFqhTXqBy0KJY26HPtG0Iuoojrb1cBVDaXnJsfw/i0on31q8xhHU+Oce2dbiTYWTO/a
xXW9B2VqMTCVDfUIzfXcvsvZY2Tsu59GP17AwrBr2MTJXaA9SbgkZkvYLO5J9nCtGukBR7UVCJye
G/h5iblD76rXS+iOtyROL617utKD99gbKxl7jBC70INEQVMvLEpAEGiG1M59qRQY4dCBECcuBx3N
9SppaXmvMSi8G+WU9Gl/thZcF6SHc5Jd5IP2jgVddm7rV411mb2LwRGH+wjAZ8hOYK5dhs5f2kHI
LEQ3azExa2YOXlAJ/Q+6Su2T9Qx8a2g3GtsY9WLdbIAuELyV7dbEN6gOj6NLV6w9dJjpQiNTf5QZ
k4AzsAOdgNyxAb5E+2bo8JG9euXHwxGJIjuM56kzWTYZ6O45Klw0QfpTpOpnPzi4KZwY+xRDP8SQ
IKBFVC6rfluqOjzOe6Eea+eDMJuqO2ldvjTytyHZIykCqX4q0GCZBHtkTFCMlFDFKHSy1PuQKaXk
94Xu1zhvi3s1a85FnbypobWwOfMobPlxwhkPnzq8Ifp9aNhzThJ+sexwCuCwSQU3E8Gb6pCI3mUr
D4yVrOvM3cTOaykfEwppju2ZLvCuxfpKxc0EWtMmjFh1tCN72EB3XoN6m3BXYbuGXQotbwjwMcko
EjVC0rTnHjEAiq2gfCz6XZ3sVRgGBVxnOHR5gOzbD1g/jfqnwLTNkZE76u2cSGpzoBtAUB4aBqs7
1/ohjm9xgVHcrW1ikeMvKRVbEt1LdGghyjj3pVT9b8LznsJkk8hzO3sMq9ssURdK495J1H1x0yB5
JgosEXOvRllSat66S8MZ5OcMCmQdp/dfz2frwsZoTKx4GSKNsPsMSiduLMhUcG6Umle/pM6FrdhA
ZDVB/DwKtiFSbiX9FCuovnGOBAdvvWIGyaXTUB6G9Dwi59Dm1k9Jh98cV6MY4zWjxSVzrKSOb7Bb
924hHmOQsPcgNKOtCGsIjGYxh8eZW1QzTI9wq5QlcM2hlXZVdJDErol3tqlAr3iIQNwiyDFReZv1
mz4ozw0NocimVZ/V1TqicTszPO/W8O331DHmqfhROnsHuo8MvT+u7ukJL7Oquw279k1zmo3e9XMN
/XwXYResukd9+N4lW606WMNwrb65sDfKE4/PxGwdo9aV+NDfBuBSWDJ+xNlKpZ4bCRZzmuD0EL7+
mhc+pjz5mJbjZXUicak08JStSArE8fgJdSOo+NeuMCnW+iQTmdei3zDGcNLhvQTRr67sdheMtOWJ
JXEiFW1APRQeAnUBQ1GGM4jYZ2wkL3IUUNcM2PU/7qnWNPZGj7I+EdYQHlIUNZJ60qLt1+/mzzsj
5s+/b9YU/nph+nUIChzT5Sy1maXbq4HjvZGoT19f48IXNsaH+lQQ1LilRiQtqTdOyMzyJXZcFnkY
NykmfF9fQvz5BQljOmBlG1Z2JHU3wC+ogDDYKzBeg3KKDazhBjMBEzR2oxUskkMCNyILbyT/3cF1
XHIGaFrdIm6OAwxg6SPM6S/74dYtAXUKaSWSnReyJCt0fTO45SXdvLhZGLG90CDF+iOLP0/WDtAe
5yv888JS3HnRu6Lce0GzoB82ZwMulEOJDZhW0gQN/Zc6OaZQs/HJsCP2F+V7Qf5l3a1s6Snz3pVQ
vi0GIL0gXjQe3DsFl2U7oBUv1WTUPeX6bUOSdhUfIVJ0GQEH3ffMx5KcrIMaWKS3dxJfkeYlIT3J
ezc8qgVwjBcfiw5xCic8ENAAMMqPMuvKPFYurBnGZJrJFQdtwyyBDqq1J2Fch9b2m6S7j7qLQGXn
xPjIInJv/trMM6YzL0naHsqEvK/czLy3irA8gT8hE4jT1MZdPUmwBomsBaSqEFs0YRnnr8faJeNt
fXJ2kqVB1rKk1/ZSWYDdDU6yCnvzXqqpcRK4YInFGkD/3JArOl8fcS4vG6mExdlyWK7pbaa0zGzZ
F1cG/4V8eqFPJnHrxWXjerm299pSQnsZVY6Gh3wivfipjIeTD9b3o1XhZ+uNBbBjqjLsBgPjS72K
sPSw9O69CKORLhNlWxOfdVwxkzLZVy1CuDxUi9vOospRU6d8aG0zgPPaKqDm46RD/O9DwYsGHF1q
UTpXFm1t/I5/OEbok+NZrahBIOM3ejBrEw8+iz5LukqxUkQcNa8dC9ANaEbOvkswWg2RHnof557+
5Gr+iMHA1Sj9j6SO77OoX+vQkGMIbx4Jk4KcQBcuaVHUm7YAokF92hYZDXkMGy1/GbvmtUj6S88w
OQp1uu3IaminGD61QFPwaObyq/OKy3RA6x/rE6Gh+BMbQ6NZtIAKmcHP/jDus1u/eW0fJc4bYHhv
7ZFphUnPethLUJR4fPjkPBBRI5jjvJkFVhsbK3ilR4mprDqzn6ufYXQDqZxx+BERyE4zhX3juSC6
Q19K79SnEiwLvCM/oBFJ5TLclRgHoGgmg24Nc7xKMEab5d8RMhfyLD7jTSn0ZVjeYk4yeC68wD0t
9ORKfsAvZ/0/fevJ+UztlTwdMHO6waR9pW3CHbDEDUzKmUd6tDR7EER/6XNzR4bq3FvZkCBnEtlj
2cokhsnk7BgunBnV64a+2vivFvEc0eMCe5S5TmfmVVsialtHc9SFJ2QMx2hNQX2D2zHk2DVg4DZa
15t67y3FCinVXx3Bk33PFK5TmClPRYryHMn9Wl3Lt0hR8Xsm7btdYJu0NLe85lk30xd4lc4/Xh7d
Rbii27lH5Z1fM8K/cCLXJ5ujP9Rhx6qvEtgG6rhAPTIfX5E5o5ibI+yf+Svv8criOJZtf/qU4///
abMvWB7CcLyWc5Duky2xBOf+HYPtebL8i30xfbLR2BVEkELtrRvHhiSeh0ehwsZLOsqurx/iz0WR
0CdbSyU3uejC1rpRpFH6WJN0kwcp/ujSyo7yq5EvF1YHbbKPJJpdYLc+0CgB7czaeqH3j5wloB1Y
q9YktaDci+Etsq8VSRdqVW2yTdRp2+ROBOm9qbGQx5lSyncxjVdM5TBPaReZSuJIcmUgXCj6fnWH
Po0DDWRVjyIQMzaO9SC/aui8zWuv7kK1p03WVVc3sz7UNcJyXOu2yZHkYY749be/1L7SJmuRZcUi
Nb2ajmSR4lgUFiDqoWeb1Rz9BDbXnTkYS9lCLpvBrjkpHUivb2AyhXm/t4wNj5qTPFdMrjU8A+q8
ojuS2u6sG+QafrCKKUgPGZKsGqzRZcnfm6UqbyPhyfsax4hFVyFfaVByYzaViBddxaORpF0Hkpk/
2NaNiBX8PR0HC6xItn/UmMzOo6yDuh/pKb4FWNF9/SYuNLmtaeakpjDNROCHh9YN8Gczk6Y/KVJS
A6iy6yseW8hALOUGE9tgCbzRLu0h0TaS0r2FlZA2itu0V/IfLsxIbbKUgsQWA1xHMidK7Hjw+WY9
m+NoMFONK3vQhacV2nSRLAwTkQ+X8LTQXxew9WYJH3PZWJDfDMWSl21nlQe1yZyT7xX1LopRuWHy
GiCvyoZFwCJ7pW64NHcma6jXx0DfltkxhnI6Bv5OQKrq/fxKpX7pZU7WT8nUzEDu3P5Gyg8kKqjd
Sti4x1z5VJdufrJ4lo2jp51GOIAfFXSt8YMtD40qL78elBfuXZ2smXLlx1EOL/bGFLjI6LL9vcQi
VS3bt6gJrg38CwuzOlkokZt6gzrIXKSnBVMHsMbjtNkFsU516e2FPZwGrbdmuJ4vVB1CytfPdmFV
UycVb467TJ47aof67bGOX9LgStL0eNt/2JJ/HRs+LcXCAn0tcn7XVXZhMtrowcpWUFl6S3NY/LV7
n6yapl/VeZKO9y6BTYuVHyZXNuNLb2Uy9Qu8KKwi5pdHn7QqvG/lK2lSl4bSZMLX5IfGDovVDdx+
LIZ7ZQGzGNe8r1/IhWmgTuZwUbauK6n8umF5M+IuHBVj+PXXv33pg04mMKSczg3GO7fReMoohUZV
enIn8MyQr9z+pZczmcVe7LhDE0Fl0VWE3hqwsYnVwjs9z68f4UIt8itc6NOY9JN2cLG8TQ8m1HBX
HpyZYlnqVm+w0yMLTzBQWXvtCDQ9VfH9/PqqFwrhX/GGn67qRRCtBj1JD7Vfv6WhZtDJ1+J1GGGn
kIY1Ggc8dL++1KW0S2Uym826TtkSh+CA7iY8yo9DjBR5Lt12j9qsvzIQLnylXx2KT8+T+b7ISB0N
DpWWcmBIch/P2Fy8BRbczwy1/LXE3QsjTplM76jzbUVzSmxXIbGjq4n8J6vbSz0itPJb42VXejoX
5roymet5LEW6Dr/z0MjCf8z58HvHTp3N15/kwpT8tfN/elueG7i2mxXBQXdXjf8QNCf5WpD8pZ+e
zHaQ40py9Cg4SHhyxlaHP+4yL67sqJfmymS6txbVpdLwVuInXNETFFQ4mylYCM4HjFmvrbOXrjKZ
8YYWNNAxx3cPLNesix9gNgHpDM6sw1Tj4+tPcGlWyJP9uxdK1fQRVwnwtCoWQUMEAm4JM5RvtbRz
kArkV1awC88jj0P509cO/SokhpgrQeSFCU/zFLWsKJd4vBdEMlx5oAsfXp7McpuUWSdM8XHs7ecm
eomiEruL969f1qXfHmf9pyeoYsN2Oj+OsSo4N6hb8cH2Kv/K67kwo+Xxop9+HMFVqanQyA/6AVP2
GkEZXe+znC/19MoKeGEyy5PJrFd10zQJV6irJ3zH0ONdufU//7A1zZ+3DcerEzOLDmV3kvQbUmSu
/PCFFrZlT15K6fWRyKM4OmQI9W1gO7jXyJNn9bvzrUSlSPTTNVLCpYeYvJ1sUGpPxHl0CKD15tZT
VV4ZNX/eE3CE+P3D1koyDJ5phwcxSGsdE46CtrOPjbp1bR398y5q2erkCpFeSFnCFWoJT/YKd4uz
I/2sCvwstWDx9di/9BSTNa93fTrMhs/rQeBa6/ehA6wNIp8O14KvL32AyXoXmmlvKp0HWqvGT1FZ
wdGUXr6++QsvaJoU7wWaZBdDGB2G9+ZBect+Ot8QHH792xdue5oNX2lVE6GijQ5Vbxq4bKnPhS5d
OXdeuu/JYlZhwuFaPi+9/qkvCd17Mlfe7de3femnJ2tZJ0P0ygOXmUVoAPgUlDJVxwtkCExCtfCX
dSL7L76hySS2stis3Yo3hL6BSKQaSf7Xz/DnJdP6hT1+XjJz0q7wGWPEVJA+9slKPtvJPnu9hiVf
+v3JzLXr0kiEy+snNVF5IOdrjDEu0HTOYBt8/Qi/Kqn/PAtaYjJ3myz1PfnXJzZm8bF8zc7SHdiC
9l2buy9iM3eWkDC/vtafN2BLTKZwJf3PaJIZTdLRxLIxO2APt/765y9NhMn81fHBcRUEbOA+Kv4M
b1H59PUPX+gEWdNcd8cuUzMq0+hgqLP0CAUZJjiZBDXE3p/9gw712Fg4z+6V0/mF1zTNdpdScgb9
nucIafs/FQ/SHVpRwJp1+hcvMJnVnShaQH4ugBfJgHPP0XxRH3DIG16NK+vdxTc2md1hLilCC7iE
+9q9J+/hT/1neSvdwW+ulLV4rw7KtSuN4/QP4/cXJejTHITIY6mAr9Gh/RkOc6h8CItxM7tTdYLC
58XO+6g3Xw+DC+PLGv//T1cKJNmUhSOHBymBeWctbU26MjEuTUJrMtG91lH7aGRzeBIOOKlLUltp
cBDFWQ5MtpTRbvtkUyQxneYW7dxCqqxsKcyyPlZlqq/TqEp37PPO8utHvbDwWJNFQTfLtNIyJTzk
5MhCuvvmPhojI26GzuDrK1yo+61fJNxPb7OUW5TrhBkekne03lAoIzGLntV369b5xinm66tc+mST
JcHOU0smUiE6WB6dYdrmaVFceYALPz3NBPcyuYXzzv3LdPVji0jTwLly1+O+9IchPc3xlmOtL9D/
sOwPDLNEQtmvNVmHU2SbL75+MZcuMVkCUtnCHmJowkODmxc6eSw9TCCEa0fHSz8/mf5xnfTk6VI2
xzF43L731613pU90oW6YBmrHslYRKclPt7dYdhOoUyy61/j+69dyqd43J3O8y31DEi2UIDIbu4fm
DDdnTIM+Vd/LU/O9fLtymXH8/ekLT+Z7lPvYX4Q8BPluZMf0Y3bEDBszZe2DvhHarF0ZpRcmsqn+
vmZ1vmM7PmTcAywUPLiMCrPBdevM/PfsWv15aSabk219DK/WcbujuPWItyVwBcUPlcrSKlaQP/D4
F9fwyktzbjKd8zouiV3mteWEETrSpq6NK+/pwoCdqh8CWekGJwejaCSs3IhVll5SjLK+/twXbnsq
adBaqR5sFNA3Fc5vMgWco9z9+uX/9d79b/cjPf9ryJT//G/++z3FVs13vWryn/98SGP+99/jv/m/
f+f3f/HPg/9epGX6s5r+rd/+ET/87wsvXqvX3/4D9axf9bf1R9HffZR1VP26ALc4/s3/3z/8r49f
v/LQZx//+Nt7WifI0+4+XD9N/vbvP9r++Mff0CN/ervj7//7D4+vMf/ugYAzFKZ+Wb3+5z/7eC2r
f/zNNP9uCttUhSkrsqWrY0u5/Rj/xFD/rhuypXBSNdHLaDZDNkmLyvvH33T175ApTdPSDKHZQh/v
okzr8Y804++KasvC1gxDN6GH/e1/nv63D/T/Pth/QSY6p35SldzMbzOfX9csoem2pujYktEqHSfs
p+2vcVwtiQz8LtSsKFetjkOlp9jKaD1vrNvcq69gGr+PvX9dTxgyT2Yq+FtM9xTVLO3ExuV0GYc5
bS8CxoaFkFznGkNisgr8+0JCEbas0Wqwpm0kNchFKglVgEV3mDQFeV1G61z3CbRzcVqkzSdBVTdx
PUyxJzIdZReFtpahqAAmvDLhfp/N3IuumODnvF4dAqgy5eXpui9U3SBqk/jicCNyxX0wA0HOZD+w
sH8afv/+wJ8/6O8r7K9rCT4kzSfLQhw1rdo77C5yzM7sZd11Est5Lp8rA0PcqrHjZ6UqvH3iDf5Z
UptrfZ1Jkf2vSzNiZZ5Qw7VLH1/Dp7EUyF5oKGZj45mmtDeoR71b9sjiYLYpewmeuWBYQjGxe3ea
8uTxntcREs6HsjOgk8qZ6eATn8aPX78QRZ0OcV0R5PcimNI0RVanvXslS4JG0g17aaR5thKhZ20S
rUc92qtYkGDxgu6IUCOtwCxDwt0brwQp2ROWZS563SFL6ev7+Y8Zx+3ghKDznoTNWJjsuQlZsK1R
jfr9oaeMDcLchKsbFPCO27htt6nrDtGVa/7HrBuvyVwneIsJL4vJl6niuDfVgYSqtCNoOIqgsZsJ
TlZfP9l/DD1TaLI1LnWypVqMwd+/P2bCpZB8krgtLyu0Y600lYedWVgnyGCl+L2T4tDeNmpiZZs0
jAnS/Pr61MyTT82iYuPYwPCzdc3SpmhQIKEbL4gRXWWdbGr/h7oz6ZIbydLrL0IJMMAwbH0Oj3li
DBucIBmEATBMBsP463Wd1XWk6pZ0Ti+1yUUmmRHuDrfhve/di1+vhN298SPhCnwN/fA1itj9nFfC
GR02j9egdD1zkyxJh0Cib5svwrP6W2eXsSGtKoncyM2H9YCRy4PflPcgh9LQ55Rd5Y4S97UI9f1U
wMCA7BksLzqr3O51iW34KMDeY/EMMvEnqJPZ3jt9NbgMxTJE8Fowu94i0ps76tpxPSwSVsRiuOJE
VjN75aiyN8A4RMxIczdS4Q2MJ9otOO7kJicRb/fOUMKhC+UKsEtY5BFFmee8xQtU/i6U6JJq4frT
sRG9grbmNB3U8b6TYXjfkdr/4TdRDuZvvkzqzn3VJT8rGIqwcHHcIO/cmtaJCCqrGiFe45YTUaYe
QOKu9QQcSeb3vOAPl9BgeR4N2InT6va6f1Cdt/6pllY0sD0q9atzs9k5+EoGLo4wTTc4nnJy4Jjs
rLfhW0lXalqs+JyCiNNnnar1Mxe2dxi3GvBxsZCQgjdTaz/KIEksq0bFFWqe3eJjWp052DWBe6H5
isgnK+ZdBpYF5McY6RnX1c3UdplF6cViuKk6P0+u3dw3Fj1KUpAydBJALsUqwPysjtsHux7ManUM
0zFwTq0UDtRwMSy3NpoC7H89aveWGxfA4DSSDIqnrT7pyA85BUKgYn6ntxDefb9DHIkIAJT+0vRU
udMmHP+YJlFgA1gWw7NbyWaOCPNoQEVRafwP4aM34lWHk3pQ0m2QkmpT4Sny0oJQnBqV+3NNTMIl
dTJN/by0eepdy6j3ktsmEkkeHfl45gIEIOOxbwPv3nzMpNXMb7pTH8NLbVgb8MjnHcXBdcI+4IF6
YxGi9eQHst1Tax4DVsnKTttuTnnqbGC5EMRFxPhUIydaYEMZpMgUnbw8l3qGkgM788IcYLfHheEk
VKDmfiSXQoWv5YWvSwL0MCEyvW/61qrjKnVIyrTXGE/72Uf1C1obRooJivzFiy4DX8vSTLshCWS5
66SfgR7NkxB8bhwWx7SbMdGA37bMLzJSYTANzaXeeVZ3d4C66D3mtRquWEodXkuQdMBQOh1YME+r
/sr9PlyOWKVNcVhnMGuMPyjybsIrUEqHMCE3oWuX74J/fJWpz7wtRwRPvPO4hvZmUXXtXVvkhw3T
VgnSinWKVo3VVPfjZ+7Xggd8jKbs51xnGNVlMacYtD1QYccRbfxHEnml3nMKmp1jMq+qoKrZhjgV
g7ZnPjtrsDys/uTOZJ2hjVzWMUwPzFunKMN8f9251USfcI6yWZxIxgPukxpJZBnVaI2LwbYh9PsL
XrruIiRFPYMeJIwHJqX3OuWd3dYlsCZIHQDPwzHGctDpCTUWeA1UWTp34/c1y/M7LQamQNo2R4yj
4RaNO/CzKeNmgBl/6zQQV1POeBHbV+DdNKsyn6ooff+o1xjpi/St88dpxozhX7PgZ+myIrGb3jEZ
AK7MYzh0KvzxRpecDxiDiTr3tHZIZXd5lcmwoJOfSUa8lxwe2ZYPDRqlkF35XIeZ89VXYXwP6BUZ
irN6YI3LphGgxfOksDvTBPmP2FsRhqcivixkadk2zxo8FGVMlaZAxtbYQif0vGLB3aEtE3FQrV9W
hBHyRqz+RSlhnTHdwXGhdtfmLYOPftq2+tATlpyPcT0mw80YyHg+Oph9h01SwkrY97XWb/WoxbKr
FjNy88im6KgX3/lmWU7ApKeZQ8JSCf93UnI83nJUpvDh5RZTaeb6I8rSpAMQVwd+vWcZ9ux1XkPp
PJl5hYhPRKT3r9aoUs2Z8REjGbkSLDebaFVBeZwcaSIGbmtUKWIQjsDu1NYrgo/GVzd+i4sbyk3d
Pq0+AxQXXkL0aMKEMZ0azNZwE/ZdeNvGUwxDIUjJshv+8QxSYsAHBJreQuisiz+ObJk5hmaIGiVq
ZXzN7d7Et24eRKsDn6ozHtCEUdv2esZ0jSoun0doMy0kv8q2jM/14wKI1V0ZGhj0ABUrZ/UjZ65T
SJlFDFVynNrcxxHDcOemCGteYpkWyVW9ulBSLIGum4bzBhCFvsldzLiqX+6jqG3d6yXtZP5mHW2a
my4guHHXrKWCTagTx+wmkjsr7AAE9bW4Zy5rumjRWScZncy9qsQN708JJi9jixGNiq/gy9kqMCAm
0plRFd7NrIhiBnTt4L2zU9gRE0IShdfU9FqyNNrVdj6bKVfDuy+FZMS+HH1LRWUW8bEsveoK8KhB
zjJ1dvm1RH1U33thxtCDbZ0BZU/UNRNTIEPtAkPz2ny4bwvtpruJx/bNtOx7227ya6j/Ua5x5szF
9GzMmi2vVsl6vh3LLnUeapH3DxEUJ0ZuO4/Zk6Zy5K1jUo0wmEYLtmRV5dlz4jgZMOi16m5ME2Lo
FrNh3HQdW12cGSnN+l+pmDr8ynpW/btpGSWC1RjU00PYBf1DGqG7/xi8PH3LA0cXJw0ptt+l5HEl
82Uh08C+4iv/1oDDAFRTull+iMHFcTTMwyfrzbzP8wAA+eCWXgYlDPff/WISrCv92mYsX22S0Zrr
LBRmzyz6XbUp7hjp9awpaZpCX5RoMUCBcyZiEjuMU8zRq8tUaDMmkMyWqE1+BXkxvs7lWIf73kni
B7754iesFYXAyOkVRuZw+c0s9fqYtAWqKif1zXPRKaIma752d0UaRu11Nhez/g7GJnuySbhmmD80
M/XTcJEnuCMbEnEC5fwEWcGZbygjzSmEV+59TLUNSZrnlTXPvVTubRHGDMxaJ6Bl5xlhLIAuCylP
CY1hVPtlyoHCVdVj7o7AFEZZUO4fVf9j7Bb0XlbHGOwiv6QZ1AWJZB4ndk13JRf29v24RFAriioB
YGly1gIy9YYEOMkN3B9R5mLSxU/jxLuRpW5Ca8oyg2kccTCumzTXp7KAWbzLqETguhNEPljrffVD
lzWfLrmr6cUZfHRpTDmXf7w48xAZLRXjXGO8vhdDCI1YsuXBUrCKnByfEL9Q5hbua5hH5qtpFh/A
gRXeO7hnFMGRWtVPrmqtvc1WTmcjFqcpMo+JbOBRjXVaInjr5tC+8Tz08e8yID364bqdGK44O4Lq
2Jt0zDioFlCdil3VB4W8Cuc0mRAJEKlYTrmWqvniaNTc1QW9akYrfdiVVaD95BmeXKiufewWHkCF
JXGZIK/qND2uMclhFjQtpCFMzzk7YY+sM/dbijbWkKOilLfaaojKkubJjRrG6dNZyxxGwDQMr07e
TdVdwnEVYKswUPIrH92eWmawwsZZyldcqbPP0JqPA8VfAh1vJefXZh9SwlD7yNMhA9eLRZfievC1
whR4+0HCFe7441XLnKcTzHCdW5N+u5JuNpLNPrlZeAMTmH+zO2yMjEAMuXVanRZZFuURqA1cu6Gq
fPQ+uYx2qwn8z8z0zgebTWDBa6YaTpTiGrIt23z8jIJiZE5MXhDScZ8nywU1AImrymZ2Ez+oFTQE
HRl7iMKlV7u6KUAgdjEut6xzyINmzQWVnAC9eKwtobTjoos+gB67jBh/Us2uXKLi9KAcJDbbtW4X
/XJ5TiALt3zLQcVaWsIi0TMbVLZG4Uawm/2WeZPcBGmUpNvaSB+pWLMOnCvbXAB3avvoEcZ92Z6W
xMYQ4yLPviV1m8cHmyxY3lI/N+HWr3iamikf1302NN63bWqiKU3tYlxpsJgXJwGyfyFualf3bB0n
+KDa5wenlO/xnbIq+iNFwSsAvrvABiwS72GQ7YXWVuY8H2vQhjdD3JYXXmpWqKuFqYU/Xn+x4vUI
f/mxWZfkRz+YxZtNonnCY+MMyEqWiwRgrfLoZm08DJl4eSqw6Yk/cIufvCm8za0CvV7ZeOYDKINe
QIpxe0ACMcvDuB+DruXOZNcRhcqkLsY2l+mPOREwKVdCrQGLS+Tg5eCHH73Ic/KDABnq7HMuxu4m
w5H8RilExXtnllxidZPxRHUmH4NdSn36yy+8C9F7BUFxtPUwfoxFiee3nsb1Zz0XY7LjUYW5uiwF
7IyuF2t8wa8p/7hYlwqgb+qhP4ladPp3JcOs/uXqeNZXoTSuPCmgQM5JFaFATJxxuj7UEjb3PetT
OG4l/wKMqi3H/xj8/29Vs/+vpep/K2/ft9/1szXf3/b2q/3/oah9GVr9H/8qG/+Xovbr+vO7/K8l
7ctf+mdJO/L/QR0tCiOqlu6lCE0p6D9K2vIfCSIn6VJpcv3EvXR6/lXSlv+Q/AsKQxStXc+L+E//
KmlH//BiTyZxCELMdyki/Xdq2v/ekguTOOLA5fKjLtVtCnv/qcJmexXGykd4VaU5NxTHdsfZ6aZj
Fi3lvu6FeOHyOzz8b+/Q/6Hu+u8picsPDXnR1PI59XsBuPR/L36RfkqiIogA7gwVwwsd7CjoYjZk
yWi8EpuuhsFzW/oi42ihVY+oTenZ+2+V4P75Wwg/pMrnBQK/0n/+LaZ56hrtFifOdlc5QLVUMEeX
reLi/q0+K7G+JKhy/98v3Qv/Jhv/VwPx8nNJN0SC4m/setL7z9X23CzO4si+OToIZV4H2d8s6E+W
p5F5flBCqT8/hnbg7pWGRv7Om5ZaSwfPfRt5CJs2ZTEvv4ydp+ATlZF444SNAS8vVj98nVVdELiH
A9XuvFDW5qRkIfSzLMNB3HB6xETTgTz126q+GxMz5Ee2cy6zzhA+ULS+6/oSF23qubPYNUI203Wa
l3brLIP/VjOnvZW4SmgCaCpdfHZdcVVXia+3xTzFyFIyVu7LVnbZDVybASTSonxF3Vd/l/ROQUY4
AaLs8GpF64KUYMq+k9BNwXj6qFAnEHCMzCVHsZYPbTI8JJN6KxeL/Exb5xFBSHpxR9tnKoLd1UKR
754eASzAsHb/aKcCmTDWzyRlwucs0M4pbS8AWte72JD4IUVUCKAYdXmMuuXv9fQ+7FZIZQo1tteZ
n1yq3x3tE9eoQnFMWt/l2JdxSF0uckNu6dz+rUbo50D5G0UFHSeEKyF9Hf60S3zOKnCWHYSubbh6
9Xcbh/JXPLYtrNd5dJ/GLHirosLsUf5ez7IdisPk8Pjs825mva85FZ8GzV3ldhjq5j6I8FQv1dgd
vc5Zvteutf0Vg7nBDFBp9LCzJm2mH4bZ6Ut8sVbcAweUfxotYWGGuiuxyIXBdD/5VuIqUIvlQ1nC
4H1WC0QsFQ9FdE6iYYruFfW4ZGvLElVy29Rs12b2mGFFSlB1TyJfJ/Ms+aDmky7H7OeQOP1423VR
zxZfJ+IcUtpkSDuBhru3fNFirCULodV1nuBMwSCJbp0Z68NW0lEdrjOcYy+MBAxPqiwqqPkOFQgQ
HgM2vgYc/V4JNzHIZ/JK8XsWoj5GKgddAKEjehKlCv1TBMqyvppHpBaHEmLtr2SOhle91ogJs8ph
IB4icOwxkTtKFxv1oDnoNwUiGTAEXngfTPGCMdQPcu5FcaVWuQuCEhTwQHQY7pA/VEDby45aYN0N
8pCK0hpoGxT29otq2qfSBq3cibCoPyPW14tmqNUORrO28I5BrtDLhMwTXOmm9tqX0ULqg6C0sAlX
ukS2RP8SuWg3ArncRoaGxHbsHWBHRazC+jDbosn23kCoB4lkqQA2OHXCBcrhgFlVrCw7HYQZszZF
fuHcUf7AUcNsxHLw6Seg2Ai7ZqusvrBMKx0PZ5CQKGtdxnVavr6Zcx+hfwFXynUJKFjlx+k+dgth
95T9saGYOAyWj2JQYX8zjU3yOoelr5+R9iQaMaqIX7o6ncCLh/5zIt2ZO189zBp0eVfyRqtcit1U
m7z84FsNETwrhYSC5neI1vPFUcWmNypOTlXp17eEzoCmZwWBKlb6og+fIeyO+W/gfvxVt1rm6MwW
6Zt9QK2tuk7coKc3EnG0zaIaSe2wrEKD7km8EbexWH5RN2/VNSoXSsDks+t1Q+NT4JxYrJmYek3W
Q6Gn6drva/Uk52qS0KBi1D4BZW51YNSu/rVScVt2tcvdlncyB+5LU3x4XQppaMkWYnhObAcAqvFQ
sl6ZRJRM7zB7UV/zzfVTpLOU0/aUNdenYLaT3nZVxgE2NypCCmSwAGzhUI/efpW4bbZj4gzfCcVu
dNg4JxFbSTkenUDLdbewDP1yx2Aoj42akk+vLpavCKY8XHwhwzt3jiAqu21aHlsuk4/AQwzGqtCf
ov2UBsm7dJnUum6WOB/h9lkGIpcBQFUYUUQ6lRMItJ2n6a5t8W9WvyJfJ4+NF/U9FV6MvtuW1igg
/2j+wt/U2s0CGnzvMJ2BfYr+1iaKYudFeqt4cGp3RpcXKPwscVUpCPlUFyATLlDR8RiFCPEmGPZj
n7TMcgjq+1IvszmaDFL+I46Jubn12nJab02aNiDW20zlNGNybGMi7PP7aJlqfXS6qDHwuymub/vQ
L0pibkUQ3JUGHtdGgil9KKVu7x3bMEXVtC2wJRorEMwxO5SIdWcepB2oFWZbnUZAkGWajO6DlXOH
T9dHpa0K16Chbkz2YJccYjbiPmaK+UU+WUwz4L9OABuyWwFFVq5CUmn796BZES9UTDM0GZsapHNb
v6NMmRm+43G5DkcDP0+OefNSZH67IEpwiqtkGuRdrmrnPh/FaE5Wex3PRdSv5ggnPX6yA+jwixDt
QfvujRCeuQMa3Y5vSSEwRAk6UOoARXt4LcEiP1AKH+CxZjZ8GKa0ROOtVOziF69UvevC3g3Q9y7Q
roSzLJp78UATL5fLcMcmy2kIm68YblxlC/fQdQvdgSnDCn0Mytn0wHHT9TIOqX9LzfaBgWWt6qNk
xYHnERB+vjKkO8y1G9e9Os+YRPiPuL+nuBS70tVOfNd5y/xEuSk313FsSnWYRkLxh6AM4GU3gW2O
zQKKflsg3za3DajqFfqgidPrhKNhf9VjJuOwEATN72F2x5u4cJb5NACuGHer18lbtvEp2Xf9EH21
pVUt4uq1RwGhvRWPhs3Tbwg0bnU95A16RGQWyClDg8IVkWOSTSwX3vRdYDkAU+3CAT6N2PeGnRg4
1W4WxVQDu1GmL81G5g7LcPqux47CUz+Mv2wk71XrOdfNEJs9Sdf4k9os2FDvzQb+PpGOPbstmaJc
DBipEooA1J7B3nsoI+nZnTzbexC/O3oNIZVEd8v9lH3SdWpJ5lK1xc2q+/gr5iu8mbjb/hEqSc/l
pOorkvnBiaoSqFBL2arppnbjOBY9YV3a7zCq4BcDkHh1El1+ZCQQMKxR8bxumVmOtpE7ljcEJL3f
VlXd2fEJILRJx/adow0VSZF/UsR2XwvZPk0mFjRtS3qWVcrBYfLGpzWBKO4N9aFr9U3q+5/NpXir
q8s3zmnp0pa2h/qbiFOxQHssgp6GY26zI22Ac9eP7mnIsmi3hC53gNEuJ8Ws+HVkvWLvhE61jRKn
2Odg3u90XN1zNmp29qICC9z4ydiSY0E/eUf8v9tYJLcdlQEkqOVZevWxVFl7WHCm7GJdn4aKsnkg
r4MBwc8QTO+xHyCayieLjx34JHNP+Sao+mLvzya5pZE0HOiejCeWhz9D0pRHSkSfPaIimxXpyY2S
H25XJZtwKfazNzb3ZQrjgMmUM38mPS9YL8BZl+9N1rm06GpxLBdm0CWNKdUf+qR65NQM/tJxH1PQ
QPQ/5CmreogoIfok0M7Fme4geVhLdz5rqevLBYYCv8QWk214Thsos3mFschjUlnZxrnlE0RMHHrF
k1p9Brk7IRWJ9AmkC5O6xDom9JoaopVD3glBq0cBrm0fOM3PuOzHqdp6wg4cCB35ZT01XYuuDl8Y
Nwu/2O/UHZXzT7mO8sFX2lKtcdN920T6jC3sQfiI33uZvngS03s6gubkyrd1l+g9opprDNZRrkb2
q/WC+kpW4VFVgAYa2ciz70S0tiagKWO5HjulMZmoDzGE3m4q0FobcXSsc9GutO+2JhuMpSvBobS2
x9aUPsYJe7vOxZWn5pwGk8IKgHGJLC7aB0ZFSXaVt4n7O6ZZ0nskaCtHnVpveGlNyEbH/+vck+je
RkF1F4ZgW/vYe+MkszgbDX5wX1dz+G5N9KOYUHLNyKckaN8jIrN5P8B/ZxvKQA3zmC/2moFeQLAC
eYmvK/8pqKrmWsTB47JGTzT60dKtIrwLpzr+KSeaJxNOPWRN3TXP6PASmvKGZMxNW6f1jQIEvkzF
be0HcPLLlj4moeMNfQIIqbYMryTssL0Px1NjFBkY0ERTOB3cxLvoa0vQl6BvpnOQmGMQBE+OWI5l
PtanHlEOiHaqh8tSqfd4GhFu+PBH/TbR70sdiTusgbrdA2oL7pQaUoxBBrFDFXqP+qJtd1IcowNa
GZI5Oaxjr6+Pzrr4vykW5j+qnLMVbYz4ZqhpEzqJWx5SALN6rCBiJm17JpZxbtyCJ9RPh8cW8cZ5
UuuLm6AFd4lifMwe5fbQUBdoo4Zw9RjZA/3ZcwDUbLP6mj9Pbe+6aztzkAHCi3lI/jSLqr7W1n1e
sHa8DD6b3RRTT0hZ+8HOhy8m8rKnsSBYW5WaI7CI9C51LSYhP292S5n+KIS57pizOSxVgTqzqSfk
YSH9QWpzNvzIRJjerizf1z44lxKTscZhk+S31WDyAwX/48QHs3WnBqOd8t19FA67xkOMUirHsCXT
S1/92rsn+MRC39gCNpuTHvOkpJk2BDldNA86ioek5OwtNNg30ODGryjJ7GORtbhjc+Y92S3TTQBh
9jpYiu6AbPqaO2i+k8vsvKRrUZdcZmr5M4rmxyS3yRfxhVVx3wQEXtxNqo27i08G6P3QDVde6J4b
vjocz0HJzYnrbmmUyLeID/kW7hyCtcjWzDy0A3iuKMbS6mfVwVuc4YjpGz2NzOxLXWiQhQx2EDe4
8HLLgOwDZ4F1TcsnM4S4ZyoEA00X06OjkrEZKSbc+/4YniqXCu4iuSBUaDuulaI/2c2YegcOD4Ie
Gz6DFAeBstON39AWKbu8x2kX/hqoeSJhAqxtA+i2/nFti8OMoRqC9miSfZqs7Rkwujjrmoe1B/VP
RqDuqpn6gk81ehrJXD0rOc59C8mZWvxD4Lux3yMQSRUt8dklEvGU2zFLEIgSSQjAMoesDRfmrgnx
jZhe0MeHEck0DUdD2aMBT+k3ZduJWBnOozXNOTzvJy3UJd8Dof1nnKTDiDHA0TLIdvNsMfoGzhq2
8cH1qSmylfd4O/xDYTMq/L+8ycuSh6DvXu1U477NRS6pFBcrfyq+nVx3IMnpytEMdOfISG+0ThiK
5daUN2P0TldOVOarHIpa1qe5jfrQXviVJuZ4lJs6x4ARysCfj+sqPcIUY+hXMVafgdbDSrG7Z7rt
TAOw9wucNOvoAjXizjj7zkH9bW4XtEDDQ+Pp5jPrWwBtXSDINdEd2MTaxAd6WMiXgdNu+yDrt21q
jkklfrHl2m1CQuPZdIyxY/HzvX2QO9hjg3miBF+hYE6aP007tgcAMmDko+6VpsZ+jWmXTWFzbxg/
LzqgSgVAUDQddGbGtQBx2KDj6VgDNkQY/Q9iMWbfzTyaHU1h8hzdcDKk4aGwe6N3IfNNkJKw3lay
r858Fc0hU/T/c79ybpnl4QY50LxtJqZ+AQ3GG9u4BJ0m6XS7xIbXYI5yUl6dy/eJ2CoeMvYRG9rH
fOh9Xk4/t2/xWjQYvqzJfAzUCG3StuPmNHtOcZ/US/nhOWmB3i8sD10QNd3edDB/oMwRWdi5wuN5
zUis6J1DERNeXhZQn1g6xW14pUExb6hBcpLwkpb4iUrUUeYiG3ftEvlvKicotSM1os6Cj3ZHPw6c
DJ5UrtOTfnXpRW1yZeabrp9CoJDL3dwH5ZUdzHeHFbhAxbyVZjwEFVkhug97NS/dlV/3iJxJYJFk
atbHYJ3SU9Ob7L5OjX11lLt1jOakoVd1V3rcOTYcVv94pPDKTT+J/sbY0btxHEbOctIxjpfIXc8y
dMAyfjvFlXMwnr8znluftdL6mIwcbJkOAg+aDxdXLFN40ZMrJ0kbj6GGDKjWc+fP4Rddey68IV77
fkRxGUyZd6xDZzj3uXhr/aS98lBecjNfXkME0ojqQxCsKxZBt+ge/alnkx9W/8Zdxz+0bNBn2qy5
shEGezCx/VUQLKei9ubHZsJNmvNVv1d5F17lZSK4kLcLEcSm4aYd+b5zO/QoXXcTZY2HdIos4UOe
ijcKNumeTG53cqq62qrAjXYO4Ql6hVH6wkmxuEI2z0MvnOahG8VTGCBQ1V5ZPTaJiDjupPMZuZlH
hLDJ0S+EVbtzsrA65H6ebSP0YYTTLgEeB7dWRtFTRbchXvuck/aangUI86MO0GHsg4uI6OKBvcnK
3gGlWQCzRGQ0bN2+4PWNxqBzaiZL8mP8cGXU/lhL/oosErBE0d88kZzAHDvgWquB07BJxu6ZWKjZ
TAs0viRX8BGV55kN6wGwVzrsx0AxtVNMnneocLu0YXcwibU/BzdYNhP121MxNFwNnGrdyTmd6KcG
3e+CCwZSlAwIuyvV0UIQvgs8zCeDTfXBSVYW/3IZ3rivXzJS6p+JqeVvfMqDjuqeCJkQq8pnOPnE
Ctt9GrU9rvFL1JXf/4XKxryX3O8/bUidciuz+YesS1Bw5YDVzuk0iLd5Zi9Uqts7FsubR3F6nDxz
TgmYpNuEGNaPxa1X3t0IqZBGPAfkOzjinceimjKUahkleLU9V1+oZd5vsZo/Wc8RmQJyLfGMV+Mz
sZunxc3MFkDvsluA5t6mzYrNwjqX0A9HiXpCAJot2SEPfL0viuCdHgQyjrULN2bhiO9RFOAUxw4c
52gxu2YUN1Vv11M6oz0WtSW8s9bNlWEK4FCR2byfMz/c+DE2UMp2yQ/m+fO7yMjvYU7rBz9H9heF
HscQTtq/WsI9B+075m7UM0pOt0eOUOO8IC6UnQQNkscpte9zYXBiOUQWOdPJODsHF9GfSwpgl9bm
imerfpJMUF4xJ0QOzwMTTyJ6InrKpSfl2tPy9a5j2z1ZXJ3AeKJ6P+fIafuyIhS12o9KmBlpZKxu
qJjGO90q/4oufvvgDik6ty7BJoo8vTw4FVm0JUIbLhnm3Exl1NKrH4z/MxTSOVbGy9SmaXzo9ww+
9L8pRK2/ylKGZxONHjoHvXDuIWncqx4bVhg69wxKjFeOdkAFUbxCfjFZ9UIRoD4Img/bVbXoIsxw
U3lVdU3VkdRoFZwIIcZUf6ZbQ2R7G6PMjZSzXNmunx+KNFenekmzt/hvBNI0sVZbwBOYLWcGDB6J
cNUcSDXLabOghZq7/qpiHe1m8Yz2tN5igXsFShYdVM27M4n5bhnc4VQO3dHUNW2JQD6SnOSJVnJF
iDFot79VGBh+doLxB2JxHlkY4pp9eQijpDjw191P6gekOJe/iU4OIe2Jsn901bmpY7ZOUrXbhbM6
Yhrqw+ewKersSv7NhiJt3q3EbYjYtNlvDhbL1yAT9iz30nhKpKgQjIV7zJRvY1FxD4fsFeke3bsI
cSgU7U3jS72PZUAWpZcchBe/oSD5N5+KcsPJDlGiyMJ6ERcc0XlbYMoQCoT7U2R5fYA2Gn0vftWz
FzfzjpJmfUfwWrykhGjP0ZBydyr8vCAH5sjHtMfCWdZIxzvqbJt5HBuOcJwFmJgbzVUZ88WUrbrE
mIvluW5Fy2Ozeo+NnO2+jxw24LwB40x2RvNLBrZ4Cpw51rssn7iz2sKeYIcSw0kmulyzR41Uu0Hz
MDu6efPY3zai5dtIHBvqVD4of3+BRO+tx+gRMUT1QvVlOID/7reT46fX+cIFrCfx+IYgO7qlx5Sc
Fy3E01K78ulSL3qkuiPPoui78/I3XYyVZEBc7yfMlyTB48iu9gIhmr5HBdj0xHG1RQcVtdx+i/lJ
JOKzD+vygxkeIsvT3/iyF1/elsos3uf6N9usciIjG34jLitWLp//k70va44bx9b8KxP3edjBDQQw
EfOSmUplUpItS95fGC4vJMEVIAGC/PXzpbtvt4WyrLh4noiqF1UUBIE4B8A53zIbtX2IGpaB2DLC
M67bVPd1zWq04wxj2B94nDJg2FF7m5ITXthM7sqhTnOdlMFtNLYyF1FqbhsBJ9XCthqqkX14APD7
Ys4J+dW3s6bDNRfwxQE4CPGDgsy+7BbAMhuws1Ec/id2u8uStfwCDAwk+Nk+CFZgsvqfGG8AmlBh
gt0E4G6I+iQdZ1Q7B71d1z8x4uFPvHiHWmCxV3go/9B2xuNmj9s0Km8sZPONDVlqjl0yNutObnEQ
3UCZDj6H8PqCTclPNDpabBncPcq66690pMZHVOG3U8s1QKvA/R9LlVBxzFBGebUusANPRpAmdjh/
kZlsIuPXsgGyfUH+OWRsSI7cqvgVSrW4/gNfgwL7T3g8/Iar90ugVpWiExMDSiwidWhDanKYe13P
xRCEV/No5++sv8DsgZxFURdamW9VE+MaKy6V9Ri4uiUNr/kgH01Yz7s2Ay1hrV6JiyOR4Q+jRicT
ONNDtfVva0U/c/VlAyvsbl7kiYFHAbMn7PDDbNMb5MY9sJ5NPkM1m1iDhsKG+i9av9cM1VDU9US+
oBexK9vidhVoSGclwZtX3+AP3hGgyQ4ZGFIqlutRhOtwzLZl3usBpmlwNdzRId1x0d+ToEcHA64a
61y9KsfhqC18bay2ycno+MHCNgVIHFiigdwJpzkFF5pJfOo4xHmbDEdFDQlvApxihErFiaHiX3YV
nEhHfQQUFv8d//IRRW50l88xEGJpAPJvBVLcEsgLzaVYrhJQph4pXoFXorKvwwCaKAyWMTBmhKlc
A/jrMr6qQ/3KFBQOOXr6wSFxv+ElAZPBSrwBVGqvjD7HRNy1hrDDRTB0YdVejrY5qTWk93D9vola
bQ5FPAJW1f6VMPaarDHqk9krWKRJmBXQH4kAlkFfHO8bwMTfdGt4N3b2a1uqZT8ikw4LVntM6HU3
wsVIMsB4GcgA0EONLiZDMFkrerx4geSvb+oL8wQvd2CJ2ooCLqeru5JXMHmTCUx6+2U8JIVsjx2K
fuUGaHSH9LafywRKgyi8N8Fd04s3XYLqi1K4wRZoUe9qXOj3ZRl2+3iAoV3XTR+wPqfVVAB4Jh8S
Xo3VPk0lvVFIIde48RU4U9B7EtbWd2xRywcEAiT4ox5Eo8lgh26pRXdjzhYL8yxykX2KLEKxZSVC
eU1e4/0KmrBIV/R8UKQF/WX8SYWhTRS+SnGxQcU3giN6NwgALHowFiJdfAnGLr661Cd26Hp/1qlO
flzy116HXfO1QP9F5c0IMgf+dNzD7isBOPRdgbaYRVkRhamzShc87BYZZ+lr2q4wGARZuHoEn4qv
uNzprAOViSN55VM/1OUtOkR1ty+JCX9o5NPd/5670NYM6gKnCmSh9lMc9+ZYEDmPH/8MTomf8u0A
TWGcoKJIUPcEoTZ0xYLBr+NqCKvylMy8etOm7fywRBKPpxDPCXuwrA8pLOINVrzWGhVoCVAA5Ctn
Xnzq9QCQeNKnAXyV2xaWFikhywPAiyMYKwvqGDuwSWHjqaArK64M8JZwguR9rQFOsPI2gdX5p35N
UVfSiQFgBMLr0dWIr/8vVuH/x6r9V0zAin4eq/a+/j73X7onlO3L//FPoFoU8n+kGY9Q2yFobwEd
+99AtSiM/4EmQAYEG7Bi4MsCRfYvoFqc/APUzDDCP6DlPgGqsX+k+BnnaUyBGMarK/6fANWe0jKD
C4Tugp1zVcKBgVuHrR1sXsAAfqVfgjU5/bIGv0GjPTeyQ/S0dRapdmyXHKXErwAZfw1k+YIO9XND
X37+C7t3FDbAIdvbfBZI87WMHpqkM3u/eTuQPQQuQL2tgEs9qbqDHbrXLdhXR7/BgTv8deZ8DBq2
xNWSE6pv0WrFi6nl5n9Esf3Pt3RUJ1g2tYPSmDnE2YsjrJKhY3w5fP2m7uD5LC7EALhPJh+gywNm
DG934YoWpdformZ1WVdiZviIOdKhucqAHr/hzbr4zd0Vq16Ltc6KLdO4So45Y+1VBfuAP0/8KeP4
34seXxCgv+zFBV0eWwDZlLcxfGROBvoM0/UWI9d/meFbADebtbjIlBUmuEn7NPb82C7DOQbSJp5V
MedWIYObOEHrWq9+6+Vq5mZtEbVrkc55Zur6vus6eadI+gJH+hKl/wFq/nvFXGb02GiGYmmv8w6N
xUKFQ940pX1BC+e5wS8//+VzMNKGOtMo6ged5Q+irfTbIOj8UtrP8/2XwS2KykDeWZ339fId/KZD
hLrFn7fRM/OOnWwZx93YTl2iLywrXrwhW9+e63grlxcEzp4Z31V1ZtooMHAqnSfgzl3zeQDuUVcv
qUs8M3p8+fkvC8OxEamYRyzMHNxNEWhN1rz1WxgnHUcaeAeAQmDkSumKdjIqWPfpNhu/dXElyKeA
hFSDlJ3DjlQ8oNientYI3Ui/yTsZuQTZtwqDAZOXuEtPoIwe2mJ74ze4k5DHcSvB+sLUFU+4PKxF
NP6Fnk7z5c/DP720/idMLyjzX75pRQGGHUMkmLgMIL4UtCiAQn+te5AbR0euIHV4/vNvemb3/BTz
+OU32XBL6EQmZBtRiZsIt+BjtwJy5jd6/PTvqNm8ZSVQunkP4k59LUVdv7Y1BUzbb3znGy8rK9DB
+NlGVDEUgqnZzVK/gGt/bmmcbwxVAIqebDfnY5LxT0EQrR9RnIxfOLueGd0Vmp65ETU68Ri90iAt
czxea5jw/nldnlIg/r1/XG3puJXruJR0yoUiyw/ZkvimHzd6H6wyFvtOF3Bk5X1CvFbqbyaNYRWj
bqRmlcuA3yXQD9hp1b6g3/L7dfqbyUtalqhN01XlLRAAWWFB47deu+dvOs2zgP1uE1iVb/30IaEc
PY7pBaXa52btHCkAZQ5LUmPWID3edXN7LVTqdRBSfvmVv0QsqVCEKwAwylFB+7Y0K9xwF69ZQyvn
6dBLNsqJpThKQlOeK1v9sJvwUr2F8s0l1f0ybYUWbT8vuNa0DNhkzt6m8fj4593++8VmLutk0YuA
ryWbc26qWxGa89qV135DO4sNASuUisYSl9cMbfZOB5+IWl+Sqntu3s7xWlE+mBECgvmsIeO5RQ3k
HpZ4/OA3dSf36qhoLQBbUw5YFJosAOA0e7+RnayLfq1tALRWeQCaQTOhvVXTg9/QTs7tI5rEwAqr
vG/pa9R+3w0s8vqUqDo93YAWxYFAjBtmPQfDrguztyjN+L0IALh/OvhG5ybQba3yCJ7NkMtDjd9v
Sf6mZl5zMCMjIHHykg5feDQ/SBRzvc5nVEaeTntUAFINsJzIbQVpz2Vo5LUGe/7K52NS7nzMEX0t
VFKxKAmR+zQCl0HEfknQVTA3UHRTXd+onIw9Rasr+Mbp9sNr2q6COUFTDuwMbO8IKN9qHWCvrbwO
fcqcBIvK9JA1rFQ51gbmjt85rHP9Ju2k1zFhZGKXta4C4POTrygW+H1FVzSMTRQk9xGHO+3Lb5Wu
yA6okb/8Zu2k13WxSuhkUHlsbYuGsf5eRKlXloK84dO9zVJIxUsQy3O6xtczja4AhfRLJa5IeTYB
25ulrcrR3LhHTftj0aHU++cluXywv7/QKXNDkgURgGs43i2UdwD2kG0Da2X0Pr5Dg4p0h1Qw5fVe
p64tL2s6TUVJFKhy5dwA7cT5EV0s6yV3zChz4n/t4e4AmqjKzWrvyBR/pjF5+PMq/f7oRBH26cfl
ZbOOdrr0FUbIKKNzBcNVWNv4BZMrnlhOYHjaGTCXAES8jMG42Uxe5VNKnQywbDwVvMMBt61oxrIO
2CwIwo0vbJ7nlsXJAgMIWZ0tAjTAIYNRQiEtKVq/NECdG23HSVRukBTKRwpbBAi/KIDS4vd+n9PJ
A7gI6QmmCAr1QQb06iMuWQe/kZ0sMEFuo+EKI6sxQacRUGfq4wV1IT4/3YJlaAJmowJrnWWAwmb0
LcCKL2n0Xlb1N1nAlSMPTRKWGdhkeRHJZt7RMZH8oc/gpfUe3Wf6zmtxXAvrZVAL9JaAl2DdxtHk
RX7PQJz0GtzloHMFVeRMYOWhw3JqYE8qWeH3UV2x87hqccOnHNAJIw/G9ieDS6jXrF1h2mZC0p1j
JvNw+jZBxUcIvy2eOYEfbqCmDRvmnE4dBKmaU33BJ/pN2gn7VAtD+oFiqfuKAusNmEAjPO+frsJ5
n0IUbQIvIqfAG58khKoO6yBiv6M0cyJf85qDxIn1Zj2FQ20CnFvj+Smd0Ie0rV2qAStumThqGRxq
W3hVzWjmxD4Wd4bQLGJ/7sn13Ca3Ed5Zft/SOf8b8OEWC4hozmx2ENMj9C0818M5jqOl1LSSWGog
kg8jY8deBH7njqtXfoEaJGGN9Ui6FTI5EBuiL92HLhvhN5nQVSsPAZZE9iMy121zsDFyIbQXvJaa
OCEp075tZoi+opICbGDc3gKh4bdBiBORNawRegFMex5sIn5IE73uFDD6nqM7Z3GE5hwF1wq5JBFi
Fyn6duIv1YAuf/zv1tsJSGqnais1qp7UQG7qmGo0ilYbJaA0W8q/GQiFQvctBIHQL3kRJ0zVVlSQ
BgYlEyhkwLKmvwqIeHqO7cZpAZ3KYV0AY1GbuNqAV9ptCiIGfvvHCVWpoyBTrJb5Yte8Y/LcKs/D
kzixuoqfolIYetD2TdjHjzBc+R9JsP93bZi6KuSdglWmbiKs9ybzrIVCLegHXguSurtepSEJINeQ
R2CmAArfTAfawcTUb3Rn1ytASAtIPEiw6gq6t5QAXC38Cn00dbZ9qjdr6YUYPEwsh5bQuMssSDl+
M3e2OB77TWw2HKHgIgGKvoVKRde8HcCe8/sFzj7X3RqnAkraOZ4uIP4kkDp5ybLjmfybOps8KCaa
bQI7kRr4yK/N/SyNXxpLnU1e6BGiHlxILIu8EVZBK/olG+5nZp3wp5fzKYz5ImbsxCkID6ApHMu+
e+O11q5VgoUfRwxsn8oXgPlBWG7HYTe2cf/Vb3jnUBIAY0ACbwVUoqujB1sRe5pAAvvuN7oToSwu
eFcJkDPAlPsuVPUxYMyzBpo48blucxbrCIDmZiq+ZGBLTLX2HdsJz7pqwYAi2IWt4t+jBpLEMezO
/NbEic7Q6GxIM3xQYIeL+IpbPq4HSDsw47ljnOiUM1v6mCNxQTIyBk68uzaT8NwuTnjWQdKuEcR/
8mxaXm1dcU5l5oUVoa6U2ZCAAFRFJW4ZAUwcCcu1eelqfgnD31wyXMRRlQCSXowKr/IW0pFvIjlL
cWRJgP3S6cjM0KTdyHsBxL4AH2IEgaBKpsn4/WEuIglog6Rl7SDzepE/IJm97RMq/cBUMEB4mnkC
IcD1my7NkRnGIv0YnSvYZh28tqoLgmE8WHisQM7q5Pq+T9h7XM8++g3tRK9IYtuZEaUjPmzhD1ND
/GRTQ/BSQeOZhOyiVMw2Qb9TalzjKaifIW6P3Wz8YAY0diK4ABNXNj2WBXKj96YYP1UhzOr81sUJ
3hAwpqofsVkYy0666N9tc+xXQYqd2M0A6wOku0Iyhsq3rcqbmU0PfrN2jtY52Oqx2XosdyKgUlFC
ON1ozxrJxcjo11ZuD4w0yHCX2yNEjUdcYrpJ+a22C5WaIPsmGorXXh2Sj7Ghx6bVflHvgva4Bjs3
iBbc1kvIyBCIgKx99ZJ/4DPb2wXttah0A4RFcX2My3vVFXdTw/yq9C5kr02naTA1ImfrDAjnGpzH
Ogr/8tonkXOu4h6T9lBfQdTz4XPLZaf3EUBT695veCcwU7tClrVHyWG2xZsatIxiifwuj5ETl7UE
jzW63EtT2C3BSAKCVHjreG5DJzLTqMhSk+DEnqDWtiMZ+Q4xT8+Kxk/Lql+QEDIoZyhmhzKHlMID
JDHv+rHx2ysuqEhvcwSHZAxtVZ1DMu1+nsoHr0/pQopapkyGCu6Y87l4H1vxEJvEc2j3yFzWZJlB
+sih23hb6Ol9D89Dvy/pwk7sBFnHRCPqiVHfkANuZdf73aVd2MkUg1/NFWJ+tvV1BpGSjo1+D+nQ
Ccuhnhi1M4qA2dZAcB8m0cvw6PcdnZC02zQLETVjHor5m1X0FYRNPc9KsCKeHAwQniY13zDtlJt8
K4NXQJV7fkcnIoMZQmeMISJBYHtDx+qB88APS/DTTeqXeGQjFOi3BAk20eE7iBPcbplfPIJ49HRB
Bm7CZDPdmFMZvoN4B/wuY/Adfb4kGE5PB59tvIjmcqCBvXJcFQafFyg/+Q3uxCSBSVonoD6aNwML
rvQW8Y8BXSavy+Y/dYR/WfKoIKDEKJwLJC2u7cJfQzXIq36ecece2yUSAOVSjrkNyk+GhY990Hrh
lTMXeWfA7kz4hiMnJhOUCXookZQGkpp+K+4EZjrC08BUMe4nIKDvda9B15syrz2ecScycX+A9Qe4
tnmm+0c287dQc/jkN28nMiukpqqe8OxfYN4LjVcYLUHQynMbOvdYqmPBygXbcNwgmwPupt5lcD3z
mrkLIqJBa4b+Ur8NbHU1QYOpY5Hfx3QxRAI8pjVQKMiRaVl36M+BrQ0tnr3fxJ3ghNjEMkMcTeZF
004gHfN7CYVBvyVnTomonyDbXZRIh1onYJ40YlfXoR8oB0rYT3MWePHjFmp8TzvZY5mKd6qcvA42
+E4+Hdo0DeyYatwiQKeGahPNHqPSeKE24G/4dGw4f2UZZHLQcF44VIcX6Lul4Sw9V9wJTnjwVIUZ
Jih4IW6WsPpKlsjv3MxcONESFgKiRMCF4YSLIOwJrcgOwo7F+FIp5/cvHxhsPl0abmM4QozpmBeF
vKareSsi4dWpgADH06GXroJY/aWqHUDGfjdXujwEFjIeXkHkgnygFUG3AsdFXklyS8LkTDPfoZ34
BPIhAU0YdDc7QJ9RjtW32nSVX9aiTnwWNoWqGbW4U6gWFkbmfi25X9ZyMT59KiArlgLjY1QMwQg4
WEEen3hVOzLqxOdGzRywAYsStuKWbepVWwmvtyDMkp9uFBS0A9JLfqnRiBW2JNPNEHuyI7O/4Xyy
VQNdjmSrZy0gpyfvNwjGe25C5/BUIXwQ11CA3UATFPWGhzgMvvjtbycwIUIWJDJDHoeSsN1R2Jrt
J7SN/SbuQnBa3m+mgRIYhHTTo2rmd4aSd14TdyE4eHInSZwFYy5r2DGNkN5Z5Hu/od3AjKEvABgr
9Ksg0dTDqqoxzC8sMycsBUN7ckvRcWqh6Q4RhzA69kvlVxfDYfN0h/Ng5EvYLmMOC69rgO+/zwH9
4LcmTlxa1WWwhEM+EbBinfp6HwjruSZOXLYXQ452LlGXnekAzQqIDZWz9NwmzqkZhUNj5xj724Tt
p6TTt2mZ+h33mRuVa8iKFVa5OU86yKJ0DxcVOb/VdqIylkLCchuPNnSboW8Cc+GreICLqtfoLg4n
KqaFg96LpyzbIDZH5asVIhN+p4OLxAEFPU47g4t+Gb/hcXWdTq3nyE5Y0lTzCO5QeGxK+L3APRd2
qwNcFvwWxYlMXkbrRTofXzPT173Zbmwkr/2GdsISxmhSKChY5hsRRxKHb3jD/Z7IxAlLuH1kgDgD
psHF8MPa5thzv1Je5iJuuoEwkhgkWCrG8Thv03bdqM74PTWJE5cl3PAG3qOroSyBwFWQj2351m+5
nbiseQWEoARIg2Rwv4NjATxfPGftxGURGkHhBYpZw+2g5ai6Va3fUekCbnAG9/FmsUnKLDuhun5T
hH4p0AXwgw9Q9mOAD7nWEAfk0Qidp7T0nLYTlJB1guFij3DfIG86JO1tGr4En7wM8ff2b+bihFAl
bMHxQvsXkoVZ+rkDsvQzXFUmdYRIP9lOnE3h/RqmcCf588Zhv/+FblN2WraeokTRwH8hLCpY45bl
rS0Vh/91LAFrMe3wAI4FRBirbGj9krHbrI1lF0cQrcM9BvrXH1NYgPW7rZHCb8embu5JbAGDTnx8
aNvdyzK+G6LBb+YuGKriGdCFBR/zfmDdHgjGzy0ZJ790nDqXggLKS/EGDcacZvDx69tXCV292h+w
D3h6S8Lxp+FDiHlDW/cQTpAchBSnH0wkc4FQFDY5cIbGekPM+UdvknezhOP8n/fn5Zv9LiCc7FNW
FaynqxRuziEcaPtMPZhEZB+KdfE7qFw8FMgsXQwbqRHXdUhqwoTkizDipYrRM+HsIqJQG6nXNULZ
v6Mxtjj0IL+P9RD3+7KA6eu+bGRwXwyDZ9ZLnMRUF0qJwQAhlYjpA1RK76ie/Sq8riLTrHt4tMGu
M99gQLYLOtXCu8z40YpgS/h0ew61qosJuzLvlyz5UUHNHHAmWAa/sIkuN4PfbKLEuTFEcOFVFDV7
qF/q9V1YWPEpUV3lF7aJE7ZJKzPYCvRYGqiRn2Noee+GTiz3fw6A5+buRK4NRttCbv3SpoPFQgaZ
1b2Jp8WvPpA494atARNthjxhXhkLThe5h3ynX8pxQVIcxYwFPowoxS4R5HznFHLCu6zaXjjhf2rQ
/OajukgpOJyWoq/5kC96jhqM3KyvZuAtaqjpGzPtGNXDW9SX5QNEp8N3vZhtgKtRR78xGPveVPNF
dRP+OPxGpWXwjsElHrrFuDe8qedm+NRAtV7BvCq03+aAwJQeB/1U3Ea4jt+YQGIsM5riAi+HIZnX
p3bRV72cRmgRwvdhS+SNkuOdGLhfickV8qntYtKlNfyMe+H3CkZ5wxB89Zu1E1wtH3rFGwydxnfA
qavN76h1oUuQrJpNrTBuaeGSVGEHtfULl55nYsqV1zFFVGcTHoRnmJuzN5fT6hHPq+6z34I4MdUP
euVlhtHhaHCwK2ya629+IzuHYVQ2qjXliKUOu50tbljnR3eH4vTTBFyIZeRZMfBzP10FYbun2o9+
nbm4JXi9hbGdMDJJxqt1YrcL0Ghey+Hilpakh4fDgKEjCFQn03ZAYdnvuHNRS9VYp6DXYPP1RJdQ
LEX3mG3dcuU3cee4I+tUl3Es+bkpt+gQmv7e9MyzxO4Cl0Shtz6jGDyF3wwlxwxq+H7Tdg66smqT
yYI3dqZ9ciCQa17EW7+RnUOObCombdTjSzZiD6kLSGN/8hvZCUZx8ag105CdYUvc7rcZYtFRD21o
v9GdgIQJT9BS+AQBWxxOB6YhCr5VsOX2Gt3FLAEjXpQBV9lZEAJDNEKqq36T9QsH6DNJ0IUtWfiF
ZC0dszOfk+YOErPFWymt5xZ3BXNgkxink83ImS0wyCPREVrqftHjApeEahcoPBtyjkJziIfPtdr8
Ho4ubqmGVO4yRXN2niFOPBTfJCyH/D7l5SP8AutICx0mkJ3ByDMfD2UaPYgIVj9+gztxCZUvmMsW
KTmLxbwuNns3LZ6tYxe3tCYbjAJLQs6hhKz6LItutwyZ57U/dIKz7LM6JdtCzh1JHuGhdq8m8uC3
Jk5kRgzMkLDB0LibnGHqkKvU615LXOTSYsQI6fueIHmv9SmatD4VsKbx2igwfH+6URQsIyIAXMgZ
eaU60iCcDzAzrbyQvsSVep5WkUymQ+gYDnYkJTkcdDyXxaklLwuwiqTXBGaU/FDA76VOvRIVcXFL
ZSpFtNUrgfk3666YgBsYj1I/fDJxoUsjDXjRaIzOFjJetUOd7EPcsjw/pxOaAYqnU7xgG4KudDto
8WHYUq/TgbjApTmF3+7UIeonzcQXPK/oAmsGEUxeWQXi0E934grbEvDEN9iqDOGpgpXp3HZeFzfi
Agy2ImhSVVh7hnvsBncg/haUQq8cTlwZkX5TESsjbc8wW6+uxqaEO14BnwiftEJcWagGNgcQEY3w
Pcexuk7wUjypOfLc6E7O2iqW1WEVkHMNLStR9PM+7eEE4TVzF9LFWgPsRYzB4Uaa7uAkBiOPFA50
fqM7aYtL2L1EESPnpYSX+S6VRQBcysWb3PMXOKUtkFAp+oIqPXfbeDCb2scx93oNEhfW1Q4Rk+HQ
huepKPZRVJyTJfbb6C6oawXgfAHfJITFEdinVsAWlHvdgogL6hqhidf2UxmeZSAfYdT1VnaBF7qI
uJiurq/aZqzMdo67+D1UPyA51yye3zF+mlWyxIwz3dh6hko3/Ddr/mGBRaXfJnSuE02nzCa7ajsX
4InGKADV5i0covy0BYiL5+obYeNEUGQtnd1lfXc18dDrlUJc5BJokBzqZMKeNawW9Nxe9VXhmcaJ
s+B8iSYcnMu5H1EUQ+exuRiDffRacRe5NGRoF4U1X87gQQMFRO4G+Pn4De2cnPA5mattCvQZRe0D
napzQ1O/JO7ilvTY6qk2lTnX07pL03gXkHu/STs7cIDWnKVRoc8is1eCFUdTfPcb2Tkb4F8yVgN8
SLBDluUhI5ScGEwM/aLyb5ilIengoATnShNJeqggUnCVLH4CAsRFLYHYn8S1gL9Nu5BDR6K70pPq
BP1BZ3OLFB4pQ2nOY6JfTXo4AInmlwRd1JJJZJkS2OWdZTfB4rdpYPHGfnh9TBezJBcrYd2W6XNF
6HlRwQE+sn450FUNYtwwCEpjB9qLZXHbr/2xCufA786ZOUFJrIhmFUYawLPEXAWcE7jkzdHBb1mc
s6GTAsrAodXnug8eNrEc6yb7y29oJzApxA4sCYU+R0FzLuL+Ddva935DO5G5pqA71WTWZyhM3Rcx
fw9TRb8z3gUtQcHTaDwh9Hls2ut2WWHZ5qd1QlzI0iSq1S4BZt3GMLGF4fdN2dKvXiviqgdFrShA
ABthaJV9LMPlCmZNnguSPY33fm5n3N84RgYTfuvgPk1eUve5DPH3dhIhzjkZ920KK45Fn+kwrvyK
dorWV6ZQ8SeY7A7Zjk6p8KszERfBZGf4NQ9cI5kn9U0Mtcx5DPwyuYtgEjrlFcQOYO7cjPsCVIJQ
/ctJ6av9P+X34f6fa/G/et3dD3U/T//3v35fMCQufKnYknGNYTx+XuGf/m4Kx/q26ODF57dpnAjN
MklxCAXzOemqEF5tLb1JYNbtd+S7qkG0MkILUiPj9hfdBH5oytov47ogpiRM2ZJAvhuurNl1wqdb
CDYevdbERTEN6FNChD2YzjCc31FVnMaG+j16XIHDrUETLFmq+Zx9ZuYqGTyHdQKUZlbwsa3nM3ws
94SKs9XFO7/FcAKUU4Hsh/LGWQcUIi3iBGmfl1Amz2xtF9aTpNaEVYvVqOlc3CyIolOQicnv1HRx
PZ3NxgXuRNNZCfIuWVm36/mk/eLGRfbAy0qGQMrP5zIAPkur+t0ILzq/96uL7AHOIOFQ3JrOjHdH
QelJWOJXinQljqqKitqU3XzeovYRfnoH0lrPYoGL6QlsAocHWDfBEzf+EYno86Ajz3qhC+nJZqYu
jtrTOR6+E9scGl77XX9c9A5ptYyLGYsNj+c94AxHSJr4nZsuemdZ4VisLhu67KbllOlGXRE2Ty8k
18tt+zdHp4ve4UEfaQoxBhydIskXIJa/yLGDsffW1DK9moOpjHaJhOqx3553QYvLZBcxQrz23AWB
OqhBhYes9VP1Ji5YCEajC3Do43SuynDbjUzLPYynvHAYxMUKdbNMA2ba6dwH23gcMzEeaN/1fm+W
JH56PWqC2XaZwt6EiVJ420YUVwDlKRhMXKxQBZJ5BSSqOsN9MztUXfeRzK2fLBlx0UIETtPMxlKd
B05fwTi0LrNHr3PDxQmVVs4pyD7qnDRmt/DkW1MNfuUPF7AzV7VVvcDQagD/CZl4ly3aj59IXJDs
0kZDvY2pOkcR9G/a8HaeBr8DyUUDJSxhi9GDOrOVHUJa7PrOryNOXDWjhYeQSko7mLoPxXEbv8dh
4ZfDXDxQaBlksENoSUZxcoBgwJ7Nnu8sFw+UbXVcBZBgOqum32lud2zs/S5ErpLR2g0N6EmbPHdD
WX5ki63vNziP/+W3t523Jx8qVsAPS55LaLCQtth11vNK5CKC2LxWvW4wNIyI50OzarGn42j9dqCL
Chr0EEAHFqPLSFzDcfsEGLVfA8hFBUG6ryx52XY46+L5AJOk/lRpQG69VtwFBo0Xvlmywdk+AhoI
V7k3bPRs6LlyRvXSkboIrQBUJQKytujb5X03bXBM9pv65fL7CwYB6aQopgrjm3mJDnJrPuug9awg
um5pacUSSOAH5GQmns9rsqMQDPSbt3OqVTWcl01a09MQ6MMSw92Zt9A08hvceXau0CDRwZhmp3RK
dhuQR1nkF5uumFE416mUdW1OsjbpkVXldj2vMAT3mreLDQI4UtGSlObUBNltUFVX3Ix+RWwXGDSw
KSIzitgnOD0uu1Dxu7ioPRuFLi6oXZYpBrTTnGq1vlVwIdnBRtvz3u8ig3jQoSoxXRZFl3COo+wM
UW/fmTvvzwRuV/D05vrESwiysnjJ9pi/XxHBlTXqisoEraUYvCgeIV3zoVj87oRh8jTqVTf209on
5hS04z4S1YEa6heYLjgoquQaVEus8SqsDiZmwAd98dvdTlRqFXUmzVZzCon41AbdcWmU53o4RyYO
yVVVw2JORNqb0dRHvvmp/8EE++lSj2jjxVUlzcmIrjjyMoh2Jh1irwczlP+fjg5bkUigxWFOytKD
DMW7YpPvfJY7dWFBpmtQV5HanOY5uovLEuK9ceTXXk+5UxLC9di0vTbYgES+4pwOqDYrr1SVutAg
2of1IKvGnJZp2+MXXSfUeO2T1MUFTSpsSN3gY25dGOxoPFwFZPMrpaauKVpgRDHKsDWnYUKbY222
7ApC8t/8vqZzXsLdwRANPvJpsPJ667IdFsnr1Eld+EvI5gF1cgxNSbNvp3o/ln7OJalriVaoaJW0
wdDWbkduLiIb3O9TutAXpWUIYXFEDoxc593Qi3csVMLrApG6ekYStCiibG9OvQj3JNFXfeZ3p0pd
TzRBwtJE+PfEl+IHmlf7SmbfvfaIi3mpUy62fkbgJFt6HMLB7Biq7Z5L4pyUfbdOSojKnLpBPMbN
X0NAvWD5qQt6kf3A42nAYiehxZlArks5e92OUxf0EkIOdhALFrueIHjTVtfg9Xg9dlLXFG1IIQIW
oZUMG/Z+l8FRI4O+ht93dA5KFSFSmk6YU1lvh4ae53HwOtxTF+3SxmaITRDok63gKK6rHYyKvdoa
qYssDKVaZdgj+5UXx9qage28eVqXpC62kJcia6IS8+Zc/dVu5NG0q/BbbRdbSNswAE4eY1fJrY7Y
Ptw2z5GdQ7KNqi0L8VA46XHdrcX3/8fcty1ZamvZ/orD73hLIG4RvfcDsC658l6VVZWuF0XWJREg
JEAIJL6+R9o+p3ctu4+719OJcDgqb8ASusw55phjDNmniybIuXDRXIsknh0mCPg0FZjcxSrHyw6D
c/IPGRIxGZXZ4+jiBGIgIOTNnQkuvHr0Y7gjsi6p7Vu4bSi1Fcgpn9gi3YXDfXZEviXY6Trh0U3k
D4Pzh1VfpkDHzv3JaBqGLoXv2REV3rHQb9IxeX3hojx3DjNNygFuRPY4sS4vbb+Njy5fzd9EU7+1
CP0ZyGfnNKB83pAuaWKOBKApORIvpuBODLnlZUwXyd/LlrYZqpDTKg7QbJjgdxOvy3SYcqfbgyR9
wwric9fdic2NawNDTMkugxbZufZMLHFeLas0x4FySM1R+go7si8XLZPkLCtYuiDmPcwHj9vQ/8ri
ugVSfJm7FDtncSw6YiINO3PMTHNsZNYUdLyMFsbOaRzb1o9dBh740S1DWIzj4guIWWaXLZNzIocm
deM22ryNeNcVaRq9Nchul6l/sHMnKLuM2swjxtxiLRY15bqcs/j1ohd6TuewLV8gUI1H57F4JvN6
FU3B35S7GHagv1gl5+yNJWw2sTCO5w7rirnomKeXdXyxc/bG3M/9mhhMlZBqVsLTh5YbTA4vGpJz
Hh5f4gQBiDNHKqPruHUVlOEuCxbOeXjZQrKpzQ0una9hscbBVQephstOgnMmXtPX8dIEqzl2xO5c
ixtAqPkymTl2TsVL6siKnk/mWCvVV/Hi+92aT9Fl8eo5G4/zlPTgzL0lkemI1KNna42e8plfltmc
8/HathcdJQpPjzd71bSjuMnnNbkwt0nOjkmbrzW8drGIxuUDdNBuO9teBmacc4nIOsi4wRQ58ln/
ql39gHfwN1v5W5bxV8vzLCRe1iSss0wClcqZuoa6kDrZPPIEfaUm/XzRUjqnE1E0wpGZxNjSVZoV
qzJf+TJcBkmzPxGKGvi9yiHEfI/bQ2h+dSq7bCWd84lwugdoIMWVSe7rso1ISeBsctlhcc4oqueB
DmrDxUU63vJRovQyXlQ1Z+eqSInrtI7RNX1M2BBUfdLdBzW/EHg4VwvqIZYzkTUyR/nGIUDf9+e+
6S6MYs+JRXO0blMzMHP0bXPLpr6cZnnZEjpnFfER2jJpRDEH66YBUCp4CSm3y7wHQYI/C7+nSG+a
YlSyYT4qEVXI6S8q0LFzUlGig7YPQCo65o088ESVWZ9cxFdi56Qiol2TeMi2wRgsQB/FUojmstoC
O+cUxc5kEuIcmCaOFmBsZMlFWDc7JxSFyTR2U4ALL3B+ug3qvClMm1wmb8TOSUVtbjMShdYcU96v
dTUPo6qLQQzou7toKzynFoVQ98ygS/j2NodyiO2HKLqsh5f9iVcUD6NvRgQs0vVhFQp3XG0uLtuu
zmk+45QOsF5GyNJLdljnvBA5uWyCn5N8AirR4iRx6UimJ0AolRguo22zc4YPh7jItkQLJniQi9uO
9xhzidLoZe/y7Oh8o21D3pOoI4tqehKBFfs+m7PLFuc5xWfrWT7RccTVG9GQQkuj+9L19XiZPgU7
Z/rEgVdtLAd15KqXxYh8YvD1ZSf+OdWnn8Np5N1ojnbaCnC3rrtGfLho1M/ZbKI1uRlpPx5hfmn3
q4i3MiAwDLjs6mfIkgc+OE8yd8cmBwAe64eknS87ls9pRFsUxFM3bO64uKCpoEw17ZwmF4b950wi
cH2NSCbvjlpmH2vAvoWK3WVn5zmXiHfwM6Dh6I8w8jMQgVrCg8m7yxRY2DmdaArZhIord8c+9XNf
gNMR9WU++vX7Za/0bJkKpSHL6PBKAzyyXdtdMv4dR+SvqZwsPMNBdEdt4xa8UhRel9ccr5ftarVO
X/XIJJS1ICjefgy2tDeXZY7nNKPNkcGnOXHHZH4XmABCTxe+hXOK0ab6moHK6Y4xrDFmK4s5vsyW
gJ1TjALPoE6eYZTEau7blB7ohb447JxflPot6OeGuiNSDAge6k0WzXQhKHLOMKoZh/q7mdyRs6b7
AOwosIWfwujvEAZKfit7/UX29Sf1oX5EY3+XD0eFPl/2BGticVqSJYhvxIy+/HeQNqPDk6m7Bl68
fuuMfnHJGnlIj/JBLn3RoOqlxgJIot5OcKuBpI7bajG9p30Sj9d0krY5Tcvo5zvj6ybfdQTtvlcz
pLymSskwtld+TtbslsGljO4Uj2DrsMQ1VB4KHuf1MwviMCvlhi2gknzUU2XiBPaaUR7I9Tg3AKMe
WGiDeN/NhNWHxIE39bAOGSu32Du3Q6XytPQh+4ggyn5hRM+38cfhUe3EO8BNwtTZ3oDt/NXibr6M
YRaSHKGBB3WjKCPZa4B6JCRxkOXU6O9v0nofec30e9qGy+vmIKcGqdV+jGCLAvuIK+2iuP9G1Yaq
VxzIXh9Fm7bbx3YQ0u3nLAn8PkXb6XSFFiaZXQcmX8bbuI9V9Bmy6N4eI1gtNGWWzO0HU/u4LnkM
SmJpqR7kVV+v9XTXQ2HTPyVwHG2qTqPBr+zqXCUlnAlivp/pxs3pzY1cVER1nt2jwtysRc7DIP/i
MejTFTRqLSwxZR61n5rWcXIVrHGWVi4Rc7/Pkj6syzxCfWCXpC64X+NNsB2kCHxWMmZ5cu+bRr1b
w7bVu1pYxR411BXwNLNSb3JkOiPlWBuZFW5uVbcnULyJ7jsRTrIcoSuP+tS2QNFUqB7tN2m3gvC/
MlsHZa5SPVebAwu9JOtMobQ+8gSSTZRpfchyEOyKkeXbx9WArlW0UTYE5Uq6mhWbt2m3h+A0yXe9
sXVbZm6yn6yUFBqYgqz2EMVJkH7foGAVHSM+0PoQUVifF3aI4PcTQL7JlnwM1lNKeArxblBm6nIb
h/AFtzEQ2E3lckKiPyQFtBIH82zbzHQFYN00PzaxIQuEiEIg6Y5hFRWzihL7YHPmuShMWC9b0fY6
8lXseKD2tst8U5oaOsIwv9k2Xmql0Te9RmlmdtMQgjbLJOFNGWaiq/eSG+YqCjL9y9rWbikCojV8
OVRreZWRLl+eRsvSTwAOuKiGNc6noucrXw8G35ZHm0XzVjRyZNk9SgeJKSCLvOoD7zP8exQujUUR
JKOEb30HgR9XTdYK/0x9LsDjg/Z9q7+nTT7lFWl6G91IyEZ+D7fGkUOQBe7rBAuVz77uwieaqS4B
ZtEE0ztedxuBwEyybtexWKFRXLZsGuhu5mHCHtbex2Rv616qK295qA9iTbuxMLFd7sfFSrXH2ops
qeNp+LY2DMgfh4S2PcI/KGgPgV/qT3mCFu7BEjZC7nHq0w9rrINTt+A7RQNVl/TTPGS9HHbQlZS6
261mYfKxSbhUr6jm0WQHWZkws+AS8yg5uTmCqnKhljoWquxQFhqiIiFR40t8WD/dDQlhy2EMWJjd
DOvwNgeCtMa2VA81XhfyQv4ebWwNfd/ZoFEwLTWcjsUw1kDRkrYfPihKSPMtG6O+/mbgQjFWZOII
sZtGJv11A/lud6USusn7bWqTj9J1QVR2ZFnj/aSFNXfYTQNXssbqZI/KaRoWkF/s+g9oH4nyD7Wm
/JQNqOujJZqb+jQkLnmVNuzB3mWpWm+VUggXwn4xn5I4t3BdE7Z9neUyP2jheFr0A1ZUUJot7Pr3
rd0CXtENMUYBhbY1qhrES+OBDJgTJEhEdudyXpNDF9ix3rUI1YJyzNI62qXoMqsrkzWBLkRq4mDX
BsH6kqhMjVe626pow95RrKh3vg3vuzBfcNZkCCAFZ4XgHlK80/1Wm93QmMcumPJthy0hxRPWHcfu
rDLOyH6WnNCrAMQMTasIHS4fRx8DL6OJyV8mGqXXWaTX22QKWn3K06aPDjE8LsI9wyKYb3EAnno/
lCOkIK1rbvM1adBV0rLtNkvUeANYC6d7BN5IWPpU8Xavu3QVhWdAjAss0PwzFDv9XS6YTEvIIP8a
tmP+Lc7H+ks4kEE9DmmzYSY0VNAyIU1WuZF2OBAhlgnpNc+hWRjCBauTzRe2ZPuFdfakFBl3ANBF
BR0btdMzPzTOHRlpdRULlI5MGh2miJIip/6e924qIr71RQ5xuEJA4gnzsn1EGGELiU7c0rpgLTZo
EnR5ulU8TWzBdapv2jC8dbSr4nR65muw7EPSNpWFIVIFl/KbLZ08oLwuC6oZrm4V75e8FDpY8oJC
R+/gauhfYXeW6W2eySfrJ4v93H1JOZ/30CtnVbJ061O61LoaW8hbQ1lgGssc3n8W0zarsf3Ezp2g
aBcWMGF66hgyiAA7PI429cFnAfbDeswLhpdbgkNBC0b9LfX8QFt3my8T2UH23sE/tRflnHZN6Q25
k4n9FcOY7EYoNx4BZH0RjG+7KFor0Fp51fv2FX4kzS6wqChnMDpDAODkXjhx8D0fyzonc0kGi2PF
0gfSZ/fWp6doAFewiUHxgViSKtLaHno25jcDk7e1cGuVJP5Rqmno9o0LfmUOB0JXd9fzst3SmuuC
U/NBr112Mkk27eo1ee2a5Y53KBeXCmMYSz1jJWhXjiS7Qcq5vZ0AkDB3i8YWpIIZFlghnxBtRXFk
9iJKuiJzYilDKYKSDeO7OuXpMZw59MM1eQSOFUFdSZaRCIeis1PRDgR/kyp0ISxoHtrJmHVXACuS
uqArekw6gM7FpGT8AL/6FCdNXeEDcVVt8PQUxZBu5iHkNHldk3quq3xpwqdGR9ZX4yJRdKRh27U3
NKYxsIPFUn8Ht6G0Woni4sAzKboSn4+GZRz0Nd2nQKbcieiI3iYkELpgHL2ohZt09lX7WFVDGwXZ
VSbr5NPQ97ErIj+7Z/hEJmSfT2P9aZVyNYj50Bd6ykOWOczMCRrGfGi2DzlDJXSXQRi07L0KP8Ee
Rk/F1DbTp3QY+evEUfm57nuL0bEd1hSW05jCcLppNxwgAMruksBJ/25SOVenlJMs3E8hJ2Bc98HM
dgOdelZlUnGwndRa35m4NvYgI9Z97re5e2OsC6ZARBaYVuFg/Ir6ks9txWeJZ2Vol5GPUd7QryaF
udwHoYm0RTgAbAVGuo7PRPajRVCVNfLY1IP6qGfPhl/1nK6vcwLWUjElEZj8EyJi1K5WRVkFAe0w
e1hEr/UutBI6dZ3ysjumcGh6Tyiru92gBSbkaDO0c/JmhoWqsOl0P68r3xCaTHMHHypn1cMwDrwt
e6siio2lJXMBhDU2+9yojRZTx/1YoumZ3o+Qxe/ej5CbMPeTIWTcD8QasW9pjdgwj9B1XK4uRDcw
PoWa98sQtRXThBwRNIe5r5AK3kDmzYD/TOkJsh4mvYaaeYh4LN62aSexz3wiYbS5b7GvQffUyxjM
h2mAhnWFvuCWP3ZwJ42uxihjNYaiTaJiWagQJUnDHvtKwl2x4n3KYwxNamgVuw7NdzFv2+ExUE61
95QmqqlihLy0mDUUkB6Qt8AlnJmNZTvE1g/QWmzQ1UQyHKXb4v1W2VQk161jsThllM/g1ySpFaAB
mqwulnYb3zubTS9shCjeQYJHH5RJC9v0knVifdVBJsJCoDf4g/IBZDjVmEh+hN49opLEoYmiWmbE
7kWgs+l6bnWw63CQvzAbxU9mDLoTjOeQULTKnbAVUnEXRzNbiq5bHDvlgrcMKcAC+Wy2ba/dEpuP
yOqytJDDVEflFJJjWHOxC7q1n6slyEZ2iFjgXKkXRt3jTNvZl5GWS4W9LnvebFdDVRuuxAprbFDP
AUkzt+slYoGbETvvdt8hXC0sTBf3daI0+UJmE20lkp1WHebAd3q35ZS/A3Ewb3ZbECz0lDpU2K75
YP0TnCfFK3geCy/NqFVzGBFutagnrSOtNiZv5qVfw3vZvQVGytZw3IFWov6Why1LHlLOtt3glUlL
VP+ODpKerjDw3NRFHbDbeNpyZIgwjlGwMqm9AdDGIlbZhHFSiqbrEI+lUfw4NkPwrpsWgZNo7tLH
bE2Fvd9iM0wPK/X9F7UqF6KvWIug8CLE8WRMNEFxd9jCu1iJ5aEx3QD/97V5Fq1343NNE72UUY02
syjPgqDCAoBSAJfmbYf345Rjt8/mqXTbOjWHtdvC05LNTQuhto250mjkwgTaTfIZQZ1MCsXCFmbq
eJD3W56332Mh1kfA5dGHJo1XvRPbLK4MDHARJM2Jl1iQSUBODZg/VevosqvTWRwFKnWFcFvY7omy
rr7uFuP4XTMR/mFc4nt4ZbNCh2jeDcUsdik86KNybUDh2yWRa7prM0QrRMJkNENSjnt0ufAhF7vZ
Md7e2TbaggNsUchNmE3rp3qNglsVpGyuokRqQAhoSUqP24S8YkfHKJpuaxOKL65VoisIItl1N8XU
ZtcJ7dOjzzsJNlW4jOBc0EQMuyEeg4++o6wAiJCWKovlwUb9+Eaz+Tos5I7ZAZ4XQZZsiClkGlQq
pRE/8Ho0bbHwLX/MV7m96FjzE135ctcJZIJF7nra3mY4w/0XuM/6Zbd5nIGHWS3D0dGt/jwo6/Vu
XFOF00a4YdmrmpLhHpgckvIlRHgI91H+DTm0fN+ZGUzbZkuOY7Ys7ydsllehj+rkmri56R4A4/ff
edbnYzkIP1fh6PpTFNeIb7ppuptzDl1HiAFjGxtyFj2P4G2xIoRA4LYb3abv5qGd+a6O1/SewlV1
PtZ8RlraexJ/xcp+A2tI6oN30+ikRUKbDzdKuuEYh5Y9G/Axe8RX+bLueqonzCocim3RmSa/SiCj
ygrfpjooXT4u4TXvYp5XY6rejgTZvKeNvusWFlVdt53azY9FGw/kHewYt5uBuMXehlHmnjacFeNO
8hUt5hOEEHYj1WlyNVjnwpPiNn0SBrZlGHTRdyWcdehnjBqLTk3UqY2A2j+GymDXMd5V9TouDwlL
sY82NDCPQmQ1HIdFn19ruX4H6TPZXgz627+rcIGaL8qQXdEJ70sXQAj2sHLvSeEJug9VOl+Tze1i
Jmmz63vhbuuwPbq6f/C9YSvAiTC9wuEPyhnE8IiKywD9UN88z+hx8Zt539DQdiU6jmC4QSU14xXr
M+jKZ4Zt74JNWVpYycIXcOe7X5fQRuxIepxJ5RLFbty3Ho1QnYQ/AvfhemvsMiH86nRwsDHwjnKd
1k2cCLSl7bU3KMqWbArD4SboSIbBXwV56mqymLs8RtvIPkRbyvgeNGltyn71vX2aG928osgw6wpH
8AIYRtcDrrKhewdqhzZubwKH8Q8jlzzEutdyr8cNfr/MTj4+xmCQhgXPoVperA1l920W6rhcsLHf
Es3XF9HIPj2k3QACGnahFirb0CakVVs3ethDt8j8yoRDlRemd9htZuhsdKVmFCcf/N2wlgcrwuQ4
pGrprhqPNX6FXpThfdrlNL4epkZiUjPdVItiqi16HGiiQCg/5Ccf2VAXqPNYBLikt+JT9uZGW+HM
gAVK7GE/tmddz0w1TX0u92mkTHOna82R9YRLMuzsLJYvM+S4SEmXEHXGRWQ2K+nYZO8hhtbycgyS
uLkhERCNJyQBub+KbOTpU1jDt/hbKsDSv1uzbranGGSc8DAutZwesr4fou9brTpxSN6aA5YZFrbX
FNn6hpXbTfE9bQAQVGJqmuChDjdIhBRUoBCBlW6yCYcoRXtvZX2PdNoJ2Ct8hJlRCiWYOYzvIqCb
YV8E2HXYQxgrciKqTZdqTcc+KizBYFy3aI6JDm2Yj92e9RjBj2vfmXDnaudZtaTw5ii7de7Vs509
djeUuEZ3T4EHvqASMvqCZx2pS4inz7yC4Onyvo/gdFVprhIwdlak0wUOEfEpsS3srywPgBzY2Q4I
dhNDh7sOtm9hxdc0bd47RYKhRHslWcth2tz8kNp23PXKIm1ECtJ3e541NH8FihSvO5XKeETVCoF2
YYBHDe/Abl0GKEbiD65kRpKwK2ptxbLnKXDM55HWgtEC8AWaO7DIouB+1AE22t6IDBo6gcobX6Ss
N8tNhyBLuCJZwpC/1FGeiyInrJuKGb5RL6LDvxEhtfFa9P2GzwFZ/ekFoHcCq3rUQueybie8oF6l
23RccQNZaUfQtNcilk5eiIYPzFEOsYnf5Wu/8l1SY44XoU/1A5Fk7r5mUwDRp0G2dVu1nogUjIIQ
LR+m6ply7LOJtyD/Gi16APCwjLbdgfkbIH3qu5mVqTYkLxxCcX8ZC+68N3iORNc2XA9HAz/No8qn
7B5YGbu0GnNGVZnoQDXpp+GYzcRVUnW62JT4wxnjHz/IXpl//Qe+/gqFr6mpxXz25b+edI///uPt
b/7v7/z4F/86fNd3L/13c/5LP/wNrvvHfauX+eWHL3Zqbmb/aL9P/t13Y+X82/UhzPX2m//TH/70
/berPPnh+z9//qqtmt+uhh1R/fzHj66+/fNn+tbn949/v/4fP3z7AP/8+RE3nP70+99fzPzPn+Pw
F5SmkjxDlptREr+Rvdbvv/2E/JLGhAAcDHFoZfiNn39SeprFP38Ok19oRsM8D0kOne30rdBtNPZA
/Ij9wlKSsiwnNEpSinLS/3muPwTJfn8V/xOBshRIXP525xTKtTA7x5P8yF3CMgxWOnBTGbTs3lIY
NJwaEj7+22D8cdP/XgUNN4lJDP3nhBFYKtKInt3Eat8FMIucqlUG0FGfaHwcR/93PoBv1fn/KqP9
fpcE1TUMJm6BgsmPHwW1gEBTAnWkN8bhtUuaJxFP9b5BtzDatgL6N8SP7K9ul5EcQ5cxIA5ntzMM
ypFu9lMFF/Sx4h5NBth6ZBmIeC1bePadUEzNCm4jdfh/D+df3xlkMIhEQ//2vI0OMCTxQwTyAJeL
vGnHOr9ykOMDlGV8FXX9WMaMeThhGP83xIgfeaK/D3GK2+YI+8D1O+dcL56CRiNx53yM0mJdF5QL
B2JKbOz13zBf/nwrwFO4R/I2x9/mz49vs6m5lYvJbIW6ly5Brx/2Y26mMp69/xuKJ/2Nzv3j1Enz
OKEhJmFIUnJO9+61gqVagyKUHBwizVHb/tSEaY2QUiRqF3A1fc4IxrdoxogC3swgfihj23+WI48O
CworbdHKNr4d/cI/hkkmdDX5rnnNZBYVTqn02Y2drtjgyJ6jptqGwJ2aKSJo6tccsOk2GPPsN1mj
d4cvnwMqmifg7FFUxh3gzxJY7kyqUBqGjJyLMN6hRrHqfVZPW9lTRm5EBk2MMtn4fIOjLgFcYkc2
FbQNto9xGNKvfJss2y2gEhp8N3SuWKCx/eo0ahllMsLxoEIkVc8oDCb8Om1pWg5Lnt3mbVS/cDvl
H2cT8tcUIrIoiYI89G1FiEGv1tbEtJqhef+hEYAfqwyiR0DE7Pah2eLsyceefRATTMGQHSaOASIO
twRdDCz4FY7X/mvoF9oAlF5beoS8bnvXJGvgC8Q7CMb9LKTa1UlQWxjpLDisFI/dXERudqXajJmr
GFjPUsAbE0A7WUjzYtLNkoongoxFvCbBtc2zHiXvYfZfh0TV30kajLdL1472QKYRXQ9x2zyRtTFp
EU1x8rSBjYqQr03lt6xZI6TUSU5u1zYY78LWb7s5JXVfoAikym0T4n6ac3Lqh5DZggVBIItpypwC
PhwvXbkmW5AUQTSv+wU1Nll6TUFcWqA2ZeMoOI69TO7AHwWC3udt/i3vpXlsUKAaDiQUrQT9axpv
A7GJpqgl8phSDFv7kVtoYu3wmXi+W1s1ociJQPJlGDqWoCgK9bkumie+R9Y8kdKrwd2HZknNbqGs
3xHYKm1HkTBd1RxCxoH2tjvOsIv55vtWLYXz22xQ+QYQVPg1ca9LNumPcm09Erpp+RSQaQPPSG1x
CIQgQ4Lk6JA8Z0gPfbGghdiWiINDQLwtkO+Byn7faPjFLMOUHWrRLF9sNkfvJqhQVI3eltcZhkNI
KKlh1SgUeQwtNX+n9vUbW+nHlQ7LWWzZFKqlFPjgue6A3TSAOW8qP24l2GQFquqHNf+g6rDILYSo
AbmaGMNhk8Kq98P4dY2ujezLMb+L8xvX36/tWPnoNuNPs9/JMNg7I3/f4P9X8dNt83XSRr/O59HR
DwHV/fBdvZ+n79/n25fh/Df/f4yjYuyv/3bavUVqP0RS92bG1Pjpaka2Mfz0j592s570bH+6MvJF
ffshxPr9Ur8HWZRlv2R5iJOCxYwS+tYg9XuQRVnyC0RKGdzu4zCNfuMM/xFksfgXzIIUjA8SgZiU
v/Xw/RFkMQRZKH+neRQh/soTaMb8L4KsJHujmf3btMtRCErxACkhWApguZ1PO9+rSQcy+QAU7Zta
JNwVCepdUyu6W73l4S5M2lcxKn7VZendRvttz0V/M6MmUzR0uUXixb6tbKxV0Wy5LOFZ/7jycHw0
MCS+633mrlI3ze94G6oDi2R8T9o+vocDHqp2W39jlk4UqXSm2qyvd3We+2u78a+SRI9YoKLq1fjc
C9rtw3RmFXa3b542NVAanhV5NrzvfX1l2uxXukSPw8CaIxLLYbeqpS97eBQUcR891rL9YrX8zHsg
/D5rWnBIsqdJpzhuaKAKdCWOBZcbalIE1VyoZX5GEv4xHOsPoeg/6xpqYumQwUoheBEUrBMrX2HF
CxyLsLtmq/dhEEGaTs8os4bmk58GpHKgMjyDAfKlodmT8ewIYCAoCETUS2eSO86CE7FpsIODb1QA
zbxG8f4Nlgizio/QQkSPZgzoalMHMi/D3go8HQ4+VzhHPvIajwlD5yebAOilAZR9VITBGpV8heg+
qbDrf0Q65Q9+MaiYeDqjEIr/raz9lkImpEAXtCrQrDzc87BOStBasmqK1YMBmQ8nG5GoYGnxrY4I
KVyj7JEthn9eh5g/120q9haK1g+I8sTDIlENrjXwajr0hXZyrXIL9MhMNQoM8wapwZGBzzJ2w44m
eVy2De6fbmT4ksSaPtsBMwAMqg14k0QstU3/Sd15LcdtbWn4ieACNvItQqMDm1kUxRuUKFrIOePp
5wNtz0g8oljnVE3VzI3LlkyiG9jYe60/rc6DB3+Rcu3GNiVAV760SYCUK1Xx91KKvydq9D2pJwE8
Vl5Uy2x5Wc0tiiD3qVyG8CDPi7SnvJ59lkni9nYk76OpvjUzvPtdTZW/IPVxBuxurFqtORKjbXn1
UsQO7tQzMyoXSo1S83DPN04klofRigF+IGOcURnbA5xHdrRKmbH1XaJ+zhcYeiCApzAKu2CVpwdG
yi2u2Y2xpyvmDaURGeuhrgaRbFxK3ahf4idpvpUSuGuN6w7OS7tBMFX7sqncZFX6MqXzAwW0vM8Q
qJ1raKlPxdCkDqPHJCeCSXcJMLs3ACj8IZeSvWnwWxhLfF226g2JnXPnzAjEHE3tO8/Gde2UUXgf
Nukzuue7cuDpVyn3IKs7232952XdjQ4b2I2kcMg2Vk/h2MSnKauv5Wk8j0Z+oSRK5a1rSSJlyptk
VqbuZiWLvetZnfqsB5qoYietWLr6FlOEoCO6sAvrYJcyi7sqrynPk5s1NS4FT9Npl/pRmkXuSKMB
d1vp+6qHgoTp2gNaPzXd+hCZS77hsA9hzzpZpnJgcLHVe0lfXuRtqe2SaEiCOilZdhp8B6Ib3ojE
6u47OTN9C8nWfd2zv6Qb7KVZup9LLQ4hvnsrD+fIyi/Wms9rMsCoE/V1NbKeaK4um5XvJJP568Qx
Cv1ukte9EvWTZ4p+RHWUfpfq4dzkVeepIuIcBjl1UzlE39VKEMpGEz697n9VR3yLBoHvI3Ukb0pm
FeXh+iAZi3DlPqx8KLmOOjdGlaLwjBt0wa5G/+0aiD46od3IEtS2sIzqipxRzbVWc0ZrhYwjsVTJ
lyW5I5qVaCjURrpbtcrMihphOx0r5JbQfLI8qz4/rD3ChMJm8zCb9rFU2sctbcsxB7b8xW7Qnizl
ndnWDUWs1t3CDeluoRs7XZ6FLyWF5bGnPmRAZU7ZWfcAqaoj82FQDLSPQ8xJUYdfNSP+TslMCmgO
hWLWY++//u5SFZmH5vYwAiWH2Rr57SCTvbtmz8uYyx5OArr9iBgT4g3qXTyVsdNPalDGywOM+3fR
Jaa7ouY5wkOcG0Wq3Cnilc1LPXGrOL9oluyiKfh5Ts9Lu5vOahjO/tpyLFla+lRq7WM7FOLYW7Hi
yDQfdWeQfjOyEOnaYTGnoYndEsik3ZW2lIK8m1K5uF26tmd7yFhrMqTAhHkYyYV1qdbqzTjx3tED
3tlF+dRI6ae0AQWPYtZC1qBvYng3QHqIEhTyKHH1FdFLtlXVBDTtKZn7OzWrTV/0aY0+jGcpOA7m
oXtEfZQdGbr8QoGqwsT3wp0GaaFmF+oxx0y7j4Q2+0w7VO7JKwBun1Td7VftZlIzGw2TxIhPy/Yx
lXaMFKt5tqFxz4Qkhs7mNfd4ixLr+vj7OpZ3q1ZdM1TmaeZjuUvE/0zO+nMET0qIVEknvzxIvXE5
Vk0DWjya+4RRVI6q8UD7qH0s1pxRcSl3orekP0F0My+PzENp50+sg8dyZlGbmnlvF/a3UIpfZMuc
fSFWdu9kktFsrOFtOJfXebY84Jp8DDt4h3pO27NaNtBkHQ2abUh/ctJ0TgZXIREdumsKZr3nRfGk
SOFxqY3cneLoRYq2W18Z7EAMW3GSUkjONHeP81SnThLxGRVu87iE9kEyl4e5msJjxixAv5qL9EbK
Io5SsloNZnjdo5nL/FZr+Qh69kK09fdljiBLo5dsYJdBJDHspTqv9ksd6oho+HTWxFk3JTEqQcQm
ARpz4TcQc7yfPFgOrJjVMmleAYHj5RJCo4S3rZV4dsrEGchMYz7hkDyPqnQsmBDj2oV0P+hs5QO9
ogPrwqdBBuwM+IYdpU4glorJiSZ2g3KxLEfGi+ZM7XYHY4iOsY8M1jeS0NbV9HA5t3RZD0rM3Yh6
Nl19glBEaJE8g4N16Ljy67qE8pZlxW1VvjqNH/2iNKMLGGhaSdNy6lKwHWXhfazJNz0CV8de25pI
fl6MlREAQZuvYOK9wqyinCY0t1EfbDulO3TzQ4Iw72s7GnyZvHvc6rsuKTo3yaYySFe0bzK1lWuV
FDW1YMsRSWPvzKSSvapjnw3lsHQkCkFf5PlFVyhfQfF0Lx2rp6JKhh11c9BPvfDHMnpJso7lx3aV
Zez+MmJMRF9UjiomrL2+GC0ElanuYNcFsIXdBRKKXycd+YeoWZqmNudOinTPl8Z2vJyaukcYJd/I
qblTI6FcJCZvDeSqY5Thgo+jvh4nPt8i5zEK8CqDEBw5DDr2yCTmdiMWfW4Ltp284OCdex2dysJP
Wj3bGRKAzsnN+G6UxLBbWhZqRqo9Y9L43oYavVR19hRN9uKOW4kd54Vx7lUse2xZmRfDX7jhXExe
HFr3eDAopxFYoLxXDlFbg1CNwfrMMIwRffQiPUckKoD7wIV3Ei96HiItfd0ME4JA/SgUxyLWv0No
T35aaYtL0fMw1mG/hyPsAjtUMz9BvufZem7vxp4VLFDfnaKS823bWLaO2WnmiKjPxbxfO+rleY1h
3hND8xIxo/lrOYmY7sttzAz1KMdx/7/WsL7b1v5fbFZNbUsJeB/2/7tZPQ3l1y5OWtrVf/41+VXD
+tev+6dhNf7QbfAHw5ANjfQKOsZ/Glb9D5guWRXMqSQnZPNB/9Owan9Qx6qqafL3YPVbvMM/Dav6
h8EvgTTAM4pKR4h/p2GlLX7TsApb3bpeFWTbNAUd9c/wa1NZhpCUtP2kj+lt1iPaaRRD8g09faZd
r3mLE5rGoamf+7S3dxnGAY+jm2Fvoq6/ZnK3+H1TrjtOMP0SHf+KbpIqvITaPms0qKj71wdNpd4h
R3rYDW3PHh+3VD5FtATjrCb7FerQ1+VQOy32VF0oy5wEMFZ2sDJZxYs67WbpVmM3KdlX1SwX+MWE
qwCP7YqRY74w6tirmPXpmVKa4y+jjVi7qfOmlnM5o59CP8Dgl7pmX1ir+ERNbHmKjSMCGJYgIgqN
jirHXpPk0sr0lnM+f1YW9cYqi4ukTV+KNXlOTCrc7Q/sUH7QYnZtqcPDUa1fupwNu8uau8HOLyTZ
onZM1wSLDPXuKFVPsUUjPlYYr1e9rncTTZi/akZGODpFCIzvd2GFR0jI8Gj20orBIXuOl8F2u7i6
i8zxPNdbg5fQUycjnTMAw7bxp8/mdpLGDNwNQKE5RVo5vW8obw5JkcRXVr/2aO6qdTmFYOkB2gPK
YwqT184WxQWF02xaQWHzkFotVC7m2rgcsoYm15gRIj7JPVfr8hLFNS2KNm2H4cRd2P6oMvKnaWnv
yiU6hWtf+6Lkf9b1klnITcrhPUrfXtsbmLKRlIn+HC/sbW0Rmz4etNyxYuN+KGlLDY7irs2fECXX
OzNf5mOXo8daxSzrdM6opSvoF39sKda6sGHTS2SOGR6PsKmVZjnmXEOT77ZZ+n2DAbJl+4xD/mTb
eHPsSMnR4lTXr/1HksbDjhGR9VOd2nRHCrVqs6rKhVpiIposXbtctqUzq92ZQV6SYwNvXiBrGy5M
I4KdRV2CzaUzC3GbU1o9K4rc3CTr8IgPJBDJYHmrre6rJnmuYSfo4aq72Ojny3oun7qwvQu1tHDV
tLzr+LRpw2kqF9dK16N0meZ417VS5qeieDaH7GVJGd6maXnsJZpK3KbazceyyrWdtmEcdswhVsTS
MW6plheWgti8SH2ZvaAWoYZVbihPykAnbX1HXgnyooyTroOsuIQa7mjGGf6OCkB/GJKUojQ0h9kJ
M87NdMmvRavv+1mKPDUq79qF9wx7ynd9UW7GTUk7DTnLLim/67UhOcihcxd1BIvQkMsgkbRlFxZ0
bV2K+M0upnOaxE+rAZIiRVQKECiSM9fmWLpICNQ9+SwV85GX6MJYdbSqoW74fbSeJ501M+s8Tzmh
rMhJ+uJe9MpFPSfzVSK6MoAXoCHPANth/yO/slvhphGH5wSp5soZv0BXm8lDDrru1pX2s4ybR6So
tTssRuTVMhBDU0XxS1/B/5NPfQyl5HtoacFrwauYqOg1aqdobPRrk20RZkk9MOpS8/IOOMmGsXAG
K+88IlZ04GNwjq0Z4k4aPpGe5xxUa18h7PBGbQEI0cXqyF38MibTGXXBd2vOx4c8peYRaCVcxsRa
TpLw0To7Ltwp7ctgiAS4X54iRBftY2ZFz62Qv1qwkJ6kNkmAOoSCMERArwBbOVoG9ICAR7jWQg1j
keATjKh+/SqxJCe1KP3qRW+OA/mZ+wzE7Mqy1HVvzWHzOND5+Uy1KC+KsWyf6wrvwggZ5oToyl7X
jd7TWPOyIWuy2OLsdhVo2dplLyssMuqTZC9Z9HVaktA3acNfxur/Bcz8/1MJggFO4eh9vwS5q9uv
fb78XW50PwLkf//s3/WGYiAbwDQpYyf6G+v+u95QlD/QbwkMVArRvcqWMfJ3vcHfaIaQ+SFZsbCx
bCTs3/WG8YcqTDTNBhWCrSEcVP+dekPZvNL/g49LQtEojiwY7Z/LjDZmNuKiDSaRY8dOL7/hSfMK
EeLPUgKprTBT4BaarobI/oDz/Vks8D8XfGPahukdc9Hx2qyyilnCDsQgN3h/kodkqZ9/eBLXf338
H2UPr2KdX3yrt4HzcqRMcY6u+ZANt9OqeVrZexO5jwxY8Mf5OcTCgWPj1KorfUvr9hzIWvhRhN6r
quJXV9/kAz/MLsiNAvGBlkkHOZ2CqqD/DSXQqtVRuoLi4lrWAGrWxAHoc6W5uCg/Gif++tR+dWWY
nh+vjCsYQrRh7JjENmlVQd8mB33ERBrBNsjj9dSYJzMzvFZq6KA+St56bxHJ27P+4Qtn0CKNbjXV
YQGouRou86v+M3YDTBp46ZzfP9OftRf/vW7kN3IE6HjRd2sVHspR9WrNplCcgqW9grPwhsr2YgCn
31/p3dVD/f/j10mWSbYZezofJsMK1gXs3AIECoWjR8l1rlNuhmvANkwvco//iIq59T+49Pba/eoB
bl3BD3cSnnrGjjn1BzS4wShf95MZoKEh5xfcOUMn13FHtVNjMdPIUD64tRsH9quLvlEHWfYsVbK5
9odMyE492R6BxYE0agGSDU+bEYmTJZ5MH000fneVvtlzwBUWq+kt61A/1nfJnzixp9mF3wk/t+ew
cNYP1+V7d/PNXpOFbWqpmdocbMl0KvW+UEB4Fvt1+azsaBg/GmnYKan6Sf5wg0ML9sv7SSv580PU
JyqmKWyrQ78zTDd5UB7LcxWf47uksXbxdXkQx2kwnQwFgjd+C40j2O5leSYoZz4lofMtTE8K7gFs
DxfZpT643UN6rUtfxwvJwf3tWJF6br5Wl9VtPviIzf0m0PWz5NOY4I29rG7S9NCfrVr5nDcQlZ9B
AZ1vltMI3A5Isfe9euw01xag6l/62/G2s86Kr7jVhdW7ZtAdUn/Z6wfpFC6HeTd7mquGuyVoj5Xf
yztcVYdy35a7sPsWn9vLbp8Ux37fXtq3Br8RTYoz3xe30m64aq4b0ymTGy18Tj+rF1FgYRneR6dq
T/i44q+4ZF8wIQMUtt74rGlsGJfScSK4I2iDMjDTE5G3+//oxcJY8vMzUaaCMTvSIg5Ufkh1bQ/8
co+alylYY3ptbo1nqHqM4HMs/h38+4N36zWu4l9fLnWTMf74Rkvq1DTZLIvDsL2+snBMxYaBREcu
nuIwwb2FnKh9ShSG6LCtjH19XSQiWGDS+g/fcPPXbwLIws+fIjNmNk8xhgdLO8lqBelJIi/ztCY7
PXZruOJmcwgs+JxP8ikkz8Gv9Oi4xij8qeJ1HCwbnSj7m/59Hif8/Xi1KKzRyCBTmRDoR6N9aJLm
FttsG9mZQ2U8HidLSXYU6X6TtB5n4uA1Ir+SJCwIkwRAL+gYimnA9TsVoN9j6rQIs1BgmUvCYls+
pZFyYGh2vAN5Ud1xWL4kZXzVzTEgXU6AQ6Rdz4p+XkrdY85hs1ML07Ga1VvANk2zuIxHYg3SwqPv
vqtikieVTkdNXuxlLPa7JUUtBL10WVbiyi4nt6+fI+tJ6T+QEr9zkADI/nzXsVTZKIfr8BAm+7R5
tO3o2ZJkb06Ga5ME3BgZk1HfLtbZWnGb8sTZhz84xH69p6tvJ0IMzAMc9Qw5gxI2z7GqeKWFZ12l
BAhNL4nMU8VS7Fv1LxwSycuv1azvftU3B5eG2govahEemjLgq+khzT+LfDs1naq6jcfF6ZJbhrCw
vUd70zQ/+J7v1B6q/ebwWkGwijmSwgNCquuS9JyyhnbELhjD7thpfdLW06jflNXtBzvJzwDdP4WI
+nashKYSGaDqbXosD7VtH/Ou/SThH9sealpFfiadxza/1hVOakOc1uhoH35/5V9XQOrboROLxIiz
DsUZbjj71GgCZnQ8dbZEJbCcav57K4N+f6n37upblVYlT7mFPEAcqkW+jkP5aOn3G+s8RN0nyyip
jBKnJk1D0JR+cMntgf1io3wrqp3Xri0RAymHMexPUrI64XRr4YclNdbvFeWUsBuGi3n1igDwUbLF
/GiTFq/TDX518Te7tNYtBg4uSr55PGWTvQ9RaFgcDmnVF45CtAOkPfBizhaVZf0FprxTkdtXBerO
pr0s1/m05tMBLeqXWq0uVAFGmAX4mZ1GTV2pR6yzs7pdph6bbldVp2VlKwqydof9MVZ2Uh+6Mak+
i9gvtCSCysDCezfj2WTTinmyIe6beYCzjbeD241XqK9bdT1N9bMGkUWRGAfjSLT5obT2qCnmzUu4
N5moPfsV0KsjAXxS0ElIC8LTkj2q4nIqTqH2qGu3g7i358+19r3XHoryThmDDEmt+X3s98wBHruD
rO9kJSgy3FqBMm8fGkNzOwdkBUvjPo4OkX7QYyjCHRAZGS9OHQLuSbW4GK2FRmRMZ9cspX2qkoLT
DvdM0L1QmUI5hCsEcXayma1H7O3eWBofRMVVk3GXDfZhjLx4bC7nBW9+qt4xLTQYloMsr5ea9Vk1
Po0VmNay7POIM5TXva+1U5rru9hOgtiaXxSi0U1rubNz6JhOJc6oVG6Xzvqk9ZfY+w5qbtzbanku
1eJbb8cnk/gNRcPU3sWHpTN8zC5eVBDCgV1fsSVfWbpvk2TtbKqcomu9Oi2/rrKNFzyJbxILgHZd
2HO0T0WeBmtTwhVzM6SuhP2x5As5zu7TxjwsKUqsP+OkwU9dOV0DAPk9ifbk6eW2l5Pq7LTqdI4H
y0/1NpArvPt5iWF+MvZNRFOHamJeS08nQWFSxSGSar8Q6zVzKlwLgGmsJ5j5JdCNY5PkJ6u2bpS4
3Zf97DeDinI88WvkzoxXkGKxJ83kLp/Lq3QcvRT7qKnIh9CuJscMwrnZbs0VPeV9n31WswU0FOUf
ZD80wUZLFNO3uoTPK0khWGtmASLKrruzwaTVJU0T8irmyyWx/tTEfDfU5wZp9+Z+caqsnVwTVm9c
9kJOjlOk3Wazdgb5u5si85m4MubxMslRFvs4z3eLrl/0TmYs101Gfkqj34zydCGsjCAl4zDJQ6CD
V6gFKRdhddA14HvT2hvxNb5PHwniyeqbUzpkfiy+SHXI+zvfxBHueMrtMEU0pGXJV2jRXRSDCCBi
VuVHdlYnM7HSJteKkXx0Tr63y70pxMgSasH/huHQLAxKn/dWM0KPI9SJLU/f2s3vBU67PqSkMogU
+6h7fs1j/tUG96YUMVH9aWanjgeLeD/kW+eo5wUvxl2VypfqoLOeQYq7niwowhsq0hnuiE7yIgo+
2bhrSKS2TMs1o8arc8OVa9KY+4FxwBAA2B2qcJ8SWhcpCKjV1cut1M3MDDHQfVd+kWWqnZdkEr4d
6rBFGmck2RuWFGyBPyMlGjoQf0C0PNk30Qgtf5uZA6JHEhXui+mjqSWvs2h/dQvetPVrPDJIfoyy
gxrDepenMD/m4r6Uv3DCODpdpzUPcPu4+iNGRSzXHcIkm5oVtzhzIm6G+SCXLsOcndKoOfwSzxbq
BZXbZdEY/g0JVR8cvq9F+a8+6NtaStHiVdMzJkYv6iHmEDal3kNNESA+6rVb2b5s18w14cMzcdNC
zkN/EW3RXzCRe1dMptsSuTTU14k4jwjbWGTilMvNkcQuf4hbN8/cYcB7nD+qPcvtGRLRbfIw6OTI
yVCizwTWdziwo6z0jLDckeHobhK/dQszachokXyy1xyoSJSamtNU90XkJzYuCLWD+P+WF9+3FkA3
iL3CKt/NGZZz01EWLK9a4ViI4UP2qbr/Kk1PSjS5k7iodWh1abnpiQcTmYys9CbrD3l8EOmVhnDO
WDPgM1YhoU9KmVxUn+e631XC2lmojwiTd0kucpeUgEx+fSt0Zw5zPyoMUna+lL3sFOa9xum9pfKw
6Q5r6/6+bnmdL/Grp/WmAJXMMlKzjkno6YWVKkGFRTvIhXG99FUQZRsDedD7uyF9iCaSRuYvTXyj
F6O7iWMWY/BXPLZMaL8n/m1n5acUeoH4njZ9bbKOk7nc6cwdmhFsRS06oTDzh2zjnAZ4nzBIs/bK
ziCJmJrG1ucUhjgUeoiGbvTgNz11AT4A7Zz6zC0zRCHjuteazE0NHVVKcSQHaZ+JxksLzlW99Nem
8tMk8pUy8lBnO8SMOL+/T+Y7dfOrQvsHaIsZFEptQbUd9PxL2AlkY8aZw/skEwunRf0e9uqySWxc
B9pLLSX3gxzEpnwWPDgCCy7VtjmMRnOjtAeNZZ4u0tVqVDCk2acu1j6LojsQxYOLWSAurlyEIq6O
T8Xpx4ie5IvRtRcMCDhZUrVXBYNf8q8D3hGbs3SNMvSAUmClsh+zGpdSupLy5qqejAOxGl7ctG4z
DHtledIQQTLg1Rnnyoc9PNcmAY5JvWdIQsBEFh+VY9DIBqSoEcjx4KUPzZZ4unXM1V2Ykh3WbgI2
xzBJ/JCzINORqxHAF8Kf/f42v2Zv/mo5vsG8qkhAGkA2HZPG8Cy7pU7vbgYATIv0k6W/miX+OLeC
OtK9prM/FaGK8ndmRE1/3Sx28DGsqG5nyy8+ytvRWStOLMhpRTpYjNtg81JP8nLV4b0BzoTvw1X1
rCJtys3pnvL7oK53/SHKrBNqafZfON6mv2kdk8SxVWgYaJbPS/5pRRIWG8AKU/FcDOsBWP8obIf8
EGpQq79dyQQ8qgjxhL2f9EOfXX5wY99Zv29ndZm1ppv9lBuHBkEE+R6PKohWbXi9QiikN6bGqeyj
BzjIUzWfDFXy1h4d2X948Tf9SbY2SH3bEZoGQHhRBAp461TV9tdCG05xI5DEjScVPcP2GO00PxE4
6Uja377i99v7X9NEWCl+RjLyEu2JaNE6poV5RRDWSW10D17zOkzB+CvQyg27mvTrtUoffv+d30Ew
zDcVS5tJ+G/nRT8otLUlZJFlXW99/Yac5JQmxD04SFt+f7H38It/mQ+WyKSTIsc5pEbzyWBv1kOC
YvQXEdsnHHRFUnsVriQtbq8lfTmZMWGO9EG/v/o7nf3rlvnD1jg2pYLYQ+gHomC9qTCCdbhcDLR+
fM0uCwNBGNHvr/TO1CzVfHNaiXFdyMOhT2yWKxJsvNQqPsl8x+3OEloQtN+7xsJIlnJUdqqHOJFz
gNI0VT9ayu9Aka8Q5Q9flsyrtlfV1TpknJZkN+D6V10lAyvnfiIhxceoBCK3XPSF5AapH9zjd1gH
1XyzMeb5qLSTtliHziYiw3zc3t0mfOiESYGznhRuvVFK3lxn10314f1+59H+y5QyYkIwTMkYhIeh
csEBu/JhI/+x1AhHIlrOUFBdUHLaXjpEx9LSbubokWjPJ2Y8Xkfg0WqL1ir8iNx65616a7TNGzUZ
SPm1D3UuvoZj5HeafkpkPSDBjKJfPiHnOSmh/tF6e2fjeDtsqVGZU1aNtX2YRPrMmDwCrNpjM73u
V5Ya+yLRvar6nNAMf7DC31lfm0TvR8Cd5LlIlyxWuM6bk2hYdvXaU6fHMLK8WHTX0wJYXD82ZiBL
0X+2V70dzFTEgz5P+J6o2MdTtOqnFLZs4A3etkXG7pxkyEqFU/eD7/jeXdV+/o6DjiS4zTTpEAH9
bRtGxXs6ryqn93ISreyEGh6QTvF0Pfzrmv+WzOP+42iJ/08aD2U7W95XeFwm0Z9t8vVHZcfrT/yj
I/2DsFVFt1VOB8t8dVf+pesQ/IXFn6L2QA9q65s+4B9dh/qHZekGaKYtYyG3tgkN/+hI/xBUNCRC
2OZmlJX5qX/H+PgvfltkrIIdhpACXZGxWpo/LxUz74RGQLIDdJnUc7DIc0qOq6jYktYcIvayNqOS
xOYxyeLz0Js9iWR93tLORLOVuS1ubcOdGfxybyIL7Lw6m6Lpyq70mFRpPWkEluihka1j3SslPjO8
l4KI45kmTvWUrl4R8jGUOtllwmzTvUlgrO7WBLgiQy0xG2HDqEjGjZJwMhyCmDcJgRJbxL9JCuni
BpqZTexYMVlu6DL1TL6g9LTiBNQxi2zOL0yfy1nr7OiJ4BbQVvKA8ASURlErbGhaODnalCWUm1Zk
1nsNrL4A7pkK3MehIGtcnVK7pRWb+8YhrXwiCTiJG3WnjkZl+Dj06sqVGrCnvVZq+aNtZuJSI4Kc
AOcoj67atbcxS1r6YxX11ksdCrtFzKcPiRO3uD6dZRgU4zEUXPJzpDS9js5+movzInK7OE5jhsME
AgpaBveDZsH8l0t1R76iQRB4vQKbZOZqd65Zm9bqy2Mc4jzTB+uhqjpVudMxZ6xnPW2HC9sIrZmn
h+MFbrcb1iOAdNNddV0o5zTS2L3RAYrsJEisIySzm+ZH3HLWsCPRkOkAtDVl+FDF6aihhpXiYk/O
ARq/yGhSFQ6va56ZFVEpzkqy8TdyGQj9l8WiEaak91/kpJd0X8kzQFqrqRs88qX1rQsxZFDIJFMX
gFqQzCErRUVKnaUXsmMRnnBKdR2wWzGGhWzn1DAXN9uGEIO5GCME8lCQZzcjCE0DvTPm0WkbJgT1
lSS9xKNEsjvZdAlHVhffSn3SfefA/dQTEUqaX0caCc21VddOnlrJ3TARpMgNgvsjFX1WXWltW5zA
q1A/i2rOFMR5ckE2Enjj7QBcIJwxHQh+2lIVaN7IEJbgbacO6mwu5se5NBhLNjdD+U30EkIiEsYV
BAwEdd6QAUlq0qwoSbETaoXRIi8BoFx4nfbPWBTht3Aqyivk58pzIq9pvrOtLOqcYtDQ83bz6yD3
3DTHoJ4VLHVlEyZeirnvM8aQoXaSxYbHHeZy/apJen1FhNrAuL6mnVe01RXOQQK1dRs9b8P4pFgk
xD4LCD+so7KoEjfCbQTSHU4oAhkSqayPeRaF3wrwOTOoiwqATCeVtWb9FnV3hz1fiz0ztEmdH3uR
XSupLm7Dpc4uFGklFStuM/mFsEGx7nD/zYUDnWs9pnpk3PRGbz9WppkT/1wrZoJhTu2rQzzlxRVu
GdjgIhdkXTPOADmrzeiFP0W3AEYRkmyB3OQTSkbKUoBxnQxrZgLMc/4JExTuI1XE6/AprfLoy5Bu
D8nOUxIBpVZuDS9j/hCRGm2kfzGnBYRvYpjpY6xaW5SywsQ320opfwVX9EMzXR7WhaiJqxFsH28l
c3Gz23bW2hBBjIQuPLTWaK+JuJkCQzCp2I9aAih9PcWF5A4UjYhyGXrAm9UYnMFlwhQSQkcLnmo2
mDb1nj2otdfYs1Z4ZdXXqPNL5gfgWSTkEsiNiPANvMCLW+Rjcu4koZI5iZkY7Gslmt2zWjU0dosp
jV/IG62+kLtMgvQ0SQjqpUZEk9fPCZBNPliQDPkQ9WR7mZ1xlXfl9NyRqnmq581THdl6CaC+1HPt
dYam3ob2siq+MQstdEjZMxS/ntfNVpXFJUQHbx7SGXXtJzfUCNRxF8MiktI06zq+CmM5PrRYxcDO
yWy5TZpi7MHf1mFXMrfmrDUMTXCsJZcKMsubrjiHK4adUw9NUpD/kEaDr3EMDUACeop4Pyx62zdC
nIaJRbdNiGo0l27f2OZtF0qoFRA3x4aX9xx5LO05+ZIkcjK45PPJkL68c/dMrOg7Zw3V6hgWQun8
DBFw6kYaxh6HbRXhAocHSdBLgyfS6RlkEvG25lKDpQ9VNq5hUTwkXUzms9nLuuI0/GNxZWbAPIik
IrClHTIW4EgQIrNPykL/Qi5oFjEGhRe1NdI1JtiR4WWOYpray39Rd547cmPZmn2VeQH20Ju/9AyX
XlLmH0JSZtJ7z6efRVV13aqeW/eiMRhgBkKjVanICAZ5zD577299q5XR5sh2n7+aFMfFOlKXQVtQ
UOuVKPc29tTS+0Ggu037nhW2LO1GpA1FNQdxJhefOerhmwYo/UWmNvoKyb7/mSItzmGZNPq7NExC
bG9ghFH65bCrlaFvPlX4/cG6G825lPadHhN5ulqA+AHRx40CJrLLe9RJXYm4LusaamPjLn0lr0vd
oTKawqIxaze+xZ1C6hLJy/5YZAL0XGGcT7S4gifv6foOljLfQaLMhkWqtkJTntPOqpHrkjuae7pD
AzGmsxRpk8GYmZZCP5q8FlJT8bTMChNl1snx0RbiYJQBSAaJ1tj5ag4rjv6znuYQehnEa1p26c9h
FQp8NVAZqo5Wlpv5kCi7VDpDpivKbRjHNnGExFxINgNPrSxQ6cWcKd8LSxxTfnEfpem8IDRb7zEk
1tbWlvVlMi+JJc3FRU+EOWeLWfcY1XmZjYW7mDnkaqMw1jgk9Yr9ItKUCtb+Jmil+IA9vCk5SD7K
CmSubtUuEq/2ajYd2dx6xBUKBkAu/TTMZFnepQ1s3qUp41JwWYUrGN+lNWXuthS0H/Gb2+7Ae1F+
0KyUL44iQt6MWYpIebrdhLcL3iCjGEfDtIF41PdRUL2BAmMOC2WuGzpNczEP42xJKNDrrPQSuuaN
G2ON8sZj34c5fptUjvaeuNQW/e+YlRiNPVvlrJosXKXV1X4PNUf86MjQwls26atHeZILy+7OkDXH
xdbMSjUvFlnP7RMtilhQMhr03h+VyuyvWZE0NPKJRW5FqVVIu+ZVBBmA4XexFsHLL+0E0roAagQK
IWmSiwxhL/nR9HgbuOm4ijymXKtgwKsxFyqnU7wcCGPUSja9Hor6jvBkKk9JMW8Frf+WuDs9EbUQ
1ANW4Ke4BRToiBtjNyw7odP9TtyhvzNMG8VRdj2TvgwIVrMg6QyiYQaytr5Qpa4P1wVt4Syay11n
vFqLJH3Dq2SVg8qc4k8RCxE9qItc31glik3GX0QUSTXuDGYXIPM0+hT0DEwoOZ5tEfe8IE8vzhmy
9z7vxruchac8p7k8faB9WmC8xsYb2inR8CUTBYgv9cMgB4qJlwJwD1S9UJolWOSNppOw3Xcjw4OG
hflGLl1QvG0CteugAk6AhvPFcJ8RFGmzTaJt7ABao/vBmoBaVAPlxVCXxEx1EkDF5t1oTExzySyV
xlOJPzrCtikhv4bkcvJ03RQ/O0UsCOKtDJyETg5S8fRJJtnY0P8QuzqUDgyfNrjcAUECpCtMDJhv
saWx6rXsmy+QrUm2MFW750YlrPbxDxg1p18WFSZrDGDTwxYif2x7YNc1CJbCKWd9wsBhVbfz2NKK
Zg/E1qPb1MYBM++H6aiY64tl91almycpTbjFvSGmXwWpBWM+6UkhOqPSo+eptakgXOkwmbhXpj6Z
olprMqhb6zY1ZxX5fQ60OgZvti+Qw0NUbq0B6SHfVXuepqK+dmuPqhhTt04+A7neSm5eL6Qe0n7k
rnkjLYIriDwFyB16oXn4QJmpU/BmpSuisqeUq/YUgXJY3BM1n2HDBCBPl40eA2v5OQt7STiNoOwj
abPS8rq4Bl3RIgCHa9cBB5a8bcja3d11aWh2wGjGbE7Qs0e9L+wGlOraIV8zWolKbjIiUXUNLZGp
ANWrIsQeZiho2apumK0XnU009otCycTHtKfB8EHrEQKOkAEQsun4O+UKxgxUOBGeIaStxt9Lr/9W
7uBvEwP/X2OVdMtCKUqS7e/TCL9rVZ+gpzfj9xqt6h9//d/ZSn+83z+TDPo/IFEiLpXJJcCSI6n1
T7EqMlYohCpnexhMf6ErHUkGC/2oJEkH4vLIhP0zyaD8gySDCDRBJbjjt41/J8nwr21T1JM0Fddd
0SLTgIeU+K/Grboclw1ZhP1F6KSv6iaf+rR+yHuJUjDbYq4pZ8lMfN7njJre8DjOfyC5eorN5gv8
/qt0SNLygXYh4Ypf/WO8z34yts5SLwAesi9Fs+tOByjB1+M8RBC7ots8hJhNQt/Q9rT1BfTy+gtt
8ZHRbW9mo50R3z9v6OcoiUKys3bFBcSJgL9pPmZMVZBjt+QORutZyaWnSui8TBfCOUEl2nT94Xqg
f5ISvptG5bKCvTYl47kxhGcExfjM0GVoZmE3HaZSQtiv1WtFHb1uqCiuShMTk8LAqIrmowf/YrcT
Wq1xUUHT1XAZtMzoOHjRBD4z+eZme+NUyu+sxatAPQxfjqp1UWv9SKT1STV4MbzO2eG85i4zJexE
ab6Yi4gLyWTeHUl64H8AfeRfnoRhLg3+UhlfBmlNnBQkkUeXj6+qcWixG9hDPyh40yxPmNod3qDy
ydriT3mhmRyDCvg0OKJYFvd2pQ+JtqIJY5hGpMiOH6HYU3srCkBz3SjMwZxXD8CqyMN0v8D9X/hd
muVM8PS6wds2CANNlGfayI9Bn94IBCsvzii5mnnXOaDBP/KSS7cE+tSx6YDWokIsWRPMMcqeJ7EP
3Zc82b8uCiuZKNzRV3Quc8rc+EU9Cov4U2tQ55mr2tmSTMRZD/2jNOnPojXdBBoWl+2DtrD7LMle
a6k4rAnqj4Rwl94SH5npgXWuPvaqT1zRVJujKjvSOpofPjItusUht8I1376CX7xs+frGAfu+yYwb
9HyLk6jwOaVDgOvhU6LSMTNsQ4vyUMg8aNvkmeqY+LqkdBIjos67R0AuoTSLX+ey+1JIFCsNYH7i
+MAxiVxQ/Sg1JkSNpvoS79uTbJUJVKH9CTsskmONgvHMSASz5fFhB2U5ekq/1ixr34AClpjhxKFI
Z5SWqheLE7EdDzUHzbz/KCSecC+fhbR4mK3Yox/PMZQ0RNJxmrr+YzaLsDAlj4PwlVQFjyA2H1Z1
rm1z7j1jiD3BnElZ0Xo3G12gdxLeiMtMA0l8p1DWdZhjr0I+BlyevWrbJ2etYJaFUETyLcJsRuD6
GrfiG6RKz6TRY1rKB5TkQEwWeC/CZD13i/rTaiU68LSoHatfl7ZQcwOT/Vmk6skojagVuDnqIl1U
K/2xidozkNvzNleJuy/qqRSL0FLax6FYn8ROCDlEhpvJqBDU9EcqtI+ivL41i/k5U9pfOggMsnyG
IvlGFjIqtO1tqauPtZXPi0ZE8KdF/v63MvdfNGhkef9U/f59bQR9B3WOHcKQ/iUBi3wv0xLOUS/1
ITWNu/ZbLiF9N2vMPNrk57LSvWHoPgeOSzIO3/Jqdun08/+bq/hr1fq3q4Cjp5GGNuiF+9e6H4YK
6BD6XuQqqtZTEvBNbQEFeBbouCwvVtk85W31VoGEabf41PTKg5xkUDEq79eV/F+IAf42Ujg+6w+k
9f8beGoDUrQictP/fv9/zipOMJePYfz4cynhj9/8faeXjX+Q8uMJmWCNTf14UL/v9HCnRZX2yl8a
UVGXKVr8Xk4QTMSgELItKLKGqOE0QzHs961esA4JqaYcrGpJNFG+qP/OXo/E9C/jWTePaoLCO8qA
LrhI/ai7/al+q8rqVM1K254ntoivZq3Cc8/QOX+WJZS+XxQEoDoqPCmAchaYeCB/qwBgIW/ZVrIW
9EubmwUJN7WP9qZPv4rxDsx4nwbLr3FpAWEUp7AWaYqyCnC3M1459KXqae5JbU0SETPReXfGKk3v
x7yPT8BqwQ+IvQyKCyvBaz1Bwwf/NaT3ZB1peKoN/aeex9VtEiaiYVUtPCZr6ctT7ywjCbhSVfsH
TSlX8jtgQZcJxb02QUaqSbJ+1xauIm5S0DJLa6HD75SmQhEHy76HSR/HvUen3n5HilF/xxbA/Ph1
LUNsFDGtvBqUGfrpW6dMxf1hw/TbWSm3PDRGJzx3wypGnL4L3tXEEMOLE0wK7b7CKk5ji74a+E5i
QGeQ+Bbx4XkXJ4kv18yIyCtEOt+UlsykqCNaGgoMMUkDDt1+bJDXHONH3NDyYvPztSPXbcgJlpeZ
/LgXvX5JhrF6Hiu5fc3wfHmVVmmFRgR6a3XwDKk1/M1azP9UuFFWjlPZriYqnhNaPXnIaFGqJzxE
c8ssW2+b9ZRnE429c113XyW5iREOyQBaVwM3JSzmxHCje4Rtep5yPxa74lGbl0KxQROoX+K5Su+X
Qi5JC/UKuW1oRAM+Z6b2lreiEQ746t6n6zw8S1IsfJ3jAgXJPlhRMSe1F1umEolWBaVjWGVHZv9v
R31/0+jieM820tTsUcpwR+7MF/EEeRWRN97WJd39bVKXO6Mm367h70izvlndqyI4SLM4+k7ERX5V
Ram4XzFje12mQsGKauM8lVBVc6Ggbmcg2QHL7eyjlUpva5abV2y8mm9rMorfujTdXjJ6EO+p2gAB
NHmJWqjFl3knbJliUQDbd+ylBFZes0gCoVol015pmoFabn3U5fvsbKSePWvt5xco1ndZDq13o2nW
yzDb/Z4eBKcyjfEcQpWyh8PAfKgtHSIYp97RkeKqfYXzBrsN9dtVw/P1viqm5G1HYBD8omfJI3OT
Pj9UFthbXiclKa4KpI8HcobwxjLQd9I+ZoGa0mg5akrhdvqknRPAhMFQIR4srZQG2bwWoctTeZtx
AnrScVDwN3lCPDIZ/T20bMGrMuB3B5zOOuAHUFS3qyJv1edBzbrp45aSMzKM91jPgKIU4KCGPBfD
rMiKa7kVdWJvivql3DIcIsA5l/5SjpjcYjEy46Sb9FPnVmKP43Ay0Eh4UPOkeEYpViz0upKWXqmq
ZKNxz16ct9AqCvXd6mSGsNwydOibc+tVEmnCbvCZq7YryTXRi5clAY4CCaVGjfCID4OXD7VfGcRb
MCEAxsHAcwFvB9ZKz21ZgmPnbeEEnk393ZDuigRpBpmseQozHdFKds737wIxs2QrOoyo/DFX0Ig/
D2TCm/gFwp+uoA0sLt0Q1qthQ6xxrNiZBYCX3+v1pVNqb60iubnL1x9bmYZkVPPsPLe7PVmSOy8P
s3y2shsU5ZVlicIXBkd55tE3i3e135O1ggzhk6jGPfpuatGe+MlGLqOd5lvTNuioPSDmYPGiovKx
86jls2EMj8mP1gilibrbI/aRdbM4hYVfra2K90Wt2S2issqPrZ+mHOYszhPex3Qak22PMr4Zqf1G
+h53md9T3ksx5yEkNdOvcU8H4JukrEEMOaWdo0Qivo2R9um4mOJJG0zq9L7mw/NIPxvbH2Sh1c4X
7TR3yhm+IDaqEnqZx0z7XFcoeMLkyhLZtu7RLE5q2kxvvWGpaMOEUSYRLGPguSxi2Jrp+FXR49Yj
fetAGXRbSzkppnQR5goDWxhytdqSKyyE51REUkHS0V45lkERsWuU5iQbPazPbLj0zzjBeORPHjQZ
Z3tpHH7KYPC2Xb3t2fZ1Gcdr2etf8LGjK6Nev1nafJnK3R3Y8uR86VwzU68G2HtK3VtvZ7LyiUHp
N7GWfyopCgjtsdbN10KzqEIrzy3t0Upmfumy7yKvHrorK4gz60CW6mm62+IBQNv1uIsGhWwNFzWE
7KG8dOduT6laDhzxKFBhu2VDPz0V5d0sYGtIAzxFl3DYJQc7ZVcTWIPZtdLF4HAWSahDVjKpH20v
wCv5gRuxv6YoevGSaBdYBhYVp1ViRz9pUsQg2aegmKtbJv1os4wyDbVOobi0NRn/sXlPtc3bSt3b
lx/gS23MZg25DtfqCcDwXp9V9Qe4fU/XHgEowYxzWvN107JAQiQ+IdIliW3hNLb220XblxrBsMw3
M+St9/Yq05hFJn7SHeons8q455SuayBUt86qHnp8fmNzu42cTTM5v+a79UPWa9p7Xysx65DECuEi
YQyGelT2ktp4Kie0WAiYq9NU3+MfkA3UvswfivGMalmu2sBULg1Y+fxn37eXrKIO+1xjmJbi5/Ot
whcqTrwNv6yhSu666WTGF0ZhaBlR9QP7TdLW9JBipvaZGpLdCK3bLye9f5yOFn3LL5U8AtrBkd98
10bNRwBoG0kk5V8q7VtCBUtD7kXTt1WdjfgpUy6jgO+P4ksGfFGvoaxEmlXQGvHNysXttdLju4mi
sVZfjipYOXra/jXrbbmhiZV6/Xbfw/YyPaoYLtmDwEhIaK53CRnu6ejdn9yVdGotfSOxuH4I8efU
RHv82Y1f9TaSxR/ddJ6654x+gMGlzzydeydNkQ6QnIBqNHKg+6a8bNI9nRj0ckQKbzaVz2br4vEm
DiEHeOSalfi4lc+juLwVoJZ5bGqksrnplJn2D6s4CwdT0t0HLFs/4vzUTzX6PCmU80dsOm32J4Qp
Z1noLrmCtptkdZa+ysWBJRbI1ntr7s2ay+6mojfRRFKpCwKFo1v4VVnQpXoEm5E+3Mb1NLNU7bI/
7ycdrfMCn0yLvREfzra8NdWVIiJb+kWcPpfpy8wMEoagak79/Fp1oVSGCw0VO6kFCtZgKqnlmPQb
lMB8qP32Bw7NCAThVuCzneUYb3cnUf9I19oV6UwzudhmG9jWnrX+ntKlAzCBdNjmqEqCLUN9w63K
K/tLtqzUHSY36xDctRRk5+edrhkRBHWZPuyceA0kcJOXTWHVgnjmSyC8yKNJykG/3tLOZ5hRg0al
gJUkmSFID8tSfxW7J4ss10hBgV53J00oQCB4mT1EqE7LjcFH1cG7ep3uygq/NuFBL97q/QHOjTdk
PvAoum4+y/alU0N511Fqh6J+lbHTyt/2IvMm/bdj5d93JitHz9t/dJn/OpdwBrMkzEMMnN2O49Gf
zyXkwNpEkZryvDYxIzbvl9KllUIu3czqGFsYDm2tXctjfderG80nrSHObyjTLQfsr36hIt36s65A
H6ul+VsrW2ZgbOP0DWeKBXTWSCWWpsmv0E5u7ULVpRd0+Yl3TjJWe8EkOyU1d+OU9eFYD+opXcTF
VSh5knPL4SfMOc+UMtu5hcnk0kz2Zo5PfSOf2oo5uB/BGi6b/TL6o6XfDKl6z4b1ycxi1mKWbBpA
3DQPytWjh+Pl8A1vjJqeISrwJxKFhyRVdJI5DmMCE3sdMOKtNt+ieUUAZlvKn8awj0GF9wZAsmlf
bmkrNL64RwbV4uSY5Vehmq46wobtbRNf5PZdLii4SeZ1rB6TrTpvPdzXUuZJFjmLSDt5rIeaxdxJ
n8uY2L+9K8v6Sps4sPeZFS9IhgUXNGrsVp1HFnuIbsWpP9cvI0/CACTmjRtL4gM+F+97dlNU4X5T
v1fpGDHVHmieAIkx1ZGQbl+lZfGHqgiOwTTNejAXddhiXT1143k3jSeJtGa5Q55N2QHz56Yr7HmP
39KmPSuIOrtPfQcGa7pG8xKbvmgQgFrsyH860P/3uR4TjymyK6KhUPwmSY+F/V/H4C5qfdlr3XzO
jeWrNe8icN7y0vfTG/Hmfi0wEw/2es28ZaCzhpy+ShW4F/2kVYvf+pz/rTzL/0mf5p9zLP8/GYVZ
BrWOo4P+7zMxTx918b34p6XF8D/dDHTuNH7P/sfDVL9/b/6cnvnj7f6ZnoEAioUWXZV/lFv+mZ5R
/oECRFEOWyYSMH9Kz8gaxRt4oZZIL6Kpkzf5IzvDP8H7YKTJJGZwrdD/reSM+p/KO01Siv/SEEwg
pBrZnCvXPMrO3Wm4IWEKiaiRKNvmVT4d/6nezJvuGfSx+XQThttJeqK5T7qLH7Ib3oFefUVgE7JF
+pWX37HknWSnd4dTfim+lxGAXTpG2DTbiNbmc+4l7urrjuTHTuHKLp2SpzkqvDlUHarHp9WVg9Yt
HuMTXOhgPafO5nRhdx481QFIc4bPEAkhG6yLGijsI2ilvhiopy4ogtzdPMFvQv3UPiUnCtAuDQYB
ddvpKrlt1Pqtr/nVLYHTbUu+4o6h6grXQ12X2ealuBohJkEn404Putt2TV09Ul16IW9ZNIetT5gb
lD5lkZBw7NQ8xPfCDWPak3VrrlXYHTAbL3OIoyIkd55w1QLMiSMTQbRhV1cgz8i1UHBRCXmJ70kg
2OsPCDgRqlYv520Vf7A/Im9wY/+Z7i9HCnQ382Qv/tQd7qvfhjjwcBmqJ4W8g9sF5PZD2ryiwffE
+/iyngh7g8ITHCjV4RTUbuovfhftHrzp8+RKQR/qr/0ZJZqvOLqrnIqL4S2+ERSRFCz3dTjzW8tj
9ZD6e2A90Ig6RHCHHiD6O0VAIKvaRUA9yamDzZ0dWMp2fkpP+cn0lU/pVNwDqvxpvY1hw3XgF2pP
z07i0FpmG87saafhsvj6XROpfmzPXhG0oehXbhqC4nyI77bL5mIe7YsuttR25+p3+aN4qd73L0fj
wAyuEcyz3c1OfxPd3sO/82Zdh6h4al9qr4vWT1yaHS0yXNpp/Ow+Pc8BR8pAA0s0epJX+PkV/2q3
DGK0sZPb4k//ZNwbESc27nYWKA6U2eK+PuFf7uZB5opf8SQ5kdv/Snu+i7qUizW98SdNN/wRQ/Wx
OivRFLKRbZJj3tRH6Z6RGMRe5pdexzzBPPnxfTqXL9J99oP5wyvzB2T8AW1i+kkNBD+7K544TVzk
U3nRr83ZfMyvBjOgv+RReqpP6nk4/2nF+k+2GpDDf4l3fuOPHFP9yPT/Kf+6NBi96k0nXWHke6hy
V390WxcAQjjZht1yDb37+UlBxjeYlWXURruregjyndEVnpHZ2YNXfSfh5pSOaHMg9hcPAK1T2F8y
N/NpJ3TIogHct7NQcvuIGeYXoQQsyc5/Zp7hMYocLFgcyVV8wyeBwvNWGOXjWU1OVYA1J39GG76l
WwVr2DxoZ3T5HvS9IAmyIPugqaPkqIh1ysf+o3qZw/GMFPLFBFIZZsF214YWo5+M6Hx+FBzDEb6o
bs/PxjB+TX09Ks9qVDix27yYr8lVjqRbkl1MxtJVv2NARkkkP++P2iOFZn8+GVcMs5NoPiWX8rzf
Yn/w1TstUJp7k1fHduIAor+uAWB6hvd6zAd/dkxb4uefpIad76+l/RPmlQcm1+bQ4A6eeKJL3n7/
zPn9xWVO8trYgV3kYJrm8k7eEGmn5ZKHc4BD2NW8deEIS0vzZwAJtuTSBseLMx8L6C20GI/COfnK
iHNb57tui1Hm7A5ANC7unTX8ogY8lKtwri+7P7uTB0bBm87Wfelo/Fdx230ajzzzEcVuGcA3Y+jJ
geaSlHGhD3qlVztURyPhbjsdn1tetx/JnZ7YVHwhrTq51/ipxxSIupBmoIAQz1vdwsaqwcV02+EM
7+ge7pGO6khnwPUOpkh+4S/2YvewwSa2msHjfGVP9mfCjjC7rPr26taR5oJZo8Qb5byqC8XHLsyR
9RuvpNUYftm3nnfXXCUS2IEEhnHOVwM04MaPRgSHwZYDIWx5k/TUviTu5PzX04io7K/nhv+YR0fd
7s/zyMgKWYHXee08/bqzlXFSDTA1cbuwIkvCM+nd3e9d0+EbcCsnx7ikPImavWrlVliu4D7RmOtP
nsZfM+7GF3wD/M2r7PfaqR1yXnbqxMHMnTTcNihPW8gJmWkISdc/piwHLHd138yAeNZnawbvlvuJ
N7ArDl7vl4t9DJtjk+QfXE70DoBpb+a39UDy+8g8xSxUvW+ylMdeyRQW36ZTGR1vOIQ6Y0x0qtvq
d/wtZdHsvIE/k9ejgw5gx9mmc/yIEfT9GM9DiBaL/0Y/HxWPlFWjDniMxZCQ+Zg8WpyVL3u8eedJ
Uc5gGd3fvkhOoDAzugFsuKZbujujMo/4rSsyPsewuy8T305m+Oh8GYbWjZvGJq74rF58c+aG33zP
n3l/7itu2E7s6Z4YjD5Jek9yKy/jDzoUl64JBodwjCnhvnyhoO11XNL2yWNxWpcJ+IPW3uQpTuz0
ZTh3jB012F2ABg5MXkePKp4zYBLWztWveZy4B7uWD+lMgnQHmDegXkGswkB3RW92NybO5hzgvePf
jnsGmYKHmfg0DYQQBtgYwRkzEWCaMRuZdFHNFnQM5caz+D3JbfiQmu9Q0b9+kezSjV3SonydI1Qa
fczMQ1YCnt7GaOEG8QrBPoYe5GtuXh3t38zrctq4HQNXbfLsiSeCOGgvaTScumOgunog3B1P2nC3
EPgxAxZvA78PSq93nkCt8R1oUrdr55NMhW1xuSmrAq33v+4FqRcumqL8r5s8cvG0uzN6ZDYOxUdx
uzNguZxQPo+BHurhyK6cubFnhcKZNegs3C/A+sAZ+8dnqUR5xxxJ3NxLfw1Mia1i4UJzpw163REi
0oZ8muwZzLxjSNQX1qawPEYyq4vIEEtZPGKvD0h8uMQdDgU0Z/D2b/u3NDpOqW4KTrAJh4Q1yGCr
NxjfajBmNlqXQGRX7n4gAox6X2bOykEaLKHALD5GKjz5ALyiT++OH8bOcrYiOEvBMR1GXgJgyVZY
gWcP/JSbEuqyRDtCmEbjT5Vl2Loca1UZTNxSmSF9fNXJztyaO0oOhY8wGFUy95ImTo+56IkP5svy
oN5Y03jWlStdK/e43y0XozpFSPjr8m427cY8EaDODjGST/7MrgPMG21IGrxm4/s3rAgYJvJclhv5
ftYSk0EJcimamAkxa5HCVc1sFMwLwmgxMK/aT53pKz5sgckWQ83Sbb8LAb6TTHfWBq/5sjAdK8KA
lYUH81yejcgkPD7Zsg0fSx4CCeJXh7AtjN3abX16wx2IFSwEpme5jUsw55Tc5NHnxrriSfm1tom/
RvjqS6xYx85zzNbNoR3/WGWwfGODU4g/UZnwFfrLAB+GfSTlnnbObMcuyX1P8oGILPzar12PS5kv
KbEFBpk2gp3H9L25Hbe6O2lcaMltYPXk31vPIiQ3g/w5JsRu76qgI1BJXYX1iVP4edev9V31sH2s
4REojEQ2GeFKH7JyMNXjQOJl1s2i+fzMqcTD2TworsmJAnTuI9p1mxOFoFNxSk5NUG4XMKbp3Xru
rsN1+KAmZJN9Caj4OARBiFheKFgFWci1+OSBHAgUPgPMTt0lwLjTzgB40vhuY7dL1N36uC8QQRHc
EufkHCkyu3J6oqIj7BI4n5CuPf74oy2+C07CmcFyWu+IW1qPB+Rv1+m2XnQn98Fiwdq0gpFAbaXy
YQ+8vQw4NPPiSIkd69aGSrB7HSF74YhRe9Zu8TMp65G/iE/GS6e/kFvXLwRiXupX9GAH5FEcLdAV
h1OAnXFbUF14+vPMYhKN5zhqXri/DBTSG3cTp5D6LN8vgk0HcvaiRjIRnPKmvpvP6n0WcHt4bf6E
BCfSX7MP6DZn/Z7kkVf6pBbRQuDvkjjJA+VRrw+rgC2SMPOIQyWUIF4SCF7H96yIFMlZ8+25SKe0
qau6wFTHsCCS0gJ+YHfOYN8Tm37HTqSxcQ8tLtklaTjXYKcTLH7rEeaFGGGqXVhTi4msN02zU37t
m/wUUxtknPCX5pkXE/MdjxcalQ/OWQMEx0gms+Q20XEOs349N4s3HPz8u7qehTfCUwagMFzicHBN
O3kmlStHGU0QQeo3Tu3mrxLj4efKQ4x/Lu7ir953eG0sCr1t2iYzkWs0HMNTbd3WGV2oMRm7I/+1
uUcYOhN2q7+iRtyt+IgUJA+MLM5cHC9FF9a2DyaLn24CNaBPsvR4hCAgsRdEnM/yzyrKot5Lb7vm
r5+b33sxH3dEt3BKV45fHZ9Q8v4y09bkk7gK2woSMxQeZJ8ue/+4DMwX3RwftvfysbxtSaD6DZvb
EdYRBLGsxYzpNuQgejU8RjvLeuLnXuXSAsVnib7Ea1rWBvYcHhxj1/k+OgobLRfvHJOm5dNbwu4j
6M78I9g+Bvd+2p2Xzzw44tnjdh1HkNHmCM2HbGzRrSN+FVijdHs+gROye7bs46Imh/9nAZK50TkL
EtE5BwGZn0nsO7wz+6LB+o86nkj6iOqEc+6wqXEYrVnsXHhQbKPm8T246RxDg9obudjJRZXAN6GA
5R7hIGg3Qt3cM32a4Vn8ragMIN3+IuHCXeCVbL/OeqfxBdTQOjGOnruI+8WmRI3iy+5DVWVRNtl7
KWIEZoj1g81GGhz5lzFIj2XYO+4yRwAWZcKCywxf9nMgYhR8PPe83FvYWwhcbH6BCyaQ8tNIPGW3
PDpibNPghso2JxDVXfkyIEq99oOjNjvMcVwUiCr+6/gbUP3fHGP/pY2IenRWbU0rXQlSiTSR4yKJ
CtjXvXfiFA/Q4cYeUisOBwAegEFkRaGTXBCZI9a0ghUQiDFbHUBXApXdTcLy/oi31kg69oUAdw52
BYlcEpGpvd/FL/E1vvYX666PMM2KEOST4bCIWAeHHBNB9XLSyBkNX8rnzaM8HsXEe4ujs2KLrP4k
asLqNFxLfz5D0+N/gPCOTeM6nvXoWBEn33yaj2MbVzh/Xb+u9r3BJlQFwwsdOXfDNX8aPo5tQHo+
9jesroA3a6FkN2wBw4NxXu2fM5ObbtpfSxVNpvwRj3We3Q59JKuDFiKo3vnnmWl0rGqVk7sp5Fri
zGNfwd30LLAaSq55ooOZwJf8kduOLNpUfLh5JJZI0h1bys7BciFE5fMdMif/i7kza5LbSLb0X2mb
d7QBCKxmc+chN1TWXmRx0wuMTZHY9x2/fr6g1LcrkdmJoa7ZWOuBkqxUCkSEh4eH+/FzttMhZYh4
18ig9SAvJeBQh2GHm+C/kTGa/zIeZHRjkmggat7oH+edjA1k+k7fl4cGRyYXgrvUUzzrQJ3u53Sg
uScorHBT7AgVyb3B7Uzt8DYXL43Fcd8UpLJ6PHpL9Ykrk4bfbYy8Bgmi5mC9Z+q4AZAB+/6j8jJz
0MR+3IvbiKe+ya3d33AxexP+Uuw5HLyzokNMrOR4I/FPfZBxJBwyRIgyxua1wBwoF2zN9sl9Lh/U
T/FLBomTSqgXPwwcb+lEaNcMttuMIKzcwqcWYYK0iWOTA/9M84V6B/zn8CEmUuyO9YYiJz4ifRmt
bXhbSwdyI5+2PK45s7RM8QTEweyHJxkidsQ/MsSjqxpKbZDct+keNputDAxHFq47crXiS+iG5dPx
CIRlZHII6kpxLx8lNucx/um58GP3yAg/Bs/DbsQnyZQDkHs8VUo8e/20aua/O62LwkaWlGaSho79
4H/XnpC7pWOMOJl474P6bn5v0a/4AAZqJwNZB9coQ0vtkD+DtiXL3H4xj9F785mWG49izzfUmJ6G
H8mjfRA33PF75xY6qgN9pOSPZfTgP0OE8p5C2Z3midv5R0F+E4K57bzXyXJOh+hoERi29zygCWN4
Gh97QmIecYf6ZnpKiTWs5/rO/jDfkt/bNUcuzX1yW2Ai0T1KzDwxH75wOeL6d+ojgsvY1Z6a6VF/
1r+0t9k9txABrc5d5h86kpwVqQnrpjm6L06wo2ln2lRH2hPvqjv3KT3i3/HipM/JvIkn/bG5s488
vffygR977s3PLfj/Vtb5D8TOXpd42xVZlEffTug35G/8UY9RLO3vuqHSdWFoFiri0Gn8Ey8rf2TY
lFYch4qcLVSaXP4JmNXMv0O+ARoarbY/Kjn/XZHhRzSy2KqrWbbhqAaMPb/AvyFOeX9MpF7oQUbI
DaEWxwIsu0B/gyGMwzbSqp3eZgQv0MBux9TQoRFQ0pEekU7AomwjTdlsgPzlLiV/sIWmhhpJlWQk
m4dWdb7TknZr9BOqHalbPms5DYldgyjyxs30/IdeKCpZiYRm7o3atQY9fHRq7CoNUWK6WkA4hXFg
3NfO0N3HDqDdstALqQPZZx+tTtM/5FUG0oqa8i3ksOOdP5ZoGNZlXfPOAAm8R5PisdTaqvsDlf5L
xvxvUd4nBcin/jsCdPX3vz18LZu/HWSZrqVg/79PzPn/nP7rfwYy3LUtAzN442h3X9uvf/uet1E7
PX7Nvv/X/9oVye8F/WCvX5PvyBhmJ7b+37//ZwFSaH93KDC7LqhuB3P/Fz5c/sQyNB2SECFh3iQ6
/8SHC5tDImiE1ehDgFFCWumf8HD5I+jcsHS4MMyf5+cXzF1S2rwBYUB3AzhcIsQ5crowES46Tapy
suaCtujiJch+xMaHUa0haGx28L1j9vm+qAGShASeKRcmKbwc2MCblbtQF9FOb6jzL1jElUBhE+HW
fAG8+yACRpCbpDmceDc8TEezTnYOunDdb5nVbqW+gqv8/usO+v/Npv8n1fkTu//PMHQdW/j3NffX
8PvfNl/Dr9nX5m15Xf7Sn57c1v9u01mIMrlraRI+8S9P7qgIcupYNi0MQj+trUv7tXCuHAj5Ozqw
nz9NW1eR1aJhgs5Mw6bCDijgF0z7tExgmrTKO6rgaOmGDuPGkszSrOndFZpZei5qw1tTDBRUaqtc
6dM5Ler9cxRHt2jU4Kwu1UICqNnochfkl2F871vf3fhA27eJIuvMxZQjI4hOypuNuHBkLs7M0GyV
tg4orJZnFuVN5PcMq/QyQy/2U93UW0UFZX59FLkRb1zDH1MTBpgWFNDgy1oyz3VB0Tad35ReoWVV
sDOi3LB2UA8WO7io2mwXaIUKJgbqnvspbenZnAMlvRV5HkELpFXmsVKRngcxmP0j0gcw1kNedOI9
NEmi8/TSNiBcmhrlfgpzRX/uwGXxBodgNr4zLEBM0OoYT6WWpWDkW+UP7bt/jz479XtycjhYByix
jBho0ZFe6W0xqZhdSPV66uWzYjwrCBlPNHuG9Gg4of6B/k/IOQaIpJrW9Q9xrQKTMMr4MGk5oEWl
soeV1V4IN/zxQbQRuWBLLN1FP/v0gyy3CCPHrgoPZBo1ak0fv0RSuWVWi+njpLjpszKLxIPuwtqM
Tk4YrY7GSo363LBAwmg8+ZEfoaFZHui3i2IWhk+jgs27y0+HTyh+Zw+9DT3IdcM6sytk9qBZQiEX
TgLLshYzVeBfgRs7SL2o7HncDUUKkhJp5jRS6pVVPTudOB/o2jScDQNBeHI6IcNs6W6E7sUzUPO+
y8Z2/NTSmEWvZJF/UMdRQXEAnN+vnk9GtQ1TXq307elicadOpagm7IbquRlCiqTGY3qLEsiaaNzZ
OhIro3UoWE4JYFqK1QS63VcaOGAvcm3nNoT6ZJ/CInTXptXaO/LMMH4OZdBbRkui44pFUOyXLnLf
zVB5StvEryF8uo1i1yuqO9K6/oUH5QQwCPukIe+MK+WP082Kcz0dRFyWXuS7NFWjLHqjt2OPZodb
P6Sdaf+q60YTGifAUDTcA0JbuICIy8u1prHyCmd41kV0Pxtxs+uUfp+NyjdzzMsVw7+wiq5lMiTX
ERGffN68PV7QAg0zvQH4bccKthmtwbtcUMi8frwujyKbGy2Dzn7JcfB2FEj/9MwSdulpOTTLs941
e7qwsr8yCguo4UGByemLqI3Ga1Y0NUpakip6vePhH5CeNSuDaPL/sjAJ+QyT4Exh8cRbbJHfVn2F
VTIXQ8wI0Q75Fp6ldlPP2kc0G617x4+Tm0qfQzrAu+hQ6TlF90FdU4a8tKa2rvE0/AkX1eXP39wW
OhKYpu6zc0PZlNsmdQWND6a/YpDahRPtQi7JiVZhZ+CxezpMBGmh02hM1/Xdcue0Otm9sN/r2fB+
yvrXsCqjTSQEYhcw1UfV0S+138YAMHxQo0Bc0GsH01G98lUX544jY/2hs+DNcfpRhhkkPlSZpTeJ
7lXxdeVgVNNaGHVpEEe3cdJYLXez9A1vFliYsEHRg1l6ZUmXmqKgZwyvRrBiT5fWl2cWHBpccfTf
yrf/m1GaxkmKuBpLz69zFW6oMnpN8Gq3Y2PHf6R9/m2AsUwj4MzkRa7q9PCi9frz3fVmKDjTkfmt
u9Lri5bcAU3cewe+/l2pw5jXjSgCmFk17Wt1KlcmeX5oUJ/V8J/kUohtbLG49Hwr8GNUYEvPGpr+
S9yZ+W3eBIpXdg28ukRnd509FN+RXDYfhixBVMOgqmj5ZrRiOXLTTk4vb1RgcCBpCbAI9hcfoqiW
QCHeLTw9qH6oqhLv4XlK975sDUu6/k8A9b9d8rPLXj4ZTMTAVUnhqi8v+8Z3giZLldyLjQxeojqv
AuggMd/H2G+HmyQrfKA+SEd/+EWHy7gkn7i2YHMRmnwhvbWqlr5V1B+63Bt4LT3QIE6njhuYK7ej
ceYL5TDE4by4dNhhrYXHHS3VtMduyry0U9oPleNMR3dKuxu/zpS7qQSg6bTTcAzpsvZaxU4f7cYR
QFgIBiBomr+wcNPRcDKTupU5WMBsBmhZgqlwX+3O+JyRzXpJFK5B3i69Z+kNm5RUSHHGA6CnOihv
hUI3Vq6OHUQXZvcibAPwXkBmPU979S7v5vDOpzN25xhwaohWUAZx8shrW3xSEnQoLqRj8lhms7Wb
EHfZ//I2CBXGd8nOx1/L4FVxm3TQbXTawwnC6EwlRK/i/sv1QbQLNs0o0PK6lnzgagsXMuiKQm/r
mHu1n36DAoouZdrRoihStvDRgd7r8+dQKO9zFblMMqCbwbe8EKkQXSQ0PuXlfTHWNZLt0Gxd/7Qz
j8NrFyIBUqG8uXGii+ii8yNIRCt01GN97I6zVgMyKiUCXI/BSaLagm4IXsCINGd3feQzt7oYebEm
ZuXGDsy+uYfEA7iaHhrVHLE3RBy74q9ssmOw+KRmoXCQn/LGrQb9rCMeNeSeU4/mPrdQWamscE01
4ew2khOCzJlcBIlqiJ1PR0lEKfxYkSe66ahoZOyrmP2P11ft0iA6HFSOQbqZoHfhNlTFrCJ1VDKv
1pxqN3c6irfDoK3szSWrIC+hcxWpgsfCYm8sQRe/j+yZlxFcHJDiSz6H/mDupmYoHuJ4sJDyatG4
rxUjXzHISxMkf26STeVcnklQ9EkUdWk+Zl6YGxFSfCrSnvVg3lxfxksH0kWnXb4dCObVRcw0N/6k
mk6UeTqqTnewTQyPeMVwVwQQ59WBEX69Pt6FBWXDSL4wIKnTn+jUNxaoj8NYwXuXeUrfKJ4pQOvX
fSC8uHBAh3Y5/cz0IdJMOq1lSmXgvrhODcJtXI+mqbzD5Hq/GdlNnbQfij5F4TqjpNsIEG/IIu1E
Usf07w8ga2yoX4MGOsSiLLX76xO/sJ0nwy+OXocRlUrXpJ5SGSNUFogSjVY9rkQvF7YTXjJuU6ZI
Vs1cjJKMPt39jckormHejESeN2jK0jYS6nAiCngXrs/qfFFxljgUGguJl0inny6qlO+uyiJMPehV
ITuIi88DXuGL4yCp5XYWdyDy3U9KaBfbbOyd4/XRz40JLkTOpjBJ/2u6szDeQSD6Wlhq6cVV8oSP
dndGZyv0Hddg88o822Jk6qMNtdT1ccX5MmuyuiVDCm4yWPBPp62JagiiwAfHUEVt85BktV9si9iw
lbsRyYnvOtvLC6SGnORlhDULFnf4p7fD5KvFPgtG99OYzs62s0fchjXV9Lc0Wk8HhWEoX4c4pYkS
5tSx3rSxUwOJoMgVbu15at/BekUvXwlhC32Iga8FKLT1LQBZJ24+5mZLJR060t+6wI4GOslLqMBh
YXSeeOfs6NentV4EDgJZSjGEvyVOVn+/vjTnZq5Bwsf7i+tdo/QiDebNKYPRd4z9Pi4921XULw03
Nk21dfHl+ijnsSoCMUIWcAjkLNzJ6SgQi6OzUSE4ppDg8IPxXhvo3/BF/upMNdimBvDY9RHPE4yO
fPHAc63x+qdwtLgJKhVuZAehOU81UX20MmhiJrUYd5yP4NbVUYz2k0FyVZQ+2ZcaGbcGrpOV43Y+
b/kRXN8EKfKNsjD4bGyKRG/8zOtdGZ2nbl/Baoa2DO3rM5BSO9DuVGi7f//1yXMBYuiyREzosAie
LcsPUfkwMtDGNh1JZaE+cvUrOwOJg90I58NjFMbOb35rNxu7gDAkhsrFu/4R565GR2zCpRPR5Sam
ynG65/Dz15kaztwcuShfUwGvOpwsQG+GKt5C7ZrQz1Q38R315+FgJIm9Mv4lCzj5gIUFoD6Q9ZWv
Z14nRspt7Ry/jMgW7qMeUlRI/cu7gLr4QUkETeRGoWwiV7dWzPD8eJ0uwuJ4+S3Muf4kwPZG3deg
zZ13pjE3K3f0pUE0JDR+Zvf4+8Kptw3p7V5H+7Z3Rfjc9IYK3WAmbq7v5+VRHBnbsKMY1ul+wmML
RR5UkmTLDRVChkx/rv3JWTkx50khR6dWQYoNBSTNOHMVoneb2nAqwihoJjeZMYTvx2Zqd1QRlIfW
jCQZxtg/5z7P+TyHqGRCv/G7Y6RiP6Md95iDBLoJpi7ZGUkb/3JQcPpxizXo4C2KXY3O8copZkSg
8ulF8e1ud32lTVbyNPJhFNO2VWHa5DWMxX6G4SCqTmMJ4HhJPwhR0VZVQUoQG+HKK/v8XmQk6v+2
aWrk4Zape7+Eb6czYAea5ojeQgSuN6HtAqqM6t9aG7GN6xNbG27hlhSdW43LheHUlC6KQiDeVQfA
qoVD/72/qld2cTwqPIZN0YtcuzTpN5db0wZDFfVZ5qm9H3zIRKF5SgMxf1jZUA04sID9hflR4ids
5RqhJnI63uDD+AwTQeb5eafcpygF75PJACTnNJOn+0P/6+MJWP0ZjKiKItrCu+R5o0LVTGkpjHLA
yFYXog9bfEUsA5DXnBWH69P7meVeGKbghSiJdCGyME253m/WUwkK6HELJfG463pajJMfbelsgxah
0yB/UtQogNSA4DVK7mOluo18wJaQodQa/UbQqBfU+nYJBGvQ8e1S2CxEWniEYrswVcOVM3Th5iWt
jOFAuCGLD4ut6H1qD31JBdFIbXRcSD+g7U2lHmLLqXV3Wa25K5shz/5yceiPJx1HVpe64uK+s4NA
C2HGQFZdrQdP2IrMUCFcoDbxQ4BI0W1gw7cQUWZccZkXHDMlP4pvAMwskC0LK++DYs4V1GG8aejo
9CvjatcUYbtyky2AK7JsRB4OOJorD5PNPyw231bnofDDxGuTHElYCloHOw/hrWvRaB3qmXZ8356/
pm2EhrfWqY9qP9LfBNE8TdC98xjBPLEyc7mJiyU3bBXnJROSZBsX9ti4de5nc5x4dmGqR5G3RDhq
BARbCjxft/2LQ+FJwH+AzOMtcTr7Ku0dkrvMPmmNyMvVmIdv0Gbod7qfro90YTvxV5RTCV5l6mdh
R5leAaBqnJi3ip/tClGhW5A48crSye9dLJ2pmVQgeNQDTlwKZjbqBMdMWcQehGWJ5/SaiwRwryJ5
jyJcXvXh6/VZXVg/FyVB2+I0YkDqwlVRV+95DwoAp4Fm3FIAGQ92VMOu0qEK8ReGYmbUPVTqOMvI
v1OKbIz0NvbCDKY3UYSw10zo0FtdbKzcnz8tbLGMLhJfVB+xDNs826xGK7qudyOS8Nrw6lYhmP8+
KTyz7GtA2FlzU6u1ejPnE43hlWU8wAyYHwUFxDvhhP5LGBnGfiIj9ruAzQpC4NH8Xk9BD9dfDTVA
n9EchPLGRiC3cWdBKIf6r98/IcfjQ9wMU3Uz1emvwiIcEu9Qp/JkptpuOXIr33j5TrWSqpmZ00ix
Y2f1Jbh4hApWDtS5gybnKAlFNColur18HmiZ30RpX8IlUcGmXqCYA/GV03mjEReeZSn+ocInHX7V
NLgUuJ3lrCiM2YsARExh22dpSDMaD4FDBGHtvirA69jwUl0f6cLrg1cPYdwf9X20WU9XcVRiVIds
EXpdXSje0DnGQRMtpNYFMhUDeldoJSC4YQ5UEIbBpU0zqPOVk2CcHXLqMwDCKMII7rYl9KTnaQcH
fBZ5NZCjg1lIRrXRLFZ2Urs4DIS0VKO4Hs6US7tOAS/huiEsTo5GCBAo2r6OVX+nzP5IsdYHRg9C
5B7VrvwY+nXwBOHSb4Ffmvez1NeZMGLEgefKW9kDmdY5PZ2o71GwB0VN2pm47HQPNGovMAXrcg8U
/4gW27itxoA28gwasSmH1jPX+3afxX22S3XUWOayoBWnjua934CQuv455y6QrwH0weWJb+dtc/o1
pjUORlVYIbRTlvnFnyb10PMY2kGsvyYTfB6LsOvMl3w08drZETYbrmfRmomnYt5kTJtyE3dUrtAy
hHQuN2h+RWxjQwJkLdV2ye55u8BTK1UikZtcrLnetVE/iQomrNhV9uOoxxBHagZ5l364aWe4Iibl
wTeh3J/KSfecUNTvf3mdedNIXD23KKHxwn/ZsCN3oR4kROGoxQtqdDcCfiW4DDVz5YBdcGLIVqCC
aegUNShunG6piOLQmn7earre3Cohgi9Zj3AZ35bsG7OvNl1b/DIWBYwnJxo0KWTaRJsLO7KtvJzi
hKt00gUqX4pW7yhSrsZ7F8wVDilypuSJ4fVe6omLvHJgaTZij4vvcR5j52nKHPXohg7tjeghF7Ah
tsNO9TUCeQQ0j1Yjpl0XGQ2w6QAOusxR7ikd3GmlVn789S0GFE5lgFI7yJ9FNBaKILWccY69OZ0e
E8eATdHpYdl1C+P2+kgXfJvOXSFL0JLMxpY/f3MZGonWllaaxZ6okEzbWFnmQP/cwRl5fZzzeAwU
HRUWyVguQa4LoyUYU2bYwwnFBCw/vmEFGyNqvse6+oTfSldGu2S3stKnSa503nKLWbW1roYmWCIE
qVT/MDcGMXNU5ZvJyKpDaAfQBHepsXJPXDIogAo8UYCimjDRnS5lnLqQ/I8uIWdeRIeytIKD5RLd
il6s1U1/1qUXnl++CVRiTk0iXxe3r+pGGvyGPgaiaO/D1tpEdftIAHrvm/RWhvZNbFbHJiE36msb
0dvvVBjax6J5dJCQzQOy7kP9aPjjB7vsb67v9KIHQT6kSKDBvkfCDtSGay6chm0nykSwB1ciqc9t
Ehn21hoRg7W1aNhZWQLHQFyXNDnrxZEpBvvOn3vPVjoLOE2wlkO48K6Tn/MT7USw/Adl2xsLrxpi
oqTmLMX9VO4j1dLuxqz+mnYIjUOQ+G6ITbiyXJPCALDVbWJBPZr2Zr0XVdtA1Exh7PoCSf91tndI
yfKilSBJY3G4c3Afqj7geOLSNo7APWAnKdVq6+eqfiwzQfU4dK1PhR72N9Nc/oWgiU0hcaBiORJV
dGqmvW0XUCqzPe5Q8pjXKgP9MstaiU0uTtImQwECWqCtKU5H8ZHUSREOYBTKJtuQjOdH1ZnokU2E
iRisju6w06tQSRvZY1MYYmWNf87ibJF5ZlJZtWwqJAsjHOMsUNyi55WZajxewpeuh6G7so6DliB/
THu2oIuADbY690nkeCC3itFky1/rofRmzT+Uqr1rG22TaUAtouRWd9Lb1kjuGjApSHV9a5Py3g76
e4CL20pNXtRy+GFOsH3rFLp0VGjM4DUoxudJDR41+qjByGxBzUDXn8be6Cbb2dVhtk8+ZVXxTUat
dl0deBzfgkQ78JR7EA7nY2qPieJ76kBLMoCcATHoKXeOSVUeBqhSY6vflpF/NwbuLRStD0PbHbpM
P2aK9lxa2VGdgm9KMtyFA4R7XfikS9E8BsMJpjvu7u1gFZ9bRdz0jun5Y370NTiOnaE6Kk31/rrd
X/SPNgYv04em5i7s3hZdUA0DBxFFU1pzxQhtXRtGfIbrvl4f6tKtxuMLtBppPMSxFkONkTt3biLv
T0VzvNCdpEh2ugbyvzyKwTikGIgkFqFglbgxKDQ19vLArW4HLGljKXrxF25ohMKIOGUnAVC405NU
jSLVU2uIPaPT6LKHW3enZGN6vL5iFzaHg6hzo5BUIPm1WLFypL84p4jrgZOCrbEspYahlKsr1yqy
8v+0OJmMRIWeko7LkPJR88Yfm31thLGBZ5gsZ0ZxLDG2alI4R1Ek8S5OyuLx+swu7BLxHSrsUiNN
kOE7HS8j1dd2OjNLycLfdUMXP06Wv4ZtvjwKfpJstazMLvwdSYQuU4kivayrs02amdY+6Llz/8Jc
LJXy0c/Af2kLNlHqkMq1y62purMit9/x3stWsj4XbYG8I71eIHBoBjtdMW7sWRdhB2NcrAUHo82g
FQnycm/aZbC/PqGfyaoza+Bl7VCg0UH6LdetV6NBaWnpiCfcw4Z6RobimR01w02Neu9Tp2TFvI90
O6kPQMNaczuTJB5uayODr7AO/fnOVlSkpjgnRbTjZk0+1aFevSaz+7vpz/NeGVvz4xhZVYqQuwJY
L5/c9EGbADhsqtLujdvOLHX4qa2qfR+oQwf/kTb0gzciukqsb2sTOqm87L7ZoFEPSeTSeqYGhpvf
cuIr7cXXa9fY933Wf7ZquMS3aZ0NrVeZfQefB81WwxZCawulMvDFWx/K6S8q73ZI3QsjO2Zar1PO
FOY3ACnmuBEZFYXcLrKnupoOeq5r9rYZO8TiCuppz4MDHAPgoZ7+VrauLr9vgtc5mPlUBLz6ZNs4
mfU5LVX1XWsVNGU5bVt/Ciut+cc8U6Hdhl1Yujvu7OQzR+bIb+bdxkxNqFPV1KSPuTTjduvqvfVF
oBH7ruYZZIKCGpJkm/fWEKJsYifjZrKt4qUG/XnTZVoJbQWqAfesGbL3dRkHH6rEqY4T6d7nDHHl
fTehiWIXs/5QDVp3UM0pu3HREoE0O9JH5ERLjWymbVXzJ9GMDsUFHzWW3XVzu/AukMUrciWUeAHe
LixbqTW/KlTEDDKT1HDpOt87AX+ZU8fPal12t0XjGCuB0CXHQOBt43pAOFKmOz1MdShy3pXk1O02
U3Zjo8z7MLLClZzmJafKKVIdm6QfF9LCySE0znpSPfYG3nrEMrrZe3Npjgdd86eHedCqw/WVvOQj
SKHSws8fhJPLB4g6qENjMi2B5sHeSTA/oyAhM2TOh+sjXdoz3ouSW0C2L7qLBcz7bCZZNUJcasXt
QQmE807JJ9Lr2QR1Fy+9f6TW7K/4pUvrSTMMsBpywISv8qPeXFLIe/d+VIJ2zodRv8U++6PIRgh5
4/Eb9TV1xUgurCZJYhNMi9TxBLF0Olztd7aWWw2v8DLMtm5iFruyjH6faT9amdil1xlDUeQhMw3Y
YVkzdvS5bpKCB7/l1Nmrj6Khpzo1XGtAaRB8ruwNCo7hXjQx1Gh+YN3Vetnsg5ngM+jVtW6UC5t7
8jVyYd6ss5PFla361DLGEXahooB6ODOyXR8kIIETJTu6Bu7uukFdXGxEs0kaAwomQDwds23xk3bN
+W86FH8NxJJ3XTmZh9lG5vH6UBfMyKByLZnFSTHhdU6Hwu0HDrcbIS/616hbOFDNx3G+bSsDAr6G
HP318S40i1CoeTPg4jodnLgb0Q2DjHEGpxfEI9CjwCBLWPvVzsybHoVLXzkWcZ4f9HIQ2za1YY6b
xpWgSx7KxbVOwhzABSkl8mvO4tAOaIJbicZDRzZ37Pq6LUlK57/p6ajuY9fO9m1jVJ5aJ8qNXnZr
x0mX3mc5PJl6k8wrSQi6OE7XHdjTmMe2js9Qc+g2R3i5XOguk+q+tbrvs23tjSk6WEn90R9giB4g
9SktRJPglG3LL6NWfLZ1/5ha2RMaFTAndK86Orcrh/7CzWDQPkhxTWYhwQOdfmRPa1RQyQrRYDXp
to5z+BK7Ylix9gujoDnJOpDidGVr5OkoCZB3NVcCaiQTHOod5NVe4iTaylwuGJ7sM8Y9I8LgSrD9
6TBqKuhZj3g21woQ6gGxn72VtMlNNo/+kXqwfe8qcfmuyFN/r9ahudetWvWyJvpx/QScnzhZqOTR
Z+MbqYwsDvfgd0h8+xVJv1Av7hOzKW4qRegeT8Lia1UJ++Z/Np78njcOTO30oFbBeBzsKZ52RgyS
a5yTYF+FE5x3el2tdLr/bBw/NW2DuoMKZpyEPKmNhUvRXYyGgopxoCsqfFeKcDbhKEhogvadViDj
CNC2e2zKvnwFpxGRy27M4jXyG9FukEbuxKHS7BxRGneqewKyXNy1YeNMuxlMJYSGgTUgPNXHIEnm
qbGzbSNMxFr6xNfe+SXHZZM20RhvUSyNdVi/p6oiwdrFsG92tdrsmg5ZvM41C8j/srwONypY5N/d
PBm+0uCcfY7sAikwDTxFsamNuIZBdW7mYx0aenWI0UhB3UwdnHSLTlNqbTREeA/I1arvUABX1Q1w
5ha+qtxPEKo1iwriNJYKor02hczQUjJeKYqJulZqmOXOGl0U/MwqKNKdY4qSlrVsRK9xJDv1MiZ2
F6HQHn1KTKUp96rvI4tr+4r6efJ742V0oqrclPk4pneUzEYH2bXdYPeNhjCUpcKY6M6IA2t9Nj7w
9fF9X2c1ZLJTnkDf26liDW17ATtIyCoxp2jQobAjFt5dV9IYXJ7twmCgH1FDFPAiGzV0+OhpxVsU
vWskYabpQMXA32hNYm/4rpJDH0VPTuX3t5GrzMEub9DqK1Rl5bL7meBemCZgC+piNs2uMvtyehbi
sdbbqHLcQ2M3cHQFKorBBP0ih9Y6tLUtcfA7+hvhrRSDAhovkSI2zMAAv/DOmkAs+81diXohlrn/
5WNKUzPVJOg1uJFM6SXfHFO7rCbN5y462G14PyB3Om1qRX3Jo8L4pCkc3+vDnV1/xKokuWCeMl2d
5NDi+gvaKg7Daka0MciHLRblbOcw7lHzJBE4xgHYCb/ZR4n2ZSzndmUf5DKfbIMcnClSZ6E8foaa
m8dMdMjwRB49/ciwiuDZGvKPWpJAUtyVP0yjf74+24sDUvYlVIbeiIrs6eJGyuxUQ9lzkfWl76VJ
3r63JlpX3Ik8q1GZKAY57S8nXAD1UxzklmeRidAXfjBX6I0Le2apdhYRzJC629yf1mz67DqRoxDD
cJcIAGjLRKKbjPQNBEytCrTyGJgqaVslDfdhM8FN6SfJym0tl2qxdyR3KFJQAOXaXja9QixmIxxW
yXec/VgVdP2SVHIefCufNhR+EQDRS1OWLdaqNmdhgpzom4EXrqXqg3rsbB48sRTty+YARZq+WUP+
XlhObmbCbrD7gL+WGLvRMppejyYAC0Xeecqc2Id2Ro7JUqfxITFXO//OwxKalQ3G4zBKXMISBqYE
gaLHfhUiHabrN1aXindlMIrbMsBSGycqj+3Upd7Um/6dFtjFzo9EuIndWHm9fkYurC/a3wZxLx0b
1LUXYVg5xpUSIvRGQDx9y00RPEYQ1x2vD6JfMJ+TURaHAtIis1YcOob9EK1HumHira4038nS0J3D
9bGhDnN0q/EQBxQkSPHtpmJCD4KK5sb1odVtkfGglmbshgTxVUu2UE3hfoqoOETc6KOqvgxN/Nxm
FE0APG6iyq43wB/uSKpY+6Ztm5UDccligB7IWiJID87gqW+purL3bT0JvaZRjM3AE2afWOoHYGlo
XBjmWlPe+fMYg4FfBREpqeKtLevh6CUr8dzagRf21e92lMIvPBniOaHlfJf55jtTTMkezFh4jwNu
yRz56WGy6LPq0Zn+dUfOPQp0HSQELs5c5Fhy4bQFnf6B55Yi3isCKVxFbSBi1QfSH6llHJx0XksQ
XDAhWQGAc0CC1+iuOV1wXoxBprUYatS0L3kQ669u0GXvNTACr1poVNu8IzmMrK3tr1nvhXuEoUm5
cE6pEJkL6yX5M2tTFCEUYBd3gQbRbuL7FSielDq2TQqxlfKX6fh5tDv8FAp1tn0UVvWNfMbvlUnQ
NVRwuGf9DytMKOemhHtK/5Wqx00AT+WuqbsHWihiCJ+qr7ZZoLyR5e0+KJXt9XN44bDTAMzrV+IM
Zf3zdA27rrDMyWUNR+QOD67d2gdXg6jhL4zC45F9AlSBjNnpKCQ5o4jugsAbeEbusGg0JvrJWTmA
FzcFzBslIRooOBano3RJklBAhP0IMMy8hY4Alt4k1Y6ZxdTaWb4kyKCtmMLFBaRvQ7JMgH9ZVtYS
Ncrc3haB1xjut6rVtD0qj9lKTHieJSCQ5pSDfyEpLGuFp1Mrat+IHSAHMD3E5ZNRQUfYaLOK7mzY
Icop0h3ZlGQP/E/5oJRVu63qVN2D3YzeA04btkM/GmS8DfOpn1s0ieNEI4at7fkuLvN0MyYdfyrp
KkndxdUBXwJhAVls0q+n3x3HUeS3isqWdC5KaDoUR1Yf/vgL1kXeVebJpeddHMYyKfzaqRhEtZrW
E3Fm7q06L1dc3KWpECXTcQFqhFTcYhRht8lATYuNniGoyCe73nYyKrg+l/OHEzstoTLgLWjPBaN9
umJZl7iGj+Al6Gw1/lgNs3FMVapL1hxBwUOOZgc+jNaJAVTzXI4v8LjYIASAUiYg4W+GcYLBP6lB
s+R5dbPycfIKW8R8JO1VRtHpraG+evpxekChPqD7/MBd0n0FTQZFPI1fWzWbEaU1GwRMM+4WmgwQ
q7JSWg076xCjQ7+2SnKgsw+h/UVSNFHIXGah/y9n59HsttGF6T/0dRVy2IIkLm9Wlq0NSpZtpEZq
ZPz6eaCqqRJxOcTIG5UWsptoNE6f8IZlqVIcjjsRzkXlv8bp9NTEwjsvWmGFdmYWr2U9FriHR/8y
lCr+jayYBGAZpve1Xenvb+/KlYOBnB+ZPROTVXByzQt+Kdhivx1V61Xo5ssZj24nxpohglrzu6us
+EmybSBUq+jj5rJrKx2GxYLykyONKdC6TN0nMt8T1HgbQlmF/VwjKN/TllloabOTl/oShQD+MPSq
Z/TRUebDhy/FGxx8yQG38Wnny6LF9+Z1siyjC+5U5gro2VxuYZvOprKnLgrx0670VH+qzaL+wSzI
006alY93NbhkP6j9SiGhXrTygx250xCowp70YNQWLuHa1T4AtJvfgxMTXMLaq5P5/sd4sPJvUwUS
7uQDsmUKtBjFpyQxjR+N6cx4RLj9jK/QkGKIJfViOjaWNwu6SF1h3U9qElgzMrCVhyjKjf4ozSX7
lKlZYlnCgHUO0iLBQco1wQweWz3zp2NqVzG+TYMt/IMnDJWBfZHx8zB36ZMq+ujPaRRYTU5+/T2N
+1kGeQaREavdPnk/9LX1Gf/y4t+yM8q/sjrGqXKJNRsbuNkeOM5+Sl0g0r9yq/NfUgSOnGNbaiwV
0ebGHWZxMK4W7oh9ZedAeF+GPPmReQ1fQJW36Xcx+noRID+Qfo2Nqv/iLDPMd8gfX/Tqp1G1yRm4
yxKjvBuMrgchBK71x2Tp/auTlvi3w8hBPB189fsC81Mb1JEhnnRlpdHJBLxzTnqTGbUhNPktEd74
tayt9r20cGBpIq197zE9OiR28ZT3Bd4iyus1zB+XmoZLOUafnKGxH4kuLkbBTfS+ybLoVNAuwl2y
9OfHirG3f+5ElmJNiRwaPh1eW2t/1W7e4TMy+ml6oCay1WpnQqmAXptog0JE/hjC846/6eUyNMde
1/uXbEjy+U7ZtbAO/5NdhrhOY4AjSV2cgd3a8t+L3ClfBq20P0tUSooA9c3o3dT43YcY/FUclF4O
elovBNYpFNzxZ0864v2YFsWX21//+nVfxjt6VJDHGYchDvOGPhAr352iPIvCuEUaNEoQaOgr3bhz
W+fz768EcmdloKKBQWV/+SmSWTTYMhd0xxEbeazb5N+uz5sXzW/TndTz2jMBEDM0myQedPomN6iy
OE6GKWElSoOwiQv1uNSRfWh78cftZ3qLhAdeizIZijfETqazm6Vyr/Y8wQEN67hFpslcik/CZdJP
bDDPXCQYhFktk34AxsckHuBJ5sVeaP35PJt3yI/gB2jkwIx6NkFurE2gdGPkh0XsLKGcHDzeJh83
O6v8bMxYu/W5CpzIwxsuar+X6L8HRe9Xj0p0/8T+t0yMj10X/Zl6zqOTmM6/fb3E5zYz651b/sp7
oZEEt5BKViMkbzZratzF0irOWifa4U4l3t+yLTDl05wouP1ertw2FnNdYFowQxi9bSpmL44Abpky
CiPbqY5DYTPu6128f8pJQwlCmlNggQT5/XPH8GdVq1r1tMCrXZ7wOErHjGVoTbux9sfQ6ZiaG9l4
5t86/2ErYTnRP+LDRfJ58zG5emf5SclSfp5oQZ/mSQBgqEFPslt2nurqGScr5Xx7cGwgn14+lm/n
/YiWhx8OagQmU0UFjjLCxj9tMfyTBGZxP3L5noStD8fGq8v7hkxi5ypf9257xpHQocZD+9agdXb5
I5w4jWc6FT72BboMaRoyIE8mL0wXBtZo4qpPzUR1Iu1y761eXZmxCnJPBBTO7uXKtlYkmZC0zTvI
3aeyVE1gJY33IAakVfN0jD/PVaZORm4bOy/5bf4HkM6FemIzx2Oet1nZi5FTUTEc3B6U+2mua535
hr+nNnXtq9RJvnm5LqdpixIeG8Y0aTn5YSmi9NhmTvQdttcT6Dp3ZyB+9XmoQkDM0FR5I1BtkQQ1
Mjf80Eqd5oWpYcXJTffARuuuvDkpYO9tLhmdVuP6K37Jmm0QEz4JB6uUSDkNymxDU5/ks1Zn6rmk
87oTa9aotV0PvwMSW5B7FOubT3FQWTKBMvJDUSbNqz8jehPXHd5C1YAV3TIYx6Ez8VNszeS1VOPe
nP9aqCOaUidwVgx7izJI7UUmWsHykemO924y+e+MzBVBbyDLwrwLMpiWTl9vx9dr38Qvi24lpsZa
j0C6sWjLVPJH60TZo+kW+HYZCW6GvoVtqKkwRHedT7cXvvq0dELBZUINoiq/fLmdMy0KXBIvl/kZ
oiGqOnqmlGeta7CU7JLqIxJcP26veaWjTAvGAKq7zpKoJDbfYe/YWYSUE1+InnyvJPUL5Xny92A5
4tCb8xAilLKoYCgtvIGyuHxQaPYGsWiLMOpsYvRctGAaxczwxP1qC9W8a+3OeTEWBAoKjkgIWdc5
N5YP/of5cMj4Hn9CmmvAMtFWRQ6u5D81+x+qLOIPt5/u6vFdtQXAVwLP2SLSrWyqkmpkR+1S5G2g
gbd67FscJxecEn6kEh3VXI+TR82NzUD3I7Unt3Il/tDd5XKxaLjShtpE9kQtLtUW10tXqe5Z01L5
nE5e/6xcqzgsZlk9a/ZQPHmd6wct0vVBkzTjO0Eddyz1XDs6uYt1Wz955xFpsWDuB2yIC1jU+dzY
h0EDUdkt3vhoiAWLXCS3IsQ7z6hsoSO5FM5zKnXMHbtO+2x7A1YddYvVHiJ/Jy1uk6NmgEaZ+C0H
ZzH0RyQGUU3TTUbLU7ow4T71JkMUC4UvBqhW0jV3XrGUzxaq/3/oepzf335bV0IoyofI/QJ7oPG1
TaK1XjZCU5wpuyuG59ob/JOWJuZOSLvyea9S70yoULxmnrk58Elhp5HhNSSUtsD2qpgQO6113J9V
S6tozuXRKLoirLhMwtvPdy2XXXEriFUSvSlMNtG7SvVhHGxuWzC5xX2dmM3wCFHd6A+eM2kRKpz1
/E3amX5fx3wQRpKjyyYn9wQTbJoP4D6sP8tU9R+7GheEA5JP2pOnJRXmaWbbIsGc6ul9srjjbzOa
VpbFymQiLpGFbwcV+Zx7Qop1z0rdPItYdgfXwAxJJQ0WdIbVHx3bRG6OgiIUfr8HIrz2FZkgernv
1i7fFosag/WYZlWRpBVAbGcjwq+ubuUZF6edEHztCALYolVEAALMa16G4LT1XGTweFA9HeIw9dDQ
i7VY2zmCbylr7CfJ+5oA2UCHt2rTODOmRbsoMjw1jmmot6mnAvC2CPBNpGr4WA7Z8LFVKn7f+vby
MEYyledUyJTxB9hOaqBq7vKgm/z04+1D+hP5urny14YZ2Co6SjSW1lvqlxSj8l2RRa70w7HDIkv4
36YMpKHWF6cyts91lT8OlXzxI3oksfWhGLW/8mF5rufiIVb1+74ZT2ONc6KGwRyN8bozD7k7nYWO
yTlSxsKHVh9zYHpzOMLhUYGBtMzO/l65SGn6rbAByJr04zZZSyqdPofi4IUUSCBde/ApRd1bh9bC
HtzvuqO7AkN39m09Gtt9Y74OXoFamUR+E1fkrOX9sjheOLt9+ylKM/vVBzZR0vSech636fyA6l39
BXHd+APE9aiCtve/C0VLKmiGdH6dIZv/iMA2qqM1Tc8Z3fkiSOw0+9MQOgKXM0qpX2Vud0mgKjRU
D3MUGX/kUabvsXmvXJzsIKMTVBWBOm3rgqlHwz4pZy/s/O9SFssj0rfFfVmDKPMGlJqVljv49qr8
ZMYwH25v5ZUZ7arNZAPXAVELoXhza8pIj9waPkmYMQ8O3Kx51KP2TmTqkxZjHJ3oZSh6+bH09Q+J
I/61oMoYabsnxXv1FLmMjqiPfl7flx+CjhxynANGC5fYf9HHZO3fL9yXZRqf/KjpAjf65/aDX4s+
oO0ph9YsEDjT5YpjL9F6oi4Oa31Eg6jwXMy8CEG3V/mJnNmeVCIcHgzQi2Eyb7/wVEPJped66+L5
G6RdLywLBTEFgPjRyIs0qHOG4TUDlfspL9UZxDGWjnpif/aiCfJq6lp3jh7j8b2sg9u0HM+MspOn
GcXGR8QIzVDWtG8nJ5EvqLr//sByFVVfMUEryARvoctdahdTlG1tYvM7GPkjIz4j1Iyxxe/MUHf+
konnWIhpJ6RcfTXkyDCeYZiBcLlclH74gjLLgv+0w3y59BoHsGVj72QI1z47GpWwpRhXUuUZl6s4
i6qVGY1eKHWvCmEtObRFRz9slir7bNtp+5Quqf9YlIP3UclG7ix/rRtCE2QVmEGZYCUPX64fqaHx
pWD9fM6QWiEdI5fM0/sKZMShixL/oyvTkSxgXALNzemeO72x8yOu7vQK+wLJx+24HX6KOgV6NdD9
8BJLD+bItc4dkhvH2x/B7VV8bfOp2eAVJzrnXihM1T71bYligC+6//Is4OV0AGbA9r3NftK1mWmw
tBxVvcdqoNfdY+wh4vIfngUsC3pHpLRA2S7fmrRzs7D6gbOZJjEB2flYooa4E5SvHU1AePAF4Tmt
GuiXixhe2SEZTDScktJ4ld6Sviw+iZiYvexsShfNkKlF+KHB+NIHbbbzjNfqVGZd/AL8meCWbsVn
ItfMKwu1ZT6NxEVnKlMLPO+8x9yg8bxvneNnf1hmPlUBpkraEqSaLfIDd+dkP9jZsHgB1j11jMtO
Gf3bD/TcsCasBu8I0Mhl1lHaKI/qM88RN5WO2p7yYfo6mSWHQ9649euCTxy+yD1/BiJv1kmK6xcf
CJ/xB9OX7bfbL/VamUKuzdyYHAxk/+YOBJWR1EMjyWEq6OFA3G2yB24FKJrjOaOmPnVmbx8mzZ0/
3l752r23koSZKBKDYFhcvuncMBqHgTq30BIn7xR2EMfGyf/Qlfro9d6HxF32QJEO/8fthfTripsD
bEkPgIvGPYSW8pExyg/pGssZ5tdhGRex801eS77x3gADhqwvvLYtYa9RfdrnPbesHEX5R6GqqQlq
dL1PTYtWRULm8bS0qM+Ws/iSOJ3/MKJOeZxMLz/0Xv836PrfNgiEXM61vrL7QEqAJ77cceULrxcM
QcIY1bdzWVrDw/9H1XHlvV6ssvmClyFRcbwG1hlRgjvUxK0QVUDctO22fZfHc/oqtP9QT6HB5oFg
oqlF2W1ePhlndxT+GmbNahkpBJb54KzNjdsn9q2AFxuIjs6qcfMT57M5QA6+hHoFVJHmkjG8t3s/
IV8pmuOU6MmpjXXvi8q6OZzbSB1bazYfKrO0vjN/HF51O5IPSS7EYemBXdz+YVeCJoXAigqletZo
Kl4+PmqxVjdUKNQki6MCgmS7ek5SKfWafSjyguGZKfRwsM2vnqaGz7dXfysi4yPptO4JEgkw8reW
FQWFyMIwIwopGQd18LN4fE4ie8BvHf4GEn34Gx5zr40/6M2qnbKS+pMgFcJ9XLrGxukRzHDglRQo
R8HU+IQZk0zCrErl+i3wdQW5J62dn30l8kGmpTZeSaEAIzfxx50MW2Tj2nHyDTxl+754aETTf/Fl
grzIgF6KS+Mr1NrI2eHeXEkKGEcwK4aqDmRkO1vNNZ3GWY8oAr2j/m89m/rDenPssO+vrPITAsmX
7q7Kt/blofAzmQ3O4rmhPuPVGvhebbaBbdVFcPv1v/3eoZsCtFx5ekS5bTtZk64yq3Zww6j15VET
efIhyVR2sK3JvZsoe4LCj/IPv73oOmwBXQQUZgXFXD4cx7Gucx3rEisy2iZYPH9+V/n618gx1FNV
L+UP5U7OTnJwJaTTNoSEuTYs0BXbjnnwNErpPyVuiHh2/EDDtf0w2/QWvFg30ValX9rodfSifDAn
0+T4L8iH1GHlMMRsPabXllv/fsFAm4xPn17mCnXdYoKS3otirzWdUPqRPJt509/hcNucbm/325uT
VeC5oscHrgua3eV219JKUrzLnBDHO3lW5BNHlESOKOpNFCnVnojs3nKbo9uafttxqpwQFpBzaLVa
nfwBBK/m9tHRSIffz9L5/Cn2mKiZCFH+fO+/9KJSKZRYxOyEk1mru6ljBitrMe4cn7cBh1XWBJ0Y
jdnjdsqkWsfE0qF1Qicy8qMZtdP7wYxNIHiC9bBEfnJBHByWdNojF677dZn40GgEi82tT1OYgffl
65Nx7Rdyrp0QBLQ4zLJFDs+SzX2au8PeKOLtUjwecA42FOLQtrNZS+RxSCDtMK1G4x5GXnSvTXmT
7QSdK0+0CgBhk8H0npxuk8rQMyhiSFd2KBMRP+ZpZpwHYERh1bjVTrS+shSsWgY1K5IRFtbmcrX6
BLGJMoHXnYoK6bylOeA84h/ratlrBV1dahW2W73KgGdt3lOCqXyrRt8KSzutQjEigRuPxninwyPc
OYxXojaeYI6G68UKCNjCsRmkqS5ZLCvEBRuebR4h/pjE9ou2pPlXXenaHS27ZeetXZlMsI18BRaM
akhQW8q8plM04U5tomNLEdyMSNtNtXeMpGs9DDJX6GAO1ocxNn5kvpl+zE1ghHjBpOG0+P5dktv6
w4KWyNGRVhfGXi7DulVa0CFm9ORG45fbUe/KHv1skpEv4x6H0NnlZ0NFElEELswaCssj2BEbwoMF
Eu2siig5317sSsyj7mT8zN6sOOn1bPwSg5jR+R7yT1aIK7r5SOph34lZDOgcYoAyi2L8bdQ/aRbw
HqpdpDlBWF6uN8p65BMGkRstwDaVDsu58Ip056munOifbCUMnVdZiu3H42ZD1tQyZRVntj44vpxP
sVw65P4J57c3cP3BmyBHIQtBneEREPAtTBVHclmamUtXcFb6a+S3MaIE6V6qfQXsj3gWURwRbobZ
jLQv960p3MlGstUIMSsWD8L3og9tHtdMpdAxyYPUEtXJa+rpHvex6Z+iUnNYTtZ0r9CHeGVEYz/6
DuNQO22qBdEdKdGn0HO8V9Ik6N1kaQ+AIp13tkzm8Hc3iOEw7cy158vH524CWWc2VefUnhHmNk12
WUc/PE/F/2WRVcoFMVBzzQgvt0dvlqJHRNkI8fMegMhV7TcnbspPtx/l7ceCTTJlHtpSNImYu1+u
YhVxniFGQGsZhb2AOUxyWLqOMgEYBSrR6Z7z35US53JB43JBMULyzibHRexCdA+zVBW9y6T4Z6zy
9CF5SuD66f1woDxzkXrpqcTSKQmRhRr/LHC6gg3u+h/atmpObkqPkxqyvGtrBPZu78vbz42fyVht
bR8zUNkO/Mx0aQDtuW44p3lzaHoSwXrU+gAsgLnzoq9QIlkL7QCauMQrrpLLLcG3yAfDhf12GiOF
CPVMHfWq0g+iyaYwKms65ch332t11R5RapqPQ26Jg1M25U6Mefvh80MwN1g7uRR0W2qf5VOhwfhw
QxzJhvMYoS1vzv5e8+hK05plYBIwDoAw8wajFJeLbCPG10wdYuj+kJXOcZT0QeM1VFd2jfrLjGSj
xIXssQYNjUKkru+832uPuppQrvNGcHRbXFaVJZQ9zPzDJHYtPFeT6mBqvfXbkZREfwUZA1+gtNiO
GLXa06vVkClMu9E9RvM4n7PSLU+3z+qaol3Ga1aBxIuE0Cr4sT0/Wq8mWDTGSmlzAQF6+nTWF/ef
MXEpug0dxtOYFw8GOcBO6nPtI1llztcW76rds/6wX25aJGW7SDYWm7jU7mPX2tGpjSRW4Xq5t9S1
OEV0IvUGYoo4iXm5FJ4Kpqhn3tfYT+VxyJho6Xqa4arccanb1u8XMj9LNEZEIGhXAs7lejpK162Y
Rjd0jLm6N/pUBnJIvJ3U4epTEd/Xr34NwJunGvR5Be5PdBZK1zswNakpw9PynBbjZ3Nq5LvbB+Un
RezNSVkHcbRqSB+3H3hK3y8BH8iXB6jpVJXNdIj83gCDPEehEZvx/WIOjJDoRABeTacHA29ISB+1
PBcTerwkit1R1zrrXstMVCOKQR47kf4NE9F4ZpKnA/m1q7Pe6fVDlw9/LhJ6ha+DTRiion8tS9c8
QXqIA7RA4qOOFPux08GhxFlUgvRfkrvbD3xtf+mikZytVB9tO5c2m96s54WOilDSCKXMo5C2A+vB
CWD8aOp7mNL1hW03mLC2emsyB0Dq//LY5AwAtSjxnHDuqhKd/d4/uOzjMcFT4xDHZh200GPOaO46
55H8K4R5gjHAqJLX1Bq9c9MPZiDiZQ7tBUMd2VvjYdZgkgxtoQdo6Q/PPaY/TzH3I3MTr33wI286
e84wHvtlBXuO8XzvLr46AAHTqsBHTfhcqwh/ZJw9zBbVWqfyAlbxnGrCdiuz74zZzB6rCW2B/9W6
6uJUKTfMCwiUtVjaB5lx7y0MGb/efjnXwtave7U5/LXeJJwxBkStbzSB6grzi93Z+msTZeahQZH+
Dnk5++ADmjrcXvlK8AfPhZCcT8lLE2E9Nr/ErSmufKt1U8LyYDdP/YS2ui7b9nx7lSvREXQcVzp6
pmuM3KRWoGSn3IHdHA6yw/ZR2vU5NaunyZ7anTDytrzCjuuXlTanrihMpM5lTBiJY/tgGuWIJQYg
bbEAOXIFlrlKE+q/bCLcCXLgNUndOpsI+Bxd02bcOnY53ZV+LZgZZHt45mubSDee8dg6ALK3jcKk
SeLaqmkU5qpHoUYTJXppo/HQCXsPM3d1KaLFCqABy7s1Ok6ESmNbly7JZt4cG9/4CNs3O7cVKIXb
J+PK+IOS55el1gP6ywGsCtmD2XWcUDi2++y7SR22UZU/WXCwwsmP6m+ikv9m3tQFztAkD6lHrteX
yg0aqanHvnR+SAD/OznR/+NnMf9AJ+4KdacbSj/tioLvwiw17c7VMc08zl5lGKe00pzAg/uFLEU6
zq91sVgqiOymffRGq26PDQ4YZ2eugJ6hc9T8kXfatNc8vVIy0n1fh5zAg/GS2ooGIXDFyx94RVbi
ID2RhHU1PS6++033l9dEgKrSdAoYC+Zbkr0z++k8GMnzuCKe+zx9N9fi3tHLL5XdHWZTe2ldcRgX
BGhvv9634YVsj8YdFw9sGMTBLt9uy/ixMyp7CRHUj+5ReesPGjqAO4fo7d22rkKFvvoMUySuo6xf
zpAXaXaPGNkS2m3SUA3I5yiPXvShdQ6uBtXzd5+J24iWNSAkeC1vOjh1H6U2RCUj7A2zCSETSkis
rfh8e5Wfaffm/lzLDxjuZER0HjYPRZPIXVpJe9wTIgIZ0I/zo2/Hw6lLO5S/8KMKC6OtzzHOJ0G9
VOMZe7vmSF4sT/NkjieBZcApL+bsLKS0Xvw+W56c0QH7zvV6ypxF//o/6Bg6KHgbu/Ya02utdMcT
uBYrgDG1h2y8Ao3jyNLtRx9sRRBvZfjmpZljN7eccNXY+zHXbRWgrzMcM81C2z2auoMwB+NOGMXy
LvFLQJd+SvOjKOwzg/1d3v3bs8nPoUm1Mtthem19OPDfneYs850wWbEtrSpQMTJi686OrCLI5ILg
ryfSQ7HqE2rS+UcN5QDxXOYBmf0QjErrQwWNded4re/1zXunmQKUnLqTC/PyMPsCVI8kWQjbJHoi
JSo/OnncfOwGxIxrTfvHSd36XED5Dc0Fhcrbp+7anlClMd5DpwumzuaiNsYhz5wsckJKxfmop9OC
WVG65w/99nuFr4YSKP0islFUGS8fsdejsaX5zaCtwp3XjvrxqZzlZwuexinr/N9HMrEcLnHgMV3q
sy1EYaVq9KlynbBPIvcUTWZ6bAyUtG9v3ZVBHsvgWWHRi6by3Ip+FW1i6mJkwFTmeR8goyQPtNy/
LkbjH2f+/m2ckdxQyn4w4wrdae/ZE/Yx6acvt3/I293FYh6ZSaSQYKgh7Hq5u8podSeWoxFOs/yT
YtU42AICdOxLD0ha2e2c17e5AsvBGeN90vZHYe1yucYeLGappRFaixB9QAOpDwZZJI+GU1m/PQi6
XGt7PLlTUX3MaQRG2vTkOMPfroGc5n/YPwyHUKvm68O87fKBZBXltnJAZs4zHFWv97WTOdfVyVUd
Nak773VGrm2gDfl63USA+9aa0v5ye2HJO6+AYT2c3LoLKvTqXkkjy1Nr69Pp9qNdW4oGnkaDhJ42
04fLpUqtQFECbS/gCaV26lMgZFrnYb3mRvnOUtdOobM+FkEEquR2/ImuLwRyXCEoNS3r1azq+gGZ
3/oUAwN8jOqy2TmG66m+DJvcxTRFYKis5Mwtxo9wPedJWvFoi0ZLcKStd0qxfqXi64pTpDXFUcBK
PE7S3/sC3gZNljaYEcDEJf/Y+lACOE+NNpZ6iNG9uqtwMAlKDG52NvT6KnzPyByhvrdt+yydmBvd
S3XcfHXr0PV0mNA+2PM3u3ZCmIFSCiI7BLltc0LqXtXIl/LaVlcAWF7zgnVnjYmM1aidB7p2QgDl
cPNSOIFY2XzMSGnrMMsaPdSyVgZZPDlHlfTGMabyDzpIxDul4ZX8A3iwjq0aMl42klPrs//yoa0o
vWUUyFxLvUvfCQ/BIEuL7SDHk+FUcICSwERP/Oj4kXHWGm25t4ymOajSbQ/RWJc7J/bt8/NzqH2Q
kVlF3bajk6ilTGWorYV0kpzTXHk9KL4cUzdooyfoVt9/99u/XG5zLZRapQ+EIHwPWw8KlNak4ch9
GcIy/nR7pbcnlXyfD39VjCEv2wa0FiWFoihZadX7uPObaDxJvWx2rGfenlRGidw89FupIGGmXb5N
ry2R2K38BbG5trwnJY/DEvjnPa23vRHzT6rjZXABiYZ9AfqxwIIYQV2u5ZdNEVNtamHft5F5GLUp
+raUhm0emxHln2AQbZQfRxktZGW4qj9mAE3rMFZV0j/wT8b4NNhxbr1OUtUfmJvEX4tW5MNhqdzl
mODW99IkY19inbKAAu6cTqFPW6Ze+8EQ/Q8wwPVnXMIyPYjqfvmaLZEag071kCGTQRjMJrJRytfE
G6kACj1rdJR/BRuSK0Cvk1t91uSow3QzR+ub3fZE32mdtBx/98U7VPKAUOgYrJz1TfDAz4lpqTNo
4dQW3Z2aUo3qNEn+vL3KFcEsou3ayWRWQTtkq3uQkJZCQkM9PpoEE990TF7KclFI56GHkD3Z9Swy
GA6lnR0xMWsgl3pD987P2PZARub8lAp7fMz7qHvtljyCEwjCaq8kXaPX5ZHhxNDsWkcqGD1tYRcL
dCfetd7RS55QlXfq5MDkw0NtePSW6ThVllgCWxiedtcMEqPOKPIB87bSsUc6IKPVHX0QoY80Q6Lv
dqvSYrXF6uR97URmcXb9juwg6xoTVEPanuzWRSDUbOr0OyPiwb+LU5sFEuRjl6A18YyEjOVByaxA
XZUBZUypB4AP6uZgtVV0Njv6f3CeDeMFgs/ylLqt+0GzJrzHtKYr22Pk4hUWoFOWlAd0JvuTbiBT
ctAj25+CrNIGeF2D0T7NWS0PGUxVOMJFXn5v7RJb11YT+p8pqclzWuG1cp6Lmb4N2vLGyUP1vQIs
Akb9EGUoEQdtoqzpKD27H55Mv2iptcwEpZSEQSQ9YBrytw/U29QBDA6pF3gFsEzWFtQ4anlqTGU+
h+bklI8rm/VojknxojoBlKXwE2jgbfnq5NOe5OzbSMnKIDPoHVIyvOFY4JPKANhnKK9sbTgbAFKP
plcOO2fxyirUiya+Ktx5LnoVl9GL9NISY0Z7pOuzERHZBdMDa3J+GxqKXcX67a+8S1K+TTzW7cZF
kq9bwrjq0kcHdNghdQrvPzzLr6tskoa8gSRuKrVAK2r6Y9HMVeibMLlun4i3dwvPAtyDLIENQzvi
csdGLx8FmlfsWF42QaVSM7DycjnERLidsvGn2eAmUAChAyVIzDSp2DblRiOVOTSzAaLD6mkrJFMh
vyrqKfUghbEQEYRsntpJi8tHkSv40ok54jATa3MlgswUnnPqFqv7XtfJ8OR7VhLdWdHcfPbpeCcH
VQtYbzV0QFS8Gl8Evlp67Pqq0njpItiyx6HRs73+8ZUvitO29hBWywWQbpf7l+dYQ830RcPZy72H
eexiBjjtSqnVjPJQeq04iWKmF58k7m/fQSuejoVBV5G+bClYshwzvHAyXl1saUeZQYyneaz9l1VW
rOAKc/MoEi8fMAbR66azN4eUQHRY7WI8CjPaKyzeZogrJYBK7f9iUi5XUZoqoC9agP9nM/my2EN3
B0JR3lVI/xwKH8m528f+CruS3h4jmrV/AVJwm5KOiyNVzxQ2LMA8P8rOGKqDni5fYzNCcpuPO5hq
8mB/1u0v8KT8d/jH13cuKMnA9IbygyqX9l6r4gETMFwbxKAh/JZWoJlGozlbqiH3rrO/rU5LPkMc
KndC0Nv9WqMP0ZTeB4CF7QzZaWu31xprCpWlj2G29P1jb0jzU2RPBpa+vbOTUl+Bq6wzLdiGSFKi
+WBt4gTJzRCh6TKh9uSD3c7S+CFN2uhhMrTPzmRmIfIkUEdQOzxTbRQHvbL657Q2P99+b9d+B6Oa
Nd1eZ/T0My8PSjNHmaNN3QhUtaz/ALAloQUx93tX1bH6VwjaMcADxqI8mc04vy91V7k4wbnfS2ss
9kQq3gZPqrpV5Y00cGVBbpLlSaY2R+OnjjfTRFO5/ZONxNyxmKXx27cBQCGaGdzaK5bc3tw5bpZg
FyVZahjG+Nswi/7YAtzZqTSubS99azpB5AYrq3yzvThg+c7gyDGktf0JOZ3oIAfmtPOCVMwkn5bO
fpjc0ToIY7i3u+wvGg17ELgrxStFIuUUBRW5NXDoy1dszLY7yDkZwzFHPcnmJOGuaMSv0jKbgK5e
RfvfN8Op7ItDN87tQ5Th4lClcXco0sHaiRTrwb68tPg19KqY6zB3oaC+/DV5TdNjEPYQFqljfqjb
ejmOfRXv8AivnCTU3dFRW6ed9Ok314jeeBAjWlYRjdEgwR+3H7vF6bNAE2a780Q/q/9fH2klK65t
tlWMlKJ128UZR8jg5NNNqI+agQdf1iFnphlJiohxmpAyx2qpgtoYzA5aVlmcB6fqH6XefDOKordO
UJ+z5rA0VW6B24uXIuhjc/yiykEXD5gJZgqhBFlC7CBNfmm7ZPjiIvDztxwq3J1K/HCzQePcYPzl
7FVM2/t4fTZacMSoddoBNvfydWl1KSxkw/CwAWt2GlCW/nNCmflHX5q48HWJ915GtvzmiTy+t6rR
fbZqUQeoODM7SlG5rq1BParCNeYgyzWfh9LdM+hbANIJlPLb0Wx7ttYfSxeUBg1ooxUvcPljVV0L
J5r6Jhyt0j0ky+KSuvwf9s6rOW4kXdN/pWPuoQNvTpw5FyhLilU0UsvdINgSBSRsAgn/6/eBumdG
VeSolmevNnYjOlqtpskCkPjyM68Z5gsp3vlZwSpsKDRM6FmjHnU+s4+8ZtEHSOstmDFIoh2FTp7I
KozE9KUER/Lra3qG9VyWo70LrwwI/gKCO72oPPYLrK0BNQ0qCzZFN03rzu7dtbY4O/uzo4BT1ta9
PSb2XtfxMw2KVNsrp/4jbQaOUzNWG1d1KjQzsw2zuamvho5xCQDVS+XQs9k3n9XknwXUi5A3AICz
zwrCLulJSrdV4iZHb6rFjZUnwb3Zus2VoVVMh1oranCiaKoH+JjTQ+pVS9d/AqOS2qk0V7OqrPs5
sC/Jor+wN5jgMGpA1wI3nnNV9HLCD92RRb0dsWmHxmcl26yKL/k6vPC6kAWxCsQCGkznfQyv1rGE
iSRG1FOTH5FnVwd8pvpVJ0rnIKPSPaBDm20ShHUvlKLPAKHce6wEsFECcA4a/Jx6FRUm6nt4nWxz
p/hQuFUQxpaOEEuT6d27EYuwY6QgwNoq+iwzF3XmbBwuHHfnURchSZr2uk8nHU4RjZbTx4+Js2MO
ntVv+xkbctG46rpuEm2HlMYlefEXl1omVYtk0YK8Pl0KDVRNtD46a3PmP6lssq6mSnx0C3mJCPHs
vi4X5VITUGNRGKANe7oSWuFVIb2i39YRRqR6gi2Pl2XWO3dq4k2dIdUyIpu3joa8eZ/p5byxrVeT
CfgM1MZLghaQ0VvnJ4wbc7eNPui2sw/qwhJFy3HRXgqfL9zTpQL3bdqvOkbJZ/c0deYA4mTUQXUt
M4CUKlpRKHVvC3oAF87Ml5aClOVwX2moM2I9vamJAo7nVW4H9iTX14Yd59dVNdXX43BJDO/8jVxu
HZhQ3gu65bghnO3J2bHGIYkZuCeeXq5ijTlL5zvZvsE2O7RmSz3g3ttuQQldcsl8Zhy2LI2gFK1m
DgvmZmcXiWGb1Qyy6baxmDpMwywjdGQHqT6Im9BI5pJ+bVLW71Sy1OD6vHM7kGed0ci3UxLIfWRS
4/K6OVvLKjL8De35fR2V6YXa56VnsTiwL0ibBWuzfP3n4QYzjCgBULrVByAJLhL1uyaW/QawsHPh
sZ8HYSATC8iabIIQwRz/rPglo586zOXrbdBKfTXZpEXdEF06Mn+oqP6ckLGMQ3uM9umCd4OYe3pF
9D0BSMSV3Fp2h+o3YNXpi6WzC8J48vzrEYMdWDH4pR7zUSmss5ME36RyMhsjpLudCvQ1rSHayNI1
13liWw0oQK9dN5CHtt6U590inR7Jneyhs4fU7/Zno1PMYOUs8KqOM1VNFLIDNgwoIcrryWwx+dOF
IGzo2EaHUzAowFdpI9Qqd0v/G79If3Lsrv1d2lYcr9Ne9SVzVkhx4dyKapfmfYm6e5TLxyh1Ej8s
7dIB6OL2fbINIgc1D780ununN/Daja1sEexBkl9Pivl9kUXAvKh0wkbY9ppZVdVv7FTXoApowqfF
4kp1N8xqEhdSsvNkiUeBiuqSDyx0z+dHQpDag506cptX/bjWrUzuhiDEnEkawruw1hKfzh47SRmd
fep40FXu2WNHOGQCr13ILbjXZl0EZrRG2zcDb8PcWnpatEYI9NKJ/0MU7HRVeGsuhqxL84hs8Kyg
6SS8T/DegitUGphRYefZunCbxY28n4Nbp86DjknhkAIAjvgysoeN/tXxEgym5wmyinCn6AvKPPOw
mVwxHesuq5ydXbUq2domsrdRE7kZ06p8lpsRIf3pyg0a8TDB3u1DLYHavRF1G5lhieHDJgoSBNQs
SvdxpaXWiLkQdaG5ZnYL8d4r2hiqdOy23dYbYpGhHmHoSNJbNZ6yOIaN82bwhTVdNdk4fdXtor+f
Rre6shevy0nHH4tl7O69xouOvfzcBxVnhQP15NeJ77P2phOQrMFQRpWPY5es8vQtLutWLzSpMloh
PM5USxmmFl0334lZZgVMkyoLTb2xSt6jLGn3bSutlmZaq32Zc7SqrvS5r56sbhaA3uiihl1RIN5k
C51qK63xeQ9VP+cMS2bVblIp3WITp/pc79Giw8lhKKequPv1RT0rxglIbJHFFcYCC8htP72oJOms
NusasW2xxoan1NvdvLYtrb6LpkDzsI0UgVxlWsKJkUOga9b9KIN8JUd4ZJvKtw1a11H1Z/L4H1/H
/4yfqrs/t6v67//i718rOYHBTdqzv/73bf/UtF3z9NvhUarftl357ZG4Uv7X8kv++UOnv+K/D+Jr
U6nqe3v+XSc/xEp/fZL1Y/t48pdNCeZwuu+emunhifq0/bEAn3n5zv/dL/729OO3vJ/k09//9rXq
0GTit8V8+L/99aWrb3//G/nxIuFOgPqPnxf56zuOjwU/fPeImKT2NcHZQqnu5Z9+elTt3//mBW9A
bUM54WkCDMNq4W+/DU9/fWWpmVGa49+UzUtrr0TnNvn73yzrzULThDlCQc2PLJ0E+LM/vmS+WQTB
+RI+JWx6GnH/+JQnj+9fj/M3+jF3WNe0imv7oVn2r6ikLXIQnLTwmE73V0DzHJcmLd1XFS72kRv0
q1ITzL7MufkSxH0UjmaQMD4cir2ONOvOtNJkE01CfzuZuSkR1Tdn9E188ej1TXXd6GP8wbEr5zqe
80/poL5QX6ujHPCGc8rivdv09JT8psAXKuf3JmAhcerGZdfX5MpI0hznzOA6SXLvIbFGzVhXwejs
KuXfagt6D0xN9sHJMvtTw+AfYf9JUA7y4Q91mX+J4s5f+SRpACcl0iimZq/R33hnOI9mXjSrHu4P
bWKFg0ptr0r08NaGUumBXKw6lFEy7SsZjSsDO9+wwra3CCe+e+8QqL86oozeIQ1i4N8C5P9mmFz3
S0yH5zrOZm8ja29xk53dcFJTcdPmVYnFrJWLtZVFhJXUrrBqseJ9hR/pWzmV5dfZjDComN34fQSY
5IPXGhzxtS6ovLMGbq5h7MtYWPd1NVkbtaCOIdN01wg7emvDm5gxB8Bo11lEWUqNaaxcrwzeuQ3Y
kzBq6zk0SwVfyA7i4xATPErD7q8iJyoZOsruq7K00Q9T9lYeJr5eL8FxuK65mddVobsb9EGsnQ3h
IF23Y54e0JSRh0lzS2wAm3IPNhkjhRzI+RaiTbezmBgd7NY19zLV06PrN/1HcF9yhTKX9+CmSYBy
Z46qfFz16OXn+XVTOd0Kg1jO3qLIb2dUU49Mpi308uzqBmmUcu1KwEFh0UYR6FAS8KFKkkMnA7Fq
U+g0hau1a07aKoTVvNg6zsZG1+sZNHKSTmRQja44YduVP1q/Y9TSbBQuPh+G3kr/iJNGHhzR3/uF
1EIErkz0foR/6zVREqq0jXZRy+OyTCEhEaonp4iyY2czlPYSc/iza/OqgPpvg+NJQH1fFfzzf0/8
5BT+9/Hz3WMZvxA1+Zl/Rs1FxX/RrKKOBW5PbPwravpvQJxiIEIOhQQjbbx/RU3jDdBvyt+FEoYg
ypLu/yNqGm+YomDNvgyPKYtJvl4VNZfT96WoeZY5DlFsF24rop1hjp960RnrPkb3u20iY5fFSR2m
9oQFN55G12L241DqYxlWpd6uOoheO66mW8k4z29y7CzX9ZTWa62oChKv8osoKiPsMYG8xkijeMTa
sL8SWlRsDQflgZEiBl8j5e5Hu4sh2zujFbbKrmiXOr+7lfhawyPc5rEpjwSLHgOooH0UwTAdiHFo
4Y6R2Mo6Y6jgNe7wBxNT/borU0BAmaZflzXZWdP15mqA+3Qt3d5e5ACaLSelmYU+ShLANKqUN5PZ
XjiMvnsfZDY9RarzD7VAArWoEDC2hN7CsJuRz+oGzgsjalbM6QsoE/N4JfAaCfteftTSoH1XJdh0
J2Y9fRDBOIWzSKYnpEW7bdB48WrysY4uQcWvTIWHQpGlKCeCuFm5ufyOHFwbAjmWaOsEfBz0Wo2w
8vpdb+cbBA7R32J+sU2cVLyPc0whvcjv3JXhiW6FE9EDjEhMjK3yMCCyzEXURrHv4iHf46w1roJ2
jr/lrSy+5GnsPeC2Pu0QP5gPjjn1a61txptSqGGbeRi0+X6vrqdA7KkBP/ljlmwMlUwrSjS1kq0u
MZa18Ui17eq6nF1pkuFj8NeNs78zhvF9Uqc7H/nusKgy2Jt2cwAEgmd7EyerPOq1fR6PNwX3e2ch
ycmIQH8/++MGGaPoavKW/kDnWOHktwXWEwz36x4DCLrL8b4uzPvCtbqwEENz07Vldu82tE/JaJiv
tnnwRVnIT1eys67jUUYYVlT2vo90+aH3Bvmu74se46LOe1tnMC7C3GqRvp/rfJUP47BOR9F8AKzW
7bx5UBtbc4t9UJj5xx9x4f8HyIW//e8D5M2jbJPH/IUYyY/9GSN9/Q0AiIVSjwnqkgj+nFkuNnug
r+lu8MdSav4js9TfgBugcYeUBqkBofBfMVJ/w9RvcWhZcoYFXfm6GLngZM5jJDT8H92un9pEClOm
rK9rbWcaRg0JVmYMHrLrEqFcDBSHUI7J55JtY0/YvzMPpdwabupRXjm9kmFE12fVWdVnHBTeqmL8
7FbxpwlofJdd++YXpAztXdrdmw0qp72BCyNdC82cPiXz8L410nLVB/N61lUZ2q10V7GicYL9yrGK
4qsRB+gKzxa6SsGxGxR5lJftclmCifHKbC0ntR206dEGIZaUFRlW497Mkr6P0ZGo5t/xgIMWLG6i
HiOC1thLO5nD2XhvKjdYWUaUrWhv7F1eMrKUh7LpH2Kj+ZQo9+vY2p8nXTyhvUj+3AEpNM2PqOft
u0Zfd63/B+YOaExPaRRG6M/pnXebAtVSdc8LmtCW51Mo36UQrUMfY6l1RW2CH8n7OB6M9eQ0T8oa
HiAWGAduVklVF2qMU5jVrv0501dVUR2mAFcakbQd/ppeOJgJxOm6P0LikwR4IK1CxN8kXe6QQwjz
MmMH1g+CNCC/bJ41UmctNPM2RPIFiz3jwSForJx8SMLebe/9mUlC5h4DLTOu3MzaabqX/J4F8yoQ
wecmwmwwMg1UHptjKXR/M8osWKNelm2maWr3ldvu4ykbkWxt33szQAPQZn3LaVlZO9zD1E50OHIm
DoRuMMw7vS+69RR0/e0cN843RlsxUKWvyVj7e+KvtolHS9sHUWStRY+8hdTvAtVoK2m2ogjzuFn5
U11uUi/PrqtogY4AjUvCNnO/J1m16dMp+JOu/v90JFuyr38fxO4eZff42/Fp+G3H3OoJ6MufBfiP
Knv50T8DGRjrN0wSwJbQlaDwXthTfyZ7DFHe0KNboJNMzvkPvvJXINP4CuIppHSA+xcBYKzi/hnK
NMN4A02KZAE5MmZd4FZeE8v4ZD9FMugDi9wHpSB/0CamK3NaKw/WqGsjFf6Ngv+Vhi2do+/UVJc8
v5YG4L8C5o9l6P4zM4YWAarlvOVTRHOl5Ur6N1or898tPaXh07TVEb5E+THWDPtj1WrmlWUU+sca
PvOFodzzq6QTCqgGuAU9B1oPp1epVUEDktaJD6U+tzsj84t1MQ4PP22Auz+v5ueGw0uL0NXn/Fkg
ltY5PSjRPQpkPIUOKNhHK/gmSF9gZnphxrmk4ad3clH4QMFkYbHw5/IpfjqCNDw5o2ASyUEfkWDQ
yrLYzP4MPccvXgfTWx4aS1GHMCtmIkZwPF0q62q2ddMlh3RKu69B5WtbvWisSxjOl+4bxQs4GHvR
qj1HA4KfcAh2XNHYF+0mGQo9RNi8vUB+O4Mh/bgaDxsZXLURDXTRgT69GtGrSjN6PTnEQSUPClni
sLL0fEuEfBow/Fo3yvU3Vtf52wGQNT3Hudo0hRu8fi+iiAw8A3QGoIZztFmPU06EBkZySJRH48Mv
HAQ3vPwC+GfpcZ1tk0WNiwslktAFO++BTWUBVRPOep3p3wZSrBAQ/b0jfRFOJlyhV299ZsPsE0LV
wqc/2ykd97wRgZscRGd3uy6lWVWosd79epUXtv4iZMkkha3Pm0zE/HnrR43oGW006cGax2g3Bjni
CsX0hEXSJV3QZ1sSLSKGltTawDgWCavTlYqsMZgGpcWByiLCNpnNs0e+zrgQMZ49JCCwNrYLSB+h
dwzl43SZqMViwfckEWMuxNqNi+ybi8le6HaFf1/Naf/ax8R6gMGWBwSSBnng0/UmA9mWBkXLAzTG
bJ2kFYWm5b8OZcKLht8BuSDPfHGyQJn3dJUarn3tp3ZxQM7ZgFBkLXleZm1+vRmev88/loGlizUH
NYJ7tucqmJN240XFQbo2CI8RvHJq1uM3gWzjNmlj8xbBnnvLr9V3SRf3NjL7clXN1es0/JbLZYS/
wMLorC/R62yvQJ1Chjcpk4Od2NMm6bRvkYZQz6+v9vmG5AKRiQVaxOmFxuHpPc0VztO14AULorbb
RGUj1pMHW+n/bJWzS6lUDK3OmpJDazIkSkx7RAbIby6s8nzXL2qa6EL67PvnerSTRrunT6ri4A1O
vdeiXm1dTRNXQaVN66yw+lepxS4PaFkv4P1i8g6o/Szw65U/+JWnF4epMNx3FuisKDTrof2QLcTK
8LW3kKOMMAgW5QdR8mwxOAbzzMSuOrgKCib+wxho9ZDL/gerUBzzIi+Rw6HS/TkSWtk09m08Vgff
iDU8GEWEHFSWXXhQz+ItU2Q0y0DcIOjIWPds0/lJmUoNGa5DHRi+XPWQ6Yq39awiOlhtK+KrX1/U
Er5PjiykOhC3o7m5wMcgB5xelJdaM7PITB48hVTzJqrn/EOeuCg3Fv7sH2Nv9r+BUXYPo9TEpRH2
8025KKcB3IfHhFbj+eJx46GmMHr1oWpbo1xnY+5BdwPi+JmxjfUlyXU0yX59vc9uL9kOvrscmfQs
WPbs9prZPCpcvNUhHgEw5noe381Bikp7ZDgX9stLSy2EP7Ie0AEkc6e31vLgs5Vd1ZL7GMMTTRL9
UCNysht7LXvt24ZNDKabdLDBawLsX1onP+Wnw9RNs1Hm/WEePfvKVt6wKzoVX8VaFH369Q189szI
OKhKuChea/QGzm5gFWSNrTkNnpp+ocCoJPn1MNbYOfhau7eN1r+Qub1wF4FtU3WRqIJ1OCclwsyS
ThKo7qBBWL9SMmjXZUMnd5QX5cGfvQvLpS0CJoseBvFrOQ9+uotsv2bEVa47kAUZj4Oepyst7gs0
v7zhCFsTgegq6N0NmtvOhQe4/OqT13BZmoRQZxaH9NC5Ccw8mwAJlNEdhqzUtzWy6V9KK5kvCNwt
EepXq5w9O7cWddwFZnewCv1zZ0PFNZn67wutit6naT6s5igdXps//rgy8usFL8buPDverNKSjCdZ
E4aat7aF9qlOMbXXoukS3+DFneJjW0xpD7zvXFKJsWYM0N3rDgE0rlVl0WpSToEfomtcSj9eXGrR
GgBbRJqvn71v5VCNPZCf7jAPfXVlVLr+SY8YtAhllxee2Rlwg5OUG0enYFFp88ETnhP7FEAr0DJm
j/RKHWEW5/rpcdbc7Jq5VHzQgbiWe0QhHRFmYnGIknFhPnl1U97iF2jco1uUmxeC6Au71ef9X1R8
wYZzdJy+KAyhap3DsD9MQ9WwaQb72u5FdOFoemkVYO7AQRcW+7PnOYtZa+eWVeY+j0IsSUYUmw17
8+p4Rj1Pc4S2DofROTNbJGOLXq0zHMyB4xYOsbXTwdhfeUZef+qY6b86nhncNYr7hX4FWnDZWj8F
mWEKEqW1+nwYUsdcpTyolac0WBiGecmn53moZtNANqIooCbgj9OlJuWV1Zzb+iHF7MbdFErRL5UW
fQxMvAYPSlA6Iiv56/v5PIjiyYn/8oK/o9l+jsSPvSKqTSMOsC0eg+mQGo4SO60t8wZ1Uj+SG9W3
ZX+X09SvDjkNF+/CB3ge5KjuGGNwYriOARPx9KoRstNroxPaAeCAfz140ridCk3tCmXQrk7RhbXX
qYqAw/36wp9vV1IpSlfkhIjj+JCcruskiHDhYRYdZnbZBhkDhWvoRXn856sspwOdDAOQGpoCZ6+e
bkYLJs6PkIuDtzzZZoKSdnWpCUWbkE97clQw64EjuvBaFuzSee3jSM2GphWYt3XPDbsfAabZG+UP
jn8fB2UzbpcmqcmgczbmmzhoTPu6aMqq0sNUBmOxTWsJ+6AwCjVs5mjW3TY0m9yv9FWBHkR6VB3M
9bVlD7p2RULTWGuHQUoVFlY8pmto9NEHACLggLvJsvN9JhF7Wze9VvEgjbgpQ4R5arXuRmGMSKIA
HFwFQZU6X5p0LqaVZIzzMS9Nkd1lneAdA3yh3LdlpESah/GYyeqdIbogC3XZW862ofufPoqsH9qt
1Zt2dJeAngpus9RR3x3VGEx0sGpMbsrKl/aVWQZde99hKAJT2YmLNrRrN9f3Vlvo2TplVPspLmbP
Wxe+7sc3vh/lAU44VpGGLsMjXGZz1+9vhJHLG10f8w/t4vOySelQiffu5AjOFLLmx9GCgHhMMiXF
baLycdqIcva/KNpKH2Fae/luDrI22Sp3qOLdnA3RYlhbZ9rNmI4pfqK44qDDP2Fca9ynA4R30EiI
htzOdq8NW51Q9WgxN/PXSVH62VVVIs2+hsnkz3tM+IYZxUpRxWuR9qYHOiqw2yuoWAw8SmCl/jYy
tfGd1o9GvpZ6nX5qWngQYdB5RbVRNkfVyuosu0DIKxKPMsHVOKx1p0xWLZ3cK61Fvn7BTYGtkWOB
AgZwYfVHNJjuQzuMNAZJJ3txg2IxvsJS2sFT32KFCDAr7wXaFFQN2NNGU7GeXU3aB63sUaIARDWg
JYn+QVNuEhoV3m1haW67qrW88/7gPLTR3ci8LgaonDu1v5HebAngRUH1B05R6g+3qSAEaW0GNt1W
Q5zdZ40wR/QoCt38MtKOS55mLxhMqGaOX+3ySM/VZuwT6aFL7CbQJUY7c7aek+b6FVMqP9hiijAY
Kz/IPAeDg9TK5g1e4jUizQ7TvqustRzNCp3cR8ZcBD2OsAi0Wvq6zXSNud081NNKZW3WvnVzlDTQ
K2ua7ss0GbXaBsNgia3IrEZssEuWw7UKtFphYG85Y/nWd5BQDGvNYbsD7y7E2wYDzuzgAHoyvg2R
miFvpT6i6ocOodthBUiujzkv6si8arFdEjsnjaT26PYFZH7pBXm/rky9yne9EmhTeXHu3jNFSHwU
Q2j46qEb1bEDWDgxY+DDsmp2M9olcnHaCXJQ2L7INzOo0BhIw5Do14uBt7t2+7xOMPnQBUJRnS7v
3Lgc3NAbGG7cqqZBD9cdYSV/Scc6oWXH2KEpP8wgu6Jvs9GWDHapkgZcvQE5yDUqqEXSXck5cy26
9kC31KPMa6d9wAounW40SZWzy1Bna28WCC9whDQZI9msy7lW3zpzVGyLEqUQYhZCk6Vyk2t4HRP+
UsP3ONL+GBP6bJkB6zxsO9TCStN4Sgznc9t4t3GQ5MDOnHfTMLLfIideKTQzNp6jiu8KHfRtW5rd
GtHCICx764hoI/5Ywmq6nWrVcWaeC+qOrSRisZKpedsKDciOg/HL7xMpSijoqV93ndwVbqKwSKbL
rHdwOHFXkseohk4eYGwTpovgRAqLOzSNqQiNManv0wi4m5xx6cxFfSukDZ4IYOXe76ryGKF3stUm
5/sYI9njCPeQNnG36iJHeyjqyr7KzeDWKqNy0w/AQmbD+mNKULDOPO3Gclq18ctSbh06Wbu2M+K1
NTFymiyASzl9p0+u1e49P5VbvxXW+26oboI+nTfjVEdXAsGgPQkt2FHDvJuZmzPLLo3d1GdvdSfy
lv+Nwzde7jtfTeo2L/WUjDhONrYLptA2ii9W4Rgokk/3tafHK6131HYUUf2WRkf8KQKwjQ/f9EmB
twpjUx/Cmar6GuvkctfUKTSn4gmgA16VUbQHgxjBh1nJejQUUwmU8PZGZ9XOqnELWF/L4G6o3sk2
rrV1l7ZddTcUaTDv2zyz83vbbZwAGwgBmZY4GXTXbh73Yo/jpgXqqEn86raaoqH8Os6Ame4mVLsc
jOPwGh9XqY7P89PUTFX/PROT2T8EsAbbY5raM913OiXWTjZaYj4Vpl5M2MFKZ57fTyVIf8yCtVj1
17Wh+83XvBr15g7IVinWOm90ulESP/ZrxCwsoqSp5w8a+9zb5QPaaTsjBa2+N1KDkq2nbeRsW1S/
qu9FXUSdsUKdh8APMR720UItGq2bCA+Gr1gWiOAR/K0db1yl193GLdM4A6vmG0MKF1C01j6FoUO3
kTcKZJdMQFquxsgDl2n6o/upzxFDuuH08qLQT9IkW2uozRwrNQbNhkaVb6891QcfiqSAOGJrqvoW
BCUAKL/V5vEtqjtgZscKRbuwGpEt2tCWKOx9An8NayRnlsEqSAqPx2bqCdVSqdvfyzZq5nAonNoI
OzLSfDPkqfjCkW41ISYYdbmSWpdcJw28tTCrLSHW5uTnxbYecv1u7ForWPl1Z3OlXaXZ7+02Sb7W
BdpAKx0yoripjaDkGPQ5qNf+0Hb6sXVK3G78UiBRxH0heZv80ZaUAbH81g4qAqpcdLMMx3hiLjZq
ie3elWMxN/tATMIoV6NWZ+0Wr4Zg2mGSHiQ3zZjokGyqxrDGm7T1YprilVe468IEZ3wFfMsdVlAW
UOsvexdqytzWeWuHRT4Gak0DzIjHsKtTDjC3cJz7uhnTeBUbXfkgA1o+nMx6Nt0mBWnbGiNuZT90
pR83d02dpw0e5ejlrVNUXmAKNa2qjoG0hgy9ryGg6Hdqt94LYzCi3eAt+t9ek/TafWHJMQ+LWpdf
yArcuyRnzhouYOpg0dbrxCYnyf9Clq/jSckrSUEParz91iV6fWOPcQ9mRyS5Oe84LJwUhcEs60G9
ZKJrV9EcOeVurKEAr6o+iexd1pOCrnocQk2gHVmXExE5TUJrVOTpmp820F48Y3DXOcIFJeDdunX1
t4zGhgm6Ep2+bUPk+j71Ziqu+HbxLrZV+0E1cmz6sB+XXAIPT5mtfJlp0coeq9FcY5bIrnHsptAe
SquuoXFOyGe+qwFkom+qDEWY4GiR6u1Y5vKbsySaV32P1UiYiiRl0DLG0hnW4BbFsKsrw5oOBvD4
aovBozXvUMnQu51Z9CmvBYIAxapIoYetm8GV2VXQaskH4RWNjcBY5WFWjaggajp1Xe38Lgq+CWGg
5aUac+DhtRGj5gYr4kfaJsiWT+T0MHvTzFShFbcoAvy6anpWrdFww+wL7vAiW0rr67Rqol8vfEP0
yKElbnxMK1kRW4zyloMs2hRmO02IoAyv0/ugp/Jj1cVWYlGcpRl8uipJPbJEUwdTnGMMS6pSbFLs
Btd1pV26wGdF+LIUktg0GOgs0lc8XYoGumHIdk6OAS9N2Gh6dph8m25NMUfmqjErcUEz8lmFyII0
TVD+AHVHFb6gQn5qMHgxrH6nMpPjWFjepxhQw+cssKsLbZMXV2FSi2gwxBLcGE5X0euxk6PlJUcD
sWC11xw03m6DadaT7a83yEsLLe3fRduHCWdwtlDv2n2TyVYca4hiV2au5g2otkua/s8aetw0ympo
M/QpFzeG08uRMN60qVLiCGYl3gfAEMg00/Lg5e6lBslLG4Lt4DBCpVHBHOJ0qbyZSNbhVB0dvXkA
NUuYQH05JNX7zHj3Qrf+xeti38H64d2i/3q6WFolXuM7kziWKrdv9Xiov85qbDCGMi816l98UPSz
Fi+yBSN11tgq8zKvrDanOWlYMYds00fqg4Y7Qv/+f7AjaL4y6SBs0Ko/vabcFqK0WlscIzRkKDU0
z/2A4EDQbl6/zoIVWGS/YYsv+LKfXyQYupENoSk9gqTuPnqTO7brasZdb//adYBJ0c3hNeIPIGin
68x1GZlzx4bwEqdbx4mBjLPnJ+9evQo9KfiMkCCWp3S2CuItE6dpnR39Zhxv8rrXbwoE+S8Afp7v
t8VNESLF0hvi6Zy1HHM4g6Me9N6hg14P/cb1EOQVdUj/z3z14zld6myYoau89+U0eUy0O+NQ66V/
y3CqvHA+vbCrl/EdYEJaqbRtz14gP0a5wy6H4CBTzbuqux5BSUreC63u57cNeAEzUPYAuw3Fw9Mt
0AcITht5Ex9ln0CZq4C9Y5y+IHjzOkg/vHYnwAXk4AvApABnPG+Qer1nonILl0vLY725LcEIFgdG
vPb21+u8cLSfrHN2UbM7o0OpFckRTTY8i0ptY6gnzas6yBPYayg/bne/XvGl27j4ePqkZFzfD27i
T0dfNra+WBLwoz/ZOcSMbCiuobKaYj84U/L114u9sDPgBi/O5ZAVLCjHp89sMocU7SE9OYrCM46e
0WY4fGej/P7rZZ5fE+1iIGWI0IOlR9zmdBman3rQkK0eketOP8Pyr7dOV1Hr59p8yQz30lpLU/in
+wdA3Eebcc6OvTDnezCl9rpSOlLIeRZfeFTP797SVkYZw8MNFZL12VKoLKeYQI/iiHFU9IHGgLFl
vuq9dtgCWWGZ0jGm4jk9G0YUrrRsZGjTY58J5W0Mdwi6hwY0W78Kstm3LrzGL14UjwporwMU5TxY
6Fj0eg4OpkcacnQExlGtWqO7ZEqy5CInrXnEMujLY/G4/Aep3ulTMpd+v9Nx0MLpHykGgZEgpyac
ft/ofnXT+UN6k2qJdoQiNNL9MAo/uhAVX9goPjcVKKy1jKzPrQMdldIHmur06Cla5pRscyRwgEur
j0aMbuj616/AsheeXTD6M8vU44eA2+kF27Et/xdn59UktxFs6V+ECHjz2nZmyAGdSIp6QVAiCe8K
Bfvr96u5N3bZ6N5GDKUHhcQIVVchKyvNyXNG9J2y0O6t7kQWRJPTbeTetvPsyc16+SauOvNBBHR8
769844NCH6FaOkpvjL8uV04HCOogIszCDO6NQ9Aa6bEfzXnDSm+twoAhWDbgS3B1rzyJw5CXXsKq
E6ZgHr+6OlTEB/5jGu/v70Y98etzVJy96hhpea4NJ6LUAa0k58is4PLJlXbzKfPiCJpFsq6G+u8W
NdQtMyGA4u4xHgT0Uf2g3/xJ6TG4F49aGjYdgNvZ14YTmuvBk2TGbiO8UV/iam84YcgbAfBfZT2Q
aWdthvpimMddf+JOxGBHn5vB1L/UmYdgzzJsNfxu7k59MKIqeJDXAS+saOgqa2kWwnxin5CpqJ7g
1dR2wvK6DW956wbQzSSAh60cgNwq1hGpBLcx4cf6VBaf3KQt3rRSK59GWemHwXAYIxJREzx1CNkf
7xvNzV16LMxGKYesSecmyuIovEVZOBlu948VyIyJgW5Bz2mGPXarO37TRCEyVmxeLLrmEksS6JF9
1gj93jf2UWM1h2TJ8yOMhNBc64v97f7ubprNb+spX/u7hTaCwhZ1r7AcZ5tufPEz7rV8V05Z9kTj
qnxr5EW5gei4daJIb4AkhAieVHMVI1tVkYyBpiqbUTS/iTIo8HdD0lffogT91A3fuWIRU6UOND5+
W21lOpSd6G5lZhYaomsg4KzafkfzL3qf9RnCf1mV0FOkEDxLv/d2nWdVXxkb2YosXrRT1veTdjJx
EtxzaL+tKi5BlCzBCKNkOIwjFc+q8KofLbP1Yic9i4rtAAMvgkMuTUNaWPX4QaC+9r5Pm/ihbKzs
cRL6ckzcymk2XPwtCzAtohAgSgYUPisfhQjn6EaKZ2A2+uSYo1HXISSCLgsdZrPPz2Pl/ctj32xU
aW4aASwZgNpIzK/134QfRX1PI7x36PXUlfVlySL92BautuE7br0u5GNEWQpeD0Lw0sRbXxORL/Ed
1kRzaIDG6+DOCB7cv0i3PBTFLdq2L6HJGi8g6y5nBnPOwhrgTAhZXfepSIburQlb70corII3cFXJ
B6ON4tfCLJWBM636Qr9Eqr66wjY0g01XGVmYB7lzhFOnPcbmYD2BOWk3bOVW5AWgxLRgVQNY46yO
kgesTwnD83CZxM8ywFRl1y4/O2ifvlH7m89J4s/far8uf9Lz7DYwgjfvEMwqpiIWc0HrKlP+zVkV
etzyJ5BHCHKCs6aVklGWJQuQbJ4a8SlvUvnVK52Crv1o/JhK59tcDfap8Xvrk9A1ur8JpKQbHvTW
h2cK5YUsCUmYNT4zn2dB6ZgQSa8tiqfCMBaE+Rb53RzngVJdUf1DV6H7qEHRtXEgN5cGscXb64JW
WUdnI2PBQa0Dh/PqaIR2NfMyWiAZfbKDKGGghJLJofELyRQ6E0UZBP3G1brlO+DQZuyZiT7Q5yvT
g34tIRnostBccpRvgVZ8Zr4oezYmLT50euKcg2Sw5j8I48DwM7tCCVHd6UszgH11ovrWZGFR2U28
c2obngd6edq7gUr5o1UZ2sblvuWsbGrJ5FKE/e5aEjOekymno5WFwjLaeD+WfR0ciklzop2XFsVW
tHPrWFHtIGlTIHgij8sNDkukl34R8GQlwmedsf23y2NwO0GSJqdxHINfCZnWl/seTDn69QvFsAJp
m4J0ui/qpb/dLqZlejdlSDLsh4l+6hIXJS1zeq5nNSDZn6ze6D7fX/LWuSrYtqoCE7Kuz3WSWT1n
TICG/WRV77wknuZDI+IhAY5u5x/+YDG4/8FtAyglbbs81TT2FzlXkuTeEcUXpwcdeKqntPhXeDCN
HO8vdo1axSuzGKxFsOaAx1u991NQdS2UKwC94POGDS4f6cWjKURHdtm7RrwfCtv4kDJXf/AyE53a
xaP9E8PNudMmeArv/xy1t/W3BZTHaAWoKYoNK4tSZareS8uc3muff4tKKcMcpmBvT7zjh1Y+te/6
Po/cHaRtzVtYpRjlv/8Lrien1IHgqxjEVRJAa0VH6DNF62j8BJF39j4wOtQAlwHFyqxNl3eNDx3i
fknG99KQ9lst9Yydnhg9gwnjuJUH3vKbIKTpA5GSUahVN+E3Sx/iLGmtWORhZif+icJVneztJW7f
9A3yEH2fBP/ZSHo8N3XtbtmF+u7rL6GmgsFKIAJ8FQd2okePRMuLsCpBp+7wWvbf0s/6vzXpQI/s
zl13toYemsllbGSzL1C5dwD/Mkm94dRueRmyKaoYTINgqCubyMayyPOlz0Ojn4H3pYL+Ehx9HS3o
Zabij5BKHP1CiEBfNmK/Wyt7NOhM0hw86rqxINlXpeHPFMbHgIKlqfTk2GvS/lj0QBN2Ihlr+Gbk
vFUyv+VvmChWLU8knl4I4n7/8PYU1LM9arwcTl28NaZ23KNZ3X4czHRL0+TWHpnhxMQIzNiqeWlj
mrskKVAO2g2A21G9ktWeopb7CO5Xg4Yj+ZJVg75xrre39//WXIVnneMDC2yqPNSpjL0Z5/gjWILq
TVQ35eP923zrraBqSc/ao4fH8O3l7mogfq0O2iCM6taboL7I5+XcVn0f7D2zivvd2GtiI9q5uSbD
iAEFHADdawcSBRYjSnOTh2NFOx42kgU9WG4401O5FRxreHo2bsgtP0FAqYIrJQy2rtFCRdm3uWXm
4QRD2zEqGzvdm1XUPphm7r4ZPUXb0fFKwggvtppvN+2HiIqyioq2LfXnv/moZAC9NUBfF2qxeKr1
KHSziaEOt/+gpVF3mMutOsfNRBm+iP+7ojqN31asAq8w/CnLw8oEPwsxvn7omjY6AigXT14nh8Pi
Vd9KcwrOJsrG5zTpzY0Dv5WqQRRLC5DRCgCP6s9/+wnUbAHDNpiVWVbOOQ0ge/LdaNgoN978rGow
7QWVQNXxcpViSaylLbs8TCovPznU9ndd7vqHWBuStwOQ9dMgZx8thRns7f17c/OG/rb06qu6iU8C
FRk0M+gOI+zkFsnnFs5XsYP5FBDx/dVuHqdiHVCXBgDB6ovGaTcIuyuKcNaWyEPEAsZiwHwjdFj3
F7q1LYByCimvFIjWPRpTUpA3UpWY+Y0BgZrrTBLwr1FSUBA6mPg/WI5onJ4QfMNMxlx+wMaE7DmL
fSzVpeOwS6ui/QoItvuFCEVf/IFNgv9XrWnVqbFWYWMxZYlWLRquri+aQwdeHwXIKdmwyZsnqMhM
sXraJ+sheSYDujoO0iKU9DSgkEvAxp4taIc+jZ3ndxvfS1n4OgghFGQSnhkmiD1WwanW0SUPenQS
+trKP0lbzt+EFSR/Q8ti+/uOEsIfVJmUwqTCmLzkqqtgI6qMCmaLpQgdT/OI8cvmPAQSLGIBNH2P
yob9vo26+eHVhgIXOZSHqgAPL/XqpksnKnyrItiyFysad75nFTQPwaftfK0zN/KLWxFuALRAJeM+
j769shQ8duQKk+qPKCrmNgZEGKCkLh7buYLuLhbmSZpR+TYDedbsHKFDVcik6t+F0VUb1nTj+wa0
bbAkJelJHnJ5QdwugoO6coowQzSweexFBKIwKnWwoiJdrL9kJbp/7h/1jfcKviFVnmeqC7Na3UlR
MbAwLCMxHXXWf406ZmZFpPqx1AfrHSNf0QkAvDdseIIbHo6ypZpX5W7CU7k68i5pgrqfdD5wtcwa
2nSeBCM5mv6WNPat2hMeThEFE7BS5VvFVgwheloNj204idnOj4YIaMC5Zl18XmRNugykP3vIBvit
BydDncIqD0kLnWwB68pzVHTtg1tN2vv7h37rO6uuGQpAZO1ATC+/8yKCCErbrAwBPxlH2Q5QhGtG
3Z4ZpNEfGUZtvt1f8FaQEBDPUvyzSaSvhjHNaJRDueCniICivaxksF8aU9Gi66OaqtD3OQ3gnhEY
ULE6J/aXruXVxrZv2RquktCTfgyPwOpdo78EPCjgWlNWXf5K2+W7rxXzg2YP3qcGvP4Jc9uiWFCW
tHKZkGapbj2sp4zQr44ajmUEOek6h35pzR/7WHeXNw3le7EPqCkcICj6mtOSmkH69PG8myDtW77c
P/xbX5twkFI2c4U09Vc+tBkZLHEmbvUE+bK7a8bKdg4O6eFPD8Uq+SZYeud/+ckv6Ml/p5e6ddQQ
WsMoBteI0m27tDAhLCiJbbcIkbQcPpvZoj2WemY/e/PQHGShaw8J44Cn+xu9uSjlekrNNJ7hT7pc
dJqc2RIyLkMPMcMjA1zaWZ9T5owLvX1gcEF+G3NNbhjVSkLppVFEKZNbpNBBjIyug89CRoXUnDK0
srT+anpeCmDcG78gITaedStu9346H4HuL3DFRzGS43Wzp6XTPBqLTI6+qO1z3TC8d/8wbnoex1TE
bITclHBWnyCqtRSfrZdh5TNCMGgyOADLG9O9DyZgrxnMfUUWU0JDOscH2+xoglZoYPRI3tUtPKiG
nmQb7+otSyQtIZMmhICIZvWT5mxuYDtsy5A2szfupoFRVE6nV0OIqS54ZYa5MjYO4tYNVG0HlU3z
z3W9AuH5BFZ1swy1uTFOjmjNR8Ss0kdG+NGWgv/8EPiaux/KKYp3zO7NWwZyyyyR48VSCAYhmli5
gALR6qqi6xy6NmQTiOfRp9sNlsUYAXj25RzMifOMce1bJjzhsKHwDZ03WnSeKfZCy9unrBPzr2QC
NLWbhF//QBi3YWjJHIsf941G2eqlt+LWqQxHdRtNGo6XNwhiIGFnERDRvtHHfs+0hPHZKoS9pch2
HbYy6av6mXhGipzrDkSewRZuqN6abKnazfyrwyPY9PWTUXiMK756V0wKAhJUZsdiK7NroRZmXMEF
zFvYLgJwCVKmZztO2/HVYQXnBpGUEoAjeFzjNqymKlFypyvu52A3raguD5ArbFHQqWdq9ZEQZgHV
Q9eQoOKqRGRaHbulvEADvE6Bf/mNfwBGAg9/lSIeW2pVyQQdPKQ0tPQgH77fP87rC8VrpnSHFPgW
CZWVkfjEFUDD0jwEaeW9D5hcWo6VOejx340mGmqRjB7/12leytMiZdcdR62eXz2tDoMKNUiFLzUU
BFj9yN9S/jahI5FqYx6izVsci9yVI034tM65McYM4qn1uSxtYX67v/lrF8aDBvhAgai5I+vQCW6a
uCZUIa0Tk4ncVpMs8XHq/HI+OyXLH5LBbl6PCGVRkK42OReffY18qKCDbMyJLy7sYvlBOXDZe4Mz
nO3Cat+SmKd/t8EQbHzmGzsF/E6DjkaLIqVahQ2aFrtN31P0dO0xoM5L+A4nSFExdmlNQcooVKH7
+/une8MvqHiUSBECcjCiK9PKkiIp84USy6Izjn3oy8HLH4rWai2IcbX+r/ur3dohTQ2FpsThoUm3
siGqAXXklySX7mgxKlwx3wSnt/bZ7+QYUm2X2oaDuLE/OpBwHNoO7hVw1+WKNVAKtwkihAZNqbuP
i9Tb8ShpvzRf4HsQr35uPRIqsOIQdVBuXXf4Fzvrndm0qtAq4IHX4VgIh1IwnkYp62zTpfj86vOk
KI8qmRL0pD69euhm2KUr3y+YhM3c4mGRFvoQ6Jv8rNyum/ZowGyycV4/rXAsKjIQhe5Cg3wV8WlF
YmTp0lchgxWmdmim6F0EcQeyFHPx4Ax98CYoDGMLnnfjlaQ8gAOmwAtOaI3JoVaRAJ5dqhAHZH7W
GJj7t22T+fH+ad5cBdYtCEBB0l+xKhkitvsMeH5YT3UNR3437P1tXb8bd4CzY3SH81NwvJVFwtpa
tXY71UAzyIdPNvplwW5Mncw8LaafmKfOnI184xpcLwr+lYlAKHpITJhFubwGVhKLtO+CKkxk6nz0
kEz7ZEE68HNJIudTUffu62TsVIzOhBIZHyBRBXNfjyllleKh1a067F1XO/YN4+HRILWNPsqtbaFW
StWdLh2cgStrrGLbzhLXZ5XSYzLRLJgCL+uI6VtBqXgxrdNrLYRdKRgHEBAVcKy+XTZHnvRhCQhd
bbSeE8kwplXPG8/A9RXj/2+r14e8Cuj5yklKTaPLJvI2HIsqe6qipThG8YBmnihN4LZdOv0dxX5k
bJjItadUy1I6gemZyZh1r7WJwGpOVtCEEKgM75w4M55ojUMI4LpBrh1efZDAjJSRgIYBGLI6yBSZ
q8hENSQULkLJTdmf5/j1PDcwSGJ56qZBHXhlHS2j4RC/jyLM+raydpS+27/njsrf8f5mblghobVS
LAN3es3GNkcV4pwUtELkZdPd0Hjxk+Gbv0zo9cNJa7ag3tfL4YGp4aN/ALAGFd3LuzzXNqQb+TKG
SR1/g/Td22t698F1Bn8vi3lrCPA69n3x9y8xGHXhNd9bKdtKh9tiCo1ac8GrIZKxj/RM5kee7+Bt
NZRJAJNXW7bHsQrGrTb89WXAWTI+RW+Ph5WKzuVm/Qpof5W3Mzcc4ufKF1+lsXyJwVPtW2d8VzV6
e3rl1+RRA+qocC4UGEjMLldEU4RxizbQnhPhMfY+2UfNhNYiqXzet8V4bcTwshpKMmQwKMtaKw9m
6B0zaI2hPaeFqT+QoElG0FK5PPDgu2hC4B82Vry65xScCfheEkGkMNaV2HTq9bpoyTihclvcw1Rr
mtzFken9EHoyORt34+pNZTXebZU0sTli6cvTpAlrgaJQ0zPDXO/sqdc+2P28BTi8tSfFkQ/pORfC
Xnecp1HE6Fp7aTiiEHnI/dk4+KWvPWlFNb42SGBDavSN+64I8ddPToGwTgVHcha29dQ8geQpjrMx
mhstdGXWFxknq0CzqfI5Ap+rEVW8fTQ4cDGFPeWVv2oAo/C4phnFRFnGUfXvWKU5UmQdTCzxm96K
pnrn5cIMtpjtbh0scSzNLo4Pmj7lHX5L+hJNj+J8AlNPyTGqj73Z1t0BmgdneM4Ct/8DYwGeSTyL
H6WsqH7Nb6shrez0njOQzVcArU0d9b2DrCspN16fW7viRVAAOiIxWhKX64xiLmdwNgBqCi9bdrR6
/R+pby57I4K55o8WAztCAY7Ubk32GMnIYKKDxQCBDlQNgiw+whYgPi5lOb+ap/ZlVzyqAPWUt17F
DiNMO9IdNbqTZRswa+UImUIOYWX/MTSevjPdMnv1feAceYjoYFGbMNYhUdlAZkLlqgzpI6gJndGr
tJMsa9i5XuuXwZJQvGK8A6fHGMvlRxsyxAodQVVRFHJoYZExSm0HoVI9H7yhSeNd26oKxP1Fr54f
zhPrV0Js9HuBv18u6i7kj2lbxmFc21qY6pp+0mC/gpNFlA9L030zu8TaiP+u3nfacyTjysFQQ75q
YGU0L7IUTG5oIzR1lKKxv9VBO37Ep2cHLYKTcWOT19fB5vMxCkgrFGzyWgyg8dGbnEZaB/lEVeIQ
1F73n6bH819Cm+FtuX+i17ujS0FvxAdUBzDdWz3oba3biQuiLSwnTav3pin05jA2s4a6j/SQH0qd
st1Sxbj+jEpfXOnpsbTOYPnlZ8wCu3DdUhZhsDjRE8zKkHcVsy0/mgR2O5lNMTRlfWpsePEbewVF
CXaQsElRg67KoG4FhG3x6Prl3vJTWkn6q6iq/otvVy0ATtrOn+6f7epD0lclDXqRxOKD0ohQv+c3
/7mAIOw0s56e8UPR3lA9Lx82okMivS12anVivz1QailsxaTlA1TUYyrlcikdwJHe+O78XDm++0mk
tUsVckk3YpVbq9C8QHeGX0yJanX95AK3UiXn6Vm3O2oM+OxjZlvFhknayiuuNqOuGpVV8BwMUK7e
HScaJ1EnzvysZmDyvWVkrXmsAgH9YdpixYdg6Lxp77Xe/CuWKIPvgIe4b2MSKisc4TL8ZsS197HW
ZTsdu6q0TNjRiggapbQrOH4InLRdDIpq2HUlENLHUYeW68muM00+dwO2u6/Hsi1OdGzt8WzOVp2c
9CIq3Xe9GNvhYNpJ8DPwSnumZTGSLu1m20OQNXO9LnnOG7+rjgGixuM+1gUqVqVNwvOgA1WZH6ug
LT/neeItu0g01nS6b3MrG1eGoODvRMpUhSC2X32ixTQaiI18/bntq+4R7fXgaJQF/GRB1sJE1pqv
G6JR61FoBhJDG4P8eF3JMMpcs7VyNJ6tET1bw2qcowIE7vrFyrbs4tosfMMkROA9pbG6DhOo5g/I
ji/Gs55LuetjkAJLF2+9a+qAVsbnA7SmQ4cJQsi6OkDbg9EtF5P1jNyHBiuhmKLT6HXGMTZybW/O
/S+ZGW59mgfGzu5/uxvXi4NUQYkH4OeqVW5p41CmUzE9t+gUHyqtij/oZuFtWMjK+fLFKAWCU6LY
RQOBytClq+Ai6O4EWcgz7FR/uSnEUxNK422V/IyhYtnN0VY2cL0t2+Tm0VZToAPanpcLauhvuqLS
jOcMqr2HLqs+z3azNUZ2c5EXEgwKCyrgulwkqLteZm5rPscS2HsfG8kJf7Ec7n+ha49OPRkRbah0
YfWw1pzPsmikpdFvfgY4ENWnoVk6ZwcgmZoyDK6bE3g3PhWFJwbJYewFzLrelOfJNpqjwX6eksD4
hlJn9WgxSv5Elz9+bhlnP035nG28kjf2CIaUZRn3AJi0prjSHKObIbezn0kktR+2L6LPy5gyFIXW
SPs6vBW2CBCa22YrhRu6O6sWizPORioy336GWAs+cM3JD3aTMJEFbd4hopG1ccOuvSPrqaaV4h+g
lqCs6LcXOS/dMY4oYjxnUT4epsgp997UwbtYD/0OOsbpw317uf6AKlZ90cmgXUez7nK9tE4ZtoNf
4pko1Rv20Ww18tHT/Eo8GkHntW86ZlsAuBdl7mxEkdd+zLFoSDEHgHaxKmZcLi11gq8Rcd7nFBrP
fTTp0b+AhwEYgS06TyKeP9pMAO4nY9gi3rpxyAqJCZyVrNnHgC9XzugCx7MPvw49yPHQZJGEhHFG
PnuAPq6qJvfVH5VKA57aoXivXoeVETHE3DYMj1Ih8uJqx9h1fs6R8EUBuMiVDO08/Lr/Va99DevB
E07yCOiUIP1yg3OwJHaRSu2Z07d3UlZwafjtVsl+DYvkcrAMY0dqY/QKrrh9psXOvdzVnh3NCSs7
Xw7d0HwfHf2Xgyz4zk/lpzTxu4Onz+9Gw3nws2naMKJV3eN/fgLjHlxSdovfu9wpWGtAkkQ2qI67
fXJwp8gdP+U1dwy6xcCXcKgyi1+e4cNOop+9YcC06OkQEG743et7RN5F84JsiISTdsbl71hss03y
NI/DoI2C3Sz6xqC33TXf3Yah1SZj2s9GcHOrMHG9faUOSFpEdY90ZU1JP3jBRHOxTMPand0HAPXd
fLSbstF3XWK6M4yQuvvdMmfH2TWLJT9XRmv/fK2tUf6nGGmp5g2P9eoae57QvXQE0pVAzPTc5UZ2
dKp23LDo6ytL/UWVy5EnwuDWuKRs8qK8AGMbVpqp78ZsfKLf4u+CQXui976VxV/fH1ajpgSEwLXJ
JVYXFmcl2yyWZYj8TPUttyoUvoPsfwXt/78IvJds5DKSU8tweBDLMee9rlUn8G/bi6nVYZr5i2vu
EGulkScExcRz3xvpz7qykZcNqrGBslODSHx8imGRGA9+BcOj2+iDt3dLlIY+QY0W/IjpLBg7IwCy
u886va0PsxHE1iMex8s25h1uHREVWl5fSu2q3H5p8GXWe3XVB2WYGaiF0zDX9l4NK+5947p+6gEF
KdVBhnTA6F4V+CZUXeYgqkJPM200MH33MEbonDdAh0/3l7raENV0EE9AXwk5Se1W8VkfoTheeVEd
SiNI9+OQaHsfctWNBuSVn2AV7go2RQ5Ez2zlr+oo6yujGBsubJmeWmERSojZ1XZRhEDNDgD5cOpd
M3l49eYUBwTxEiPObHNl0JY1Fi7sH20oXbnsO61nUtU2puMfrEKkBMQAF6ivi4lFOaX5jHBAOEbG
sJedjEk7m3TD1V7ZBMRuysvSPeM9RWvk0vJgRHfSNh3ZC7S5D8vsZs8Foc2BmsxWo+56KUiFXmJN
ZlsZFVsd27Qgn4JIdhMi2+6eu972DkPsMuqnJa9+QAiAGNdgpIG6mkKNXe6KSkyOWHTWhr0xmV/5
NjnMIcj0HbN2ntJdO/YRVDGL+dr4Vi2L5hUSiy/ou9UOdZlVZtKINsxMiyE0OWdQn0fLtyhPylNQ
FtorJ3yYhGRBGv2E0uRaBBCX+0xlqyoRVRvqftE8+CCbz0mey2Ofe69slb0sxWEqvCRdVup5l0tN
jtHbhTBYKjWaBz2D3rJL7f6YUxt6k0F/+uG15g8PCcEQlTsyPCRTLtezvSYLtMhqQyC97rEunepU
GtorgZn/sysqhFwBYPKUUC5XcdreToshaENoO/VD7BtIdI/ucnLMudmIW69dIhuiDElrCclXBsAu
l/KM3B3l4rfh4hjRd9BJ4/tOzsuGj792iZerrD4TbSL0BspGhIxWOPvU9eS0tzJToCUBFvSH5oz/
9e6Qff6DjwWTu/JVfLJ1Ytd6lWMwDC3CJfbjp1GxlFuIQLz+BDF3gB/kkfASrCWPHVtGWiJcEfbQ
4XKVMyRIknR+tUckIlFwYEXXxaje6i2OILBvhY+hd1GW720oV0M03qcnD0r/9/eP7YZHRHWbppOa
1eWJWNk4YL+YYa+lDeMhiD8VYtEfZyN5E8/psPFk3VyJmgIQUoVXXZdyU8p2TiW9FsZLvT/4HbyQ
RpL5+zml8n9/UzfsXOlI4XdBmCjI86WdE8ZIaygzEcop1vZlY1YnM7Y+/sEiVCJVNYGO5TqCLXW3
R8OzEqGhMntZLuNOzsbWZbqKk18sgdBXTVhQhFz5czHATd/0AwbHTX1sG7jx2xnZD4K19jEuqy2l
5ltfyVTgEhXFKinIy6PzUqpaQT+zqzSaMuLAuddOlZbKd/3g1P2GTdz6UKDtQHAp4g0KdperWYxn
RuW8CEamreacxjpCvQ56Ofe/1O09/d9V1niqKGCcC15SEXZpKg6U+at9m6HnUifxz/sr3doPHQSC
GAIzi7755X6Y25MLhUkRCi0dHrNxsfdxN0XHP1iFDJGPhPldwYRjs6oh7wtE2EAHdxDG/J9RosTw
B4soghm6IUTs60g9Fe2oxWPehZGZ2Id4lOM5mZ3XB+kEz7x8fBxQdVd4Wdj6/KD36y4EZOD/Y1iD
EzzaiFua5z/YDUOjai6Mt3yd1CLfJN0lKjvYVRHg3QX5pLs7UVXtFt3oTQsAivoyh0UzRNnib/U+
GTiSIaiUYyvn+UBq4O0Q9Xp1PovPZoRSTa4yw8qbd7lK0TtTOtjQsaEPZR2jpkNwyQO+8OpDI0dT
RDTQN4H9N1erDOCJHeFC+lYMxj7LUu1gNf3rPRzBCBgMpUin/rlaJR4yF9lNB6Q98g3vzTTV/2N6
zPoQLzJ/nHBC3+/vSsVTF0k6ZSX2Q5+PchdV9dXj6ldD7U0+AObFa/T+oU5kq30ak7lfnqNxrtvn
aooi95R6KFs/0CKW8atDdCqHVIItIjFFb77a8Fhy5JM9NGEuOkq0SRwbP5sCJcY9E1Xa35Dy9Fse
8PoVIethRcUxjM2sAwo7yNCXmm2uGRFMv68qzS5PIAyWs+UgILLzzLLcKgdfr6m4ohTQmcoNkdLq
Jug9w5UZ0LIwnvUxOQR60bpfi8Ua4s+aLTTre5Nn8UYRQ/0/L7/t5ZrqN/12++JuHCZqvjKUvW6+
NZCxPzjUE/+Zc2LQ+2Z0fdGVO8HV03E3ILpbfUXfXzpbgxcxZMpJO0wC5HHRxs3GA3nrEDFV+M+p
lVHzWW0oHQw56F3bh7OVfyntrt8hO/W2X8zHPqu3gttbp6cUYulxM7ILBebl6dW1seSUdPsQcbbu
CRKuf0EDz2d/QdD7/uFdraS8FxYNbp+2Fk/M5UqaReWvkZMM/brRDhkMmwzxWN0uXWaxsdTVd8Jv
8SKDMLYJZ67mFcq5rVMXbeQwqmDKyrOgP2Sy2bpgNzZEFAhoGgCUQhyvHHLXToORIgYGW0jamrtY
pj+mPCoRCneQ7X714VEddwEscJdpdK5swkZluh19cwAe5NZMdjfMdyIbFBjNvkXtcWtrV/7yBYVu
4qdUHkxp+PJbETc5oivtMTT9kWegB55X7VGYcMUDCl4ObeO5Q3uKVt3wpSXl6zcCkeujJRBVDJa8
QxS7rvCWM4oXfGI9dIsiPQ6UWvadEfXncXG2OAquMlcqxBgmw23cbfquq2Ab2NGStGNpgYxFmBP9
tprsxM9OyBnboVkI79/CitLXdj9pmOGbeZMUXTKp8+X5+vHU0skVXtj7zBOc6QDFzhkecwPp20Gb
t9iKru8DVVcoi7EdumX0QC+Xm8Z+yGNZ+wwED/peJoa7081N73j90ZRQCE145sq4e+u0RbPgBAus
bAmLhHHsg/Al1unJzq9QS4Rsa+OSq+t14fchU6VvRTMOGL4acL3cVGNkStRgtkLku+1DUgN5cmdf
nExn0lFibs1916f0kykCP3StufUWXNkNRH0vnNM0A/Eya0oYNwHDUfbeEkKMJuKTPwqW6KxOFm9o
cwkHMU5UHA9LgkbL6b4zuLqdLA1oBGwKtWfSKOty57aRoEkZ1QbM3n7TnLLBSoxT0CSJeeSmDtOB
Z9fx904yFcux0Tr7lQQ1CjFlMxJLQYQvDfHAKmFsXaKo2hjsMFtQbHPywH9vJMRSydgZn9Av3Wqy
XH1qYGdgcsgV+JtO6MrTyr4M0mVxHeaKNPFgalHuPjq1U9Cm5I085lWK2N3YekAjbGmiFmaTKVvH
+6d+dYnUj1BC3GrCySM0vjx1DZREORe5Q4EBshpcUvG0VI650Vu4ukTA5qFcJl+hxmoCmLxcpeya
xR98CMXGxKifxtnLDw11/0PvbEq331xKtVuBm+Nkg9UFolNC0mL4UegE0p5PEt2Vch8j17fs7R4O
1d1rzw8aXqrU/E0YTAn5cmee1XrlNEgvnIIm3rkx9MRtmjYbSd9V8KQI4Uj2wHxSRbmik27MgGZT
7nvhQJ3unecL8z8PIMtjM6LnHZSVvkGsc32IGAXZMrhLDpIPd7mrYtCsRfZ+ECaznzO6AYXAnoZu
8cGFquy1Ho/XiaK76tar+fe1focwnQJpzC4KmT+vYCbXZnHQGtEc9c52kNhEFheopOaX5tHQEreA
MN5eNs73xn5pPtHxVFTpqnlzud+scXz6KRhNDU/6Q230/SEta/84eP384b7BvMxbX3h4i+iXmjWv
M21n0MqXa7lWoSYUxvydiIxW7hI0g5tzxoe33uV624ujm+JwD0gQojMiiBTkSRdC2OdmmGftAY9Y
2AfXiTumF0alqZlZSTZ/hhelEictS8doZ1bSzd+IxRIDuM3A+SW61ql3NZoJM+KrRTkMO7dtIG5O
8sDqv4g5tVkFEnFxyPqil4e5yGpIjWZuk73LY8EoIpNRVfRXbtvR+KDntR/vBA5F242G251nCtTR
Hioe2zrntpzeGSXg/Q9R4EbRY9YDl3trjForno24FeLQBQ0cFFOV2tZjZTp1hjKnLUsAdIVdfmUm
bF5OwhbRtJ+zZSr/6j0GWs8i1uP4mJmyWw66Q1608wt3+g4nSpXtdYsLcUzLElK9JmPY9eiX8eTv
Rn+x2g95Zw5IIwvX0R5g4o2GPfdsjE+cq24flxyKmw99Reuu2xnzPAYnPfU68TXpc6iudwXZmAXt
RttK+53QxvZbz/caPmeD8Mt/JrPvy/daKqgDx02cR39NLapiCLFHUxI9+VZa9e+jydTnj4FVdzOY
lNSIH5dRGM2ugdKpOQNwcoh/iTzdDwBn/frhvtFd+w9qu9TywG3TmCSWubQ5sKcd6npl/o5w0/pn
bNvlS2IhTGA1fnnS9P/D2XktuY1lWftVOuoePfAmYrojftClUSaolNcNQlKpDrz3Tz8fsnumRJBN
/Kw7Sank4QGO2XvttdYuspVI8PwuJ3ulwEWfQmoz+GaejpcNyoR5UVd4eZ8Yjwo3drf1sQT/BPgc
PPRw2p6gXnU/60EZVhLnS0PPiCJX1UxBXSZkcSJS+oLqpZchSOvuiizBUxJN/kTPjlGz8sOIbr95
6JVhcg4TwPcKqfc8gqL4RUpIy2++AoKL06n7ml6PnTTfP2aibulOlL+vZAx1d1kr0SpHrzPHAPOO
us/XX/H5RQ50z+PGJYulqy21cNg6hBW9iyJPKqOeVsZjr7uBXZrZShJzvpQofODAius8hUQq0Kfz
K/NYl1suVa+PG86ALleTPxI0vh/ZnNCcqkQxit31qZ2fzgzJjJgeyCrk+dMhtUClKVupxZ4UT7m6
V2mRnuwyVL7dG6weJvvu+nDnT5IsDJfH2dtsphMvLr8wB0OyZfwOUhypd0k3Kns/vVXGTrQJDQES
zxzx8gdnsSWzoRcTAkb/Odb05lBA3XzJ26m7k7Gx28VQNNqbIxUG5IXNJiBzoWIR3qp6pEc0evGf
UcKpByeiJQUNnm7sqzhPC4UkJBIu01c3rdN3lYKQZaYZRp7DLve0KTA3liSsm1+RTWWUC5tEk2rL
0sy5s0ICplwrvIDGELuaVpJuoYp6Zd2dLwTcNlDsgm2yFkg1F3Mx6rRI2qT3ABbbt0Wqd7soUNeq
5hdGmScBDgLdD8rV/PNfkL5EqBOogdl7upqND/hD+24KMHPzE6Nl3pwvk9i88rpOR/FjQHzTSAbv
ld5ZplL4cyiKac1e6HyrgjmwVwkZWWNYfJ8Ok0EZQxHUDV5UZY+BL1mbuBER7WYQ1Vzfpa8dE0/j
qJnaTUZO6gI7eInmFKYxcCJGo5fkyFhg4ovgpTRHmlBbyaRm207tJ/tY1KKSd8QfRnkcYrNR3B6p
Sv9NpBL4WdlPmXAjo5XsHZ3u+zdGLyTj94keNOnKYrrwZGaNETEfUlu+7+JUkaxEKEQ9o0cANCOR
iXw3KE3r2RbRzPVHc2FF4czOeTmTueZCxOlLEJrctROCNw8RhlW5vtCtbCeZfVXvrw90aU4EOmR1
uO1wNi+SH82Pqz42osnr4rZ7QD+YbkZgxa09WcrK47swJ4fkcZax40gDceZ0Tn4VS0Jv4tSTR1m5
a8QUbEScxCtP7vzy5uLm6MIkHgCUjOt0FCuUtUkSQ+q1ZdfeqZFefETCaOwk4EDXwfhxm7TtuFJF
uTQ1mNezuzjOPmcZ62yeLganYdACzXoRZulGBRpd2y8XXhYEDIAsPEa4Q5cBgqi6NpKiLPPCAhTB
oX5xgIKUbXpZi4/6OBVfWzTzqYtWrD/4Vf8wyHr/VY9E8pDQ0vCRonm1EznsNlNP14wgzp4BGOXs
QzxTRdDgvfoR/nII4kI8qqPVKl6XZmADhl27smSp99fX6/koM3IOIxTqEFDlcmNQjENXJuhZG4xQ
dacwVnY2dPuVpbo0dWTHcdQS/c0ypJmAulhFEaluHqtN+5yo6Wi6jk5A+BM3hLZ+IyajlJ+ylkz2
jkr0iBJvsuzikEj2ZD+UIhPqxm+jqNnRtHwa3MHsO1CTaUzXPNDOlsNsQES4zSoHa4T0ebrUTYXa
YFtV7bMqqSUt7zXodfjfuJIaqytL7/yxz+oCkDUo/0DES4wE8gB5F8LqZwoo1aazgvygRbGzvfXl
zluWEeZBZt+X0wkl+PLS4rvsnge9hlriqMEB0DS9NYqaJb8zHQeCMSjhso+vrMe1AoVefp4kU3nI
uzjdyu0orSyhsyD7dRREIMCDNHJcUphLpGzQ4ytGIXdw28j43mrTXV7So8X0xVpv0/OlAHbFQqAs
Mdfmluic0UfknImmAHE7fuhqMSoQoy4FAHeifbr+li6ONZfI5xZOdABZ7I3cr1Fu4gz5LGURRtxV
oG9yiXvDMcF5rw91vuyY1tx9BoMv2KvLOJ7WckmLX4Hy3DfC3Ciy8LfhVK4Vh8+uDF4VlF90w5h1
cIgvLtspTvpGnXh4tF/Lt32bjcAyrfSu0VDsVFpe7BUzXNN+XZwagK08J2DnSeZg2kENYqg8T+NY
77UMKDCI2zVk7uIoRBJIR6A1c8+f7iilbUQd5LryHGhmumnrrHzUWrHWA+LyKDBn8PGetRoLGNxs
hnEooXHSAqoxNn4UlfeSVK8Jqy6OgrybUwjdxBmpMjYC3CxHm3VXWVjdR5zLZSOtMUAuLgZkW7Pi
hUx1yUFMxzgzO0CJZxouTRs1DT1T9t8nufY+younLvNv62rJTcPi+3O8JXofyJFBKxneUFQ0XzNB
V5DWEcXWyNo1EvhZsWIeiXyLUjcA0lkXmxqn4VYfJeVZ6+lb2an2XSiyOyvAmUMrpw/llH/1W/8t
rRFutHR4nSNPEwEsaTnFzPnN/hIa1EllNFHI+sAc3D+obTdCLXayuwRo6dZ4lknOrCo4NWQV4N6n
Q8UNy2KaWCRB66gbekrbbu5ogJB9s5a+XFqPHLjwv7lGiEgW56AMzlxTpVXpgOnQwM9JpQcT8fTh
+hF46bQ1QeBm9huo35KRFA56a4xVqT5XvmXv6Fjz04cVsbVFvFZbX/Ye4zVBBALPppwLk4Raxemz
Q8NRF36bT8+ZFgdYfQ5QjsZC3SS5lR16Oj947RQMT22ndPtCafw9MGdxlzWiB/201kyHzh8v3HDi
SPwxiMbQZp1+mzTTRkOf9Ol5MMS4yRIHX+op024ObMg/oV7NVB3KtktzZko+lcCRU33OeKxb0XRf
jaFccyU4nwrHIusRFxzqBmeGkVR6Y8BbbXwWUiHtFdHRMsxu9JWVchZx4CUCBYMq96wz53I+fWC+
H7RK4ATWc1iab0bbeOpQcLoBTldUndcWy9mUDIosODgjjIQKBBPjdDBnwHmzi2rjGfcpfdunOh1i
Um3NxPzSKKgpZ2YhRR3e0eko8H27yBk649mojNI11c7Z63G7Jou+OApgKHJVWAgQO05Hse0KDg7y
gGfU7SFaYUmjGbzw313fyBdGmS0p5ksSNwDqZKejFLAt9Alt6LPQ8mlLz3Rl1zXSsL0+ytlxQSUO
CQyOtjNN+yyEHkanqQcpsjGTqpt3ZUKxKNTi5gd2KO3K1rk0FGZL6DJ5PTMz83RCdoj3ccUXeU7b
LnPzSe0Olk5tMXSi6tbiM7OCxzQ3CyUmIvs9HQo4MsHaKaXAKMXBllalWI7IWHnX6bTGBrvwmugN
NItBKauz7BZDhXnepFJNLVPI9EZtfaV9UuxmvPXWnyeEaAhsmkSHAu3phKoAmC/UQibk6F9COijf
a62D24A93Aoazn4NEJLotkasia/B6UBZg31LKFLhaZLS7uxC/ZHj37aSUaG/42NOkDwyAQBwcjdg
vHPhlZwRS6lmaz/3VTXm20K1xbGkpduwaSmR6bCb1dzyuEzLZBuMcS8+hmM+2G8t2imqDwIEv/+U
hHKc7casxIfMJHwsNtQW1eeiijv/k9L3xeQGWkPdM1ekznDVqDO1+8KQ7MrFUx+FituY9UBvYex5
swM9QuN6mzrjmLi5LQtpq9JOZtjEJhHx3m+S2nQVNer1XS4PvbZPnb4p945S9+lB0EhweGg72ywP
juWn+xB/L2t0KVsM6suY5lP/GY4bdVWzHOwHEQd6eYdfqRPc906c/5GwB38SwGrKfuojW7xxskAP
97MXe9u4gz7J4bYvoLG8DANx+1s/1oPgMPZKBUYjhWP1Ru1tg84AgLF0VFWyZHC12ne+5mnLgidA
dWSU/jRLcMM8S2lsD+9zMxS6Grs5vrrZG67yodqXejS9yEltfYmVPsn5tkkRbIdJ0r/aOuDBzh6z
SX1ndprR3IX0jlU3KL4k1cUUosQH2PILU92ZEBeK3+u0jd9CEFEU3D8IvfZZY9BVNq1oNuVFCsZj
D2NV9P1hqOlMtI8j1OB3Ptkhvg84lXVv+1DpvkiAu1BkuAuNZOMEkq//BH4U8sachmT8g55mlrqJ
6NrRbLIhLepNYka+9TIRYjn7stOLbpOl3dQdDCUzorvGtAZU+Gk+9tITVyIyRr3SxTHnEYXfHav3
450MahbsSzvWPgdGpmsbNH1JsXP6OLXeyvGYIPLu/OBF9JKTbAqzLiTcluSy3HZW1MssjLZTt/0Q
BLTdRLKtP8ZxFysPae+PIYni6ETHBnHyeKdXWTy5vAyJ6nttlfYmRdc/bqjxR8Ef0ygae+OIKv3h
izp7MQUNulyDWKveFKKPXtpRG+T3ydRqT6M8JDQJZqUpDgZhphxtxsyQ8i2dR/PpvmnktMHhH4Dk
rTHpSbRtAl0KPUVPpOgQkVuKA+QQM9hNUm6ruzFoWsgY82v4VBZKre4BCFRjI0dRX+yHPCrkA9SQ
Vt0osRWULnVuZzhQe41GNwiT6SuuemY3d8dgP7l66evJNsRe5mun0NhnW0OFKFy0+oO6tbVSMbYF
3dONXdXUsvlTUcpU3gRapcbQMhz1WGpyaB4VOa/z2EWIVX+O2bfKxjRioUIaS5Rmn9e6/OP6zXh+
sHO8QBCjooto7gyfbEsRAq4qFND77IXGqMEHCZPKlxsH4RYHRFcAmCyqTUsmDGXdNuziKfM6mQpu
VWNKbqlSv7k+ytnNa4IozQbyKJShiC4BC6WX+z6R8soTQFj7xinCOyOU1I9Vg/vt9aHOntocrNDt
Ae4SYTL54+n9QZMOI1DruvKMojHvgq5PN1qnaNvro5yFrvMoc2kLeTc3yLKAljXov+gVXXkledAD
RPYKoSFZDozzPR7hv18f7XxOcJXAMHlyxONEfKdzKiXHl5M+aj0n70dsyMzclYVc7m4chbojdVTk
maSjMx30dBQcDHxKHF3jxU5nG9u07+VHY3CGG7t+I4ZC1A3yzsKDIQIMfDqOWmvDWCBZw4kSVWYR
B13qwrWMPlAb0XcDxKK9MNtMrLyyORk8vfEp3eEjBPNx7uSzFI4kYTD4TU+2UVqdf29Z3yOlp4GY
qNHyxhnF/aAxXbVqpZvlRlAdUZVTB8enGFuhxXyFjPvTVJjmc1Yow0GfO6ZhofTu+ss7nx2RJsn2
a9phQHg8faiVNmnpbD72rNm+tDclXXuMKCtujcLW90msPiYhHjRO3Ws3x2vEuKS7WFsS9BC7nQ6s
tSW3pdY4z33J8xOQxx5r+qGtxNNn+w1jN0AFspC5A9xZoz/yqrLsTcl5rlo/euvEVrRX9EL61ARU
4LE7mD5cf5zn9ZQZ6cQAFsHt7HmyJOaio7RawbHljVKa9a4iZfSaKguBvtyPFLV1Y1uzg10dp236
u+KMs7FqLPkw6eI+r99kSZwP+6REL/4UW4nRujQ/99eqeOfHKl8SGJ2bcWZYLaWZSsEHB77Te5y+
MlFLFW0jQmE3aIe1FqsXhiLBo7pE9M85tCy7CsHbDQa59VJj7LbY0cUfMMvUHotcaldqkxeHAmGG
rEjFEIX/6YqSgnJ0+kBvvSoUg7XhUADSMYRoiRXlqjT3K6963n8nBwMgylycm3uqkHzo8/f5Bewb
i6SR1dHqvYa3mHooNiU6SU2JgRGkTRe0Td3ya/eZUVmqm2udXH6wddrbQmosIgunbCUUdzQPp2LS
K0G4hsWcZSp8PbjanJksw7kz6+nXs3upaaDjd54lKeFG6yPiVspob0LVoeRklKgyB2mtwnDhxgGQ
RPyD0hxgTZ2/1C/PJNAw9xgpvHocpm3g0hzGOPo8k5Vnf/6q53uNFTWrF88z8jHBbjNOp8FTW0rC
G03KJ4+OpU64bcdJFyuhwYXR/iV2sWaW8RlcOKbhpICdTR66yPEuDFu4q34YvkEC9P36mjp/Z7NA
Eph1zpbxolqcxk5OD9h09AePm1t6i0WjMO7BzNVtltpauscFphw3SdxXwebmgSm2gyJzdCF4X4IB
iSVgmkBQ9YAfii2QuuQGitRvW9nJPaUsk7t+juevD3p2ONMQZQ66AMvnm86af/7LYrEmXLLzToxe
lozOS9hN4jGTDAeXvrB7U6cx5uvXB7zwIgEnSdA5ImiJujRNVfS2JjPMGJCH/ySsCCsTTLo/+H4T
Hq4Pdb4RuNzAKXmRYP3Osk5pZr6iTVY6erVsB49qFGM+mIZrTQUuPUFuT2TCmJieQ225rgmF7Gz0
dD8YP1pGWG+FYiQHuY38bYtl9Qph9MKsZsdIZBEUESFPLd5Y7VT0wQwz2Ysho77jXEtdYYXlx5uf
Hf0cMbaZvc1nkt7pugAgGjN/LGUvaVN897Sw2DuNuubZfmEuM4UelJJyIcfkMgBJkyTIMJ/2jL7R
7+PeGZ+AcdacHS6NwiEMlgdySC62eGJ9VtdUpivFqy2IEnHSDGhJh3R7/Ym99gs7vYuYAcAulq+c
+dQNTx9Zb4VCsi1f9jrKhdrWLzTocjmYC7aB+SB/lwYbEnsDz/ftWAWls4fsXwsBYFRIzt1YyWq8
UX1n+Dhawzh9U/sssXaZbLXGhiaave1VaiYnG9mEVPgQ+1X1w/JDs3nIy7CzP5CGFjJuYiFFSs0I
gmg/Bp10YxN1MjMKF3MzY/hzPM4laaLBjy3pslLx9DS0nklr8NiPi3DmISrKp+sPdH5ei+c5yxvZ
vXOz6rPodKhSzo9IViDsySi1FQMeqouaTjuCEVf1rkoi1VyJVc+XCtchuwogbO7UtiyQ2g2GZcOQ
0V1FitWDaodQmCa9XlkqZwH/DGQjnOYxzgJddbHsY1XpshhbBs8x8+57YtTdnoWrvWQTkNY4VOYn
ne7X98oo6yts9/PTlwQO6ig5Ns4T3Pyna7T1NdhCAWsU24ziTVKNysc2htPfj+CX11/fhUfJUJSA
gScQPC0JjNw1jVTnDOVrSf+ksVQeQrW17q+Pcn5bEwwASqAh5QDB+et0QlaDSzXN0jUPzLfaZkZv
7NMhs58GtRLv4tBMfnfosL6/Puj51PDgxkcN1ipaT8i+p4PirZxUeaZqHgUYZ2NWcfjRdgLj5lh6
JkHxljCBp4K+7CM2FpE+5jRY8mh9GL6hfy1b3e7NJ7O01ti+58sCxAWaKYck8TR/Pp1QOlhOIVH/
9Bw5+F5NTnMvt8W474N6rZR34ZTEfw6KNKUpDAo5ME+HCkywZb3UDA9CeCzR+RdJX7SLI6ye7hWd
rojbUO8L9Ea0HlIezGCa6m1plrknO6Vd7dRwKMZPYTg4eJN2+lzcGnQ5uhNWFx7LMRbjdqyk8nc6
I4vwrQVFRNypmGqkOzOTwwBRkk1bZKVNQ8eFrlL6CJ6SelyLcuYHdnp2scFR3uEKxxoAZzqdJY7s
md/bueZVdfhH3pTaxtLb+8JH8qOG9bexC+7HuKLzl7QSvV5YmrNuh1ybaGTmgp0ObCb11AN4q57m
5OabSZekb4lRKSsb4JWCt5gfRXYuAVxYGGeJ1HV4sFSTXRkeIih7A/RvPCe22W5F1DRvFauuPRnf
3sNotPlmGPviSKOBcJubzVo3tfOVOzf35U4nnqQSqcznwy/xK/lbG2I8YHsWjSZcgEppUw1lDnA/
xbtbd/2s9Zs3Ixfg7K91OlRj5iL1KaN5umSHO412FhREqIpcH+XChGATw1sBYZvZJXPG+8uERiE3
dmCmBulH0GymJJPdPA1lCk2ms5JwnF9D1lzAJ2adgcOzUjR2brHTFrXhKcKStqNomw+mEncbUdmA
HoodoAEclDHaDlpSrCi+ztcpY4OPc3CzWkFkT6fppBUhH363XiHl0ZZGpeJg9+O48souPkw6GCC1
BQ3Hnfp0FBsJFX0oOsPrCyh9UWP5XmtG5b7MnWjltD7f8UzImjngc3MGSGOnQ5WVNNB4VDa8ETYm
bqHcES9OmNafApbtNta09PekitrPPlCgcIUwnTXP0kuTndvY0uySisPZfaGHetAVhcQjRdvwbpCC
7gl3RfGJxbQG6V3Y/1y52PPBMoGEfdadJK90zCl81fSw8OmsO3/qJMuNS9NBD2lFkbXJnaD/mNdh
lRK8Dkl3kJ06LJ/MSrGnbQkXK1tJ9i49fwJmbjGSd+LUxYLS49HC87MyPV3UIxB7klJxHd8XdbnT
c9Nwa1/5Xjtir+TJzda+0ORRSsIYUUCgIOWfvvqJJif93JPGI3S2N10o+5DRRXUIq6ZdmeWldzw7
rXCH8vgRAJwOVVMzAUUNLK/LBtWFzmR6UmPiShL7+sv1g+icocW0sKphQRGBAPQsxmp6OpeXordY
T00nbdup639GSYkvYyql09teqcfRtaY28cY+Doctulo/3jd5077UUWoOBy1WgzWQ5MK5wdom8AJA
AD1cUqi6TDR1mQe218uV/px3afc0QCR7f33uF0Yhx8GyEQfUuV3T4o2aoSiQj7SOZ/XtAN0kq/Ov
nWGOt5/1s4QB6RNZNi9rwTgy88BqJym1uVHSGMbROL70htLvlcDUV2Y0BxynFzaQEpkp3L7ZqXsJ
ClqRPlltJ9teYjfdh84I/EeYdVRurUR2Zd1vP978BLGugQmMcoRCp744eTMpL1XgLNszLT9xiyZB
y2s3a23DL2wHCp/s99lYk3t58QDbrtaEY8eOF6dZu/Pttt0ouZViwStXKyHPhSXxqlGDDzSbiS1d
VhFftvC0EsczE6XbdjqlJr8Ls5Ur+dIoQMUoFTG95FxdnGJClioJDSQLLzbLjRGGzkaT9fbmLJd8
jG1EGMPVSCR+eooMSpARf8TiOBWtccjyvnVlzV/TtVyYCzwqVgHrjfNjGZqZOAhjrIEJVNFryaYN
rfg+5oRcgcNeG7OcrGz26autLxVjgrNlG1E76hUrpfHsUU/tdtqOHFrTByWus8Sls2fp3/uWWQ1b
3c+MH12qTOaxN1IZxXOuZsVbbMvV4YXOktAuiLCqZENsTovq2VdCilyDU+5LKOOy4pY0enW29Hdy
+HPcZtJd4oNVPdl2n0PlkK2MikpoGOmHCueSY8PREtKV1mxk12l7fLewUxiT7zltLaun3MJDwVWE
SF6yNm7H932GKX7sqmak6xtmoNWPReXDBtKEFGKpQNNLx41VI/rRxzThfAkjo8nvKjVXjZ2OlVH/
OGBiZbmyAkb8pa/kcMKkShnNR0kPFcsLnSQv70M6J/gIUHqspDJ1dCgtTvU0urS/6ApXwpM0rrYC
pqD+XWlovvPzxkPBglT8Cq1z5p0banVEANiDjLbXcv9vTS0V2ybFN/76KGdH3TwKkh60cXN8sozE
aklSVMRQtmfnbXQ06U/kpp3QHxNtGHZ+n9Sfr493ts5nk30wVwtcBaXP8hR39NLJ+aniRW2Y70sV
j9qg0o2bZzUrDYkxgR0Atc1FomMg15BxmlC9SljVNreiYo8WTXo0ikG6N9RyTWZ8/hRJIWc5M7xo
BQxuke2kkSy1ZlVrHg2X9CMN75zADWBpfxS+JglXbul6fP05zjM43cjAHMwMn4CZgrvEpsbaaYpY
64jgqjS1toZVlD/1fgyKg5kZwjqUhjQYe7osDOZK7P7q77cYGkEOXFYYzeiMlmVLeIRzEzrH8dJ6
aMfnYnCSH7GVxZ8rq4/F3orV9iv9hajhJfEgBiwdHexUWsdvfxZNWkv3TkKvKFczE8nZsiZtGIMa
decPgWnX6oF8sZq2YYiudtOXQ1N80axU4BzXRqOxKeKqDXc5YE+1bUMjb945vmn+4aud9QlZqda5
4YgloSvDQfzW1RRtV66212tyMX3oStS6UGrMKvzF2lIkZWxNVPMenh+FW1Jp8yKnN3Q3Gh3ju9aN
HzO7244Y6f+o8q7+oldmsXaML1/+jN8R0gH3QPEmsDu9kqoAKhdWBo4nRXF46JtKqagYqyLejE0c
r6CgZ4kv1RMN2G72gwefWbKj/V4j9axqx3MEJMaenMlFt/rVHCh1ZFJ5yDL1rbC5BK4v8LODgsQQ
gTUMFjgeSMDmLfdLat9pFRIU0ClPVdNm39SkpKlALnLrKKAhMB+AQ8ntzbMnWVmpbMRhdOzDvP3c
S3niYl+sfrw+ylnkZTMKagkFogUzWaK7RjnRxyvOomPdSfHBShX5TTZM8R6Eay29OjuJyNsZCKQA
xAA0bXkSOX2d4qsG7pI4tI8why9DLKyNjwa/abtg5RQ6nxj61hnb4p5ScVlYjCaCbMhFUYhj1XfF
pmPIN0VSaM9K2t7cgxD0A2Y2+DiTAlRST9dDOgzY4tG04hgNOTWeskr3XYINy/U3db7qmAWuiWAT
gJEkjaejSGB1RDolN2HlJxvijuA+j4Rza2I6VzMo481EB8q7+gJ3LAMrt+I+iHlssSa2Re4UX+0J
Ia8b1Vkgb6/P6eyqoGbCTcuMLEyBKWiczsnww95Me2532RCTa6RYqTml9KMqukcp6vIDXNI1o8UL
64KbEL45Ri/zDbwYsuVEMqe4iY8Q3It732iofI2NlLC7Gr/7cn1+F94Z9hsAQ1jEw654ZcD/clIE
1iB0WRS4ROW1eHJwo34f6Wm+u30Uaq8qt/zs87R8ip06gkgldnrEGxYvrbpxdp0zrr2rS3OZq68Y
VbKtgKRP31UgIiXDsiA9qq3t71GmmN8EneS/3joX3KN0CFKz8zhI8GIUs6YLhtb76dH0h5gOIjRN
ixscKa+Pcn5xMIrBS0Emhn/lcsdOljypeZ1lxzzRpkOKnmvnjPG0x8KpudcldXBLDMMfmzI11wgw
50ueRO+1hQQZySzlOH2Mfq8UMKeD9JgrVte/qFVqRs+oYtThWNGTK3s/qkX73Sx8I7rZ2f21BYOG
bQpFQwCuRXhQF0mtRH2dH5PA7O1NXjh0nqOr7u1bjOI5NSFCI94glkCnU0zC0bcmW+RHv5sy3AXo
GGmkuJ05iWndfCjOZgvcX9xcGLUuY00tSnO4501+zIqp3QOOmMc8avKVuPIcJp09HRBH4W1D9ALD
5nRGYR1prSQl+bGL4v7OjPV4H1iSfyAXC3dqX5jbNIU3CzxubwY6Te06u9efM868leP5/A5Fr89W
p6w9FzCWq4e9nQBTWvmxoLfOoS8z0037INtpUuVvlZgy2vWNcr7pGQ+1PqghyPsZjpGXo1EaIiqO
fh5GiLTKkSbC2VrgemlWJLVc2LMZyFkdNlMTneOrLY7oesRm0pxokzk+alLVL3bpJNd312d1YQ8i
EIT4TJoCvXGZE5G6TNVYWcWRraJtuJ60XUh1e+8k8BvtScYBoWzEt+uDXniUxAcz5DkrngDxTtcQ
57aPreJsR+SrzsbH/tLYqESw9soru/AwQbZAsNFv0ZNpSQZW4DUPxiiXx7zJ5D9CM8tf0tjMPta0
9NupRXgzKxWRGEIt7lLaIGJFt4hLbLXqObHt4gg7V3uYTbT36qBTpdH0z9ef4FlpgJE4V4AjOb6I
WBdYZFWVUD4FMwOG0Xa1SMpuQ7aDxqpUYyxMwiSVP5gjmm2nC5r7KirylW9wYeEAJiNVg4XGCeos
T9BWLbtpiuojZ1yu7TivK3WnKX2bPji5UpT3uBpIL1kuG/lKNvCqXD7J7WbqDAVSLo85BFx6pgdB
GMEJao1jUtI5w+KCMgpsU/E9KMQDjp9leO8UEKPeBFiaV38U1jBZB7lPo/pdZk2I59w4NyfzD8Ws
8/JRGjRnPDSDWtazMknO7q+/quUiRLvAUuAdzfyKOUU7XextD9O6m5Tk2FlZve2m+EFI/jHTxSdq
x7dmSvNgEHDAiuZs8MxZVVXyVrGmKDsGea3Q4zXp6Loq35q+MApmzRxSM5WJXGkxpTop1CbNmupI
v0JzYxiSc2CpfTCcIt/AlGhW7pzlYp+Hg7FHHk9mQY1ufsK/hI6FDmnTtsf6GBaSdWh07pjE6ZQd
urBu09tDcqjH3t5VlSk26lgGK6fI8rRieFR5BEmER9zjS7+bpCnqhsCrOWoS3Wa0RBF7yURgd32Z
nI/CPn41eeBU5EhenB1mjeGvNon2iEGN/VQieUvvhrTs1yLk17LIr7tHReWugIhghwBebi7jBLNO
pMxp2/4IPETfHFWLBvtQO5P8gMPslO0Te4q+6IZUKm+DCq+JaYtyCcNYmAENNkm23NYlCIaKujcp
RPg+6jR5OqDOi4aN3fW4y4wdRjMIRZ0octvYtKeD8FPze2zJ6fvQB5tw0yqI6K1sC+fziPsrqgZZ
+qCZtRndGBQxWWAD8t7ZrmgGKU6XjhYjWBzKbDjmjvRV7fTgEOSRubLDz9QZ8yg2pyDuAQzFNl+M
UgrVTsNiBJntFGVXDUajuyWkt3E7SRmGT84wgIpJQ+PgzysGkR0Tjd1/iAxh13s6W0d4sVRQ69wB
WxtpS6FJ629MjeZuC6xkti2FXVCURbZXlHYP6DcVx86xCbZTxXqW0pbC/es6/q+Txrn1P/+bv//I
ixHRQ9As/vpPr/iZvWuqnz+bp2/Ff8+/+n//9fQX//kUAq/V+R/N8n+d/BKf/+/xt9+abyd/2WVN
2Ixv25/V+PKzbpPmdQDxM5//5//vD//28/VT3o/Fz3/89iNvObr4NIH297d//+j+93/8NofC//Xr
x//7Z8/fUn7t/1Vi/pSMUOhfn/a/v/LzW9384zfJ0P6OJmYWkHBqUt2Z3UH6n68/srS/0yoSnJJ/
ZLmy/3/7W5YjNuTXVOXvCMNhznAAAbIijvztb3Xevv7MMP7OoQRSBUwPSDFv5f/9emRr6CGyf70Y
nsa///63DBvmPMya+h+/nR5ADDQ7v7AsFhe5Xra5n/tBshNJ+2lyxu83Fk7//OTFtkjQJTd6yydT
OMFeDYpyZd+0v//86MViprVMo5cDLQJGx+LElI6Joq0R3v7TA5n//dfrpkV378ez8rnXpqfcoP2D
P+LU/8vquOFxL5Ne/LPqJLTjHSYwFOE2Aj7uX/tkVtGv3zuP5GjA3ineTUPW0cKAxoxJPDrv/tqn
LyJO1a+mPrPyZFf0lYWzQDRtkfV9+msfvjimrTGwet0c4l1LfH4nsuZbL8e3FW//b60scbzJrkO9
RLO+0+oSJ9DpTViJu7/0vZfKDx5vUeB+iP+uqPExShLnq4MJ0G2xwZ/ffLE1rbJHZZggBo3sdnjM
o1Z58m1pxUrjPyzzZRRtNJbeViPfPVB/oCTcmOI21dafX3uxOan0+AP6wmSXRJlrFnbiQgZZs9n9
T197sTvDro5rHWB2h4cn4rhO3FEulPd/7X0uNieVjryo0THuKmwvfkxVKu7rSHVW4oX/9NUXG1RP
9Hig1pTsjM8TDW2Lv3YWLnkpPh6XYxjxsX1d0HJTKaONPt1mPvvnu1zsTHxJ4GZnrBIxRHQf6FUK
z8Nf/OZLdAwXiKYowyrZdZao3WQIfcL5tvxrj3tpxxVkiT+JnpPWdpKDQ4vaDeqt6q899CVpa0pp
ESvqKdlZIvwf6s5syU5c26K/cn9AN+ibV9hN7uzsdG+/EG4lJEAIJCHx9XdmRRxXJXUyMszbfT3l
5LCFlrS0NNeY/QHp1lD5XOudr77ZObPImB5Ovlhs+e1s3snxhRPVMzNwKwJD79rAV+K7YxvZu77p
OMAyL117PvfsTWCikMSCck34EeeOixR9/5XJNP6jmvjvabjlQijcOc+gzPAjzzLxZcqCGTDieRr2
xf1WcLP2AUzrk4wfm7kFckYmVz4k7rxrUYk3O2cnvQlpgIGJuk4emnQQVzbTL0lEnhv2TYByoDT0
wPvmME0jVG9LHdkfu977X7r7PFKctZofZ5MAtGKSH3HzkknbM2+9rZQNekVfKIPmvBiDQ+/GL8Ch
LftCc6sLDJs0h9hI8SOsspOqnearHmqqw75B2USmtmjPmWBzckQZ6bqPUzijcPGw79mbfdMWbABV
Bi/O8dggHt7Pff9636Mfv8M/ctrBPTZ148b0OOU6v+g4vw4m92f+v7+Dc0uUEJ1nCex1+LFnkJel
hynZ+dabDdPNyTz12M+OvltqFmHxznIe7pwmm7CcuZx8kDFME0WSemYwwclK/37feG+ismsI7gdN
z48ZR0H/3ADJkH7OYa007svetpjVHMpwaJg7fmSrrgvykU3xvrVweyPgc2IcbgD4URJ/rekIqdm8
vts1LFv95Jgybmy+siPvl2+EmNsmHdUfFdJ+z8JtmQ4NlQbqg5jhls1lb3jg3icpjV6Q2TyzXm1h
ms0ARzPgsdojDdndQDQOEcEy79uV/yov/SM4I5qE3KuOgTBVuAO6cD7jQPRn2Je/h2WT0jajwElK
p+zYatDhHmkGaL6ZXpA6PTcsmwAdCOocbYiHj+3nko1HxoJ9GdBf15D/GBMYMnFO44RhwOFgNY1h
ieNmKHd+zk14aiDwiSGYK45+xV4hqsaInQO+NRnoivbxEuTxa3aRPBZUf5gh6N534Nz6iy627aOI
4uG5TmHacY7kzh15K5gDUwQprcenXLiugRNfKpMJvi82twVSwCITDU9gduwLFVS4qY5qWpJl31zZ
GmNwDmCnJxE7Rh7spmChvB5xMbQvfduytVJrjXUFni6D5R6QjJ8K0LB9e9CWPcWbqbER6xmsDooE
LgnJUazznzHMf0f+lsGUUFj8KgaIXaYifsCNgK7DXrF9IbS9gUQvsqGBx6sXZKxRVc7GT7v2iGAT
m1NfrJrSnB3jFmp1vpT2wS5FsevpaHV+mgiBITMsAt02R6442mqvOlzp7Hlv3Io+ffLkQT6CbBpz
nEjoiuNvzqD8se/Z20JQHgCz+LhDgNESAgCaDrVx/R/1L/5nnqRb3SMuBuJOyhkT3JSuAhzygBuC
aOebb3JaNndZD39HPFzftv7c2117JkCzT0c7j1Ajt6thRy091Izd3fpnUP6/h2OzYQZTsTrcYeKN
O3QzVC+Z4/33rTLdqrmGZDEzmyfsw4W7ZKG+iZs/u6j8+403mWyp9FAwBtlovGbAat7Fvv2j7pq/
n7yJxc7HwDAm2BQU4/wNi+f3gxleki4/MyLFJhRdP1GRO3xC2SVvp+JuVM2+IN8yWBx67PSUYLtJ
/DtqgNLbN+m2qrGwS8g0zQhDyKO++3CtVqgN9gXKtr1elxnVuse0c2DInxvhFeBakPztWkCKTRj2
8IibA/c4qSWZjlD8ARJgyK7dHTdZT2Mx7vPYSzXg4XQYv8LLJ7xl6Ur+jKzzexIWm4Ds0FwEijke
b9RaVJa5s6bkzzj2fz88evruI9VBoSTyzFRM6uPaSJOdYvBp3L4IKjaxSYNAEE5H7PAdfxChq3jh
r/Z9001wSrgIdXZG/PR9eMU6P9RtD47srodv+fRSZTaflsfg7M954l9592ft8r9HfCve9jxO2yRC
cMZDcSWGVZ2D2L3kpP7MmrI134NtD5+zGKssBAqgfeR0BQw758btnIzbhocp6D3OO/g/mAAXuRGd
+cFV9FKf8nNvv4lSM65jHMHQ+JiE79Icfed/yI36e9A3IWqaLlqgJ0OKzEqwhJu5zso+2DlXNgGa
K/QROYeHd4u8Yu3dSv4Me/b3a2+isysijToYli1RQGhWkPCUMZ8f9k3xTWjmfg2jBjYxUIhre2uC
YLhVuIg47nv6JjqzADbIPeRRp5ZP9AA73uHiIY7Z9/StY5AYQo6tSGcnasf+XE56vTSa+l1HHkjp
ny6KeT5qF+oWK2GzQFeYU39kGXc7332TzAr4vMFeespOopzNFTRH4cnhML5vM9qKxYIGrpbTACxn
Ycb+vkQzxaHzYKTt+qr/EtFAsq4kxchoI4CmTqDn9qBZ7yq9odHp6biX1KLJM+TZKRMtOcZRk12m
uBCv9737JkwzwdCmhx6AU95M4Q327KBqWjiC7Xv6JlSlh2x/8TID7z0bHhR4SBfRlS8pDx9H4G/x
2u+FYNuqHiBTVA7UYoy7Mw8Qp7mrDi0lO0dmE6stgFVADQzZaTEF1LpWF5/6xJh956t0k+dOPUx/
hOmy0+AjfgUDjvi1VWAK7Rr3bXNX3veAGGrMGfgtymoAv/RuiVKyL33ZioPIQGKFNnB8VW4KWY2Z
Wu8CnZKdL7+5TQnAzUJPOh6PPjn0GZMiPPQF3ScSAlXhaTjloS+KrMWkWRR7gH92fzuiGWFX6RNM
gKcPB4NnjYIWXxWlSXokIgzRy26LneO+iVXwIfpyoFjF0sSpdynIbL+YbP+sZeR3NG15sGY2TT9A
nojOYxi0N7K0VV623b41Mt3sq0QLO40a7x4zQW77TpI67NqX+OnPrATb1nTHPVvalGanVTfwLg1F
VhH0UO1bgbdaId6Da1ag4ejUBxqmFwsOBqLLXsLgPfPuW7kQgD6w9kmwa2suotNsY32cgXjYl4Zt
GeEObdDNJBliFSijs4Mv/FVOY/tt1zqzlQvZAm1FqVzwdNOBi9TBf8SFsTzse/omVDOh1MzzHvM9
tdEVEsiiXiMvdn7VTayW0YSGTRtkp9ATc+90QNC6k5I3+959E6tqXEIZcux80Eenr/ggvkWwiNlV
20Yn+dNlRtGwHOYOmzam+3CIl8ge00R2+xK9rXQoNVjblbFIUtPkdZRP7V2aLS+hCJ6b7Ztdldhy
yVI7Zyc2Qwjdje16HNdZ7nv1rXaIhyokaLjD4h4O9DZoQ3IVrDLeJzMDd+PpuPuZFVpZTPcigyWn
bVRSwQb0JWPHZ4Zmqx6yoYmMjkh68kXT/iwTmZwlarBq30qwpQPTQChoilHJQIk0PCqb+ssS2vGF
TXvTCvh7+9iqiAa9lFEnMPSzWcpjKEVR8TgwV3mTwFiApXEF/ut88Wa6KcM+Ok9AYb4TSPF3rnTx
Jp4XHBfA2MPeC1Aq/yR9Pv/qkqXfF3JbrZFJFgYXhTA9mWEW1xNLKaSX40u9aY+nnP+SyW6lRp3q
4nkGpQRGPWS46MA4DsOmfmir2cDcS1g/HTq90H3J57/ER4Cs4JSFhRUGR9kxmaP2CM3qn9lb/z0T
NiGesoAonayYxxlbjuh6W+pYqJegjs9EyVaABA9zls0rDltkpv2VbKemWtNxfWEaP/f0TYSDSAX8
TdvlJ5/6DKc4UlyhyWPnbdC/REgacFDKkaYEuh9/uHHObmC77t/t2nKiTd6sU9HY8DFN0QA+HGGQ
VF4Bep/vSz63HUI2UJjJBAkc18A7HQjPp58jldE+DVUabcLXAV61pB7PB20vStBlmufnBvgxt2/5
2+qRHBnFMKBn8dTQUX8sgrm9XTtpXyi7PhPA234+6BBtmz3OyjkWltYd1ti6BC7pVR+3QKSLea0M
7uv+zFfxd4hteZ8WZXoegQR7iqORH+ZkGu/lEvJ9J98tHBzKhLUYGlSp0EEK3zLYo9UoZyT7TgJb
kVLmFjQfjsi7PO7O3w+tmyqIDJK3u4JgK1RKMWF84pBfzMFib3C1pk+wftgnsIJtwNMEAN3vE7hI
KWoxEHOE9YA2JlVjDYqbfZdJW71SiJvnjmLpOak+Wj8AJJH8mspiZ0ljK1hKoPgZQcNAegSW4LGI
xk9t2vnDvpHfBLAY4sXC4xsPt869tUMCeD56kF8IsMen/JcdcgsM7AGAEzkp8F2jUL+2xId1jlPk
vrPAlt0BiDxhZJhzeD8sEiS9IpRvNaKA7Jzz29MvOlnGIOrLUzqZsmrQ7HMifsh3TprNhsvR9l0k
INGcZnAY7nt0ed+Ws8g/7fquW+lSItJiYKwoT8WM5iFi8vI9hSflvlRkq12aA7R/hSaGSUSi+GX0
DC4fo7P7VrKtfmlo5GoKkpXICQVEQGncf2dwCv65b2Q2G66HJLy0JsK4Z8R/gDBK9xW3tN93hNwq
mLKcibLNfXmCRYPSh3TtMlGXTen3Fau2GqYJmDM307E5yYlPVTD02escUqZdUqB/Gbn3ceO4nYbm
5MMJrPtstpAyjX9mvvB7A9zKmCTMQYDCkQ3qJcC3lSi8V0sc231L2VbGJNsUNrTowISjp0ZVoA/I
Fciu5c7vuglXKtAPCgUMnN7LYXoDey52bwCh3LUBAkr6dIvq4QEAG/upObERaf2jNdu9HsyLPlX/
fR1OtoKmFlZufcFsA7R4EBxJTPjXfuj1tz0RlWz5EVM8g84eDeTULhDtZZZHp9Ti/nDf0zfxmjuA
m3kykxMr+/B9FsvuMML64ce+p2+qVSuYjgHyenJqeu+OBnU34P1IuGuN/5chTT+Qic9l15zo3HU1
mbx4ncci/r7v3TfVKu+kcI+XZKcu7qI7uHGpd3Ci/TMO3H+CNdmqnFbQnHRmPDlZZd2nyFFx3YAw
tetkDvjJ0wmfgBAaCYNlbFjX6LSMoEU1/b6CEkwWnz686ZdQzXJpTnlKxmPoXQOGLHuJxfdMMG3F
To3NhpEIS06JTcejJgE/L9G0TzwEK7Kn7x41MeqZa0pOeujoeoFNtXobNxnQMLsmzVb4RHsdzx2N
ySnMRaww2bWDrSNQKvsqVmiFf/oDOEgmoQJ04rHunh0SuIZ+jJO23RdRW/WTSM3gZoAJT8ZP6oZ5
zy8JdS8dCJ/7tI//+z+k6kgDotwXcORh3nSXCN1SH0S29C+dZh+H4N/pcLKVP40jTpleLuRUMJPS
ujEuOKPHyZyEYqKtMpnla73vM0dPfwk0aEXXJ46c4L69VJLGEdpL5Lzz6ZvobWUW4BpoxZocu/g6
SChs7VFf2JVdJsUmfFuIoUrSU3qel3RJrkHCyN7D6L74M2j675VtK4hipfTaFYE6axM2JzgBLVd8
nHcuD1tRlCZRIvtczmcpaAe3SXBIq1W2669dH3Yri0pMytoQrc3nvHQTzM7T+dAzwfetDltNFGce
PJyoJ+fEIHllslvOiqf7+nrgevh0UjYM0HUSp8059YNlqFGQ7GcCgvOuYhcYGE8fH0Dbz2ah6ZUA
YXs4jANuuDMxuZ2zfoups7B2kE0B4kA+JkFlI2tuwYR+ieL4zNqzJTGBD5e3sEiYrmajE3IYOzqC
y8D6fY2xAN89HR0w4eNemEJdLSKd6rHAVx2Aftg5cTYxq2CBEDSCplcj78ozpADjg4j1vmMJCFJP
310Ks2BeOnLVqvGjX9LhZ5cv8+ddEbWVSE2F5UvfAptq46T7koZ8/DHq4SX15TNr/lbuMuXgm4Cn
tFzKnKjlZKdSuyvYvSy/ZKBDcRBo5HghUwbqBePxXzaYLYZdGNgNJ5EZL8zrmN6kKKo14TnXQPgN
tz5ihpRo2Zl5cDMWMk/uxLKQ4gywsW9+LhHIS77qBj7BiSyY5Wh4xchK9B0BGtwONRE+zk95Rhj/
pobF9xVMW52PK+L7LLpm0oixr+O1KYMTb20sYCoZjzKq1iRbws/545/Aujpu1fomc37qrocGJkR3
OYPP6jX4SSP9bAajTFuNcnbT20Ap04218FonvMKPaOg3Ei0hbSoRwMDjB4GF8bLWrjSOvm8gJ1C2
gjMtw/yWfmpeyTDh7rbXbs2meg5toQ9h0ovmzWhBQ7iT4PCv5MChL+VvcmVEaKvF0cDlBz/6dPrQ
TVPHzuhPGMZLWRiA06mGqYs82KDrevx+kJ/VZZ0SuC6EAfylP0VjFw/3hQxL1dbLlGT6FpqMSPX1
srii+NEnY6jucbOmgk893Cqj4GDDvsVJTzpX5BOMDxil+LG6EN5cLJ6p1GFWIDR/W7sgZapaCsXb
sfaxa4K+gr45ymXFCrQOTJXyPBiPtFkaec/9oNOHiaYznlCkhEQpbvOiMvVH+uiA9wrsY8Hvy2i1
3VWJc9CIH9Qk0gP+DWeMm7UAdO4BVqTjEh2QS8j1zFKfzneziXH3VbUEN/xvVxDrdVdrwJ2pqlK3
0vGKBWFKPvex9vNQtVAg5qyyDjoViWqOS5el0sW4zOYA7SOw4zWa7Hwc33gOPG0NHyOv16pxQ57y
M1hAHZ1hmj2TFHdGQ9FkbR2Cjzh+tfG8LO9NGxXsvWpSZSe0oAOs0tZApTl05ZOYxuySGZlmX9o5
6vgvHeRk5SeIztdoqGxG8Gd1xix3V9zhV4Vn3zegqlUcbfhhUIUDrMjT41BCXIeYWKQpfgUzZTGv
Wq4adBuqAl4bn8iqTcrria3x+h1W4J78SIK86w/ouNCqZnws+2M8gq4/3Ayw1kOA5UozdUTjsizd
gQ3Slu4maWUcTicOfroejo8Wa3FQpyZm0AvkRdsvPyPUNswbHUAb/VmpdQx+yqmNuhOQonFT6YWr
ik5k/mg4UktLEnkpJNKETLhsrGA979gB+QnCPJgCBMOk8lZ/D2eM5A/F5wik6nXoQ389oLCU36Kn
eo7eFErlaB3GSbZ76LOsvV5CEbwuo7JLfig4tF1PEGXcxpGBzbbKOSDKgFGEbYj8oW0b/jYR4UJ/
0CyLkzPNSwYnPHDlmWruXCe1uF208GipqV3SlIJ+gu98IsVdsrIyaq8HP/UIHrjbyenDjMUkkceJ
u7xlB2gqF3ndceqtOnBQw7k6JJ3Plo8ZCeb1J4kbOr2fbT6WvNIMpfmgMnGi1wcWNkgUDvAEDMKh
7gBT4zAwUNCVKWD9Cwo7YZuIfoqu8sACY3RGr2M2N1UPGo76hb6z0S8VBSlEj1CnAxhSVDrxRQTt
leFcfQa1qynik0Oa2T1CUa2wspqB6qNltZJEBaoKPDhGn1KsvOUbOOcu2efYE02jqrTQ/ODdFrsk
vzo9xfKhZXOhPjnZy7CvEpeM5r4JeOS+LtRyKHi4D8b23DWpnYAvUmNrOjhgsL4NTwvNcmexgk6w
u7oVNgxsWHXJoFB1mwr4Bbq6i8gcfnJm8cExT0SW/DIE58PuMktayg72Erg+OQFCOE/3ynIzyAp+
WnY9gbSY5G8ZiAHBN3xWszRV4Yq07QEiDJbytRvbJHWnmWnb/YClsSJfAErTIaZopIZkqAiFTZg5
CzVqogC6GTP6KmMxUYdIp2twCdpEY3fJM1vQCptn88OLzrIHkXeLeSUbBRAxhoYm37si6UN0GBZp
Qd8jAzFcVF0h4JtTsbkflkuhklU5KOWLJaAVLt1gRVzrxA7RUuemM/Q9ShRSXwVTNC+fZnDuB1Kr
tGViOcKRWemlHhcX2AejsCrdzZx1j7wYaFXqEOav4kC7tSz6apYyfMhZok0Fy/I24tWYLK77SBqT
rfIBhw6Oqxt4ZGd8vPH5uOZHePiM7gbXpyQNqigaZnOGEDxMfNWgatcVVR9I339LO5e0aTXAuW5p
DsDxJyOQjAygGgFoAGWveG4mLPBN45KvvA26oT+slutwqdDVM41ZNQDO6z7OALvPr2CdzuVwZgFn
ojgPoZ2K4BjSkLQ3kRyC2b9aCiuioS5nH9H1Ll7XR0s3FepualFW9UETHGREet4fhgxmJEOtxsdT
f6XXmIwPoy5Aba0av/pIHdcF5ceh0lNKB3h8qYV+bohMkUC4SUfuJxxx0rWpYGvJ7Y9kWUqIx9wc
DkvVETfoqyQqlrimJGhQpUA+tRRvAhNCHkth22fLCtdhqDX8amH059VpxHVc+R7rZRC1lU3akpyA
fzcmO8MYxApeDQOL/DdYMY3TTRMJH1xzla/LuwF2Q/YuCbzUQa2VaNMYmQiw6lZUI8JxZe/dMmOC
1NGs83Cq4V0Ff/rau6h3H7AHcPLF5D4HiJFHfZOfKS9j9hOWTMP0bipMLOk5kTErwlp1mSpv0wDc
zKw2Rgo71204yvbKD64NygOgqMMIribB4vRmIbnF0pwkKhlex5B1mQucuHX2sAYisBQojTZdeR1p
TYe5hqmrLaCkpHH+eIIezFILRiUalkD2jbu35QBIvKhkylL9hbjF0p8jb5J5hOQYtgW+spA48M+l
GAEwqcjS8fhjaEseM4AtJU5WFazMVgL3TQa0UXic12EUiDeP9DGtbJd4fpNmdsre4MY7Lt+2a6o6
jS8RhQrl4Uy1Awpz8CpnVbZSMV4XCbDwH7rVpMP3PGoBAa+SIXZYKLoSvgbfoRGV1sGaNuvaj9TT
ZoJFZfHoTVG5MW3UpZ8Zb9oK+xqLPsydaoHJbW3ACAYw0xpTq/FtTs9pi6w3qlugGcEe6WxKQnSM
AE1ikG9NOK9Xbd+NzYUxM2MEhXfhLTKUpPgQd1gaT+MaPtKthhXksk9AJQtxcipaJlGBaxs3n/u1
lPMDXiWl8F8zXT/fLIGco9dZnxSkKjOXhVUOMzhZk1LosKs5kHDNG9kkDobaruui05rg+yA9t7J8
r3PmJjRTztR/btZ8EqbyjMS9rkIWyOSOrIiJh8DzkcfVqMpVyKqlWdq1aJTqNLTAykvK4R/j7NAP
SGBgwymOcTnT/OcsAO0aqxGsVfz7nuPW+irtsUl9XEG6z68dL2T6iYZYT76vEgP2ICad2ldM9rG9
d1ALseumA4W5qHCuX4rrR9ca/Ssc18EeA/jhpqayJmTyqrHw1/4kRqAx3sYq6dgbu5DYyEqiBdp/
EO0s1BXuodkCznGQ5fLDFOCu+MfaF+EQHuPJumypIlyOLu9EqSKk/5YuY3rxii9tftVT3qGltWXE
wFazGU36MzSCp9heBe0/wHbXYXxQKmxTjIEjDb4C4lmpGzgKdevXYBz5g8cZML3NDZnQOK1N8NpJ
g3aWGP695fu2bbkF798nU3pHRCnE5wjQI/5KoDoSnSaOOPwKv2bEZC3SpkzR7wUzOHRnhslP20hS
PngQAhyOWgsJ0qshAD/mgsv3Qr+TXaTZN19OBX4+lnrh4es4dD2irfN6uKPEc1NFlC3DJwBwG3zp
EXD7Cx/pqG6ngLn4bE0rxLs0HRmcGq3wUX/VjQlEiAS53QdTWjgimcZacZ65JkRVYGMX5B0bgbv9
KaBRM2fsfMpVA1xJwwrbYo5ZGfJoPgTa8uB2SkxTfoBTRgeuLQx4xwOsjYvxvRsSFEoxyiuCYF5z
jcYFkyEjeyDzolEUN6KBgbZNFREHW1idvyF0dtH1BM+z/IqvS9eh3QGOVvdxt4qVVv2K1eedK71L
azlMRmK3oc1crRmfzU0QLCx7A7xcb0XdDHmnKYTjhUneoD6YzifurMBKuCQAjJ1gKpkG53Hui/wY
jLOl8OpmPFmOADWw4Ra5Z26v84KG2bGfDaUnHiNCr/t1yBpIc1eOo3Hehuq2sSJ4BE4a2Yqbtk+W
DgKbcBEwIvfaFIcIp+Pu3kLRNl8MW3G3nLFO9rQyeMPsKh/QZnTvUsB8b/sAlzWHNCNwSOMOjWV5
FcM+K7hppkzI7zTri/mTySGJfRV2ceJx3EPzE5xsx1lMx2nWk73NligbL0mjNNb8EL6ZlzaZQneL
3lQQKKqM66T8ImQ7ulPRrnZ4JxDFwDrwNVRnWAqS9VVm52REalXgHtOilBWV/V0nhmi9txkGeoAj
InFBxC+ppwlZDzZr2qGFq5HPS8Ago4zE1b7qy2Mp4x8l97SH+FfyhF4cdkTQW3qpIC3CffmXfc/f
1BxV1CCu7MQunQvUDWQFwb0YpNh3jbVt84JTlsmRJ62XVLK5WuZQvfNoOnjY9+6bC748XSc1xHK5
qAxu8xHr+MfHjPmFd/9LBPjfqkWbOwK6hBP1vhWXTnZs5MckWx9PbsnUXFIIvIIKjVQcJohZRDDt
fQ9xaABu8s+2FDhqcUnT+xYTSaOSi9RrdXUylpOvSDL5GBtRgcbGQ2L6Av9gHhPanCM4W48VF2OU
V13HCL0jJUj619S2IcO0Bjj9GKxgr740t56pqWabqqRTIiZ29vPFgpFGrrsW7PD0ELdhIA+lXFFJ
qdJmTdIDCgKkMDWDbb2vIAYMYbpG/Br4Csv4Mh/DVJPp5Lpmnq7KHo4tt5ltiKjHAa1y5phoQUoI
ptXUDfM9DuQZsiStR1NoYGrneZxeQRq5oGFhbBgyekjS1fWjkk6i87AROOkeW06MSI+dkzw/RBPz
C5YxLAbRWWQ0cmdLp3B514PAHZKqy2zPXNV0TRcInDBxpvZnBfY9ailqpTOrg8YreYgWoICOPYX7
t71OClfa+77IqBH3YpmXoT38NU//CBj+LAb8CTr8lf0Je+np5/+AKj7/D+TXP74iUx7+H6DDHwW6
z6PDK9m1tv36T3D44x/8Bxye/y/80+EBiZNxWT7aHf8Gh2flI1M8gwsqekWTNH4Us/0HHI7/BHO0
uASq6S9Pu0d94X/A4VH0vwUQLjAKgvMvoPD4uz8Ah0fxX4ravxeDv+zDIPt5dGmAzUoabS9RABqa
4N+SB0drJkePDY6tPRopo8nYO+xj0fKO/HVkwhkce0DAYL9xmFBn9d9SgLy/UUiT8i861Jwe55IQ
XcON3gOtmCU0NvXoV5FWWpLhjYYJe3tC7iUMqzRHey8u6YF9q+Tqh/CVghV0Wa9uXGChNsWpug2Q
8hZjDUtWhrNaOKZ3C4dXENLLKYVtiRXp6uBOq5Waj9oqLz7AyEiJS6IkvOsSmGX+WvpRf+F0ivJT
gft1WFfm2REUIX5AIfregV7wbjL9gICSOSJSviLgZR5Fbxb80/YDDpHyO0FP5mG2kzygmfobOG/x
zYq1hT4aJbDcBnBcwxlzHYSqxhYU38ez/BmMzJsgLEbYkqRznVOhTyHcsC7eljfpnHavYG9AswPL
4zqPk4fZr+1BTKM6tH6hRwtl8v0q0BET4L4d9qrsARqHrCr4dJ8axy6a+emtsWN2LCwtLjjuRnXo
U32KU/0TBT13CFX+CieD6aIsuUbx/1dI/EOcirVOJSWnybXvO2PNGafB9ZR7Lh/CLvoG24eknlDo
g0HxqN6PPQjnIuqHIxLeb4QWX1DSjSvMS3nOgvV7nDHyKojNeIxQHq2SaXUHgeuVKpKtfStK88kj
CN7AvzBD9YkYXDbQ5r1Ad9gXwEnLKzR4jkcyZ67WyIbrkPZItAqsm+5dGzoW/FhWJT5ENmh5pZbc
ZG/V0PoL+AdNfD1bq+Mfje2KHBNSElLPcZ8u0T1vYb5zgvmxhksD9v/bMVqT4lh2VLFrZor8Ldwc
hhBHVE9sx3FDoMB9O8Q2LLy5K3TCILHzuiyAgENRIi1+jQHV3t/S3Mxl9JollCwUVSUdhO31PMHB
5oDU06qzSnugFBK6mjc0wI3ETSGDEBbGZArf4vwSfc3XvKiBIHRXhjP1EMK5EIQs7DEtfO9rMCPg
fmw1PKNgUpJ9wrSN65WYopLw80ERPej1FQPs5G5q+PgL1W5dDXSQKGnDYuB6Gai/N8gw5/kox6Yj
M9ySGvR15FzA0wNJfk3p0t6HLn5NcxkfVBb3tS7gyViVfcaSg2g4ZnGBDNTe9Fgviuso7PyIsgJK
pevVjAJWDfUF+T/2vmTLUhzL9ldq5ZxcNAKhQU5obmv3Wm/m7hOWmZuHkAAJEELA19e+kYOKjIqX
ud68Jj5xc8MBIZ1zdnd2Qesf4LS0ZGjlo5x43lqyOuyzWlSDuTPoM4Br9uiTCqMWSBszDQHlJ8MQ
+NDGc29zV1fTlBHOq4OtkOC7Dua1HnX8w3Ow4Eq7uYZk2Xlut9q+fiA6WfcUUcol8wK206nyd2QY
pww2O32eVinCUDqC8EMt4M+NqVQ1qeEYuNgrRjlsWVNDgMKQWv0o5LadbspN0mCiG8n03ohQnMeq
V8cejNkzwNIFXenoEGhMxm+6Q6qxnlxUOD2ll3Rz8oNzobJmwbLn64aHgdT3jMS3H9lqlTkH19C0
cUhmMUGNwKKRinM6zune12O6TzF+PaKg9nNp4y0zomd3DWaJV428k0Iz6R98IuTZ1c47pyQiryKG
/RtACJMZA8PtdZNHUy/Ds4/vJPv9ks20Ds9krdLMZ7//r9gbH7FjZW5mIinwOnBdMY3ffn+D2vT+
QS9bVKTh7Td4ifs1LqPCNKD+aDRGgosj3gl6VHe8BZC+pCseCfbe6n4CmQgDUNPm9diLo5qnaWdI
gvsbnNth9sH2sW22DCP46IhOugO8tob3AzICy7TF6hHwEYXDX/I9rVb58fv1NUvqd0eTdt8Y/IQ/
cHb9/RkCAlhe/KWbjulI6uXC27h+9/HpfXETpxcV1dHXIif/ESJL+WEoQrzNuMmPxkbjNwVpxOfS
zV3RUZAVs3ResfVBcvC9CbzlCESIvVDoQZ7HTXlvSC7E8AlE3kwG8E8bWpXeuQBE3i5M3W/CoXJt
MEiFJm5jeTAq1qfvyGthHj32FaCX5vaMkQ10qyt1O59gY9pLJL9BDM51hkFYWGNg1tvphNB4M2Y9
jZujh7bkxYg4Oi10hTOSS+4r7T9jEPm0JuqwqGgrdOrKOnb7sDVHRe0utOvBRtFnn6Y69yUnRcqN
OvkU+Fzdp/cuGrDQ0+Ah5dv7LJi+ibqAjiaYZm1dYPaAd1GkzxaLCbPanRinMWPcNDsQTfqy0mmE
8SZGPKkneMkF8zMQScnZRCC4+LWyeTKLKE8UxWCLx/wwJljixiVdkCPW74MOQZgvdpyzyq1vcC4W
eP76BRF4P+xY/YzhslcEynsORjdccZawHDiEOgRB2JUSOezlSrEVW2BB5bylgCmnJnlddLwUYb2Z
b2sNBIbO1DuPYvb2RoPkp9AK7xNTHwHBrti4Sfrb4pvdttKDD3y3gwExjiyxPZmpsmeMe/amigro
Q6OiX4PmPmw8euljIGWpm3huqEjPa6v8vGkm+DMlDPOX+rVSAGk9V62ZG8wJnfj7MG37HsBjlrRz
sp/SaMO4vPkpiFgBYdxwJh2OQCDhDukR4xfMwIJ7FAFaoWA9bNYbShvTrvTZArQvYblHXLrjgPDI
OofFKpP2jreYyWYgpBVaISZLtTW2wZh6p9nfFmB69ojvVe6hpklKG/RHoLLYq3Wdw1BGfcgVcI+J
pugRCR3Rnru5yjE+ZQ8dQMqnwCSQ/NHWL1Taps96pOEeMrfo0HQVgFuvFUvBOyMK4yOXrMBAVMH8
PGCPFY+OqAZTWQjmQliFYIKPxVeL62a69p61QbfDXg3CDzTb/iNgp/F9XEkygDMm7DEVlBUoSFOZ
cY1jJFnD6URZ9YUp9nqtMGe5oOtsc92QoEj7vnsU/qDzbRj4McAhXVbdLToYFfJUQLUa7UcKFWtK
5hoomRp2oy/Hl65vYDmNuGldWBhf/FBMeXtq47FY4tHkG9IFjvPcJac1kvNOAKvCnCdtjrEywTlK
JD047Fdfi9VA/Kj07mE5PWOZ8uYuYOO2w74YHOeErJhpL27J+9pjwF8INhmoE6MViBaAEByHNNwy
OfVrwYXnMNNOanYnNsoL2lOLWlH3Fy0QtS6bBoMxgEKZWvzxWTmBrPEIFWOSQo/WN3T9MYfelMk2
FDznI+VP6A5cQeN5K9XiADvEOi6dsnI/DHWbZDVodKUFrz+DjDHOfFTqRbW59QHwPnvsK3MroQHX
JY13dSDP/sQvbh6Ym9pyGrD/z/60vc7Luk8qMmUJHD2PwHVOkVsJ8OV1/cXDLvlKe+rvvYQCDuJN
IZqIHITE+C6uKrdf4AyPAxFwBahl1YT6GGdSKqvfWNeB9d5SmuFM/jY1zlyCUehH0iiWO6XfEC3R
lH3tLycFBcQLQ8lYIIhWHBPASHk0oQCdkBJfyhW/KKXqN5zoT1s4AqvAUZYhke46M/tU+aTOXAiL
ZhzLIRyLRpwmFau7R8C3SO9Gn7z3h4W+t2x6kSjtT2BPfFFmf/ptgtor9qJCNT0BZhzgMOPhlkzY
LtW4m0P5mTjJCsvlB203nH5bp7PADvcjvrGsSQnJVqj0D7qHMg+lhsl5moRZ0vgtunV/KzEcvXQI
d7+7kWL2yCuX+eK39ZuPEDjgUKxNzzzCfqzhdIdSOczZjVBha+12i8I+OhIQPLin+h2Qr48UKOgB
BZf6gKoRmyJrT2sPK2qv1uxQEdE/gmDhchu0wxkEQoXXFCJ5AGl8J+svG0CS9XlVaXIgA3x+BWJ/
s9m4tqhaRMDGyUfamlepSLjzabMBBbdxDgMPb2eGKuGZ3zb46Lf+yaOoKeEDc3upvyKR0kwMiX2A
eetSTs3wCzMfFLoIF4cxNEApE83qOaypfYSketI3zCc8bV7Y5/GQSiw2W70B4fb6AgUWRGuolrK1
BwenESPZMwrmDyD3n9D3NEitsyonBO/JjGF1nHHUHdrIe2l0dIw8DGAq4vzDFInkfm4GkJyCbe/V
HT8hopYXrVYMu0jNMigrYQ3jjWHeWrPtHR5jhmM7UiWadH7kMcFyRgVeTGLznyoA2O8OOQ7ZXC2P
q7Ifwda3r8qNGUHe4ZPxIvnCSRjuZzJG39FXmR3IqF+Dz5ITZk3YC+lwD5TifvP1taNq71JUWorD
mxc4hTo2SbceAw23Sizcz2YRdz6e63uFVHCM1ga8R0C+yKVipwbDuWysTJBPMV+LuEWwzAy5/z6e
wtDPGCCCO0cm9eRIOsGyRyIMsALFoAkbfzcj1/vQtFtVEsXZea44yjPvB1W1vVA2w9y88+ZflUzH
N8zTugKpeWxHPBdD3a05Dsu+ekNwrLq2sFffb0lcXVzg4QirUr8AFarFGA41T4WHmcDn+cHRSBWw
+Ivvha6bHowPsJVBpHCXeIKhtwqi+BJHYZfXnZ2uEptzDigMQWRrN2Ditnb7sV8wdQvQxee1v30p
wrZCLvX8uMBxd7/c+lAUK0m2QlGJxnuwn6QmC8q3EJYWQQJ3QdbVKl+86bOeAesihVZATA6SQSJi
ewcg7cMBxPoebw5QEACxk4gHgvUPVSNGH99W1/J8kEuTAcP135VHR2QZV/SlNdR/5PNE7iTrMVxY
nIfCnG052OD8LFTzOMOIGtSyJNohNfg9FXVySEkfFzA5QjQj3CuObk5NltaDw7aRiGGXQNTwgLsT
JZQOV7Ld7CJt5OLnTZLvY0K2bIFLmM1sTxgybNVWChaaTw0kMlcyxUPvgqrJYh+ViLUK4AZQ5QxB
OO0Bo07/rBJ58xVFD4Vqgz2SqJ2fTRpy9OxShkWvo/Wp1jwo0Qs3B61iMJq4tHdoUadSU06Pcx2Y
wo6uedGs00+RWnEMEOyzlwFQz6EDt+Uc6bi52iqdv9alwT7eDaDcNC1/7hBXm7UQNJeLJt63CcDM
QTMLO4pbyk3nNcN3fyD9iVpNfgjlg7FPO7eb0ESiZGIGAHzs72oAKQek71ikMLYD5JVOAVXraXvX
rrG8C0MMPsK5L2VbrXuwJ7Y7AmqpD+z9zF293VUudJiH2+UQNcuEKsFCKpHiU2KSmwNRAS9jj3RZ
X/GfeolMWcnqcx7A4GjH7jKirTJwSbkf6aIeabImv1Vg5QPv4SAOo5J7RLy12FNhN5EBxu9/KBW3
d3gkoqBgtOzpGrLC92vzSFFkP1g0UYdUVyBvYpiQI/qwDbJ4sEnhJfgIsomAIUcZC4FuVpuiWOgs
KPw6iYutHlaRrTDKfoJ0ajnMQlFIP4IpZ3Hn9kxRL2fj4H1jfUVyP97qQg9V9wx4bsl5zXs8mHo4
9ShzdhjlowaWoZvQz8QhFle0AO9sBrgWd2s473UkYfA6VcO1kba6LqwxOQpVEEWAFv7QK/5TwOKk
wfxiSA5hP3RPG8plePsG3msyoe2ox2UqLKTye3Xr/n1u/Z0ncYqujX9kgz8d8P+qj2zBkAgzhPZC
5nbcczKJ39pNtB8KfLUd4Dm4JunO7OehW7+bHpuKzxnST7GhkZ9JOERgiW7pRxrrppS9soctntJD
YpTerRjHfGt9u5YS3Mw6E3YKvpj11duU9gZkT2HZU9Cn/v2wSf+nYhMQwxnxoNNEyS+LMVHBm5UX
WqZLZlepdsxi8hJWbYzByNK/YbRUfVol9bWS05SriWrgd+AKcria/xRA4SNOmqvjYjjYyaBgidmi
f6zLQp7CBZb+ZJHL9xTkSmwNJP2cxVafe8+fDw0O5C6HgV/yZGJPPs+mwuaqhx5wwq2BVqt30kuw
gVRagyrZ43DRNbrhjHfKjzKikVnbNKk4g0spPqPGtePtOOEJYMJOPkzjRosWiH6fJUbAxNeM9Bol
IEuc3cZEv6+TyIBHkZReODUF6amJQFcQOExkMJ/BQB6OfGXzbwR7/z7iA7tXi6RPmKQ1lwB0+o82
BIUNzJ9OZKPbxnyu0/m9Q+5SgexG9nPEPO2F8KQ6s8R6cIT0wl3IuDtpAVasjW6fuOd5v2yvwUTz
xYMZ+PwQdnQ56arDbAzIKFJcBux7zXZhsHzbz5gl3knaVI8eXh0KzpU9hEsXYHiZpDmkQP2lr/zq
hH2zu9ZNEJVdPCz3+ESmjK58+mIocnrNP6OQfYLG9UwwOL3zlHqfgupZRBtqndmfC5Bfl4JiqaR1
+NV11uZhxH4kVpZtC/7KGHX8jMFh+zIFJESFExZ+Q18T14scUeU091e+C4IpyhzxoyLAF1FGa1jE
KFIzr695XrdhmCHebQfcbt2DEovtu3coHtf+NGs+PSOcAEvHNJe55iG2vHbbzVIhkScIw9MQhTMM
a9Y3ruw3PTAQV2NbGjXvNDpNMCv8+RIEmA5WVXfAR75lsGqqLv00hQWSN9SZ+ooelqAFkTh0KMWg
aS04CJ95KCd5TJJkOqyLWffrCC8SnzUnPVbTBS2Q5Di3yedMpSwg9V7wvYWPkR7cYQB7i8yRyEMR
8X0/buQX/FjH56QxXrk14E27CE0SQEOZRyALHVyNkBEPrmzg9cZhib4JLrnUNhenGOaq4Fy7bIjB
2Eyl/GbhsViAruc/SPAiLmLwbizCzZIytSO7TyjGt0zML51ogyIwtAIo6LoMlo+gcMVRuxuSqn6c
kSld+o56BYi0l42jWjctRrPWjvzITKIvCnOiHR0deqQIDfSo8exTP87HJPBO8BrBnWE5vCxqfWIK
ZbCYG5KhpkRFNwAOv3VNIavncoh9BHbGy6my4VIYqvqrk/oIKvx7b/hl7r2vfgbq6iEUrvRXKq4+
NyAIgfN4S7vKuV/RAxjbSeHzFJVdnH6miRnRiahvGN8MOZzVsLrAqD6uoCXkfXWrybtwpxfMdjfb
lR78nh/nPsICcOAhKRCUDVqFHFl0Q956s5c1LNJptrj0vsbHnZOwF+Usm+6YglE8TQZeEPobyKYI
l4Zjj16HNG+IeDdS6BKtQZUlgH524GuaXdwkA5CLDbliYrwQqV+WWOKMGzFvVVFyp1gzZtEINABe
B64cIrqUW7cIhGz2u6QlmNzVvcl0BepiODbRC/XMd8swggsjDN65RxecmuBeQGCSyzV1kFKl5kxS
92pWJjC40v6u6/1vMo04tpZmPiSWvegE5dQwRcslrMFdgr3duGdRH5362D7RpAfysbTzFcpNHqHD
B6jN9CJ2sVp3LJx/zDV7jiuMO8BZ3mO3t0UzhRX23z492qXxX1Aayr1gPzew9DGbUxgu++wFNeI7
F8s9mggNArWunwVg1RVYzbUJqL+zMIC7EC/4ohXoLqwvfLFlAVxU9mzY1MFFtj5F6bLHqdliT8OS
oIFw+/VW4oOhuGtJ/zVP3bHW4Ws1VKTQjf+0gYt9kryTd2OHrpUFsgiZ+kggJs/GDj1NIGbAVmAP
HhuYgWdrhSMEOdnqbpPyhA6Inxz1+33oBT/boH/hjfiYBcgMvPeCQ+Nke+hYC5QIxeiZTzzeRyjV
QDxvxho9szsYqCfKNdnY/RqFX1E3t8+QfixH7Q1rDmOU/jFKIfqA2YUueG3rHI35+MjhOLhXyn6H
ZqgTd467QtQv2NLdse1cj+R3u+5DSAyhAdD8R7/0QWG1whL3jcxRex1BpZe4Gw8+PfG8j1R3bN32
vbPBneF2t0XLkg2LPbUNiMgWC1DEFUjSrfy+avKI531cIlLGUGREWHdZtA5+iYnq3jTieTFVsUjA
eoNV1YOo8UOz7c7jYNYCibNPQNGeomXc2bA+9nFaICYIbM2hKgPkdWYb2NJnUk2FsvWDZcGbx/Gp
98uxaUCo3Ab71bRLU1Re8Gk6/xjja5ixNPbOykvvp0cvTJ8RXt/mM+lOcJI4xYhepiTKNtaED4vU
QQbszML2waVF4vunViNnirVD8laP6lssJ5TAqv8+LN5D3NQ5CcwzGeo1N1twdEAZa3SCJTDc/pu/
yWtdLZnXTQWOqGJp+1e/hroHlexOJdE1CnpQK0B9PlpWrVde6YOekByKUD5Siq6rgLoCxwo9UTi+
fG4EYXfemDan2YNeYJqqb7BWj7LYQxWVtLaA1MNlveWmbNfle1f7rly26hKiJYlnGB+MQ4W9Ad9R
yyjQWRg9cYADu3SgJ57W7DyYQKB7ixR9x7ArhmxWikxVk7tPqX9GZAGGu2gjyy6ZxA5jhP4bqC7T
w0KJPHlSiAvzkAbbWioxKU3GrI2SPWYo4oggeDj4hS1kAAAN+ze4prhPMqBoRxRmW2CRq/ZDJDE6
cdTWYHYBEoAeoPTN2JcLyjn4YH0lyUzyDiHuAFvg6bKwDfT2xACv7XwDrA5jpXomtIzwZhLKJGQr
EU5vlCakCgpqxjK2mBJzTCrETJ8FaOuHGeoAWMnZn6RpMFUAAIV5RGatOOIN5qgINQbmVhWD0yM2
jTg+ha57CrpkBlwB+a9d30ilTgNtpsz6/kNit6YMad/mXTW8tbV9cHP4CpizQXowsH0vIbIYAj4e
1TauBWSDP0c+BGi6fdDeZaJfrJ4pGMHyadqSY1qxaGeHqMpBB14zS7bHsN/6shtnDQoh9JHt2gJr
D77D6NmA+9LLPMbg3RC/eYzxRimFqSyInSheOd2vAD2zFMPXqGYm79qqKZa0ukIn8EQVBhKGQi8A
iUKG0+cw1y1ctTmMVmz8w6TBDzsvbT4CLyznXtz0MNMb1/Yn86diqBhgkiQuZ8IF1nH0ADlEv9Mt
sk3b1v8JE/Du4CUQCBAK7I02NUXpEJZzug2FbdvzOM0Fty45aiq/expAQwM7XzpN19Fz0Z7UQ7Db
zPCUVgHa6fhpSuh4zxe6FGO1JHejJraoJoyu5w6nMrbP6JQqmlPHdQF8uT5NsyA78P80lF4o3QGN
Y1BeoRGlie7ykadvAZPmCiZ3fKkncTbQIZQgLh7A/72XsCpDOYGDpkKTMcqmBA+pBCoJfn0TjZju
AJ1tQnnvfCoybfwwkxQhFk6IZmcBxpc1QaHQIHoLX90qjm2KgbSfhLTw0BqAxzTfxUiOmbc5KaEP
ewSVCTNE6r/BGwk0NN4T/KHro5jDj2jBiEJ3F3Ddu3INVXvxOWlRgLI2DwiaFbpG6HA6jypMaNHc
QWzlJGaa0dsc9UvbPWjeB9GvLeyroagGIPPgocNU7hhpS5vzArHgCja1aaML8FbQ/IN4bsajQWZB
cDf0Y+31GEMMQJlG7nlyFxvmoMQeyPgh+7rFDH4y23uNMdzyaDAm6jOBQaPb4y9dfJnQg+oS0qO1
fsD5Xo33o6fX37ZmSccSMHqPWXxHqX/ouhi6G1EpmBJkC2AQnXd80H4h49EL7sDsQEGYrLT+Dtta
Dr+YmND+KQTghWoa674Rd0sstH2ax4qhcIXoRhYW/CN1UrxmdscAZWMwHzOb5H00zP4esv4ROHKz
6cY7c8xV16tbKtxcBWNpwKURMVMhU4luATqlORBLNk5IFfqmBrf5J4YcHSjj5EKCqUTdk6T3AsQI
rGPXIWcNDN21gPRGzFnQpewBTIn0Cp3y5zLED+kIbjaZ5yRvEyX2U2PcUxpB9TnIfoBetqpAhxOW
/+ik6x+8xoMmY0T2bJiHPs7S3FdBegSJ42mbafzS8eYbH+kukTWG20GVh52dd7yJHlLXIfsWjlhg
18D3aR3JI0BxfeJe2qc5dkO7vRFQm9Pf5nEMb9efkzN8e19dD263G+qdx6ufNbHBvmvpHibQ+35G
DTy2d2ssgqKScJbtpBaAOeoNAIvARJGGOwATUFTN+EslkfAQdLCxGQcGSg+dlrdhg3B6XPS5mkI0
byh7z65bVdaxJTx3cV0X9PaQVKwijLXH/ehF+mhAkt67qP9UXnqtweBFjzScXI8aD90RVO8dJE/4
LJH55HHso0nYj7lf4wtxUK+8VgaqTG8Jk0tLfFJgMrmCpiCrozeP5H1dLDRXbnvvp+ZLo+gopmXc
S7NVB9ojlpxPDCE1WwxGas++wjWVR6vtVUOksNeze6kXsZxnTL8ehyFFTLqj0DUK/4eaVJ1D0IZT
JvIwax63HrxrNGgqq2epETmEhpZt244swMCX2iAMo15KBV4amqoBIMOwngDIRQfKcAiyNexLErh1
3/I2QZVAoR+U6JSVWR7Bek6yJO54noQMAW5BxaEdpewCne0TUWn/QhkknNJuySP4euzgBk4LACfD
z8q18KYSsINnAwKEeGSCg5nB3xpHg15CAoWtR+h8Itw9NFkR/KZA1T3ia8dMNU3PAkSZrwGgAAb3
G+JxnNvu03D1c9VAHFDFXpi5qvneJOg/jcDRpkP53Mh5yTto6EpArM/b0nUX1lSAbNmAapDaiRVx
J5c3TaIOxQz4TyeA2XYFiwLPPoMkBPobGGBtH6B+hZ8ta2P9ODE0hyEm9sFOtVAlPKSrlmY3+bV/
imXXf24wdwaXZMaN3pEW09Lca8l7IwIB9FD3r2CtxWcQGi30tAAv7TaettuWlU2mgkwz7RWgLnXX
ggqYDz5mLj2DYZi7FTeB8bYDag75Bs4v7CiX2p1CUy0nbGAorNOqbfKxxzooVTW6Oh9tgKrLKNf7
pyBEznYWTXZJv9D0Qdc02xj2h0ul7kbWFJoM7rRwTZ68ODGn1HZhsdRe8sC6Zd0Bb5DXaa3VU92r
n0g4DC/4iFXedK33iETzxxDZVscRyT/PgDxA829/xaNMC/g1gdkL1YDeCHnsLdj1hQgqr9gSLivw
e+ptOoNB+wM5e69AFW2xwgvbDr53lBVa5FCIp6UBSEdWzKZwDh/SIfJ+qQH8Ac1obla9l6HS+TJs
7ogdYhfH4Ail+EjKDtGXFou8IUUQVwFO5qS5cOo/zwy4nQ9xMlCtPguJO/dkCo9h5Jm88lmYz8Lt
trTBs3fOiAfqkxnlvALWONUUGqCOFzHA/9ewn+iVJx1FHhGkBLmWo59TJPMcg7pZM1OH4+smm7co
hfLP2eELDdD0BHodGAzaPdfYdjdwqpblV0LJCwZEYmeBpQCFf+KdX+fVyCjqb/eCElRCt4h9AqJ6
t4PR0/vGOoYRbetOlfHxaoIJeLdLoEVjmRudD5rNurBJ3vE4jqEtd/Q1ghj10rq43YGkIPYLWNIS
HJ+VdVuJZjnDtTHfSuWGWbhNdNmRwJ/uaA1x6S4MvE/rp0mJOVF6DKGpu6Z2JfjqsMKqABwUB0Ve
7iLuZ0bGySEC8u+yZFoRrbk1wXXT048mHtwFrgDNvpVmLSETJWcAjeYKHQ65aWi+FNZj0UN9cx5G
UFKzTvFfSS3AAhpKNy07TPXhu4AvjQ3PDpKuneY1jvZhvqMeLQI214cuAlkjmrYAxTgkFjryBZZ6
aFD/MNAuEoRpAGwwYPUAVj8xGxws4LZwndoCqpUcmt8UdxA8Mz5dEY5+14XgtEIJNu/6joM8C8kS
5MSE2pJvrL+TcvRAzZF1FoOFVCBfB0gppACwGql0Noi0OhhoSw8WgzfcL0hdgq1vXTDpvIXnXSPx
lBojOCi7Eu4Di3zyjPeGpIgV2BXY/SyG29bk1g1HffygodM5tyoGXgU0HBZf5uw1TkEj3h8Aw0H5
HqAk1xqDyghSRhAb0u8tVKmYoHg/o2B93nobQqjLEd4A5Ytz0tt5c7zpbN3QHiLA7tdtAH10G/0V
QPeS5kEyT8jWFFhcwbYdFR7WBdFQCh3I/5HdOTj4f+SuBzeq+f+b7X4cP/73j/+T655Ef4/A+40p
7B/S1E9vUTnul5n+8TdC/u5HKGB9MNZ9EJ/o/zDdI/Z37DYEiZqgut/+OQQvwNCn+h9/C+O/Q4iI
c5pgtP37P/v/4bn/q+EzjWIaJ36YYqgNhT+Y9bjLP4qO1Ib2RA7w24YjTl+dZgPKZy1NUB0AE2Mk
H2vd00Oo+C1f4g9P6OGfTPr/UhZdBMBp84+/3fRG/8Ov/+elCYtJEMPEkbLgT5IUeBKhKSLVbRwk
ZOEpub44AvUvZFw4CP79tf58m+A8YctLwiBOAPslMZ70H29z7kyAEQ0SG2oHcNSY6Eu4cdnBrDh5
D4apv9Zc/ieLnr+8JrgGYQR+Y+T/OVwk9poFTgV0LVJy0+5jp/zlTTV/xwTDu0Lq/5SMKfkPbqW3
1/XHZ3q7z5CiBgkJCLDpn82pYztR3xC2Am3iIFaiEY7u4VUDLMRTS/uMdFL9HxRZf3VFEgIcoiEJ
IJv+01t0q9ngDKNBqnBDc45w0p0TCiNDf4jcm+8BAf73b/IvrsdglZcS6mO5Ytr0r2/S4PxJ0b3D
OgC2PjW0j+lc19cx4eIY+fAw+PdX+4t3yOIg8P0wJiSO/2zvOxrI6sUCWoTfDDzXy3oP5sZFdNbL
EhUforR+/vcX/Fd9Fo3wAgE6MBIQ8B5wk3/yplrXhactlK+FCJNXg4jQUwxex394hn91kcSHJRH4
rgHK+T89w9BbGAHYsRZbhZyRwjiNcgvK5vQ/6On+99OjWBPUx4ODzAdMoH99V0PTD0BRAlD83Lj9
N3XnsVw3k2bbJ0IFkDAJTAEcQ0/RiJQmCFl47/H0d0F/3SgSZPOEuqMHXVGDilBJeQCk/XLvtbuD
1eRDfKNbpQj33H5KZ1clZQReJ2nzyfzHgYV3KvxVvjO7bNtmWsUBIjXJ7Il/ZxunwQVtXtRRg2Fz
mBX0JVX3qBGXs0cEBHYjLpbzBS7F30W5SdxAKlOaw9xsaWsf3TAr8e0GMgo57sZTEeS+YQXglsAc
UJr8u34imcmYu6WwiOXlQTevtlMsVOjYIv1OUuQYcfF+Emwz/wqtzOOs86WpW7YuLJ3evw7GF5ZU
acM8UAjE8PGfz1/TxGlt7lgjzfrLYUY7aBR5FsGIXht63c5QW1WYlMHim72V/jSYU3eqqeU3qpX3
FwWLmJfY3ImcWBT+rDAvZ0upo5USVM90lmXV2gYf2iSIhm2SDr4lECynrk39v6VmIPQjsKMjIsYd
HnqiXE91kzed07Bwt5mgHQyHA8KWw2/0c6soKbcctdTDyzHV8ZbaHCQruxiMHUrnePDXg8Htx51m
u+JK2LWao+nIHx2oEtuEHlk4wyiY7XzYfWy1Ud0tQe8mGCSB3xSlEv8VtpLuQ3sml/MGFQhG/3Y1
yktOM3WgqH5IkdDPELIdARudisV981SU84QtNZvdkEZD68t+2UkHjTGNUNuXOVF16LmzX4qqTDsK
L6diVd5rCriaYGJR2S9tkbRKY6DWXCL7T9l8tzTORIGR6LbGjTtWihP9cztNE8+47gpVLEzs0bSt
Z7c3cHjEwBC53lbTs6azwX6BwTjBiHzvmSxKCAxAXXcci53my9dXxUlkKgtWMRlU8gc8hvKHge+9
dcEhKScm5ffb0ikHcD0PxGbzqcCfgSnJLAk1Lsh2SPjWbC7YVgtq6hN9/d2Xh8bOMNgGsY/ePFaI
FjfhshQHcQhgyE4NtO0y/7vge3r4+okYTxrbLhY4e7OvFK3pcJ2YcjUph/JhKKrkHAZHceITbfc8
21Y2z2Llet3qJt0OuCDl6ISXNXOJjZgt1P1UibLHj+eJP2kUrybGP48lmWfXM4a5RSNTDILtDN7c
b6xufERsG99zf6Jz5Ce+jixXw+VPxd5OW/W80RXu7Yde9xfRj8j18caHQ3qCcvxmxlx/EVswkGxr
1/kT2/VikKODlRK2Ir20HfI99w/NJRAwuV+FjB6XgD/VsRGfP34N66rz5i2YIPQ4bNkAR9fe/KJN
7K9LifZJ+hPmYVcdzeXgIMY6ZLJXPqM7uAuDfrzqskmewFa+O0xMg1VXSCFYK143jNxllkpuSp+7
CP2ogXHaxT2JPAiI5YkDA4fPd57xP02tf/7iGe1iyeJx4Rn7aJwuo0i7E9Rw3KgwK1dD20JoxnJf
xyjLSr0sT3zUd8eoiWebo66lgtt63XjptDoKYD5qA73mMDqLfphbp/jvTDr/aWULUa7DmRyvQUou
xobpwqAqTp0a+7RZGc2Jfcy7D7RO2cwIzmpUf/1AmB2Umk0TH044w6GQsvwqy/7UGeHdfmmZHBE4
sa+btNetKH2MvyzhtU0A91DKLxJ9yRg+TY40vpUa11oc5c0DpDdx4lW+3zICOwuD/tpBX7eM3EEd
c0HL2ZhSqo/qUjtaaqzszb6MzikFAli04mU/NkP64+PB+N6rZbfL/pAh4Zjbr7jEagXjdKBpPZb3
S4EaJxZTeGLme2/kvWxl82pn2Y6q3qLrVCot2YNmM7waWyI+KKe//p890Gbp6HInl3bEyCvk0J4h
SCYMpOuNE3uI95YOSfGBIoQDO2GbHC4h2JW4vMG41oXja8IY1ksUJHwIqfHm2+WpRJN33+CLBjdL
vKo3qtnF3GfXVpb9KExB/F+QxZ/bESrm379BKlc2RQCLY8M2RQxiHIJ0h2WRC0r9h4S7ftaMU3fi
DPTeA1FIkRTiWOWNLaq7bpEckKsq/dRwJo+TbnAhgJjuS77e7uMHercpoeOqWZkYmr7pEk2khlGF
UNqvuZJDOayUP2Vv5vjAo+7Tx029N5yI+3LIPWMv+6ZfZPCuG84D0u90Q/PUqkZKolAe/++0YrJk
48zS2cS+ni9sJ7V0rpyQTwWVuddIIb6E+n8K2/P+s/ynlc2sNKctRxiFLzQ3CbM8gfO7WC//Ljnz
n60egBHJmU3jEGGuH+/FSlnj1gH2ydxX1ot0W1CHSP2T+EQXeO9ZHJWzoU3VEIbJZgVJh2DBwsKz
cEgmGEiEOXO7fqow805Ho97KqutQmEZtvGmlFWbfJyNSP9TZ3FQ0k9ZPu2A2mz3uxPBU1OXb1hgV
bPrpAn8KFpsqwmIaKfAzU/PrygS1EDV2Vfr4h3XkjaXZFie2NG9foYmdg+MSA9Y0+VSvP5QmYnvG
KyK4wsy1PVsp2GuhfYrS9c5DmZq1bkc1XiEr8etWWrsXjk7F0S+7OptdwMD40MwGDq1b22ma/nW/
WKOOKFFQR4OJs63TDzmSdGSJml/GqvmT2tZseJirxlOVmD+/+/Wm19LZVTjcCNhkrmzjvCtNaDNa
S5wyw5yO34Oitmq506SizmepM8NTcO3W0NMnY5aGPKiDPmJMyAW+RWyTnCXWtFdp3FHvFjE8isyu
9w6YZAfxse0kHn+mFfk+UGUkdkE7kNKDfqbRDx/PPG8/D5J0W4WeqbLwvTk7h0izyq7ROS/0jNm9
xA286pYBmuwnqGd3f9eaDd/Xop4qmU4J2TE3i16JS9qxKhn4+MsGrKQ1eRF+yF9xUGJG0Pb+ujlH
2HgGdU3S3rZu1bfcXmW4+nDOw8e4qEZd1yggEWblE24A3vLj5rYDyqaIitpSt3RqOFSONrO46eAC
d1JYu2ETIfxfVGs11g3i7ONmtlsV6ISqxk6FfudQjFu5Ty8nWMUumoRr+sBXMolAy8oq+WvOE2wc
ZlB9JfMX/sHHLb59MCb09b8s75Qjtllj1H/xZiyYfctubI5VW5DgN8I7/biVdeTw018OKk5y/POG
ptlcAlJ428yAbTO2BXc/5W4UWZF+y1RLqQnmZd9yF4ulHfdhrU5cOs9B/xwlCOciBA43WOfsm3DQ
px6v8gKBlzC9QvGR/3X3NeSab0ueK7HXKOT2MRGWz0saXjih9lAgBjlqkCtt10gCHR9D7gTXiKbT
H5aVj7fscYFldxRdPkdL3e1IMU/uha22d4pwakJatIgokkRdqupiNFPQAGyrouPcT1zPpZo2Xxey
MXO3s+L8wez68aAHsXGmZsx8u1gm5tOAvQwOdz1fK6L+VaFbrlxQuSom3Ej7mSc1tAitTb5qs9Ne
VBBKbkdFY0VVyiZ60PsYy7ReIOTkl7hgElaT84zDF+wW0te5uweTiR3OGeYCrUtSaHBQ69XDUI5G
EvtzaIfVIUxHK4SiBzoOdjGIW0DYFfgqsp2PFkC5i7pTSC7IID1goF0tEma3XOdtmeyk2TcevLwK
KUZTI+Tn4DNf6UOPH86A4u52aZAvrm7kKrDAFjR1rATt1RzmeuI5aaF+kcEwfU4In9ynQpj4A1sV
A1KC2FCJIv2XIQYxoPXFZe2iAx/dpmRNRN/YHZGA6eJzV0kl9BTNXN9UEYbyOkpGhEHmqCw58keK
kPvAypHm45E15ZOuIw9xSyyBn0ey/56B5CAjLBUN+EJFHOi3LClqPl5bhLDUteKi5RP3D4oGeN5x
0R/aWJVBdhtIuSy7hQs7RH01/soXGWm3bchf9PVGWDd4fJ0AY3jeUpfEdkStYEJPt+fWikuxZMSK
ia21x3UzZ011DMLMaHZQj3E3Q32eoRHhz74I1TwZzjXsdtVNzaRjHmRuxupP5P8g5wunlk+I+EHt
iG6JCaML8yeBwEKL5tKfy759FrOQ2NkRx/RuTpK5vgu7xci8CWnJj0Xr0tu56rF09VmkgQYNcT0p
AgW+TBrDM1S8XZ+aVrUks1lljbCY8Ma5MLTCcPKK1R7odfE8h0eRWKPZgrG2ahMhSSw1BL51asxg
R6slyveIQrLrsFxS1U3LCSL2WLfVddfSmDdaRDG6dUl6hJ9YmAA9uG32fJVU4CDyu5ITDGWWKQzS
6VHvJ41xNJL3AQvZti0vz+sZQLDW9MleiHExd0jZq+TOMhF82Mh9QLzHPkKiobxx6kTJr8OuVeIe
MVMlOm8yQ3IlFlyapuukEhtVXzTt5xrUI/JOiHTh10IFvHuUYUESs5Ug4T0v7a69wUTrKL7GvIQi
yQhnNeKis8oDSAhACA6DbJcBaKTE3KTIbuAfFsFMxJzdJnJn4QpWfJ05nqGW1pCXkdeLvcFY7f1R
xee5LwCD3oIdMox9NGXL7Z+8Zj+whoLbpWnmlKXXofUzD5pW9xQAMJFfMI1p+zzqJi584d8PbhXO
cbHTVdTlvq3i5dgRZLDgAVFMtEK6M+s7GSeh5q4G2ZsYXsDi2limvxm4Zm6Q5oyx36u1MvulBqjJ
bSSX8ZG2EHdtj2N61qfQ1y4qZ3bQz7L6+cgdFxtffjIh7KZb4/wtEiAFsoGnNCYpZvuqsIcvw0LS
78FINK5WlLINv0HgGQ0/L0OVS9YIdQNK3jjh92pp9GQ1ClAJvSZ+BrcA1Pn9rBvTYQRlA7oyVnXD
7Sa86shD1brD7VTPF4SCkEHThNxNuQ4pigPW81ZHuhzquUAh2tkTxgZrSuSZHLXRumJtpzxLH8i1
cxVXa7pX81hepnM8O57TKf246x05jb5hTOJpNauhOyYRYdlNVpBY2AqG+beKRCI6Q/kJGgXPpHXp
pDFL1mCSDLzDTqXdirqakZU2S4tNGL3db8j0zjW7JtAnUdybX7A9Io7WMc5y1TUlTnI0qnbAwA3h
C2NPYmi/8GgC6TBys/oiJHtPr3fm1ZNfVLG9n6TWIZ/rAJSA802rY8fS8SmtYlLcDaJyHa9ZMn0E
sQI1x+s4sl0GXNn8VNJSYn7QgGdhI+wwyoT4X6qDVs7AR3CpWD/oZF0IMqpWtZ22aDxBpc9D48GB
bQ237IwsOURDo3+KyiQx91Gt5KqHF2T6WYIp7V0bakKEgUE23d4wiijxi3AapYeCHXIAd0PO7Kmi
HblkNAjXg1qm9l91/kWBqiDIVt7QhDknalrli9oY+tcxiykAY2LQnxOCehACdm2aHjSulY+tKRus
xPW09qh8lI6rVsK51MyEnLW4aoJftWJAX5DmWErXaQz8jLUV4ThMqXEI0jvi/sbWIO+jZlQoY1C0
a8udMRuZ7YG/mWyviMJJ91tlTh+BeYBCavIV8i71se73pjHiQQqYrK8topQeSSeOUdGn0fjVkEt6
id8c4wNkFfpHV4T5L4CuzKjYYyPnU2mN8FzsWCmwus5tnrl9Tmq1p7cTQNhSjVjfBqXmA6KTBB1H
bJxUDuUc5APy4aQuDnO5xOW+52WbyORmHpEgpEpFbp+pi9twp/3DtCdidGqJicStigLXBITxxTmP
VEI6PJzcQMIYYnHsZdOKEVwA3TYeZm70vxCEdMx9qVZeExSbCjeluOCwhYhDrKvIvOYjWTXqvmxK
2F4Sy0P/LAJm+rOhSlHzzkQNiG9BPyfabjGAtQOwW7imd2FyVfMu5oRQ4O3N9PrTUptL2u90cF3J
d4D/cfmzmxSidQMFGEJ2MEZrWNrHifNNu3zltEScm48SxUiKT+24jCLYD2bXBKCfpmasOMkrWkO1
JRWZCWWFF1f2WOKWGqheiQ2hzXwQi0P8M84ikT5LDciG6k59zjwp2ZNIeNPTmLiTbEqkibk1z/us
iJvABz1CNkAc5l11ExAgdA49DSM8MzyBMUFrZL+YrkGQA/6FYQheB3HplFOAWuXUBF81MSCmNgmD
DIH3hLUiR8C0N8j3PBTcMWT7iKvN2AWes5g+41dc4akEzZIOfE9AEawIXlGxD7oC7pM4e5S8zReD
f1vBQl4pB73uhvGAv64rfRwUpI7kvZnaILGm8VOGHtKC3Zcqz4PGIrk3QqmVfrYUy7gb87SBnAi+
fmq4ScIaXup50u9QiiWzlwNDHvbZkoTnKvasAm1/NS2PTTNErc+SAe4uKxVQClUpMXQiAFyg/3Qs
foszYHVO+7zRURBTF/XGZbbvpwwAo8cbNCsvwuRKIu60ujV18NyEL8QEQZFsPzh3YT3X16KyEvNC
iZXhAqmMBWwQPOaXOdX1L0lSlNEDtIa0xhW1JDcRaGOeoI6782YeRyDMDr6RneJkCTtGCjRfZEY+
hyeoVIT7RtNKwoBIXi/2qtHYt8XcZr+JEpmll7dtT6yfXHDTV7og9MpI5HQHprAgeisRD3lBMpVn
CvInDhhdEukitbC4al0gpxVFF/1epRXGIU9F/xNvTalygrEpbAb4749z0lXBDvFb9ptEY2twKdEg
dG3SbridjBQwiFlqwa9EWKvBv7LYudfQcn8BudDGXUniy6U6gMaFzC5YmMsuw0daBlpzTp4Ju8Kh
1WW1z1gQiB6nUuTrRFckqx27MnYpJx6oQHE6PJeL+RRgz/TULPxmjnqza9ERq65hda3jo1v/3dUV
5gd8P+SzZcONJqf4BrE0qXjg+ygzJVdTWPAAcdsQWs26U7a3EUP9oRqn+DfpFyDKI+BLvi17SDV5
1GBnLMhy8FgJ28NM5X/PdYqyT9IQR5heL/n3PhvqpwQ5/sQ5CMNWB/vFNfsYYFQ9aSQcDHXhJ8wH
vtrENZETlpjXCpel+mzHOcpA9vE1YkDu8tEG210mtXZpB8oZFP/IH0nyeDDUcLpc8P14TQeFxo5k
vRez43x2uHq8cNgieDjqJ2yG6qg8VHFBhBkAsvux6om2Fo3x0Ihx+DTYObE+MLq+FlFO/cdcFFJp
poTD6/rZGr8iVO48Ynt/QO8cQRVN5FNot+M9CNWFNKhluDbMPPOKumFPpagEv5r5wzKBPeyrHJVK
t1yKwRq8sWFkk80LRG5Qy95j54Pe206Mp7jO4qNW5snzwgKyQ32N0R4WMji/yb6yFCol9E0BP0AJ
eCxgq/etZDmM6t44H+e4O4uoXbtTp152S3YhC+PQyXl2EaZiUMLzzUpIkc/BVOumwF0h28fiSeWE
DVFlwuFTTuILqX4Wtb8s+QyyYMKKGqryZomWAZqwfTHNQfFImmjBbwdok84WYTuGcw7/Q/s9D20N
tyR+dnIjutZVBXyGobZeFUNnmDJTeYpUvb6cMYU92KbR3ZGNNVuEcgUZB9ZRqEeCvmAu0BX1ZdD3
eiq/wH8mJWJWz7hgKp8asrbYxpA9ITrFdsE9oTyPohjHlKM6X+I6kREeoyD2otaxXCNv7OMSQruf
xzImq9GxLrI2X37btgIBsYa0M6Yi9h1O0cuofrUqS7nLcOccRdgpF0kcxUdYpgZBfEqc4HQJb8vO
bG+NTIsf4thqQSvAoIimSTmjLDEdQecylw3zrx6Nxp71B5RPYvXPlKPyXdVjpw3sNv1BpOZyXnLh
eImX5xs2u5WrrxP5VRkGFJ05xidWxN+UMC8f0PqKcxLH210dUHBwZ8tasVFqhiy2HnCglWXmBYaS
4Zim6LRPONPj+cDxhf7q0+I0zoUxoHX1DAtLOoFPdOAiHQkOtvD4V9wVnKtFAT3a0s6HbAzODKtM
L4DWYwHWldvF1sgPaY3qwsRbRH9cpvLJiip5LS1xx4Qhf+UJIGZw9votrJXfndE+9TzDN04fuItz
Myu/Am+LAPTYibUzybi7F0vencP0aY66Ot5mBRl9XsGkCh8YG7NNGfwWIQa7LqMbv0Bmj2GIcwCe
+iAGJwWkNGRd0rXIyyvkz5BXw5LsSCMPnkleS0F8qpTJMDa31eAJ0WG+LgxtOYJuYMmOp7Rjgx5D
EDw0aos5i+1bf0dYn+VzFtXuhrBUIU7EOoGqDuZD4JJBj5HGqDNFgQJWt3fTCLycI1gmLizItqCZ
RkN/rsy8XLBkWuI7Mux8H4GsCvapUcJhWnoruZ5Cp8DBQKGCULU6HEO/5mslXsUUUXjEL3a4usfK
/qExxeKtDi3zMDu9yA7ZMAXIs1JcFn7QpioTSI/XHg9qsVooI4o9xPXkDgGGlQGXUBlVY2/kESVi
HFDY1/KsSVYwr95rJNQAfwZ7yMuDfDIprMTRGsaWqhEhmFaVyVsliGHkwC+TJsAGff6iJGKOvCSx
AgHEJ9SfSiXUSmgRmgVhMRFgnkGfjFcYuCTcEC13fjal0n63uq67zYZ8bN1AAQTtD8zaPwoltkmO
Wf3K+67BCMfWv2xCz06kaHexVRqPpLEztSGkjFOfOFNYszFby+qqp4oye2kHtG0/cCJy/HbO6mSX
tFZ7XwwlKDgHJYZ0WX07ugI3drCH5sTgDrKROiaWDitLGHcm9bCxgHVgaviJP3WzEVwRkYmFpuC6
iWz5OBmvHbPSFOb0sKfeZNXVo+xmysbF0gZPhplOrLfNHIe+wVbsd9+kxEVijqm+Ef1V52eTUBEM
N2Mg5BWxlZxwZtnZi1eUQYmE2EhZaEQxs6Xs2fnjOgvq+ks12DwDzK30xsGHTcamCjmTqCAIk65d
inz2xFQBkYdDa18RUQMSsx6cZp8nAbb4xGpmcEQkOam+NGJFhQ2/hJBdieQkmybljmJucPnsMcEx
RcZwvsgRpd6I7RUwZHMuskbND6XaKsc5ML/oZi6inZmF+MNHqrAdIuRshik449Q/stvuul3GvP3Z
wtD/K8QGSwNWXdzZcdxGl4JNHRz+9Y6Gkk9m/6y4lBx2oexUumAYrTFZKw5PEWJZqPmh09kpsR4s
HgjD8DEbCBo6owNCMVxT1aIdGq+ycokgwIk4hinsDKOD18AkMOvpHrTAcLWUDecxZ2ipH1XwaWo3
VgtElIL6ke21lWpzeMxlLx5KcPXh7wQsa7cj2Eu0Zxo1t6tiDqv+Xl1KozooJUOKw0iNBHZXGLwM
4nfUEWwj6Z6575jk0fmqPpimHy+VhQeQXFHb0wPA3pIzy8+Eqxvo7ETm4VVtkkL1Z25mr+u0SL5p
Ew5Wr46j+UZMMxNgbxHx6MJ5K+pdYJjdNVmABHpEeqbQI6Ncexh6MHyHjgRyw0fMh5syq5DlQmwP
IrDyDSey87rQ+PDEIo1Vh0Mbfi6rT1dNxmPH3U/6CShJUV8lSHosw4tEli1s3zLuf219DH7X85q/
hLMPu3MAJ8eCIVYRPkk9u58f7S5Tsl3BXEe51pIE3HOaSm7LPlPZGNfZpLu1I8ba78KeUCbHGrPg
qp5NqblURU2ENoHltAeQBC2KdfTzAk1W1Y59zRZg6VaeXe+Ut7JjHsU6bi42jmc4iLcziZXalToX
OZDLoYMJsuRNr1Ia19P+YKG45iQ61rynQA9zeTYNTlEhp2Cn8DRTHRz8fmR3uAcd0ONOC3AKqZ+n
RIlMcz9N3AdcOLNMpnPqmEN327ZVPO+Y8sVwb7Y256pdjzWTL5nncWIdyjho6ockM42cnqOM46dg
1tXwd1OquUJostOSgDeZqPqYWOrmfnQGgSYNXrjzvYz0yoqgwyV6n3tabCjmAdpXUJy17HIJHS40
i4gJRl4MBJOSHxZQp4oGDRh4ziWS5k7YMUvSDJcSuLWXwwD+3bXG9N2CiK/4DkUOc/YdagoqFmPH
UldYTWmK6DPFLhXYZJqTjFN5hRNYYHY4DCqUyrMWWPSjM6X6dEMwr3Tu4kxQ/NHieGBL1BvRHHIt
bOgcBNhJac65gXHPuqF+no07JTJaBYiWBhtvdhNlgQGpkDLZNTudA4JyN86Z1l6WgmoRjKZa4Qxp
jpDrOVwC2WCjV3DbhE24xeTuysJM6kNFYMe8U2WjyPMxCBQQDRg6q8Dx2QOG+ee8nsb+IOuJ7AhX
YS2nFUFgHHiOqFSmRzTHEP98Ncm7XPGa2SlHsOBmCRs7IeoBQhQRwBcWp/zYDfuBgFadm4KYu/2h
STIWN2dMj0oGbemO26lAAHtKTRBQloCg7jp9XdnnaYCWFgN1Cx7ppupKWX8rNC677udMrXOT9W5S
quqfG+H/jUie6ldx3zW/fnVk8vwfCOJZnWX/tTXRi+Ls10sr4/p//3cMj2X9y+BOclUUrOrWf2yJ
iqY6/+JaGQ4zkh30DSZ/4f8n8GgE91A2kLbEFoKfTkX38G9jIu7yfyGJWHVSxHOgLsG0+BcJPOud
6H/uTP+o61ELIE7B0GYhhdncqXMrpyfcCS4XWoRGpGEZt7JPpKFkwaMo0P4+Uo8uv794M7f//Osv
LYl/ZMQvG0UHj4kNmQUuFIGXbv1RL0Q+MZcmObV9+1y6N6F793R5ff/plPljVYZ81MbmwRxWIWoa
KcPAff76ELqXgXtCV7vRb6Oz2jzGRkA8W1VeQ7Gyz9vdp+erh9vEv128L1TTTl1tr06xj55lo4Kp
jQZ+7ExDF46r+Q+Rz8OANz0h9NNe35+/eR5zY1gLRKSpSclnSYMR4i6XhaQKL9EK8nClaLxAZ1dh
Hx15r5UpE/4AzsOkkk0aO5kbunGess3vq/6EfuDElzQ3alEuAf/9mpf9zY3jHa7hq/8Pm9iIImro
gEOQ8eS5+zXyHjr3WrinXu9rrQxyNuwzCBQk7AsKyZjXXnf6KgwgbDiyO5SS3YcC2si3YlQDNVjA
E66MtW+/6C9/mkKNo+MdwK8jjfWnvBhfFQsCB9u6O5BhXz6Epn1eAMU4jkqYno8Q9tkYcR328aDe
TCQISjScQchlIFkgdjM2ejAi1ZMlpbB0rFms94s6UqsZ+malyRXnMALifxaa/9J5qG/f59og+cHr
KMQzitnq9UOCyqtFI0gerXM2ppTLsFoVjeXBM0ZnX7HPS9M6OLDOOruoq+WFaXJT3moj/EcnrKHz
dOO3qlKpz3Watla7uBjN8KEifuBSzlemANYA+Zhua+bOlQzY9XFvXh7DprIP1YTtPybs/QyVXH6h
QEIHb+novt7X9d4ULRxXqXLnQzWA/5Vnu2rIzf3H7/y1soYp21ilsjZoafby7L82c1zZ5RKMpxPu
daIK9k62ZpuW4/C3raxCdNQ0JsokFEr6dppToEal6lLvZysXbI0CCm5K35xo5c3nRCppcK+D2A9T
LgvT688J4gVy0Jwb+65zms9Y9IhPrM3xvsd9evz4tb3TFCk62DlZlVlmtzoygapERvDr9nMoCz+l
5cc57/qdvRj93d83tZoAERSaLP/mZlSQ3mSXMTpuUGihuasbM/GNpYj2BKee0n++6QwOPkuWVVz+
FsXerU4bystSBZDc944EDLcgwvE5EEUnhvl2alnNayqOGY2uwPbE3o66to/bbnT6oww08buotAVj
UGYAwma3Oe6WVlb3Tjs42YkZerM2GQb7HEPF44zbEYmmvukeqoi4mDeG4BCGyK5cCwD3c2amY7ov
1Dh+6rir/RKz1yJGSWvBmH/8GbeTG7MbW7HVPcMZAgHdZqDlnK2rAQXSEYklV2QL6ebmcWpLAi0A
UKl33CRxt/dxm9s3jeZVrEOOHaCjm8jaXg8IO58ICykU6zDUxLQz64bPaGhy0F+SBEB7KYlHKrsT
Q2PbiQxAESwa/IeJBd7A5vOaebBwZrPLI9LX0I1Us7wizueUY3U7AP+0guPfwvBsoOvdjArN0gAb
pdA3UQnkF1rOBbaVkR4IRUw5sal58xZZGXDFM0kiv0eCv3mLSUm6CqloiBimUoIp7Qbq8E2fl3I/
aiUXKUTm0TyguyI80fTbp2TlXYEGWIHZ3dvru36xCveg86dUdNORiif3saYeXdh6HnsFOVN/5XJh
EWBYrEZ1egtrr9yO/aVXujIyrfmoBkFzbQbQ6QH7TSc2vG87B4MPCwjHDgOt+dZnoNiOGmLunI8a
JL99hyH3qNTF94+7/TuNYD1kUkcJS8lHrEPxxVtrITbnjpKMx6rUll0ylmDpuO7of3/czJsRzdtS
2a1QtsOOo2+d/aU94aPSsvGoMAxvKGoHlwIY4VU1UwXFdjD/+Li9zSZ2/ULmH0QDQYoWYthtlzez
KqSUOh2twgg/WWmn7DQdmnSC/syvOc37XdWJHeFE1hmioFMewHf6otSQABHHoHLKUzfjOmVWQwk+
wDc2YwW7fawADCTeyIWzOzx+/KjvfEFJl2e4MXGtpIbXX5DNdJ4VgzYeQ8KVMqjbEMOcUI3/zhvw
p9Mj97VUdXUCAvcRr9sBHMudOBK04zQbxTfeqGyPdgHdjhIxNzxnHz/V9tCKgweDPR8Ocz+xt9Z2
JqFk28WSaudxCEfd3hNxVdu3qhKWn8nKUa65v8rbL0nu2A9jYNt3RVPq9q6GCRy6lCCd5ITrfyUj
vdrkr3wG/DFCtVCp800300s4WYmRjKp6DHkPAyQ4yooHIKQy24slwiNYd7PJlYVga0oSADuuPWye
gQTNRBCpCeivA8KNPGdyqbklmR+BpP+shfF8K8j+S/yP39+bAcDPxVPI2QAvGUNgMxFPlkz6XF/m
YwJN5GcBr4AUANF3GFWEeTHiHwcQardXvRzlTqjzeMJg9mYhWNvnco0ew9eD/fK6t8iu57oUredx
XiMKReEYnsaN8EHP8+Y5GIz4kniV+ESneTPsaJTLJZwkproyqTYPzdVgN4lCmY9xnAxfU2fIeg+R
L3eCg1a0y98uOGtrsBmQvq9FTmczyKsxnZrBQjhVDPFwJhMJKyFsa+IQIqGe6H7vvc7VPMV+iKFn
b3cnDPtg7DsGX9YphIJxMGKanuP+6JQx6hGJQnKSMjxltPyzAXl5tF17PTMLxliVYGttC9eIND1a
oIcQYIjxxK2XKOsPotODWzKpRsNL1OKYzaDoKpk+qeFY3RiTtQsLPfX0iIvRDFnWlcbhIoM6GXbi
xPbpvTHJZg3dsIm3gr3U606mxFLJRpUI1dnoTC8q2vkBiJ8yEhCxpg+p2anzxXufwaF0B3huLW/L
9c9frJaBJDQOs7B6hPeQUTwvHGThbfnIVWu46xvdOJSjpZwAJbzbKBMhJUjABew3XjeqZvoArkYs
xzob4SoX4Jp35iDqexE30V2kq+AjExKb5Ikd8TujiRLDShpiJ04pdVOfmmrB0aeL1WM8OmTiEWNP
JkfGJd1Pi4/79PF89c5DAoRjo7MyFtgpbBZs4E3QQqEhEHisKvSiLkMwFVv9NfDSYsfv6EGX9+3f
buTWdYwdI5QvE/vZ1itjDXrJdai1HFWql9ztaaTheeqYyHD38eO9WaT/NMRsvL5IHEGbb2hjj9DB
s5KLlYC15diTHrNV6Pr3rYB1AG7EiZEd8DpeXnRPsDRyguSoHbulKQcUhyOXjJo0MYR83NC2Fsvq
DH4KtBH+PQy30Jr+H2fn1SQ1sqbhP7SKkJfytnxVN93QNAxwowCGkbcp/+v3Ue/FUipFKeBiTkwM
J8jKVJrPvOZ6pMxOhOLFeDzoBsq1e0ODkr0rBN49W8Ofli8o1Bwp83BwsUmuwSsVFQ2frRJUDnal
XaI6wHuxwjqFbgiq8/7PW1ptInQHFRMiLY7M9a9DDxtkdVpoJzgHhcClCezQwQZPuFYEWDoivw80
+6xklFiLGQxkYX7lAykvFRUQeJm8aFVpjCvTuknKueIQT0MYFoUzotvZgSzLGgMEeDgnC14wvl04
EdoRSrGy79OPqSWd57DSq51IDWhV91d0IZxApoT2MY5FBhp1s4kOXhdj58JdMKQie7XcsVYBZYr+
hXfBpGNYC/XRVzy0mwFKbIc2KaKVX7DwTUnvmLuNrBbag7Nv6uh5UwpbYiCbRkm+Yb/J7hKC7BF/
xLQlziWzQ7yDewgxCtBns2c9wzElzuIaO2HfMndJUuDEM9Tpnz9dZChESLytwNPnbEdpNF0teux6
EIu2qbCnXS9oEYbpTy6iIMZuwzO/3P+GC5t1kqyaRBvZs/a8gqvHeVBgFeuccghGu8p35N4YBvVC
CuitpK4LD7PgleSqm2Jm6ozXB5DICCB+rZkUi+v6Wxr72XtDeAoEmzKloV3lDl7G92c30z17+24I
/E2aEFQ1LXtenbXyiha45punVB9LNHSGUZ/EPNL4faUF5cPYZQXwY7/5z6zxNsITINQ+IExr57uV
H2IvbFWyaYqCxAmw6ufJLqVyK8UcxT61dQM5GG/BujrUWl1+UPAysJ80tTKyo2sVNT5AjQA+G/e6
9bP2oZsf9Li2IRS3WWvtbcBRnyMfRZKd5AXJz5i4AoutkypwMV0yaqCZYdVsw9ADe+K3ZoTXbDZ6
H3P0yf+Bd5M+qQCoyy8GuFjjJGKtf0ZuCMyKi/SSvYOXn9pH/P+84qAkkYEZuK6gPx3EZe1uR7My
MeCD+Izrhptq/4IPr+HZKWX+GOgW6tRJp8efS+h+Chu4dpx9mMj8xaKBDoRRKnTDCymddp/rtfmz
FW6HlrnqQewEl8KSdIMivjQohqBAAbOj2tFTVyDEcDI6iIoR0PU0Nrxnujht/hIZruXtHAPnUlr8
uB8fjKjEq88kCQRSUrq6t0dBpf+m1YFSP0dhU71rO+xvNjiFVd8gmTn8YkdTvkt8190zVsIdmCxh
DZ/rtmheizrD1RWdFO3VCCPl14A/wM+ApK86aokyfrAxVNX5mNDyNqOnI0cKjaJgokNvGR9wGK3A
tA2696EKVWXAYMe3XxCIwOACOUo8BTKEwjZt5MGjU73WOTGn9lPeNJb3bDc+r4dlR2q5T/IqfWoQ
m0bgn3pWvwU0pFR7iI/ptw5FAuNoSDf5BPBQi/de2TX/mmoLp6/h7wDdB8lHAyasWj9dX4P0YJQw
RR6CtFYzoEd9CWA5j2lc2Gajg+pp+EEHmfrw2VGPjJIP6tihNY/KpIZ3cdujQO0mhoprALyBdlvr
aqdjNd3i+eingX4Cbp2rx14H8r4FkSaNnV92arzpAaz9zMGyiA3UWihDsVO16cVViuR7nzb9T0LI
8Txg5Y1ukabjE23pZWUcKgS3f/iumv8wjRqhA5BGCRrmnqpk+3xwlS+Kr9q44cik+lAQRhBFNCo/
g33m71217rATAZsDnFHFln4HTS5FepBH8r//wf2662VUGjyfcvqrgSyLDYQ73Gzu3wAL7zQqSRaY
HjJR2AjTn/8WhkVGAYMD+sjJBH4P1RcKcbxHNzf4UkGfaqB+V9kJjwefmLatAbreH37p+rF4IFEy
4icQDF4PnxqKl3Vwp0411+RTRV9hlyZJsDLKdIXPMkOy3ml+pIc0W2aTBCdVG3BK9JMulRaVR+ID
Xn5XbaAQq7ygyRYwr/MjcAaZ/3d/gkuvC88z3Sv8sKdX9HqCZpP7U6ign3AFLFM8xa3hKA11fLEK
1zn20v56f7zbqdqANlDad1G/AEExG8/DJg8fm846jV4KYjhoAfVvRdkVDWrno2VvFGmNPWQfhfD3
/tC3WwnlCGpgLjVEulrzN5vWkBZiWw6Ff/AR7sxrx/jhh7GK8r4K5xWWsJM1ANK4Wzd6APJ3Jfdc
KMNRuJ2EYUhayM3miUs9BLY52FF6tkM78E8t1nDlNguzvIS/RJy9r0npcEtSQmmc6AkUyqE1KwPd
DKnWn0wQ5fHKktyGMTTcqGnR0ycEZhtcf/1YCUujTzCXLitJt1hIgO0DStiXtgrd7/eX/3anMRZn
WdAMcwSpzvVYhW+VWY7Z+TlzDchTWFrv0W5q3gVmJw4WIs0rc7vdaeQsNPZZcpT5TGd2dFtcnKBV
j+7JDaP4CG7HhTwypu+MaNCOeBFqmwElr5WTvLCgU4Fw0mx3JgWO2aCG2oOgsAxx4uZOnnjIJ56F
jQdDo6or87u9miZJCsJP2ibqbeOk8gPbgTchTrlV6AfFbOJLjUnP4Y+/GtInnBrKtfSb5/GX5o0k
C0UDdEbFTwATUuUjbOV2H3ZqxynVgpUqgq7f3IVE8iAj6OBxVKjGX2+TqB+NridrozasQ8IwkJSD
ipHERvnQd6XxIS8zvL868LHpttMwOzrisRQ8y65y3oeKmcMg6HoagJFXKa9o+0h/pwGJT95Fupnh
Z2GEY3OUhVV/iNS69Z4chHK+1t4gPo0+odDK8i3sB9r1ZHu08VxLm/ecw0EntLRqxPJVvcdcXvPK
YG8INtBm8C3MB+9/rcXhJiDCpCIylfKuF0+RrihG8DmnomzcAVGKLFX2VI2rV+xq8jV9/oUdCCyI
iwjJH326V69HKwcNDCmWUac6xRg19Vv7a2On1QoiaHkU1FMBBNGXmfdkRMUISTJ4J/ipkG+V2Iia
T2qPvPbKQAvvg4tdC51W3onpQryeTuyYyEybhXcandAZd4TLOtEfXnmVbFILYRK72+MYFTyGGGqs
FQWWvtxUDiB9ZdurE2ry9zgnoV6MnIjunVSlDl+JiGr9SxwZ2ScdTeHi9c+3CaVBkJiTGjKyRNeD
+dL1O9G3ykmpagVhFIj2m7ws1XOriXDlBCxc+2x86rv0eYkybsAx/ZjFpjYoJwQRUtyw6xpDXb2D
oTL8wM6yXbkVF259mhWgM6mk0fCdt5Mtta57kWrKyQSn8qyrJYKTo508yjjBCLdolXOFJePKzpk+
znX8BpqEkj7PO+Ucdf601S2yE7zdCg7tqa2C7FcDbxujC2ntGxvW+g5NHfhScHe774iMuEddysFc
CS+WZk6fj04R/4Cvmp3GOOvt1LIb5UThMtVOQY4gBrL2VtcdjKQdIH8K35db1xuqj/e309IJhSqM
ov1UTQLhcr2dOIpB28hUOSXlaD+k+BtvfdLZlfktjQLHjM7sFK5SMr0eRSrFaFVuzpeNhwBGP304
A2dXIZ2VgZZ2LIrQBGi0vmlQzKZjtwJVHi9gOg7VpEjUxVaE7b+mT8218tM1iOzSyZ+E6KaoiN7z
fDiIwlFSGK4AtyLNnQkRj/YTDJMhav/icNBDn3qvgMfYKrMt4lo0uPUmgXYAi0tsGzdqPqhBaoI3
TDEFg9BXML2oFOLPLwHuU3wPiH3hvN9cAjlbH5qyQKiyrk+UZXEi1UYbJhL1GYqt2f7+jlxYU9aS
99ahR4CI4WyvWAlF9SmZPCWahdOYN4kuBC5yFQPsvPtDLWxLmixco/gNTEXO2cVNKz8ztKQUpyKy
wqdEz4JLY7fR8f4oSxMiBKOgCsCQvT+bkA80oMuJ5E8+lsUP6OjUe8QG/F/Ct9bUkN9k1Ga3GW+D
APbPlYbA32xGelJUWpdE4oSbQ35G6Ns59IMOha9SbdwjPRxEk9rLtonfgKWTLVI7qPL+g1eAf/QS
xV2pfy48y4JckQttOv03aVtCYSOtoEifclnENArdvDjmTdXiQ4y6Rqj4yT6sbCI+HrRy9+fLbqAQ
jwAN5+WmVRwC8nKalLHptWB319k9cCg3M8HO2koPkfsvhiNH5drhAr9JxkMDd0LMLIgWFVGcUXMw
XBR37O59Vwy4vN4fbOGaQyWZqJ7/NTko05b7rbKCu5vocGgWhDsAnjXo1hsiHmPjAb7AWg89xvvj
LRSV3whMRB38NToVxusBbaXtsDerxUkmYz1u0lrHb7nRA3Pc44VeKQfoZn70QJlfxsfUR/dnH2RG
WFIP7Ydk5UC9JdvzXU6rGxlVdhWPyuxERZ0pzcg1sXCLutTcCoow5QXBljx4rvKKcmuQRK6390al
7REcjOOHFkPJX/YA8zwo3Bzn4yax/Y0LpVXjXdDS9KjWjXMZKKt3m8brsCG/v4JLX2yKLt5K81Nn
8noBMy/0e3UMvBNWqtWvQhjhVzWO86/g5ZIBBazW+jM576kPQCpGp5yoWJDSzq8Ch3NuBTjQAgoY
O1REcGX96lkeLFjCgKTew+er4h2gHPPjKKXQV7bM7d3q4m2GTCuUoSnPnb1XjSVjMXqxS1xlVGLb
+3bkHOIegN/K+7Q8EIZY3HekMnOIbgA+t6l91zmVvu8e8UtAxqU2+5Xp3F7iTIdXAsAaxRb23PX3
k4lf2XEuGSUOkoM2QjZNKxDV4BL7le29OCFSIChKwBEBPl4PhQpeE4Amdk5ILDpbOJjpqdDbZnt/
Qy5OiDCCwiFVHaKy61GAwqqjHGznFDhVtpNCK7dVqxpnR6n+PEpi7UilKUZqEyBpthV0w7fCvugo
9XNVbCe1xX0hgn47Doh2/MWs0Maj3+Ty/M03fZYSYOMV55wQHPpHAywEXLqTGP4W3crTdnugJ4QV
4uTEzHRj5yF7aIEyHG3cIQYjr8+hlrnorsXdtheZDiPJsP74AmFOJEcAYA3gZPPaihcYega6yD0h
y6BectWLN2Uyyn1myHar2d3alb8wP3a7waFyEWEHPnq9P7I4Cwgcaq4PJ1LfN7S6P5C3lfIRqS7r
p+rlkb6SiS3sSJgKgDcB7E1cotkR87u6ihulcE+B0gybMEcEhA4+wt/ICv1xbOAi9z4FB4Sa2g2c
y6nzGvyYgRZKNrqXwKrljhZQv8vMrF0ZauE0UzXkIE8h0BQCXq9jLErDrnl0TkZLlbauZLzrMbtf
2fdLX+u3Ud7e798CAjSQ6qIepHviaAC+FPpAz29oXwc3rE99att/sRvZ9FTEsZicgp7rWXWEbwPd
XL5VPmJonuXiw2BDc/Z7pMVMM4J+/McHm/IKQHDBxqCcNLsUFRfBKl/J3ZPTegiRSbRWbQB5dLn6
Nc7H9EWuowuKwPg/QX7AG43CzvXcGguHzDTNWMtKxZS1oDEVm+zIOB3j7dgZ6qlw6T6X8AnwG670
f+/PdCGGZ3zgCVRBANfRb7kev0ZuNDCwjzx1ToRDbYi+6S9Rjo25i0MXOVs8OmT+fijjqju6le6U
BECG/Ih9kLwUlMjoNndBlK7s49tQHgln0HcUrDk77jzmyipkCKrecKg7WUOxAS+gvYsqz/neNKXs
0KLQhdy4qOj+p5Uopa+MvnSK6HJBR6HEBt9vtt/SCRpdCgJeJDXlrk/scAtLVjnfX/qlG4jNZYAb
mwzH5nd64DtmH2KXdXJixI2rBlmlqAW55fbFz/sjLQTUE4Wal+qNV0S+MPvIHKmRAo97AvLQPncZ
YI2tRp/DRi4jsb+amYzQQBJ+d1ZVkm2hdXR7a2WtibSwrhAZkcmmp0dCcROlGaEBDWYQp0wE8VMT
F+0G2eU/hubbTJbHhG4VHmRkhNeTrRB20Tt0+E5ol4TeW3UEFPaAcsbKLTGt2uzoTsB0KBZ0GaZy
0/VAQepPuArfO0EyyL1dIhWj3FVJFX9OEs8OLx2m9+8MrVbXivcL9y+GmwAnbdiWt52PoaLznuUJ
+zOJtcea1b70TuC/M/2q3iKJax//Yv9MeEOgfawqfefrmTq5TowYa1RJTKP9GqOi/Q4pWpceCb2D
oPP6vRUSo0JKFUcZRym0IxSK7/+IpUnTPmD/QOI39Xn5pDfrcZQhXawG7+2vfYTH+dF20gg5zcww
jT3/YVyzSlg4ooTgiBrQcOddnT88lD06I8Wp8uTWToMibBAi5CGKQ4Rq5/7+9JaGYixKN9M1TJR8
vcSGNeC3jjHbCXUS8SkJhYnxM7KCmyC1/HJl5y5cr2BV/3+w6aD+9oCratdn1kAWg6WAam4VovCv
zZjIcw98LEMdz0eoO6nQCcxBCPen+1NdugZIN6bGPry1G4sDnd4jvsKKe1L0Ln8Kzbh7hCmgr4TM
SwtKDjVdNPpUlJn+/Pc5xsQTRTNwvQ5WtTeN0N/2g23ug7LwVpZzaUJUSmkhAxS9Zc2YgT+OakLU
5TVReY69Mdy5mZH/xShAMKfsemrk3oAC6giOXRbbpyBJg+MYp/luDDHbuf9xFig3uKjRFiQsxkGB
8vn1ulHA7ovRTu1TXiYFXDtNvgwGorUccGp6Zow4tDcEx0Lvw50sPFSHoLo9Ah6jaWk2yk5VOhRg
nbJ6SiM/R0wpsla+7Gy5p1B6is50/plQ62La3b99WcWKeLvKwUOG0gzOWlECgPVKVOHvr8RsA/3f
MNgaU1Rgvdmo18PQYwP+1WTeuTSV7GcDtfFdoSU9vNywBbb+54NN4GIAoqw6seD1YBpCW5CFEu+c
RG18yO1RB5uVpI9WMrYrX3h2+N/mRdcLuq9usoZzTC+2wo1neIF3HsLenITlcxzbE3dPit4+SrKK
o4IQ7K6kt/7r/iSnB/G3B/NtZKI62A0QuElQ9OtJtkHaI4LbiXMpitjfFENsncI07HedCr4F9eh2
r9uJtjVSa9xLJV+jty1tHEGRH5DWZMM43zidNhIGN1KcrcwLLl1gj9s4ttPD/VkurS9hHUZi6Ahg
vzTbN5APx9byFHE2HfSfN17et8fECpKvURJy5ynd96oDFGmi4v8Xm0gQ9HBwNVQj5h7LSi4Q73VT
72x1o3EsKgOQYIuEAwWJbCUkWDgc9DKmkwFiBg/gaal/O4PSbNUum/Yr/r/xY6ar2UNWNs6hKlpz
5eFf+Gps1SkcJ/CYvAqvhxq8HvhMmPgXFz+EzyXqYpvBTdsVrtfCV5suOwj4GIPSD5odQDv3g6E3
Hf9itG78n68jAQ3DLAj3RdWJb6OWwvQxrCxAiLjwVnbM0gzJbOkMsScn6Pb1DJ1Ycd0aLvqlyBvr
qBqN0e1UE13h3f2dOc1hdv50OFSUksiu2CGz8ydqEIIWcoSXsfAx6YJxP6KELkLo27qPWtv90RZW
FOGSSVoQcyF282xFB2MITT3wwwsRDQjbxBEH3mN7nwK1/mSUennWXWiJdefrK5tzFphP9wwlK5QM
J0kBnrHZPPs4F26ApPElsdt602utdYTZFL+aA0ruyVj9l1a6t9ILfruhZ4s7xYiEHJMjBRoi1x8R
R9kUt9kkuWDUjiZ1qptI5GZ4oSCn1rmYotUSbeFDHUa5cUKaVrYXlI5DBJ1RhfsHDc2oR91Ud39K
0mxrA1kzK/bkHuNLoovGQh8ul/UGhbSh30hT8Y+a0qPYVonKQuwlttTnPqC/eIEdWRcXifxyvcnR
u9RBf6f6v246VF9tRYRIyzeVjsi4CJ/KKPe/2KPXffF8tfsv9Km0IRPgEtoHtdB/CkVPvmbkOf7e
Rs46eLKsQX6rY8t8gRk/PjlsWAg42DihipmM5ev9HbT4HTn3AC4Jd8R8v5bIvyIjoAeXOohi/VuK
GQuYc11gTwN6urCPqC674baPJhDz/aEXniroXAxsU4OgBzU7kiPuJyIa0uASOU1SIwAb+yX4fSCw
L3ksq3ds+O4HmuHWc9Bmjf5Y9h4koPu/YV6bedvHb3uKRhClrznaN9SMpOmMMLwMEaK5HxI0aoJD
EqSpv5EYoqNDhe7DuFU8zf8BuLp/31to8e0I72Sw1Uqn/Ti2KJ+t3MfzasLbz0K+ZtJhAPNgOrO1
sfvO82XNVZmjFtjuGUgW27YsEKTtW6R+acNpoXXUtLaokRkoLUiF0iavcBNTW4kFl74T/D6KCpMi
DJCo61NnNpmvF13vX3SBYWMus34fFYP3hM4VTgapjWGNkmW7sO8hOmSu9/P+J5qmOj/0MJ5NElPS
CaB718N7Q5t3lUj9S2ZWuNkpg/XoJbn/en+UhccW+TzyNZX4kIh3dp8NbtS6tl8zCtCoYyZVsKKM
cujKce3qXB5qEuqD9DopYFxPCPivdDwR80TEutjXTW9+MCLc0hAxL/d/MytSXaY1GafN1g6pCKKY
yPcvUdrVuzBUaXJlI1qOiHqvnaTpZ8+/E4BAiFHUa8TNca66BIHptlbOeKYhQu432V7xDOvVUDL5
1CMxc0ajFhqPM6qHuteizWB4yef78108zlMFBf1i6L28T9drW3ptGgYagUyjDc7XBsdPYmBMLp4x
rYjkYRjzJj32sQmzuI653t4NQDnGXe4b3dec+qPY6Pa6ZsHSJcsOpvIMHBkc7fyLU2h2uEX8C29b
+wMJoN7YZomvfnK8Wj4kTQGGVu9o/N9fjbea4+yTkF5OfoDIW/BkzvJMzdOg8btKePHqskx3pSvq
Hzka/t/zflC/ZnpTvrTI4mYvetRiL0EruQEwByp+eBoT6rK4DdXOS2+50Sdae2WySZ1R+e4YXEHb
bGy0V+ooA+5BWTlprELnoc7BIYMHbAdDuwuVojq0uam/K9AJp0ffFSgJBE3kfIxCJ7EuBsBYibZ3
FblbHEXkN5lmWfIweY3+C/y0/ZbquFjsMQuKxaa3xrLZorMe8O8QJF6ioSz/VSL6SttcGjlePQgE
W1stDSJjj2ukJ7kZh/y7xFBNo/Q6lBhfREb6ntRQyb9I18ofOg9X84/+2Mf71JSjfChlH/2ETGj9
Cv2g+3flg9wekavvMV11v0X0mGC5mIGwO7Hp+663obMfKqr92CmNpz8eCRAgWHuorRNrcLbjqMnw
eBIHAYDADg03ze6UddhxZ2hmvr8/1PSjZ5uMlgYRBHk8Ze95moIVm4stUR1e0JXOH+oRJzUbs52V
62Xh0qSATy40tZ1BVc6WDoO+2B6MPrrYpdf8Y3px+IS2b3jIcP9aCTPn1JDp8XUJMoG+o7nHv80W
z6N9GpR4tl86TB++y04dv00+gp9V6esfG9hZz11VpN+1sg3p5qhBV23azmiKfWe63rf7q7twdfDu
srKgIcBazjOzwBJF05bEJ1ROqycsNuyNTtfoMJG39xY92y8CyYaVTzq96PNP6lKOmURxJvXH2QJU
IlEyvBuCS+ln2b6ph3TjmUHz5DcUvxXd9T/9xSQplapQGybw7uzjYivc4ANdhpcoDKkxdW4WffS1
zOFfk9D7mrKnxo1JFWpN+mdp79LCIPB7K7nPvzR3oaA/zerSuwBFbmSINqWYNb7cn99bM3O+oOQr
JC7UFRH+mT1LQyS02tGH4FIFno+uch+3r4h55ae49kycQgs/eQ/fQf9ZZl5/lm2RBBsb/k+G31FX
butajbRDObblyodeOlViIoazBJMk3Szq8fW4RWE8IPrXtfipU5zuiOiQeIxx2Fp5jBaWWhCEkCwS
h0zVqeu7LwlaO8uhaV/0oFW/OZWOL8Ko9CuMlYXjIhDIsVhrit4AQ65HoU1dihGG6qXUeXB6Y9yF
jbcdVLyhsA7oN42Th7v7H3dhDZGc5JmldwOOf37VUubvUoB0RI5WgmUJbjJHW8M5ztbTYOVWXziX
9JDpSKEcyIjzz6Xju6SoSRdeikEqD23kNk8jjN5hmxD114dMyfU15Y1pZ852LkkhfA/CKTbu/IQU
OYwPH330Cya01TvcRfKP0nGHh7SR6iVAT+3BsqWrbKMxUpr9n68sH3LCJ3J0wMlcf8xWH2k+qTZl
xMJIj6YTfm1LJce4sPx1f6ClvUmPGNQ3NAz0sGd7c4h1lNWn45nbevRMv/y7WmEy8OeDTHApVNMY
62ZrernbGSOFiAtOutlDLz0ZQLwzK/V4f5ylI8BjIGDZITN2s0kUS8vCAHrjpanbjyVl6KOpFM7B
rJMQhn2n4pFS9dS+74+6dArIVelrwCxh+NkNZ2eB6GD0cZMopve+KhCYxFcnAkY6VGvv89KepENJ
KW/SDblpTkRJYEgfExfUiL3eO+iNLKPnKu2b/yrTCj/iE913G6evffwjqDfCZDeD+n3hp/Kjao/B
5F/kmRsn9IrvMvCMn6rvNx+zpJYt/HCrwHVDFM5aMH67x0DK8bgBdgA3BzXjejNzhEw5pENyKQwc
jvMGF8CSJu9K4WBpFKBd1HII92/7Nq5oCHYdnwpZh6lGNDowzsp4rYF1+7HZxhNyhE9tk17MDmbR
BH1Q12VyAcmQHNjwybGqtOIcV5jz3t9XSxOixk+VkRiIa2i2r8rKjXTZddHFwahnVySy2IMLLv9M
1I2ID/AxFSCOC91M8N7XHycd6snmJYouah3oEI7rcqy3nu07z17tCZLCoteqPVwUdMpX5jflYNcX
LB0pwoKpTwRybZ4b2iRTgeOH6QXjPmMKRKTublsdaM6u6CUs+0gb39x5MTED92gjCjRpAKjfi0Rv
PmXJWLS7LmrMbMdritlJ18r0J+okmolXiU9bG3Jv6z8ipxYgV6cq4hdlyP7ZUpWINiNaZ8+mCMIX
wE+TfIUuMOxx89To8SLWkhS7vtq1947fGIgOBL4+HGmuZchdJKiQv0fD2U22VS9NrAw1La23LvT/
jkJqaobbvFDNz6ORm7i2YCGnb6J8IAE06Xo/uJnFf76/lkvbEo8aB6wVkTJuBNdfMdJdj5qAzvOI
8cgxMcdir+cFNs5OLFYu89tLlq82IaemZjEqgPMTQHu2U4w+vPSlgtUca/QDr6MEGY62+liVpbZ1
e9mvnIXb559BSesmeSrS6PkV0ja1ZpQxYbI+6tpJDgWYKfyENlWvKzus7dYIF7eFP9rKJHSQvNRJ
dH46m7+lq5WsUA6xsuiiubmFVW0cmD+jyvYga+dKjAUJL9Bhcrnv9hop20/dx0B65Xzc3vXU3zEd
5vUXk2LbbKHLKIgV6bXEH3hCe9vWG/xXatHJgxy69NGu1fJs6lWDGhi/f2Xspf1Eukmbg2UH/De7
e6qBmjvOieElSxKBJCCGq8LrTJwTk7WC79I1B0OY+hA1aGris6WOlZIUJ2U/eepY7XsXoeEcwvr+
/gFZ2EBEqngmTTriVN1n11wyGCPn1o4vOsaFeQJJwqP+vlHLftja0VosPtdYnG7VyVtkqnxRf9Tn
MYEfJTH23k108fVGNyks+fYJoVXn1UXR0ANNNHBEJt9zaw/3ZSixoIqVR5zU4IWG4WSY15T5ye6U
zt56QSgeItVPV0Sx3oQmZvcvleWpg6UBI4fqfr3JMayrUqVveMt89AmOuGHb3URMD7WdX3du+Kgl
+Jrty6Zonn0PiNQWLAxsmLApkleEGOP/hJWn44OthvkZldUaCGtSmd9cqIT4q+PZHe3UNnR7Flwt
8nNC/Uu5CKdN2i3Q3qDYeu4Y9/vUs2V8UYhN5Mo2XthbGmEZPLUp9YTAcT1Dm0pGODR8Bi0TyauZ
mpBfwaGuPaHTXzNfSNqrGjq6Jhym+UKO8KUmQVHlLFwYYpcwT0Jtk9v0xzZurGQVotVW4W+bsLS0
D1aRm8oWM/Si3kgLJ+iNjq9XuimUofO2kaNmHz1/NLF+lRppW9+oNSVdaWJK77ZuvtGx100PolG5
cyM/S6qt3+ONSj6ixxhIFvj6Wn3QWtu+1e1vaTMaL1Y+dNhw49gcblQZhNEeESLX3vmNYsmdTNww
32tNaeu7rqW1S4XF6T/nKH6Y27ZDhyjPra7epKGmfiuL0PuVFh6KVzZWA0BxDPs17BLjB3qjLsLL
mSjEg5eNGOkVFD29wxCP7VfAbQhKcYEjYZj4aFPvcT22xKPjUxnc5B1ySDsBdvMT0ZUSH0ZTC85D
nKj/ul7moP1pVvWPtGwHzq4yuP6+TzGq28DZCUHummX/WasGKXCIC12LmGAw1lLdhcoYGYwGWwZV
CD7X/IUd7MAdC7cS50r2Oiz1INkh2ulvfTXtn6ca4ZMA5kq3rM7epUrd7Gr6J1vHafSVm+xNami+
24BpTckUPNabfINKnAE5Y3DPaZhimyz8Nih2ZSTBRNlhLpqNQj05foiBF0bHtCYy2JKhIssoUd+y
NjVgKnFEqs4bDobRRV8kJnrZJvZrZCksyvLuIy2TofmlalVYb/XUpuSdsl0+qRChkpN0x6DbS79q
k22v4HL7UjRuWxzyOu5+pAlWcxuHnDx/57qjeGcjO2LuqsCu3keWEn1xC3RPN1Fixin/t17yy+t0
GLaKdFC2UnRDfjVQuppIL2bavQCg5oAMcMWzSzs0+QVXW2zVOGFqv0vEoD2rxijdjSPYWyuXx0Kg
QzIxQXk41gQCs5iqLTUlwhBVnGHvi2Opp6XY1ORUu07juyuxLHcBke3KqEsbjWHROLF4pXgVZ7ey
l2PhXVWKew4UxO4iG7RGN6Hx4GTSvWrQInFT6W1rFMO2ql50D47WVUdDDmsQx4X4g+eY9IPf4qAH
NXuYnWBII1od/BCvN3ZdGY9Pit7Xe3pP1lPdqKgjOSmWe9Za4Xch+ADIPaEdJ1oSkvjXt7YDTkAY
xbTBVZEdPBmpW7jg5kFtfWOlYrBQnuRhokc44Y8Bxs0LLX1Ga9WcnHFdJP0+mNQPsm2EqB02u8ZI
z9dO4/FDBDox2TilSucyNPomfG06Zfxm6FVhoJnkOQZskdBTs/P9oGXh+eLVgrhE/EfmfFOc6f2O
BnAgzi7G7fs4TMcL7qfpyihL+3zqlHGnAWi9wXXxB2k6QGE/R1Gk0MwKnfR1iEU1vRiNuPRN7Lib
yArCtchPW4iy0d4iyESRGgWQOWIO68XOqctAOftegie2UfmSaBbPbbAq/JG5qYa6QCvHaocfPby7
X9w/9Qv7hmZqFg+as6kCoxZ7W/Os8kR0Geu4kRbtPwPAMpp3DlJBbl/Rr4/IQV/uf5zlXz9lr4TX
b8TQ621K+bjTMCdWzsXITQVulB62FSUSUICWmo+D4RvPtu75B2wY1AcsfvVqQx5sbRNTMZ+6SCRb
ZNaUZ2H0ymF0G/WjP0jsBVJf+WKYsj8GiRKvfOuFMNigrUGfGHlSihizy6URKH+LwFDO3CPJORqB
+naFmf6K+j5+DVNFW1mkhaOMB4VLMkW15La8iOikb3g14+lGnPyEp2yU27xtqvc+D/0fcjOnoBsE
H9fPG2mCQa8/SO0F5O2BrZyHvonQWEiDnY92/2m0xjU9pYWTieQVV+OEyAJZO8uP8rgTuVIwLxrH
/VYb9WaXD5axu7/Flr4WL/10E9oQWuapETMkhAoycoIEqElRjsnepCR09Al+dkGur2Hqlr4Wrx1V
bxUy/m39dGzQfoyAXcKya3YW0dReaXGu8yUuxventjiUq0OSdMBAU7K7/lamhzpM4k9TC4f6UXSm
+rGL3fgskvYPHQTetgWkIGRhHLJL4ILXQ2l1R1u1iZWzWaBc3yiiP1OllN9SDfmWv5jVb0PNnswe
zEnQ+xHHS8/8Axx6SmnCDj/5Xqjt/3wongUophN2FSzD9awcMH8d/CHvHJkqzvHNYFSI10eQhB0u
kftjLbwQlEHglk4JNP2y6R7/rRqCOpMegSER5zRu/L00x+gpSNto51jjt7IJfplS61Ye5oX98fuQ
7uwsd9n/cnZeO5IbS7d+IgL05pZl2dPTGqNxuiEkzWx6MunN0/9f9gEOplhEES1tgw3NhrIymSZi
xYq1sJiF9uAFWJAjzlra+vS5GsgdCUjbPcrA1vwsibLQ9ETcsQ65akmpUecqDIRrly+KG+bvsro1
35V2m56tMRp5BBdnB0fbmqFUKZIoCzjamsDK31y6tg/dQKnU7MmOe7DWatHPKCXt9XZs3COoKEMb
lQ2B9IGutiWynonWdoSU1aB0x0WY0XE0uvCgmUlyIDV/Y0etPHHEwRaQHXxx84571XszHchl7QUZ
WrTnpBuXn2Nr/TC7Tn9K0DXayb83VpKMDGSHsifhqroK1BMtwYyikdySOM6feRyqQ5F05aUnBd85
CZtD8a1e308etNW2nKokKwq6C564fMdngzanF1Ae+0PvGt3O5b9B6EIUBLSTRjyOOPfk7amz7Dwy
FjvkjYEjiPQNLsdiKs3jBA/jomjOTCKyjH7jxuKlMUT3tUBI/qBrQnkXRSDcj++ArZm/tujJ6+2+
8mTUjF95uhIsDl3ZGHXD6vZU5RSBzO5UuTaOowtZCKUbnj2ev1WQMjRDODrDpARdXs3Poq2iq7Q8
PzcLGjtNa32YlCrdIZvII7BKqmEB8A5RngcvdVa6DmqLnK6+zEqQtmV08uYy+0jtodmB3DYX8bdR
VjMTalHZg9srAXpTCTm4TmEi9erEr5MBstLjL7aVScLHR0KQOiEx2HoD9WG+0NYIpIhfnfP3Yggr
GOl/RyKcjgBCUc/4UKuu+64LJ++rVmemc0gWA+pYHabnx79lc3ll7yGyD+59Lm00JO+pQWgmZjV/
6mwnf/Iib8/mdnN5HYR9VWnHcZexKiouFWkhoieU0PF6z2tEOK24e/GQ4t85nZsTouQkwyTII+vn
d4RBmNY1pFl3iqFc6h6mOUPx+fGqbR4E2tNlHQIgfv1EdEbqNW4IFTpsjMifnRmTGDszj0ra14ch
T9pDn8V/Px5zaw1fL27ZBshRX12mkJG0yaHp/cmcoxY8UMfmY2E1szDfcxzZHAoYC+t3jh2NabcX
XMX1macRmwIVvOgwz1lxyFu1CEIlanf2n7wr18cbEgcCNDSM3BO5qZg1lVqTq3Xakl/63lUDZ+yz
89giyVb0Y/qDBMz60kXTf4CgISNiGABu6MjujdtJjhM6SiP9qEEYC+9SmUV2dJJ+3iH/bG1HEiyp
4iJptusnMItibbRcjjpEYztAD1UNMl3fa5LWtjYkiSOiuPhWyS6/28k4vUZ51TORjm+sJfJLPa5h
zXbDrPk2TkYNmo+L8YuCGIXTZtEmcWzaeWguRb5YEreaBuGD/HfeEZ0n6LNyb8R+lS/FTzwOmvYE
pKnvlX62thkwmoR5QFIIYW9/tI6V24Q8jBKUgzo/LW6T/4uujXGynUn7DwfWgapP1c6FFbVGrrRZ
bUZV5AAaVeEeJW3KT2y1v+BDMJyzDB/Goqr2bOy2PgpyihiOygAIfd/b+cFk9OJGhV6mhONwqOjU
8M24HE6ZpXy03Zn2BFqwdt6WrTX1EMGzSU8B6dbIlKfTN6OnWvTk4M7xOaua5GAaZfPv7Cw/Ht9H
GycXt1yAbkYhK13vbFQ8NdGm0NqUUo8iSggmLmBJpL1ocEZLP7Gi4rPdmWK5QCXdS3w2jhW5KRc8
SOSrGN7t0jppV4+ZyuDWBNnW1xoVjmZazHvO35vjgIGBhEleyRq5MKvQjuvWip4GxBdGf7BGvFXn
PPzn7WvJPuERptiHBu7qbo8Loc+LOQBi5lb9RHG5P1EFTXzqu+FTg+4OJpO0BSaYYuzsl60JAi0S
z0rd9TtoRqe4ZbchMCu+scMnClg17SXN3qO8FfGQD+O+g86TwxlcTRBJjtqZa1pU4zi1aWNJ6hbl
QsObCl8R8wKMiWOMc0LWoQh9WlHGCfQ2HimQLEbvHIymNMROMLs1cyhvqIjTWmPdgdm4pEZWis5B
UJjq/NKCPtABMO1F55szJ8EjWZDkT+Z/u1OtfJxVQXNKQDeEdp1App/ccqqOkY0NJZabOvzPInqB
bTP5XtwPgdp59bHHb2AHYdz8JRxV2Myvys5rpuZo9di8LJob5Mqc8bjGUBboA7eS+ljas2Nfm0j0
f6mKWs9+iGelfRJaaTVnA2qB62eKPaY7P2njsvJgz0NVkbkoD/FqbaBSNrOVhUE2J/m5gZXzbKST
dpZkwf/wteGgUXSmnRiK3moDFksVDt6YsM+lc73V1elJmeq9hiP5T1lFM1I2inIzUnRkh3LP/YbH
THMZGm1dK4GdwZhCcgITBxXrGB1d/KNY0n8fXxtb6wfTjaVDs5cS6Go4j2S6yiuHGgm6owe1sbur
KIfU14cs3+mTXr1lUuiRnkgmJQUQwYuN25mFg9TpinEG91K9h+JT5L52PKllrJ54w92dW+k1Xf9t
Ie+GW80MU+sigQJpX8UwaH+HnWn8RCdlKM49DZD2oWjM7JqKuPozR/QP3VWk7sm/KzfduyVWS/z6
Q8BbIfvKNj8kqW7nTaMQlXt7sK/KmHbfvVhL4FrU0R8ZPeGnx19zdSG9DsUx4EGlOQb9sdUSI7sR
26U7O3hqK8YhbdXlGMUYTj0eZbVFX0fh0Sb15FNSPVyNgofdmLiw3a5xPDtB3Lr6kfLOhMZkVX6o
zSHeOXgbG4fSCUEXBpaEI2tTFdgfohNeaKOptvTvwiH2CEAL5YUVmA6TZZWYh7X/QVVHMpYQm4DX
TAS2QoP0zAsjV2FQo8tDPysFBIpRsa56byU7yMHGepJmAuAxR2IRfb1T42XosjrmqyXCO8CqTI6D
qKJL7LbZAQflPfRpY0PejCf//LcrJlf7JR3S1LlGNhhhk+j6i1O1E/JsdXp9vFU2h4KiA/0J7Q70
u26HEpOT95id2ddCpAV11Lz9Y6yV8Utlh8fHI20tItGBtEYHWqJadDsSoUNb46oTBWOVDH6YjDVw
ktu9W0Y3hXlj7bW7yl++ul6on0suOuiL9PK+HW+goGYsRhcFRkPvftCFQ/klLTWtOmSVMf7Fderl
J+Q4XeLa1NDfddmw9/ZtnHaau102BJE6d4s8N799xy6eVMSP3CjoRaudLIHyHpFuvXPaV0G6PO1c
XRJ7hQaPYNlqt6Alk+Q12hkoPHXi2RDx8N52F+e909j2cxR2lXdkhbrId+gW+fT4o75yEderLMuw
cIl1Ag9HfvXfp4iYIjS2Mg5ip/JqZJgwvUOKu3DN574d8XfT6gpx1kmAatAPCO/9yQKr0f1BKUR1
1MPevDTwh5ezPeTN4tcuXfmXEYwsowYm4HosmrSJc0azNr8//vFbC2dB7mTt5H/WZgLU2wxgOQ9X
CjR0Y9/RFecc0pX0IU+W7slToeS4WauenLlwT4+H3jp2PAJUH6SrDufvdtlCpwpzF0rYVS3U8ej1
NHuHhTUds2oag8dDbZ0DmpI5cjqYLhXa26EcDp1K83USlH2cQaXBbgNtnEbk3V92aOh/uYOh/ZgU
E/uPJDbd50xDfu5tRYLXLepCzZNieihtr2XGjdzrGjPpY8CmKTlB1AtPsxP9287xsnPLbDxFWDbQ
pYEairR3Xp36NEsj1ZwTXE1oYLT9OInwqE16pVkOcQHVwx9srxtPST326c453Ljg6P5CvQ6IiwRv
feHoI/VWY2iVq4F4cP++GNwUaikqAu2x4s8+tbQy1jsv08Y+AjinIoK2HI0Ka6HJKU504aWZQpet
+iWvu/KLmhdf4J0NO19wa11ZTQJAl5r73YbNHTILTa/Ca543E9RdpUBKDiPtp5pqAX2o+DqUp8mp
QNgeb9+tGQKjg/XyOWEBrrbvrMKD6eAIXau8i91jJpQS0qatpYbvTM2yUxfcuBIQCeLrGTwbkh6z
Oiy9kvOUoPXfTEKPLl7n0LHvzoPbXavUaqpLxXX/K3by6HMJUDrvbKHN4cHp6WmmUHGnXJwpQ8xx
dcMroZbyRfMKzFQjp51zvyXMmJ57Sg7V1XTTqgnqZRyUr48Xe+OuQFmYZM2A88QZWk2fzu5Km5s0
DtJicIafFBA7mtPYf8Nx0UdcJ4XrpCXek1lP1RvbReFrXiveSIWQ14X0WqSV2Aa2pXvz9ivgQlTP
mcBLRpna6F3u9in6Ij1dZM4uD3tNFv9/Y0kRFgJmdvZaS7Aq3TxbFEe5NrWtRO89Aev6TIYdl/4w
G2ZQOZUwEr+HI5mfY1st2m+IgqQT9L8od841TKT04mBWDUylKP27UVHml6lHXHtna24dBL4MVxuM
p/ssxSpGoXpNpGBlN6IZ1FMI/UsZhsakw7SpzJ3sbOsyYxOScXKZ8jFWx67IQj0LM9yh4tImMbLq
yvJNN16MIDJE9HfC+ZnPjzffRrTEiwjIKAmBUGtXbyIxTjfpkZoE5qwV51Y41XkZ7T0Gry5/+Spi
IVABj6BTEVfAtYh85i4JSaRFxNJ0cfGzjjItedda2pz4jQ4j3k8MPfKe5s4rp0uPbIgSVD3ACky4
ek4DCMB5+q02zRglkcZoRvjWQ/8Sj4ndHTpjENZhhrs446Jp9/OTnjqi+ZQglWj/UojCOn8sxERU
g/9ktbND1uiP3MuvhwaNCoC+u+M7mtqUASUkgeLlhmRvLM6EhiN9Z349z170vk9V0Rz00IvUQ7+0
rHBhma0OFVnJX4SXQRN/+zeVvEbG4PEDRr49ybamtOpo2EmgOaEIktoWhzjHS+nxKBtHg7iGLj1q
IwiJr/PdutbdobHdJCgci146wuEPWbeIi5OU2o/HQ21tUgI3+mkRBOOv1blYirRJKK4kAXj4dJlw
vThobrunD7Dx2sp/Nsccr1IixNU9nKt1piIZmwRdj6me4jRooIwNTg6VwKxXmHr3PtJicfkvc2MR
JUyt38nwIkdplHXHAdQjDSU+bzaV9FjVbr6zhhuvHIp4xCwwRqSfpPzz33KGcHTbyo7yNKByRkrE
HFGITSj1Cr/IECK4eKGbiBckl4cvZlGnb3ejI99hgpaN1IaEbG/Hj+pFTGYWyYumIS2Dc3Goi1q8
lI0aXsuue2P7/OuxRBcDMoUtrYvWqtVj3EaCskAc0K+fnkEpjSs9gsYxmeP5mzqle73zG3c3WlJS
VkoFj0H653Z+HSgNDpB1BGOMttU8Ti1/TJPyEopkuqp1+R9eJsjyeKm7YNyy1/h2PMcYo5yW4iig
2ogZR5eL88xVfsa7e88ZdOOkMxQvIHA7OOXd8UumdIzrLApaO/EQDrL1d7UqtECMSRM8Pg2bQ6GV
y1YFDr3LJJYp1fJKJzscRqy+l7TN34V15D4pVKx3Csgbx50qPJgglS525DobXCqtGFHGioNltuby
3dCGRuMLEkLjCO+U/tg5TtPwu1V0S/zt8SzXVWW5OaE5YYcgc1Fi31WspVlZrVtYAwS0PmT1BQcP
XLSpm1c/27jT32UTgee5X2joh7amzvmh8+jFPDt2Euc07/U97SOGML8NLYKpx7rvnefe5m+cbCtN
XiLan+OdIHXrw8gKL23t/HgQwNvtliFei6XI4F1HxHIOEa7JV1AgGulySFo7qyNBxFWwALpCl4IU
tUU6dLW1FRMvChT1vSsecvpL0tQmgXA1nga454eijmOEUiDP12GSHOsmVg91l+wRazauSxkPw+VD
xRR4Z3VdtRD1m1RtpOi9GP5Hv+3w1E6TeaR/zzzMZjJ+cq3iV5jWw87e2HjrCCjAJ2w4SlKD73ah
l9iqkmRCbT8bwu4azob9wZlGb2+N9a01RrsNrE2axKzxq2kWvTFRhcYAx8xKX7QoORznpOvjs14Y
zQ88SNJvXaEM36xu4P9gpjHqQFNcVdWZbqvMvjjd4sU70ejGJSrZ39LVBSIO3aS3k8+1nF49aFLX
tmmy94kTLf+zvWi5VCPUCWQIxffHW23jK8MyYqFZAAMmwWpXx6MTwUcUmHU01F08+3+OlvwRN/b7
OrK/NZrxd1XiFfJ4zI17x6FoKRvXkeK5y3ZbBCjLJptwf4uM6kcbFvMB1rR+iiYHmHYRP9XMNnfu
uo3Ty9ElseDgMtk14GwbBSIhUYXTpZf+AGlCRrIoEfpvlj2NTfmFVmeXUJBrjcYi2Qm82r52Y9mV
lZm4CiTmkByUTu96v7VTMfk1HU0uTaKdNRyrWKv/iZqFti6vaJQPj5d4a7pgbxZ8DegFd5dV1eTK
kCBofoUZqtN1l6n2S+tYIa6sdldXO2dpczTeEVkFhQS8DoStdloG0wQsGZM+xwakir42VpweEuOt
Ek7y3ZDKWf9/KHl5/BbEDYkyRDSChtcEWZlL3Ss/DJGO51nLxv9wEgF0kMjRID5RQr4dqRhJMNKw
x7C0gJYq9Fh9XhCPOrtzhe4DGhCX//DJiLnZm9JjbP0iCsMATMvr8GqoGbIRFYyT/qS3XfHLoNdk
zx5r6wySG5GxURi5r50lpVqrbWdjtGlbsFC7KSnSFw9+d3bU51kAsKS6FvsW1mdvlFN5/YSE4Yj1
cMnLcuTtwtL6ZI/xrHD8USE9UYJ2X8qqUA/U6N8oCPo6FAgeZWXaQDiOq7OoTIk9uzGms3UVLWco
fxx7M1KvWu/uIcBbZ4CtCUKCDIRkD93OqkPmS0z0RF2zasw/FKoGgVnMzmFYRL3H8t26YgicKAvK
cutdpD06XpktKoVBYfbOh1qJlqAPTfUjvohGQQff2L4nzWoDXL3HHyOlmb38euvVwMgKvQMkBAji
Vq9GZGbKggwYiWEchmqg12HZnxdgk19qHoX/q2MxtMeIDvFvRAv5npnS1lJDkIVACrDPL1hvIGp4
lB085+oUc/FHV9jTWbit7QPuWN/efiiBH/FQwWAaEUn5U367bhx6vhOLgu+16ofw3KQorCGDmD2p
rf4fDPIQOwG/ZyC+6Tq+NPSZ3EphqNZzl2fEBYZDh8MQVA9kvIes2duwG5uIxaMEJRn+98URGEpl
nyyue0070bVoQFjLlxoLqQYkqop+QJ7h9WpK3fqXJKJ6mvU2+fV4cTcCPUgJPMncspJptzoyc9Q1
yOXg2qILyzk0bZcfh8LZ4z5s7BZZqJTnhNeVgPL2Exru1EFcxCuvn1wYdrUZY+GoT5e0yfZEr15D
09XbT9iOUBfejQgr3UVThdsj7uh516FXs+FqjUlmlH5HbeMfxANG75sm8tA95n2fN78ipbOel8lM
XjQRGuLrYgpKROYgnPFlRF12Oo9dPedflXFwmiDrZkc7KEMVFe/pYis+oy7YlX7aNMuLPbS9cpjH
JlueB6GpnykAdw0sJGfpLwud9D+9VAzxIQlbdAj1cYYFpo1teRjnLk6CKtci5OFnQ5uPDf7u8ROq
FMjA5953zRnn6aNVTl57QK/J1K5l0uaftQVFMr/VsHY56q1X/a81+xyHOdGiz50WmDdcZzvp/laq
Wg+PTdSzldy6jT/ZmYvYvIDQXgZ5N9QDdQZTJBgueY04qH3a4f6CqiESO4WwFt8VrvmSeqiVf6tg
6qinxztwI9rGWJlkm1PABlwf77kZlrSXZw5USzmguyUCBXFqqYu2BINe7lH2tvai5AVS5IGVfHfG
E0LQ0EI2lZ2hOh8RMyqeOoHrzaB6O2drayTuQORPaAJzyfJvd303KEldL3EUxJaZVWcHVfPooGWR
2571JC337J82wglePuJrABnaR9ZB71xDdiB3Vq49xKAzz2P0pzVPrZ9msY1mhmkeQY7HnTxic478
UxHZBP25K6TXdlO3mEFRhRzGNuDjhS+6V9l/4DK/xyffuiylLhQlVrTuqYXcLmfrTOY8tg11CQgr
AxUhxJ8urtUktt8o6DlDt5wrE5kw1XzSh96ZDmnsGPX18XbdmjC8I1lyRZfk7t0PY6WY7Qm0UMRj
9AWKY3kwl8b9Wij6XgvD6yO6vsrYpZKCLYvK6ye+SBrH6NKOAhWB4Py598rqL+qhjvBFnpiYBuTL
OJ97PUTBekmU9DnqKKD5aZ/Z3zPHcF+KXHhdYOSWUh6dZYLzr1owmvB/Vcz0YxLZXnlAntlJfCXu
my81OuruYWw7VfWtLkOxqaQ28jfcjfQroWqpnBFd0p4Kz0EsFsnc8l1Dh+0b28llwAifhYYRuJY0
w6z38QQmp8DqVa6eWnzJMsO7iBlLDJRHjJ1vufH4wU2l5QE0UTYFrJ6lbkh1j35oTkzW5adQFNy9
FRJnj3fMFtsRqBmFIgoz3Abr1KwSgo62wuQzJub0XFfo2tlWFfqDp7HEaWma/wga006TnX0fB8xp
ol779fg3bFyy/ARQJOx2dG691TOv9QCZpadwTCsjuSpmlo9+lYjlBFFIO2tZGe2QBjaOCdceAD+P
vQmCJv/8t6CtRfJrzNtZuWZ4C/pliGiN6Sn03im8vY/ntvkVpYwWIKbEyVb3Qr1MRmr1hnK1Iqe8
JujAX0evsXaIjlujSBkimVzr96AQgvN6LMZQueIWMh/aBldCvUO8//FcNveKJMnR7QOkTgBzu24V
0vnuNAPgq2HjBB5yitdyMsw/Bhvk2/Km5X/UrFXbNwfPfpaOWvERBpj98fHP2HhKPPjaiMBwo4Nh
rLbL5I1FlysJsH42xdcZi+8D4hHpidB0Ab2Z+gtlw3TnO24NKrlKUiuA52Rd+q+pTBVmNFLljiP7
FKlK+GRobfk+R83iOkRl/Qn3gG4HYdh4VOj+YINyEdDOu45Mm7ZO7GmqIILFifiqxbFBZy3WAiHi
YsdJaYp3U+qah3ji5dTK/2J/KfkmJp0DEIfuUBs1mXURWTXnkiLn+7IT5VHzxK/QBWmUjuc7S3y/
icE1pIozPf50Sa3x5FTrNKHrbXiNF0f/E/mcWHqNzztn/y4zJSu1oGIh+GdJcEH+it/O/qzXXd1R
1bh6onU/NgNeGL2nt8c+752XGsstHJAFpET4S29ONBga+j9ZKfii5CvdDl30Xphib9NfkTjtVX+h
veevNlyW2XdKK9zrrrk/rVwFQBp0PBmUaylL3A4X4Xmw4HA+XtOpj0a/sPK68Fn4qnuJ3cFUjpoA
CD0spchmvybx0P1cR2OB9lgrTXcIYRvLToLsUbPk9BAorVLyNO1sNUrLgbmX3uJnEPeLU8RqfEvr
3v3uqnVvnqPWQNdtji2Sicd3xsbwIMrygSE84jVdXcP9EhvDSIX/SthiHKoOYMnHO6D1yyzBgbCE
1SmwC3vS++Lb20eWLYZklrzld8UKBIgrQJZm5AEIEeNwRf5OLc2adryiHC/aErnvmqbuj1Crw+Dx
0K8NdzchmsNxgoRHjxF9GnfOOqGLUii91+yAxRmesqYzsyNtIvpRH+LlMmmt8izS3vjhzf1A1Shp
z6lqhH5tt4usYTZ+K6z43z4svZ2L7e425YfJ55D/gjmEbsLt1qTJd3HjVB+uSGbZX93S9vxSLM6F
HoTlzwYtoi89+ltfHi/HXZgB+CaFxmkDI/HhQb4dtFYAcmHj91fkgZ0BMx4vDWZ1Tv+czHI0Tg0a
IuXOi3l3pUm8j+Y9WbGRbbjrXT9mHMBIDFevJO+19GQ+qcDgp8cT2xwF7pAq0Xzei9Wz3DqdllRu
y9kiI//H8OLypdOXaOebbY1CjibVXzHBAD1bLZ+Zu2WDQeC1GV3r0g5TdaYAuVcp2BqFgj1a5qjs
USJZz2UWil2kM1mAqJC2KJGsmN3G2bkO7hlJfBhoOTDreAuI5VfDiBqkwg6L4WqOjnvp9SpqjmVo
ax9yw+F/OukIzgAAYmEoUFUf6qKv3CMxqYHEcN6Zez2Kd1uT7g14JDTWE9BQUZDX12+PEpqgsXC0
ernGSp/p+G6AuvhdrlbYXniVrlD4nuafb9w1ckzgNYdzCOflDo8WVTy0EMCuCuHph97s2hckPMed
vbk5M5zK6YSRmrLrYM2tEssaEnMhhImWQ2V6/TVF8vQT5Vv9oiWxl+wcububnno4R426GkEaUdPq
lEdTBz9es+brkpvpyYPO9uyUTfp5MmLhT1rkXHStqq9Rl0RvrSDKkakl8C/eGLDk249oJxSDYIGo
+K3W4mwWRvIRuQT1antK90ajYBAbxuI94+tJUuw6OXQNjLI7oSwIO1XmqQm9+blr7Pjz2Jg0sT7e
KPeBBIPhzkafEcEvEYz8xr/tzokKodPZ+nIdc6X+ZiBQ8o541E3OxdgMHraRLcq2XWt1/46RZ764
gzf9gbWk1+7EEHd3A3ADGSqVLzxaQPVXN5CipHHXmoNxLZUsPuJZph7Mvt3rB5Kf6ebRfB1FzhMY
DrmL1WeUMA5ErNq4dikOwfqcj4fRmMTnBE35nQf6/nBQxZcyUh7X6n18j/5gjnGTalxn/Cx9N8zU
04xw6akriuQ4QlHciUXunl2mhgEz/0VxBLagfvsheRSGHPt1kywpHy5jodZ/oTywHDG2jJJTmnvI
48PvU3ey060VleDpq38UF87qSFb0TTpxEZlX2G3xEfrScMg1KoiVYqjHx3t1a0VJUGWNmWUl376d
YRnNaa2WqXmt86wO4q7PvkS1vTwvqT7/8mZwrJ3DIV/w1W7B7QvRNvn44vK8euEt6TspYlriRj1p
/s6TzKmfsB+HpW2IotJ581vFuuRN4RywzEFuwtSrfx/PeWN5ZZGLp4M7lud/dTxDfWxzkZSo44aa
4veeIw5mhp2G66bT5fFQGydQng42LU/mfbVrnmOg+wij9qUy4gudQvZxYW1Oj0fZ+Ij0C3AoYO0B
MK4xE/rirGLALp4rvHaoV1jFeRRWf6SbTlzGXApWPx5wNS3KU+B5Lh4klLm4WNZH3qE0WgK75wHp
pvtshagfdGa8F/RujEJfKN5BlNVhXa63St70hje3UmETNumLFiXNcancvc631RmXc0FohPccFBpo
/24uZp1lAj5cYGpl76PHrp36Jf/HGbRF+LgR8zxElId3VnB1DF5HhSVApAuwRnFrldr2XadBPW/y
YLSS8s8UZP9pCI009ccSnQO/QogZ2KJPoNIi62N8yFyKDP/lN9Aqyt6UxO41fqAYJm7a5pQHw6y6
nywEHv6YQtxu6ihMD3ayNO8V/Ot8e06L77nZiC+PN9HWwsNZosZBhkEQLv/8t1dS5NTDBoz+Ampv
2qFBXP1H6Ni134kBwWxFL9/TMcOt9+ZRMRCnyA8rhFRuTWRfRsxGcHKsgoUOnI9Rp+qX2p7ar606
ue9Tkf1KKEx/fzzmxkZmf1HGdED+71NarcIbaGmGMvCq2vgDASVMVfDhuj4eZWNLUZOVelMksNCQ
V/DFEEnWUK2UAUaA7l8uZtXZaUR5RVxLGGfRscA/vPKHFLEIH/dtqzkhLN8kO2Dj6nKVGxtyD3gn
4Q/Y/hrvHzsshDQrr4IyDNvvoTn8O5ez5StJr//5eL5bq/rKxKJZgIt8/UrGmliWLimqoA7D7uzl
kXVejCnbucE358Md9/pUgLet3qu4TeLGbJYyaFPiceoyjV+hVU34pryRA/K6dJhSkWfR/YDdxepA
tBZ2jGVcF4HjTPrX0chpk+sVzu57W5msNkj0arCDKI1TcQSdsfaUxDYOJPkq6R1ldql+srqTRhXo
nxqzCFCwVY5tP8xB7or+NKK3dewLnYhn6vZkCje+IlVbhDGAFuGFraknI+7mZYl7bDBGqnE2wr7C
3XBcdk79xlekVQBgWBY3IRWtpmaIQSEBCssAb1/TzxIhLsLQF+wilOH0eFuuU2X5GRmLLBG9OXL/
NTEyywE0VYXT3tZxM12MJqxbP6nxjc1HJPLPAjbuc2Q3w3wchD5lzzptTMqpmZ16xCTGK/Pj41+0
tcS2FBujnE+uvN7CUxFH/aLNTH6Yyn9rfezoEMYiaAcj2ByG9xPaCWgEePHtfd5PbVYT71RBVrfN
x2jMnAB3J2VnMqt09XV1+cdD05Lg8F0Hcp3kejN5dRlYg5chaQvCYx+NosffssNwF8G9eFL8dFDS
S6W7xZ5g8MYkPTTuHUBC+jLYsLeT9LDYiJR2aYKpto0/cacZnzSv13eWcmsPIYpNQC478sGOVsMA
v47kJUUTRIqpfvGUJvxDNKpzURqtPYgM6xPRxcphGJbunHead9Czqf7TUopsJ4XcODgUrugipZAj
rXhWd1Iy9Y3exVETUBovXwbbKr+RO2OjbkTDzk27tbQU4slWKa/yb/lTfosHUpEsuHrbddAD9J+G
ko4i9tAb61KSwUEwLsVxYOJLy4LbUegBDRUy5SxQnRKJ4JydxmxGb+CM8nyqZ/DJ9kOkh2O0czHc
zY+RiXRkwZbOyDsGcV4SCqU13VKAONEno6MZlp69fqd3cGsUGBU8ICBUxJWrDxZ6eG65WpbSWOP0
PvZu1Gvneu+s329QJiN1ImgJxPTuboMWeZQQoYZJEA01ZxwTmyHxrabwxMuQFWP4RY+7RX0aR701
zgP+RTB8C6tUTrWZL5lLWSVN9eDxPbfWsHj9trJWJLsUSVDWsV0oylZ34jYNSjEbE++WSvg4m1FB
wWhiw53UIpwD0VSL48du6v1rEP2GPk0zavoOgyiJ7nf4kqmNRso02Ub7Q5vp2DgvYRH/2TYCZWAl
yrDBfPzD7w4Zi0lrPMRcuugIMVbfzETmOR5SIwuQxpjepXaZBFOVhx+bvPDeBi28LhEsDKpK0pHl
7v5SPCpnhbdkAS0a2RWzKt2fqsy5Jkv+5e2T4n6WPcBwQO6aEKOigteDJyIHrbD9zmi6IMcChW7z
XNk5Wa9qaL+BCq+zogeQNE5CmNyat4d6aNos8tQ0C4g19Z+VSfGAfh7D+6LQ5jL7eZcXf9V8g7/S
VM2kBXiauL4W9eoPOn8QVqub3jT8mrCnf2+JwfrY5Z2lnJw8carDpLvlP2oYmpo/tJPxtXKHcPH1
vICCN0bGvDebrd0A84t8HsrF/d2v19CbqUKmaKtiUwOxMvVrtUGqFrR5Z+NtXRak8Gg60gXLWV49
2dE0xiVkzjQwE828Lv2cPMNneWMh5PXr8GSz7VDwwRN8NQosxc7LHScN7NRzj2mMFkyVzPbx8X7b
mgsnn7eZ6r+0lLjdAy2SVcjR9ElgFbN1xGrWONOM1b59xbjBKYhLBqBsZbgdJYHEH1czKzZmevRh
crv2aNl98fZLnFGk4DStw3RCr+YyI99XGn3EKCpqxTRnZGczHI2dKGNjoyGbDwKGxqp0vVxdO42C
V1gK+hHQLTw7eHRmbeWHk+uWvi16d0+9+i5yI0uTFHvZ7UcMtX7fswIHb5S004Ca+XztB7eEWZ/T
quQN3vJt0uL2lKip8beap3uZldxhq/sBzRwMcl6vvTsJqTZ2bAmopEGFIc8RGehaoR1EW4zr5KrV
e+wmxq8l/J//YZvm/KxV6+fjvbk1PhAT/1JJjlGnu901dmhlZdl4WTCURTWfifrchpbKHFso28uy
6H2q183HFk5Sf+LGasojTs9ZtRNgye+5XgWPv3TiSvS71s9jjkWKEdZdFsTqUFyMqeUiRtbT/dRp
afk5ztJEf6pNzIMeT35jmxlAtaQfRJLsstU2U/CtrjwwycAeLQMbdbesLT8B/YaQCLf77Q8cSSQX
jYSUyNvX8Z3htE5slWVQ1aOq+3jfNp9qt45+TsZs74V0Gyt6M5h++10zM/w/zs5jOW4kW8NPhAh4
swVQVXQSRUmUKG4QsgmTCe8ST38/9KpVrEtGz2YmYnqiwQIyj/1N53l9Rsc+VerWCEuReuNgxkP5
aJTmU5N5zfH1l3k26t1jKZxpVi3YmhFSzy/RhA1EF7VudY1HZDXHlSyXz0OtwH9g/mmGu7yMWt+Q
k3zhobA/lI0n2vc7KgIk2d8/sxnQOJzbvLpWYbc9RB2i1Xmx6isEwBy0UevlOEvkOdfSt65wuZlx
VOz6A/Vj/2PQ9VucgEsvncQIWDfcqyb3bM7F6SlWPI4pLLySH2zO080ahe3dJPIyzeibwNBWjf7v
gX8PlJTVjGwD6qe/3wHiNlXtG011nY1qexjxdUw60wh//PfPyyYGXtWuGoHc+d9PQbdkXcaRQmbL
Q+NYG9lwhKbdfepZyX6siuktauWlu8kd4VpyX7jqZ1/WHynPh8jgXWLyjPjT2hw8MYUnMAXqfwgD
+3vbhdVJOuf52Vz91WhDVV37vY1FYrf+aF1rS3TkWW/ktQuVADhHKCp4XzBzPQ8B5VAYhgTJfI1T
an1nBsZykzFbe2PceiGd7TKLVNE71QanhL8/VWT2wxQsNFpuqbb5vs4Ggc9oVGwd1q512V/7hXDs
NMrWLrip8yb/8/pRORc82kMBYgZEAlRiqK3Ou4bNHYJg2Cjlqxoz7Bg4rXklDAjY18bWV8uTYxWB
/Fp3TV0lIUP1JS4MrQSrmihoHnVRosJatmU/JJtXuvWh3urKP2I8as3//e7wl0YgpskBL0khgC9r
J++5O8NAV1PJQt0y3Hjj6lz46iy5OcQgvyloziPjnLlMf4GcXheht55obKrY23T7xjzkQvzde0sO
MaBeZqVnXx1ZlXoe0Uq89pY++GhlurgfvLX4rttQPnbU6vKNd3fpgbuADPOCfzaWZ/ksAOZlYBMl
MDhqunQsEBgcV6Hfhcb2zWH5fXj9VP1TWp4VCVTq7EaB/+0d/lnp2WZhby/NnF+PqmseHB8H0Rh+
U+6l7LzrT9aSzZiSZqYPgYqN59UybTPjfXfRN77ebO/oTFVYpvW+cvtelspR4ALKXKfYw89ObOpK
YLtZ1mggT6ttyVhYTi4OflQ4FVPt0GEOA/HBiGtVWkbS9KJCVXTXJTlKjF+OEXaE/U2Xhc4Y96ss
nVSVQc/WGi+54NhbmAv998DFQJyCgvxHf3n+Rhq7dkO4fQhraFcflrBaIGQ7TpqNg37jUZc+NltV
anGu9T6g+jumSP4RNmuQfsI10tdZbdefR1SjnyF0mUlRGfb/crqYZaKOgJAOif3sOGeAzV2FgfHV
Yk1BKhrnvbBc+k13mG+2zXhLD+7SHWXhyayf4MU4+uxwbaoyp9kE3J+Z5pAWjifSttnqNyLzhaQG
eBR9nn1D/XI7bSLOLLrIN64sezThu3TW7aD64SMqCdWn16/LpR/070ftH/RfM0tYM0jWhmjLDI4c
E9eo1CloUOj5H54C/JqhAJAJlGX+forvb2s+7zQCIfs+rpiLn9jilW885UJCY2kIEmt3f6TxPKsF
ZJGv0nJrcY0T64gzqGUc4MgWR7iG9o3y+/wkQmmmQhLzXv99l459tGtJEMABX5/fsMkcbcgY3LBp
1UUycOVPzSytOKr4ucusvDcKhP1Un8U4RpcRYG9UDyimz059BC6RPjRAx8nVxgO+e+GxYvx31MLq
EoQlJGxCvGtf/5EXH4rc/L4V4r/OZ1Qjy1ZZemGOe5SdHaplm5Opz71rdDqCdG688SpipvrGQy9c
BTRv8IxAJAvi3gurmcHvMsMYEAEJa+t9W/kjzW4wfTHmyDm+/vsuPgpyCZBF0jxX/O9DikefP4eS
/FsXRXic/EzGysAsIezmX//Dk+jxwNWSgEEJ//2kso6Up1pkqkKv66bEKqTbsmBr1Dc1ZctbgMxz
NN9eZ8F6oMDj7pGDX5CqV5G3Y5Xn18M4TXduiLN64EqFK1Yo/E/DgsTZwVPbphI3G9xnt3G6u25T
6q317P/zh+zLLy4Lq8Wz3y3aLugaiURzYXVOmuM1dmqzcjoudtsc8jky6AE7vIEKqwkTpISIStnU
H15/+Rfu6h4dyFFQil4aa0N1qBdvRaR6qCb0pcrgl3LsAZ2bymOw4v9XL9D95dN7MqNkZsFm9azZ
k83i2hmGi1fGPt9LG2yj4WyN+Y8R0Ohban0XojmniT0XU2QG1udbt7XZujZrWuOqUMuSQFfqb3Rl
mtevv8FLF2UHL+6Slch8nydBrTp/8iSMyLUthjn1wGtd6QquSzyPhfPt9Ydd/Fz0QYiS7ApQ5+uu
fDH9prGhYeXz3HlJPTZ8ucxiC1I2Vrps9AVvhJxLTwSXjQoRgy48cs5qmNYNVnILxF7g2YiHh66a
gDGUAv9ow9dj6kkVmG8E9EsfjhkFK/wdFPoCgtq1Bo2anMR1WZRcQ+VGIKf9t55yKYJTllFXMHl4
OcfOIFyw2qMU72tjAojhO0V36mHxHJHeHm9HthAy3pzcO73+DS8cmH3VjOggNCgYIGdvNMJiTeW1
ybH0Susmz5viUDlLEGfABt74eNaFr7f71YHkZQlKq7b/838VNEghbzoqcQ+ec6HMk62ysUtVLbMt
wWixN75ki9f5R0fZqriqfc/okqweQMbYWwY0xizN8JMZYmh2FJXTXFUYFT1KNZT+sfQyz3yjcLj0
Zv79155FxN7QpRwHheACwJHU1TOKXstoxwE97BtH7MLHB0PBbgkJa4s0d/YoOZTs79hRM//Z5s/m
ujVJU7M6doyhu2+m1k2HcZze+PL7lz0rVHbmCBUk2Oqd4fH310CPtu8arEmvgzoqH8bF0rFvWDmG
hY6dhL40UoQB3G98HjOdp0g9vH7wLh0GtsgED2aNeyT++/Fzk/vjUor82rdrp05FL1mcht6o7JNY
cSuItRlMb/VAF8pQ2gNAUBS6dCXnfbxCpQkgJhLzkWEXt9bUDEdvtw3bDGlxiBixWlU7AxXM/yMf
YU/0xC0wdFwxpvTnP3cVbVnZYDCvjTbz75vAbFn45VZil33wxoe99GZhIiC3s4PxWIv8/WYDfLzW
Te27kDLbS/rOsU4KH6KT3zK5FGa3vXFTLr1VTCXoina++Ash2nJSpQNCsLzOxSy+LkPVArjCV6n3
LB3cFMMUNTEhMzrSvRvqjYf/M3E7O8fB3legnEbJwLf9++d6k5Wx1e54s1NeTrDpDLdLJU6C+Y2D
EkR/EGUzs++cRZ46Iy0vW5DctOPeCet7Ix+WR9HjmxtXwh7qe3h4vZe0wspuAmcaq4csK8YHTD77
dwiVmnbStmG7HfvQa+o3bsSFRAMHD24HERJzqvPDufZ555Yd05GuLdd7T7eWiCd8eY6vX7xLj4nY
mdCfMHl/MWWCC1IhyyZzzBYNfRdOKM3UbvCWMuKF6ImeJjoCHEEEZs/rSX/wtslffHXdeu68pY5o
I8SCjRaEnMtY+Pn132RfOIIhwkQAfFiegqA6S2MzzjdttS9LsN0KxTEb2nWOQWjZnwrlLlPi520t
Yo7paJ+0rdsyRrQwgnY6rFo+K9srtyO/o5CpLvX0y0EIa0vc1e7lVdAE/AtWZSDLPUVhNpyaTawP
C9SM5d41c7F8Gn1fVIlbY3KQTF0mjBtkPjsy1jzJW1dM9YOXh1v3xoe88IqhN6EsAvSOIcv5eUEd
Qk3B5Ciq5VptSdbNy8kRbt5eTyX/+UaOOuev7hEspPsnetEikL/PAvYm63HGro9XXMxWmCD+I61k
UmavYlxixZTk9qiex8Kt2jsTPq15aoVRLrEvAgZM4EqHMDbm3pqYzzuI1S2barv09XNw6ZWg+Auu
n5oedYCzv7E2LbWtM3j7ugz5/mY7HY1VD7En5X8UAPzndcCkA/aJoQ6I77NHjW6DlTme5teoR1pH
FKLGn5nK6mSyt/rPf/9VSOrC9di3q+w5/o5wYt9ut+hi4AjYhEddOX46Iv6Q+FX9+fUnXbpG5CcA
coxn0Rl1/n7SklVTtWG0fc005lmqIjxESPLFJkoSD260e5eWSA4uVlt+e/3BF4LSP5YoSNcgNfyi
GMlGT5jK4202zdgeHK2Ddxrw13/f3+5SGUxlwMAgpXAWJeTgynroB44HHlZXW2W0h3zFBMmYrLfk
rvesc5aVeBTzSDITEKXzkq4YzUxZZskPCkV+k6ulTnqfjgxjYYsEZOSJbM3m8fW3eOH4RyAgOCHA
EV7inbNxd4WYoc4Uuh8AQw3ZbWnhYtUExRsgkgsHBeU72BV7jfFSfGQs7KgnGlfXy2rM23WEr6G8
yQmmbdI5K+yOrWzW9f0M1NT/JERoZ2+FowtVzr6NISiTYF7CHkbdK1M0JgQe0y1+4pfujFdIkJSf
LV/KDutQX31GwYhJLXpopf/R0C1Em56K148nzy3u7VH6zWmGpn4LxisMqO6FcGOZzeotPaoLh4Gm
h8UkGRE9jfOhUhG481RWbNNaSrKTslc/bsxqu2o8Z0ukor7PinV+gwF78RMB0qSbZL7EluHvuxy2
zWJmwVxdT4F0vllRIx91Uy/05W5+KoexulO8X9Kb6V2/fgwvDZOoMLjFpGM65vNHMz3SNQ551bWN
hXQTFwp+agxTZSsTiT51l5JppERloWnrZJ4ry8H7K3Tgrc6d8fH1P+bSnYACsEPHKQ5ZVP79Gsba
oXcOPIkkn9+FMf29/VQIt9v9LMxxPbz+tAtxDJYMJBlmsXv5s/81/2px6bJV3rQkIKB/ATSHAXU6
RLfS159y6TdR7zKN2OlrL8RZBPUKg8OJp0greABE68S5qeuDIC++8YMuXTOKUQbaLhS2F9UilmxV
Z4w+DDYvq06DUkGROGsefF2rJXfYF0z143/9cbBwwRGBp6KYo7L5+xWilAqTOSrVtS1RtI5DF8s3
9Oja0YubbfPfeNqFoQSVMNtPBss+4eycmFK7jAGNjDgSziFSy1NTIrBbK6/6UsEBbq9dNYRdMkIQ
bB+iZslFnGUR8HHde4Y++SRizXxYzNmhXvwyP/idu9SHrrbHDJUXp3P/8wdBxhW9mr3qgNx23t3Z
A2IPNdqH1x7oo0MRrd6NV7XtFVequh+jcXvjeR6v++9EBrCc7SQYHahDLxwOwNO1zF2a8jpDTzWh
7OiTMkTrvnbm4Or1L2/t+ff8WVQfDEgZRkHzOMvPyClhImWN8pqgoocUE2RUqv1dqzeGWm9+bmjb
v2Vy6JrTFvTFlGjoGhhE90Ep4Ep3bRV3o8r9W1Dp641cRfQLEFM/oY65mvAYxLKIFKqrv6RzuZCN
3/j77Zd/PwuRf0QHgYmyTP376AYbwqBBB4CqCKz+Q8a47ceSUddB9bQ3P+kzz/1N4xjBglIREagK
3PKTqiql7/xaIhybw6cp3ih6Xt5gtDs43wBjGLy9EHDmfU7Yb+2p2mraz1Zh+LGzRNFhVrP12E7r
19dfwoXH7ZN7Ai411ksh7sIwl0XOhYQ5Rz+SI+X8fio3AE2Rz1DH3cq3WDMvkytXl6oYQEB4AStT
uoR4o/LA/hRj8XHJwWSvpqkh77shfol6ukIDunyj/nkZ58E0o1KNVwsFKzv1v780bIAGDls1X7eV
2R22cJC7+G7wRiLdr9jLI8XKlKaWKgf+3Pnmy1dFZmLiHF0Ponfyow+LRbyvdeAdIksbeawWY7GS
JV+Db9a4NMMh99YhSJFNmHWsQmP+hTNFbe+0NP9pXD1x32YyV++9bsBgqrfU3N3BKhmHZKlX3bBm
7nMBpMcWwynTGQpQnRjX+cOw1NKPiw3z5WStMokl62SqHhnwIPrem9J4cjtPfVBkWcEYz86eQiHy
LfYlZVUK7ND4syH3pNN6m5v3lhLjd61Xqe6ibV1/etaMW7XZe3OdOBW8joSfkssYGTKE1ACMDV/2
K5zHK2NR79iNXq6TLQp09QH5JvnZrFX1FJR282StW9mfclsOX/KQufbBKrZti2W/LFikTFlV/UY3
I2+uJ2ZDRhxGMl/i1sPo8tOS1SOuCnAjK/e0LD6rk8iYdPtdFA4zQq0776NhNuGPYok671BQhy8n
G7uqChmFauzvKoNV6Z2CLiXSyVtldTspQ5u3gMYd58cso8KIUZxZtp9EtAoJok7awNWtrc6SItLy
nbJ9g4zX9y3aN3XWfVKekYkZtsgamb+2tYvqK8PuFudd6TTsZvFHXU2b0BwYteyvMRoGmPrLDvPJ
T8Bh1Sv1ruP9YrNQ+7c08PpU6a0bkmk3ELlamTjNVzKc5a88s6cnFsZUKgo4w+Nkokt8tUr+DzEo
y6VOy1Hba4zsXICbCpj7FoOwfOkSAETiT1i3jpvAdyy3eKqVfG60WCB3K7GwtOjC8CNqr5YEEaby
r52XtR0Us15+G5G5lIkdDtTkmmQXgXEDuHfAkUF1MWgea4vVJoHqyL6OwFzBmP+VCTSpEssC7AEc
X2iRglOLZMq4d/2S6dx6TxkzfgNENNaHvB2q/jBLsfRxjwHYFPtooMskjNA/TXpvG/5wx70UBbbq
QQ9RXcSFHv07o55CoHYBi0fVWJWV0IlUSZm1/pTMUV48GEOPFqqHyOwUB2433VZlKBscCJv+i+gq
eVt6Tn0yatX+0I6vopNdaatNB8wEZBKhzPqAZbtfxkZtz2vC8a9KvONc04n7zQt+W7OTPW3Yh900
5VqsB1g1GCbVpnRkOprkmbu862zIJVXr3uTMq5vYbJfhdiqQa4qrQGQP1mYWTxEpVKI1XYhPTZWV
n02v255zoxy2xCtySyelnYmf2MPkRlzYsyySCpaliA28mXSaVUEdXrXWuH5x7M75ELXSmeKiEdWX
tdq8x0i405JsnfbfTwpkaZoX4fKzcQ1tx9PcML/sw7DJYXBNDtT/oS1RNQ4wdE/zZtZTHDXbbPC/
T9GhDKc+Q36/Ke9RrRQWv6wIujKdhsbrUkcPhf4JbY+rPESFl6cN+z95ZYyde6dYmd1vWR6lCoY6
SiY48ekY2KG7JQi3zk3asNxTsULQLFFyWD4ajt8PqR4X+94VjuQ/vLpPVbuFKlm3xcsTFU31U1H1
8g9eog604bq1+LpaBCOnsMYgXWP1nXi6mL7mQg4i6VahthhTCC7I3K8jcrle3f2oPJyA4oxgptIB
287sOOa+/8U3y+XP4Ifyi1NP1XoY/Xn0kmjw8w8eolviBJ4cIpCuu0mkuey9CYgWg8CUgj+yqHJE
NsSLMOyTO1RKHJ2GJVI8i6F/t1a2WRHp1PKY2TbDr9qlbo6boHR+FmYh8oPuOz0cq0qHjHbYvnxz
trrM05BRGR6WKGM9DkaeTYkqfO8r871+PJSG6JsYXub2x2DPu9PY1nCLN8vQX3EjrvskEoa66l2a
6mTpKguxCcQqq9TnzESxZbT1Bzhu5RMACzBg8zDOaxxF5vgsRNbhKFM35ndE9MevEqwFEgaDXT1L
T/vdQaB15sfRMiKGFxQ8KymLYudYwDbz4jIr2j9LAYQo7T2/VId5XoMg6UJT3tvQAR4sWAlrMq55
PuJElTtfYHIzgzSLKWwfs9H0RxBpc/192wEmXEfL6A+bqPGTswPs11xLjWaK/dXYJ2GQr19aWDqU
pvh4eljg1Pj2VggOooeCtLsVb72NmiBDW4RP/XrbgkNoLAEYnMAAvgBOFWVJ1231dWNmXnYamnZn
/AVuwUuxVyb+iVdVtpEgjWepQ7kY9hfGA02HAuYCQG9qGufXoKLoHewj6IaBhuMSd6qZagz/pH5w
1rm986p8CGJX9ICbSJHVvbZ7/eg21fbYyI6zKnDa+BNm1HGHZqOcJnZU9s1aVghhyl6E3dFd8fKK
o3YaNbBKNBJjo1SuvHO62b0uxJR/Fw1hAcu4PK8SXc7d4+A6eXUsZ0guM2P+5gYpnq1j/eMO12s7
WN9xZCvxDGj5N0xIYBeE+ckUh7oPlj/tvDnoDEPsYZqsBsKgOTTRO0gOmUj1pIOTZddDlziZ59cJ
Qojjb6/OpBdvrZnnx1KPgeKWiegPJO4eX02iiRFvDdkywUJ8y3G4LPBHZAet/kyFP2/UFnnDLLqR
ro4tYAVjYoleyNha6ug+FzmiKab21kRLHH9i1+nKp1lO+e+mtZc5zQIVaqbahv8gHLPh/nuGW7Nx
kh4FBlKPAJRIrFXHd47dqR7ut9CehkRTMn/MDOhwx4HYfz35axalq8oojlsykc2sUE8hcOoCOVCo
emRd38/6r7bb2BsgHFF97vWGK33dAICNsdgJ71v0BuY0WDPOZGOP63BVwVb77dRG/aEyalxGPOWq
JRFh2FbJUkbzmupqj1psMfTDKprCvyrtsniHVBVaewMeZuA5vH7+UCGrr0+6geR/JEqYH0JssleK
Aksfmkm10Xta+PIBzX96397tApXWngbqpo0dLkG+0UTkTcj2YBao9cWtMEk72FjlAYI40izuDEO0
TTz2jWyTBbIF+XFeW64o0f53vY3lh23QdP+Wm2OkiVXDZl9tY73+iqxJnAa/9iLuy7h+bnzd3Oba
GT+bpiINokPO/qHuhi6LG5sImyCyrxBfdU2Sv1FVyKSEAbgDv1/8bzIsuWHm1js3WanCkV/A6DPO
eoJyYsmlxVTMyOcmFnbjv6OXK9Y4QNWzTd3SmczDVjW2nax5R1zsndXzUkA6wIgk6gw2VyQK7wEB
YVcQZHlWxcais5rjlxt3A6IUKm67YeYfFnN030j2duSZAKvVbImW5TSP7AzZn0kKrxIp9d+t7U0F
zHyKWOCUCvdGOdiclUxP1S9MQdcM/djc+qRUKx4Nb4qegsEkyQtJTJ9KvG9OS55n/bHHOhBpIt+2
eibUrdFg7bH6Bge+Nlih+HXzNEfm3DK5q6YrzDDz+kquhfNZ9ZN06D+swonb3gbTGE29VR/NznAB
dHtgNFK2GiO5YqmzezfcfWZzl00xWCQP/T86LImDobbz5ZizqhnRIDMQVF6hl00xAqHVj8mut/6q
dnPjo1ImIkUDQPVHaweIJF6PgFpc+sDHY9AR9lWtjJX9HbKY+DGty/QpKtrOTCp8zp8H0xJ3OQYb
Gld7R3ZX9MlWmUCpIJMYNDsV5aFy3/duVrMbDHPrZtGGtZwUsLshluEyfUYmxeOvNj2J+5H2zeeq
Lcubxc+WKqkDFByTsWvXrx2gvTHOrcFfcEd11jXJp34eY2RgshYb5qXKD9ZEIZ5ENZ1NylG16oRV
Uv8zr9wZtaKoCMqYLGOY7ywDIMgtzUEgYxvZNFqp2VYfu6JohhjpH/sntHOPEiSqUfANulYdlrLm
kLm4Vywxgh/dBwGksYlRHsh+OJM1ftla1a/pSvFR8572TqBXq+rTWVcjg/Nwrfo4Y2kJ+qbrik9D
uUX3EBbI/5uv++U4UCa5cdlF4ufYOdl31p6WSrywM+fEz9yWx6Kt+r5hj/Srdz0q7Nz0PyoEA/u4
NvrqvWhNFrC69tbvuKwglx1Z8KATt2mHJdVUXj/weO+/7gpjxnGhHnkyNmv6g2qfquCQTuEepJUe
44rq5buSMz/PHvTMdBkewPuMfcxytA1Z/KRFW//IVuYDCwHJEXVV21d0E3O3xGXuEoSz1eMPXhYL
0RZJj6EGRkyZM74D0eC5SVW38ieOOv1PV0RkDeki8BZ3+bAV6Vga7pM70Zsl7hosTzS0BDICFjjJ
kPB8VwnlFom2ijlPKfPa/f0oJEXGTepnb/W7NsbThN7SszfnGaIolY9RzOOaVl4ke/hLc/NUZMXy
y5sUUI5S0TrFgFOMeyp2j/Z16mR2mjtlLfE0jSufWXpdccB9e4C8AM5yJCuu+psqEKGLx6A3jYQE
X95kOEQQbfpK/zAWUdw29jqUD7UFFKgxlP8lhyheHdtFR5ARmjZyblGFLto0HJQ4hVk/Vil1ZwuA
xdJze1Iz8gzx2mtHUGdnTQ3sxJ7onJVrc63VKhMz8/eBsRKkcewq+t84iYZVvOitoAdk9icPe9J+
3gx3HWMfaFCVEqOz92vnFH98f3TL1BsM+XG2zaJO90N922AwQeHe+WaXwCuw0bkvAwZtwwh6bqF6
/BRqf+qTYVlWMwESYpD+jGr6VWUbnLTI2HAsp8ldr+oy6qyY0qp/FKEO1yQoUaCIjb43vkuSxo9s
9ZvnyhFbFC8ymoj9XuPREftUXZa7WiHhrzWipJTt8FXLwMMp3Fj74Eje159Ksym+A5PpHtBfUs+9
v1nBaZ2tbkwiFLJFPPi6JWOoemqSfFMB4V8BB44VHQ7NcZW736epH987Bc+NC2wSfq1tpSRd97Zk
6AiUDqmGXO0lZrcuHyT/7KMsjMg4+crS3zKloo/ZPJZRmhkAr7gJXU9mdhngx/9QhOIcWMP1XGZb
nhhycoCDhZtnp8tSF48Vte8pUmH0vGy+SxyP6tIj3qHdHbdtFv1G86erYorBvj9EfebKI7oIYZk4
YU5A1dmivlI1WncLotJT7LaehUV1YA3DsTG78PualfrZXezxxrN2jTr8LPUvwjVnJRw9HhipqSZK
ghgUscUI4NeovfB+CrZuSxy/LH5QH0VurEOjvoGUMQZMKSYQB8wDuuw6bzfmSENnbsupjJaSkb1Z
kj38rQ8iGlpHnUo68/Wqx3jJgBTvGdYhH+TwDtyK1kkxhkVDYuoYQdWG4OuX3dTLeLBrSTpz9BLe
Gu1iPk55P91D+aYY2lyV31E0067pXIoalMQw49I72wzsis1wqAtB+sk4bxElPyjPFg8mZgpXtW03
H5dtGBCFj/DiiDMrXJt0yfKgjbdwXmoEIsKwSPJcczsmKBWMy2ZbH0I3lz+22YqeTWPsS8zIIouF
bLdFUzyH2hZxGzIkT6apdT475tw8l2O04vzYh8vC8HlozWv6xmmhYl36IsHyy7SSnMGyiL0Q2VXh
tvQb/tzl703s47tdfzk3jhAT2XbAg/Q+lrlv1am0MQPmWHXYTLmWj+BJGazNL1/OeJeJOdjI9VE4
fKnKNfu4rE6WpSwZ7N8Dv+Z9FdnwCQNLhg9rMa78jarc2ch28JwByVJxVdKUxUPGUDt2+0h8H5Fz
FIlqupYMI/KwO7R07b9tZwnzdGybhrQyzs4We60DLbQBWPw+cxQ5tWNAMxytnWF3M27dfG/IUuXg
AcfoQ+v3EwHaMDcGG0HvjKnBtLU+bF5jcBjYeFuxqTb7ppka3+UPzvwntFxgs4VyVg+Ga+Xv8ExY
fSZ6a/M10NPgJqZfrJ+X0ha8L6H9G6NvjOAG+HFosViaxIrIrQj8G8yd1z8t2mxo4YOf+9O6mrGM
cE00fhVwFOqVUU6/6jmsaN8yNbyjMtPTSe1UvzgqmPEka92u9z1l7HMd+RM6NSzjHyM8tHIa8qFs
0IOcwmfMvOTnGcF5UsWKTCo4yJBerNqa+UMUNWVOp93Y1sFVm/KhVAXmJxaCRn9dj/TWcZTZ/nvp
Zc5NwMW143AW0/MqPPWDCs7+4yjNLiDHXBXHrtZByKfNgiqnYtus/pTVhXkLh7TtAVZnzZqGi2i/
F86kQ1ZokRgQcYj84TBuov8yM2uzKd5F1R6oBRgtBtNWDHGu8u6PNDtzYAeUqZ9zLwifkpltmC5h
Y3DztlV9GCor/wNChx7b7qb582YN67128+Ub58P56OPM9SNnylnF6wA6FGnMrHtW6EW8E6IR9mmr
ZvFdUzGGSV9q9oBRQDMWb5XdfBXLXH/bKst8mmur/dSjFfRkqKH3Twv4wXv4+sH3ohBZiyyirsq0
YwJXp5thrSdwaaAKKTLt3xso8G8DIkZPsl7VmiB1RONKpWr/Upo5f4qSlM+Zm7gkU+hUCOeZVvXZ
dzPk8yo7A1Tikv/NOEKaOYq1klGfeOa6rqeoZ8JC2dKMX1hc2w9lEDWfJi9vbq2uCKqrUZlmnlZo
g7jJQjJZ4zF3TKwhbMzjYr244nNmdFqwh7PLr0uUG4TNdTGdQ9P03u/aCDTjVFY+T1sxobiZy6J1
GW1XZntg57PctP6yBqAegv/j6My248S1MPxErMU83BZQVZ4dx06c3LAydEBMAiSQ4OnPV+emL3pI
l8sg7f2P+ptX+83MoVYHyWUkQjo98VwieeanI2pgX91HDiKON1HJCuZ18rZ/SAk5Vdy9oVQPckk6
Z76vG9vHY/6+T4llX9BsOXfBZE102iU84mnKOpueGD22nzOugfGE7SUFi2uZZU89rMB4micR0vag
OWFOAwJsAWWy8mAFtd//pwAYwLM9FzHmooLxHKIt9PJQ00Rd7M2CHRebCEfj7PSsxMdEqsopAijc
Cwl6WiMl6fvXtZvp8W3MEEvuXJlled3Oy73xiXfjI7ZbWwy0Oj/RB5LFOQ027rfKLvE/BX3xdaw3
Zgzd8XyuKH0XcMJIhhxPyskoMevH7742BORakYiPbQ224IN2i/BtRko2jed0gvT+Dmet/ltn3+GM
V+lKXeRFcddFF0LSp6fOz1b2mXlYHj2BnuNKAN82lPsmq58rZ8cdk6Edzu2EhiLvYy3/hqJqj1JW
fbqc4j0Geqb/K2N1ltv6MSvTgLJyZjeXLdHrU6Y1XnCqsbd/zWxuGxsL4pdo76bXXXjJSNLBEhiG
/3Z4MpPnv3abdUU5Y9ASp1Sq/V87xMGDbJL9PZq87vvAUxqRdDyb190Gyy/ZzvG3EaIdBE3ErJtj
0K4fPXJr+ZhQJrKwEfWGtXL2GZ63wWuBhLYtYpfgIBXz8wS6unjXXqbB1gHCRHsUAO27u9RUtZMG
MMSABYuqS1iBMWHKaXcmdxdhcFc2i1exc3mBuJ8oReNvj3RLnZzUem6xcL5+tE4XvKYgp4wbSHH+
M6SBfl875XwufBbvNLpZtcMLKQ97Itv630QHIfQKK3KQozho7zWY1lQ0arrhgJwyzwTL9hIXlm/m
sq34OLAaNr7HGjGGZ7fBIPS393Ar04K+rJrUuWpjkskYKEnkYqPncECGpslwq2JRPUc2dG2+7UP2
dTSzna8+Ub37ZRtIeb2BC+509Q1LXBn5g93KPhjr76ODThb4YgHSoVuuiXOX2Ne2aPbm0A9uXLdV
aYMjyYpxjFN9EmpKTCGRYqSMJXp8w7GxtxDz+4wUOzF8EV22mK8AEVLlbda76d/G7SNYwbRZ3Hu1
ekd0Srg9m1xNAeOZTqu+42ViTL9ADB1XX60sDnM8zUMxD8O8g59i3SgDb3RZAEXtksaV7Qg8znRo
Wu+VipAN6SZ33Hd/r1LA/zG6pTpOYTC4Jc0X9tuWrDorTJBoHMwxVNaJehJzvPDrm/1cxzBuhd7S
6YFLe/jcFhNcs7af/3TcYM11Q5nbnVOzD+05nufsZdjU0BW8LEAIrZ/MDWtG3GWl9HCLnsQaMSAK
APbpfLsevbvaCJk8tSwKf6o+pNFr3oIfUje7LNreG8eTJZ1F5lmPV4XUucP7F40hk80JOEzHFy+Z
fP26R2I9PgE9rHo6gMDjMmSMaU5Vb+r/cPHV+8WDuhseBnpgWAnWJhm+STJI/bM3E4VRAAqG8x3S
4rY+b8nSyOdwnyp7qs2RjHcGOH1hEw2pT+a9YAgGjRb7/RCEyvvk2GKjySZcCOIkzLLGp15wBz9b
txfRq5MRfBKcnGy3usQ82r8zVVXxnQ+MX7/E88Zi16XR7heDK4+/UgAF/lpv5s2L5kHTvPIuxF0j
XK8MOPLaUtT4/fJN0yPNqTsO3nlO65XdlOcHKtUzhLgJooM1/6aswnvSqGL9kN2G7g/KFFL7p+2d
VfEGc/icOtZHvi8llH0me3XlaJNuu5DV2wfBU2JtLO7Zdocuxx7RMokZ05AcWnHjx39kHE3ZBSh/
qPM+VfAjTVRnWwk3kX1r9sxBCzgf/p9gD5V966tYraU0XZfBqo5aPZlwI7egycLZvfSN73tPBMw6
3sVpBaSeQ8WEPHPOzf9s4CwuZbkVsQ0aLvTcH575O9UtOEhX7dYwvGTev40/fHsEgpu7cwCIqT/I
GRv7U0cfrX1sonYL8glzAsMtCTxBzg89b5/E86yPHtVyy18uktTkME2j9+pUcxrkTTplzmvIwDYR
znCs23NWmRRKkvfdfPHkupgnsOkk/PQIAElKRRM7zIrcfXPf7qnRTzzzns7ZKidyOTUvQBFKXPGn
bVOR+8eD116KVADF3wWm76c7YFzSBNDbc2lo/AeKc4rL4bpEemqKKBZGXfwV+dAJp8ruv/fAQeo0
dMYFzHGBzvN5l3Z8GhPF2d+zt6rCLCOCdEtWzXDqSX7uTwgj3AfX21pAJhEse+5PYaZZhQhEvc8A
2v4e0w6njBZd6ZJFtQrO9VyR/FdzPmyPYzbz3EBpH7bQjDrya3szS3A3CWJw7GpXp5D06nZ8zLVq
sxINQGzzSurtp98dW5hnGKGPEw+Yjq91n7T6rLojZmvIKO0u/XEbdb6EFHgWipq2vaxIlPOLRofz
/r1LB9+FnAzX+D1Sk5fcZ3CpLIXkGOaBM/LBqf/SH8tsKxwtdPXKfMNUanNFwe1RiH7baADVu9b2
/pbjvRf2CEVb4qLx+bHiA/9M4yxGPmdmjN74w7kQJT/cN6WN8opDrxlxFvD4f9mcFFX1fr1fF172
b7EgH/xEvXLqPrqNdc15ygyTRGSYL2HoHMa6Jq6H6b6tNfdg1zhHXKD4OGC7dRJMew5sOgf3FLmE
X0PWWdR2rSbQ7gQ42Y2sCdV6fJO7S8Ea7XNpBZ0wwvTKbK2qs7u54fQB8aD4xWztUD8AXMD6K6E1
mDJ8Vlz2tkF4iM5MQV3Xvbd9A3Zv6vNhK9JFcUbEczGlGIXvmyjV9nlcE+cpQk6R3gEfxNPJmVzh
PURgHR/cRtVWaHAFzncwpK8+3wJIXNiFtMQkCA3zfg9Iwlf+MAHIeUPVnHVSx8OpFSyP99MREQFM
M5r3BhDLRuHvGd4WFTtYIvlNtD+b0JNHIc0hqnyIj4l28FmGomhH5Do/pmFg0A1go9pTEvRjf12k
UO5L1mGZPA/bkLpPLvF2HNgbCAEUJrQIQw5OgCAqyVZtSamE7OrL1I6YyNZF4eRp2h5M10Po6zwH
FWrzL9EtgON7p5umgfvdIGfLqa1Yc0OE1tHXKRbuVqwbecJ/W12lM9wAx2bPOA5cAxbr8pzPLjvX
JVxAKJ8P32tF4aBzDUodmUxfxzpU6zlDDth8XRe7MD1gghvP1iE4fOq3XV4NjbTvA/HTDws1v0vh
C31AIiLrKILGi8bHJGjldMelNiAstAJERGgFL7iIYKPBOxDDJ/BWFediTquGFpho/TccOhbkAfRr
eDfVCxlMG86Pv9PkqRcD1/WJld3+HyZxwf213oMzyLDj3wkQoOY9rbN0PxkVJnPhT61TER3EBGzJ
PIbjQkwQnMeRpMB3ompQqCf0sf3Xrsoe9yNnoCkdI1JEH5x4xN5PsDSGt81/Q24hpZsPHWj3f7I3
fXvBYNoN+QJtnRT+mMTbeQ5h5XGRWWed5Sk52o4KZNfdtumpJkV8I50YROYRiavYznEr5588qUx0
BHJYzB5keNIs7tWUUSv/wInfb8fynbVh2F6WKGsesQ8v9aVZ9i04S9Bg4ICtg6BV2eGN6GnGoCom
v+voXTY6RcYTL6B/anbD5BRhPxtO1gnMk4Cczy7CcIrknoIbzKPB+vvVnxfWttVRYj2P3TxdNKqq
Og/64GgefdixoahWrMHXlCQs5Lb72O0FRbPrlEt/945C15Fcc8gErmbucxFAYIe38vUoqZ8svUIk
po8mBcLLuuZZo9VEMtSsET+Y8I4yFp4OLns2Lj/acamfN+zJiF4En9sj+Xc4HyxM35pmjp93PveY
ZxWV8oCXQn43tvd/kXbQvYVRP/2sK29AYrEd4fF6k9ikT16wga4iUlKk1YBuTzkolDxOhqjYn0Hn
J9156Wl4612UhZfDOuN/nuBdPve20uOZ+rcouvD+6bT0m2Trz2RDIIPSct+ni+/Enb3EaAZUrkSd
RGcsP6p631bW4WIJw9sVMGr3O3+YtzxqRlLvF1WbWXSR0vH8QjbmaM5TGqvsvLfUlbyt1SY+wjbk
bRVyqX50aabAKGwY/ITQQanVEgz2Ve9AgqWtTfRzqTGJnGZWONhgxhLecs6ibwpUrcmrZpn/GdpO
h0LA/jyD+XUIZ2KdvGL+X5AvpNHWnuHPLS+P31TuyQ2kQFEkV3ckDrCOwb4Hd/xopM0+2j2e/qEL
DvuncHcF8uQBb4O/yX7IE9mAokWumHCtzXyyrzqaZXNFnEWlm93Apt/X5EZLMEuvX2Iz77891DYD
cZIpW2nqyPkvFFwrHumC44qv4liFD8Gulfo0KCKTc9X5KrwsDUfK/T7KWVyw5NHJOqtgQxXjmwGT
acXq0gIa2btVJPor4bs8m44TTz8H3Gq/DdrqL05GVnM+1sTIgAtToktfKIEARZyYyXwE9bihoApW
sV+b3dnkxdlm+7ZZA+cDnE/si4aDzwo/3WGHaqfXAHKNoA1gmlhgkWuYXV2RKq2m4D91XzERgYdJ
zIokh7LRNueBhe8/uaUW+mlPoJtnBA/zw+H7WuYxDV9vw6qPv1W12fkOaR9fBOPDdFIUgQzntNvH
Vp0AyPbh2yq14bZeNy4gmjdhrE/4PiTZx5OvmnIFYG2fOtmKb43p+q6YZea55ZjMqfzs+6D5xHIw
ol5b4qxFJTisXr5XXsVZTk+ovrqeDg0xQoP7W1cGlQ7K++hAP2W230o7B9EJs1j1FVkQ/QhJFNEn
nRqqd4rE76IXN2kW87efVwCVNYCLy42rsAv3o9NI5FxLLM5N2BIkmxGwRxRfME3fjE+s9XkxCx2i
nEtdUPLXHpKEfW3kUvZ4tNU8aIP5VByfXtNW44U4X4LO0OiF+lYdzq7tI6v/aPvaTZ7muKo1pvs9
aMq+H4yFtHXi+91ZJ5ChJpl7CJvlNp6SgBnlURKhDqlxmYOk1m6F/Ai2Zbwbe/pfim1Ma0BU7S9N
MXt+PBA7pG79oVMKFOjJxPm2jwNrE1/XD9dJ+UfrhGcMGh+ut7BbAyeEsNJF8cApTdVhbQ+/ONY+
Wa4CJv3XoQRYWQJQvDHE1R1jhmjm920T2XZnG+v9F6smrsoFsPtLeygURVyUDTaKKYlvXOSwlniw
Y/wjtgkLyMPofUY7E5f4F6r/CB5EiHNLzHk9Yn9oL6uo4uSuoXUSwW+gAp9rYppZf6PDRTDE8t6c
a2bG9BLxi//n8n3NDLc6EZceVXL/Sy3E4p8YOCCgTyIZ/SscQH2PDd5Z73CQZt1N9HJMeTxYlnkf
vHF+kzHQ+ckfUxA91aaefeAIbU0eZVNapjej2ElDH3jXiJTW4cJW1GDtq7umv0em3FkUmJHChZ4A
q5155MfuyUNNOvAyAmmUuPOr+3HZl6dG8+s/H/HqfoUp296yNMh+Lsgtlhvn10gXMNrl4UGV6P4T
S+Z0Jw2L2RSwPl5w7jILkwHk3iP/sqDe6yyWt8SErimoyLH4N9dxSk8alZxBpayMXwKxdzB8nvAR
iwPIi4eOApMFb5yna1h7QKzPZAyk8yiCaRVFNsP55qHbkU3nN75zfEGgAcym5yqLC9O70VOP4Kt5
2yWfuKXJd1BrjgRFPPXaeuNLcJgFRk/tTXYJHCFusfnKe3MxXZLE5wjffpkzWeMUdif9n5W6NQ8W
wFe+MJDstwCDtGIaHl3pXuBZGUnCWM/+KzCU1DTHxkhwZpW236UyXXgKKj9a3g/AXoaprgYIrpgm
nO/ePDvb4957UHEHTpLoGayr385UB0ThhyP7IyjQcFlw4lgE6W1FMRg1UCg1hWKsFafOtNrha5qy
15btDKwaFtS9ol7OfgRIvduzXkOemyzrLbrFINj/rFu2cx12MzxzjWyGh6rS9T9nWrLtrQ4ciDlc
RkPwGjbpjmQUZMi8HsG6/UQ92y3oV5HpnebtiIdLqFE+0TmeOYoI512pXNpkez1WunsZYyv5QzMM
1ZhNpPOD6lZGxT7ysTBlwbCZ9xTTh/4TgwCjGw+Nxgkjj8l+PWgJcV816BD6CH8Nw/kqzMZdVSN/
++InexgCekTZ99Hr3V9ztiTfAmT5623Jm38Mdd9mX/2qRSnuH0ObPRp3qvtXewQ3eCoV6Xzx0dgi
6A0QDueTD7P75RDASI/LMs/ZozclkAmh3rqvEabS+NnRq99emIIqv/Q7WBNqibLNAdRyqoW1Nq6F
fWwjwKfSrPH2J+PW3XLVTBNHtZLuSBXmzJ5feZ4C6Cfs7aVFgDicYjGtaC1G1uDXHbRIFgR7jdWJ
oWPQ53A6+u2EBnYhCpP+OYB6e4suYOvaGGCmg+bXRafo9HR4VDpPll2Ce0l/DfKa752cqnU2kkEj
Tqfc5cC9jbGYBAu5Q3SD4iOYvK94BbN8FwCWeTcPqWSUmeYxJ/OYT5hmk7v8O2wb+M1NDL3u5ZL5
kZ97YOA/RGd6uuU9Lu1yTZokfFKL5PcYKpKanwixQC89Zf6k3nsA2eO8U0hyexozEDhsGG2fH7Ea
+3OILmVHd8lu0xLbgQAqADfg3I+jT28CVcqZdr3h0jlqWh7M1ol3b5kGlW+q3Z1itUhyoV8DBMoh
YPXLQd2Gc6bueQjKcarr6d54c9s8hOm0MbQGG4JMvhpG0VGY/XkkIYE8r7mXRKnaVrasnGpUjN/Z
fo/5o+0/sTcnV+JB17c5aNAK2Xmafpko6f9BPKbvVNGAf69+hdb+8I8n3426lx6b86sZpV5KCy2B
nHPd/beemRiCG277Ldy4hCAwyTtiTDKLzqveR+vsrmo7m1EF2SOYpJcUa9qon7wNsy0G9n94cM9Q
4SAZSH8M6bbhjNgXtG97HaX/apv5ddkK1dkcFZyarlkzB/8GBy1rGfcoKFgjKdgjJ3dupxjyubO/
V/T+363ijrgR2LE6h8fcuS/ezjmfw1n4y10g1uq4dOjTfyCJwvHg70P67tH9urxMKPI0eFXiGUCW
tJIva7pzSKt0I7Nus2n0qxFdm1zAOaDGZK3EfZDsGQ4G4ur7K5e6Rmea1G5JieAylAhYUcopDJcP
x3RAR7QERjb3g5d5X6RW8lqNEvWSP1f8ULswFYOMdMP7NBk4ZYNFqh/b4PjuOWlazne2dg5ZPiSL
Uif6eP7lcaF82CZWS96QhROUbtQEKQXwzPol1qdwYsoZI4KgqlommFwmZGRtbIY/tk/X7/vuzOu9
k7jmrtP1Fr5NXjTt4akaVv9vnSRQaeHog/sbgsN+bIcP5DcT1OycD46vAk15O2LEnebsfKwRmxhw
rW2Gs+dYT+BaMOtr4zjjX0I+2Il3111+StG38ow6C4lyu22g+ZIW7IiBfXS/05ammnesN+aDlQUb
nU33rNgPbk+EEoGLoWbhNt6Z3X/Tbmhs4ciV44yiYBRZbpCieB5YNp9bZJYf5AjAsIVzM/9JkKfp
U9pl00MSSNqE02oF0FFHJx6AP3iKCLm1Kk8bP/pJgXL7bRepSE4KjqQ5LTvKDuzW4thOYd8IpFc3
vvAxpW7Gll6lkGMk2kMcjs8a9YYJHB8URe0EfmnCM97DY6ihKpBG/ElWDM53yWYOrNPuES/nxEcb
nleuDeZLwLBW3aj8TOQb3EU5Ow0zGKH18o/gdWzu9YhTDTzR9/vCMQHH7OrIEMiKH6h9HAZYDMT7
M3ISRIRo5kefPaHsVeqocspq+0xYkol/H3yTRKswN7oPUxIOGKPa1d/OjcjWoIxNsHfXPrHhzPcV
cVL0R68x+WyNFQV7DpH1J8s4yePgQn+Ay0/yJ3Fb+Lz4VQSigA69aYwmN/vtToitTojFe/F8uKqf
SydOkXMxl4QhX244ckKP81at5wV/jLqmDjg77O2BUHbRHs+cQu6qCkpEZIbIZkfVS0s5SFhW0xxW
EuLto2Zp9HPHOveUJFrVRdLoOnmMg937HVjiiiFTNxNeAJfsflEiM9OvTiXKz8WGLP7+JhCbCpow
QEOA+dKtiJ0aYxcDRppelWfa9umYPfmHbXl/41TrxAXzjHhyVLxOF2NrET2gC8/eSaQSf0a97uSa
IWwOUQKPC41fchQNGz6p3ach2bigEVKNorQNStMcfwEOJBjbGqBJsjeeCUmjwW8WARc02rvouJh2
0+ErXipPnCtft48kLx+6VAy83bNizziPa0DUVubMC2cmrYf/6O0J23u0httnFlbiOWTfYHuuO/1f
HbvJ5xTgtHpOM7PI67G4+kvS26D74QJJHB9HvZnhmuq91jyjGEcKVsgtY1DoEnXX1gk3DEeg92E9
gm7zPuw56xj5OXy5B1eiRNmdFAG03hheHLOGToE9YXwDwxb/pLM5fyaUe2x3KwQiasF1+OUMI3Mi
dYC0xEMTxaKMmr5jiGptU1KmemO50kCgSWKmfVyAGMZidlHmYmcPurDsvMSJAO6P5PdoG/g6b8Mc
xAwzd0dhR4ylZZ8IJIQbyWvBNXYQjVza9fB/JCsiqsJDi91f3DipfseGj7qs1UrIERTcC0YR1FWr
RQlzC8BBvqOHcdd3EfD3uYt3OyNy4Fka8MCNy/em3Rz/inKR0MEliIy9zOCfM4fCkP7CNhx8QVHh
/+Zs3+KbfKqrzwCOc/PVa9x1Qs7PTa2/NJ2RkDgIS6uyHexuuIQi0V09v/aZtuOdFRNl+ygLB4T8
U85NuF6CnYULGquWw1Pj05uCna+S66vbRJMqtnnfHrutG5GYoodkgQog/57wWkgXJaw44PuHYKJM
MtRitVfHA+I+gbJ6V3/qYxdpl8XQg09DtQUZQOND1I5z+ELNRLOcY+eGy6gtE698oPEn0mK+n9MB
NcbUtnsNwALlytPXoLLwHuuxaZS9pNhjhDFyV/dtIrOhzFxEaR0WO+T35JOnF844d7s6DZpV9BCZ
4nQEMH9Hk74zRUezXz/VyzrqZ5MdxwqokRwIFlwcELAXGpuLWnHXX4alqpI3PtQIhotbp8pN5QYf
lYTLzSdPsPQmTZNV6O9GDuOsQSW4uytO8w3FwGPlO1FyHvE5PHQdD/2XxCUs6cq2jiafTQvdXDx7
TvXZd3YFGR2l+RehPTjuWL4We3FgdoN7FPKMm/HYBWfU7T0PUiu6p1V6BkEqsvh3DFMIvnhOZf/G
CJr9QeXYYRVO6nXOcXH57K1kgjbv8dzUv5AWJft5Ir0zYp+gjg+TVpj453n4//JJOF7Aewfu/sc3
02JOSGjbJ6CjRdxT7jBsuR069c/6DUh3l4Bjcr7fZBDOPPLbFozvx9mN1um4l7zKddGHQryKemgx
ZSS8yt+4nUfk/4gB6qcGgXR6j5ZcBMXa4UBFHwlzW1S7nh+GPmirHEgv/T6TM9VdsAsyz6xD1053
yeJ1zb3nC0mhJiMGnhxYJgIzaTsXp7qC6s6XPlTTdyM73jLfb8mxJCGN5oNodLUuwb3T/gVtLgH7
sd0xpOz+VL/QFie5dbfelhABYVUOrQHsnpwg/aBKXSJCmXdTPfGSoaq4rXRf3Tr01mt/pEwuVZJy
RMQR3qQYf29aKE9x9WfBJOPH1SY4DRLAAA5fzyRPpouPT7FESOQU8HyWD0EF8ZZ1LpuN327768D/
h28Fc4LgBZ7YR4CkR5G7KAaiMqBsw5RDgBWwHL3QcTlhgftO64K4Ko9rP+wuKHC69OyLdAgv1oEv
JYZrXC5uKlDUzmoPxDWMKxGeN9EEN8lY1L5obSqJrK2Lp5djWMT4hfdXxneV5xh7h3cC/LgP15cm
wTyby6nZ0IjyJTKRk1jlu5O3PhEKZNP7bFrG53rHw36X7QSNoHjpDjYJsacIXqr234G5dbmD4WSJ
ApjKhPs6OFE6nUhV60Ketvboi0E3kSwWmNTfaoC9LxPlyCWfE5AkRqyj/qKwAthfsw7ouhBMbF1Z
oQeJL9MG43WdtiVhcqQR4V/AFYmtI6GSqXBjvx0v2xpu5lV7sovx8/X7t8QQ3c//Ih5SPArB8pBK
W7sXVyN1Pa1HDVFBygMH+1hjUQSNmrl5hg71y8l2sccHrVoYECC6HoWy68R/syapl7z2bSPydNln
rxxIsb6zGcdnjsCSZNOIaXnh/rKL+lBbfcRwVRQqSYamEFdWve4fqqvSLzVkj8fogIq/cENNjbeH
FgmJs2xwOo8kNmPk6CNlTlGVzL8gRWDuszEL2GTDBnUhX44AuWAu7K7ox72u9IPkALCJ11DAhOEj
LknMqZOzt8AG3O2oZ4CuRhSnjGCdq4AEUdQVc2KEk7ed4m6rCHsM7+yBhvwa2SH9CwmB/wpQqK3L
wM42KA857B+8xVCK+C/3U+rt0rsEI/GzZChs4fuM5FA+yszs+r6eo+0bL/itlG9b63LIpPwb6GD/
h0JXYBqbnR0ZWMrwDBbu46/GY3rmmh1E6WZSQ3rjo8sujlXHktu6qo5yCQK2KB73V4ks6h88elYg
+7vZj8Cnl89j346WDxczCxvWDdwkWz2/QFfNjIcWmcsdk7tJmcuXJT3J6uDUCzJSHXLcNqMs6e2I
kLzcFp7CNiTBnxhq9+9bFumvweypH3ZI9mtPMpG4n0GrHxLC0W6+VYPfpqc7BeluQuQ/yFbVPs7I
3j79ZklHRkvpTSivObh55JPZlsRYVeCaNKwk19Q4aVeAW+MGygxhG02K3uEyoe0jxcGZU0QJaT2+
0g02/yDhtnkTe+f88NYRpmdIuE0eicPqgxK4cotytO7pY9JavCOU7IRon1x6/IIuQSMxVL653ohQ
SD509qDriOqeVGin3y6Nx6ZcbUj2ABkK2MSTVNbxxVLZkYELojJ603ucseBx95xYlrJvCvmdwCpT
rTHJQlX0HiFgbi9gCfY9GY75exx2NE0Fnmx+aU49W/aDm/yeHUReJ3TFtb0QRO/+4pEgLJQ1xWUv
Sox9IVMivIXkHVFIdcjSdaXKVqVeqXZZ0FEHh/cnno+RbQRibixkQoB2UR/J9FUQ+BOU87TWr4LU
qL9c5klcOGu/+6zTpD+SCNz3v0eoOxiCYU7Yaw4TIqwLOjiuZZMoiI6AYf6YsKkih0276Jr4LGd5
g9QeCMkndhlml0iK3PcaeI3Q1hmxFIIEI43ma710tdwqrnkTf1K+brC0BEP0Uic1u5DXZsHnViU+
EgCZ2C+t6Ov+IUa78i9ONvGpnIl3eeDd+j9QeqwFIXdDkpOG1HxLpGy36ywOLBpJnWRXJwt884wl
jGqvLbMrEkpfBPt9GiM0ZXjcwERkR23pqdM2/rEbi1TArpmuLt3KBuPh0xPnicIUl9FI3cBjPJDh
5XCO/XGdtVnvfFx3WRF3LK2YDE2WPECbqoGXcOZTOKsEjsaa2XaQosRIFJGn2+l5rCtSLXh63Y+O
02K8oNKi3skJul29dfHavnZqP/54GBzurIeREppupYNeb3KuKYrfowM/UgpsnVVx5ufhxBRwN8Zz
6KJGcYiZC0XT1ZeIOAaI+SiUdWFD5ssLuHzj/bTKmncZbo4642OMnw5dD8slJgXih1jZLABZp+EN
DedoTibii+MxIJwg58YkYMNU8fEm+zXaTwAJO4LdxSF6rfZiBC2rs7PysO3v9bUGqSx91woeXzF4
IYPLNv/VfsqSoJEX6JM2sQ3Zdo7qy7AOgXMO8Az8ceHl4rvQ+MF/6zFFA9BK7L5WRzegspfp+nlr
jVZIxJaJUSEcs+j+QFtJuztBIS8jcVUh3v6aR+uWg/IyZ6j2y33aouOM1XxEJ4uX5hSRP/rLYJ8H
RU8j9SuLh8a5W8Hb/kfaee3YjQRb9ocuATKT9vV4Vql8yb4QMi167/n1s6gBZlQs4hCaQT90A0Ir
D8k0kRE71n4p6U6IdjREh/cNGuLooMlCf9TIjTPhRklxQIx56N3RfRjS5RlXzkOtJclwpisTC14x
l2gQ1JQvitaQqVIz4QRHo0lKVpJSNe2D0/uDfxz7BCOxGu57fmGnIvhyUg07X2ZmgnHQYMcJU8uC
JBJmSEkCn3IZm1Jjy3MhdAM5z59kUTr3hZLm4MTaj3R33xr50DH5UjRNxFABpRkILi3CQI0i1o+4
CpyHiJMONgxnyjeT5q7qJgw8XxyVwSIVQW6il0cLwkh4oPHWehbepCF4l0WQYlZRWY9NULLh1y3x
npKW9MYCxCnYyqEkOpQJnMSXhyn2ChJuorBOKoUqFE9ZII19SzGGhKSq5s/Ea8R0fa5qNLrV7Fjn
yZDjQ6Kxne66kbpab0ThHE1XJKCnzoxIkuVhsA8HVMC7zsNK6VYWalLPzShElT+43lgWPBBDPPCe
OVYMQ8UvjOLy+KRD4/rs5WUNeiGQqPCnkM3kBLOrqW5ULjPPfm/FNOEbRYhiiHaqbpdHiNHvyECQ
E/PzWv/k2bH32PiTd6dSuvFu9dycrD3EDaU/Ok6vpbtp1MzxtvB16GlDo6a/8R4svipB630akY5O
7szj+k01JMTOLEMesbObqYMJXgakyTTPST8Ah2b/lXoX/IBmFFhnkHJYJY5jMprchIAiuIpVlA9e
UGqk5E3uYEejovbHZwgyupgM05MXS0FCTzc+7WcHuyorihK5rR30LEXtitWgcaFORu0CyUzkHfTJ
spGyoXPGeSNO2uyZjof2cYza7kmmec2OjZy9RosfDJ8rfb6q0D3S3UBiQEVmx6nV37LdeeoLs5E2
CnOUWYeAzTC0o++RN6ENFDXbjjvqjN1Xm/7WsweUk4ZiwMqkmpfuTdvXVH8XY7D0X0nJfVaw0We8
I4vffW01G/03V5bqOWgKBPuwcG5zRFPG0RupyUFt8ulG86Qf/vLLVhsOCMYBv8zEDLGbkIN4J4MU
TAMuQDqfDU8EnwC15y/xELJwQj1rLqOZqyp1mUC/pT3HF7uISQP4n9AnOhqxhCkxhqpzzp1IfqBM
22R4cZP3fsjaBKEOmWvjtXHsrt4VraxYCGiCPDILPoenTiRZ309eWDo7H1SVsa+1bO7h9glxjoqv
RV/MOiqnU0nlpX3kpw7PFecUWH6ldEimmoZsjhPNBqgrOcZMXpdByTPVp/oTwCfKQUliFz9rp7Oq
neabNqdG0tK3gcADPYleNUqz82drhH0kvTQ8V+pQUDZoK4w7SAzJ+l5MTvhK7t807pmICcRQYbbe
USsNjjeqAdTS/RatNflLo/SPatzDg+F/7coj8GOoBZE1AcKjmxHEP++WjisySeRgATtY0aHq+iY6
1QBtA+5aQXcvRKfOCAE7uJsmqdgvvqePr+m8GMlURFx4i9wxX9WKnCZyqiK+9Ss7kfB1nPpLRxV0
OKd02N+nnA2YqWWYwvrUoXJOibb/1gCG/g9egv5BV1IdsJFle/be15FQ39DHpsJvLvLBhU1k3FQV
hos72lqQSUwEWcxXrvzGN43c6GcNvSYRFHokcpuILK0XUySyOHZVZ8K54Wze17QYuWAouvLMnwXx
ru4H6gWJMAv1IOkrQrWit+O3xOpJck9d4PgHwWU4/UZ+1j7S4DtndyQChAs3PUVe0Be2N53sSCkp
dmkQoliG851ymkhowdeC+XyADU23RNLLVzhs6stQi+Snwjz5WqdDfhfo/jg3jXjsoIY3Zj9p01fn
/mSNzJkDwu6/IFWwsqMgYw67kfPr1mGmj7eJniaPShzFxn5CJRztDAvtwRe4GD69brgQ05sGnJkU
/sSlkXOG6vOhGYr+eYiiqXnOqd/RNeVUzaeU9CRKUTD0X5Bc9PYZaZksUQhl7JRYQlrGriy5g156
NVfqb1TK1Wwv+rAsPpDiyG9yQq3pXKGTEcdA9RUaGpB3gehJh+CJkER803yPQDSb0JGg4G4Qxk1q
VDbAdPB92JUUmnIyzLKIztPkjPSTZQlxdGGqDnMuyHQiZjbA4ZRym2MXyGuteHAyPb6nlaaKPvRF
YhxjS00RZMW+zNAOR7p/NEgrF0ST3VwYLWEwPsFAo3Hd0EI7c5HNmHKPZsv7Dn/Ljx6L1qiiE0YY
IjtWwunRaNqivMe+uSx3Wqjyq2mzEeJG2IjB0WzbyTnR0iS4IVeaE8JhToRsPqtH9UtjF8ovLuYZ
b7fPrafRTHWUmGNUmTugkW34UvpTfZL+MLbHRAxc/ifR1ehhpZefUNxFjxqcI0BReV5M92FZSkxn
abTB/g0xrp/e/w9yQVNpwqZ3TbsLboBzFtZdJ0LP2U3WOGiH/xGerHQ0sqk7eR0+WVqaFRnAHT1L
jj1M4OGEJl3N+asmVAp5VIyXohoz65i0nFhjy4ejbSLuN9ieKxhRkwAHuCZsV64r85//BcalGjpS
8ylaF1y0isdhLhGKIOcVXDm30NAzZnOBEQURQrrVBETJPwuMaDSzQunnad0WSMLBA3l0DE1h34+g
YfYki6xvijdxtXCIAylyo07LCcxpA4zkBntzDRNpSYzjqRBZmDItgKAKU5rMmdq6tTU1pxYaJpDs
sDtfR26uEDBNCzScLeTs6SAXMErFJ6M7ciNxW6964QP6n2XAtZH/QXFJJXCfKhPasa8Pqq2+ZfD3
GvJmrIOWjiYZDZC9R/7R7btOe0TXYJ91oSl7ndrMiagLbhGCm2Nam9Oh6OlSxtrU2Rd9vmXJuza1
gHb9nx8yE0n/mlqwliqrMnnJXZrC3kN3ZdtaeEuzaLdh0Lr6OdFvYAc1Y93f8V3NwUwsvWpdk1Ly
WdrSuDeBxm0Qq1dHsXSLtyUlSrfF5+wQrLRaLbnB4s1Koko3LnlfGcfr32910vw1yoKLLRvfRJY1
tG5BS7SLP4V/tCkUfYbDld1EFcpKYr5uYz2sfCoMf1QsTDXVwlV48WjYxzvkHPXWtaAhHinhN/dt
3Hug22j6u/58K28RtSgyGxP9Eqz6Bf68BbWEQCRqXWzqBN2zjWmf0E5SR//XcQSzQZV432iAaJeb
TZCxnaNqYfZFtbzPJ4F2dBr8jTnxnqrLKISRErc18Z43C6oRsbjBzPOALZ7svBQfPWdQhpspjIRL
StATG8bs8/d/u4niRqXq+AioFvj45VwXGJ1Y0IhqlxCh/RQYXDOUKImPQ2b6AJVn0n9s5rDfPCE2
sLd/bDoWY1tYJjgmxHHcVq352/69oinA0BYWTm7TKabmxl5GUw1VBocLcJGJ3O0shIhu1RKPXSgQ
mCXXFM24aVtaFk6x6pTcqzw6iinXQ20xEmtM93RIeMYlo5kWPUEKBZSiq+34N6llUJAvkH7vEhry
0yNmUA3cUYgnSAeTSX+1qkkWG9vn++kJ45qDQUdCo+Ncs/Ae1JwkD8NQjEhbY/MVTBSShilQn65P
zvfrbR5lni/s0FgjLdZbFSuxTnljpGoFZCBQ+mavdIFw+2Kqz9eHWn0gx3RsRwegCJTp7TdTaVSd
bN9iKNyyj7FOknbWEm6s6rUHwuIC/zhp6iY597ejgI9yqsrRsRhEXbQfawPwwcSljn6GLa/BlQVA
klMlzcqtx6JA93YoxM4ZXYz24PpckPId0mzoUG0/A43AF4rgA5DV4HvvtOhwRaKMwcbGMv/9i0Vg
M7ymWzSsUiJYbGAkVqO01cvBJV2ikE1MKd3mPbo9Mg63ZalGB1PmWxbkK+/XJhlo4FPGNoNv89uH
LrwijKymGt1ICTH0MPvkaFVtf5RAb/79UzLU7JKg49+BjeTboXwzAiEfMzcjffiii6Gl2Yuyryn1
dGOk1Tf510iLSdOUCgCZNh3dhiD0GRmXeZ85+UjbjOjcEsYJ5VnbPF1fD6uDOhQWJTY6KhHH28ej
PY4LtE2zR42O4wcrxv+ZFlxe7Iw+3lRrxfeRIuyP64OufT6dM0/npeq2uqSF08XmU9+Je9en/+Wm
TGm8UnRaIMhWVxsvdW0o2xQ64jyHToLl+QB5mitqXwxur4ME7/WSxqSw+68demfjJFp5k+goVIMK
CGcBDlRv32Q56nnWaWbvRnXXPMIQlacR65CPVHnLD7bno2cM1Z/XX+TqmBgF0YjGGYhU8+2Y4UhG
UZsrpR064ZQCcJ3cJgDmD+EANglCgAr8Z0Rerl+uD/z+oJeaxnmAG61qzvYebwdGFpfFUJFKDj0j
oJmaunuCA8avPG3z/ySIEn/jO77ftxlQVw3OWWw+zKVlVsXC6wNRl5DslZo7IyS5NA7rjW+4Pgoh
LcGzYO9erAatzmA7Dk3ppvmAksRBx//kRKbYeJj3k5KHwYnW5mgV7z+bRupU77ymcqsemhlCnno6
m+QT+0MAu/j39U+1Mpg5n954cgH0NezFp6LQNVplGDQuuB3ltsF88BQMXno/qsWW3dI8xd+eBdIU
GPoyFWdLhaUvl9MbBgUFr3aLoi6bX9CauUWJdkzuwRMio+6oQ3Y3GUDPR/yLEm66Gkf99cdd+YQg
kFh+nO1YwS2vJfAfJy8mpeoaXtB+UJsW5QsNSJ+uj7L2UolWHG5zuAcZy1PPDqccc6m8dYNUBCdv
Sr/TyJseLR358fWRVlbavLax+ra4vIrl81Bc6ANtsCrXjCb13A62H5HDBgVN+blrzwBXm383nOZO
iI2vyhWIo295JhQ5VgoSUIGrVsrwyGkAU8icnFtBn+7p+tP9CSAXU4YDnHOHJT1LWecd7q8Ymi7A
AEkMSCSdvtD0Zrarqyie06+zo81Cv6mNKv+Pftn+O1YE4sg+qL4KIN8b+9nK92TCCIEBiSRuW55I
iJwHUYpZwoC89xVyLRVLO6yVy5iit7/+zCtf1JHghtnO8ETiGHz7yJaVJmYbhq0bIvS6VfrC+OiV
bUoHYE2iCAgkDjGHfx1SR1HO1qmjVcFGaLEHINrJsiSMaheDCbgOhnmkDFsfVKDn+6yngf36cO/X
IMNhwYi1ikoZ0VpEMlNPuito7MoNtKB1wV/QAcqzbozy/psxCmHvbFemkqtbvMcEibHu9V7lho0z
3QPbsc+J76CznkEv1x9oORRfSrVMcnWcPCaeWYtzQSl1uP2tQi296sqbOpc1olUrP/lG+K8By5+h
WOzShjjovDNspACDoKxKVBcfkexC0PKFTsJ+btPyN97f8istR5rn6V9LT4PnEMdNjj1FUPSnvvXM
g64A87j+6pZnwjwKPTUq13SNW9fyftJFo8ZJ0WquRjQCb9UwP0npWC4xu3XsGi06woR07nBMqY8D
hMONxbbykPh0Sda2RpzCVeztQ8YYJeNcBDBSoL+4yRS7vYRz38H1h1wuaR6ScAiDEvxvyG+qi6kI
ysvUQ3YWN4sN+tZTGlNDIJ64yIQIvDGD+Udfn3m8/x2jCOYkfTlvn6qdFKIhT1FdCoNqt0+nOPpS
VRY0uuvPtTLveXPEQTaCGfXdSdAh/BmVzBS0s+DgCvkxmiAsNSRyaboBerAx3MrHQoTKCyQd5tAf
tjgMjLxEQk4rAtdmg66kMoo+8HEt9/pDyfnt/H3m8PbY6Ll2CNXCBm+5cYjGjLjMIshjxdfOpzDP
AhIcel6/loWCHMzG2y0kp+IHp0yvR7wvSiE4bicYmUhZO7FX/FCDf2K3VnjyHbW6MLe1el/ZDmLn
cgpGPBDYVmlZp573lFdZoxzA65iPE7IdUjeJIvWT2ceh8xUs81h/CwrRIcWmtUBQFMPm5Gbw1Ljd
w5PJgj0ePSoycsSf48b5u/aBbXzaNJWah0XC4u1EGnwBhQZmqRuoduRONCDuIiXJSSbQfXb9ta+s
EdKmvHaM3FdSSVEE3QKa/OSqQ9B9tvCvcelP6w+t3hb/DWO34bU8nzGLjywpHUgWypwfWV4Y7Kpv
s0llOEz6oAxNfvobm0n7o49PxR70rXgA+IHvc4pbyfUH/RP8vRva4KrCjYU06PK0TRM/qssS5RW5
Xd+4LTI9/IIewnnuFNuYnVZtiHZB6z9MrVJ+EWlbnpD4m6+ll4vPfdOlDx0pw+P1X7Xypf/kfxGr
81LepevTQdP8MNYxQQ1q4+JXTX0DDCT/iJgu2ngB60NR2qL6as55vbeTytEn2AaKyZduVIiReYVa
xwizu1xBYPL/8FRzll6QBGJ/XxzMaSdKXNU5LaGb0MYEIrs5JEoQPNOC3jxeH2tlAsv5/mSS4tax
mV48VjkSgkS1PbnoA6b4k09s93FATHDXJjCCfgoxKhuH1+qItDbOmSfJvxYjBkoa+lqcTa7WFxZN
9wAlEcDh89L65GETf8uXeplOYGPknJQGVQKitnf3t7pTCquMm9GNA18cBkEbZFegpEKekSIa9X+q
jjT/MfL+MyZzko2YiIfy42KyBEg6U99gA86s/BlxCA2eqIHPeZ+E/59DzcfPXwFPk1O/9jt7dCdh
R+Exw3rgKY3RBu2URBXjxtRcfZkGxrKWKXE0XMYEgIJNO0AG4jp1r9324P3PrZ4kv2cd/cWfiuIT
VNxiY46uLT1BQ5dODZuy0vJom0V5Rd+SrTToP7ofwAuem6IKz/OVbiMGWdtgSdvbDKbbprVc5VFd
0fidOQN9+4IihZ+XFzoWNTonY0BgPdEPplh4lKLF3cjSbI08L5u/vyPo00gZMx4SZeK+TC3UT84I
UnTInIs+aO2vLqjRFFRmnm0Mra2NPddwWWwY29rLY6U0io4CfMxX7aoq5yRvvA5F4xh2ByDBkb3H
aCQYDhnXon5vojZ2R1pcIwD8nnMDVsvWdiq9AMHeznQfwDXt0tAhx8Gzd5VR1lgVTaKnUbqHCXS8
vn+tzQ2yQAQ/1CX0d5F4GqSeNkI/c8vETk69o1gHWAIJ0aNqb8z9tY2LgEIVxHHsW8v7ktoBeNb7
aXK7qhxPfh7UF8xy8oPqj9MHeCHj+fqjra01wIGUAQnyDVK9b2cEymDp+6Bf3c7xHHHSW9neoW3x
/MdO5sJ2U2/GTGhx3TxfH1iuvVQUI3QicNQTKS9GNn3OORXihZsrgyiATYT698rBA8ZtAARVZx0d
hH3CpysOj30VB+AOSjph0FkOxpcejkL2QANKLADLh3Q2ebne24cCvzbcLeENxKeaNnD1kpdd9DEF
jDbDc7yiPUFRgKxBtRfzAkT508cICClKpdEwEZKiYdO/NT792XualJqfUzNNYCRshEIH2mnK17GP
LADNdjkg02/B4N0C05F4B11/PSvzgJwt+DCHM4VYe7G5D1EGAHDeI1g1M+Gs0BLlNoqD/hui2yg5
1W0blqd/H1OzSJSR7Sfxv4y+Cnwlgq5RyMPnKjSZsshGJh/7wxHZq6fRvdqR+vh/GZM6tG44ksTu
IgypfHLEQ8WYo255fAQNWXPDDnEylGF46VRnY9rNJ9UiwkR2wYGpSpLwVDfezneohbLzANG7fop/
w85rsLLZG8C7t+QzKwtLJ0NtcFEyTaKDxQd0oMTSiZYOrg4EIgA8oWoKyvgUx1J4rTGo/2CaPkT1
GH2//kZX1hVUNaAhOg9JFmT+YX/t8VMf1aZqUOEToMaxiDDD0Tli2yO7YycMsVHEXJunzFENuhwU
HLJyb0fT06EYSzqr3LKZWpBHDXBQPVTEcLCaCYyJCcR8YzdeOUgoZBhMUa6wpHoWU8bOA7+RQTmh
SwK1edfEc7+wGcQmwsf0O9jMOyuz5LDP7MbbOLnn2bGcPRRN50uAZuALvBgaXlqm1lxSXXaW8sIR
kBzTBpleZeuRi6usfjGxrjpkVaRMu6Irq423vfZtTYcrNmYFkgzeYvaSCE4J0TV2hSZ7srETcjE9
+DHhxHK+Pom0tZEsOOJzBsghCpv//K9ZFIPf6DO/5LsSLImHIDJIrdJ+oGQH4D3URXbOlBZ30mpp
Fsb3JftW1mV2Qaplf1LTTKJFpNXxB6ugNG9C1CuNC16ZbNL137mynDm0cA7RBbEUSbK3PxOlSmM5
6TC5ekAzp2gbaOA1bckbo8yLdfHdaaCh3Z7sIrnuZeyiCA0XQYiRrsbZn5y9Lm2LW8TX/k2LRxCd
y11fSRpttOjWwowTCJSfTV/J5uY4lA4xDS7I6LOzaoVI/y06jH/VKvpu6MpCYnQyCavZAxpTsjMY
HxpNuGhi9+WlI00fkeNE1g9TqQHdgoVWxS23xGS82HWJ8bKpW3EP3TS1IAcXzchHCuMCCH/DZv2h
G8fox6AHxZMe+v5vUZhpc/B6zaed18OEbY9hKWY10PKrGwmszj+kijlmuOT04kaqdZp9vf4mVxaQ
SQpfm6+DFCSXN8EEiCzwBN/gLt2G4iehQdH/14IA+ky/dVA/qnqtyzsap0dahS2AoWcLeXi6ceis
TG5y+SwfMnOEo8s6gq2BvUxKTXdljt595xvaR+73+iOeg8PL9Qde2R+5DVLpwitd8rzzZvbXOlKd
KuvzwsBTU2E/gerWlFB1IgtvYb+hefSZAkPw71cZEihkHxHQMORyg/SnUIQg/yVIiNQ0L4QKTnjq
Bd4zX0Zds7bqbPMaWywOGz2QAUtvvuMvw4agHikrTpp0U0kjt6Rf4VyZoP8hrqefEW73p1Qtnq6/
1pUzgElE2tjUqWJoS5kQl0ara7JAp55toTyFeTRbittp/1iVDnFz2ZGg8qf4lj5of0vqvLLpYESP
zBHRDtuws/imfTrReI/PInpUSN00OUHSgqf+71sbhzeaQGqktJAsNXJ9iGcKsE3TjVujx5PSwl47
0LZ87leWgj1rgWaxJsX7ZT48agzH0wnC3AHs/cEB64XFWqMcZU7N8Po3e1exJGHB7c+AWuU4Gm9v
fq9/rQUU+LTvYs3sVp1Fi7mZGh90uwmPoWJMF2u0RnLEafNFbzt5CBQ7Okz4nWy81ZX1OGtN+HKk
bPkli99g0n0AXiqyXIOGo89JZDTAzTXvlNu98Rl/cH+rJLz21MiJ9TmjJ5DF2vMv+uup7ToxC9p8
zDnCzTCyN2iUmTL6NB2jOFBFwq9vxBYn7gfYrH7YY8o4WRsb3upT20T2hIX8mOVyiUd1HIJEtaB0
OvoppjV3j0sO0CrEBIdcWtHWZX9liTgq6WrBRj8rtxfqR7rfEzPyWsul2ymyoYQ4MfxaPTs0NpYm
VqHPdtd2+IzkAXqUrdbY2ZPpH42o2nUkew9w6O1zCIjm0/VJuPbDyHjq+EcJUDHqImDQclD0vaoY
rF1bf7YIa3dG2/kbz7+yJfKm/+8oix3CgJKECXpoumqs+UfOum/40YvPQ69/78AC39R9IzdC0z8l
nsU2zEFDrZqaLi00zmJmg6gnTLc5WosqbZVdYSltdcqzocAGBSfgXYN9Cx06CeSAhwyoBV1KBZSh
OxG1mfwQq033FW7reMHdxuu+homi4/sgMig8I7gUSCFotKAt0qjr76u+j589s8fFKBaduSczOrfM
K8nwieqNgvOh79cGrnxGbR1CtCrnIG4AsUksf+k1BOePVUwVad4BRxLDe7a9AUVSLueMoo8I3z/U
PYAHeLuGvlW8XV2QkiQfnai0Nqi6eLsgLQhZ0KVrkyRYPjqnKCJgO1elpQYXLcbrdVdXuqPstDG0
LprZjlAYBLpXWrECzzxfn44r2+9c1GE20jyCDHuxTpyw1Wa3F9OdqDEcI9PHFi0SmHo5qbqxB6wc
mQxFTnwWmc+1wrePHRsxDUa24NTyw+BXTHcTCOMCX0K/Gu9oeRsuLTCCG4r5xlb4zN+8nJmznoHE
GZsCZdfFyCkU0GicTLeeIMBlhuj2+hBuVcnWXiXVT26GRFnYfS3mPyTGMQ5ty3D7acAk0ddSdrZI
foZZ+/HfPxo7G80MNkIpIsi3z4NrBt4wMuVkdvB5juMw/47YVt6FDUKK60OtbSRkiTGSnoNVSoBv
h1IyMINFwfxIB0ve+IZSvpppKj6EXLQ/iAEIu2VWG7HV2ot0uFGRk2FxsAW+HdOPIK9FuJC6lvRb
66gQhKVkyrriCGQl2rgQrA/GZQAdNkGrWCxGvXLKFNseww1xMWdnyGequRZd4DzpGwvg/VBcVVUC
RlrxCI/lYhqOYWhgv8ym7Ihkui2rEXK1Z0wvxRRsZXHnV/R2xs+3Yok7BalcQo3FUEAfYjZVYbgG
Hfb0RXPIp5APT9cnh/l+SWvzNoY6d5acvUvYOV3gBaKNpNv7RumcB+oV4slo8z64xfAZ4x/suNrb
eV79yvCrAGTMsQoxrI5fsS5UXx0dReG+SqMSdpUWCQrmMNssCLB4qGG9UDdadYi8xv40WCZd51og
st8TXQ0vXYEy/+Tlpk5WcvC8n2ZCF+NOMQL/Iz1iefrBBolm76KWfOOO9gpF29udZ/5M2tiQ5xBS
4E/LgLIAMFsx/sOhV/6sMOx7wE/V/tEA2s33XFvxVIk7UWB4WFr1OXCK1nqly4y0VjxNZfdcD0mU
3cYYNjxNmdHHJ68rpl84J1bpxctB+h/GHjEQTM1SvPb0xaM+KtH37tF0ZdqJPBwOMHqS9XLnAwj4
mcRe0B3zMWrAhRAw38WFYmKel5aNeoP/ImBATU3VXWvNZPXElK25cYyvnE6U3DnCrfnCSFZjsSDC
RlXxUoilSxSMMyOsK8f/oZYBpyHZtdCmZzaO8LAMTCeBiU4qE/g5mEiYCnbhVBvh0p94eDGT0ctw
h9SYyZq1vEt2TdfDi1SpR6TBi40FM6CPCCQZ7sFDdWePVnPE1BniRUTFKld05xDoQQR0SEpKSwr4
INLIr9fnvTa/g+WPIjNOQxYXCequiw14SnPAkkkuXD0Z2xhaCKbAH8IMDAdTzfE/WxPSlcuQhTBZ
agDo0T511Em5oSWnSW7SIh2ikx6mGFNu/LB5O17+MGrJRPlou8lNLn4YVS/kpWMOsCrI8w4umVdE
x2TsS+dudNT2+6Q48bjr6tjO9wAd1WaPQRMWVzsd87BPIm0G9aJAe5IHiT1uAQ2iab5TlR8filDr
fl3/tSublEDOY89iakKP5VXIwNETH9RKUiNP1ZcYm9JhP0pQjhtv5X3OB/9gTjAusSTeeTFvz5Ou
pf/KDlTpqn3mfE06HyMHtJsPkjgVug2mNSmo5x4E0VAnYI9KLBW0DT3A+3OUowWxP8wR8oVIBN/+
BoWWb0BBJRsy//HCJ7XhxaYCygjkeB+47ehcEtSQG/eAtVfMKUAZB028huz57bBhAcepbibSXVMn
8N1NoxtuDWJjka4cbEKXqABw2ZKUrxcv2Eto4KcVRXdJ++MTAizF+dk6hf+kI4yOTv88a7hlEEeS
gablbLk/EdJ3QwYc282L1HBH/EGepibyNxLdKy+Om6NFUpeSKxqHxSOVvZ1FMHSlS0zp33gqZBt6
uMr7688y/y2L5YpgA5GecMjtch14+3myqbE82Ze9m4We5/x2emHGB9oJdPiXNQvwLqNUvTHmykzU
aWGgv5jI4H0ZPJvMwbZyur60UtbfenUWpUAZ2VnQdQ4F9MAPY4593/UHlfOTLJ4UwwKDzAdtJ2Tr
5jX6VxKilnhVh4Ps3C7G2uQuFSUSORD9FEtQMVWPvB78rPAXbWaErE9pG+aXcfSNOihmWDwtOX0R
4CASpmmkHXyYiv7DQFPxxz6cKGzN+ow7Kykz/AvioNBeA594Z4cGfzZajtlwv0tMVuKvBVer70oT
aPklZsOo0W+J0Dr1SQwqNiW09p8Tu0vNXZBv92SuvXvmFHJMcj8qX/7tW7ACR1p62TRuFMnxxcPY
BcMQ0IKoWBpxGshYY5Gilf3z9be/Ms3mWhwifQpytNvO6/evlx9kJQg3Hdm6Ru/UY+JDQQcHZO3p
dLWf2KyajQ133lWWH5sEJcVHbrdzb+jb8ch/tUTP6MfDITCe+kyrf4LuCvbAEkCPVs30E31NuQf6
lG3Ms5Vly8WSPcjg3sCbXkwzoxB14VUUPVsdBrkOZuxs+MZwvv4+tZUXygisonl3ABW2CK/LyY76
sjBpTQtbSCWN4an1xYw04ZpFb/pM2DyedngXKcohgT403Ro1c+KlxXk03mGj7DW/Kh+jgBMbXQfe
TFQCuU+u9B8FHtT6xu9dmXbslhTS5pal931E2IxgWFxFVO2gPFAPNovHMUmA8HeNjNtdWHmJmw9N
4hyuv6e1cdmiERCgdBZiqSUpIgkvBti/q+RWcUnaJnzSqxwj4C7WHjgma5CsVfjp+qAr3+ZPYpy0
39wVuSzod90AU31uG5T2VMBIVLF9sjv7OLT5Jw/bKff6cCszDrc/qrGcrypl6MWSrrJY1Tv8K926
biF+WJ2DHYNeJFt6jHc0DGTIFF3naJPeAoeN4u2imoyS+h9Olq6BBHo69L4Mv2ekl2a4bzbihRxU
uqtB8O3QZsThiwpxXZw7vTRwOxf6+P36c698W4uQRvKZCN7QHL79OYOXKRBl1doN8dnEwzsJraeC
eXxuWpHfxtDFxFFLgvzfsyxzpMiykPO3fVfsmeJYDalH0EjYgQL3PDwUk9ivLx1hwfH6I67EjcCX
SX5wsSXLsrx6jM7IRTUsajefAm1v+Ka2KyvV2atR2JwGWXhnzVObU8haOgUY671eH37tJsakopTE
XkqCYqngiCYk7aEoGhdixuQdhNVCIsowKngMwVVDc+pKA7KQxalxlGGik2KNNP+zGsD+3djRVyI8
ixiSCJY2QeQHi3114IoN7JGGnQHf6YOJKMfc6crQVoe6y6utovrKEmYHp3GBdYUCbXlMctlFsdXU
tHT1OUK9JmgvXLPanYOXzgFIfrZx5117OosNkkwGX5tI+e1cDnBoK6QTNS6oZnq1y0riKTRko/8V
V45aPFz/riunIxVZrmccVEyt5WhU8AvgiVVDE1mLL5uigeU3tNxtI005WQOM4EGzjKcSCNTGfmwI
HuTtwUyuZQ6becy5QLv4jOhZIi9P6BuisS9mqXaE6gfNaNNpRw5Dpf5Fx8j9lNj9ixMFeCvmuj1+
Bv+t9Aekex4pdtv2zKM/TbYNC7pQsY6yvR5uXt/U2DxM5RDuRlwUtAMQqKI61n0Cs672Ucec7Tgf
Zo76BBPUl572O3XwoAHl6I/WzvIK60UraiXZTSDM7r1WM37HlqYEJ2OgZOBKEiavue/BAu6wvUfZ
UbcvTg934uTQnwH9rzEUyccb8avsrN7pgP2ZMRpeTMkOBs2IQHUCr/+dB3DtXHr1GmuP/4uRHSoQ
k95ewzh4CHZGCnZ575eBaWxMs/cfnqWMhJNcmcadbClpMaOR/j4IbC707EJ/mfkLzm9sttrgDCEd
+UiQVrSYROy33o6QTWxp3dZ/AHERaQtVe6fpK/0AazdL4Tw29SZ6nmrENHCK6/LOJ5o7UzCK7lFz
1A8jjaRfrs/692uaeGmudxB/sKn92ez+ikHDmkLbFMsJ6jJngmqBF1UxlNv1sFNOY09YdH2892ua
gIMgkFfNdQfIzNs1ncRWUOL6Q3uBXmfHEIb50ajU/5qu7ffXR3p/Er4daV50fz3ZIEQW4ltB219r
jIdJbyaMmLryhHNffIJQmzGBx/J8fdD3YQeDsoptjXieVNQiAm2ikTb0gMcTHhnUPpT2TTfE1UZw
Q334/Y5BFP0nYU3x9t3Gn6Vj35A/mUvmUdZ/kh2U229Omcfye2HRS3Gr6oHozzSZ4ajehBWEcQ/S
NaD4BLTiUa+FU7qEKjEpKdRq0a4wx2Y6YMwrYoxg08nYSa0pyl2CQdjMzSuK6DZyEjLivhkXLdgd
JLUHNpq2dOtCT7pHYotJ4ABgd78K3aMhNgjLBvp04E0KBgAaNpllPFjdoQxq9lat1hrY34mXxWcf
V7uO5plRto9KYBGFouX+X5ydR4/byLqGfxEB5rAlKbWkDna3szeEwzGLOcdffx96ceGmCBE9ZxZn
MDNwqYoVvvAGMX4EBCR9MqMYScwwDbvw3uhtzOVwmg//4A6ZWL5eIlLrV11E21E3RePOA4KD3owF
dnxH0b98op0dpYelujSj1hKZ73QaJQK1kTb/VRAkHnUjUJ5tMO/va378vTo4ivBDEcq4VmIW1vjz
TCkCRe44rh7gMRtUnVF9/6y0ip14Ai+ykem16tPQKnP8tZmxqXMpi7eU2QOMVHkes7r8bsedXf9s
04KiKEpfjrg3EAycnmZZij+30yQCv6qaoTiidOrc9Wqutb+wxYk+oBeaJXemiT70ycbAq3gvFxyZ
Xzk1gZr5SmWIPaPZAN1qZ/UDav5IeDVDF6eHciy74n1cwUjz5NGwox9qQ3n00tg1T4vEwmiektUq
YoZG3jsnpP+D6MzhRTRkxnAD8njZIj+f1Mp0wTXWtr1cwLx7l7a9OQCEzrGRsHH9CL6ZZWxe2lbF
z4vKOLV9jXLvV8mom556uJKMH9O5VB3fhvSivQuiWC8PkB2yxLOQbbY/DyGIwYe5Ajb42USFu/gR
JomkuKpVtyetRnaNWr9sja4eIw76ILVBOLjj2BFdzfSr9ft6jvT4FGZFTT7VACB30QKWFPywJzPC
eXuumiM6ibx6qV3TAJBjQyu/9E1kDV8aQ2pUN61U9UdYaaK5L6Ic94+wEegYjdy/8mnCNXTET2QJ
55xWK94Zhsk1CefSko+YUsjoOJro8o4ZqF6fD5HXfkstPkJ31lT0+NDWuKUDv5vTi1xgh+zNpaF+
x2IvQEwXIz3gsWk7PWOkhceeHWJL5aDWrPG35vhYZMlUoaiZi85LQFf8DILapDaUZHF5n9vO+Ntp
rIg3aij57BSqRozRhWVIZ6uFoeCmeLVGuI0S4xxSnCFMlwwCWz6eZjX1mt5uFcy1be1nbQCCOND2
ob2PjyhSS5lom8wP1VqO/HyUouyk4MebgVULEOyPSif+XOBnfG/i60ZH3A7SZ9loTeNgx4DTL9B5
+ulSOkrUHK3ZCs7cwcnwjkwiesRtRC7u0sFsaw8Lbw6WJSY6i6OYsvBBVtpBO6WpPHxIEVz6Becd
d109RXfUmw2zE/4w9CH2OaUUI/Zo1l3iBQ3aoHc4DsyPU21X96wai077mj5WRf8pcydbzpXDHDuY
PYJEMbvPo9zW1m9YHh1WtE2H4RfvQoB/da3y9k5GvpjngQeBvcWT9TvH30P5Napy/3mM2vy9kqrK
JwN2THgXiTQ6D2OTKf5UYG52X3VVXd/xR2jn3ibzcovaoF+DPtBe8LrRj6FWubQvl/zauSq/2klp
RHEa2eegjcKKaE7YRz1T9R86unEfEn3SvpeGkT7WpVY/RlFoH5tQNQfXqg3xPezzMTjgDIpKPUYD
yk5O+jd+XcW3f7uR/DzA9VQ3Xz/FOHIXSKbY5nmo7FDy8M4wniiLG7pHKcj5COIz/gPlwsAOC5Re
6S6g2Npr6iE30VMHFuJSvbHKI0p7UnFnBv2g+H0ZxsmxtxE48vHRrG0/dMyyfj9krdr5gDQU632O
25X0bppnSPDwNxa3ExJYNKXRHhg8ukH2uZ/riYpbnGi/aBx26q83xwN06IkGgN+AEF5DHKqinyfU
RqxzW+XxSWCfdj/LebeTQFxnxPC7oS8QxkIKuVpfx4n60pE0i9r7ULx0U518wwcNb25NbRUN/zJL
XPIM5WlXraviDmOe6svteW6EkYhBIR2BnIN6DeWQzEi1x05ChCAIKo+brTyOjjPe53I93ct9brw9
uEPakbuVBge4d3X5Pf8Ed22Ia2Fbst1jUv/nGrOU0SVQSU8B15Vw88h0Pk5F0H2+Pc2N8A58sELN
waBcfAW7wEgK8eNkss4OciM+dYj+IaAve7w9ysbnBEICnYBbBQzQ+rh0HKLWCdg0Uqo5qUveH+Ac
Hg/aU67pyee6Evm9bpT9A8aRw8tcz9XOrt0I0pEuM6lpqfB9tHWXBXXGWG1rVheHoNZvNHCmZQgE
esQC7XR7rlsbRwNjSvazlDDWoBIZsrE8dipzpf7pBnizk3Xz7mMg4DwpkNt2jsrm1KhPUR9GWuIq
QFfjpsGbgqOiqOKHHprVZU4d8yUNZnlnZlt7hduYVj3oo+UCeL1FgUCoCS8G2MpQkP+mg/Jk9MP0
cnv9rrMchEBoUWHLCmEOzZ/XowSTqVa9Mtpno5Hk+zgOJSxlhcUituWJpk/hDSq75/ag14uIEMDf
uxyyy0K3eT2oOeNxn/TUbFWssZDaxK4DjIAB0aBXDv9lKNry7BDatOuzgDNLFchDTSVzisQRlU/N
Fbox3WVxIHaO3fUHo6oIFI22N2f7CliNc1skiN3tcyUgTVTdOD+S2FQ7ZabrDc8odHsQHgKMSSHt
9drNKeCpeNCtM491IB8A5Yapq4WGheeXlPUuMqXosL99ER1oFRTEaTgQKLweU44bTgM+fUjVqkvY
zClQPGItyTPbatgpp1zfXsDSTZRjEX5CEHTddW6aRrRYJRnnbjGjcBH6CcVpqNIYaPMAXN0fR83G
Sp7gHSNlUJ4+Td2x3jnnf1W8XsccGviUpTa/1MKvIBdyE8V1gJjfWRusXPXBnZj5hyEp6+7ezimR
euCqncxLSZE+9hiaNhhHydhEQ9iP2m8CKdnBbyVMqU4w2HAMk5Ftre6reLC0wyQN2BQpOErusaE3
9iDJPjGSCe12oSK+/lLpbEklUYx+bgtlPkSxkuElhm/Gm/fDEl6h9UTdiz2x2oMDnp9OHTnGOV+c
l9uEJoFbRoRcc5Wqe3JFyz23+hAa0nwcKcrGC6fg9ZRibFfaUIYVIZETe50zTl/7ebBiPFbE9F4n
SK28TljyQ6S1u2oWG+upMUMaMzLVEpb09eCa3IdaYgKyryzKduFkJl47GXs3x1+GwnqOKDSzmDo6
D0DbXw+DFEpj1VVnnxGpbR8h4DG9CeP050aVkKIjL5kkCmtyq1Zk6URpUF8SsoIkl7QBfr8cKpjc
m/MPWFug2qi8hoRtRawULroKbYZ9zpzjGkJNPz3YSVxfyhZct4dtavRY0UsHhZx09Tez5znCXUrY
Xe9bPA3yAfad88tWWkS2cMfVnpyMLJ/0T5UKD9keHLm1OUfgFq8IZyeM2Fp8g26sAeUINtUa9ZT1
WcA/jO2z3TXpAftq7aQBw3n75YbmIz0Qbh2qp+rqBSwcOTDDkdAzgo7vja2VYDCQY6dUTXtX2+aE
gOwCj/kr67EqXvZqyhWLryXBQyP71MANXxDJ7VT3Nl7XhTT1/6OsJkRBL650PWHZ1GgGtVNmx3AM
+o8xPkI7Q21EDwyFmsaCweZZWsUowRClZRIK+9zJyoD58oTFJMkEPpfUhh6cimY9DHlrJ3zYeAKh
L3EcF3y7ra4ZTMHcYkCmULzUBd4zRjoPR3nALZKGwnioMVB6f/u62/pstHUs3MPYX1ewwEyux14f
BuucsJZPM/7aHuAze+fd21rLpQXHzcq7zj5+fQc4KYihqEeHjQqk863A4tvBtJO6yjirl7IZpDO+
Uf2enPjGZoFfpy88OyKWqwfDpsSX1qS253TE4SMqpfCMzRtucY6wd0Kxjc/G7U0jjgwI7tk61OR2
B6eXyw4iUyInIUkM9ZekSeMTXZ70ET5ltgPO2+i0ApJD+RfQPi8HTd/XSzri6RDiRBicqf6Gj8hq
Wb8BSmpfqE85H0fwj36etFyIc+L4iZqZz1VcBOPx9u7ZiGdo1ZJVU28HNLF+v4h0CoTgivBSmJTW
cX2Ph/s5nkbkSRAl+CzI8B2sqkQiPEfNQyI4JS+jnUtuY+0X0RvsoygnIHK5WglLZHCnQWCfW0We
J9eRpWwCBSpNf/I54EoVpih2bu+Nd5t8XkXuC0ABal+r/awb6IaK0ZGwzpmj8wh+432BRZ7XR1N9
ikQ1urkjZrcn3Ly7veIb5xUi+4LKhPuiXX32IcyM0pkpXhpWa70fTOzTnNxJd87r38tt9Wijz4ZO
EqnMEiUuP+OfGkIMizScnUrC6GCUFbzWEaLqFfw+3WQAY+CC5Zb/J0tW8j6GCI2XlTNF72TsRn+o
ymzMHzORxIFrEhwKQmpjHp+KKCsyF3w5irKlUpmK50h9iyFLKEXKsW0VK/BqJZaxDepCh0In9vLz
oYfJ+tBArESmpEuVAXZTii2YMCcbO/UpGpKHPqXP4PaA1o1TGYbKR2gMznBSQFfT2wh77aUZmuAL
8jzRS1vnqeonmHM3B1opor2bIME+z8hegREfFg/wlnwVmPpU6RjPJovHcB/p4wczgbDvJSjvjRin
d8o7jCZMXMqMLH3pc5GZPr6p+ceeaA2PR7sk0mgDCaMqIwJW6tVjVgPHrFqr8bPeKTOvxX3OdNtQ
wWTOoD/0wjPTA+0vRd25ohsrejnFmD8bhcCoCQsG7MPtPB3V93mM0hCQcQ3L1Dixp0tOpvInM1r1
TxcC8C4n1vgwhF32HS3KxHFHytmNJ9O4/gnRWPtYZ1H2k5Zm8K2rw/qXnWK5cIm7eP4EsQovPJup
1mhtdPYDPFpYXLElpUdcwihCBhQPMMZESyqF1xbb+qdMskyx8/Zu3NxL9A0Ai8bzwgF/vf2mzm40
peskyObRl2lUTboDtWIfdD2Pdh7AraGQj0YVgzicKGkVUVRYHPMzCFTkPB+f0Vsp3ueYa10iHF53
HomNs7tAGlVkMCAHXL21NPjiAO84+9zSMTkleHs+TTE+WbdviI3r0F6oEMaC8qO0ulo7Ez8prOst
+4xRifSVD1jdi8iRI2gqmk3KVNhF798ecmti4FBA/oCqkgleVp8rbsKYBh8V4wmdDcnq+8dUhbh6
e5StL0Xsx7o5VHIpebwexRaDUkXgxc9Do8x+0mejr3fDL+Bkyc7225wPNyyE9YWQqy3P3j+3n25K
qWkK5mNhSH3CdhJf0zLY64dvz+f/R9FX85FggeZpDhCNSljqJchd3NE4irwWAuzp9tJtTYj3iprw
om6DxsHrCeFwbyd4+FHkUPCpb6iF/G4kK/755lF4fxcXvIWZdlXQxwHZTqVaOOew6bODhjDcUSmK
/O2nCAKhzKMEpo6QcrVsMdoPGd52DmYAka2QoQ2Bc8JXemh3Fm3j+5Ax0fVYlEoXLYrXi9bKc5Bl
TU1Bu+y6j8kQAxRQNUTT6KJX4U4QszWYzk4DXwWm64qPoAY95ZeWxAYyRuBDsQeF2/Sji5nYnhXc
RvDiAAXGFo36tUWm+3peoZkTuagU6lPKH5KHrSf98SCxY82dCqlsAQT09s9cYIKnkHc/394kG9cT
wsh8OlIcQqf1XSE0JKuymaIs9tWZK00SRqCDKHUotuX0ESWTcOczbk0XNCIcXPoF/LXa+3NKIS4G
nHFGDSL5Be4Xn9u+CWafdl/6JKVgMGFkyE9NXyOLd3uyW18VmgQNUpSlKAevx0aOLOqW7Ap473xp
zd4g1DFq6xH4h67u3I8bhxx6l4bFCRkBIlqrwRoukGC2CgtUXmgeas3JnuxMTXdGuZ4SkhSU1Klu
L0279XL2WoenYtMEZwe4wwlkQ+N2jSjejdau7ccGZw0EMYJjBiwdh6rpakYATBW61CI45xWFHp8s
fRL+UjaKKGNo9idSinrw8Is1B79ps2b0igzfc1cv9Rw3XF0nPjxYY2PuwWyv99Tyw+hawsWAs7ZW
AJGRFDKbPFrikzkMj9Q9k5/oiupHjIeVEnW9ptU9dQrryE0L3FAPt7fV5vALkIqyNZft+gyNdoHP
hqwE56jrjMzDJ3vq0TMC/elKYVPc94OsfQEXmUaHdkDK7M0Rhi4T5lEYQaqb62p1gRQ1XphYbATo
gcP6wYHM8XO57A954GgvWZjs9XE2cl0eFPJqG+kY8t11ulXXVUXbrQjOsoaDeq+30EmROjDvpg6L
005p5YOhxJh/lPbwHttiXCX1oXy5vehbG5+ECwQJBVPrqjmBwULfNE4tncU4aN7kjDBn0zY/qLll
7Jyx65O8PKCUTLkzFh77aoGtpDHDYiikszriTKHH5NOWmmn/YRfRwEQYjYdnUSh//Q5Yc9uVeW4v
qxpPR1lJcW9s8/gwJgjKdzim+GkyaH5kodp4eymXP/l1dsn7jTnEoqEJYmpd5BIdxLxg1oMzcr+m
V5ma/hh2Ve7ZspS/k+hA7L2uGyLZOrTv5awy5nUrEMM3HX+v1jnPwEOWvC1L1O9IgoXVi9HPZnbM
sy7/YrWt9qnpcz31LIzsLS8P7KjAlrqo//RQ9561oqG6c3sxtm458JCAqhdRC5Dcy2n/J9o0EntO
5bqkX58aSXbshyT5IJuxikYrcnxfhklWyiPc8fy7LDmh7qKInz9rkaXW/tBZ8exVUqkkO1vwurID
BJVwhFNnLHWm1Y9qkkUKpbascxzJL1OXPRSoj99FTmNcplBJD4QHv7HWnv0wrdKvt1fkulrIOvA/
chjUIq5sAM1cFZqZUS0MFfOxyxM/EbUHECl9SgsB7A15zdPtETfONugg7G55Nm26IdrrTxCGfSJp
VeWcnUAAAHfk/iBSRf5dKtPbW99Udgkqec4QM+YFeT1UV07wvYDynCMrUz1Nqjsfyle78/k2JwTT
ZIG+ILq1DjySSCNIpQRzBqaHhymJHxkGVMMP86CRbLx99Qxo7vwxdAoJy19PCQEqVQ9GUujQBFQI
9jT30cMxsHcO9nLAZdutbg7A2FxYvHs0MNdtE7mAtW5LnXPODKOLTm0PhcwNRhwxXLymxsKTzQgk
utrb4QcZp8e9w7pxczE+YRY5Af+3Rn9Q+7AJsbhHZFuafRtiwGHW2sovrD71IK3tyXpvvAQAwZmw
RcMWOsvqjoZ/qirTksx3jTE8kgzpiOlHez3PrVlRbIGkRUDOA7d6b6Zeog9AYnIOJ8eMLkaoFB+y
SOMalksr6A4oDb0d684tbNPMRZJgo+0+4CTZqCFZnDVo/1Plpn4oszl4pBKX7lE7t84CgrLIwVB4
wcdktYaTlHXOwB49j6U8oOeKzHFNTdKTBap7bz4JdAcR6wb3sQiBroaSZ+AR2mRqZ2GpQhzmgc4H
JTND+lOKJsl2HvCtl4PSLDSr5eJCWmM1XFIp8zAjW3QG2Vn9GTINJTBwx3Lixik58t00F8X4otXD
jMh+WKMO0zuwp/0kUWuqsA1s1sMol3K6875v7Fob1AQlKPYS1ZrVHYf6SZVkIRT+VJfqL7McfhmN
XHq5vdYbgzhLWkf6hjLVVadMFoGmYNNsnpVSDT2FSuFZmkD33x7l+mgsBS2gGuDYeZ/XoWcTVEqn
L6i2zi7KZ8nsnAmrrsgEjTnHP6Ip1Hcu0+sbjgEX0VQKKQbaF6uzmCBzaTUKYnvw+ILn1tSz4xg5
5YcC3Ig7T6L/Ctco95zYaHaK/ptTXR58anhAs9fXeKMErRbLvQXIfZzugBSVNJM001Mh3NKJ1N6u
ioBou0GTk3eDRvjVrZM4Jh3+Clhu0I93xRgop7ofrDc/7Wj9LMUoFQViYsDVXuxUVDapEVlnyMvw
vGQtfMjr+aej9sXb1w/JUgpFy66n4756BnWr6xN1AK6HTLb6pHYOsOi2QWi2lpTjLEfGTpXyOkyi
0wiRBtE8OsZI7L5+dmurj4UJ8woIAWrnsRnVhxGlCa+XgvEixfrkodrzVrNyHdzQwso2eY14htcd
P4AZjjo3JT3V2jH9qMAVhA1VHhbJ90+3j971AQfSBnxh6bA55CmrKixgn47xx+A0mpF47puhPtul
Muy5aV0/D8swPLHIrbGIa1bwpLUIXMLtOxW2LpWepCiFDyUR611ZTfZaAJuDUfcCX7mc8LUoMprI
OldjFpwm2Uzvmq7EhsmsgpNQqj0Y8N++56tYCc1K2vrEJBTLjSv6moLHmZ2ZtbhIkw1oTyDPYR3k
LkEIqZ709teUlcPoF0itm65cp2gRdUab/8hnJ84PoWXkSPaPY/UlN4rsf0NO0enYzd1UUGlIi5+C
caOjWg1V4OlGZ6VePFeAYUfNlqx3Wsg3U90wxKbWTedYtxA6irrUK/ICed1MRRrNn7skDHwe0+mL
VgXV/4YpiQG4A+zqkI8C0MHNPnVuvjBaPQ01Lv7lnA/5Ie+stvfKIajeGdJMiSubQ4FF5axlX/gP
UMia67z/M8dhfQJXZCi+yB0Fg/ahSyF8yHPyMs42NJg3bthlwRfvHDqzVBrXORMMxCwPMD66BGMT
+rR68nOuAnC4PcrVFgKByQnkDJJxgSRcXTOykJAoaEfp3IAJ+6TLpeans9I9iYA3/fZQVyfw71B/
1SIY6QrLagtkIAwDdIZVN9FB62v1fs6zPRDB5ii8A9STlrLAOqaf064z0fegmDakzh3sBOmQw1/b
mcvV64ZcC/Ili8gnKPyrqnc5O3Xc20ZwprmoHgKrTT1FUqOvgdPFF70eoz0zg43vRJUb0dwF+MaD
vnp4aIU15ow18QU/b/RqG9m6C8DiuUL0e1nRNaCTyeEwT5eCLuYidv/6KSiUSa2AZUrnWQTVJzJL
rfWXYtqD0sZz71Lc6Hs/Srt0gOo4DxwVYbYXnALDl1iNxxc1H+UPo6G1AiO6UercolBj+8DBzX/S
eq73Wl8bn5xbCZ2V5b7lc6zWRpnNeGyhsp2tLI+f5bqLvkOulHdkg67tUlgWhqDbQRsUeM7qhVTC
REor04FYZUsRTXgRDg5vskaKMdVw5U5JP9qz2wQR+qwTZlfSKaRpjzW40to/ssjRxLOWh1KPxHtv
fMUACMaUQCpKOyV5Uk8u/cfWOgwyl+d9j2JP4hnCqMWzEoyJgVhMZsZoyKqtcSdFkdR4QNKTH/mo
95PX9AZ4RWQxc2445AW1g2F1VXUUGvp0lLplsBbgjOY/VIEruG9BoO4ZQ18FEEsdguAB1AyQuquD
V/RSRTgUSsTNUXDXaE0subpZlw99MxsazHihaFhoivnz7Wtlc1wyMWB8HHo6kqvdSv+uhZMlARXU
rLu6k+qLbU3hfRDboC1wE7iM3G2H24NeyzkxW2Iz3l6YOGjHrkYVZdlTdhLczqWU64eo5L33IoxW
gaNCqbWIc7Xu0kEj1dxYE/WvrrZBh1o4dbi9FgfQK+VEl3yzqK3p1A41BjqdndWL+EI9dQdbpMPz
NDvS6Bt1Mg6uEnXoDIL+QMfJ0MaM5sScRceWF/crbIAESeDerL/JLRzU943T9wCbTYLguKwROuoz
Xd6zNV+m+DoiICNbmDNgAyAGrc+DJYkyqsoyOI+SKOhjjihnVVPpHCsrVks3Q+D4LJzE+TkaZbST
Gl8f+WXsRa+C1NC8KuqlcOadXKnoG6lqdOgqrb3LoiDyb3/l61ueURCJoHyOBAn9kdXWygwLSsQQ
nKUqTk+GXMuHic9zF5QGqJpCS3Ye4+vWBLvq3wFXu6ouYY4JSIvnxkLIv46azFt6Qu/CsUyWv3Nc
fQKLl4Imd9WA0BIqqvgvkwYKCKkAKOeVtBNk1rKactojtllW70bJqY/RHOIbWmmGG6JAspN4XL9s
JrkUUHzWmCxVWQfmVRP3yzUFZKaH0EY/xrdNNcMwJ012Xu3rq+LVUOrqoSjiCSOGeOkU2Fb+c87m
wXN4wL2pgfHVVI7OGmd7r9Py+18fEya1dAsoTC2oidU3rZKi1niNOCaxynoGDoguORsPdhSkC2O7
KZ6TMCEHlxowj6n5Zh4WErjYvC86Ooth11WO1RgIkaiduGhaJt6Jcc4f7K4q53OcI9Cws4O3PubS
RyShW6QD15NtyKtUCfL0JQnD9ElDvxYATzC+T4s23qmlbA1FKYUiMRUrGCir53jUw0mP6zS6jKZT
+m1sg2trHfXQJDRcbt8DW0Ppi2Q31C9QoetcXK7zUg7bObxEhJP3kyKlvxutb31r0saPt4e6vnIo
1JCJA5Zccq11MxYJAmlaJPsuQu4wHue1MLQhPC6q6D4B23y4Pdy1qBa7AyEW+kTgP1HSWH7PP+2i
uomnKBwo05Kd2x/RlQmwdwsSD4aUcui7bnLlxtSOgAAmH2xl8lCCnPTGRNF2wqvr14TGAj0aZJsB
fgHIef1DzHQAst3zQ4Khjd87heF4mlmDM0PM3tPHyXCjClZ5lffGDobkuvDJGvw79PLY/LMGUp6k
Rt9NyaWaZcylQCCUrXGQjSR5nG3SQrdE8qB3wb1XvYt3tHbp6GOXly4N5GPDw9yyepW2d3FsvAag
n+jdkm9zhK/wHmOXm4u4VHRBWQEANn50d600R8cYp1jPQULnXuub2G8B2PDRanEXF4P8H7b+kvAD
yqZscg0D0RUQEuyRS9IalhfktfwNKGXrmQBqd77D1tZfMJoLDAttl3Ug18thFWWqyd1Rzl+cLMxl
z8bFyZcahJHystm7QDbXlwCGYJVOB3rxq+dAE3pfETiKSxB36VEVSkkxdso0d1EpRLo+0FHM4d4q
VEW8M6qo8UC91Ttp/tasiWToyNChXJTtXm8+WqN23oRDdMH4xf4u1635rp+S/NhaYXOvE8Ht8Rg2
B2R94YTQJAbE93pAS4njIHW4NxUEwi9GJqcvkxRn99YgieeUdsROqLb16NIDXbwtQarSfXo9XiG6
RCvhVl2yrgiP1jAAbM9HsNF5F0/oePeBX8e69nL7YtucJdwQzjUGy1flTBES+cf4LFxqzDu/jaVo
3VwS8dNgBA7eYGhk3B5v65VHDIKrC6AFdpGrO0St6kxuc1tcrMoE8D2k7Z2S9d8mM0B6OEADpohE
4iG9Ubt5Ov2+PfjWTl60pUA/ULulproa3egLmqkOzAkEyfBkFVgvjEdFGWzekNacjxlIzYtaq9aR
3vTwCJdae8l72Mvn2z9kGWcV6yCvCQ2Q7HjpN6y+tVkZmNyMXXiBTu+4qW2KDwgLyTtBxuYoZJmW
jILbNX3YZoXt1C7DyxRV2m+EIj9VZMFfbk/lb6iynovG3uEyWgKM9b7VBtOougWVJecSIk2Ko9Ay
ieaofezkEurg1FbxRbaF9ZWTmybg+KnTUV6UksZNOy1LXAlBphoxODajC1MFW1SkhwHbJ6IyWr/L
0a9yxwLxnb1HfXkrr376Ug+hfrOBNU2Js50oU0jFTb1yPGkQ+FyOosHPp4t0+RQT4xSEnmr7Nczk
3vAte5TvlSApf4RtFzyYRWpnPrEAUqW3V3XjWNJfg/eN6gK+nOtwY6DilOaGBBZJCofjWLXaUUxD
8FtFk+95RA5653bd2ipELhYQKy6CqwYDW8WSevoKF7Wa+4uhBnruduq05/f2NzpZrzhvJKUAQN68
Jqtg1AZ5KrQ5DS9ZGqe2O6ia+IFXjf4JZ8GKnZAFqYLfkgh/qJ2ljI/SpGUnvcvrHiZwoDVP2lQk
1kFFrmjwstwYvwnLnBGDsFXJPlkGSkquLfXT11rLrJ9IkbXynTJy4n20XiuIFHOWfSjsAA6L2/aT
3Z6GLModhJ8KIMbo3fKjZvAOw3EYdaM+IRE4ze6kF8U9yshO6A69knzIp1I1H2URdyWm9F1Y36lq
OXy3+EOSP62Qua8brQ6tQ1MSIh3UTq3CD7c3yNYHI/7FGYrq9zX6w1LnpJinVlxaedIucuWYTwNC
Eqfbo2y8SQAvuDC5rfDvWN9TvRPhrGxXAlfrQr6vy6G6N/OouSDQlz2Bi/rkFIHy9faYG0kEaRFX
yWJGC95kmfk/UWaLYYeaFWz9KYbCM2Z6dq66RPgBboE7F8DWKWOvo+dJ5kmdanUN8+jHaTVLoKKr
4lfp2D3fNJk+gC9x3gWhk3dvP9WAuqgZLA8g6NpVijsFdkghP5POZaBNKuSafuqOVSpRsAolrR69
WtLk+NPt9dyY5KIfuoRMJJwglV+vJ8SwtJq6Pji3kYTO1KD+tAR2HeZUirsMc/Cdm2Tj84FxZy1R
wuViXaMoKytqYoLD4NzVOJi5Y7jc3vzXSCsVkRbvfMGNY4BSOYQ83sm/seHryYW6VoZyRa9EKarW
HWVw2COXys5DurGEi2XkQmilY0779/Uoml5YYWmq0rmWZ40vplKd+GAOjtAfJqeei0NZF6Hp3/5u
GwuJLCXgxMX9+VrZB44SAipqKp2rQa98u5+lY1Ki1ZWQ7O6s4sZQwEUQ1kHbAyX2dWMgxcNUaLGS
XpyqL44W6etjX2o4ulbp7sWlbnyyJcwlecEyluB6dQhiBF4lddbSi0WpPz/0gZI6HgbrRu8aRl+b
KLjV86+6s6LvSPjju6ErCFa6GbrF/0uSuHrkxi1nX6tRzDyUiUpbYYQwftQnW/ksdwTWHvY7CPs5
RRdQjhva5qfSq/JvDeE6MDpFPHywAXDuEWK35kWQheSUSUnnqtSqjx0VglFKLmXk1PRXMbgNQK/s
3Mhbo/ytrSx+MqDhVg+ozktkjCE5uKHP6akc7NlztF1Noq1RFnmWvwEq4cfyLvxzB4M1RXVG63Gg
ycr2AU3UwWuKdg/PvzfKaidA51HCAf3HS2Rktq+NpjiqJgIRbz5HC2QQrAYqGA7gpddzSRgFm9A6
vaCELXmDRr3IHOLiqMtzu3NPLD/4dXRDh4hLAnw+xSmwfa+HcsBjNg3yBBclCCMUBHulPgRmZr/0
8LJDXxsM65ir8kmzEvHmKh9R/kKOXiqXIHxWV5RDXIhslZ5c5lzPwRJGMnqX6BwKqduze92a5YIi
pONJ4fsKnIW3RoYicphesDZvszvRxE13RPDMDr00R5Tyl2r1sFX1TAsu7Tgh6Xf7g26OD+2c/i6R
5JWpbVQnA5oXrHJbGsiOzUP4RP1Udu3GEKdMjPFTVjnycUiyZmfk63uSRQaFCpeUpIEY9vX3bTG/
jtq/I8+yMnvQku2fqEAboWtj/bWzb69PBxky+SGYJoa8ioPyoUwRKek4HSTS0Jon8YBWVHd3ezGv
IzyLOJxMFCgfQlN/M+Z/Tnqs5QNuLDkSoHiQ5XDCRiPz5cJpCuS2K+7WSrTBo0nhZa9ptFFSZWiw
B9ADKNvxQV+vZi2HeddoSXYp9Hz6FCCT+ojurynj86jkv0Rr9M8tCjE+Td3uPtGkMPGSPC1S17QB
sv6HT7tASNA0WKpLV/Q8Qy5QJA1Sapvlx0pk1lkYQvXlJBIf377ii4reUuchDlwDyLRqUtvOFNlF
j6L0jEyi/Dyh/uQ6adl8rJ0uP1rWVO/YO21UPuBp0ZRfGgHg5Nb3Q9NX1G6zMLvkfVEeJzOU/EIx
xvcDlWa/s9TfU9U5d0mNVHGaooNNzWOvF7y1ofnS7DTqJkve8vp7R9IQRMhJJZeaAvldV9n40Du2
s3NsNmcKQQ4+NPCD644zZhOhIgdGchmdOn2GW9OjeqKOTuymSimw0puG6aFoQ3GwTdQR3Lw0h08z
oPk9+st11LhgzRbmNLgkdDBXt0WgDq3egay+AOPB5KXUrOEnwgAaeKphDA+5kvyXw0z3jEsZl5Gl
jfV6hesOuFhHXHAZmgh0oM3jej80NP3xbA7MysXto0+8Wu3rNxun0vn9d+TVXBtoLZXR/B9n57Ek
p7Kt4SciAm+mQJmm1VLLS3tCaGsf4b1LePr7oTtRU0QRrYkmUigLyFy5zG/SPEAybnmrT40ZwJc7
8vvc20Fc5DybzJwOzZeXzydokEZFE/JpO+ShA/SvkCoOk2hw/PtndPfTQYAyAHygUbAVN4nliWrD
4YoLdRV9du0/3Uj+BVuqeqXT1QdV4U4IXmUf2bKkj4SETdYw9LKIrExLg2xS1fQTc5Lsq5qMpvou
M63wYkCEekALWFxf/YzoYK2inmDMYNdtPlmvzzpTaiMJ8g4jFndcqA7w2qYFlqhZ96iWw/h8f8Xb
3i+EAEDBMCpgxN/QKizbHuukpddslhPddRc/M7V5Y0u9hLcv+ggfFlkdtXNTJnn8q+u5fc7FFPX6
p/s/Y+fjOuRmtk1XlAt2+3FR4FUzlk4Ce7GHpzRsKr9W0QnRwip6E1vDESR0Z27Gc9vknzRJV7bT
JvCNBERGIyMLagO4zDisfSRr9DdIqPWX1jIbBOizFnN1tfOAZ7Ue7CuMcSLlO2ndePDZ93bbeu/C
haLLAsvl5RlKnHTQdRo7AR5ndDTzQZeKs9E585emtRN/HPQO6r0SDQcX7Pr/bnJjYE80/gDlrQo+
m3WjSUxhVjC1inDm8PWlzP3WPivFyTCT8c3YO89aar1avJBsGIrU/8+NbgfSAIVAMIwOozI5tE4m
EnVvnaUyD66cNezcPBpemihRkXvf1GQIrhUOhVISpIaUeEUdtedFmUN/LqBJ3d+7e0th1bTuohUb
uoWhlgBaKmsp08BZphQSZ98CNMzQ5s3dYoS0cH+1vZOCpyH6gTT4gY2tf/9HcojXpIBlLqVBgSKu
pyWgW3oABFfkl/5dwFW9PupSn9EeA4xEd2Cbo0TpUulJq6aB2hXNA2Nu28fvtnugRMxOaWh0B7nv
3sukCbe2o6nYbxBxZdHbgyqx3jh1cRBP4XJCiMfxkSNU/2KLkF3jLEqcpzuweZO5IpBbFEoaSAVJ
Sb3gPpiJTvnaa2Fz8BbXuP1yN64O5mtv3SK+3fDEOwTKnLQWWRA6GfklledJ7f/Cm15jGR3iITfI
Ts+oUCjX+Y4s0zq5B7Mpu6zlzKl2IvsS55r93Dhjc7GWJHUlRei+qbftwc15e6Gsv8ECZEplD4Fm
E1NE2otBnskoDQPTj5gofhWjNL9J+d7eVDvCcInnlQvQNDqJObUOTuNtTGN9pEFWDT/q0G17XO4j
s49Vm3xE7VrMfc32MbO79hQx3/MGkD8uJs/zewQgk4OTufuROZi00FZt/S2op1c6bPrsgrePGwLm
AUl16Ur9iKt+e0B+N8aZlq5AkxtuEvIQZdJgbRaIWAq9in/lTa1i+VHXSn/xKpGDAiZOpAEtqr4M
NWxjRXL6mqXCvrpOltUj2SFqpMYXx5tngaVFnUxno++Qw7of5W5p6mxlcGcMhgl2wLk3a3eN3qOc
2aVBM5bWe1Hp6c8ClzgsaJhEjBdak4lxyWMpeWLyVjdXp7eSExfB4JuiSz51C04Wade+vqXDz2Ls
AuCI1PoG5xFp44gYq0FeiCj4DHIrDT8siyQ6X2pbQMP338LejkKIC3o0kn7Itmxegojq3IKhmAbh
bAPtmObI/tTYfTcenNm9M8MMGEYTmdcqW/byQycWg/clqVKq/qEdz2lVZ5/tUV3Gh6GyxWPVF9T2
pqnlkYuGTHiAnfltlLuNjsoq8cmHJivbJn+WPuZ17+BuvOC/kn1Yjax7hnXREvmK2g7y10LUo4Fe
v5JMvIV0UmdfA8mmuVCCqSETW69jTzIx7nSlBGSgL4zO7q75snTfeqHWGP4M9Xjt5jk0z3Uxi+Qq
y6MWwiLUUV2//9H2DiiHhRiMoDGEo83LNKwkLKoyS4NWVougyITwe9vIr+i0HO2PnboaMSZawvD6
8Ie+wWeqoaM03TimQQyY6l014m3gaglqf3MtIwzdJOLJNqBip+jc/Q8lZRB5Sqv+xS6FsAL7Fpo9
c6bNA6foMUdwYwAURH3/Viyj5FlFYR3c1ntngRwVbQKo0mAANs1UdIvwFLKBLRRZM6L52ErXNunt
owbB3tdjDQR9+Hi3SvLLaI+VYs5MV1vF9GM5Mb0O/YCzk0fWgXDpbSZHAwJk3Cqgg4bQNrwStCdz
tiaynKXun5ReVWAJ07IUozL6iPrM/v2NubtbwEoyNaPPRRdn8wqHTCxdrCVUl4sm/6tL+jyeeqsc
9cdcsUoF9fPJwMvLsdscKc2ssp6TobTfyVm/vFoOivCOodHa5iQhuqk86NlGko06YxBrueTbehsG
cepY57TQrIPH3vuiaKsglLyekxvxMh0USTcjTBlUYAVHX8H2VHma6tn2QmVk7nv/Je991JXNDwCA
gHYDEomLmERHyiipeqP04NkXj1EK9sBJQv0nIMwjeO/uRwUfgo4iVZV206lQ6wojDo03aYaTmuPA
MeePWq/r9XXuACR4U0X3ILTq6BNycWlzwmE5umai1o76MzvvGQDZ2vxf1cXIv15eIh1vBadig7pu
WoRXKMjtusCt0utYTs3BlbG7FsGV+oBR7I0qppoPfGrsngLgzerVdNL25FiT6mUKJJT7H3Qn7jDq
pd/EKozQt52gaGr1OF94rKpa5AsyePU5lMMjPsreHUiug1IA3Riuwt+f+Y+yTsN0TFcgUARmhLuU
O2e5+KmkkfIPwCYbG6Syil3YHGr5OFRjzWWoMfH+YS6cGry6tPpz78zycNIbqbpWOGLKPiZfU4bD
mjLn9knRp7HzUirv1s0SO1sBPLZ10uc6dw6ug71vA6GGTg4d5VVz/eU+gObKhLli5iqZGiywxlaQ
R42ya2bmR+pQO4cNtA2hk2sHDOq21ijGRBtV1MmDqpiJoNLQ214LHel7MkjirOnhrBwc792Hg0EH
UpKGJ6PYlw8XY9m2zAXZNzT7+WnodPvSSFH/wEjPOSgndpIy+PiATsl/1/nhppCq52oZK7SnwOlF
ybNUOunD0mZmdeHl608qHuoBc83mXA9WcQTs3dv0FDEoBYAyIvdfX/wfu1FEKdCNgrUTnANPM2DM
U2/gm3z/aO29TEj7yIvyBekIbV5mpY0ILazTNKcpYF4DazICdZLSX+aipwd9hb2tskJugO/RZLtB
AqCBnKZq1+dBChPxlKhx/Sik6EON+IFfWvb0Wv8WJlbAKNbUHVLADa0TcfepnoDTBWVV6H7HbfMl
GmrVlfQxuxSacTTA2nuVtIzJwWBEM1jfbBYjyawWk4w8WIpeQeV8Cn22ZOmXmvT6kRGPRjuILh5S
MowYXu4N6pVZJl8g3QvH8FGpx+aURsXRQHn3gbB6YmiyivFsDxrw6mHQbdpc/RxZnqA3+7aqHXj4
kt5+vr8Nb7uvPBBUHA0VpRVyuglY2ViBjqrzLLDbfjlLxEVmYLH9DuhsccGoJnvIcRc6GP7tnbBV
bI58mTh5g9DFiblpGswrAXeSKqMzNHKX1f/df7K9TQ8phb4kmdaqyP/yUwncV1u1pDzQQPFOZY0l
tNPMZzQSG19SyoP3eLTaZg/qTdlxLcAhH6vEeFPnxY+0ybLnnqOHws58JP24t0MAs5Gr0+ZxsM97
+XCOOsOrKKMsmEd4BgOQA0/CGBIrDE7AX7xHDewNYmwc6W0d7tiA81LBZtQlyTknmppf1Q6bmgRJ
OKwoxHi+v97e5mDfr1I7gOJvyjpNXRyrtGm8OJmSn0nl6yCUsuR6f5W9F0ju5AAK/H3NbPZ9rXdV
4QxVFpj26JwMaLinmU7lNRrU9vT6pZgwUKEybiFJ3Hwrm5YxBp6EwyhVk3MVJrHmS2IRpwkU5JEY
1N4+tIDoMdihS3bTbK2ixULbnVgoxTIkRSWevMRqy0BemNdZVXeEQNmLH6BuQKZCGgRAt/6ePy5L
UCcwT0qusdkpys9t0XcuNtkJNhud/Fkul+WkJtIRbHVnUZJEbhgqYb7eNstiHxaIutEa4gV0QZVj
hurmvdl7s9lHnikV5uwNbfft/nfcXZUY6axTlduWuWSpcEytJcUlaLT8hAr6ghqSdc7b2Hq0BqU8
I35zJNm9s08B90CVBFK99uq3+3R0lrFOWxadu+ztUC7xh1RJMr9QhX4AFttdCm78qllCbbH9lKoV
6w6O9mkgrBiRl9DE2C3KQE4+VCalzUFpsbNRiScr9gNWJJfBpmISatTkWhxSj2e59Q82jeFlHJru
YiST1LnMWqeDS2fv8zGEoERbudo3sGNe4lKOo2CYI6WSlyTO6Kl6HF21WB3PJfB4T5eHo47KerY3
3b21HFjHur8Tos3nUxtcpkwcqIKmVOpnSxFvKWPNM/r1De5yTXKZo1JcRNj9RU60rkl5gC7abV9K
KfH6BXhCIw4p4NTrFR2dm2KCxTSaZvgX33IFrdP2J27ftKdmlZShyuUk0Mwq7r0mhWbg1Vod0wyr
oFQ92yUX/cG9tHNPcAFyr6PLBlphm/UhLlesGS90uHXWYjpl/mRjMubeP/R7q+BfQ4FFxkcM33zA
1GygRfX0vBscV/xsXtuN9XgkZr8DPeO8rQZwq3DLOkZ5GUbTKJ9qw1ohhApJBNrGjvnNaWrpueUY
phiOsCY+v01ZuwpMIB9FJSP2F0xFfFSI+oMOw/7PWcGpK2ma1vTmcEJOqAoQjKQXGliPaKwKryzH
4o2ylObXWqnqb6XSD26KXfQ1Z+7mD1nTP0WiOlJt3/8ldFYRw+OH3DhOxo7IObkKBXWeGa03Cz15
Y6RSwpY2cyfAU7p/2yqtfp4rY3431bH8FLdzYmNn3r+e5/pb1o3twPz5VrPViWNzwVODM5XFP3M0
FKna0g5zT0e9TKl0pBy0t/XIuoj8hP1bnHCUd0BQDJOUUkmXD4bVZO9ioAoHZ3cn6qNNhBaHhorD
LaoT8Q1zjmYtCgCfTadOs3/OuFOeSZXrg/tlJxbC+CdIcIxW3vb6vH+mCmNoC6uUIeO3Vf1Dj6tU
PBR2l7+VYS/UaBGh9UVnJ55Ogy1M6XL/IO+tTuPXQEoOxSHAwi9Xjxa77nLaFYFE75UBMHCbtOmq
s9KK+Jo1unlpzSI7qQSygxCy94ZpQ65yYNjp3rR7B8yI5jkvaHXL2XzCRMf2cU/NLnSqqtP9h9yZ
PwMeAB4BFZ+QuL1UUXIhCndTFGRL1weYKbZXxN8Kr+gi8cmylNItK32+WPGkLSjOKa9nCVKAr5cA
Nw6BeVtNhl06iXH9xPOYnWCoLOelX+DZ9F3i82UPXuzOjU7E5GdCPaDNu0WDWNZSRbHS4guQOtF1
lIzxjY1lq9fK7exnzG1P8SRHn+6/4h3G4MqARPYQ9ABl5bZZ2ZF5V1HOjSBXSypOS2QxFTYRDy9O
S1Ph1zSCFpsCoWWVAm94Mj9g4xFDwUfsfPSEVStfEYdrTpAtp1/yFOeNr2Y5pgVtU0hvsjqMcnjW
apO4rUJ77DIuInqfKKLXT5na149hlS0yFplplJ77tqu+6S3CXxdqqSx3GcL3PxgXNfGZYVf7RWhL
ovPRbRH7c+4k9rU0zDnxCyXC4Ah64OAPXe/kP2mPU9yh5YCScT/o0VU0VaR8VdV+/oSnVHeElNg5
jmhsQ01hvMvL3E5ds6pQIDgmcWDkOOoUIozO45CNfi7V6f/SmoHMHJYxZJzkSHl7Z9dAR1hhWEz3
8XraXLVxqDRtOTHkUuu4Clqlhr0p4uE9XQ/0Mcao9fIuO8LO7xxM8vffZkxkvDfWSE0ua8vgwI4s
hqg+OSi9Yz/Wl18bVctR6cnri4jK0ess8GejqIbvB5v2Ng2lW4AdPCq86+xpc58jS51m0EJJ0BYs
VrrESs5yvrQHSiA7FxZqQKsZCHkMU6dNgK8LMdu4wq0jthEZScueR7/KS3HQXtxfhnHE2o6AcbpN
ybqF6yEGvWhMSKu5xRwVP8q4OpJx3ClQeBoCNgHtd4a5uTBWnRp2fhLUsWM81XaD7n2nqW6HYIJf
TcvRPHv3sUhm0Y+BtMMmebmeNk19iHdkEpS9VAep3ecfRT4ezVr2V3GYgzrcxfzxchUzQQEr4qqn
36eYCXa/suFFGdZvr08rsH8C1sl9Rxa+7RpZKTR2kEiIF014G7ujUlFvVRauJNokAXJ//f5mJbpF
oLFX3PfLp4orRU2LBsxcjmmb29YgsnFm7A8oTXsxC5YNLGDSMlApm1XMfhjqBgRSoEea9JbjZPkp
4m5vFjvr3M4Slk9EKT1FQTT2/vPtpBDMrbnofqsY3rSQFgmrQDkDNqosDDDnSl5lVqXhPazBb3+z
0ooKhpPBKHOzC6fY1kRbFEkQmfX4vTLKhidLuk8CoPTBR9s7YLAu6QOTqzg3PmGpM2p20i88FEY2
ftk6Qa/muWeWy5c+7r/ef67dxfhm9IPXbb/NFSDc25KW6XEwDVH/5BhJ7BaDbJ/rOVNPgndxMCvb
OWfrY6E1TwufJvdmrySLruaTViFRU+CqQiIxPyxwSV+/L1iFfJbcDSbYtrWY9PkkZkXEwYAP8jvR
GZpvMg18M3TTEYpzZ/MjZ8/EGYAI53r7Ak057lG8YUbLoMXRg1TO8tQ3l6FFMFlyDLeixXlp2aRf
nGYxD0L+zv4n1UKbklnFSprc3F+lVimxpeRxIKa8zfxwKpSPYTqltS/H6ny+v1X2ak7wBCBTmHLS
1NyeASmP0JNvzDLI0TA8KbMW+pkscvwve+k8WgiGJorzCf8Q3ZWM0oGUrMS4ZWYHR3Fny0Lc5Fes
DQ5Ghevf/1EvjXnSoOU7FkGuVtFDiRIORvdReDYKhyRtTI9ylJ0vvJII1wC3Yoy2j63KlaTjrFgG
kybkFmmRJP4mCwlTeEsJZzKXxHzXZXHizxAS/7v/zneOCyA/oCNgVVZ3hs1xaeyJyzzUi6ArgPjx
gUPjOZKt/khDaSf5A5xG3gfwf8cLWi2W3pBgaQb5NEZuOo1QY7mPT2UHyK+JW9nr2q64/sXD0XEE
84PQ6U3hG6U1emitUgZ6KHePhd4WD+2UNgfl9d6jUZPAgqUNB95n/bx/bBdwqHqN23EZMBkyfnbj
ol5Dxcq+O3WlwaaJkHLyhyk7wqzvfbl1pIxIiwH4eEsqA6YCfDGMS7ri2XDKWgv/hUadDuBiOwGA
SQ80AyZCSDhs+2MhjW+oR3kVyFpdya7UjWRikwVK1kUk5lDCe+co0JHm6NGcVpCE327HnhQN/XyO
Qmg6w9W2pu6Jccv4rXOUGFsbDeykN6TSoADAnEVlXO7vmD0EMD8AJhSzS3SMtkWKHioZ28ZmjLMI
2CkL5hM4gLVh+6OLnTT3ysaol+tI3IhdK4uK/7S2Kr4scSf+bXrVTmku4ynsSpCtw4Nre+dTcGVz
hnCEotrf3mxqB74cBVJ+WoSYqhzZ89nScv2KfviRy/VOBCQHYQT+OyzdMMIkMPwmTbCcZK6pfWOp
xjf94Axu1C31iVzwKArtvnZCLVEI7MdKW3x5hiQDJ7C4B/oxOGH/tktN45nkv7HPuZXP9jkRsrR4
nYQ1mt/VS2oGWm62H5FbTXvPGqRUfliKTLsCwkfP8v6W2HvtlDtrPxBeGn4vm59Wx1OlCHZElRrF
TwnLES+X0PgIJ0M/yHP3lgKcxg0AWInUYnPbSqqdCxIOBAq05JcR6s4bux3Gs0b34fPrH4rhFjwU
epC3dqcCylCYqEYeZHNW+bOcJJRXKMwV+JIeFCS/a9zNKIZR+Yo2RfYYUs8mPqZId89x0hRBn4fp
PxPuH+/7KV9C7L2d7EGZHP1i0oLByTAtEN+xK+M09fRvXn18MMclj0GSgbvuBqySKqXkpJVWBI2m
TLoHtXDIfMBuK6ptVtsjndDbb+nQrSeFWOu9le33cttU2TDacgy83FrjZpXN+ZfZNH+g9Kq9+pZj
JUaUJKQwYW9EGUeu9TLEuiFQI5qLhhwuD02VHwFwbm85VkGICVlLLIxvAiN98kkb7YTJBAK8n9kn
8pUsDkNXAHeWK8fmcBrlkuz+/ka9jUTgwXDRIPAB7LtpGmVc2mmTClQJFzP/iBSwCqW56t6as95E
l1FLFPV8f8Xbe5UVqWZpykMMuMErW1VLhWboSTAlkeHTHCh8qbaUg4tm73WyK6BZrECIm7xLqwh2
HfP6oGvy6NpiKHqai8F+mwy2dqYW6D+uep6vP4rM7VHK/V358cfmKGJn1hnKQjmbpKXqZiFHb3GG
2KNTOH9skbb9NTEufVCGNj+jQhi5NaTx8uCT7r1gohzwp3WcQ1b48mTUtj7xTpjm0EovLmHshI9k
L0d9kNvG3+oSColI57ybN2EbgMesODG4oFqS5gE7Jd25SlzenyIVMb+z2o+yDAE+zj+AwE0Gj1Fq
+/z6nQTEkFaryk4i7rx8UHT7or5QY8gD4Rg9aBrmfBNquQfNv70TwtEEtEkDC0OBzaUx8JKHPldp
q9rR4s2FGJ6zVkUQPYr+TXPQLvcfai+uEcyx/QIvTIDbXIclMi44ecIfkBWCm9RqmpsYsf3Qozt2
sFH2zgiW3MoKkVvrsc1GGQtVY/tZYLvjvPYHxwBjjhgpFBPLjFeZ5T66LuU8fLn/hDssbdoisHdX
kjLX/rboHWapnuSKijsyGhF62IOqnhCh/CYC8/rLwJO89yDNKxcDr13HpVjUw1OzLPa7BrU65jtl
ZP+8/5v2zsz6cVcKLlnxtiQtkEC023mMg25KtH+zyC6f9TG2Dl74zrflmqbhBcYSDPW2GJTwVOzi
ltmAbfRhYE3osDjqOD+ZrXykmf97IvYyK+DDooFHAGRedQPopBhGc8ohsKdZkrceqXTzpikmPN4X
rekAaWSREXmRha7XOeUK/SQXVRH920ZVDH1E7b6OZj28k/u+aP3ebEbtYltseXp0/WK6S1zpiouG
o8YQRgCLPdu9Y5zKtKm7izTI9anubD2nn9Ak33rNmWZPw3h29BSxAN9ylKSyvAXAruYKhaLnIPrv
fM5Vs4uGKVJUt0qpqE6T60lAKETlfFKG3HzKUWY/qEv3viZDSZQraG0zYd6c1EjL1T7rtSSAXdT7
hqYyFFCX5tEYJ/ngztyJQaBzAYWsn/K2alLjrJ6bFfSiT7KCqPwyvZt6NX6ylkX9UcriyDNsd711
2Mk+3VHyGq0SzXyLO1rKUUnEDvAbQpz5daR9+Q4JX/vg3tz7XAhzUBdSS93SJKTaGZHHiBGqa+WB
AZ0iTlDU+4NV9r4Xz7MavGECeNPlbqJF6Sqol4GY8/RRGczaryRV8eCG1QdV/Ro5N4dv1QwnAVi1
w7mhXt5MFYKM2JCAcIhbY/6ZITbpIZenXcWQD14t2ekbSwvj5z5tJ/9+INt5SGQTqafWsTz9fPXl
ykqvMF3UUCdz6AMZZ4Q9s7dJkbbf81Tq/7m/1s4uAaVEHwHKF690KzNkttqMtvLKJ5Dn5IyPQ9V7
g87QuMw6qcXdWVcPCridjaJyD/NaaZkwhdk8XYbTYSmSugiWWKo8cyy1y2o6c7r/XHvvED4B7Ym1
9cyV8PIdmpIBKXFJiqDtdFrcUZwECYIaHqi0I62OvaXIocBxk1/QLN9sFISvBkeS0yJAiGv5McqY
NHlM5MxvCSS9/+4/1s51jyIMqBssryEwbNOlkeCsp5gyBZU65U+KmObWC4tO/ZiEalK6AvM+5FKr
/CAW7y9LFw2/bWwwt2FyWOnJ9QyQtrUFXlADYaV2xzg3TrHQJcNrkS0LZnlypuv95917t4xhgH2u
NvM3wJiZU/L/PKJJDFg5pkr0qdS0yC2ErH54/VJr15XG+kpH3GZSUmaoIissroK+NJCcQWHetWo9
PxWTBt7h/mJ7wYX7Bhgu4Jtb2YmpV7S5MDHkkCfD/NrlQkHgVuusBzNvjYd0qbWrAn3oKS1T/YgV
vPdO6THDz+KlYtqsvTwaOtBZrBXJKgwb3kvV4A8tN0lzThI7Ojjre9Hlz6U2pzAfpjyqhcLY2C7S
c5na3Xni9vi1aAmmQ00cvn7WCgQaH87fzb+VXfHy2TSpa+qkxIZgUKZfiT6Gb/IuOUJrcc/w32zu
hvWiY7vQGloNVV8ugxJKwpwB1FRYx4b+qaC8WSoXurwEMXdQ5XO+JJ3l4oeW9R5qOsbgjXitBlET
5ineK2VZeJYySPPFbGyzxtfNkN9jc6N9tboislyoNdgkq1EhDF/W8858xjW4/ZXBUUpd226dT1Fm
lOXVMdGbuGh2o0SnLi6rzpVQ6A5yRZF63ymyUPbiUky/TLm0sWCpbPmbYpaO6uOeXb8fxyn8kI3m
0p2mQi1r31QFCu5OGo1vJOF0/blxUu2bXUpi9PVsiBqvzLWl8HPmNI7fGc2IC5/cSFIghcvyVqga
pqv1NAB2nyQw9x4+rNlPo6Ow/BDSaSNmhGamXNS67eA/zgt92hHNOW9Oqiz3+lCyhDsbPTP5Bdyi
MCnVyu4tjCMsMZvczmuyi0r8W6A4iMQ1vSWgKWUkvohIZJ+JUtbyrnMsBlMuYP/c+A+1SYEWRKfE
37u0SaaHotadSzFCGnmQ1KmLTmTzSuppmWznp1DOM/MkF5GOjYQeqRpxLdEkr9LS5O0CYCD3MXvq
/kf0EOajmotEPUWS1AKMmtJy/JzOFDn+YutF+bxUTfexThvzCX29qHAXcxLt82zWce3mrbl8s43M
+TmZy3x2BCZW7pCg9HOVFLO1LqXcFEgcTuP4dshKNXuaummcXAioke1TV06k94WRRf5SjJBHM6zD
l6uMOV7kRjK33gmdfiv3lXnQW6+eTKGca3pT3TWTR6Vwo7xudL/tneSxnKducKGDOt8QIZtsrxel
8blxjK50LdA69pMqTVNg1MqUIy0M6deTuWjEdYyruUH3wS70BH+TrlDc3oE6BdOnnno/ByDVPChZ
bGK+xWXRuPYY9f81Ojp/2DdKZoNfHSNnr2vmQn6s+8X4MkhhDALMSEsvH0pUFc2MIbU7A3OLnkeK
yc4tbLORvpSiVU0vgl8dSBiEf9RSVO6fS7nOF5ecLR3ZlM48PuCX2X4e587oXb3uta91g9HyGaVV
s/o1SKNaeCpuGkcNpJvYsKKLsByC0M544GYahG3drGPZVwSYnZZeqWq8ym6ZcECtnR9jZGkn2xa5
F4blEYngJtqyMpclCMsVRoVU3cuoVClJPEXNUHATh+IkaWVxyut6vBiZtbxRE2M+KjFubpJ1QZKe
lcLGxbkdyiK/iSVuzIKlhMZyNcsCZGH9AVh2/vo6DRgeEii0xPhzm86JVHRLPjXIRTdO9V7EYsaY
MZwo1trsfP9qvnkoZlqkG1zMjDKwXN7E9nQsy8iR4f+FEzTNoowWWAm1cVal8Midar2NttcIORx7
BOGaW2pCEi9gHO2SMW8zNf+tJl0/lYH52OsfaJXE5V5cpYK2vcQoQdINDD81kzZyWNtFpI5n26nx
Y1WNXV6f2aAECSCA1IY+6vYG1vtam52SsimDoP/GSbTpMjIXFhdTEySrjZOIB30slVMlK+Lo7O19
O53WLeeOGdBNn6/EermgMZQGRodjZNHrreyqrPtQSn3/ehFcsDPAAZDjBbF2g6IpzUTu44XuqapA
9c9UApPdi0uHB8nBO91Jv2k1MVIAHUAps2221ZmIYBFD7jKGQnsG3B9+chrH/lnQ7vvYdMp/rajn
gzVvXuVK6kJWjpyb+unGfaHL7MlqYCVh0TUnXrfid+tESk+zZPx7f3/edKGJIijA0+Xi4LHWpn4S
TAplY7KKwOzU/LstnOJ9pPUmOEYn7b/VaP5ehqyruMxn8QUOQFqf7v+A33jeF+dwDdnkH2xYe6dY
VE3JrBC6BSaQ5unkr13ox7l1un8XvbT/Z8Y6SYBc2JnqFm1bPmUYlttPs15rkt/Hkp2fQ5En3+Ww
lJmDT3QL7v++3yFn+/ug0VKYMIikJbheOX+gJ7C9mYHoWkwi1SUcXXWKgGwLdTIiX9f6lnsxbOzK
JWNZaZVN2aBpO6ftP2qWVu9lXJw+qUaiz/4yQ4m/jgNq2W6ZGF181ZzG+lx0nTnhBFFn/wAXyL/n
agh4aRbE9tOoVspymhpt+VkKCbXPegy17y2Kq0qOd17bql/Y/UPvpt0ixvdtTKfuZHWwSpmyQbF3
SXtMmmrA9L43UWQIl3LASjwsRlPHZd+OvRtV2L+8JYBlH1t0oEJXme3p68E73IZaPjHEQXrWSOBB
kFRfvsKyjE0Rl+jaJzzryVzC/rORSNlrgXXrKnTBGGdCwbkJCbKVYn8l50Ug571KxEukp7ZojmQt
bzFgLMN8ikhGEXI7HUrSNDdzQKXBYoXJJc/D6US+I/siSQe+vxJ6ca7q7+KkT7CZM5Z/4tbS3iHO
dURzuwlM6w9hDEjmB4sQGtTLt2pOoUwni7l/kunzCTciwr7UMZuWNeFntsSeJEwe5AJ7CRbLcRR0
DEhvuHWkGc6yAk/ogUTl/yKjGB9SKbItl/rSOod6pf8DQSx9ClHlPmLc7URFaNl0Img+os26PYls
rZpDVpeBOczTYyvnI4CzEG+00TnS/91dCpVjWqqsdgNlSaWacm/FLqFGbdPgxP4bHe7RFdliH6Q8
O5/RlhmwWkz8yem3yBKqiEibEewJ5s6pLrOe1UGdWeZJYdTg1U1cPcpWWB4suvN8NJSQhwE4yQRp
m5a0WmOSmS9FgNZ2/4+GJeUlaYd+cBN1sY6gdcq6EzchlH4ZWkG0w3dcL2mcUUGMbJqWstFtR0N5
MNu2cKsuR50wmWUXvH56arPB/jUxKvTrBNBdZsrdNYVFc5HKxXigC9avcpWLGzbykZzRzjXIuJdu
EEpNMmDDTfa+SgcpQpBMJ4YFfAqFx4JgiUrdGW+H6hNuQN23BQDxWWSIRCG3kc/X+zFy9x2tY1KO
7Dpx2sTIxgbu0lJqB4uamY/yYDzjUIE051RAlcLi5CDD2FuOuQ7NYMaWt9qGtdmUCxOnIqhtRfps
Vx3KA0aB9Gg95qfFmntxsOAtyoY2JPwW3CbBKN0OLbuxLp286AGthmb9FhxRdCr6OkZ4ycjS75gT
Tee86WvL00pn/hT26fgA2ak6uM73Nj4tdzT5SHluDUJVIeVtoQOyKcwueSygPyHcOzZuLxWJ//ov
ymCLGf9aZAAeexmfi1xeGjubisDOzf5kRYlzQTAlvzp1ZD32S2t9v7/e3qPR29cBxoFI4RlfrqfG
op4mc4AQG8XdP6xkLB7Sy/pnYxxb/eBz7u0ftg+HjokTgqubAzPgNh3hYZUhtoS9dqZky0Vp1OZS
oUziDZaI/+LhSImxxKSlya5dH/6PLCxXyswKF6wSak7KZQnLD6MjxCnBE/XL61/jnyutT/7HSqBK
lGghHQp6hsw+sLCMvhd9Nwxkjxqme1+M1BdvpJURaWzPvNphA+MoFIdzV1duBY7vKe96bKWgv33+
i6daMaN0QyG4bZOFGeIrbrygo1K57IPE4rD7lU18m/Bhkw6K3pvSmqNOF0ZjavBb8GzzCjNaZTJd
ojQY4uj/ODuv3biRtV1fEQHmcEqyu9UtyXIOOiHsGQ9zKGby6v+H3sCGRRIitGaAwcIajKuLlb7w
hs4bbG26jyp7PghF9r7eoqxJaG7spIBDY8Z6CxwWoepZ+5LMUXoaW2M+V3NzlI/tTYjqDrUWykpL
b/Dlnugzh+RP0KhrwgxZosgSN8A7Rwi2ndiKjUDwyjNAt3vdBMGB20xGgd0YjE2EUeUmcnV7aq5G
b0anyKY8G4u+uRAQHl1Ve5+SCB0OBzjALaE8NzNQBTxq6HIlMYQNebojZUy9bEzL8+sbcfdT8sKB
EqFhu+EuNOaIy1RkZjfCa+jOU4uoZm8dgRt3XxuiKShfZJf0B1fPKQLb0dhYS8oRON0paZKZQqkc
fZq0OTkTXNIJQCCpPWnpTFo9dA2OxVZ5QE7ZooY5CAstBf4CD98mYg06BD1JfjLMxFs1PCVqYI7U
0hP93CdoEQAqsXNowRJMe7csnLq7lGWOpHGaYtlKqTHPXaAE3ZWY+6j8tbfZuHP4ZVRPtmDtug+T
IlBpAhTApe8HU9DEMC3pfR6Xv4ZglH86qLU997QcDl6OvQ3A1UDyQJ625feqgW1KmlNlt1HuzUer
HeJvaJUcaVPtRdW88oB3IKzh5LFaf9wo1CKt8vxmxVb4T96N4XdHaidXGWG5AyEaXWdMj+zd944R
U1pEeRZA6PqSbXU8dOwWPScjN+THXJnyyg0cq9VdIFnqr9cP0t4CLhJwWIPYFKfWgnNm3diznDMY
PwZOrRYP1QXBiID4uI70C6JA0btRyINPKak5SLWXC3wV0C9YZfJLWO6Uu5WX92FUZSGqnNyHNJT0
j0KR/k3HzPkPL66IHLjr64NW5s6eeTHeajXrKFB7Z2mBt5nSZ26httMvZ1YT//VPujsMZGiIJIQ0
mxic6x9+Y6SlEPhL6VESEJZp4h5EMntXEwoMKA2RXir6Riyd1ZTpW+Jj1kdq39+hNEQpCb920zfj
zFR8yTRjxTWKzlTdqG7rwsVmJ878HMOxN7ejUaxCvxWAL+knB2X1UstWWnP5ETOKMn/WjBQbYbsz
PVCn5dtfa7xN8EDgTsYWZN1EkAO91pIWpcmuy8uvbWlTtSpK6IHZZP4PkcGyiChaLi2LDYC3p7mv
dRmFOBuhiU+VlRpPUVIFvjX21kHatlcOWoqCXDUUJTj5q9AAH5BCMhtk1YxG7+CeTGr3X55W5a9a
FtXDmCjBWckaAYsfE7UTHMr+qmpFp7iY2WkH+3fn/mFHYdcL8gwZCsd5eSynpq5sSSFIVs0o/NbV
k+IZQ1nfsiycTq8fldeHAij1cqgSn+N+doBJRVMQe2XXCR/VqvydpJE4vz7UzlUObwApQ+owzoK/
eTlUo+EG3CwBeZQqYJYs+AljlMRXZ2zTi0Aa/W6KjrAT25sA5BJwQfYrCRwv+MsxRzUWbVLU9BHH
AAu2IDQ+kzfKR6LA23uUYdiMFICWuHydsmlRaBmzQy2x7+3pFIex9tgMUuEHUmE+xE1zpCSwN566
GA3xPZGLX/cy1FSU2qxQ9omjSnGbSgke1SFK36lab4Jfwjnn9aXb+4xQPgFq0EFZasAvP2Nhjk7b
CIiqTdBbnzpJSd+1siIORtnuRVyicJ6gOakR0azTqFgnlzdRRbgNhP7/IJobnNMuGh81OT1Qitu+
uYxEArrQt8lu1nlAqtPZmiLgc1BKqn9mB9skz2pl42IHI00BhEuvhkGjJLZxjDw4BnvfkjEX6gcZ
D+aeL78lOA7oxhqguhJfpWszjspDPFZHSNK9HfLXKOpqxfQgivJJLdiRRiu/D9UpPVfRNJ1Npfsh
AXy+vL5B9obDYHFxLyAi3CAgk47AHJo8WsdT1XrFIFmJi4NFeB+bXXNp+G8OBMz2VpAOKRGvAtxs
08s2G00JBliJt1oRo2tGFhAbRBTQ+huDTxLYbYqSffIDZ3fn6B774/n3Mmqi5gQuiv2zJP2b/A48
f0dCld+GZGrBhlhEUG6LHbji9fRHPlciVbhFZZAoWtDd0rGTHkDt42SFG+Q34jnzJxqrae3aY57k
KFUF/cH+3jILYOXSVuXEElIuHgQvN5mtpsZAswGCH1iQj2Fapueh7oPPiBj1D5hGz3dAvHCxzvAU
Ebktu4g2a17YN/ZjVlrRwcH+s6fXXwxAD7+IpJjbePVzDBk0VNz2sG1h9BduZ+ZB7SWppt+GfLBr
t4uMIvZxP8ynszSUVenbIxKgbqxome0Ba9Jz1w5q0/YA82I9HSptFL9PkrqxvLZPMCSz8hnsVRzZ
VPjHtlblgyksp3I9A95kYhCuBGCjywH4q5oUCTsqY8fMbw6530mniHTukBiCE2rXj2qAvI+ToRQ3
VUOBCGt9JGa7c74MHDYR6F8AspuMBBdeB8N0tbjZfS09DXLfnhUjMy51OTkeNaEjvced4JbDrCG/
SGJCJX19Q3K4pCIMcXgRiSNfJ4z6PGFo3/TRKYVnTPOMT1JVgkWArd2/E8LIv8KDGt/61UHocsoW
lR4kMDbvalmYGMXTzbxiJftd1Hr+Hv67ubRdjbu6qvMnba5BgclztuCxjOvrl9omYKE/tVCEoeQu
IvHr5goTM/EKGc2rI8EFKcGNPdE76h9pPYznXMXjlOLpEfn6z+3xYqehmL0AaHmgLKiIxionG21n
thM5ca6Oju7gg6aakFSaIdXTe90Yna/oTduoPGVd7Jq1Ld73XSWbLrb1SeSn6Ho9UcuTpbvAmegc
zkEafirYvO9kE2HUWW/me6IH9Sj/2OxPfjSqBLT1qOyiurVc138dDwrV45iVkn3tRfQtwWHuolth
em7g+ntto4uDqHVnOOJiE8Ip4PctpwdXwCZYHFOvyDWOHwOraTw6xBiAT6H0yxb157duBMioILMo
qi3KneuNYFuh3OsYwF5LrdBoaKVB96D16ncpC/T3OaqVdyBB24MndRMNYcmB8Symr1RudWqWLz8p
6uaiJzdyrsCOpqutC9vTJ+QFhwF1w9fntwlJGIoyHSw7molAjlaXW9+VYxg0I1vORMjPt5GXC+90
AHD/vj7OdtmgKkATWsggfNC1JFxvcJqoVVlXMWS2n+iZdLU6gD7BHMfnthLKwTbZXNoIVLFsKqZN
XB8bTm+rDrbI1ca+Gl1Yf3DSsr0TACruQqMqb8ro9K5kleU7e0TsfNLyo/L59v5Ap4NkBzE66tr8
kJcrKPTMkedWsa65JgdPSDtkP2hbdoxqFMYzyoY8yo4lQv/1r7zdOAyLHhePBQHSJljv6hbZeDgW
18iS5ksKvthDX9Q5IyaeHGycnQWFoEkQRvGI1sd644R5iOyg1ksce/kLAG31OsSydcaPu/D7asy+
vj6zneEW9w/0eoCLc/JXYQRyhXm5CKNfE7Meche6V/NjsNP43VjmKPEP05vBoKAjYM6xiLT1l47u
yxWcGgh0VAKcqz0U9idJVLKbIPr4Hdg53R2l/u/1+e1smEVxckn9udbYNy+H6zD8I1dVnGuwZHQD
XNt3U9opT5pkCbd2lO46y1p3fn3QTSS9zBGhAjo9C1t7HSpCQwGeMtfOtc11J7yEWJ1VrpMvsI8Z
lFF6RcVRejayQvlZ5nV7ZFW8vXsYHnjGIuu2XEOrNUWMtRtMk6u8ZtLnydbSu4BJHlSt9kbhT0ef
lXecw7jsrL/eJzvRtC5obecqaqF/E4iI3so4fHPd0WCz0PAxALXA7V+XU/OwGUNHgjxrxQVleKlR
T12VHkXTO+f7xSirL2bXuh5S50dVbXKak3AqQH6BJrtUHY6e9Z3PBoyXPcmbwOqsL+ywZNvrIZK6
VjsLX+km9ap1dnBwYe2OwtKAy1Spf6+5X2NUOYNERE9/Np+vypiClQ/nNxsXsjh0qyz6OBAreBBe
bgElVJRc1Kg9aknxdW6D7JLXSuwJyxwOolaKv/xZL2M44vQFk4H4HffiGjKg5mJQxxjP5GawrSer
FOH3Hv2KJ2WWo8TttBSJobiI9dEdyhyVNXAhava16A0o9UHfmcDAowiErz7Edwh6YLmgU5R8iqQs
+S9VQzggHGmAvwuTLH2MTeTD/Cjp5H/kMjI7F6qG+tFqLRDyBWU9rCWTXn+M7Dyb3Fyn/uymhLS4
OEsYfFjgb2PPaeNePWdKK9TPBOW57Bpo8PQn9MctAs0slxO/FNgEeji/0uuarNJ8b85pIZPzSFZ2
kgadl83pFPtf3U7lCvZCyHuT1qP+3p46cqMmnJ3ZjQYxT+8Ico17o6mRjOxHW/5Zjk7yXxRp1gco
vmHgDxKC866J9clvvc6Kj1mG5tyl4PZ/QiMpKP3BtMBfyp2Ual6P7cu3RCrK56bvcscbDCO3/ayv
ggELTCv6nNowa/wW+t1JC+yhuwu60XzEEr7oP5izrX2qDGckEW8C7XvSQsSgXq8twJ0olU5Dp42h
a6LGKJ1TJRYP+Tg0sTekUvocI1sV3xWIf42u1Si1c8YdOyo825EEINIYxQdIMCOiY51qiCdczhTh
B2OrVp6e5UK/zg3KTog6Jd9K1OEFPowRPBcpnjvhGk1rm66ZRr3kQyuzOi8p+cu1JaN6QrpYSn0R
wBj2TWI3mZUyJcoQLa/wu6kGCEXDaNLurdwa60dJzafmQxNq8u+inBXNSwXSC24vxCzeq0GaXhKz
xGMjpHAluQBe6n8qFrv3hjkNEk80BcQR3R7LD7M1DpZrJI6o7yRVFf8hR5BF15ohWQ8VRo1rxHbi
vDeTSpWf+t6kPkN20jxw4aKjAByuApJlZdZPLFKiFKZUnycfA8il5YFgxeYUQgsEE4X3EZHtFkhT
RbNEjxo3M5x70ncJ+k7PVmw4B0Hm7ihcLQRadGBA4b+8V/I+lQJLMtNbz80IkKXuboBtsrvXX+lN
aMBclvYOtRP6IeBVX45i52gnAvmlAitibwQqjTpWp5+yuIYsNTfmqS+PAI2biXFhUmyg+w40aDuk
GQtFhqAX36Y2HO4VrQlOhlnUB0n23mtm8zSTNxKsbmD5Ey/ZiNULSjHdEPswpGZ6+V3i18Fw5Du0
NxQ1BIo3i+wbLfOX3xCfQ8RI4wyB+FnCUonsDaBJnF7IJJsD3vvOUISpEMKpdu30OmS1KQcjEdI1
SFrNS0Sdnythhg9a2ztH6KNlg60eG2gGGAjwPmN/un5sWsPEWg5YODYZencyJzk9GaWR/ZTyMHsY
sEasD6L+nY1BOEDUhgb90qVahakZ5GG17IvgOlvN6OeYVviCW+qohrk7zNInWkT9t3JeLXjrDAdZ
YjaiUT8TneM5NYbuNnIhrjmo+j9GX6d35pRrfm6G5X0vpl/cB5kfzmZxN1Rq57V12b/1JBJD0MP6
I8IILGEdStJlwtVmDu1rY1a4GYROBNZfyKfWsstnfTKNCzHtEdpmZz8xKCjxxUl3y5UNuM/nDGj2
taPu7AeoiZz7OQQo0EnWwa253U6UtZfWCIX1Rc98WZa/QuVpthEaNCr1qoRh1rlROAbx11qGTD0U
URP/LIfgSCViOzu2E316ugc0YKn2vRwyLGDnjk2vXONxsP0aKc1ToIKATwrR+6/fo9tNtcC/FnY6
s9tKJQU2YFkdef0rGZ/xow+D9ivpxtEou7c1fRBQc4vkzJooYZXUuenHARnNh+Hcxmi+V7i1+8Ta
9dWardjv9WQ6CDs3U1ueCJAyi/gcRer19VZU5R+FVQguYxN87dRU/0CMcqSns1mrP6MsXpO0HUlV
V2vVK1qMT2cI/HcUuUdhX/Ggk4qPnV4eiddAR1hfbWwIUmH+XjbkBv1TocY92YKOYKL3tjhh+G2e
VTkMTK+NkNxwp7Gy/kuLViE0y9rEdmU9t+yzVgZV4mHGYH1RacaGPqXbOPDHIYQRDNJrJEAqrdJN
NbURftThQo+RcKk+xYgjjNhil8TnqDvr6VlqBuO9U+MXfcmKqX3OANz/VpI0/2o4U6heHHorzlUO
MYN40HhedC8HSkAk5Izqv2ZbG80ZA5Thu4W043RXoelknQLquD8KvJtiWOdZM59bLcvOszL09HLr
0rCuC+e/OitOMtm+2SPlci91DTFmiFSS7ht6FjueLA0dMiOY+ASnqBwBeivE9s85lO8Sk5NcJK4K
9cPwY1tqVbfWnfpT00BXJ0a0AaMgzWgpXhl0lIZQ9dcsxNv7OnKlsS0DV3LMSXX1LEyVH2NemiUU
hiaDZpRqyS8jruPAI3xL/wnpZernInac71Jlw0BywiK7bxQnqC81IWrpZbrZROcOtYRfaa4E2bkz
xvajklZdgm1FXI5uAbkwc0ut0x6GeR7me61yovDRSSW79wLQeN+NITbJQiIL9fDcSef7SJ6GzLcR
42m9Xq6xnte7oPy3xU4YN8YSgUdfiYNUgmWvVQ+2k6W9hzzQpLvJGGq/5yzPn9O21e6xximHk5qF
Y+NaVhKKuyRt5Ds8U+XW7ZwcBM9QSP+qJsKVtlIbz9PgSHdpr2a/uroR3+sCcw2YKx9RPiq7INbv
skBzPk2pNiWnJiy7+LS8XPDOzTwp3GhO+t8sunhMtG5W3uPRYJonW+277APmZXjQ9rBYa1+o0vS5
j0e4YnnW9xcpmWLtpAd5i6pGFTtPiHRJAvWAIaYDZs7tKbfVJLoWnRaUHhFx9ZxlUNpdPa6N9tw4
s5zeWWag/y7HyhE+Ob8EJjEiMPazboYsOKZGcBZyWBWe2upd7BdNF7IFZGmsJ3dQxuZjgAjDYt1e
auJBDkn73LZoDMsf5EBLXdwikQwYZ6m9M/tsdu5oLCG7OeLf+ySkSOc0mMPHuQycx6bU5U9TRGf6
rgrbLHbz3sy+0EHNJlZTD+uTaG07vDSW1jxDSoKWV0FL7X+G6jwofu4IhbwxnQxxiWJoHXnc1Kk7
t6KMvEixq8G3qz6/G2Olqn0eTPVjq0TG/M6RxuZHXZrOLws7Cel+nHu5vY+ikORQCuPyfojMyD6F
bTIA1hq1THGhsrRPdaplcFIRAZAuk4QeGlTOwPmCZ944fEIMjE+pJuxwzicP8lNJuNd+Qso1bj7M
atGEXpdRmbixKiqEiLn9FqAzZ1z0Yq4+V2Ut5oNHbglkX0SEf+5oqqyL8BcyT8tL8dcTztNGMRwx
5Ru3Ux+7Q1dheVKn4BdRWgjcFncgAE5ldk61OPz++gO7+/T96VvRHKcEshq7jKnlNR04Kiy0LK+p
Wosiuz6eMqtFWWGMU8njPpGfXx9151UCwEibkp4JRZc1eivPI0Q3hkUKo4rthwyrbFdYUvKMCupR
VX9vKBolvHyYEvEKrspvUFXbYlw+7jzrqddP6G0rWl74HcYUb61aUgtGChXGMmHmtu+k2UGjjxlW
F2qhPMUEu/c16gsHcfbufBYgzKK9RC1/tWBGC3OIEAb+fBMF+NAFoYtIcvS57cb6AEe9NxSOc2xK
aqToIK2GClIU4HF+RxWgVZPHacyMD0E+D6PbpuMQvzVLAaqNCxBO5mCH4dOsAhVohZoTDkhHqmYq
e4MWxWdNqY+w/jtTIghaZKQIhxByXeWUk5nOJWXRBI9S6TltitwfpVy9Iuo4fHx9i2/icmIhsFdL
VOmwVuuRTHT7u2JR2UMcD1ZdKCf9yTZonMWi0F2HksvBB9xOjW6AvJDKgT1QOl+leYMczUbUIqwQ
JpzcVpK1e1RyZy9Ek+Ngo+/MbamcsMnJOrbS11YfSNCXcSPMQ5HfibRIT3XWthdRypWHksxhk13b
3JDMjcic4gZ1ALDlL29IoDCG2cZDetPbOJt8gRCnhK+4ln3IpWSuf6tKSigUaepADz2NpvfFiEdX
H02K4k5Tgk6RwSVw11mLp/br67wcgpeXN7UWmHXcoYuK9eaQ6FHeRzrGz1JmN9iOKcGHJui6g920
Pwp0BhaYLulafMnRaopjqU2FulMrX0IU/R0BSv/v63PZNGA5g+i40PuEo0fFYPWZLQGYR0xTeBOp
2v8KUUqY3XKsFVpLKpAxF9kaR3yoCsv6R5sKub5HRS85wqZtp4qnDq8gUL8FuLwu0Cm9JmDvFSE+
tOYEdCgKz7pUHlFvdkYBDb30tmUDH+j1aWnncuT8UlxKIMneO8MYGZ6VVHZ1kOXtnco/SFPa2ogt
rJslfSeMripQ4tONcn4IxPRvZk2FX8Tamx3Il80Bc3rJJWkLrlEPejLMDdKvKRL4kLP7gqI3HEHJ
VaPqCG60s08WQDnhAsaRW5xPC1ZORmabgKVE9zLsauuHA5P3nKFe+q0sTfMLU+6vVRxCapaA9x3U
PLYEn2WuAEGpeAIUwBv55X3Q95ZRlhWP+tRaYrzkRWw6riZkpzpZVVAErkb/0/pQY2P5224rJfVb
hy4OnqkB0g9ZaiPs0Uam5YaKZLyZL8+Po2cFDoqzunUXQUTM0RqDCrMeJsqtmk39QqNDupQ4px5c
PnvRG0UmlWY34na8ay+/A4pZEyUGFgJLYzjTuZK9MwszdYcBaI0bBXRXymY+grrsLT+nE0TP0ofe
sLZbXBiQsceOAAN644R8BZfuIMyLRqZ8ael2fkFLfPbSIboo0ZEf1vbtIUrGuoVCI/DtzX1raQNm
ihWho5CM8gtmdJIbIhHqBrmWpi62RPJBbXjvG4MShzMHrIcq6vI1/orOMYSUA6mFNzIaRvC1j0LJ
w4oocNN2yB+7KpmXisTbrw1m+f8HJUZ+OSiiB0RKSUzUigT8xUB3/X4QC0NfHCrO79yEQEmAnS7x
F/f+ag+BrRadDWP61o8qZQoq5E9ykB7Fksuf8vKZZEJ4lCwiqIs+6bKsf31FLergnwdMiMaj+hEH
4fzc9EbhoUmmKzwyuXlJouG7pDT/Q8NngdwD0GP0bV8EWMbYmgjcQZmOFUx1s/ApgxZ4cM/vzA/U
I9ZElPXNpQ3zcn6KnZrqkEvSVe3ywqNR62DurcyUHoT6zq4S1YsQln8fAh97e5ROdmj+od2Ax1i/
MKoRyX2MwvEtDgP06gwpOCHPbvtdOEcHR2Fnq1DZYyFRIMHfdY09CbV+ULlpMM5FveB9PVjKTxhy
ycEoOweOzhk/kaH+MLRffso5FnEndUF4K21cJU+KCNXfRmo6SP6MWW2fYa1U47UMiaHfnlv9P0oW
rS1wUmukeFb0dWmrQDXagaKLE6W1H09z5Y+FFF1fD7W2ccECjLI5CYjLAiJanYdBaeIMMBta8lWM
6SlxaQFQMYzPmByp/8O0uL2WPhrYr01ZNu1T9M4DK0TSMOywV8ki826CiEpbOS6GI5vOvZnRZyFM
B4gM833ZRH+d9KE2nFqKm/iWCl4iC5EmfxCB4duxdNTb2duPS7IDYM8ivFoXt21Vae1MncmxiiB8
pEo1XSRt+O/1ldpiq/GBB83M8wqyhn7RakKlUxuDSYiBkmlUnRItrT8gG4UBez1opzFphU9HGS/S
RDJPQTwYyHNOb0bD8BsWdQTk3dDgIT5++VGj2OoSOSCMHORcXDNNKBdtQFJdhM10sFv2Piqne5Hm
UwjBNztTih05KVBUTbOovbPHZLqMqR0fUEt3vypkZCBktK+QcFnNiE4MTU9oBDe5UlQ/KlXrXM75
7Fpw4b1O7jJ/QFLRK1Giceupyz+IQH8zg2n5qlBCQNwjXLnBQ8bT1GehXMXwacvyHJNYg7osBxfk
S3bwVfdOBfkhdyekeNDXq/Me4YVddU2Nq/sY4hnWTZZbj2P9PDWH3azdoaB6g5sjEdg8tcLSIt2A
aH6DeZ+cVKTRfG2MIUPH2puxq0isgLTkcJCUQlBZJYyLwpjmZEoO0b6rPwGcsb6iToJigmNG5kEK
vHyhVQSxgDYYjrY5YhqrF1bidFt6ga6LlLX9WZblzp0XHrZaJ9JFLir71+vnfuczMh7D/QGibY69
LHVJqMoI53TVnEcoEKvtg0bu8B7MVnCwO3aePBRklqEW9PiGpdvr1QBxYeE90hlPfINs20cmwSlQ
T0hz/g89TS6o3FqfXp/jTtQCSYUXAdQN7NV1XUU2Sq1CQZYwUy3nU61WMfebnD1pfSMjdJs09Dc6
+anI8uHtUQsFMuQWYa0s1cXVeRjzXOKUGOggtMPoG2EU+TgkZqcxP3QJ3rtq2KOYIS7ytIS6q6um
MSfkvDK8xWkU6sK1YnM8VaoynpPCNKHwa6o4d2Zp3VQJ4JVfjqIz74Wjdd/e/LWX0JBSFoW67XNV
SUYcZqqEx0HQ1Y+RlDYeNR1ahmnwO1Xx9JWxr/HHEarZ6wPvXOkMbMKOWcTPN1sZf3ptqkxC/ChX
nUf44vpjWyXx6fVRdg4MxW9udISeeDrsZZP/9fAXYSZ4o6gKqnS0PytyN5zVcFoENQ41T3cn9NdQ
q7sAx9DeGuli3dqxMn1HmTPfkrujMsfO6Vj8iXVqYosi6B9i4V8TAuYaVc2S+aXDkP+Euxt+UeHw
XCpijqueFHECjdAoaP+ZXfHl9Y+5c9u9GHt1PlRt6muZPOymp3lxQpvLom9PwZ/bQ3Fjvu3BFtkS
6hfSPrUEKglLaL8uu5UiaaZGQlkK9GcY0YsOs2vSpvY3Ki1YAQ4dmlZuA8rHl6cgZOZOpj0YYTk/
Ih2YHyEy9vbSoltAyRdJYtRSXu6lRJ9ZfXz5bjz9CPZbNOceTVrilatrQ/f57d8anjtEd80AJ/Tn
/vhrnalajZpDdxxxoeq5oMd2jhJ0lmE6xn6mjG8GB/GlkStZ3hWu+g3ww0HGCHTqRAcndqpbpOuN
l1i65EehaRwUyvZ2MBkpUSMlTmtjsq1GIhgiDU9draZJD1w0iD4MUolwetSBnBiskNJ4HZvB6AMu
St++h4k+lgoh18I25qGtPY0GmoI3OZ5NEB/itzyhd2OoVfchsZLsYAvv7BlUWfB04Q3lDlo/Kcqg
2VMG/PjW1337Huko/T8RDuJH1Uvd0Y26O9ZCL6X6aW5RZbZBl6EzUdNpLWN8KALTuCqgz66dAcfy
9d25NxSEDwJyg6bV5qUsApl+mcK1GrV99G6Whvlshnn/OZGEenl9qJ1rlRiXmxsyC+XddTiXFoMp
lwG9xWw0kvcjwOA7cAP/wzoRlvLlVOhTO+sU0HQWtrz0MkT0Y2pa4bXgPh77rtEOJqTuHAAaRzy3
pDPwYtZHW0JHLgmQergN9mxJgJcrqz7hjK475xGkRuxpdZ50HoQz4DpqYZm/gkJH5TepNfm5nbFn
JjUpJyCahpJ+bvKR/yRqBxOHFKlvEPPNQv53a0wGnM6BQNjKcxtlqw4BMVzsp6T3nMiRYh/LITZ8
WObab1yth+QsGwEuBHFrAwB5fRV3NgxdgCX2hwm1WN6/vDsBBXXA42EzoKUqTtC6ppOD6uRT1Azv
Xx9p7+viGgkCEDkNEqnl3/91cUp2GjQ16uaIsKjIG8M4vdijmV4waigxastzT+vCEUM+fPBeH3nn
eQQZzKLS11+IkKs5dlZbB7laYizWJ/kp4Xu4Ik2HS9KGrZsXcn8w052TAaiVNq7Oi7QF69FDnXBu
AvbcmXp4Kstg/g6y3jkIx/dW7g9pfKk278Ai1CiagcLFt2CGpJf06vBRGlAnQ333KPLfGwq4MyZG
gEbJ89dLR53QCEOZgkJtlr6Iw/oMUSRzUxj7B2u1xH2rxA0m7oK1h2zFY7582793yQTzXlYDLFr0
RBouZquJ76qEkpXnlEF8zsck/wDXtAr/h3Ow9KgRBSOA2/RMxaBYc5jYjBuBL4M0Nf7Ig/FdF1ji
4+u7cfdj8uqA5ySC2NQRwBKAgTWM+GZJYYLcXKh7SI7q3qSUR0H23sZftiC1bCoWm0euHf7U6qcY
AaAp90wIsz+zIJM9wwmnB0tQQHl9an+ckdarh9Q/gRGkarbL6qRhKGYCEUQGyBoi4zttX/WbAID5
QQYc+c2o8ujzmAkcemKrjnrk2AP1v5Ke/CcbYo3syZ0lTR7xDkadVi+KK4IE3eTaDaZ5Ay6o7blL
rP5nbzR2RY9OjHCdRkPkfq2Wxr0+F/qRm95O84raARNB1Ih/rMuTvBW9jmxMcis6u6crK+X/VuS9
v0orqXtPn3Wb+k+tjv5MO+OLNtjNfPAo7d0laAEtZaeFPro+D41hj1YtLOj9s1F+00wguWUajgcY
jb1TB+qJRiwrt8hAvzx1kITa3lgQA1I9FeDd4uYyxvkXxxnFHZjT2nPwTL57fbPsnQOKrgs0HAzB
JtGeyTybQAcw1FvSLyhHymOVJtGdmrXdQcFk7xjYC6mYEIzi0zo/mEMKFARcoC5mWXq2JV35qTVZ
GiJuNpcPQ1McCY7tPXUOMI8/SG1ogqvPGTnYd5jGYtsd1dUTR2LynBjDqUqydVeuhvar1kjTKcvY
u69/1O1CahSzYFuC8t8B2zQa3JSy5KZunSE7YcM8gL21x5ONv6w3dphaityIDnbPdroMSh4PJxI5
tw1AbxZEMEmCcacUtMWdKum/BjPVvWwOVdyOMuOpCUrDV/G/PKgL7bT2GZmTuShW07NYnw57MrQ6
HnAY0csq/U53MDPcIZ5nqIh4C5zgJUN6TuoUBYLWkQbuHcP5GjRN+U5g7KS6DSGs6jV9Fh1dvVuV
HvpeoNoX8oO2A/VBBF1VSQrJZ4zE+grwoAB7h5Z64BtKX/zGZaw0AKlLyVMztcWvPJwJiPRW1X6k
oO1nl85hnh08ctvLhN+EyA2MX7JKKmovj7lSjqWUdQTTct61d1qPxqlZw0l8fQ9uDzZlBVBsaBTs
KTRaRUKftiTccoLcuPVSakdelcWS6na6kx+ZzOxtPlI4kF4UIxbprZdz6pQ8tjuJKzqNYuk+zwzZ
deRsPJFMypdc1qZzF5b6vY7Gz0GosjtPkimIHaiXbrx0YC/AfOyABwKgAFXew9arBc+YpCC89Pon
3ZvkIqoNvQXU2KbeIrQmyWFSEuuFUX6N4BHEXhE4ku7bmVRgCTcF9lcRNNV9MqPberBttvcnrRfC
FaT9FvDIOn4Ok9BMdFbwJrSp8aYsTj9YoRW5czkkF11No4M3z9q7xeiqUt1GIWWR53m5puBzpliU
i1F1ryWPsdoOJUTgqmjB69dowOPNmNcsLgB9by5tyKkZHcufVuo09smyu7G8gvSf6o8ovEE8mDUb
9mw0xMO7Xptb+1sfD1J7omaW5I+zpZbcih2QEJ/8zpDuajMdgwv2w3HqNsGkOH6k44F3HoXTaKe8
BzuJnmtQNC6lik4Dm96Lx8HskxbrqMBE+ktVgvs87UGsl/ZsfqMbbYeuHIliYV2U+mNQdZHsgbfs
K5j9bfkxs2KkRYdR0soTIkx5fKpnYPauldXUzELeRWwt9KxfEDMaYmM9jT+JSccl3A3YRzhwdZM2
It5k9r8M0JyqPxijRYez7jMOeWxPllc0M36yqtHWUNsaqRj8WW5awP1jn5puNRu96mfN/3F2Hk1W
G2sY/kWqUg5bSSdNYIaBAcxGNRijnFvx199HrBgd1VFxbe9s00dSd3/pDYFpH9UujhQ3q+R85PxG
enUnJVjCHzsU8eszeZz2mheV3D3msAYqvx57+Vlmwh+7XWD2kT+LQdFebh+BrdO2SHcugmcMcdd7
okPggcjFuH1KQs2nrYM1IenhqR6E2Amim0st3iXcJ+gerfe7YFhdx2bGuN2Z8yMXWOMhuhLctxiI
336orZO1LIQtIOPNq7zLgME+53HPXBOlB83tGjN5oQgxT2K0xQ+jlvcA7lsRgFYxo7FFE/gq6RLW
3IParOH95lZhuFIQ1tg6ShylnRtr68mg4NEjXiiNV6JRstmZjBEw157lpPEGxrF+p9TCpSPXk9xP
e2piW9+M0RT8OPq/hN3VlTEGOmLiNlY6mjxXJzyVar9M+/alY7Z5uP3RNpdCEYuqCt+IKyWQkEDT
y0WU3Jly19+HaITfKZXWHqbJ1P+PnUiCTP6vQQ1V1o4KxQQkLktG3mJR6AepTXW3DqPmEOmgxP/+
qZYmEKNJc6m+V9JkwjRHLapQU57yES0+aRiTM1piQUD9hdr57cU2LngYqEjQ0R75rUq1uuB1ZUJ1
YvHA0+zU02bH7lzgp52LQkN1EqhIf6DE38NFXFdzjNNgN2qAICnotBU4r8pKZEdlUoV81OMfTGzq
Q6orte02xoi/No39gFGFCX0TIqFjvoZS5+zmhde0R+BK/O+oCNPQR7/x/aNbcsOVTGi5g/Rv0a0p
aumD5AxIkVZRnT0gxmLnLyEE1wbxe8gWHjY31WsuyzmhN0a0ZedTbBxUSA6LidLS+2S++/73jEqu
9mZcoqI9lqjhocDoNkmpukbUpAdTBHsQ+I3Z0WKbAMmaTUZbQl69AKceAFNZZBORmqiumJzxXHez
7SZVZPmpUadn0yqrox7O4SGd54Q+bBfczTbufrc34cZduCDYYceQNvLP6ocovSHHuU2VlmRZd7YC
I/7o5HpwvL3K5vPSYWWuwkQZtcHVwWqYBKKMjIFIYi9QBDt3jhg76zigI5PS9nZxsZwKNjslgtcY
SIuELRgXnd7zTlq1cW+BTaLjxHCAn7J+XvTsytJCueBunMbQR+6Py8RIZw+X7b1G0Namgl2O7hw9
exK49aaqcDVTK15tih2pmwOM8Ca++4eEJOOnGVr9ThzduE+wLTKWeaSjIqC0Otm5Us5CquPkLis7
VfJ05yFHgzpzAznUfvaF3L7kvV3t7J/NLwtkhT3EFGSZ+b4/OnkbB3EOze5OD2qtd+WytQ0Ik2rz
kxyxekK1I3kt4844G9H0MCCPT6lXqJc2ave0/jeff1EjAunMDW6u37dq8rxzxac1WgmKZpT190y3
umezi7sTxXjzha7DuBeeNpZFswDOEjEXMvy6PRYKQYeOjupFKUZcCcvZjhRPQ8r02ECDKTwI0WgI
tZWNhuPtU7WxMvw5poVLb4w/a4XSqKywNXuROhfdENZRrYri4gzWeJJ0mJ4JWj84zBR74lwbFwaQ
2cV7ZaExXHUDNSRGrKhg0RgzhyMYmexg9vQ4bj/axjHF8ouRDN0Jeo9r9g5oaps5IfLRCdBVX6qT
0G907djCxN3ZwBvPg1UfbWguXJpj65wpnOcIqCK3fgXqwh21Rn0WYaLurLKBqEEXmKdZwIgstK7Q
sQw1BM4qCL3iWDZ4g6ill0SxW9LCIYwld+4qU3+UgXkvLL6qRn02asvwoaaxk/x97san4xp20Bxg
0672DQKzgRXIIrwLKBaPJeT31yG1DDey5j19wY3nXuQaQCUT5ZZsZynq/xhlkNpnYN5AeZsF9tKF
E8wTwVxRfrRqPtdeoji1OFTVHHyKF4kBr0ja/skRjfbz9oba/iGkxERdqBBXc0277qO+IwzdQfUP
cJQqYw+XVi12aZQFMONa5dhG1eSpsTr5eTyqrhro5n+3f8X1tuZtIPjwmwl47bQ21aVRYVUrXTq5
QuSZ34NQlG2iPGzkOydo84HZaNwQpBlsOfX9m6/KXI/60JAu6eJW5mlhnWhuXGpYw2agJ86w01Vx
KiNZSlwr6I3omBthc4cQMny524+9ESQAO/K8NEYhqyKM+v63sJyTCsMImZ21EbDtsjI/JYi9fcjD
qv83kbQYG6dZf5myZrp0JVrXBxxCdc0t5giNrtu/5joDfv9j1i9GkYnHM5w9tZCLl8iwUPQalMl6
qJNq8LJJsdEYgu/k2OFzhS7Y318F5HsAWzmBiCiiZ/T+ZdRtpXU98nd3yHpD5NcpY34jo3/g4EB+
m6WV82Hqy+CIoN+icic5d7wLqdi5Ba4vvgVqTsoHB85aDNfe/4xEZzOGZhfepYYlzrlhTpI3Z3Hb
7axznQbxZ9OrWHCLjFbW374UlhNJgwKbRB9hHlkJuEyj7I6zYUYuomjSx9ufd+uMLaYitJYdnai8
SoMiVHFm3Rm53fJK8tuxGk/N3HcuihXODu9ia6mFRAZ4hsdDIfb9KyzsPizsgTslMaTYDRnq+aE9
o9JXoPGwU6JsrgUmE6TgYuKirz6XlRhFXhRpeCeSqIXADijSaOURbJmxN27bXGqhB9iU3QxRlp3z
x51dpAAIxshE9DaTo49okuivuTn0H3D8cr7d/lhbm3DBQ1sLXsekHf9+qTaQMGM3E/izej8c9CqQ
jlaa5Tvlh721zMKOAUpKMkHj5/0yWh4aZTBMwcWJuzE+WrEui8cJsnP4LAyl+xo3aaZ4uTUzfe6r
WrzFMHeSE+pJRepFpVMaHgFiisHwOcnnfBrb5Bj29IrdWkzyz7EhdLpVMJYtGjNNnGL+IjL91JBZ
zH4/T3Qu28gMf8V60lQusQgrmkiLx8Qrm8zqfdFKEPJmy4gjT6Wj9KuAwE39YxjjMx5FY+DSBsvG
pzoo2c4yopjCGxy1oDBOGss6h7Zc614fRWZBSM20I2JFeY2aXWc2fi/G0TnQ2Eh7DBnAEj3K6my/
Jko65g94+QrUqpHFPEx6gtdii1HWObOKHHyIVUXJeU5N7buZ4QjgBkUXBod07PP5ZGWD1B4UUSLb
WclVZj+Q7k/nMESw010kRD5oUgkmehqk7ktjZ3lwibSm+UkN70QHSa7SR7UWNWI9Q47+Ctw90R0E
GHLkg4IYdcgGqnzptnIbfqIqRH8iCjGedVsVvze3KJQJDaK2oTkYS3r5Ru8/TnYCxcY5AA20DE1l
xaCoWuUuQcw4WEVG5ZLoQ3ZPXMfSNwuBfMx0m6Od83093aDgX9xhCNXIbjjLj/nj0AVNU2ph0cR3
jhnGB+YJo4to+OznsywOMNf9Is+QD7SivYWvqwiQM7RZloahAV1zdbF0atlpjWVHd7qcpl8S7Be+
DsqQIMau2uKCtTCxWFShufO8G1EYSzaDTtQiyg5V5/3z2loUdHWq08qOyvbJ5qWckZ5/GnR7vk8c
/V/GmtKpGXsa8WVX71zcGzNTepb00CEGAStAb+L96o4xK3ouuvgOGdHCQaapr06YM9F86wQcxLbR
+/IOQUi1dREkyb+DM+qeO82hmESzNXVHpdFOcdQN59v34caWox2zDJps4tcVgNrKw3yOGxnUVImV
JqGT+jHpRn9kKLazu7e+O9aGXLpUAYSV1YaLUfFS56SJkHCLTUj9c+dlTv6frIWlm3SOc2BmvDeZ
33o8rmBdgZGywJtWATNKpjwbbIiK0MzVIxeIcgnQtnpIJGVP9XtrKURLKSKpzheC//svnArgZyRY
bGuFcavB7MfvG6XHF7uYTrc/2kaGQz3MJHkRSV38X94vFQyODThFJ4glU6C5ZeaED0NX9oKxeyJO
MdQweef0bCzJOHKZRy7mlHTF3y8ZYtWC7Z4dYjVWRQeMBozPzJ/CoxOhrZUao7RzYDY2yzLkZUID
Ieu6f1cm2kAHA53s2FEJ0d34qWiy8ju4bNObuSZdY5im/+NmApzMm13IUtBMVzdTBhzcMkeH2jGu
O6/pVfNJmgqK57HNPMSXhTdW1V87OPIVFZOGPOJ/yMWbq0VNlPDs3iSnG40Svb2QvqvlBRwI6//4
hEs2Qo5KTQoM7v0nVMK2RDBsli4aztQuU5vI05LS9hc5slMZZ9Lh9i7dyIHo/EPpWZDENLtX6wVp
kCeWGKVLkzbVd8suOs9Ojb2Nsvwp78FvCxOZ8QIjQ7pi62Mnxf2cWKktXbK2UE/D1BVeORe215aN
8ffHjjEo/ByTTUlJvzrh0zg5XeawlK6G5eMgQfjINedbktT2AYPPPbWgrSP3x3JrQmkChtlkPkzt
HjmxG0WGcpq0QvhGlKkH0Gl7M4mtNwkYjeBoMOGw1jpjQovayQpG5zLp8+AihlzeIVWqe10viR2s
7tZSC/sYsvMihr9uTk0VNA4F/cRLO6XLs5TVWa9G3mIHm/z2Lvw9rVttEHbIAkBjiH3dh2kbzlZq
RRjDFWpxNpEa745mEISvokdlLkpLDI+HtHHSA17Wyc9G75rBHWg9A1TqJk6krk32fBaFhpp3RvFs
fpJjZxafkerVxUHHTEb20KcPaj8vZ9l4xjlNPdlFanxNdFEOngE25z7KCvOTVc7GV0Q1yd1Nc860
DzTlrOBImC9/VpmWo83Y2+IxoBYKf9gknpML7wN7r3gEWOaNqhLFvgWGXXYHKbAdt9KByLto/Qv7
Rzv3Qj7AYg2/xziWTG5mDLJ+sZtCHrwglvtvqZoM3QnVFuML/TiCFBUKUvlahHidLilh6vZWO4E9
mKzkV07rnPHY7Y+xkXPShuDvpX4lkCz74o+cczbNxIwrRJwjNTXvsyEN/ElBaX2ZglF8UDRLgET+
y6D47pzdjR1H0xXmEAR7dFHW10SrkEDJ2PFiimGUx4H/ws+iln7PZIwvtx9yqxG2YCVIcRFkZL0l
tv3xlKKSBDgzTbpIOPidJ2pbKGJSOpFfswOlbJJcgtfgNZGpP+mF9oZQS/3x9o+4fl4cXcCnM57Q
mTythwQ5doidUQBJzEXleCYwXi9orPmzJtJ5J1Rf3/OL0swyyURPGbLU6lrMc72wQpN5/MD060x2
K52ztO5+3X6grVVslIRsltjoshgzGJ6qIH3H2VF5KKdBvyCGqu5hvpTrWxdtIGRkmGeZC0B2leiI
sUY4B5wVaD27+6gwNXtL+3E2PeTJst4DYk0LHWUM8UQ1K15xF5hPUwwtNp4V8w3yavxvMjQOYGU5
+jxhI3Ae2M6vt1/Gb2jw+0uNNisjJ9TdSG6v+pu0azLVLoboDs3q9q6kVzO5chflv3rJDs+UFQjY
qVADH6Yi7Kl78/lzPqfDoUokyzd6Sz72Vmc+9ZE5X27/tI2Nx7QGaQ7GNcw4jNVuiLo5HjGHQTvd
bvsTNoPN2QjwuClMJfP/filYA0B+VeplVLXenzNbshmDZciqCKmTfTnr8Fwo6uCQaemu9OHG9gOO
DhODMAKWcz3rLEgLQMSRj4aQvt96Wqi5W9JmTE+B1g1vJrp+lddRvIZubQTdExifvneBNIk3k7aG
eBAh0hej3vY6kDC6Pf44O+qPCogXFsw2ZBkX/ep5PEahLGjtSWWdunWvtZ+xcIy/2k0+RK7GLPs8
qWOS+UkYKEvrpRy/OwZgXF82uu65WrDYvmbO6Ki3koKcdJ6PiGopoVEZkKdk7U0wg6H9m5VG4/bE
kF/jUEa2K9DSNxlITEntqRiIBHSjy/hTHc3OHkhpY4cskEoqbLrRjISWf//H9Sgx8UrbCF2V3I57
Tx3n4qAC2/44auUePmnZbKtjsiANMEJg4oA1yGozdk5maIFD+TcXyXel06LTLBnCs3Ot8VW7lZ8d
2BA+lvSyGxdi2tmf1zUMfEAaDoz7EONhgPn+QRVgFXaX0RhutFT288YRPjTk2gsdB3dheCHAGus9
aZ6tR9bI8BcLV8Q614ciHKw8lVCZvhvlxD40zF8uwmyX8Xw3BC9FEEwgb4I8OEVVSV+h7hogwrfP
5dYdupCWljyZeQM90PcPjlTOMDmBGiCeLFL2nZPlF8ZAgfNrwqxB+deh0dS5PYOPiwA1GZ9xeCIo
zozRpUNT6OrzkCb2F3UujF/6UA5IgFo9zft5kPbgGVuvi2EE0H16Qxt9mVoHqmY1wSXHtqYGHgJo
Dq3jmBywonlluiKOVQvuzjw258oMI/lViVvd3nllG9cLWGp2KpggcNXyKmUoYpnKKG1ITzRn8gbV
zJ71QlR/TcmgQGI7whhYmKrrikykqdUi+y1dpiqWB9+QnOhlDFGx9cqpbNQjMs3V59t7YSOcsvkt
yEmQaa67ImFGjpm2IrhoKdaffiNV5qnN+8k5AEZyPtkM919vr7hxvYCAYf8vECNoUavN1yoB0PM2
DC4NF2JNUn0QGv2CMUvznd7Z737s6nohl0dRDOndZdi0CkBGWgdpPAnpMoym9KhHTma5FKOz7MXV
OP5gw83ozwO4AoFcFfl0SRMl/jHQuyl8qaiaN6TetdqFbef8F5joR7u6ZCqPRjoYz1iCjIPbKnWi
eLMij6g05pLcHpteKoy7Sa3omlktHfT/lBY9F08Nh5EcIKhCB1H8sXnphhhDU3UaA7B9qVq9GnFL
U5UiKcrxT6GUPPR93QNBCDrxg3ELUknqKOmfe2VmuNRUTvEsMSm9OPSzKFiEpDsvZCXyPQ5miuLr
vW6Wj1zfo/jIpAqUtd0l+ewHSgbuu9fr+aNOyi15duGk0HDzQmrOcVogh24XtRL5ktroeKxhrXhy
oKNmH0n9AfSo5YRWRGM7o+EhNW8JL+5UucMCu+qealk0Od1Ti+FplMmvHVySTx2yTo0rRVL/GGd1
FSI6w5XszSMQzjJ37E+aRkEFcLu3PmgA3r7YSlvaAGcQnfbj0qr1Y8TUFJz7nIyzX8zzWLt50zPs
wuEybDzBe+ndOcSRya2LILJ9OzJt7qM8yDofB5qk82FDyBmCLLMDwWQsM3gnaijJrpVWxT8wJfBl
Qv8z+XJ7s1+HGIw/objbMN3Q+lzX7H0jDJvZn3GRaSYfhKTG3zJUf49y3iN/OBrjEZX7vbxro8BZ
7EbZ9dRxcIrXMSYSFDOG0ZiXCXUxVJL0WkfnSi8ng5kkAH/X1Jrwv6zRMDyjO2nzSdSombJ7CEtp
u/MKrs/7+x+zXK1/pBPIEPFxJAt2f5qHfoEn4aE0a/Uwyru2ehtvG1tF6Nr0tRgxr4mWlplzsAZV
vyjcnB7wfvmuM8oox8Jydo4zB+VRaKiL3f7GGw8IeJYkhktmGZgsV+wfDwgzT8Rd3muXnmvzFJhy
7SNtADdj2FOa31iJwhyoAH/xlGut0liYqF8nuMZ0ANT9WhjJi5Aj+b7ujOjb7Ye6igu/VfUA6hgL
jI34sHqoQYqrXg2dS6VKLzOv9U4Z2s9OG6MhOGvhXlDYWk5lsEZA4Amvxr5KoZfAkhJ8TrE6OcyR
0D2SCcVzkkDz9Hze8+C8epPLZG2pTMg7gX2uFUkxnIiMQJ7B6AVW/hr0IgBfJeFzWhWztCc/cZXD
LIvRsEMSgWh01WjFJTA0MmQFL0Yax8G5AEdkeFmh5odaNdvOm6cav70ek4eQWzLKntpuLnbE4rZe
MPnebxakQeBdfc9ZZRyBt6l1sRlbP4aTbmWnHkhtTW6fFfcVV+hOZvFb2+dd9OWxSWc0tNupOK9K
Mp3bOwfY41yi1Dbbc6202exrzNAgBsPF6AFVYT1RKLEBB87pCs1XRB/8bItBvQirg7wc2Wn4WsXR
AL6hatMWan0m9npeV6kdP5MGDGNdYMD0+lfHV7Jnwo+EG2wNjPGzisTwf1av/bVq/rIK0odQxYB+
knW/P0+OClsNgyJMX4t6/F7lkwnGamLGH6KQ9Hr77G490UITA9JH++HqMJWaMwQz84wLaifjgZy4
u4+rWPVvr7J1hBA6cSAVLTJD6yNEdpfnFCvs6mRIvRRLlRP91coNHHqqt5faOkAU9eBC4OYQSVd5
nDm0OC6C0r+0SiGHrmX02reKuP2x6/LgawYqIcI1J2xIXYMRBJ/J2GTaqQC2DhBAPZTHFho/D/3+
Ayp4I+G3NNmXCXzg4glK2wAyWNsnNHILSb7gSLr33BsfklYap5aSQF/kqd+vOaHATWqumhdKGtsv
irw+axhVXG6/3d+Qy9VBpcIiT+Fy4kJcj9X0RrGlRMbfLYRFVrV+ObdDcyC/SD7lCAqIQ0Iha/tK
W7cCByITCU+sm7LmGQVTIDRzbJS1hwOKZHxv8Nd57gKMUFwg4mHoycospg8OsjjRh8CKym+iNIR0
P3cIY3mTY4U/e13PybGlYj4it+u0nmzgMqUHEl5NHb4IeCa1ipZdqqEMvojCSn7aXZp+wgpbs32U
fSb7rOrYzXhDU/ffZWsCYzLqw/DvIPRyD8K/sekXAWSgH4ugAz2D919EHnrbSgf8ryy7aU6KHLbH
otekYynS4nj7s1wlM/RDGM0R5VE1JDCuliqyKWpMCSfuiVzbAwziuK0eJT7Ml/lkqDklEzJih9uL
Xjcul1XpWDLrZB5/hcKghZtWBrKJFyR6pCN1eUE5wPzmU6koyl1MKhl6BTO9x7Gvjae5TfNHiYbG
kzDT5GL2DkQZoavmdwc53minnts4DgZvHb0aaPz8utU1QOAy5qSiF6BKZvlvIBnzxykc6//nvVNO
QMRRKYjXyXOitZaIa9u5SCUadQkCQaUXZJHePFgQGrpLIrXlv3WSKnui9xu3HKnIEiAoCBby9Pu9
1ahZUzVJH1wAJjPqcYTjz6MTeJOZFIchKeU7MWbOQSjh+IJR71+jYPnytB9ILtng+tV+w5d3SpGB
d0guje5SCSf2pCTLz1nTVahZKdlD4+Tdoe0G9Vhlhrozpdh6egB5zGMcUjJYn++fflLMJFPqmAzQ
tpsvi5zDk6GVMq/eQq1PaQu/VrLWpYAcvNGSd9HRG/c7LpCEs0UUhl+wnPw/snied7KDIgsu+sLe
RS6vLZ4TO0sUX3Sz+jzOqlRQITb1f8k8RGy81PqnNiL9HkTHoCCaPGvjWTDI/B4EOklKocfh8wg7
utoJRFtXkAPnfOH1/xYFev9DpybF5bondS3ipv4+qokFWCCZqMMHLRx2gvzGkQPrBrmdqeNSw66O
nBWOo9SElAEqqFYmpcL4ZY5y98/tW2fj3VM/ARAApkuzZv3ui0jJZEkqCUDpbJ5R3lJeo0mIoxzo
kuyJ+q85brCXmYctiA4Ud6+y/1QTTTU0kXMZ0iI4tQiJJwcr75p8pzK8lrtgITCmmgp4i9HEb7fH
PzbVrCLFESQkLoUisHjIlMm06UF02nc8taTykxNM/Y9W1RHHJRCINzWLdexGHJ3es1XE1V1iVXH/
9xvo3Y9S328g7CEtDBNrG8/FZjqiFR98VPEIPtRyMO8kbtediOUFgFYgkoGGIrl4v1atFVZTVrJ9
GfWgOw0RuKcYBrJrlU51zrltPIgWmsuRiTG4HGlSdUWW7mzijRPDxabT5V+6IgS29z+iSuo5laqW
DJ9w+6ibEny0pgzuUO3dc5DeWmphmzGhRIf4Ks0vurmZjJydVeoi/NWKvjtgVS6+WGb5+faZ2TiZ
bFyw+gtLnht7lR4oBp20GOzcpTVa/ZAHYfkyt5G1oyWzcTJZYwFEgl2+bg/PNoNLoyHrRYpq/iJH
IjkPeIw9x7zq0Eudzvxx+7E2wsBCQVrEDAiFtKTffyuR5MIK5cK+lC0wZdca6vh7NlrJ+C1SciBX
eulEb3OTdS9jBg/Z69FQ3TsgW7t2Yf5iP4PaAbp8qx+BaLPV1sVgXVD+HL4zmwtODX7ErWv3WpG4
ASVA5ELmK2YGEk1zD0ZgvptsfDl2zs8VHoNCY2ktEY+XKdX6+p3mAO2rTjYuTkT7M+xszVWMIT0k
CirHeZWJj1M3S56BlNBOOP4db1dFAWwJzuyib4JC4OrQWPjDWENYmxfbqqz5oI+tfnRSgDVuFTal
+gGRy6pxNfil59LRgs+RsILPiWPNH6Y2DfaO8EYyjLHKgkjmElnIje+3RUCJFWVZYFzUvGlx5eH7
uAPEB99EFuWoVE11sPNmfru9GTfOGBKJFkqCAIOvWeBc6IDk69y85J35vZ7r4h4uQrTTmdm4MlCU
BvMM8Rt/nPUMlLIyg8XOo4m46e5yeazRDZ+66Qc+aGZ9uP1Em4sB0mD6AsAbo5XVe0zCxVR7oh+d
5OWlQLrlbvEZ9Z120P8+W6cDDU6TkfYy71l9skbOzSAzR+NCFwd0Rl6J4yQb6c4J2dynJK1Q5gmL
iBSusuZRzrUhmBLjMutjnR5suchR/smz5CWolUR49awkD11cJqmH02D0oauANrnFOGCsW8g5isx/
/4bhtC9+o0zPr0bajlW2bTal7FS1jO57GkulO8C7S325t/VuJ7Rt7VDYK8ArALxdtxbpVerjbLfm
RWK85wlmSR52stlOSbS1ayDdAriFWEwoXX1KfVTsvihZhTE+ZD3NGLxUr6cj6Jvu/3h9sPCJZwsu
CqnL9xsUKcPKqAqWgg+QupkzjBcnGR0/CBtlZ6mtd8fW5Ab9DZpeZ51R3EhzBUH0IltSftezHkjH
cc9fbCOYICqzNP+YD+Aqum4ZOLRKbPjgHLk4d34KHJkDL5iFGNzZnJA6VoCm/iRHMtE4yucMz+ey
SH1NH2hq3d6a18GcX7KA+xYZWbLt1bttQybmdqwYFwsQ1WOfpn3FJWqGPV7DVv6gTkLdqx+2llzg
T8tJWPpLq51jgliNQ1LEiwpT7QxvaZG9gXJ1DPGruhu1bq+be71VaQ8AS+ej/rZlWIVumuh9rtmx
dYFA0PtJ3oRH+knGoWhAFN5+nZtL0ZBAOG5pHq+ny9ooayAkDfOSSWYOa1rGYAzJ0mPdJvIORXR5
Te+DMU/FzIds2iKHXatlkIExaMb966JVjXWQg7E/TqJ/U+JRP6SJRUs0sgOks2oMGqZkH3S30OGu
1qf+W/j9pgma+/2plBNNioD/WJcRZyIwEGHzCccs5V7uA7yAa2U4zVpTdm6K81LsakU0fECbZw+r
sPXCuevohgFZuS4Te6hyiaGH1kVulfyoQq7wdG3KzorKvP72t93ogy3gQr4usWXhqC6/5c/KrQRh
DOfbvAC6RkAVATD13yyJJooWW/qcgWA4SUbufGqa0byMY4FregdN82HO5OG+sbX61MV98mJ16fjr
9k/TLfX6a7C9ERFBThDh4fU51hObRwfzeQnS0OnfSL8q/eNgZIrkaZJm1Ud9NlEwsxAtUx9g9QiQ
0pM0Te6isKYcxwi3ycotjBoFkDgFDWh+rCqpaKsHI9WN9JmMv40Pdc4f7/bNWMZub6X1L7Bsdvnf
VJgiPNYKCNYHIReJ+lA7THc/GzEVgdvhD27fqWUfAhea5HL+J8qctvDMVkc3TjIcPOLpgIXJG6Cf
evB7beq0k2RpuXIWtiI0z6kCU/fQ9+6CXxY2WzmIgxExNo9Jdpg8tv3QIFEKPX30ezTjCUd62b1l
ZpSkRxD5YLiiHGE6L5TQF/EKu8uFT37LTKJFXnd6ihK1p3EvOW3mtk1S33VTPARuDCdhdJHxR8AO
zSf12Y5LJihNW6Owk6aTknuqFrfknsCjbZBGY/+jMcre9GI16iJfrjv+zyYOomek8+ruLo1rJTiH
QS2rB1zswG23oTO0X9JOy1XTt2iOW2/z0CjhsdBbKzhUGsDuw2jHE9YQYGjn7CvwDLt6GJNYKe6H
xJjKY5NREvwYynyUPeDtZu8Vo6qXh7joUMEqkf1sPspZJWXojM7T96Y2Ct2H6ZF9EqjQSz/w7S4/
hGWqyT6s+sIYLu3cKpVwOzOU9cdswqvGq3VtfFi4UaApemH8sDrVCJ4Vs6XbjcJd/dUw6z71kRcG
PKaICBQWzGpVdpGDQ/UX3RG5P9FkY2w3OS1AfvTzDLdQx/Ehr2FrnsyK/fMCAzd/Y8Zh1S7t+jRy
0YdRvk2BKrVPsLVGxW0U7J8fGPRoH4zenAc0sfTkZ4d+afUlCrNsOtFwHh5Qxyrz55mYEB3i0FAT
N+nTqXWFYY53uOT0wXGYy/4LWjCq40+qNLwogWHcy3IqfXEm/ka0eJoIwrGVe90UBf+U1HWGKzdB
2vuDmGYkERylsBy3i61o9uCZlG85w9zQ0/VKe27ocvT3JpI+KBpOPKOr5Z02eZVW470VccG8WkMh
3kRrd6rv5AmjCxnATnefBk2unVIp1rpz3HfFf3CtqsEvcKH+kTtdWrupYzSaW1GPHmdhxm8xuiHf
cwvXVdeUM4TCQmlwXuM2khUGX6nSuWHfjR+lSiIZTJIqbl3HYDrndrUZK0cdZKdzROcQ0xeJOtwf
F65FFfWWQpEX58VFYH49nVMtrwJ+pB4/JviT/hSDrdS+olTjaxdOZuRj0WM/m6jkFb1vNqNmfRyV
INc9LQ4648h4Hb5Co1eRoDzrFPmr1iIfeMkyMyzvGygRgeQ1prAmX4M3DbIvMoBaFdUCSGx0iwJ7
aCMnQBNjMEj9Ok2TXiy9yq17Gm7iNRcM+t7sKYUdMrVdED0qTaKYX8ZkSs9kq+Dp4zJqgerW2TiI
+zENteDJUuO4eUyMyio9JCade0blIjmEkjM9Vo48/uiTmSYYzAFcBxKl1j9WUSrk5xkxKoe7EHEY
rtJM/1dhBpJ6EFad8U6zW70/MYlsH0Y6AaabYaUVuiXCL8hIguUWz3EyAqUM+hpLxBmWiBtoSg/0
rEmKrwNmjTAe9G4e4JfTnHvuqjb7ICHsHpz7oEr7Q0dLKWTT5ZOByF1cvlRloQA8nnhjtTHXn9o6
LYcvStQF2SHkfnmaO5FY8F0k+btZ2fUTirpCR9+ylRXI3aWA1kpfanKRt54t1xbCeraQf9Mh/KC/
9qBUyGx8hMInvs2NxPnQQrt5bEz29jEiIIAWbVLbk82xTjzkwOvJMzXst/wC8cbpK/5X6XQMNfBs
9+WsxBjBhGNcfo2kVignHYr6p6ibCuvIt7WdD0T7qfOwO+ufqqAMRw9Q4DA8VtP/ODuv5riRNF3/
lY6+xxx4s7EzF0BVkUUr25R0g6AoCSYTNuF//Xmg6bOrMsE6movpmA61mETaz7zGA4uGLIzXbays
XQRaEegchjKbVRHajZ7KyKvk0OykMN1kV5fE07xxRi+3lokiPhGJUe2cAnuzKEsG4F+DMJ2X3p46
Iyx7U6IATxoXUslj8874hoXeLKt3E9CXr4bWZ989r7XeyALxGPiMZf4tU+34TReem2/qIVFeOEIt
0DdjP9vvKZXnQFONRYclw/574kVWxSboq/lzYDTx+8Gd1G01lfOPyXcn2sZy7j8OJN7cE+XUdSH2
h83TaC4Si1epLe1OFkb50bNU/bmOjew9xeQUxxsh6y36ngaOGNngf3EERWPsX8tMbEq0e364Po2B
m1hPh2pv9GWVbsYh1R8rXxPNHoHn7GHp/dGNBJDyOOwGjOYiFKXSjyhv1x5ZCbs6ynWvqPcd+M98
Q+Pbne+6ynWeUjBBMe4QvaeHqHhPP0aflg1SWjhH+bAJ71sUkO3QaR1khqXrJHe2LGsRQmtJEWqf
u3YTD4r7zBHeQi246xRLBj7wbUHDhTZnl0xLpJV59rLU8WJvySowE7I7W30Zksqon6bJL/6iuThq
cJEqVHlKJ+WmxVpJ8/b9XKd7H6uJinvDCr6Mw1y/2NjY2FuuokL/PA9T4+ziNjYwa0hn3d52TV0+
mF7RfrbQGOSVH83uvtda8xMFhW6JHEv1U2gNJDBhZfLzrupqztxNoyZwL2Enl9q/8SBLW5DD1NCG
opUZuhCI26Fq7lbl23FJJofadyH7KFZ6vCeW9D65ZHsiosYWf/BLlGwjf25U+4YY0uR9kVkNbTfI
g2oza9ryUnqD7oRVj8vKpgWjQPLoubN1M3Wmn28g68/GdtLkpF+Zg9NeK6PznI1W5UN6J01vedcO
VWNfYSLJHgf3NP3VSgCVUd+ZXh+lfiAkK9KQcYsWbC5YJAe3PAKG+gEnt2W+dtBIJelP4uVjl6R8
JaXA+V1RZaMR2e6IQuQ0W4WWQsqNF/db2ammfXo97j2thQI2WQtkiJmuKrRH2eswcBrsVBj7wivs
vdDyftx0ugDNaM3kQGGix8mtQhP6Lu89o7mQgZ3JPdCJQiGLMBOI2nEWD11cl7xoxj6QwRqlJdkb
6MBFWLv5JXGSM0OBXqTYi0Q67bDjZI8LuZBax12McvW4SSYRR14cq+u5q39b8ocPQhGfqo5tUF4+
TmErS0+qdGycfaksZxsjrr5LxiJ5+/rKnSkCrIpqVG5NylQnrd2qK3q9r0ZnD4hYW0KYMPVfE3fS
eyseW7ieevLy+oDnZhBkK/kbTHEY1Ufp6mC3VTHKAEQmceXWGDrzbiw9pLykuKSeemZXroruEDrw
LsDG6qigOg0wBfEdtLl6KqPZLohKb+N6jsvrLtbUFXJ8PkZH3VjyNtZGesmK43Rq1/7EuiMpDSDe
cPSlhVBZmVQViNAusXeensW3pgRcaweDvkFNb/7toi6STTAnqUPQqD9ZSmnAIYR2b+2XNT6m0K82
5pAEl7LvddYO6w0MQzueL6KyckL0N7ySF6fJ7T24px76r6PUY1DmZRt2Yiy/0zMpH2dVOlciRTou
DNy8dleGkIkwlpV/fn03nS4x0Cik6miCU3o4UTb2F+xDPQLcPQYW1V0QE3xoptnfkNV5b0ngclSy
gj707UJcvT7yudUFEPGzn3im7trJRpmeUtZetab/duongwdkLnZ275cPoxFrFyqiVDdOJh4fdEb0
WVpqsMfl14Isbhl800RBMtWea/QrY6w52GOhu7SWjNq210XUlcMwRG7h60solFJ3TWzpwO5KTB63
cwKrGpMavL/Zlbn/bCosrsKcFlYe2ok+NJtWJ2IiELAqnKYaPXierXZBfm9VINtITyT4Fdtm92Qn
gzY9jWVjiqi2S+fToAubZ0jLBLj1pXYRH48JyXVE4/OdrRUQppa2q4mKBzSDSPXqTNsKM+jiG35K
vNzW9vqOk7cZ7SatabwJhJxH/zEGVjS/U43nZ1ttKGr/ampk+qat9dn+0hrWZOFTZiKDT7pgJFFN
PRfBn5TwJdnIOoCorsM/jK+qTsPxGWGu9iYIVLVqpK9maA95YfTTNUgaE/2WrJz8EM6n5ka63sX9
xs4s9FL9XNeMK7oEk9gMWuK4uyyYjHJDiFv26PC4TXXdTB4JlVnGZv5Y+4mW30BWafKPHjKCWuij
E5zdQktv6q1X2zWaUrjA47xmwe75aFOheVwmKBRR7nZWH9V9vixRYmEQELoK+AolvVl/MxX+IO9B
6zvvFyfIqygNICVvhzQxiq0RJBVu7uj6wxmg92Nf10O1PE/TYvwVI9xEoFXUdXKnGZ4qQ9qXRBZ2
URXI5mRF1l4B02ze9MGKzENwpgiIgs1p/Q8R2tyaOB1B4aWXkYZzrC0+Td6k1rbd0GZd5KEIRimq
d3IVlXWg3mqWX/DuE6V0O61rmINIVLP1oaxd2SdhEbhjx4XRy+ahiLOm/ZEvbfnk6plLcujYs3+b
GX5yh0osrqBkyqKPAGbFN00rcPENSs1HYFSXlborRlM517PmkpbCxC/+CkrZuLB0TIdzAMbjaRh7
96auJzO4UrORw50vkvmmk05bhXXmxMPVWOTGsulcX37qM0id6EwOdhrKSVjve6cOPpPE5u+noDFv
E/rMWtSnTiHvah8QdNhWpRZcI4DQ30t7hk07isXLr3FDUHGkBH2gXSdzwsICrHm1wVK1r0OOqo6c
VmP6DyJFsgrMeYlUnGqSso7coaiebRszRI6gDF7spEhHzs1S21tCaZ12c5LAPkJ2wlgiE56Tgyhm
Nbzr9dIWd7pEgQOa6hw/2UWxFJgs+NknMgBPRq50lg8BXY8fw9Loy7ZJ5PRBLFPdX2moCXRI61vr
z8ynTOxEO7jvkqVbCTm611HnK53yoR5kU9HXdqxvJHiLdj+PQf9+LBHuDQcY7PpW+lkjYGnNnncV
+31GNa/AeWRXAcX5rkm3niEwgQMNB6uwCjwjnPkdioZNGaWUkM3QwqWi2Ad12V5lqgiCqENVvor0
OUj0iAStKG+nDBxiNAZ6xmL1HbzyJeitKkw1K95moo6DUNfcRuzI1y1yd8zCWVTN2Vlj2tO8MuLp
tjeHPo/oK00FhO8axIJXdeOHIWt9OtiBqT7kbeWZG1AjrhsZDrk1jUWJMTeeYJ8SldjmldMk0ybO
hxp1OZp0adQlSt+L1pqGbdG2Wh+JGfDafjITzCaMIc7fUFFxvxRmn7YXAoCzj+FqAg1OCxnR49DK
TpE3HOvG2q+hXlgFXbXxGyvbybj6EgeF+4kUqaBY2Q6719/C05gOgXgCuhVpDtfmOADX8gFWouWa
e1cmCxpYTr+ZTOFT1dLnC0OdPoIMRfkKBTSIG/gVHtb+KW2IPHcSa99Y8bKRhUruO7b7IxLk+U5Y
9DwH13Oj17/vtBsJog/LZ9QIEa8hbD0cdHBnVfVLru87u2n2QR+/OLN+yaThTEABD4Xpw4cR+6Xj
Rm49pFWGjYC+n4zObSK/H4uv+Ox29yjaB81W+ZlzgdJ6ZtnYLXB3+B8gomNQa+b2yLwn1rKfBWdM
d9IMHaUy2/WaX1yArJw2yVbnZqAaAXEwxd6jZcN70Rwqpzf2OKAs26V1za+rttgVpDb7pkWSISK/
a1Ef6Mny0U+9ELSemVt0olzkL5B9AGBxNHyWCulJ+jX7ARm4bTuA4RVuHhO4LHnUj/Z/cCAApqyB
2k/FjWOATiFohRWdvuwdhG7CzmvVnu7usHecQV5AgZ2q44EeYHOu2BsmmMj/cHO2jjuWTu/q+yKu
ONm65qnnVaS/CY0xbV8CiVkOylhWWYd5Hmh5RMo3dVBFW+Oh7xoB19HTB3ySp6D87eSSX42sEuXA
tcd+PA120ym353VGmzRz3rWWNX81hikXm9Gv7ZfaoHBy4aSeuR5IBgBGoXyGj8txa7CR0PxcT8DK
AG6xH3Q1bebFwpHRqfub1f0w6uGtvn47nEERAMbH/YkLCVEm7ojDFSAjM+0B/saeqp23Qv9bOlKy
9ZcnlMTBEjRj68QbRXK2q7MJOSSjK4qNKJV3yavjzIm2HUgJ9CVXD+7jY6Z14O6NoiE3mxexi6nj
7U1dOVujUZewE2eGQqCB4sR6IZ6e6NLruqxYq9J2Uz/Emd89CKNDqaHUzO3r83vm9l1PEtrH9FXR
Uz06vNBsVKVwqdiblEObjRY7tAGcqjAu3FGnX0SFemUDrvm6g+Th4TJWQTkZzrJYeyeuuq0xljQH
R9pFAeqOF7bMmaEYCYg4VTNvFVA4HApArJvFkuTRKJ2YNunYyytkf9x5K3oUHy4citMJ5OliY1J1
4YGBYHg4GgL5OPppvrlfBogR1IDd+6WznQvTd3r0gCMCJoZMCGIOVOLhKDnuqo1sEh19Kj27bx2i
2cws3Dtnhhc+6HodzZY0nn93b6wYSFQcwfSese1AEDT27EzX9zg9FrfKbsS+CvpL6n/nPo1bFrAp
lbIVoXf4aT58KNPG/nMPG8x/NMGr0Czt1BshEvtD0wR6HM4pkOMLKf+5YXmsQFqxQzwMaA6H7XhC
siXr9b1h1fpbLctRHpJOthtoZtqRIeCZEOXlQ3Nh3NP9Aut29ZBdUS1s0qPPNadUZgX2NXtnyqs7
wP7lZh5M/cIZOBOtEgzAhITVBoT1+FhTyyw1p7b1vTvxEECngV+zm+Y8N3d+3tRD5HR9/nWmgkYr
WZXi0qL+xFMeFbIwEFqrgyb75+SyhJ1h94k7G0R1lCFDhV4y9BVRkhXSeZQ1Oc886iGYdPMdChYB
+g+NZb8gEhd8CtzaetHFNH6K8UXHgIhe60PfULKPpnTVEx/pXn4R1mgOz6bRq3dBS/8+1HtwtHsL
hYNHi5rZs0h953NtZmmzwWldU5GnvP5L6+TLraVEpyFeB8ljU8/k9BcW+UxIBGp3vehWJeMTkx8n
9yslQPvtLZwNqMZMqJNrCX1fkrEIoll/ITk5vvLghPlrg0Bn0Vf81/rnv4B2VGGZpe/CzuuHtKVx
Rqfe1mQdaUVa71+/FH6iA39d2Z8EW7DBIAiBqfP6Ho6FoljhU7aaeJBzOn4qNtSD1LzJfFgESPoo
aKfuFskF3Aq0JEs/c1VrVegMgf1ItOLfTQuglxAyGfJ6HS1wM8rHqq0+5XY8ew8NmOCoBZz8PMW4
w39rHRnc6WOn9Cn0m9R1KS2MDoqGg2OIDUoWTvqo0smha97WfRVNq5NYlEg3TuCbe/rnZQ4W7AyR
Ee12k9SRSjXrpp02mnKlirSVfhXiqgbHWl/aJrnuJ316cjQzBTZbuHxgV/h+sknzsS7fjOOods7U
DfODHRekugqt1+DaHoPMetOYSc61nAwC0ROC1HpPEShLrioyaPcaoM6MR6FPYfDj6ytyfJOxIARI
Br0Z7GpP+ZJorEiNc9HvM7/2UYBAbu3KiuNe3g5034dr6lLmp6BKp+QSNfgkOGPoFZq+ct15aUGL
He4F3FNMW9PcYW/5bSIiP63xjkrHKvmiV8IbohQLEe3G7ZCY3hudZvzFaUXivJALcPnfngUefI6a
TmsHbOt6JH85Al6fA4unPrtXKh42FZoKYW7k7ktgg2hw66KObE8lF57lExA2E0B7B6gcoDnA3sdQ
WpwDKA3VVb8fAcoNpOhu8GgUVG5QfRtROcvtiXphOseVfl9MCUyKJmk6d6PltQKzYyT5JZ3A46vA
Q2BofV/ob/GY8s/DeUjLLM+Qr5z3dlkFj0mv5XtfH63N0ihx4ZY7fsoYitleNwAZgXkC8JXQSEl+
x4UWUJ9f210hb2rwd1evL+y5URCQAeeOYBd64Ef1gUIES6yZg75fZF9s0kVAP27lJcLJma1s0er4
ac7D5J2g9h1Un0ZfcGVnOKKvUuM6QoG+2npNb2xMsXrVw7epsuY20Br3wSjL8cIlfnqO+Q1os9Bg
QjCDju/hylWjArdjz/q+H2V8DeQuu25g5O4yL/b2wmrnqHKT5UKgcJLhrotI3YUTjPwp6eT6W/1y
bqwBxTs5oraIeSf4HDP28KnVIDmnu76c9P1Qi8amqk1B0DBn+hmDrTe3AO7SDtk/qvepl2geQEmE
Uy78bif8/J+/G1ILsBx4a06eNZkEiHek3bKXhjRvq3x013aD33z1FmxrALUMxYRcHKX9jVrL2mCC
gqXc60NrpxGY66SMgIWiETXXY5mFylOFed12RBuR1mEQGrqofrWR1RHfRnE6uk+WpdwpbGu0aDa9
2ag3Lkn2FOmAOD5jMqxqhLabgRI7td/nkdP/OBVp3obxGs6EbdcUZagn+vgDX4uMdlnn5VnodBSU
QwnQ/o2NrP1nve/qS05WxwHfOlUQB5CQYZlO1UFtt46zoFPLvnWM+EF3Su+uyBNsNexFBN9KUHk/
MDXu251Xte6H10/omVuQTiU1GfQB6NadJJFQykzF+Vn2oHezauvNpvNDJIhVhLYovGkFW8WPTd7n
MlJcjuVmDSKeZDdh5mDYHQ3V13+hNec6DFEsE8kKarVrQESMf7insVdCsq7p9D0X9qhRhp/zAX0s
DNoMCyXpsEsF3QMDxFexmW0rI6LUNetC9nTmIkaQngCcy4tW7vHTMNlamcRzO+7rqs2BNOjzVtdE
/J5AsL5wRZ65OZAAJR6j/0uwfMzztFUcE+wv036hiv/YdIJmZNHU0ZjU+k3Jzb8pRC7/Pcn/52X6
r+R79ebf86n+9d/8+0tVz23GSTv61389Dt/brm+//3H/XKs/uBC+PXdZVf73+kP+5y8d/oh/3Wcv
QGmqH93xf3Xwlxjp799k89w9H/zLtuyybn7bf2/nd99VL7ufA/A7r//l/+8f/vH950/5MNff//nn
S9WX3frTEn75P//+o/23f/6J5v4vO2/9+X//4cNzwd+7f/72nDyrl+f25C99f1bdP/909H+svuXI
38BUIg8yzD//GL+vf2Jb/+CckBchb2LA+lnrWmXVduk//6Rx/4815wYBA+iG1rvNYacG/vPPTOcf
yBYaFMKotlJv5ZX4f59/sGT/u4R/lH3xpgIDoBj14KD4BrSmtUbCb0hr2+XqPDwofh33vpES6mIR
ye7xK4T+EjLSXybl71F/HeVwe6Kwj8zpqnBtQW89UzjzMQY18Akqo8FpblO9+Tj0wxOAebTpSQRb
W82/VZNZB6SWwIjM96rqcBwLTlYxx1x+TdRBgHpMZ2isAe/ThVvmePIoDJukQZCreZ6gMR4Fv7lI
inHOITIByFSbWVeItyjLvqBIf3ix8y1r1XlV7EK1mOjk5/v9y/uca8KXxupsL7ApjpYWJEiR7ISd
3WW++jDl+Us/yUtKuIf56zooYS32SuwNcgvKP4f7Yl6SpBsVKbPtNsnG6N1u59WztiUvmu8qHSPK
13fI4V25jkdhizIvAR6WCSe1bG+e9dh3m259rj95ceVtGK6K7ERcMnM/XTSLWhn0ZsrYFnKcR1/G
hVyZeT4hNOyk08282IJ8sL8kRHhuFFSLAO3RTkNp7ehcDWJETt7vuwiH+gar37kB9I2iEBXz1yfu
5Ghx2dMSpG3HYuG+dpT15MCdVu2gLsKzOKHZIpCspBcU+XGG5ylCLlDxu0vyomdWi0STKImonMvo
+LnR4dcsVQ+oszPtcuva5bRrbVvblQ1Y8de/73giocRzwHDpgPOzCnodxcRQ1d1+bCyLGkGSX1WV
D/dnjIsLoxxtdzYfNxR7nfoJRRnvOI1tKDokgbmgy+TV4loAkAcxd1c8FTF2ka9/0JmhyBfJlj3q
nWvafHiynAWI/DTVMtL7+dZKA4f1CrwbWZvVvhGpvP794daQ8CdTj7TiaLs3gKx9EhgZQfd01FZH
1QgkCc7it4MckBnsbQzOLszm0ZoxmyZtT+506n9kVMdilBYudsoXWL95I855tR28F42jfvvDANux
6TGwRq/pZMlSI2mUA84o8vDN2CcAofZECvk2hfy8nUZktF+fyHMftV5M7pqE0ok/WjfbX6/7ggYf
x50mrldLXDkS7T/4KtoItN8pDLPpj5oJpQXEvzb8nEpphV11qckN8sckfh12mHonjO1vfxUvGFuR
9XLWgONwN3q21i8cZhEtWOJEXJp4jRj1JbHz07lbJbV4J1cxHWr8R6MEM0AuZ3ZFhHCHu+mAwW9E
r6rd699ydCux7dhrhBoIGQHhw+7h8Fs6F41Of5ll5LcpEC3+71Yl+MV3lhVfOMTnhkI6mnwHhgR7
/XgoE/73MgL4mRbpRim8ivfKCMYwMOf8t7IIpHP5KmYOexhOE83XdW5/ef57/DplvdC1it3kQ90D
rBkysw/rebzkTnpmlUBAUl/hNWHvHbc3Y91AzTVBgrl0Ehqtg9trEdwV7z/4IG51h/cDhV4+6/CD
Usi0VHNlEbmUgO8XTV+MB7Nv4uRBL4NLnuznvomcaKV82/SwnKPnccR1wW89UUS6RByP0zXc6xV6
f6/vvDOjUPvENMDioqWVenRqUb8eoShiak8Jut3mavlsz9K7sL3PDmIhBWkRJVHrP4o2s8HI05je
doSFBp4eZWs/Jl1zyaX6zM5eTST+Z5Sj1UG8W2DS1hZRFo/ptY/3T7h0Tb+V5ui9f33WToeiYYGB
Ot1TtGaIyg43Aon5NDcDRtcOzB8R8hQKcHZO/iT9XruwQmfGQmQEPRcw4yt5+GiFAiGEOeLqGPlO
bt8KzyvvOszGn1djngt3w+k6AahZ3yZUDwhajh2kMCfS0KxnqIp7dQuBXQuFaVwyvD8NI6DFW9zb
MAvI4Y7lTMrcG6VfeliyJnUy3Jt9VX2SifC728FPLOCgpnZR4ul0TNIPwEyEE8AguCkOF2wkrTIp
7cuoNiyUq4TebjThgFtWJqG6dVGm4mfr/H/LOOvdB1oLnInrIfW0YsEPB6xYHSOtGhklPeDzyLPq
ILlygxqezipa95c2uoG4crkP23AeIFRt57zWP5uqVp86lDvc1a0uMSGZmTFA3yDtH+0+KLTQcMUk
CbyU2QKbhJcYJm1wSUj6dM9B0SJOXrNeVFP1o9++hUyaUG6S0bgUOGXJZaB6mDZL/FWTyPpc2Hbn
RgMFRANkTWuYs8O5Uq2sp7Ym0BuBos47QFLmR2DlXRshoun8nqDGz5UBhQDigWajj7TY0QNoxjQZ
+oIH0LZonE126ubbcpAiIYGD3Rym1nTpKl9/5NFmQEpjbZwThrHprcMP1BMgyJpwqSAG+i7r3e/z
QtFW6Okma+DZ2fZ44X46s90Nji8SYGtZ/KQc3+u2UlrDe5iNuHX3ifUUTNl9I7M4EgAFLgTNZ9aP
yaRIhH4OahfHtlgW1WEPTZsiSkhTMgrHqv6gzSAucjDyF1Bt58Za30OH82Mh/LxeYb/EFH7ttOM8
yjJyfDVtU7fSbkFP5zcAPpft65f8mVXDbXpNglECJFo/unjLtExcP0YHYQnqetM0wvu42ttsK1pX
W7LHfCvnObkAvTxduZWx5lIz4QCuZ+/w+yrfxOsp0zkLrlL3eErGW0cfYbBlOZQZw7Z3v/uR6IOs
UfuaE68SU4fjaaaWNFAJJfn3NF75Q5Xl0OXb/k6mo36Tx2J6o5mNs3l91NNVpNdL+x2pDuBoWJkc
jkqnyK48jISidlzk1dLwkjWClqPs5KXNuZYrDs8e9xeeSOjxBqAgjyfUQt2Mqn1NO9Mse/wmZrt4
0wStXqJ4spR/yUXI9wLBiDQEZEsT/vUPPd1Dq32mTXZOOrm6Bx1+qIQjYme1KCOvbbv7ShYOQg0U
LcMA7uuD5sj8Q+wUzqUg/+Qhp5uC5vba2YRIx81zOKyA2z2XFS2LOiiCPcRHeRdYGFK9/nHnRlk7
tcg+4dMCv/NwlGVAKlNvMhL0wqk3nmjbKEj837MA5r6m5sVBWGcwoD9jHE1h103tYDgEj0Y7p9s1
IguNuWO50nG5cBhOtuU6FOUUkkUMKczjh0gufYtnyoo0Lkb32nS7aWPrc7HVc226+u25YyjATdxl
XC/HHiOFkSFVY04FPTk6kIXObbOJMeP9zXLyv2cP4OK6/Sl3Hccho6nwjymhepQKMVisbFL5xfU1
mFyvf8/JRl+njtoJ67XK8R9nKwl+twrJpiKCCpPVofLjAZOaOmgjMWEQOVWaqXadOdcXDtiZPUgu
uwotob1MIejokhZW7uRuOYO7cYLmBrRV/uwI3K/+o2GQMCLrW9tV68755dlJWjy2PXcsIjKQ3qHC
mw1VpFEPu7AtjtqR/97tAOI5TID7ELI+/h5PVDAKWC+7DRN/3rpp8kGmIM+g4e4rrCDRD91K3BZA
FPn9Fdbi5oVDcG5Gf/kNvKO7A1g4UDMXoPLYg46BbuCWT729OO9e3zCXhjl66FyVTYi+s3CDNU33
GAp9ROVmuFCTOj/Ien3gLLuG/4fLZg4DVKl4jbWQfm53vp6suDIt0C8s27ndT/UBKrHH9qewcjhO
2SIs0jcmhKq8ccMR7b13yjZHylJEfOg8eE18Z6Tl74nh/b1ZsLDhUiTao9h8OOyMT06gVwxrL2gJ
RemSL08y6a23ry/VuWtxNcshp6GvArP3cBh3mPGxbYjvEO7HHrea7R3K1dRZ7NGKL+GyTpds1YLj
IK/Fc+7+o0fFzHoYgyjlR1oNEXCpgGWhTtNWv3+iGYcgkizeooB+ksJbtdHbFRcWChLYFWAhmVw5
U5tdiOdO547UHWQ1SMGVeXCcSXnVZNcmlFh2wtyHOZJSmyFFksg3qktq6OtmPoh0IBrw4K9lShgr
rNPhMsl5GjSXXDJKxyLe5ZXWXNXtXDymrlFdi7JQF9QVjmBHbD+4SGDCoR6vlAqgwYcDosjjoMsE
xARoroDaKqVTPSNRYbXkVngJvE2dWn+CEBBUW1F70vzLy+ceJbgm0+r3v7lHf0pdQgfQqZWsOomH
v0tbmjnei8MUCa/RgB3pxZVONeNtasGue30otsnRTPscNzwFuaORmaOmdTRY3JQ4YsWZF0kYntyU
c6kNwaM327b6VALJxkpU+COw/XCxNTseIzLfZXlsh9TvrmyejjyS1GE/NGIS2XMOMglYSYE8XaiW
ynmQZFrvHJqKzo0A0YlCWT0a03ZuPeuTnYvOvZ2aAoXSprXcKTLbqUk+arxPP9sj2YiKHErzVorz
XGcPiFvZU2Vafli4WJUSok1mPz5kFfW+d3Ew2R3Enx49qb/QQgyuVZHa00oLEln81YbT6CJqzmEd
azCmXoY/G1ZyVp6j7u/V1tfYnAs0GnA7KMq3cyo0r4mqRFtF/w2/LSjBBS3IpdsK0btq23cgVttw
lIll3aPfHgOuXVwF86qxZg3UzyDiRG6DoC2mLMwdp8S0xUemJf82OVo83YAWl7B+cQ2fXiw/KTJK
fGkzOmFeTvCgw0SNU7Yp9aXIn6B/p3YTTtkcu++84acwXNyWzpuqHwNv18yupfYdC2xG3VwFxtat
AbDx6chBob4Dfr65grXrBg9ikagpjWqY6rtYNM38OCJmrX3UksJUt/hQtcMHf64sZ2Nkhn4zJGnp
hNq0LOX3xozn73nVa+adBW+vpBTex84NF5zU711b5O3ebMux3ydJFbdbNQal+yl3U8OJuAZdP/KS
OPlmE1T5GV55wtbDvLHL5NYapyRLNlQD0+xJs9PYDBMu5QqIm93OL+Vs0c4PLQN68hdOG57gMbJy
8fs4lr57Yzi17+2UMCfzczEZKOlbZdm6z1Ob6rIMhzoDGRYiLdokW+hIfhGKtJ30d8Bs+hgydavc
x1KYzbgtIAt7N81YBj9aMzC/t5VUYwjyskiurX5VewrQJ0q3o/Bie2dAeH9Egpu3o1ZjNn2welR9
Iqlsp9iY8+C035ss1j9j7oROk3T53cLFrJFZWpqsbHatKMc7fXbxUaGepy9PrTY0Xei1GYITejzi
p2Ag+2yERiuyTybuHEWILaFjhwr/4GbTU2XsAeInVbKVNkrCW28RnrVJ9cl6MYYCBBwoPK2MAvpj
aVgGE1b1OZoxjwoJgRegYiLbVAPMsatRaNOHIC79FvJHP6ptCmJ7gqesKjsSyFy4m0LW6BaVtW5+
h2aHJpOfmN5wtZCII8NhLNO4i0fRffbywrKx9/IZeMbOPY3AgKyeA4k2V9tWVMaHerRTkMEIqY83
Xu2Qc7WpqMWNH88wae2xTF7GijRlaxamVUal4XZfvCV3uo8ZwXAftejNkfEKlyiICjDiY2Wlz/eo
NpioLY/phOqxv3TYLLZD44mHutJjXHLQCsTyvvBTHXGDoYjv0zr2rSjBD1Dd5E2f2Ciy5dYHpPqX
9GnJ3JLFyPMcmHRW0lrPQU9/5OJPn+pgit9xd5tii1Cwm3/EqrPkuvHhml+P3Jk/Wt3uPjtD0U4I
vAX5Z0qcWXE7ozohwlg1LgZkOfH9Ru9F8V03Y+wmBjrVIS0sqHROYg7aFVV0rG7GKa7cL0M1ZPrb
CTqYeirqWX+nt1r3aCwGxaNRC+zllnuofBwWp5d7raiDCk/tVsAgQ4jofd0NQkZVofk/hhl3rP3c
TX1zFeS9md3VqaF/1lI0aq/qOZfaFaCg5Ls1Ggb8fV8F4x5bOLjOXZkj8JASMfo7I2vy/C4px8C4
sUfdeXJTXbmh1tvmpxx9DRCgiZ9qDYcdOcmbOdH9W2Oei+UO/c+yBCRaCW3rj4lVRS54zyHChyJ1
x3CslPWmiLXU2IhGobypC+iM28Ifx/5rTD+/uVdF5YF47dPB2nKXeGOIgd48RUrLl7dyoaT2pdWV
/sWHeSA+gnYSxq1Ummtfz3DHU3DfjqWQsjM6MzJ6oYkr7hJIi4WvajNB9WFxjU2iZbMToUhRJJ+k
MYmv9dCYT66s/Hhn438EDgKaF3dDxhvQbqd+HBrqMVbSvPu/1J3Xct1IFmW/CDXw5hXmXnpSNBKl
F4REifA2gQSQXz8L6u4Y8apHHD1MxExEPVWVhAuTmcfss3aqAV17hPMzBp8yMA7Z0atZruHakYqE
TWeZ95apGG0yy9QuL400gKFHVtRgGq/DsYq9AbIH9qbVnMaM6ZTtbdbKvv7ktrVlHqug9tWVl6EY
e8JRnBrv0oMsZE8DTxVX9Al9PsRynKIAhGkOXa3U9CP8xMn/rNVzDjNikkyJatm6nNuKl5cEYANE
giKHKdkg6MAXQjBX3etIu38jZ5IobHPP+zEw6Te+rNVioH2SaAmSQusqI+yVhhlk1Teu85Fto7ZG
2H61HnxgtxLirGusbAXyTsIX4YVbgupiNJcxEjOrx/STObhD8aD5s27wsfvuFhf66o8MTVeZvK8M
AI4PgCAnPDWhr/FJN/5sN4kvvbZ5hP+CHUMocn/mK1Fl0V2POcilC9GPQX2WZXaApk759gZglXxm
/NRqTCdUUTBhASvDSoFB/DLhLiu+og4W2X0h+0a8WKu/soSAqTo3Q5P5P+wuhTm26MHkXBToNoqw
LY2NoXJXakWSdmzLGG/in4xkwMWEHTfabi2Gj0RGA58xcFvpna1ubdiPdrXpxu2Il4T+yZ0rkT2s
POn5uMlhqW9HWw3Ggf5iLo9ltlmQ8ay5/rQwArTdb7g/aDG3Xw7faLdOIBmrzZ7PQd8O+rmOk+AS
daDxVqpKnnXhCECFz32uqMmZBijqENcndVnqavHP8DGjeL4aQTtEpZBGg4y71plSYQoOI0Qw3f2t
QDbLFtQvvPNI2AClQM7oc6t9abDcWo5GPmTLQdO5wpVtFot3IK+sjevKgDATreiK3XCQ+j7sVhVl
GzaZMte7TGiV+VG6lnYzjEBgryT93OmlD3S53NjZ1lFt8SrbEA+5iYAkbMRiTodJ83rjzmvL0j/q
kx181SZdFx+9dFla5HF9YNbhOmuzk3A8URHVtLKztahKXSjA4bTkvv61z7ZFex66DEm4sTXb089g
+q+UuP9bVe0bJe5t/6N9mMYfPyYEu/8f6G/3Lvf/+I++9Tf5bdTVXfOt+Pqr+Hb/E//S3mqu+4/P
mKUBPQXEGxIU0uR/iW813/jHozuwK2zp7lDXJjv5t/rWcP7xGU9Grbs3fSgrkqn/R3xr/4MuEk23
6yPZ3aUS7t+Ib9+mtZg9oVtCAozejAanjtT3bbpFqaD3tLxrDkUdHDfrAF0crt97vgJvM9qfV4Ha
SjmRfIvSwmktoPAxfPBn0RwoDx9av7paVo8FtN7U0ninHPXbpWg8YpVFBu0iLKZP/PaGUmERrVbM
0Ho+sWmuhQFQVr0860Y/+eU9/xdF8dsCBzd1cqWTmpS76IWtxn1a17pf7Id6/deKeiNt/1Wx/LMg
/r/qAPsFKHTxBvY6AG2W0yo27LVigjBTHeyuzIdPm2BO8TC13dJ98iutGW7oWHfOwdFUOrxCzVrd
BxfeR39eiVqsH3uGv1wv9FS3icu+0SZ51q2z50X2Rjr5sQlaiyhCjul89+cH89s3hcyBnsU+z7/P
A3h7J+eXGqtCNT5ojFUc+gCq6a1WmmFVPf75Gic1i58Ph/WEkIJ6xV56P6lZLO1OFFNpcdi04rvp
bmcYk8OprsJtRQmqWryuZTguRqyrd76wn8/95L3sqkkXBgMKImTRb+/PEaItOzMoDlb4ZQj7KyvU
oyUiqo+CRB2zx+A4Rm30zv2y4n8pCv37fqnP7AVCJLan3AuIEy7Arro8dIk69PGSpDFZQ9xfOhdm
3L7z6f20Rju9RaRR1O2QRPu2c3KLbl/mvFjIQkPivKxxcZ+dqfi+Dpe4OHdDES8xPdvwdQz78OGd
IqW1/92/Xxt3LSoy+Duc6mTs0gBYWZrFgfM8NGLjrMCgNFRhGnv3WVI8DXE2gGyIiTmj6TpNtDiw
QhjDYXYQZyTad+31cll+EGfZ4b0l//Mp/+G3nW6XVpC1/iR4Ll4WQ1XnCD4rEnnRfxzOm3Pngzis
F3ny3tv4WYb67arsaEjUGa9CJ/z2g/MIp0poncWhCUnGD0GsHcD8R8uZn1Q32rP2XFxOQPSgL4f2
XXprH8xL7RxK2VX32N2NF0T/4Xs7+u9r3GMWjwVO1ETr8PQlYbIsxUJIffCV1Lsr6orj/ZQVYrqc
EQzFf/74f99pOTIMTlHKayx1ff8xv2woHVoVMPdVeSg65gzirTZJJffPc03+fKHf74oq/i7M35Xs
AG9PNxUBF3BZBi6U2S9uM/s0NYjc6eN476zn344p5BUwHwxmk11Qm87eiPjllpDsaK2/TzNkg3aE
3JWYwQUM6chq3zsQzd92jv1SqEThkXDSBz/X2y+XwrlNpJOYGZwI67vpbrqdj82F+DBfb9f7DmI+
OxdtMtyqp+lDedF+0b/579zriZ0He5e3YyBoqOyic/qKJzdLcBto5lJrSXluJtO5OljxGtqhedgO
y1UT99H3P7/G0+8FrZPJP3hfEQvsNn1vH67hFtgv7OsFk85kLCLl/B1uipMZsaDF0AHRGdNPVDve
XgHPCUQI+cbpE3WRf1efdX/V8OICIIFB+CMitnVGKU8fGfUla/A2rUqytfbC3FFBSHWkf+d7P31Q
nCM67kiIDBARo+g8uY2gphZKzbRJ2lIYJNPjEqFVfQ+f9N+uwiiks09QoFE5fR39oOQ6Tm2TrKmn
dfEoWBaRSQbz3qI6Xb777TA7sauzeEOo9d6+lWmh2peaI7cjOy80THCDym6WqNhpKn/3ie2XQsUA
JHr3VsKd9e2lZF1P3ajx5HLTGZ60We9v6hY03t9ehQYumywKy51tcKpcGkimjWCe6kR1Q/rMpuHd
2J6mHf58lbdNT1YnWyXKe5qPtLZQdu2P9ZcNovfA20NqKRNbx2BwTUVwpi+jvO69xjv3a9NMTFO+
N2j++0fBRekPMlHGDSJteXtRb6LAmTZI9nprpNK/lXDriXrCP9/a6Tb789aIRfmT7H8kTW+vMpcD
M7GWjTBw0ncWrdaf2Q42mjak4rOeXCH+8/X2oUL+yl8P6523wp4D2ZuGLvve6Y1VshB1gB0Azh71
jZW18FRvXdFOIDrjoenHJqQdhdWJ6Jl7YSw5UyKmK4IklPLM8ljTHdi5h6OuHyqHXk2I6byQ8Eis
DK8C5llecZOxbknowBW19aQfMymMb1beUZ7XqTfela7VdzEz8Y0fb/Aw6Jd7agpL22Fq3B5M6Bc1
JeiMfpFJVbDIrXmCDyGdR3fMsTApR984yxq11JfQPzH1CaZ9UtKdN5jr1TSLFK+TQleXXoNUKm5z
jA1jGiHD+pEHnrpRU1nB+mBBCgCZlOOMMVEz3AnEfj3lHnaEzTrzQyr5QYCQNikID+VdXTHlfjSU
HWCgUSyPfrXxQ3uQF02YrzY/cZVj/ZViNdR54ddsVhVk9nsXy+zrIdUnkdTA6b1I9p6BK8pcC+PI
w8wbnIXq9HaeGzilvL22j7EtNfp40iS9XEfv5Xcr6y0vDPTFu3H7WbaJXGyaY7Ti3A+yLxVTjyVa
z4OTG7KG1SK7m5Yf1Ud7dv8Ja/IRsHGe4RMKZYMKWTFO/XIo1hH2bk4rwIuMySk4irxiaWNZLtVV
p5RzBy2FEg5+y2oI6fVZsARtZNNQe4e2v9hqUKwhFgYZqGb2GCtyexf1gRss/RdabU1hnlHt0pGY
6LX3aoLk6iPaBRR9Zm+e9EiWAsozCAOKYwD8tS2iU6VhelRo6V2lpnRKcm8EE3BeezJgum1c+uFr
STOwwSkZOlXi4c4yRJtpMVZnqG29BqzskwAMDPpTI4dEHM80VrxE2LAH42CU6+e8Uq0Wlqtej3EZ
WM2D55cdDTlr7kgb+gqvJ1PX7Dru22XaorJoKVGaTTM+Zb1EdGTas6Wu5GaDssGJqi/OPHdN/cRZ
5FonecsXGCLj7A+O0ZnHrWkXH5A0aIKQXtDMyHnQkiJok7I+eTAyPkJ+qb+bfuN89X7OjeLAQhV7
cjqDN8yRRN+iMB5Y08o5G12rNJKS//tr4zYY5mmksy9zgbUkXUlPvvJtqSFWbYp3CQXYrQibalpk
KEyhY/YDBcg7n1rbr7FgsTA7Ltc6wP6Hz2mLN08YPK9FHz4HTrfyeeNsozV4QAj/aWDuoAmHyWmy
CDWx3p6ZzCphLD5z6IU6+BY/ziHkXfZ1uuES4Up9pmPdj+raQhh5W4Ic9UN9mer1uMu48nNYL3v3
iTzvRZRNkSX6UGsPOqiJvWxc6BouUp4DgUKVaY2SMaclREW6loyJlnV9LKyy6qOUqrgZwoY2ioQC
pP4Z2oxp8lxWdLRLIT/3TtlntA1sPdG0ppJRk1n1kbmx+cb3Npwz6Ds6V6gjyznq8E96mi1T3vtw
cgyeowu9fcB4VRwHu5wuhdbXKmR0Uf9h0qhZogVi1k3JBJ8eW/iGzTguwfN9yKl3Zm5spMCXzoec
tmpUbkX5WpFE6IkJqTyN+d4IZgYzkFuM408zJs6M0iHu1qzB36rA4iFkFtcu40Cfhz5OG1wRJ3N9
cFpD+2DidtbEspjgHcpOc35kWmsH531lw/X1g8m1gDSLYgJ9ZzCCWk9mvcZuix1BiK2UqYcEPowV
iaLPo6ANWhmuaPdyHDyHdqeXrz29dR0bsHiuEeqHWuqnI9aM46ASv+ub7LhlRmbGE90y+jGazNtw
zFMCeTvvy/ncy1Ps07O+MuIJC/EtYpKz+ALKPaiSwNZUc8MIVfNQs6KYbFmGDWulZZyXCJ4cjVga
asUY+bI32JWUWLOoRLjwNZtn20nWxq6ty3nLO/PMHow1j/I+938sGAew1EoxznGJQqrEN2WcAblZ
A1aPsnDVp0D0gQHSKhhyCtl9f1UDMmHGs/FrruzXjIlrQJKX6wU6SZUMq9FjC5v5BuzpZpZU+H2r
h7ZXBYXg1k37OcMsyImsZS5eh1LL3YSVnoIenoysAjDErElc+iNb+6JmrNe2zBcWoxi6+NFvw6rC
QVOdFgIpxEwoLzVcN1ObFQlRsXAR8uCuNftNAQ2e43Gk74srUoxazzexvvPZWlsm0jj2IGMrFrMH
2tvcdJoBnah7eDR6ACsbhnX32fXKyWLswFglrbQM6AoVebMPJSYwl2wokg+jb/D0CjW/MgbA4sUY
yM/ovNYuKQGacRA45TTHfTowqCjg2zx3U8XGky5Z9z2dVdZyrDW9cZHTaIHhDfzMOyOsMxkJXWr7
QzfL+VEFu3e3Ip3+XgbtfBn4tGZCYE8NE4k0HkxOgma5lX7f5FFPl+G7orXUHxfyfdoh6RZI9A9j
modrMxeP9DCGMtRGBNCxb4kFO6Els7820F1+bF6QIlwBuO0RzmQrKhE5EkB4+bodu2H/1wvatm8Y
U/vwz/Q9LBEGLaDQmhZcpza33/i0GmEYSU07zThbW8U7jixaS58nz1Ap+gKjsg45rPAvGlrzITRB
DfcRX1z5PNkjO6/uDsQcNnjBL3LF3z4aBuyzsSmEuyFdsPAhrb4JKmttd2s0QDT/6Wykv7rSFEPo
LfZoRoIKLH5yupo+jyDL51jTINox0mHOH2tTFSu9NwzwYqc0xoeSgxadiV7Kh3SdAz1JbZyAI1ex
z3lEi1/tIt0XhycKm8XAQO33Ul9xaBSa3mMCFPj4Mt0gNlz9I6dvJw5zYRZfx7WBzG6xpM7nsZwd
VIi986mGszCjqJ/y62FqELB4Y6DuNy9rceBajN3vJ19eCibYxsipprGNptJJ77t6Tfm+0VI8Fq6z
xXqGM+uhMCpnOtgYl5hnKh0Z3A9zNBcFPpL5/IVGrxg+tLPuvSqShjwRltuYcb1AFD4KKQ0j7NLF
EkfFXmEl3WLZV8EwEA+ao44EDxu5QiU6RZqnAF9AdbRwUniu5mldQ70TeX4A/EPdbHZrSEVWpvwt
tIW33tXS9lvoEvbwkm1CTXGvMZ8eO3hBvg4w6/gWR/CtCWZHzhjqZSmvZsMpETFujXPhLLXDFjdY
wXRZc+FLPnZZxGiUBlBRqg+swwLFIUic2ipfU78f3UM+t2nSFVO/HWqbYAgzVYKYjc7YR6aiZ+Ou
2MBeZGfptozD64TSbXuihG5tJaKMBqINIo0X1RhT59D7nuQSK8L+5dg3my35+IpCujddk1fLtWx1
v7+xmiytPsgJjsWZyCdzOVbuIq1QDOnynBc0ARLhazQsSCzb7ThgYzrFZcWyi8p6QPqaL+VaRcy0
e8UHXxsJGLFv1HUaHMYWhCWGoUhvrCx/8TLp/8ATguMoW7vcOGpDU9kfJ6/Fk7AhAfxs80uz89Zo
lX5tDUIZFzQMCltE8Pdr+oamIDuLqwyey6UIVN8FUcNJfaV2ZWQT1mUjg8SThWa7cWk4FU1xw0/9
IKncYvsmzTWwEjXN6ss0ZvZHC+ZGj8viBAAJA7VBuy5LNtmzYFpSDInV7BgY9hkc8StmWpPphFWB
/9sR+Z0xfZociZWoWdipKNhYRuO5ouFdhm6t6uxo9qrJbjFEsZYzzVZs1IT3XpOMs+Oqg7MWcrnA
7Itt3Nh8d7mwxTC2R69PM/YdOw1qNtQ0eJx8pnWe26zdnhkew0YixbJIXaytpr/gmkoFuin1ZTlz
U+SlkcBYQorQyfPFOZYq04vzgWYRsLJGGV0isJk2PlA4lN4NhidDkEhTYwPRp9HWQs+XWR17Le3w
+7LRe5ReIsVVKwxwTv1hZlW7HseREOcCn5G0vsC3ArO5tuVcvrWrtTGPmEGYzoPnbqX+SapR2BjI
a061hD0jps65T1zofi5weye8WkjCw5QQdLoWOjKDcJotMX4NhmUyEwpDwc5Jbwf3UJutnd3BMIVI
xjk+L0ld6hD+Mdtcq0Rf2nSIS8WUUaI3FSYsreYKVo0lujpiYHMUPEjMssjw+jaNxnLbZMIW4hef
ZwQRjC1M3TbfwzpdmuuVo3++DRpDI5VptM6OXaRkD60+qnsZzP7dOgurO0K+HF+cxlPzhcOMbv2h
K63lk77VUiUzvJHgDCvCybie9U7qyeCtTPBqKBmWz+ay2dlZJc1uSdpmHjLEgGA07icGi780nVkY
uLGlwatRqL6GGk5SdCOQmRYIUChXXHgVXOPDMo6ZcSs9tETnyJk6QmndF2Bqi0ADBhevuo/Zk9QC
xGkNb0bG6Ks4D0sa+N8xfdGGi6FPMbwIcZfsF8wYtUKL8RbrdyWB5GzNNgpjN641TnVoaWJvdHR5
liXG4ufObVfDZrwUZa5WbBepV0f2XGCaApOh2+MaPTWQVxSqmdMLy6x9+2Nn65yHdZ/Kb3bqEnnA
EfyYalthMaDoyifLGYf5AbcaptF3FNwP7H7n+oD7gHgxNR8jnbzd1AXuHkiDwMaqh66X/RDZZZ79
mHR7GWNbQwz6vRGdTD+OS9k8b0OeF7FSRX8dFMrMAHdXXomV3UJ6YlMz+O4juSrPGY0pXk2hBi1q
897pnk1EMXPs+JnXXnbNqH3WCKAYcho6QPaO6htJAsKQ5WU7rxlrGcHSk91OgR9Vi7mMd1QBcU10
cIO+MCqvrs6xfSw1RnCk/2kAOPZJopyRB/LSAdqaow9pDK8NI2TpMC1HxmyvS+jKhWjTdXuoq/ve
1NxOErERYlykulEzSlKHbTXXq7ph4wjzsnYs3H37gHsTlYQ023YI2Br2gkjjL3+oGBIFtlk5Yrq2
jdVtH1YxtcWdHiBtvsDyZxJXUiMDGUPLHYLsqtfs7hszyB4llKmXbtK05Alx1vQK6Qb2ge2hM938
Q0OSMIWth2r3YBdIApnK2QBmoLXUwMsNiz9Q58GlIxTdYJvXwKM347LIyFBfCMoqVssARBaPwF5O
VxsmNXdznfsyYtzeJX3DedKuwnkb2xcxZu4dg75NeiynFXtYbzSNV4otG95OvpjGIyiSPA9LJoj0
WM3MoCcWZ+vEHmC19R7gk1RzCEMN0SR2VXFupYN2NhFn4rnjEqQgcl0kQkov3a2rSDfvNrMb1RUt
JR0Un9SwBfrsMVj+uOXYp55haU1GtbFUnXDbHF1ceNmULuGm9dkS1uaGqxAhupSh32N4E61m2g+x
V2ZY/exN8S9i8mkOjxrBRLhWs/VxyUv12aW6+bxgd5Od+15pUIPUNxaYlpXaclZmeVZECMxUfbet
rc0KwI4ylo6yOyoNuatAC5ZZEPHQtzpOMfRVYU2RQj/PSJ2scJ0G/wWDcNYvSqjsGgEnllcibY0t
mQeTOuQmK+cuHTXvS6ry9B7HijS9tJkxxnKGPtSRcWME2/ZcsfIqq/IRsWq9aI8jCfsF9Kx1uoAi
nd8VoDKr0JGtusizoNfi3G15QWQW5Mi78seGdyuo4a2zGh8ZcukIvIZWzwmehfiStcJ5IGxRD2mD
LAxl1OqLyAyEAfC4XOTX3u7XbxamVBh3UZiUeFQW4twYaruOlMEiSoy0G57QkqD5paxL5Gg6sF57
HD/5nz2chxjLlJOLwIQHdOWPu7oYjCUqctPfjDvLg5IBkXbgPBQ4aD0sQ+d/GEGB3K4tPZBwxG3y
OdgstHMCu1VszEQu4CWDh7/rLWTj4Wp52f04eF4Zd7m2fW9rF5fxdsnc62rWCfE92P925LWue1PU
6eQcwazn2kGUs4Zgv0HLEQXuON4tjuQUXwfovUKt2muRNSRQfm5lWtL5m2nGrmfXeWhUuk9V1acT
dJ6O4EYSJ5/wITdyqgKEKhnlGNHvKBuSJ/S+LB+Aofzlu6Cstb0iosJkXzmzoJtcYRwOWHTc+jH0
3QKPpLENcpKHIUP0ZRIvEPKAD0D6kS9fjMYy8mhou+zMVrgXRGI07Ycudb0vs3S9LsYNl5dLxDO8
gkZl0ysZkp1iau5UGsxpyn6U0hYvwTiMfdLMefHqWt1GadpYmqcJke/nIdeb2wD/5v6gLc50u5qt
RFIJHvYHeHzts4SJBSyjK7eaCrXrfOjo/zw5PVpZNoAGvefICHQPJUGb2R7cxYG0Xi/5dummW/c8
UWbV48Ko9YuiSociknVKlGamqf8y4NdCCbUo1KU7DOh4gqIPLmpLOFo4EBA04dQy/5twYBN3KGsG
1+51lGt9fOW/uMJm9lkbW2MlMoE8ENnVXCFOz8buRWxVu0VEXQY7BXTvDWkk9a3Qc93B4F1usg+9
VbaY10AyD2xblpHrs11HOCzXaaK2lvmIQkdPuE4dQfJIel3EMluInoG/z3m0YIGcXwSdbB7wdy1e
59LlwIfP5z2Wmb08zrPZbOGYlU4yE1Ua8apwAiUjbgKN6nEtv+e5n8Ya8l7Cvi77CsCaAiAxXvlg
NKmJh85gX7hjlh0Gq83nsJCatYRZF6RWWKfu8gmhdpuS15blLdzw4PNE2eG1TxdxZpqaNSeUkyfo
YroHD46EMjHzQ+a6sxtZQb/cdqRhjwpJ7S3FtfRqcjamIIa8ll+wSFDi4HFKXuCq63139KL2EmRQ
Vndpl0jbKYiW6nH0J/0SoYRxrS16D09Pq9V3LfdZRNRlxXOm1vkzwxs+FTGt3L4G1boxjjJ6tEAK
2ymvyOFrJBaUlbEls7ARispAia8YRdgsWs9aX0GyMeHRlvP6hPkNAxJAk/HU05UefLMnycJj3Y2A
ctkiVax60X2xtaJWkbGkO0GZmAXn6QGejDWTuXKq9fM1Drqq5RslmAh16bk1obTP+OY8dcM505Qt
kbQcm+++PngfdeQDyCrw23pEQdw+mRNFDECyayNib1s9yMBFacqIdlqTx6096fRAmMW5mbZROCH2
gLuXWd0GX4I8bz1KQilFDEsZw73l5f23jPipZzKo3GsTWtn+UODun7wtGJ+dZW1ZmXb+g+IkW1xK
gxI5TGCPV8hb25eG/jfzD12T0mVvDeu8NGQ5JMHQFk9lLmY9YtbQu7ezkuS3UCnDJtaEai5Gql4b
B8fTdrMgd/G8sPWR9Cf9YDgEvwUxQjT3tv19y0zMmT2G0r8rahys1cVTZlT1ZcZp7uctpmtjbrGU
0kq8MNO8mvw+2V1jBGfouCxUHFGqUhlOa6aBAfuQFkibtIqHk8ATbIlwKs5yzS1N1pxryrtlMIiK
qslArDshIP7gdUHzpPR+sEMWUfptnekxhz6B8Ewvy8NVESKufrtZrfPZNvegjOOMSS5RGswZoWY2
hLmGS45SrltB4kc+6Rlq9M6G3DXM+5q1QJNhrWPMqUoWE8PhGLE7NnMdxQPuOS0Ydql5iJiHt3O5
IUgWphVaTSpdTBq33Vxb9nmR0H9O57NJpaaIfJt05Jrd3zXf6XX+1lFFWPETUoPCcp/fPlFZgIPL
9TKACacx5sSsF5jp1S0+/rnB+dtF6HmjRoQmy8Dlzpl421AFfjLW89YYGGOr7GANQ35ZYVP+l+oH
PATQiiBLRWdHDnrKQizZz1C0VHViDlp/XXpGep81dXf8872c9r2RChhAanyUtLTyISa9vZetV7Xj
VZYfN/sqWm37Rl9cwkXCVAql2m2bY4v450ueKhS4JHpfWtHwApgW0U/60WVh1vlMjyjuuiI967SG
WukknNjSmQz520uhHEBACq6NkXrbPRHBaEJtrrsy466ZASLx3W9lzOjCrTjMvHNXpx+FrzMRtn8P
P0dwaei/fZAsFXebuF2cm3JqPPnou/E4MLr0l3KI/TpwMLD32/v6QHHeXqferC4L0sKOq8WyzhyP
Q6xbPfOdj+/3z8LC5NFmbhmjKPKuExFYvwl6rMh/YorY1j2biEeooJnNoYL38WWuWyrvFg4df/0Q
dx4sgiLo+2iyf4qoflFhlLVvpMtGLaR1u/5ARcA4H5w+P/z5q/j9VSFuQxbNlC3rOHBPHmFRsrEx
KmfHuT/KC6ewQcUv43L591fxdtEKjnW06k7JYM5a5WYNNz+WyILIHnUZ1eX4HnpjXyy/Ki0QtO3j
2AAx+cKRxZ7sRcVEoA7F3ordUa0U31MDz96tDSmCOnGjF8M7uub/8uyw17DRyuN9ZeK38fbzc5bB
YWSoYkCkNubDqAXynrHw9cefn93vn98+9oxOL0AFxoa+/4pfvgPVCXwfsKWlROiatwWgguPsDOIx
bT3tTlV0M3LfJxT581V/35h2YSlbhYeoGTXOybMMZhVkss4t9kLMjoKMKmBqT0z6yP7fYID/G5Mi
/2dk9/8Hme0u3+r/fmYkeZm/fu/GX0dG9j/w75ERz/ln3352yRIaW6T0rNF/j4wE5j8cIDSwAcCY
OwOP//SfkZF/OMYYFeDgRA7/k+n7n4kR5x+I3dAL9hkTwK5/My7yExr9y5rb3S51fhUTCeh++ctO
1oC2dnNemUpLVNVBoK0eaeRFY/Pa4kVdr8F51x7n+iuai9q78j2ZkICF0wpWWJsx9TaPuTkm+rqd
//L47v51/V9HJU52An4VGwEA5YAMAEbfqeaq7lCHDIEWJEgl+khi8cWUN/0egbIpKVzyqj9fz99F
XG8eAwf5zq3fnwSnnsnAz6+LNFV2KVlPboKJhCApdVunuZlc5aaAjaseZYBlQ0lfWrw6Ixc5ex5S
2NcgtKIiQrQgZBuu2VDfzGormPLKIHLgHeaIkshUaB+MIZ8+QRVglLytSjLgnbdHOkA+89yvdN/C
TObqU15OzheNmbfsmAbb1u/77VI+tPRsjKQxHYXzO24x6WG/Exrn9YzME6GGkx8ZXxnrEK5P4V9Y
w/42a8ZFJYVXc7pPBaCSqNtqRg1WQzrHQvnZESgFNtS1Ntc27YJ8PuRNprth11vuxdDBsjkWgzM4
TKK15afMaSwLJU9uuHFbtiWVMbnMnwfM1rKwFDi79Jgq730fsxa4wXtuFxeVjTquddaAWkeQcrwH
WcZYOBJmpSNb6FpalzmC6gibLvXip8Oah1AZh+CiynoMyIuGDTUsaUpUcZst262gldcnLg17Ui6r
JKZXWt25ofS9ZkqyMVjSsM012ISzpjluqOu18zSrAZ+btfPdjyuW1ZhQ14sxnWV6X94YuACpd76m
E8Wg4RMOYjlsIVAk4uVoefsxabRf67XZGMYpIBm40BtuXDp+fdhpSLailBLM+aSVaBYArNP61kn7
3qO1/P5BA4iHiETE7TlEpychnDCzntzPNZJu9IYtqvfEMkpnofSLZTX0156+jUMjCY1fuHrUWQ5/
XlE/Ieq/rCgHIfyuQPUCZw/ymJd7+xCU2LRxVpWeLMViPc7VIO7IVZd4m5vxCllDex4w5X1AqhoA
ii78Kw3OHfklKAZV53ijyek9OfHpee/tuY7JL2I+z4Bsv+86v5zEnub2xaaXRpwbaX1Nek3PynHH
pz/f+X+9ClR55GXEFETJb6+SrRleAHOBv5O1tpdbAVi3TpWV/Pkqv81LeZBageaBd4HYShhzcsCj
FJnSLuVm+q7y7wLpO/ckzPYPw0aQxpDwTbAFz+zMdtzbmYgmOPDvbNInnxis6re/4ORGmVXTFR1s
I/6f7J3JcuTItW1/RfbmKEPvwOBNAoiGbSaZJLOZwFjZoO/h6L7+LkSVVAyQYli+N70yU0qmUpUH
AIfD/Zy912ZC/RImKsyyJXE+Ia2ttGuUIiTVAMWYijOkydXr9Wrc1ScrmPDCkoOkweuRw+Vc2QrE
A/MboQgShmtVVzvKFtOPqbBjgA1qOZ3ZNq4+Tsfxkb+D1cT5YvCenz5gpaAREpqKCrSiDneBmQde
FFnyoxjb7FKQqv7nmUe9fHxOXiVu9BKEtKB/mVJr1HnMsTLQZ1v1dbdJSfuLhN+qlf4YZbbq6YJe
nJWl7l1fKf3trFnjTzgc4hONNEKj3/8pr+c2rEYgaOR3mOxojNUbtLAn6gkhkh8kKDx5x/R7s57S
M46x9Y6ZicUbCsqbIwfqvjVqbXBKzaBPqfnUvJMHqLzzRZGO4sGKcE1MJTN8E0ZZcAYI9fraTPZT
oFnxJNHLX3uFJLrYNFvEd5S8+cxGMt3Ofdx779/BZXKePkv0+Nwhkr/J98OLdzp5yjK0Jh6n6hMc
GO3GfKz3FJab61xLsq/vD/V6nlKPcDmz8R3CayZWe5qZBoeBkYiGXtQPN4U7lE/KWMgNtTpzW1Zh
cia38K1LEwgGMVHyAcTUfHppykgUPeo91S/jst5bvYLNgcwSX5JmdmaotWWTZXmhhi45XMd99dq3
Fwm7qdQ0tLdd3aIeCLXCRvhNF/pPYwrqHk62ni4alppe5ZCYw0FX25JQ3LCuputcVGq37cJ6/DjQ
dJQwsOiF34wxGWObcFD4JL//JFZ3hl/LxhoUJ+W1JVBzbcuRYWcK4Bf6ljbV6Bs4dCh8JuNONYpz
BSl9+a6+mGB/jbU4wJeCNYvUaoJps5xlkU76VtpS/TYQY7cIJK32sSkk0Md2KhBCzoSCGPt4HI3Q
S0PHvNREMoDHoFrTbFrkhQhf49l9zpF5OzszDSin5qNhPrRtBo7ALlvd9GexJGEH2kRl47fvF7sm
SlxLHMJyFDidSWnqjrSzY2OrTYZzrWeGcznrzXQlgPndvz/Uaq1ZbherGVt77FnkVa1TF4o6atPG
5vNsdgirZs2c76w5aNlXJk271Qo1eLAImTuzwh3zbFdPCVYAXULqD6wF9urdLKWjMhVzA3FA3N4n
dR0UHrWO5imfkep40k7Si67RejS3whwvOlidA70dXVsEnUiNER3TvqAE3WhiY4B5uQTeMpd7iaBk
bzV5Lr2+dePiUhv0zLpq+HLkfmvl5XeQ4Rky4a53sk2qJc7gv39DV8vo8YYCnqNoyEoKMHm1+cVO
O7QAoAAxN2F348rK9RHyRGdGWe0B/hqFyhrFXqCOeKhPZwj9ryGvRnDPWVdk13Yv7R+lndjYiTsn
uqRjXeO1GebrQprug+QTdeZj8cb4BOMSmQYRijKfs9qDIPPS2zKxWEfD4rppjCtYgoRW1re1Hf/M
pSnptIgnZHLf37+7qzV9uW5MT1Tg6D7DIXVXb0ZdKHpcULTa5pXRb1PEYhcqXADP7ut4C1VE/PZ9
pmi6uJTJAF5sUKt5in7TBrhV6tuUdsy1WxrZJzOPioslhzrfmDiNtlhBF77TNHgiNu3ozI5jxV0l
ntOmBsBbYnKOAAOxLgpiZTFjXcDnyaMh+CRE7jTeNFCe5qzbYdYoiSKnHGFrQ7YpU8weNMNi6W5s
PBSPNUrZ4cxi/nqCU8QRTDnKAdyctVOaNhia68Ywt/xVNDt18QtQZXZmkONl/bNAsN3Dh0hJRtAr
gTeOp+10ggsLWHuB0Xarpkkwgxeyre+k+2qj71A4NHc5y/zHuNAsDpEdDHG/TdFP7Qd4xb9spLZf
CTQm7UfIca42Sk6HaYNVpr2K3DludwYWHZ1aTgkj0SSo+nObpnN+IOsBkXuTuEOxn9tu+vn+5D2W
vFcXReOCp2jDwYQNvJpNmDnLqohNNHZZvmtDAur1BFCWJnP7+zzOo7oBAqZ8i2m34iroa7nvymRc
fEo4w9u50j0zLqw701HSx/d/2ukXmtttUGpaQl2WH2fa646Hq/Csp7QRCJji2u87B+OWTinnzgk1
6+k3xzKxIpCnSm+P4pu5rjVJdBYtvRDi6PhEw8YKc19iF/NGeFNn3p5Xl7WcGkj64TSONPNVg8WN
zG6aJ+n41JWM63QcBHx8YEwEE4szp6LVgZ9buIxFJZOs1iWEZymAvjxdZ0YIwKpiLODLt6D0CGJX
sJLIXBPfXYPCl2NQSyr7We5U6eqXxDsgBKlTInRkUu2wT5hnDoqvr559PF93PrHL8elY9Htx3teR
zhtaK7h6xZx2LYY9CnuDfeGAhfrtG3061GrvK8xG1YuMoeKobLYT5Q1PtBnrZAco8/3pc7pjWe4z
hUr6nEtTgTjaY77xy6tyktwlYdPGaqX2H3sURk8lkqD7eZycu74Noc1lhXHme/f61V1G5YPLzMX9
xNfn9Ok2U0EmfZ8IttCILFLE8ljjzOQCHYd+CLPAwckKJtWIACPacRtds6SXHyM7bn70WoMEvHet
/n7Oav33HzLnGxtlIuVi+m2rNWUu+iQt0k74gzO6u6ruZn/EFLXDDaZu37/zb8wnSvLceANsC967
1ZpMTE1pDrkt/Hwu1YMRtvYNfdT0Vi1F9vj+UKcfmeNDZqil7r98Zqgind7uWatquKjLUC1WUytD
+6UiLj4za08rOH+PQhVp2flCPViPYitWU5lGIOiMCuQaOtL/r0YbFlfAfqx50+uu/GCXxXzl9ETl
vH+Fqw/7X4MTZcTNNBH3kFZweoktrmiUGVL4s23ISyrqcheSCv7BzgP8vHnk7kPw/E/UN7JdLurs
giNA/ByKoa7P3IbTzdzfv4TOMMnigtrDugeiEqmMQK4Q1KunjGiPIP3e2vV4myOaPBgFHE9R6tWj
GFT5ULWyONNcfeOFhjrEO8Waf/zin96INJ5VKH6K7buWMl4R/GU84Y4GFC27B3b/cmel8lyO0JuX
TJaorWt8gF59ie3CnhRnzIU/loioUleneMcp+AJToPInn9fpaja1/Glop3Gf5Pb48P7Df+tNooYE
nphz1zL9Ti8Z9V6auGMt/MDR6h02VflxzNPgptN1+eP9oY4wnZNNxyJveTHWamlWq3JonGwW6HwR
+XEWty7LpDWw1Mr6arLxfgpIs1Tl5/7OEgM55+GYfi2M0r6RKcEW7/+cZVa//jXLu02PYMngPb3y
yZxCvPDMtRGmhRe20vXYCP0e9+bvGU0P/d+jrBdFJSyKVGGUInMnL6Dati1AINOyUWv//Qt6+z1+
MZZ+ekUZWi3oGa3wtcoePszwhbfjlOsfInyRlV0nWwenl5fVIiBmKTb6m2YYdllmnzsSvjmnlsMC
Bcoltnb56y++i2CKbBjcXLPRT40PJhI/5dAZOyjKzplrfmsow6C4D8mFEstaURIF7QRIm6XLABmw
z5rO2un1aPgZNZ7D+7f39MD315PkKUL1A76PBmw1e8mydhR7ZGM6FLQY0agX31y1kVdkYeS7ORbd
GXb8W/OT7w6LIQwPIkNXMyecJGcDOJa+VgN1kXSmPMzh58I731p+lphym4ISDaJ1+QOqQ67XGqPM
s9Ze1sOs3BoRBTtFbQx00kR+uV1s3OSmUdwaw9CeWfDfWnFfDr+asqPRCtH0y4JvUbzPIK7ugFXk
e+xfKkCFzvKoFiX795/km3cW5Sa9fuJKyBI/nZ+gOlTAV6x5Q4FBHbBBdoF2OT0zyptTE/8dW142
/ZR9T0dBE5tXpuDSkkx19k4xWnsVVaYQuDTfv543F1beKWoDlMypcK6GSkFh2ClnHB+MLzNEqSmB
2HE3HrJUQuuLp+2o9+VuNg9dKqsvtSXmZxrq6rStKOqe2U68+Z4I8l+4aK56/fZXZiO6puXuIoPX
sbc19Y2ZG+5NmxjQxYdOXrx/9W8+zRfjrU47ajQVIw1/Lh4ns1d3Ifgrxjtzj98ahfogPFwHmxof
+9OnGeT4bgyVtbXNlPxea4BzKEOk/j9cy8tRVitnVwykHs0V7zxxeHsZlmLXVnO8ff+OvfXOs0kn
oJrCGUfg1bW0OB21Ase3H2d1c4ndOSbEsk6Gr2C8zXxTGnFN4Y7z8kagNdT2md6fS6N94+VY6IcC
tSHro7M+EKJgM4I+Lxx/HEJ5JSM57wJ8Nh7SdvPp/at9Y4lBg4qmhwB6ivDr/rutYiAZFQgfox4W
Xym5YlqnXNS2ZfWt4RO2y8pA3b0/5huzhTEtgFyoXzkYLr/pxRewHSeU+RNjhnE9+1GSaJdkQ53r
YL05CjJUlTYZSXjrL5Lo7XmemszxZYvG1dHLX0ZtZGcm/pu3D90A/0JEwTf29FKy1pCTrfGkYiMX
Ad8FJ90CcBNfZyH1D5SW07sh0Ywzo755aVTdECJS2eOQdzoqu3DDjnpGralL3FBqJdY1OtvO1fmn
rLaASAFVDtLsUjhVr5aOFviAzBWNpWMY030qRfO5IxN550QLU17puodkNuY9bi5gNeoAJr3Sp4tW
z7DKKXV9rhz15q0G3L+IY5c1ZnWrexw7JdJbjppRgQNigHa9Mwa93mcI4Vm68+FmMvH9n7nXbywH
iyDyP8Mud+nFZI3iSJBfOArfmsho0Ks++Dkrldhi66/9PKyJKhBg5zeDY00epsVzYTFv7Vv5WixC
kKVLypt6+gNiCCldRm6zbxkDW9Vy7Aq8PgZN9c3c2hi7wk7VHkps1M/4XaJ+0+VzXm6r2QpVqlqC
Jsz7r+8qmva411uST6lEqho7o/U3rLM7Ik7BgPlsWxGNyMUSo3eZgqFYOljcFO3LKM190nYZoYl4
GIgywHgk7elhHkzzZ9sEXwWAfk9JYvMCL2qyU2Mn+RDb8RCjMg36M1Wht94X2nN0IlixFnnC6S2c
rExxcrS8PkoXUFahiC7UxfXy/n15a4K6pGDS710igtdovjoqarqdieM3WJw3VTwo48YFlb7TYPHv
3WLCoxyWyvx76bfL40C4ix4Z9dSiHTeWq38xQ4siTBLhcnhwtCokE3kMt42IMrIzoCO9f4mvCzEM
ZdBKQpTEwWL95AfSKMgQpnuDLz//2A5Sw+AHHGtEquQY+TY11ORadqrIv4m0H8+JxY767dMliSlH
1BAycgcc7XpNHyosILkTgiCWgSQlJa7Tn6ki2TohNDRvk0x3gdtI1b62cGbOW7sbPilqTpu0Ndoq
xpUEE20LdAlAnUkk37DRlRxyf2tXU+MFEPrCvVr35nM8j/gWxjkIuh0fRv3WIf8t2egiboZtKNTm
nh25frfUIp/bsFcweM1ZWe7yom2Ia8vr8UPRwUA7szd5PZEXZCax0AsudiEYnj5qlw6zXiScsgCN
D9u2FMl9Q2Hzt0uVjLJoMnhX+Fattx+VtGIrdFPKbY2kj1PM7s6a+5+wCcYz+oi35pPO1bCqLZ3Y
dbXWQWEIWYuRkKtWFyIx9EdVzsbOqBprJgFJ1r/0qdsOimWcawO8eSudRXJOljhCl9Vbo3epmUMG
Y2gQ1+VmgIq15XMa7w11El8AH9V7YVcVmSqihTDFF7ChRX3FogalDR8lkJbgzsLcePf+K/bGcWU5
1XI4WFRb/JdVzQlXDp+2rKfmNLUW8VTYxT7ZKEEfaP2Yt6NVwRqZUy37PoWGAmq8c9BNzg4voQfl
Iqwx98rpt0t//Caw45yAqVHRTT6dd0CFItd2J+EzK8vbLOmCjZT9/EMzSyy/9TxnoNTCc+qZ19tg
JiG6VNqYCyV2ra5u9IiXEOeAD2pi8ELdwp7XiB/aCJHizE1fLuBkYbHYUeg2U4G9MIrQ1QWSIdW6
LsVNv8aKeOkgVd5UeNjvWW7kdexgX9ko0aB/yzrCBOAOyn1ZOCbl3zq514k4/+5gi/xRjbr60VYg
SWxIpIrPLL6vdiLLb2RiIIXiXSGB4fQhBCGJUlAx+I1WNn6U4Be+B00QPLepDWSzLeJI3Vd2NP6S
/LQvkz63+/fv0qtXZvUDVjuwZiigg5hLGIokly2M3Me5j84VHl8tCcsgnLvYT0PYR6FxepVJJ0CR
8Z2BraZc0727TDPyqEbFuG6s/qozrXurbc7sD958+ihgOWpRTqKxejrmUENGsRdGioMxv9gMYR6y
7NkNh9h6H5Oi9eX9G7kSxfLJXi4SCxKbaw5f2PJOB7QU1ItCEZDlVQKHQkCiftK60AbA0Ta/xj6v
/yxK10LYB2hlqtEQ2vm5M/urt2v5DWwYFoWGTmD46mmOzLMotErFj1HIwumDXAnOxrqVlaw+vX+9
b06cF0Ot9l+0NUMkMkwcIr3My0RE9wCsssP7g7z1EB3auvz7KO5bDTIJsx9DJYEtidcx2BZzNYMM
rB11H+St+nlE5P7r/RFfbfg4xHKXXJ4mUkmcDKdPUWmnCQVW7VJECtorzcnIQ2tFdpeRrEfYnkyy
XTFj1f3/G3W1VKVBh2FqalyMzW65w4lm/yKzDE9+Cz8P0nJ1rUwQkt4f9PUT5OuCIHDxBsFtXisD
63Se7THSA99MYnFlqjC5NC3MzhR4Xr/7jIIahS0OvHbGOb2hC3zImfU+8DNXA1Ea9WjuycOLruNh
tgE6TLAp83QC4UY0eXxm/rwWBljL6Daye0rmKlvM09FTzO5jVlqBP7l6cttmTgvSt+jqB3IerwH0
a16R1dXF1Ebik6hT95mTmbqzad9fNpobXVltfe6g/9YNYauHvwonwCKUPP1JVWzFTdEAEErAPaDy
K9PDCN76KWi0LvBMvQRAXJAq7Rf6nJw55qGF4J++/ihiELFYJZCxvpKDDlo+4c7ow21kwLYLFx2b
B9htlttEVKrKoZ/dT0ma4Ick1JaUUQu2qKfGQ6by4ul2wuZJaZpNatW2tQeQS9pmYqjZZ7720Wd6
rh/LwIDCWtHzMbdRGwHgiVKCJEmmg5SwoQ49kfMVl+aXSEo32o9GSfCjW7bNRyBU0BcITx3uTKtX
P0hAyDGG/LyR4PwUVjS4FVnq163T2xs6ZWilge8iQ6rwWaobCEvGD5wW468C5f21O6ctFDnRJJ/H
ziqAb9LYpbw+zuYno5rKpwbVC9cD2fPJSoV6E/RiLDZ1BmB1UxsWfxbBTA9rKkSWeQVi9+9zN+rR
xrI7hei8pLJjPC6lSQap2vfdpgtIo/e0cqhGauA42d08q/GszjBBSfyrZHitWPqEhF1tCB6znTD0
7XpWL1CnyM8jAulkiwcVwpZdOWV0p5DUDioySZ2HFJJj2m/rAXKURwnJ6SGlOspBrUMX2UUhG232
4dc1Qn/UaBFxMBJcX177DgoB0LcW2W+PcUjGah47avmgQSV1tL0UXZb7XT2QJk7EKaBVM8iHbKtF
qWt4aiBS27dsCZQvJFvPoAikiuduxLzc9PS8vARkaQbPBGQlBhrHYtcNYAjCtDVy7oc2l7aeJuLx
Zw85+K6iB/0zIvazgxVEtKyXKWBvfQf3wvwE2ZcQNAByQXpobXPJAZzVrtqMI/0gv9IUO/YaaH0g
fqe2/6S1BRUcLaOG5VetxalVT2tQN8TmdfNWYE+DuaeEUHWobUPYqY60HfdI3olDDQFQtwB5pgXN
Mx4pPZhVmo9UWmD3QGYL4EUfmT7Jke9TGDAYnSP1JzsSgKLSgiRU0bopj3Ag8qGmH3QBQAZNCz2o
PoKEtIUp1CNgbMHdLKih4IgdUqw8/TIdYUQ9gaQf2F46d93CKkKHALZorsuKKqdeaB+nI9gIvkQz
LLMS4FEdlC1EuSMISUM/AC8aICbJ20dYkmuN6ld9IShR6QGmZOlUdLw5tJuLuFHVfokuNRuf/dH4
Jz3m/tk4oploAmIvBLkMsgkDxPzJCkL1E/1O/Zt1hDslR9DTJOfmoTjin6idQqFNYbTbvi5jsDOy
mmByUS6Jf3aEgF8CB4Yk1WZx9DEwF76UoUFFTo/UqZavvrMprWhsfPVIpmJjltAZDxGA1zQHw2un
Ncd7ZQFazQvaympFFx1sIp15R4MUW3bg6AuqExqWSWglYLtCiO+DdEOD+begs5QjRgs5ILgNBxat
4+W0MWfK4RHYLakaILimwjB/1kcwF+wbIF0hYF/ojEd4V8aZztgIfSzji4ig2a+1XhVfYdkYT+0R
/6XWDSgwsVDBnCMgbDrCwtwjOCzPB4KjujgtOo8CI3CxsrPYkzVGtB8SY3iwx1Q/tFak4OAE7UUC
5KVMs/jPcUI/BhMqS75EgHGmDaDzhgXYspo/8x6QWYhMXvM6x+6+aF1mawfbEpNYFgbIOxCKokfQ
cfajnpCLuAOwNrb+NMT5+JWqmTH6/Wha6XaKI/1ujIN+hM+nwGR0Y0OV3+OmzuD6TmioIVXGrQD8
NindRWBqtrGDHJeQh9GO9LhdwmBKCMZEcXiVgiZpO4VZSohZJCE5qt2oXkJfULONTdVcodycqt8q
M50lEaIl1Ow+U+AdORqnHPhvvTr5ojWhn40SptLGjnUcFAUueRsQWycA8rbhk2lBlqZKCrDaq3qJ
vWwaVQWaS2Jn6kUJITEERIyK6pDmYiD90k4WyF+SyoOW2caTrvQy2Fel3eQXreghMKsonNwNWqGA
P4cwFDupBnl8pdujso+iVv2lN4uZ0BzVVF5nVj5A1UrYUXuyhQz+mHZKW3wkGi1ND5ktqBvHnamh
R0PVD/JMIhXGBzfb08YpCuNzalY0fgeOQuoh0dIyfjTwv+Y/ujQZBp/ktZh8R7utrjQJAja0Y/tR
rd35i8kO1NiygprzJjaC+DOoR8y8yYAt4jbtsC1tgdYVyZ8BVMV6o5Fd8gshgks/VJUZtVpDm1SC
OitkH0JEynOvtG5OHYbShJ9BrSRLV4/ib0j8xluysof0nqk9kP0QVhq/NFa+N6Yp5YUhg/KZvGUt
9TAZQwfqSIhl7QCiORuXsSTwfUMEeqex8LqDuRvQ9FhbdJeICNKm6dKtNdnT5zjvtCfFCODIhnHK
OkGSavnsxGAMAfY0+qYAEQfFzOzMh9AOiJtszZ4juzFyHlDa3oAsT5UUElKTRp9hfgISLclYfsxR
Dul+XfbaL6Xuu5+DMU9fsUoPvHhg4a9EAB2KDcoEi8OdTehKkaJWV3NDJXlXQKgP95mIswvLanlm
Y1GYHymkZN90Eem3jVXooz9NZdk9Gk0S30APMxrfLef6tuX/FWzoyVb2VtWj9M8IsFrkEdiZWx4M
U7ZztpP0P3WgbTOApMC+Tiq1+ibLRiqbUdXSbttPHd5jIGHWVVe4bXcBuKwmH75KFccjpVhHXiKR
KHsmufEQVcl9aHaYbsw7MyrGT0RPT81eVDGQ4H42B+jjA2VQtnHSFXQVmNcb7B9lzZcUIfuGU1AR
+QActcCzSbB4TrsCYqaR5Err9dyXGwUshbsRJXZxXOZZCRE7GS9JxoGmb+Q/jT4a4RrWpnKTGVGS
+jPdGmuwMTbHTCG+NtSQ+n3UlelV5lS1Q2zjkHwteR87r4exDo62qeQMk9pUvhC8wEtodVH73EzT
aHmEwirW1lYq57IoDeInGkXFWamhmHsuAF6rRkYkRc/v3eS5ru+TslHbP/NRhCqkpEyPPdPJA/oW
o7u4UTkgWF4OYzrm4w+T10iGUgVFqwxXjSKjW+RiReqrnTDvMzh3lBlngpUtk6vO04TtMYEnfEoG
vcpwA/Ylp/symMsO2asyQGgaq6LeApYZrxzCDSBeKugFtmII4Ziz8o+pD/xKbOu8rDvPjmKCnUkv
+eUAAQPHGdr5jYvDxtqETY/wPpsSm3SSDpaqx7GpMbxGn5uADRHe600QUKjbaLUVSg+bJuEK7HxZ
zlx69ljbLatot1PCrVkOWfq5qvWxLXB6kMD6QgOGP5ci4lqQCmPVWgC/io8LJcIZxDmG0LimrK4g
bLsb0mKNSybzfCDTuD84ohs+WrNT+2MWB59iu1QulFbMB1eG4j6fXYvCdBxcFU1vbSwIzPtSZt0+
SUyi6QqwnuAG0KvPA9DKtAVmWtWP75+GX1fisJbiZ8ZQo4KlWBvnAxnVI3TbwLddkUNbnTWvqkzr
hkiJxMu0ILllax2ZpBLPxq0KR+bM+K9LNzjmOcpzMltu67pELEZ3aEgkcX1Tz8jpUBN5zyrDRryY
6t8/kp8MtTqBKkpX12VCjaMtlOgQpVr7SQmBtRUcH/bZhCtiruoHk43x5/fv8RsVB8w8+KZgwhDe
dTycvuhqAaiE8tulLieKBvRgmtZbBb7G9v1R3ryTaJc5WyNCdNY11VktUidLEtfHDZZ/zg3htKDc
AJ1SbzvryHl7MA7S1P4EwINVeYNsJrz8RC9QRBmJIytpj7LnvHcnTkzvX9brkzsThDLGv0da/vqL
mwfVOEJqzlOjFTYeIhGUB2dagISWQKYbVjj3ojR6eH/Q5eev3nIKmsgFcI7ymh8bGy8GteQQRFUm
XX+aGzhtukhJFb+NqmstINPh/bHeeAP53NBmpWBvYx1eXWBThGXXitz1g1o3fw5uaw2+YXWgSMdO
9YkeKR6iwsi+QALV9mNp6U/vj//G7KRoai2tAqBMdGlOb/BgB2y4dSrGhj6IpzrDx0gsZP9XI+5/
iUX/+ll0sEIufvzf/7MU+f47sWjX/Cy+R//ay/i5eH7JLVr+tr+5RZb2x+JSUkFWYZJl7vGw/uYW
WeYfqFeoXFJURMJhWMyjv7lF1h+0GcBd2azRNIdVkyn0N7hI/wOtBWAvLA30WqgIar+DLvqL1/HP
i0EGHGIVatKuxiAcu14VTzuNakMx4OoJgz69kAqoG28ynSrhVJRyLp5IsQB7nFlj5g1xPXw1msiU
+6FLS2x0fN7BzXEk83FflapXlWoO2NkIw70Fwtjc0alPd3HSdfm2s+bhUHZ6TahDMzkcL1JbGTyq
SfYzWG52zl0ThR+aVimJEXZMDphhhf/JC3QojhtDQ+jqy2lWLlCjt79cp82f+iqPSwI9qs46zCIw
R69v2JRsaY0F6t6cSE6CCw1DxWuDKBg/SbQhl0Pbt7DRbLf5ykyIOg8Lr31Xl6NxZ4dpnx/yqUx+
pMpU36eEAXx1tbCHJdtH9ZdQ74D4tmOfKLeiGMbDoBK6Aumgnn7mwNsJfqNO9V2WevSlAyFyD6o1
n/y8BAV6DW5fMTw4pHPgla1lPlKi61NIvErCDnhQ8h+aHtj5kxp2tvNEKUmjzEKcRLR1tN546Iuc
nWQoBDU7dbYkvvG8zzg922MsgZQrYKVITbfhqudhSIaBi+5oM+WG5ClGPUE01JyU+iZtI5LMOgj+
zV4WTexSzQ7rS1L76h8IutTYUycjqXeNmBxAVQk9rk0aNPqiOZ3L21wuNTYtaVt5iaELPoYknSq/
jEH1hcRmyXpA5oMvBvySlX4oqr7lcep2XpH0VySRNxNW9iNyRx2GTcp5/QLRZ/NlUhXnudAH84cd
FW2+4cA9PZmJEn7OVE69m9Qp8nqrV6YtoQzjdIMp6kriaaqhJeCNmq9+Y4ra/BkWdZF/gJVjarso
VpArAOYek8cOmYXpd2Nh8WnLF/64LhevLYiT9EbDSVeQYQAfcEeEkbTvhagaztSKrV7gYl5KkyOF
U9+m/AngVNRh9ACOgGPQJtamYdzUFe8Z4HlUuk2h5iZ733D8Uy+RDLHDHgluQs3bfEF9Ady4blA+
Nbnt3JURe96d0c9ZfqchiqES7JaDcmFm5vCr6QI3JoYErvxz10ydw0sQGOKKnlETbvKJQrtPbiKA
rDkr7GBX5LnC4bDtq5RskhEgntVl1Bm1LOpciONF0Hl1W2cVAu2QYLs5LOMv9EuinzUVJzSctqi0
DbpFTr7guYecZ2WUh9EKizts8iaiNroMzKaU+e7HwlxCaUpal9tqLBzyFNDbRL4CdfcXMTEIFLSk
Wzw5iaO3GMyj4lloUK42g2k0n+BVkvwRGQ2oCFPJAEgCVzDrGxmV3bjVKfNqvhKqJBX2pS4vh2Ys
Kw5HdrjT9EqND6NS5PsxsSrw65na381LHGgVhY3iNVnn3OZqG1CSc7XuIWvyKPdd3UgfQsQjpB3o
o/gc5qp7X3WZ/lGFs3STGDMpBqEtS/IcIJL6NP5LkOoUv2yP2KaSoLa2tr+xQsafCfobnwNrcpwL
h61/5rFS15DCxxhKVpAGxQeqBX20tQf49puwSIaP5BYitswB55oUpdIUyGSDbZyCmuVCSMsHR0MJ
mspxOWiLA1zhlBP9pLTjZRbIkSANYv+Y9b1D9ikxSZz3j1+v//2iv/yi85F954v+nKWA+H7866Jd
/qM9+ajzd/77oy7+4MiI+gWMLGpscHf/+ajb2h/sLxdtEp0x1HaLPvHvj7rCXkAFKIZ4mlMLZ7NF
QfYfHKH+B7QrSKeLYs7hseu/81lfoV0UDGn4QhAqGKdbv4aiFeLsNDuko/VhjIhDIqkh9mjV4eHp
GuOb2qbKowDb/iVOWSTKeB52ZKfZ3hSM5FJkk7vHgBxve3JUntKmP+t04vpfbMT/+WX66S+LlETt
W8eksmhE+ZVuThVW6obzNsyEGwKBAk9tEBXU6Nc2Wj9lnzpjfuyVSNvpUD4QHwQWYXikG/ng6PRd
oGMxN0rCTEXpjNuMtu39iyf/8a8t0Et84koH8c8vXWkP1FLarJbUQGWAlsdoZLPJFGIIaO9F31Ui
Lq5sk2y6fo5SklMDpDRd3ZZnxGf/dfTV5t1w2sDtqdDTENOtHevx4CtxaG2dmq9LE3X5AfV7Ru7V
UNFKGnrCAIL4jOLotLP7nytXl2f34pBUFkY8Y1RJDzOyzWJT2X18F1KlvlCslty1wVXvCZ8hV6sT
4pyU+fT8+c+Yq8Z2TwyVTtptcqhSme+GXMJYcIrsBmX/jzMP9L9d1uo85kBXzNV5SA+9FkZXlASi
LYf18gEkPHkmcxBBVycgzw0nFXx7Xhzyue92TjjfptlwNJT6rlkQ8pq2f5IKZe7KWJceOU3BmYd+
NBb9sxn/5yYsp9cXNx7HQVm09pAc9DQZvaKNky35Cu0uo/xwMCgEXA7QyS5D1809gd7tAbNLArCJ
FK1SqiEvb9gS2pmJvZGO0aU6aPptRXn1ygDVdKG2BPPQUmw3Of2Y2/fv6n97bsv//uIn5+0Qd5lj
FQTmjTlRBBYVsTHp9wSNnRHoHGEgb92V5Zz7YgiqAGFmUtg84LjMAMMYNUlMtIqtrBqvkCGxgWvi
ck/1v8THPzXkAxLC0OekWKij1O7Iv5y2UbOERpHOgEauTz93RWgewiqSB5FMFG6x03jBjJ6SqB5l
O44lXAeymT2tldo2JT+0pt+3zYNA3/XdXFxRua8vxoqNYGVxyU2rjVdmaNabNi0rX4ac/YBu3eih
dIjXa4zfUr/+M0FW63oyWTO5QnZ5oJGvemUVwxCwAZmq1SR27z/Q/7byqKsVum7gELnTyO0WSbvD
YKT6pGHlXlfIW3Sdn8ml+wrgqfAHQ9QbJzemMw96pS795+pWK26lBBL4g1ke0tiW/8PeeSzJDWRZ
9ocGbdBilkDI1Ekm5caNSQE4tHQH8PV9gtVdzYpmZNjUerY0SyIAOFy8d++5JO96uesnmuIGJ6FM
/axUGBBikJeBD1pkKdxkaq1oP0TQx+LOnz3zsI5kDv5jO/R9/r/pz+ZvC8Dphv827s6mYKQkbbM2
Hg8buNSdXgneQLAhqwMZSwEdIfemDtMS44ADy3UiTc2wigIHZDcflFtdwwWeeSz++6n8L5aeqj0+
d9NqDggj5KG24dsWuHIB1osPnaPZbZ8ORIs5sonWXbhdkeHsw3CdrqwGp8nnfz8G2C7/+vlRTnMN
jrnlIdREelkczzZpU3a35L2VbFThRL098P4+k/yGNP/5mYsl5MuCpHVQ+VztBwD9LPb4V0yre3n7
CqeJ/m93cja99mUUrdAJigMx7flGICQjQxIwcudZ0xF5wynaerE+vX0xxLkXLnc+Nc75VFOsrQ/4
EZcf6EkB1CGnWG7owhjRjsQp8pCKwSeOderL8rYkYiTfjBOpqTF5j1TNQ470xEa2vU9zobiH78PT
kSOukFKFxf1c9n7B2WoxvyOKEN+6SlgT4gMn/1Isw/QlM1WKE2lEgYf/hfheKq6IfTwm01iTeElI
Zp1Fxd4XMngyQ2JVE3JywKIB9lEEis32/TCp5cERpT1tV8qmx3IZQvYf0jLWbVkJsmSoTqMO8tmi
7X0UXhYuMwgEcP8oh2jMs4+pFyJFd4gUu5UEJlp0HCpCc+rBNj4tbl9QwDGqeTuSUlTdEUqcfvHY
V9wSvDqHDyqqra3nz66T5GR/k2nKOTGKp1znfhIBCfPJTK8J25ibdNzbWeO/QMBpJHfWrL8MQQ6p
ziUpPsIIvQP8VOe5CznuArwy3Ls+96OXZcAIuLVcIVsuutRoXVVlE5feTMTJREJDZ8m4vRiU8tpv
SbrtvbsFFI1jjPwjJ/vD5JQ3pQk9Oa5necpgAdmqEsue8m85lZEXR1bFY8Fx/NjVdIG81KZ0M/Ye
bx4bThsiHGizhQO3q+VhWAZqtjWUOeDhEr70WtTWZx9BlhNr8uGLRFt+8ejjpzFuaK4NPxvfK3/h
e4lu+y5oiY0hBW3LJqHZWqGnEMHIfuwIxBqFwj8yVUVi9XP4UoUrb9kqdPmuruq6gvloh0R8yMr/
bKySOAziM0nO7JyIVlhARvhnXUnCk5ZVutaWFi6d1cxOjeoQzZnzOV98dXDCov8A0jr/ZhW+/71C
yDIAimgWAGKj6X+HXLMaO04tMwGuHL/TZ186dZdYrdFklCNCNpw2IervcD5UH1O7qVMYxnZhHopu
6og2tkZzJ8qixpSlBvtYGLAndlL3K7W+wUdqgLTlbvCWiLAZQ+GDl61EremHGHPiOTOnZ3es2TMQ
5IuKLJQ4FybXsNONHG0XPNZSlxvdev6mImEs9vsouvX6hkhvZxXE3Qg9xmEPMDfMOT3FJFmvX6LF
67oEGphfJ7aYx/ddC70z9tzFwDU2kfKkQzfbu7OeiIsknPM5tRjXySRCBns5pr+8rG7H2CW8iMKe
RfhV3xSpB3Fs7Q5GZFW7eeja/FGPlv9+JN39c28a7bg1/IZxyNBJN6QBs1r7ppM/EyVM4PdQ+dFr
w7fWxUHZB+/F1Na/DGfwv4epssZNtijvZwdhVyZWNxGkpLpJfciNwaarj9DhdVTDmCXe4NQ/m9TN
P5DETMxaSk1wwnFPzzamW7VYcWdN9bcOY/zDROrFp2Wepp0Nr/rF72VLdhzaouMYNqLdCs8QViJQ
HYRDuE1njABxC2Xx15x67Snk2yNIzmtv0nKZX0arogg251X3LWA4oYuqEBke7KbKd4XOnBJCROh8
UcM0Z1taLTe6Mgm7R7JIJTS3uvYQopQ9kX7y+TC6ZWCD7LbW1yLq25Fw1HxZtzZRhndiWIEiMClU
7wSJbsyaY/uFNvFS3ZitMO/JJVyP3ZSNwCHhMn10h5wXP0VLeGfBhh+3Rd8hSTJQ0UypkA8Wcchg
nL3u4HV69mPtwdBLogK1hFUSZLlUsmSigLd3UIs7VnE/R9FPrzGl2FalNr9XKcU1EiakR2xnNE+v
HVvWekcKV2nFLbKQKvGpTN0vUTPSVPdJo4qLsc2BPQTZXrQniaA2WveLGY3VN1VqZtuS8KVTim4n
29gvCsbzoJQQzOHMmYnsoh6dW5Z5d4Co+A7fXgIvrOjnHq1xgUox987pbJDbuw7IP0OgUHh1Ebe+
fYnTGeAvS/q5TbtdIqR0nE05DMx27MiBDHW0Q1dAHhe2PufN0FDobK0Cvz50ndcntGheGtK1bocS
bYQG3nXlOf29JuKca/RrpcMal359wEtEQvho6ocyNe4R8q53FeT9RNN9TfyJEHFfiWvRWGcS6n9u
LM8hAjXAZNIY6+YAQrn7SFIVN+QbOfO1UbrrZ4mbkxxHM0/ZCuhUYuMqRYN4sEBRmhBZWtyNZX/K
8RKy+EW7oyFil+0BRkXVGyhXVNExzE/bDGNhkVzrcla3jtc1+wXk6FNbzepzgFyviDWV8qNtU2LY
iMDNBBRWPsK9WQysWIHRkdFEEGb/bBVtS73b7aGKzOOgnqWYio/1UlEscuuuWa+8kEsD1/nXLW+n
nYn6fc/Of1yGnVc76ZHswCVuVkds/r2Be9o0/nGonadqqJDNNAequz1dtMU5pORCH97+389ULf/z
bs+OUmQNN9Ea2PVhrn5rLgqaYBEV+8lLFxpNzfCecGC9W21koxR0kIEIgiqmnk131MhsV1h4DEJv
IvbRJcQ9Y/u2c9dcfmxVQGa6PRL3Vg7ykHvEGTP3sD3UxXrTueHwYPa5e+XzvvABnuf99GCke0J1
c3ZudoJOrtpXNZ9CZsgfs7MEV65y4XVHZ687DVaJJ7EtDlI57l1KV49q/0m0AgX3yoi6eIo7e991
vfpG6czlwfHWbNdrlDeldE459UBXNwHLTzJ7+fJU11HPoki+pg7XHN6MLX6+PSbOPCT/HBN0jP9l
yAXgECJFCeVgENp4bMWy7Ek/y56Q6cnnjthLEhuz/gPJ9xNnb8e7z7vKe167oksWbESHlqjy/du/
5dJJ7OxoXfepFN48FgeDbTOx6CZ9KtNDTlw2RmJVTb4NouW/lAoXD/IXXu+5QYVyTQCHiDViCh1m
OD8NE6R3xtbpRfPu7fu59HrPzXIzDS8hx7U85JPO7+jKkrCYE5me264iRnKxtkPanLYz0XDsOIju
S/JZ7qxW2du3f8GFNeTcdR5kgKqLsJMHb8nNR8A94n7Wbf7Z6IyV6ZvgTbwSKa++zvb5mi67ty9r
X3iT54akJSBxPptceRB53v1AAw6/S+JNsbJAt3eTU/no39JJdLHqKv1h9Nzh20jBgo7EtChz77cF
maNrNJBNE6xztQXOLek8E3LLPwjVfaT2RwPW8j0FBGko0xejrFJKe1nZRFsQI/4XY2RhKTWaTsp0
jmCHRtj1lbnh0nM93fcf83TttnnD7hVZ2TTbHCuzU6m4LcftNGuiSueOcYwcnBCLGL55/SMb8uYa
0eDCwD3JSf689tqT6eM7a3qIar/64qfzsqVBiRWnzdsr7tIL1T6axP96jamGNlB1XINihLNbCr94
JuPVoDxObbSw/GFjh052NNz21zRhs/DnvH5/Zez8vSDvnBOZKIWEy9KNxl7KrL4ZWkQRZhOuXxbA
kvctG6Kt5yA1SAwGN/taO50pBsEcilEReK/I8fsuHikPpRtHy+ihXoRwNr23TAfp6WpnUHA5OJW0
TlG3UftKInX1Gcx2u48mE7UHsYU0lDoOg/1GustMTxVt8WM3+tH4781zwdnKEo2abhZa9IMgJTku
Eavv2mFc7xyMe4S7FPlnsoPTK7vVS4/zbImB2u20TdjKAxlkPx1nfD4B4Tgd5g+loaz9EOryq5ti
Tnv79V2a885hN6afkx4T0qIi4/vOCqfp2WwqpD8npUNgy3Y3DVm0K6Pim1gD4zMiEDOe+Faf3r7+
pa/jbA0pyB1qSWQoDi6JXkkOaWsr6Sfu7KqUVxoyFy5xjpnrabmE5F1nB1px01FI2yQ3QDa3pV+t
V/aBF+bPc3rnGuIKaCcjPYxOhV9dd3jiOq+4a3urPc4dBoGOnKvv/9Yj888ns1PS2RKF6YGjOWm7
2vSPRC1GiZ7NYPv2JS7s2M7J1VkA0gTFQnGoqOc9WWtr4BJxkHRhSNqLEW/R29f5HfLyl5OffzZx
RWPnzUbPxGUJv74laNhJBr8RGwsdyq42HON+CofiZjCnR4sTxFPgV9U2sJr241Tb1rdGVwRZZ9bP
mo1wXDeYMUnmfkl1Xh9U7BuiPZRZN8RZWnxapfR360jgLTUI0vMMoDnLlBY7ox/3WXMSUbWVt1UI
sSkrqeIR/8H3nMmNAgKmyRwr/UE1mLjMIOviqWF/OftZ9Vzzerei6NntYC24LaaBTJHBhkbti6/B
KLtdwBH/ykC79LmeAwTGEk1eaNrsAUIyfDME7nmMLctPfELfNkjQwn3W2+ahN7TYqa40vqRDNyVO
VZpXTiWXxvrZbNgoBMurY6WHoQpS7Cdr/X61cVvak2nhjMAoGGM+VT/fHiFn+P9/7nfP0zOCDuDf
uBTpAai/eR/4kG4cUa+Hduj7o8b3uh/9weZsM9gkCKkqllgSk8pG7Cikj3V5bj5EmQFUtip6rEG9
uXP1jGixctevPq2WU4sw33h2aW84LKJPwkVz5TO69KjO9uqRwhkcyCk9BPM8bB27Nskmrhd8TN4n
/HfymRhreeW1XBwZZzPpcsIGVW2XHuyKE6PrLMPeLMflNVCLupXkNt0ovyDuoMyy97qoGtRg+bDp
pLx2txeqOCcF7J8bnbyIpDTMkbs9ycQIfTSSSkIGe3sgXNrjeKcF8489XDf0kQKQlB5S679C1Q/N
qvstPmZcXvMc3LbGbCM1W/Nj73W4AWG+XNlgnaajv0xT3tmUaxK3AA+FeojpAUNrprnekEIhAZfa
/ZX7uzDlnkfxUdPL3XXB+RAsi/3ZEfZ8j+Tt+xDCc0844V8r5/3Gm/ztXs6m3HAhOQzObXYoAsQf
XTQvz45eq1vdj+PGboS9D6Gr73SJSpI0O/lc25NBxKikduS3OV0iWieIZo1lq9LAuVk8u94MgX8t
fezSsz4Nrz/eM2JjZ1xCluuyr/NnYVNtt1a7pCPlWR/fHkuXLnE2hcklbCZcmvIw4iff/w5lyICX
PLqTe40Je2Eb551t4wbIBPATJJcY8uEm0BY6HKOIdrZXRfjmpE3KlDVtacm1V9bSSzd1Ntkggu3W
NhzlgdeHjWu2ixuG7JC4SFyv7KTOMnL/ORl7Z3MM8uBUuWXE+TQwshcq3NVeRb39VPZ9myyp4WwW
HI7vuW53pMmeHewZF5aXhiv643razK6FzzKY3WSFQbNxyShLqNGMm76fr9VhL3xI7tk0NEUdDhtp
SOqwGDUj7RXJkgfLrvFpogX4FvdvD6JL1zmbj4TfGXaQMn/31uLRTK8gxDcRKmUO00lWYRh++zoX
3uvJPfDn9xABemvazpPUGKf1WKo5jw0RGdtel9WVuefCzO2ebvGPT66h2UomNuIEpbTYrmPk3o9d
vWz/vRs43dgf/zt2f1TaVVQfelzDMWQkbytsVohwoWv/713ibM4oumZ0cPjWh7xOadnBc3iA1/uI
jFdfWV4vvYWzKSONyIzpl5KbyKLwsS3wXkZNvz4pVV17C5cG1NmUYWTky5GaTehQJ8aPQpgtQuzC
Ovrm0MZIQcfj2w/rwq7kPHOIn97PU+HkB3SW77F0P6T54McWKO6NagUIDPca9OzSQzubLoix0KtG
HH0gChUadE0Oah50Fu2ILLoydC/pM87Dp8bUrsewVfkhz9HxQcIUN+YsDbKUa8Kf9IBG/tQRs+lT
bGVh4dUl/+GmrzC8kk5zdV9+4eWdZ9CEmUdZoOYYnTUdAfY6CkcQI55lfRVAM1pwBHl/VLbA5g7r
8Fs1NNZXbxraBrux63wfF0PfRIUH0L7gzIE0ruQYQdQSnZi33/rvX/KXdf/cyNYY0uN4j2bXmbq4
wHn+fnEnpBGkLtp90W/Bp7gJ0sMTLqAJk8FZooQ2/bSL0knHbul5G6RbC9RVXqOG1k4zPeg+TakV
7kcP/oyqxLxFe7mCwNDpNk9zYBZFdtvr4a5T1RA3AzaNiaxSk2bsnVpS/5OfhWpfpU6xm9L+ljfY
7dVo4FuUqf0wm8PG6q/NERdW5HOyYAmwxG4tBgryCvuYWzPnlChHd2v2HBZX+5exnlLNe1yTbz9x
kJbMcH975GczH0rNrAjnLD/oNTIRPE9NeCs7AnhhghSYJGdzOjmrSj9KWvgI95Zs1ERfhEbh1vGk
3HB8RPGDoZRtpmSlBV4wt6yoOgdw0BMaSwokM5HtGTvVw6zB8MyzTfDN6q9VCfAFt4Uh9mMRDkdb
ci6I8S7NPzIlwLZkrNpPXmeoRwqGzvvSsWD9wU/6kXV1ZhGoq0pSkgfp32u6/DLGJTFlCeRM8VhF
htdslBHpdxBcfLVJW7+Zdkb6nSZ03eCIEPZDPYLQQMFQ0OKBXHgD9qnNN9E6dnjxAdVugsVEoS5p
cs1bkDxpFi9hUB6mdaZ3ZQTGWm5wrBbBVgxYk+IQtO5Pn0LOZiYMDlbj7AxfemXKb+EYIqQ0uj46
eZQ9iB1wUsU305rmj1jY3o1+pm8sQ4c7JdQHtB1L3Ll189PtM3gZaiGwPZlJILtrcHWbMeQNV8UC
jki75fbkj6ksrTuRp8JLAA+LaYMEqd/5XZN9s4N+oPkmcpR6Ht7+bOvUrvXZGzv7poTTu82ycOj2
ZlVTqYAzi/G90Lq3krAV3cExuBupSZdIQlau7ImgRAf6l5hybPVOPf9szHZU7xBOdu/yIFcIEcII
nIMmadQ7jqLTd7XlC0wp7VLBOHDSXj+MkVH+qAGbfi4XTp6x4cMNgvfk5h9Js8O2rsFAfNIy84Jk
JiRKbCYs7B9GnDp5ota0fc2nhc9jLUpAA326qKM1584UmwgUEmQenb1D9TQxjFcbbg12tLqMGYT6
82JZTYp5TIUfWlvIXwZqMrnHAVYVm6AaxAGmdA7IqK9ROrgLypbY1U5+4iB5AiJLOk7EhxQLEBqn
r5GFTbLLd5xCPCzFdeXO++KEpnYc5dhbQq1dN/GyQN5rwlktTmfafNZptgbE3eKvknaUfUgdSE/3
oVVjiTDb2XSOal1NKy6gwtTbBttZdOwGo36Fj+KTOTeN0VcdRDsR0jRPsEItT2G0LHjWyijYKxze
DmgQVye5T9AufrFyuNOQwYsdlazuy6Jk+m0wV7kzVJmfKldZntj+YEY3ig5lk3Sk0m1bTePjRksL
GL1DdeMZ71sbHtjS0UwMgQuV26kHXhMzY7uvEVFQHwwxYMbkSwhuctuCwVrUtQnPBVoYkVTe9FlM
nbqlyQCLwQ57L09o0EXvUzkYIFFaOiA0s6I+f0d1udnXueF9V/7SbhgLRhVPolqp7xWd/DDVIvjR
TF7BQp0Tx5zM0TCcckTrBmV0h8xgN0btmjJTi/Y+1bMsdo5RDs+pRzJUElLr8JK1iIjC7cN+gjGB
vSGNm2z1kKdMungxsM1hrxrs6gMyaAioc5GFr8AhOV0WMLZW7AknyROuSu9xDU/C/aZQfrnJg1Hs
0R/22daIhLfuOgqID2U1g/SYmTUkNsnVYnpplYGjpBxQ6EGZMbaLY7TWpnRwCmybNYREYYr2BZsM
Em9lBneFo4n1zaJq/KGU5UUwwoJ1t8jIRCNiaRQUrjuU8QoGIYztnNEQjYrauDPqe+UOsNj5/8LE
nkV66MWQ2zfTtLbulltHidlmffkjipSeNpW2JrIkKu8LDn2T6aoYF55Qp1R4dFwkZ3EFNQzn5Riq
23klijhG7+Q9muQ0pnHUj/pYwZqBlxJJ75mvvkOVmUVdnlSM5IUwulAnzQp5bZ9SuX/1PHUfVt3H
1CR4bmMRoHo720b6s+LvGQnoo2JSBeSjWwXOd5GlBhimvG0xwfq2d0yR1Ac7J2Ny2hKTSVMb8FHw
3M4DPKXGPFU65zJwY79jEQUHNSmS32HpfBMDicugsvOUbltlWV1MRcb8LBbIxoexEo+ddILHylHW
i2xo4EIyypq4s1ufoZhjpI1NCj4COVvt3pVIdRjorRZPs1l6buyOrfUlaKKp2YJCZNwOonschD2S
WL18QAN6apRGef1iFKuRI1XNhh/l7DdLQli7AxtqKqqvZVTy4xoSziwShN3+hqpiBV2bIbtZ2sbQ
8SxDE8jnWEzvEPnpdxkJXV9JvBuWfTg6hr31C68fCXKSemG/SbBUzDJuom1pUvNQ8wjI+CvrV2yE
6mVt6uqhBQyDl9RM1zaua93JzWwIQyU+A+cALW2BclY0Ok3MYM4AqMhJOvsWE9r3jG/3C5sBCEQV
3bsW5eIgTl7UtF9P3a8C/l4kopEWayCO7lRT4KNJPt0hFfBitHEO7mDbiNEA3knVt6C9PHt4938i
xcBgpxDuVZ1Xn1CS8NMgf7Wf3t4EXdoXn1UlwhSu4Qrz8CDCNniOfJBCgMVlYkcr4u0+cK+czy4c
as4xCUVqVoSf28E+i5YnkgSafQHvOwZtIuLUKzDHooj8t27pPNW9ChXgwcYWe7Of1d2CeiphUtQ7
OzQR1SMUvYLEvrBhPYdS54IFBqpGtAfaM8SElX13dTk8Rkz7xyoFHzSELNIEgEdXyjsXjmu/1QF/
HNRZdeY6O12Qpbx9LpCl/6Is4B+DUn5/+9FdKuLaZ5UGbcJYBQIU7QNFEbF2HHPTVFmx86U1vI5+
gPBvVOWmrYb+IBG/bgikmF+vXPxCmeO3zOqP+zPRLPsGRc+9svRL6llmsqgM7w/e5cROTbWxlSe3
sB9lbLOgHQFUmre60xii3aLeOEQO7QpTfXv751x6vWc1i3m126pV2t+bumHFTpW/69d6eIgITCVh
kABlYUoSINnfXbnihW/xd4vlj/tnxzEWvl3gKzHy4qONrWrjVDPbNeb6I/KBa8z9C+PoPCZiKiwj
moWbHjzk4ElTAl7ynGXcsR2/1nDFSfv3o9VZPWbCapg5GfMKzvZoA/Jq2bV85wkAlxRYOXq2Jl81
Lr9u3Ta1SL+QCdID3AKradvrclPabDdF2Kf7VWNQr4ZI3AuCCHccm3CHpdFT45blczE233svkru3
3/ml4vs5oCNrRFpPJZXnVaykDaDPSipwdrt/GELXMXjqHf/7HHbOXbm43iGSFIltaUIJY8V+ciwo
eEh1+mQUbvTezTwvtofIujLjXHhxvx/2HwMERCwJ3LYO9vBt6m1W2uU9Zyi1aW1ZPL/9BC5d4mw9
WEsBM7INwj2RSVQZI/+xnBeU8mK9JtK7dIWzotOQV5Zj0CTd+6HxYcwd5ykvrRot3HItJezCd/Q7
teaPxwT3oqQ3zPgmGdveasglt83cWDvcz83emsJrMTgX1rTfVfg/riOIVB/aDNxjWmSfKdYcYRBj
WaiyH51slmPhj8EVR+LvYvJfKhXnLHy/L3sTb092EBPO5K4p06cg6tUjHVXCf8bBPzj+hMh9yOt7
vJZO0vSptbWzbN44bJg+RmX0CwIl+3Q5FndKzNbHvNIOXjZHb2wqANswRe7rwllmiQQfg7XC39ql
9J8cUM47GaAp8Om/oMuqg6M2cob44lZbg277rrPIUCbbo3xMYffunaAt7gXs8GSYFn2njHbeZoFZ
HauyQAZRwpBh27hua50TFIPjZRNMaIupuMBuW4flWunxNGb/9tDOFrMuLXOEYqWx7/x6OFqcrbZM
RBnA42nYuIJMQ7iHGMqLwrgZ5Gi+yyyLQ0iYXWNUnWVR/7MfY52+gT9GSGGnnd2LSuyVHiIHZula
PtINd0ArYsraB5bf2RsIE5GFpm4YvilbVYi//GkfQtPl1LwU1kbnnvcQ5fRhrmyQLqyz54EnTpYO
o0sq36EvO2tfSzYTKBbtf5TV/j/g4g/Axe/w7suEi/20nMGqfv/Bf4Mt/P9wSRMGIOgCLyNBgPH5
X7SqE9iC6FQroHII0fhPWlX4HxyqiZYCfG2S1U3Yyj+5FtZ/8Ac2YXrEZUBEIz/+/wVr4f12jvzP
dwOtitXEApjlk8sDiue8EeHBKPKLWmVJRg6FBa/HCWoY143bJv3sg9wEXLB+VavlfkDIaCHwCaNc
Jt7aZXhj5lG913KeEV9bhfOVyFJQSXwNQ0w+lvGygIz+odc2sjfkd99AcW/f0dPGgjQas1ZxQxHi
1mktNBmpo9J3DSzoIDHqtXieptG7w0oYwB6ee+/jXEhqKu1aNxqVc6thp7uLW6IEhPadDCtEap2a
EUV+aoSfqfiMD5Qi4KUPWljjDkkEdxSIYvhsmaR00fZ0TvAj5FrfendKn7tWKBVnk1P8TIcMVnWP
zIga+1z0APD1SMhdz8fbmxnUrqU/6WY9H/zG3qjr4LazhYdBFDNiumnLyqfD4XKxrWU3MGh8baVf
xiGd7tUIBZktD8jRWKXV8pxx7nf3lEaHm8oMDWoThGs+9tgCyx2wThzKNsVcFRcBFYi4mjD9bSDd
zeL0Xirv2K4mQfcpVIsHam7wf1NvDr5Y3ijSxKWcZWzEUESoTrEucaoPVO7x7DX+WWwokiJg1w+o
d0hJOIBALbyjo733dKfEOyN3U6BkAyFvMSpd651RZWkJfzsM7l1+X7rB+OpNSeoE64e0x20S43IJ
jyZJ6capxRTmnGGRxseGm9ng4PXIgbesjOjV72cnS1rfG1+tGfF67BRWqw62WXnvvVEuFFaMUr3o
ogwURZ/htK2cOuimGcBme/JuZF2sW62lwEgyRe09qB86I+UIK4nsmMD6FaJaq2JB5bWOp84aBp42
YHAgzpFxQjvZboe1rffBSitso0mzGEi9J3f54QxN81OtvvmL6APz0e8XmtWitp0WgSwkmKTVqNm2
BYVIaAmuMfLKukW+Zr4edQyFdcFIFg4KJLVovwZ1kwGTwCuCgWdxV9o6oC7j1dP3K0GccmsONRId
HeY4zSC49l9zTWhF7GsAcY2t5M5yi9HdUq/0b7yRRYSCvQjAlKcZ6dn4Xij5+HbT9q+LIcoHoM4l
BpIsGI6TTAMepCord4s8xPP2ga3KldbiZK8be/BurdypxBaoVPvimpUTJmQK4cPNbb+rk1mqmrNZ
ikVp3/S5eu7J48iPAUE+S+LXNCqS0FjD17ZeYd30LlXUOFJW4z/Mhk29UbLzf6TmBJgXQ2P5Y7TC
ob/toyC7a33sG7FrzrO5t4hik1vINKabtCvv4sTObX9Rqs9IICvFZ3xo6zej4dUn9Kv9LzWIfd6d
6bZfysxAE9mkuTI2poZ2Bl/eq/K4WyNZQfDI5peQ02ROfc9WD6rFzBmzd5m+ehTSv+kCUylxpFkO
y1zXYNXW1fgWTBD9NkRORT/GdgZOkPrz8IJ/NRyPDtNfBji3V+9zWepnxpgDJGSwCzPpiWKst6Ux
U70GJ29QoscP+jHk+FijdGXgQphGMribgowo8rqx24l4ozaybiaz1fODcuUcUKUNQpmIWU3jjd9E
PA63g7meVN4JFz3ZCPZBCq29/0JiRuFkyCU72GIgRnMmOTFVzbxxXWu61abZFA9eO8hg2wMqlxs1
ojW6z3WWuo8YQs1XIwfeGwvSc8J9Wa4+3CxpnlR4/jjPjx3RX5iFnNYs7hpsuzV4jNZ7mkpjGZ+b
leJ64hJCJUgt8N3gnWsZGR3dbGnMG6OTNID7qfJ8Ea/StyY7dlW3+HMcVOxEqKBactgOy2R+CFZN
8NKC6MpIajfQJomGBuM7yxwgGXaYLv3HwDPH8mdRAmKJgUKGJEHwXkFhd2G47AuqPcwSS+l+Iqo0
fBoYi0MMmQypSzXb1usp9eiVZlmOrVO0FHcLR2qTMmw1vmiezYoHt6ujXd4NwYzUXfrzZliy7MEz
C30zwAf5LPNKTIm/Rvn9CnHK2otQKSCJS2jQB9RN+z0d0/W7NxT9Y9MV+deWCNHbLPOtT4IP+rtF
q2FN9BhBDGTSIZYCi1fwI9B6+uBArUeSKFU1Js6p6YR3SGR53BKW0INDETBq7cINPzlqjppbnwoR
HcG14sDcjT0ZpWG3VqwSTDmTBi4HX7lhtiFixlk3WHMbBKGROa+slz5lR6SQ70FZu8tBD633sdG6
pIsyT8sHyNWMPVWUaUqHIaX75mhdZyDrOY/uiqpHqc2RjgfYIRbubiwJtRo6oSiynaXobMZFNgew
ZkU3fQREC2jACFxXxJ41yZw2VWghoaDR9EEGegiTJYjwroxOZI4sF9Dz4jwSxd0aEWgaMx/7W8NL
V4aZbOyvgAXpfjZMKIrlvyjVDhi999VPvepXkNLmoMTht/2OdMj8S90080fPzj3oD8L0X9EmjC+O
7disoO5cVnHJeZ1VHOPj96AxoqMao+FHKJfiKer+k70zWZLbSrP0q7T1HjLMuDCrqgUAn4eYB3ID
C5JBzPN48fT9wanMlpTVlZWL3tVCZqJIKsLD4cD9z3/Od4aKG4Y54qdrrZWCX8dW/iDLJK3mHU9b
t1RPJSS91yENaeLror4BE8C6/GeG++jnqEbuT82sVe5OhXkll2ZXHqbX7s4qSfcTFasurJD691I0
TClk8KvnpLOazFtIG2FpNjUdsLtWO3todygTJfrIOe9pn/DapDT6jaPiBQwYMvp9GDrGsMGYVxh+
jJMH3n5sqD/saV5kwI4a/gt8FZB9Rkp5kzqPbga/XdefhTGYz7iWI7xwJA9SD6h0yPI2qjlzzal4
7ruwtP3EzVpSqjX92D7oQnUFG47vrlr2xrqTpYGHpIuRkF63lisLG5AZ3TB0B3yKwvSSOk+vgxnl
47WgM0ALLIDvLzxR1OyQupn26jiNPvnG3IXbuLPZ7Mw4V81AxkKPNoYzSGOrzyUQobJs7ZfeYNO2
o3THfG/pO2XmNeLseUnV+h6aRxL5o6og0c5Rlp+5qYN3dM3xRwEP8wenWfktB2bxVSwZ9gcWWLx1
oLl0vkuHt9rnM++QtKrrjo+5Hfb3iRPGL+xVROhHA8cxlr0SyHuoZNnzlA5hxl5Fs7/IIV1OZZRY
zZa+Xtc91g5gAa+dwl47dElIXwsLTO21KcbqHv9SVexhjc1QSckLBwZpp5MWDlMctGapjax5QTV6
cdg4B7gqo+71Gm3Z07KkOcpnah/BiLEeYSFB0quLO1idXMMZD02dnSih+TrcCWPk3rjoHA8WmMrR
lianvvSiatbeOSMUMbZ5DomBaNzuLe5B+wNyxWrvQcrMHJjyLhtOTJNKundDuFm+Yoa6A4p/cR9l
ucgI95gzPZtpE79VBo0GoD/LsIXio8dvpSKnT+GkQOXKjKOTV2oWbpsM48uJBs74YWDLC4R2mpzn
ok6JCvCMj64JO8o1IF1LGLk02Ovkpmf+tqhj97o4Gu0WKR+z0hiUd6NUHGOfKgYY9mqYyqMyZXQT
jZa0DhkssZeU3Rk3WFoCFkpkuvCONTXfw1SGrM5GqUW6hyBiIFMOMXuim6T2PwPxHwZiptU/6IzB
R//x+29eP4rPf//fbx95nnT/a4U+boceYsUfmY+3v/v7bKw59m/gvHVbc20d9PIaK/h9NmYi/Q1G
u407fN0Q/I33qBm/6axHLZU7Cm3o+qqe/433qJm/8XkBkO8w1NrsL/4ljPNNtfnDXLwipHWH0gcb
crth05rwZ1UnmpyB27Dav6QDDBbYrUV+ncvEUX1rnoedSxzNS2egwJuFD983uB9D7LEjmvzesLOX
kKX4NZ+N4pFqlWXXOUa7+cMP9f7Xt/JHmuKfhU96eunqNbEBGgCrhem4f5GdpplvvaXl56VJ+/sa
Qs4xzXyxBFnRmP/EpPhnDen3LwXLmt2ZhmRh/0Uv7kdnCiNr6V8k+AEfWHG0gSKb/pOw3V8S9uuX
cVXqd0hBmjrv5F9dhNPS2MSAivh1rKaByaAxvSKe7ueVgp13XbNVp6GGhNyH2bOWS3FdGuWStfmp
jUPLs7WoPGgDg+GyxNbTChcCI+ZmnIGwhTjhY+Y09Snj5rBPo9rwa3qCdvHQWAEREXX3X785f9kt
/HotXDaIJ6ZKpcFfE30yhMcraaLmIafEPxzwVfdTXJOR4OzFoq0G1T1ox5mNf8DUWe+YzPxIZmpQ
oDRQe7Ls8q5o4fc+W+aYbiBzJL/e1P8fd6r6s3zq28/P/vJR/9v6Bb5XNMMkUdz/x59/2f36NTS4
9a7wp19sbgj4h+GzlY+fHQ0d//Fvv+Lm65/87/7m7/eZZ1lzn/leDSWI5sfPKKnKP95juHH84d36
h/vT08BBiTvVP/yVv0l2xm+uUFWKYQW9rIIm8b/flizxm+ponGS409D1fdPlfr832ZBoVQC1gjsP
MHlrVfV/vzVpv/1qL18RtpSv/ms3JqxDf1K615ubtZYgmER3wdsit/zlzqTrrZ3SbQmcKtHQZvSF
Uheh02/j5bkt4q3Q8ho3khriASRb/VbY5XyyonDSYSqmabg3Uy16xRXJ4b5LunLxMjPPdKpzwCPB
ilr/ddUANilizDYd4wJsxcTelW5KLfHpT0u/pspCxqzAgGbshNMRSzGdQp2DcLKKk3SE/mHOA7qV
hWoweMbixIOX6W3lBDgmdH31W63u7RSEkVcmQ30HBEitfFlj7dhw1G4pkFw5QFXSRSmSBIbFgNU0
1YYLFe6On4vW/MYQBvtqqhaYtoNtZ/Uh6hzMDaMqczQCSBHZA0aUBbxqZMliI0RHOY9RpS4aomHj
WWEvSi2cEPFrqUzTslW5/8y+Fs/ugxnN4U9zGKKX0Jq6l9aoeDkkPo23dojiR33WZ4hN/VBsBkNn
dhtvdGpqwsu7tMSmjr8OcD5RyCImlwecRRzqyJk/8LumbyQr7a9JUtaDP6bxbPuKa9dNUGlpMgTI
pWMVZAbwbG3FaLvLpPPAiMLHaYVsV8gpa+owy5+ZyaBwq10yPHM4Xg/6uiGuzY3YbfTCfU9WjHdO
QQA9VNFY7Opa1SAfrsjvCAML89gKAm/HnOkNgoVC/2TWDDMnR26/F1BMMMSTG0+8cyPY4gx17ZO4
EcfxrJYf4Y1Drqdr2CzKVz55BALlZ3qjljfzSjBveK2CCtGVbL4e/pDcqBCAn3Kjn8sVhA6CfY09
jGBPIeVASk/HCYc6ECYI6sKok096qZL3/EZYlzIpON/akdLTobBS2O0bkT3My8r2um4ltS+GySlT
vRHc+RxBcw9bKOFB2a2U96WnGOUUgyITjAsao0KpDUpy5D4z/yyEOSuHWnEinu/kvoqHKK9rrL12
7j7IG2WeQZLWBFNp3+ecKOtRM3M1Pdi0cz/141CF7J1mddZf6Fuwmm+wVO30RD83vZT1NIq30rTo
2XMSnEGY09mb7ZtWCZ+AyUW9PyiouzSb5U7lJTlc+UfFBpzEhKYwMfr4hGh8iC09uo4cMSbPMbUI
3FmXw6sqEfTS86RP00WrdGcIEIGogGBExYqlDxWxH8oHl/4+BHlmg1vVAZWkaodPl4DSDP3cpiQv
85MuTctt36Qon6VMteE4RhbQelXB0OllRWnOOC4t2vR4LI3nrgLmjCxqWY2vEAssYUuskthiUw/A
gdsaH8AJDE+pq2bxZsVA9Yepzbvn7iaw9UXv/ign2zQCpkLlA8hWducmKrJcxbSu8MNErTPx3X6d
fkl4czRd0TIR9uZV46tvcp/agDPDAOgsCpPMKgnGc4U8WOtN/YWCu6UBfNTZX8AHICU2liU/WK2H
75xIok+C4dVPzGmD4dWptZh4RVdZsupZxrNYXOXKblUu4eS27UkYYfbDUo2Sn95N5aRLESBeZBf2
tbkJodVNFMU8Lb5ZN6nUiBwhwRDneXqImL4fGtcmxe2mGjF/XOYIrsVNfK36Vhe+QlrhuZ5Z1G8K
0zhl/doKN45OtqyOMaTcbklyjI03iVeuaq97E35JORRX6yYHEwtDGqZwiznQjYTTe7HjhMWmMTPn
OGVD6+CKrkZlw83NT26is7bqz4xG/Flhto3iy5tELRGrARAiW6cdlrr5l5gt8Cn6w6px42tHeqrK
WUUMwo3l5aseHo4utVwIssjk1U0yn0WBfO7epHSZNrLZibbFxEnnQ/Om32R3u1x+lKsUT4KfDoPu
ptDLm1qvzh3KPb0AqPjDmKDouzd1n80BaSMGEu2nNVl444fbLiDk7Xqg3cz6muShRCQzjrlTCt9t
MtZIcVrI7SRnmymaZO6zeVs6DFTLPum3VYR6W0v0kMu/JYOtg1Nc9xbJbYUR3tYZboJ5wgOFyWdz
ua08ZNKIA3XWGqsdcvuv4209YtxWJZgtnAuzNwuUqS1Q4BRDd7zwtmKBs1K82yGv7wA/0wUVIvt4
B6huXc/cVjX9bW1Dhit+ViC9vI2wxRCtS44BdJ8Q33gw00H1lELWj1EJ/gc4nBbjcRxti2dcVdSS
rB9u4P8Zdv+TwySD1f97+3v/0X5Ew4f882GSv/K3w6T5G83mLpkxnUemzT9/P0za+m/rfEspDkc6
m2YDxt+/D7rub7qrmZwozd9/8++nSQKNvzGUGjTRc6AULiPgv7QB/tNpkjmZegQatQzLZDctrL+C
OTiGCX2io2djRPlTyRjp2Xz4iMJEzi+vwH8TGvW3r2Q7LtM7Bsab7eUPPglzzGxNMdOM3m0pr/Wg
WveQoE3sGoQ3/vAe/Cez8Tr7/t/h/deXWlfnjKoqr9D+y/BOjdfQ6z0vCizFfQxdjQeT9di04T+x
6vx5Bv/96xigHlatwuFn+OejOAt8egoyN91ks97l+LDZriKDaScywMCaUogX//ULW8/2//DCLGEz
nFgIHX/lQI6ELRIT2g3WnTa/cyvBvjBtLwoj9TaLXcWz4q77Z9YaccMH/enLCgQQ3jNBubL4Nfb8
0eISFl2juJ0RbyCIO/cKZRKfZS1DsnxExA3SNU/jXE9XuXqMjL6r9wwm+XGGcHcN2agFVgtk1Kqz
4s1l87NNCcgcR0e17xeqxn2zAAMcy6E9uBxM9hrb7KeUfAhy/0y9Y9flob8UuPC8osLYW4+5ONpz
lX3JCXJvHD1Gy6dxq+r8Nqv7QB1x43gyR+8MqR0gwpM5X2jfKHYxnGHT66ZOuaOfWnwP1dD8avLW
0Yi+QMYq2gy2UD/08syjsv9wqvxHjGLgMyxex84Bu6y7tJzWmUss3+hTfh6Ow+7GwtpDIuDEAw24
N2XCUEQT5U0zY3G1nGbaaAX9B7Y9NIlPxml+LTmU7igvSu6ySVBMXtvJwSQ5tbfU4kOtGn1PqmiF
XI/0Gqt2pX20ODqfauYYFGXq7Qe6iuR39JqK0+Ik8i0r5WGHVEtAIS8oR1bsgaSHm8Aw9XMOKHcW
64Xes5s5x+PrImX3dnOOaeRNcXCpGboRB1rSZtkj59np2Ylr7SBkagW6wkmOw7j+zV4MMp2JWnod
mrcRLGGinGc9EhRqqBaqtxi+R7ZUPIrBtGfFqFejeRVaiS/7Ij3bFdHMscjDQ4upf6Mv4KbC1u2O
MdnDuzRvo/s+b8KD5kAv9zT+434oVIVkQJHnFChKa5sBaLDxT8yhn+T6eKwh6z7JwmpseozKSUMU
L5xjn1rxl0gzbM1bBFPwMuY2pI2MsqVFNY4UGpYfetQxClR9qn/nkc35LSu6YT+FhPe9GJYLO6JW
7LUkYW1ICkJumAS1wCyqcadWyR3d1wuW82X4sVaVHIvZJdCp2uzUyEW12mOvIqgMqtqd0jCyiQ/z
w10sqrCSDueMz2YxHr2y4exV64j7ad437409Rgd7TA0yUxQdDa4SO4ExkOXMRyDIY5EsgSHHCUa0
Zr1idqjuyWqQbovKzA+rOnwT/ZIyu6dQp81CPeJSzF4tLNfCa5r8q1TWgtnKqTHgic9eKznko2i+
s7RnOWP38jlxi+ixHC2bainTfQmRAmhps8WOg190dKkquBBIFDPLdU19MZZYvRuMOrxqWoLbAzzg
/IQUpwbEJ8IfCQLS3WyVqb9IJzu5yZw9UHvSvTPROT3s6LrJN3RBl913JTbreKNLt0j3fSnVajuV
I82ODqeWfiTbtvIF26wzmh1pmKYBSGzPxcOo6mkcNDSwqT9KN5/yLbsPKrzLpRHlLrTgsHqGa1TV
JWY63mdG56YvWWYYmhfJXP3RcUZ1tpJmb7mJEHtrcmHQoi88Uvh5L6w3hR/K3vyK0Gj3wYzS4myh
TA19oISZOR0R8pyOwJy4V6mRcVJVs3acVpnIWhChU8C2ijVKCXW9+CDmMzwnY2VmgcVZzNlgvTIv
tAvQzIbNuJiOsTWF1bEE1/jGIc4ckUCN+aMY0dSJSrIk9Bu9m78PKuLLbmD19kp9lescMyfufxZ1
J580WcTGc5qF2DwZ8in6cwp9iQ+tomRmUDgFNR9xytIx4ESQP5JWFZ6ShC+QY9udisEe+6ep+GHX
ny1wawSZ6BFuO4dwYt+CMhpxFWHhoHaumo4RUlPDvtqnhzZ8NcakhSORpj/NWC4+bgsahhqXYh0u
p5k/WAvHM8EI7Zglj23JYo3QhHpSBpv7BT+PgzIqn0BQxzON0fV9j7jlq/nAlEef554oEBkrOT5l
XF5Vr/oUJ9Pow9fbaTNH8D52n7uhu2ttex+Whaj5WkLdUui8qyP7qDtzE4iSgr8yNLU74Gav+Mv8
col3PIGoAmpPTj+d7Fg5FLVzyuf8dZqad6tqkt0cyu9Wo30YY+OlvbnT2vGMbeVFqPH4wnNoh7Nh
r9psWO2WPAVJJKoDJ2jUoU57XxQNh6qsdgt5Dm+0l9dM8rGBdo5RzFk+8qQ90w5/4SmJC6v9SSR9
VxnmnWnWQZHXT1WTP5SGW9LdbO4m29glKGlfB+4NaOOr0uAQDSHT6GVlZ17HMvwZm9MzlPo7R+Mi
ccuHWqdsxNHbTRW7by1tAr7LEhpeVVhso657EDXX0bjsHbWBS4TXSTaIbGn8fVZJRA/Si9zPoSYf
11huEC/5K7Np7+XWyC0zZwzJIKRDCwR9Xp4ta/6S2M7eMOnnphDSqLjvZtomp4Tb7PuPduQ7XrRz
nMk72MP4RboVaaxx3qwX/kSz7doJhJdz13cTFH3VvkaVznPfGC6WKfQn02k3FnitZpyfi2jKaOBu
q0sjwj1SGNeRXuwh7W5lDbPeyeUXOOk1GdH8OE39xkwECVmNazisFMqjiS8gHirmbmDFEESzQk0G
QoSvTYQUKtF4jmNRJeC2fiVyxdMdfYfrBoOUbO+VmKFVE6Pwa8Ns7wZqH4zRhCMTzkZ1zheWQXqD
hw/AzdEkNR6wLu0BPufPicXRUM3KC06OaJfl5XZYkoO6iJPVxR95lf0oDbV5jM1oIx2qDExdP6ZI
ReMajGez/uQW4iSbyLhLlbQEPQcSjS/Ai0/LjRPKoG4Ndev0CmaIWbzJUH6aNSaQxrIHn9UvAe94
yP2lw39p95rzoDtpfUVvoYORnI+nqu21rildmV1leAAe7R7cynpn+uZH1smT66Th1s7VA7YTdUed
aP84tkO4raqG4jMl3LuLPn3oyhxfGmdxjrjD78Ok3EsVC42JQe6SKdahEUq1T6bl0EbdTJZc+Wrw
rN+TThm9QmgXJuiHcqZhqoVViesnpYhDFcTy6ytRlu49ZkLyUZHgIHb6ToYTxQtdFvRD8k6eodu2
M259Mtn8majzZzE/dGPyWmnTIwLfyZ06cpx6FXNxh7t60vWr5igXEseUD9jIalUfP81SvWrGeDCK
+sE15HFIuvNI3QOFBxgYAzcup11TiQtWjGUjVMKMTXSyzXZfzRMuIKvcyoGGUguFSmo/s2TaO0bz
2MThKzL9o2EZ1yhrz04e32fuMG7HBSuHXNbk+0ClqZy/27i2JLlZMxMHt2/33US/ZGOeFT6uLOGh
6XTZBX/hNU+zdCtEcq1G7ZsxF8EyJLuxx3OWgBv3NEV81czmMZJa4bO4uEM63rCN26J10A2bZyQd
i0CLF+Vsq+Vzv6jfyDupXpmPQazMSbCyhLlkp/jYGWRVW154JPCSyHlGM8xh1MbTAOGHnwvPpeVM
svi8pHzWwcNxL6wQbpLEMh6dpofpj2wuzEHb9xkK7tzSWlvX2Bn6enA8t9ZflE47lOSjN2q7OF6h
jvLgTrQ6Kq3+QxW8idnKQVAoptUy5Xudmyod14N9hJirclPsXvLKfCrjQQE0NJI0mujj6HTLxdJr
tMmD1a7RZtY7XqTrC9YEcryDGL+PURX65VhfBntSjsmkbBY+2lwq7nuXl1/ntgycLl2eFkwhHt0p
ZBkcHk4wSJttPcEcIjP3ZvWj5H85fSFveylynjeOTfRBI2sMJLXT9uYCV7+fu/SHPjrf9D7fyU45
ybb6CMkpbGa4DtymNqbNjzeP8n5b28g2ja0t2zRGtW9v/qtofGKVwsOltg+8fl6KXV7TpP7M5+4k
VPq3R3tN2jcGTYXU33k66ZXTTOfaRU1dx7OKTvF6Pe9O4djRvtYjeVNKs+rkWlXu7TQrd9Vip2pQ
qnXKmTVqAq0BPmBU8rNYhjrAgUXPqzGs9TB1SYikaXY9uZUSoTmFMdyp8ytgvfnYRWTc6VvKnqmL
uHaURZApaYunZQDSudQK5VdxqJ8LQl7MWb2Ndax0NPQ2zscqnWjfSgTRyNeLWNsURiWeQIdyAoiY
+dbPIlddhBCNxlJ9atQznpU6sV7Rq11sYfG46ycDxKRdENaVSYZnkKZ0dyNWzmk05vEjXiP7I1Pz
ed+axgUofbydVJFdCaAln7QcO31guB0Vpbar+Gj+VAhgHIz9PgqzHpuceyhFjF8Fi6U8sNJtWF7M
OskqojWdF2mFfqYkOT0C1018c2qaoARufR8Ke9zakzVf26zqn/q+s+6odS4ubeZ+gY2PIwmL62eY
U5MCQrFnvLEj248yrtHK7atzy11wZ/bVijfN7KdWlulGhbV/7UsFyU/P522IczSoWbiQYbTGO3zm
9qscO5qSzXhgiJJ1d7Gn0Tl1iUZKN6Un8aF2oyLIwBD5RohJ0qPJ5C2RsX5iNaQ9IA5AjHBjI7vA
EkmelSjj+Buq6tT4mRVmW65Y5ztW0AosRCXeZq7Cn44ztJsxnfRvs2vkZzVban+AeXCKizZB/QXV
PnjAFbqYwuypIKbIZ/8InyPakcd09o0Z9hcrpKE1T9TPoWucLT7/nmxPLJ7TeTbuGldrnqZFVwLZ
TRzPCu0QW0tIt5f4MbYaFmduJMducXmjZ51uW7WuJAvRZXhsrWJVNZx0bnYAA5oyoFBeS47Y25UJ
R2IUc2oCraZy3cqzWuiGKX6WRMRFtREWl8O9E+tSDhfVbBJtChqWiimQjZ5Kzd6TeFWNTSMzglT5
RA/1hqB+DvxgVrRL19J0eW9nQnvrzYI8wOpKRjo2q+ixMOVZs0xursXUHdQ4Gsk1UCO0Y5PHAkla
BsMWljcznIqCW0y1sfnuOYjGxhYvlr7VtLw510KnLjcRXQB6V91Ushk2gG7kRqPeajfAE9/izJn2
46ByPFnGTWtIAPWxEVRTXeL4LB0kmNSkxMroA3RCcTY0U3jmEN43E6clDSgFUCV33lU8+CEHp/ra
VMXbldXjjpc6HzGu1jtG/ic5zvQfRZM4hBIC2dg3m7SfokvazV9MsXzayQxEVYEgOxq9shmV2DjG
2NnMdnkUrCwynCPHiLYLkF8sneZI9gF13tZ2ngFRjJTfHOllbS91L6bdkC/5KSYeQqyWRaIiDeM9
dMl08nneRaoFpRRf9hbL6LCh+EKSTjWfQ51DsLS6LW5Vl4lCZx1Xz27sYxe0T73O9sCylPHSFk69
DeFMHfrKonenCHWelcusXNkF23QO0wtbKYEDjcSzrOUbhTBceawEfTwp9lZqJJox7A2FX8T2g2Wa
p9aS9kaAY+L7oRVUEpdpuY4ar3KrKqiFeqBDyjnzUZ55YDr4agm9YAqOzbu2rq9zQsdBbKv9NjJn
99i4kyY9RKz0rasKLORdHU0HetG+1VVnB3beZxvSQOOmE1m1myXl8WYX0ZakGgUcnO4jkUu5BTdB
bDgRyjYO8Z7Ei2jummp4ZAdrB04bvY4q5jlHTtmmbeRX+sNNLMsjCytQQns+7/Qtzzabl8blaT2q
26pAhhhLzXiXRdlswzVAO6MTeJMwrkidkr113gVMlUXAiDGcLLKCvkG7Lkci1nVbHI1exYnDLzQu
zEjNQiz1IdIdhecnBrUPVc9+thCMY8GtGZpmfk1nKS6JG96BY2ScaPXxi4ER/OBKUjxeNRpYdXWA
+g3FSy/WyF0QIP5D3avJWShUaRFfcrejSiQT24f6RePGfKgztQ3ovXIu3OJT32pEt2eMyTc8CAYW
Qk7ugwbRN7J1LIpCrZUvqc3vC/LqprOFPKODF3fpPEkGnbT8poTh9ICr3cLm4FrpF6svs00ttPAQ
8uI3LEmXTaP35kQLFv9xYON/1FVKKtW2Vx/d2krXPBI+9KhQ1BfRDDwsFcPeJEU5PJXgm0/M4vWm
auGERQrFNDCcG3IApXsAYahBAFpShM2UTiSgKm4NBqgQ4VWxZ410UPMqsVQdZJgZ/gjz3reMFlyN
rhds+vMPHfKOz+OC6w2+yWIaVy2q1TvqZ1TuSy6nMqcp05l0F4nQIJOu86pTgBhgvY12s9sqR8O1
QbqQa0CEqF4yQkjY1jVwJLHjh2llclgkGjARDAvkbAhPs5Z3Lod037XLinZJdXzjIB89feQIGvPx
8KyRK8XkoNxpXwuTYhij1xCdDSwBfJ7u7XkERi0KsR0y9PpUi7GCitq+h9RcXM3WuELmyDtvwfEb
sIi2D0qVvPS59qIJkgVdGTPIVxbnP9lYXli23CW4JETrqp4xZr7R26/Nmgyh8YAjzLKlipEISnlw
WY2bc/3FScU+DY17Q4qvEPG+cZSyOOJS9dpMor+LzfmHWS/mNjW7YhOaDmNH132Lo4kUK+WzlGIx
5DVqf9DaybrnM9delirrzy2P+H2Ral1QQxPZx000b+warFuUOIp6TxVcdpRTcrES+WY08kPBU8vE
NsmnclG7R3NC4Gj6KJI+7e4Eg3v9rh4KjpnUrQkyMhoEumQ6DfowbUurdN/CTs5vllEzRxlCucBz
vQx5YuIYJ9MVCfrQaDd7skfx6rj2Cf9Bvs1hUOWZxROujfBJz82X0pZNoIfTrh7nowMSl0NDgKB7
lo4pvjaS52gWqwHz1H50hqepJS40i6DIlke7zmsfBX5rpUghiVpd6OHTOfvCibDSHvZSkjxMbRcg
gAf09AWVxbWY0jc7lcnBma2rk7jvbqueUvKEtalDKEmPUWPuxVI8z6YqthhjfAgQ+6HifukmD50y
PI9x/dKWg99WYo+muo3p2hiQQ9xiPEZdEuSxvSV0+NmzIOiopJF2d18qi/UVP2vQYoTPNR62S40p
o1E2VdRuukoub6lT7JcRcmZsUUopNzUH9TxXTm3Dp7d0T5gMt0U40rQ3CjBXM/m+7l64xta1itea
cEactF+o0gLEw2i8jjZLdIRnhmGrpoUI5DbRnS9jAeIigzkJkb1udbJ3JFCP0rVfQsxIlqtvcnPg
KloCN2toscDBnlIj5aD82zrPN7xXK63Mi4ofhVE317lwu/2kVwFPjSPek/p9MoxjQc1EPE4HM+ap
noTzIYqMIK7gT5r0CCLunvuq3DGYcq2GxrmEqIRg4M9x5498p1lUfanTNohSrBpuEhRlfc829N1R
uA2KiIe2ap8Lq3wssYUijeFjgWzrgefcOpXGVkDjzRj81LHPs9PtYnv00TzuDQPfZ5TGPtmMjdOL
reJm5Zkf5cW1wue+bzllfDcm/dwlyRai1r05macmHbKgw65ih/m9FNhslpn/Ceozw46rj0ATo3ME
XZ6KyeIJMNcll6hfPNGNXg+WplgR9Sqoocl4iPCbson/CiYOYhFcER4e6KPKftbTjWEsOuGD+Uxa
5NKJmvuFuChDfaIHN8gtPstKdShDxv6Bz5g7s/jz6mloPZ7yD3UenY0x/Tp1w72MyoQVQn/U08WP
NUs8IqxLjgF5UIVDv7Et+0IDCUw6ZRUwqf4oq3F+MDIdWRvDAE6t9J4H/kNu95eWI+WiZggIOtIa
rz4boZ5Zbn8CAvhICd7gtc54qvMOThxCLLV7u4SyitrUTnMxEM2d6BxDdrongHo2sVH7djQ9Ytd/
ivMwcFKdqlC4jKXRTZvBaHOvd7mbhgph0Rgo7rZP1H0SQ9czuK6YbTd2an41REhfajZ8qczhtTW5
dRIYwPvcOSdTlw5etPaHOg08XYafczwf2ik9mJUb4OD+MsbOAxujF90qBcr78DU3xtOSCffALuLZ
5K5VsxtkxwkZI/4mR3mMR0h0qX0v3XQfiZDbJcseLXGJbYTu1tHax8lCVNAnlwbIZD41pnawsmIX
utaLWJQ7R+ecXCkLuarIfBqSsvNDmFVEYy7TWHymVMHNjb6rZ+XOteMPF0eWj+5yCE0Gv3WUq3jp
k1LdMZsEhpqdrDw+he78mNnN46CyzIut7ljW3ZXn39cqoYTM1sRLHsXzrtB7zk8OJZFsBf1iKe+c
Nju30Ld2obK8scH2pmI+wS27A5W4MFeE6hmSY/KkRczhCt2x12VhKzeJKuKkMerD05IUz1k6zX5M
pesmU5VIEttsGbvMUDs4LqyZ/8PemfRWrqNp+q80ap1KaCIpLWqjM9rhMeyYvBFi1DzP+vX9KPIm
ylac9IFvo4FeNAq4VZm3InhEUSS/93sHQ0+mq8HQYQO5801ZE97gNHwXfB/pRTNV6hCMtoNrnFUe
20oZH6alL0g4NQg9WsvJU2ZLRu6ITtfscgAfpyZuaeA6+1kjLGVm0bnzu0i3jGv4UO0maZu02hfk
O+6Mul6uQI7c00imiVylS0xxGj5khCd+SywzvkunCtQncacKjZuvb6H6m+/7KRJ3lgpxm5siNyDL
L9F/9r0LEoPnR8dG5KOGCXySZyo9/JaGo18f/ci28QuLg+6LNlQTJ+RQDHfEgJYDln1Ox2FFBivx
lNE33IMJzszy+r6ie3gsElM9WJE7f5KawM04650bza0MSLspFbMbBfO26W2dvPV0vAM6tL74Wqg/
DSDJRxhV8KoERi44YOr+JqYNl+6igJBn6HXZ3lfR8L7izewmrjc7v0TliBa93+VNEH11K4UrSDN3
Wzm244auusV9nFw4GbcwhbvR2tNOgAVc+O57LCEJ2dQb6saUy0WEfNy09gYoCRt7P1wjlcPZcRKS
d5Sbw8c090csbHt12YvB+RqSXrKHszY+Bklne46Dlc1gp+MHFPqwGiHfBRDItgW0TsSAAweA4erl
sTHz7tJZLGqHqPkRh+GTakV7G4Ee7AwEP49dZuudZxdNT9BmUlxMc5c81AJgtRwiQBlw1e1cG8ZG
FSLfJLRSdIiGzEQa0JQEQBVq/pbTG8SD1XWHi1Fr0kPZtOw/+qz2ykEsUBV1zgfE1lYF+tYujJsC
zH0/Aru9d/U5eRe14gAx4Z7WkPU+zGbuwUSSNTsdVs92dPJ813Pb/jQ2I6bh+B7uzKbN8dMVnP8i
SAHUo6nftUCoW9MCauotwIYKqvC1XyjthqxHKK2qh8joiYhsJQh76a05DbTMcjt4Z9fjwNkx+Mtp
AuPCw+Kxu4nQ5JGxYcTv/NCO7/VCPVW1We3Bf5p9kMj0wN3JRZspMhwTCw72jsS6G71XRcQKaGg2
JSQMXWI+6T64bYIPYNMVzY/Z8PHBDbo621dq6G6dUs8o1yTuqd1sdod+cBFuKq5vlPjKPsx2U7dc
CyDxeXUIFZawKcu+9uvRvmxworm0kzJF01nN5EHKsEz6fTaO8bGjAbrQlWOfu79Z248w/MxyK0YL
5ZurgwCgtXVvs6xD4l8iSeHG2E43Y4IXKuqu9rPRGNkx6aNw6wqkdWPbimsEfgV/pyZvSr9RW4Ea
mDmdMjRmcWF6/5hzGDtlZwAluOaEUNwJdNNnv/YpJYrUNz67MpbhZws9R4ARAZ2trZIjRqb/aEOj
Mipakbugh2BFewPLaHpjbaXfyEo17eEfSZbEDWaqIbiYSz8rjBhrM7HGxw15O+HHwCe5ef+bK/R/
Q+DR/6zbrv75v9B3NIi28h9fWzQVL7Ud/09KPUwbStZ/Zud9gIq/Iuf9/hP/JudZyDmEWGReVKxc
e/5HgIbSw8bqBCoILDJb6i7Urn+T8yz9nwRRkOaECIS6XDyTemiW/U/+jEM+0V9/qfw/IucpFw6g
tbi0oEgx15FW0K172x4wuZyzXP/SpAs4hfT6sdVH0JNnM3OCM/fSAg8u2zKWodsWT6ygIy6cumf0
PNStkRVVibUjab7ZJr6M7npTOXsrsbtDRzT4QxIXVAh1OJ9h6y0suRfssmVkxjQQAUrHMVfyMme0
uCSbaDyTAPi8EEhUS5oDrz/eH5TAZRCL53MgsSlznaaV2V1rJQWDRMJ5wLQRIkB/nZyzwlsF//w1
i8+GWWb52SwaPf6hpcswQ91HN10OwWKoau2xtDXk0uw93aEYFchumLJdiTT5RKTlfTh2wRlq4m9n
yj9mFXInxqS2LaRibT//JUOKY64z8D6HDRTzbbMprrUNbcGNOBj8k+zXYW9sTA9oetNunXvqyk32
jYbWJa3zi3PpAyff8bNfs2JKYpcZSZK2rV0/BAXFvLjSltzzt71jpfOpQot0ecEwbp2VMsq2p2Hw
kdrt0FWLvWam6U3JaUgu1VgcXx9q/TwYmxkGCu9F3ScwfFrNrm01ATfrmIxpyH9elZi80bY9R5n9
V2D187fIOEpR2bNmBYQ1FyOo529R7zDE56yaiUYfYx9SyxTOJLd3U+PZYejnB7vvwvBQRpb9zaIA
mT1T+lb5BFHQNRNP6U7bQ6vUfW6Lw0AK9eiEPnnQPnbN90lf4fPg0VCzb0WqJQFan5I+VU1vm+6b
3RiCQ8pUzbs6jehZUmmmXPNyfObv8VmAQGNPkw6QGuMaQbp0ajrX2cTMXMRJKTYJBnk3zlJtueIK
CVdAdVjpUeSRT6Y2CIpGA56X6u0txMHpgxpa6CJ1X9kOGTVamx6j5Z+HMoka9xjWYxk/EN9VAusM
FTxOp6qo6KgT3Y84Tvg+VLQucOG8GIJ+HLITKBsaMvbvWT7b8ASG0viCbYav8e3harLDSd5oIc2X
2kfHcGSxhVcwbusgb+JDa9sR6svMCZr9jGW2udGzmitNBUPNiwUNYS/wJVb/wxQTfBn61ucxJG4V
I76ovRizNOuOwaxp1+msioSOcOv8sIuxNG4xPAYDcNugNckh86FvhqkR0ZjpdO06sg2nOmBmCPwz
yNT54eoxoOdBuaPzLkB8625dNeGXoFlOpcM6btOvVmyBMddZP0/7PBrh9yQABjPgDgo+2ke5tpC5
jTuzNiPfk3Jy7ipske/ojKr72kjkN8E3UmxStEzv3T40em8IXTgqUYLyCv6bnPutpU3Nr3C0sGUW
Au9vkDuEgl5ph8NjgpcZKX5ymPHNDpVDcIZR1YbXl2b6nfMTfHcw+upLZOdttmlCM4S6ozk5tYBu
f9foLtwENv0jjw8W45KwDGERlyoIuIq3QfrFdvPU8DprJCBgIHHvV4Ip0zXIv/89CMrmjns3fu24
kAX1xlRdfztMZf4Jfh8bbFAGwW1kWVoIQJQ49w1c/NmzclRisAO0/mGkEfVjaMqoBOMexoKWrlbb
Xiq18NNcjX68zfSmwHMkwirGs406vYGZ1iYU7E5LKG8fQXDDg/7e7KwUuaI1DTdWYI00e3ucVmoT
IvA2MPXmA64l7kXdSTSBZqpkgOeGLjgXdFKFoylDd6VFvX4/hVmHV3Rcl1Bc8SkNPWyJMFtKWOi3
plZHOE2nSkOMlQLc2FhBdKg6DeuHMuxef1e4mX6t0VB7MksL4z+WmXNLFCYS9rZtBwRmKtWfpEuQ
MzbwkSrxbSjt967f8136JTIompPyaztPdFZcpDkLDcSIb3O/nD6wpCBEB9ggbaFMDiNfWVxCimOj
vMHlgmmKAQDeN+whBigSr4GieVo4YDSern2R2SkCP6v9PPVORqduasU2YsW8z3K44jDF6uxnjtE5
oSCxlbBuJ4giTA7ZjzhjV6Y82lWcvROGPRPIYcepIKCVj5uWcVklFLh4usGWIWSB7svQZBugaroa
EaziEMeUKek2ZlgWT3icKXYBQ/R3IzqZETtIp/qp6xo0YGmZsEYnzRivREei5VWUVG3jpSGl2l5F
ak72mOO49m7AkVbfVdIX5BX3iK48VI1ivCdRGM/xqCsm+kJZWfnkuTXCufQbtGM4f1U1sRZUDvbB
njHSuTIw9PlI5dThv4Qn20PY2DowW2Pp4caPegvWJ24I6S4s4nq+XqRtdzNeSyaWR0ZqeWbe3EJ/
icudMGCWg1rQ/13AZQFyQhpBfNRJBsZmBRTBOtqwf3lheos5UiBtBOm48jisZjCbB6EgehBf2fL/
nuu5Lg8S3IxtsJYaPluZMfYH0w0g5dit5Q/o1Qtko0Nghu1udLoEAj3WW7PXqJIAj4lWnA6ZHoPl
PQ1cNeySSO8qoBgH95AEa62pCdPhvazLCADLF6b1joi5cKBDOY1w+fswdY65Tftpa82juBvNoUZn
qEZL7EI9oQ6c8whChVHw4/eZKEztndGZovayuIA0jde9dh0bdfmBC2Zg75yw728QcWtyR0pj6uxQ
PMCyLBZbgl1KyA6NhgXU21ANkxcgdRyZrwT6GKiTgUgBMfXQSndlEZvtowRQH7YcnNYnMWL2dKRH
MrqINX0mDEvAatyHJt7kG5oF/uDxfYliw5fTzQQRhH6PPVtkaTu4UZbuQVnMMRd32/iabTV2Absg
9tiTieYSweaDocoILn/viweoXjbsYt/MuTQiR92KrnSlR26QEPwVZlrHV47TD7/KJlGQ5rO4KjcZ
5zm1NMbW7UFFtd1cpoYb2tTm2dKi4tnwb8yV+YkqPSWIxpSf2xaBx5UWak3BTkZuwyJWs64qq4EA
aUeqTfY1FOin37eq/1+y/mVccPHjv/9rsYL4zxXrDiS0/vn1uZxs+QP/Klht658I7ynUTMeWCKkW
sda/DFMsbEbBv6UjYWFIDEWpO/4qVw08C6BxLPWjZbgIvfhDTdG14X//l2FimYLuyxWOjU4K789/
mzL8VS/i5/Af5V0vb8SKIQ1sTvG7wLnD4T+uLt+RoIcbao7ttY5m7qFnS+4n2rn475eKK/5aiu6l
7l4kUC4hTytlV9gkhdkObLkEklRQPSFu4bHYX3JqQhhT7ZBtn03/ibL4Zd34e0DLZW5oNrqo9NYS
LxgjVcamv+TTo+1wR1VetOhALxOa/2eG+mMGXWm5VC6SQn/BEJZ//6x2nKY2TrHaEjhWJvlTk0/l
JtDK8PH1B/pdmvxPSfH7iZBpQQw3mMJFq/5yGEMiCjZQ8eK66ZZ3ufILrPYHrX4wNVgEGNQXP/02
g95ndwC9o6G6fYrH6ufGkmpvw3b910f/HxfOiRleQAf+hwlG87BaOI0VDaSI8HtiPHF7aNbAmUXT
NugusQ19/eFPjoXMBtDHYS2J1VgIZZAJ0ez1GurI27IauscS19NtpFLNOFONGifWqg1IBKKBuRFC
4OXfP3ufQ4QFFUwqCdQeW5dG7fqPkhjOXV1oxbXAQPAu4TpwGepg8KRRwdqsdKPdRLlZeb0Wyw3c
V/pehRn37+IWc3279NszLvMn1hy4C4sN+pRrinVkHrosrH2TDIFJpuU73+ICXlJebl+f9lOjLBZP
CuDbMiGkvpwJHYcPBSsHLLuSKOy4oD0mSlI5vT7MSwjr98pmBbGbSWvxjXJWmwPqpXpYEkhwRJ2R
281dcBE7hvm9WHL/rIxePZc+2925wjQfXh/61FdFuYIUFGUma+u3n9Szl23a5RC3OPB6eh0C18ct
MgiXQBS175VvoL4LKDwQLwnIjw60/sCtm2MuFUSuTg5YzgqIwa//phOzzqpTKFOZe7AR6+WsB05e
SbQl7JWZ8O+TMhm3ZeNkj6+PcmKV4wylsNEQAiGsvfyKZw8OT2/IbTdm3zcwOByyGSNYnUsG1G1J
OBSGzv7310c89VyghAZmX4ojZ4Fmn4/oVylmD1EglpxA/OLqBnGEjf/v20dxgc9w0sGC23ZX2+QA
tUnNXPQ9N5H6rpyp7qYCtsffGAUnIZMvg53fWX0ZM8CnMWbwiKKm7O9Qc0aIkebqDBh4YttDLi4B
km02aUetUEnNnLEEyjhZuFggYAphu/iThvpF09TbHwgXL0XOjrm4tK03PZUbpdRaHIMyjIohnia4
rvjzOYH3Mi2rM8zVLa4uLDjQq/W2pY91BscWkCJrULVk+qA2EfYmli+3RW0+hFME98hy7vrQPbNh
nphK19BdxRmi8Clbb2WOqNNq4ZjT6F0S80STAcn3cmPWAC2vr43lMFo/pCl0WvVCx3ZqnT2kskS1
I0e518fFPu1IeHQhhuNZCM0wNy+rBnHW6yOe+LKwFHBwqeLGw6mw2kAFgnI8psHWrMmiC97gG9NY
mEy8PsqpKbTZnoWF7wEkqtX3a0rKRHPAL1zkvXXE8z3ERzCrb4aus858xKfWCW6BNgg4RzBsgJdb
BbjS0CPnINwOgd4FPihk7JB+d3DZXK6wv9Y2poYmCz/bfq+DxZwZ/tSTCs69xXaJhSpXT1oURLjI
FjaiC33fg72UXkvi465TWJJnJvXUYiGzCTjNoF0F4P/ySfNBnw3M4Xl19XA7+vn7KcIPKqnnX5Sk
V3CmkjMDLr/95epEoO9yukB5lxS6q6ntcnZIBzmrN/iZtUdzCpEnqsTu9bVyahQAdhp0lu5Q81gv
H2tM7AZoN8en1SiJEGlaE9a2r94UtrVcHADCJWkKkn2YFL/VKAjv8hks0caLppIPMcnI37tiaH+k
/jwfXn8gsfxd63lj7+LeTfsA8Hy1JmBt1zwqFQx3Q4UQNHJKIqAwCra2RHaKW3fo6QrTusFgOhO9
1eDQ0xcp+ptBR3cMrPg0+/wtnnSLJPcGOCIavL2x/RWhzZ7340DPeRMbXWZCmcqyL+i2MA/W4X33
+8Kto2uMl61ka7b9gNI81qofwAMpkrNQR2ag+GRHry1M8bhIn0nczLukwKPNzlK4WJH45kuj/WVx
KN4KxN2fCmeQUL9LfjW/15QD+Bxs+jAXXOkxrM+bfZHL8ks5uX26I3ZOXLn00HlEWQWXvkKRs2VZ
K1BitwELTQJb4CxkCYRnOub1zhmbyRMrysClgnsarRtuics3++y+ko6xikK47l7fCPM668onZ4JX
feYt//mSDZpD3DpcalWxPiWSMiwaZSDToDMyvYtpWxydEmipytLm3II6MZRF6eTq2BLyKa7WU1wR
SFgIGIEzbYdDIuGEoe1Z0iigsIkzB8SJay44siW4yvPRUz2uTog8NUO4RxRQuSpxzoNmAo8qLd07
2jModrmb9c1GuZlPg1GHOYI/HJkKYRPB90riezTE5xLUf9+sVx8UM2niucgRaaHce/lCO1R6bcEV
1ytRtF22pcQBxbcicdRiYG5Pz1PnuhKsNg9SsIKK3QTjTdNLJMJFOdOGwb5Zjd6In9e4wUfNv69G
hwzV11fEn/sz79tekBuXDiVQzctfiXqmaPKRG4tfZea3pjJIWS018Yui3/w5TAZK5zDufr4+6J/n
D51DCe4joOZj87N6W9hkR0R6TkxNIayrjIAL2hmRcZzRXt68PtSp58Pn1NXBpVzoFKuLbGLEMfVV
jutNSCGrO7P0XDXe11HxcxLxjcKl8cyMnno4R7mgTUTrOHK9keKaRdhDsMAl3VAdG+zsPqb8l5u5
I4X2zLo/NRZwk8ui5xyn4fvy7eU5/O8YGH85hroLA/ET6bhWiSRn7v7OUCxlF2cKdhBr+SnP9ieH
024mMJzvuTWQDGc6qwO387KFNPD6Kzv5UKxFqB98P669OvVQyEwx2aVcZSfdQr8NfdozDCfeo66s
kzODndp2F8MqFj8mQjzYy8cKleWK3GdDGpbgsGm05z0Fs/z2+iOdGMXkYKX77wDuWOtCxwgyozca
tqewMrLbBHHlEWlD9jcexsTWS3eF1HFedldbjqsPMc5sLIcRWOMiD03rCv2a/iaOwe9bCWDucilx
KXQRV76cMjYyEDDYQZ5oaTCO8NK2QeWaZz7cZeNZbZ8m8A8uYIDKYLerZyGtuxBtqpFvFFocinb2
CzucOyNSV4UGlPL6+zmx5NiFsMEFqOb0UKvviIB24p4tBuOAsTCegV/k6uFwqEPz7cgWUCrFu06l
YQvSrV7OHgwCR8aDFHAgAueqmUdn74RNf6bcPTF7lkG1RK8I9QZf0stRRGMEZFxSyzipvkQ21B3d
/9F+qFonIxppMM+Apb93mtXrAkGTkNUWkouhr84RFJdqYrbAmcrcjzZ0tc1PNETbSw1A+n4ujfkH
JFkDK5gE7mgfdP1x4PcdXn+Ppx7bWr4v1iU8m3VpOlty9H2ueB4CgPlYxWaJmE0zP7Yt5pqT3w5n
PoVT47Fz6I7J52DhH/dymjO+EZ+ceywNaz2/qBFt790hDD/AVscKwRXa/evPd2Kd0hHRLSlRv5g4
Lr8cr+7J59Z+48Ra0+0dOCVbow8k8hf5+W+MBHrGdiJROa7DSPGzwrM0Hbkq67BMBhLkcEXu83dp
1w9vhi4UaBuRKxzPv/fhlw+FRgV7VptvutLtu8bK1UctqOZr6YznujTLzrRapBxcJGDQW+Kavd7s
4cu4sYnvlYfikkwV13pwFKK11K5p0oRKZtter+Vx6LmfvT6dJw4AIC4wLsz4WKDri3fd4hlCc0V4
fTg6HziLSPVNw/nM8jixHO2lybUYMFKTrolmQBouCWPsLY5CR0oO1mdM3lBEGuHPxh/evkGDX7BZ
AiDgv7/GMKrFZqs32TNlsHCWkcdsRAhXi7yYYVeCppxZJqemkE7L0klc3CXX/aEUvslS0pGTVFfj
+zRQ6WHownNf9KlRFIeXzk4PmrY+3LhspaWZs+7TOfwA27TbDfHZ2uDkICYJDjTTHDbL1Q0HLkTR
YFElFp/v6VqW+CPUumHsXl9zpzYLUH/QVZ5G/XHS5AVEG61yhEcym3MgP8q+HCuCR9HOa39jeYOF
YGnJ3rucOS8/4RBBEHczLvRz6ceUyqN7FXeaOAMX/4masSFRpoBP2FQt6yZrXTskNnesAJTl0TGo
RYBjhir2vTXPF0NViK3Syqsa37QN7J6zCMmJzYPbG9cDzi32j9UzYsQ2BZ3e8wlnif4xLZvga9S5
5m3uWv6bSwiHaw9OoctWr/4oWvS4C6KpEVwXe+yZGwhYD2HRpYeRMMozJ+afWyJD0X6HNSqW/Xd1
ogyVGc6RWChyWo8B4GChSumqSnyNtFG12GQDlsOJW1qG+9eX54mRqVu4ELOBsEh/U5afFRTY3cwS
oaUF3074h4Qi+CEphPOBGtQJF41dtOO2F23nyaSL8/rYf34aFIRcwGjT0EWnR/RyvcLci6eM6sJr
IzPaLIUZtj9xcDEVKLNeH+rPbx3aL5cRQhFwR+UfL4fyyckShQ2kpbRO3SX50F74bf/284XigpYT
nVIqa7HetgBZy3hMeSB7CtyNmASyWBeHnzc/C8GutEq5FPCtr9nFThFObMxcx81Ua4+yQqZitZm+
e32UEy+Hpc8uQt+dsn3dRBGyyCyjdEiMy2Z9Z7W9i6c22rmmseczeNhyDX55ISD7woTlD/K2ABKr
+xsOMkM2gJN7qSHyr/gigUKGbfeVdIbpdkAHtO9D81yC+okVQaUhAMNNGjVszqsVESjItkSNelHg
B0/jhEte3mvBt9dn8eQoCyVFAu4YXMpfjkJCA3Qoc2ZFUEbvGxLVtzSFprevCC4zbMmUT9R861HK
QiZ4fjNKncf+jtcGhSFLz8kXTq0IcEtKs6WzSm/m5bM0TE+YtKaF2L+fd8CWGHC4REAYjjWc2XpP
wHbshhSCxB8D3v3BbB/omk0Y2VhepYoq96JCz3eaSjqM3blYXoycAF+iwZZI6DXivAYz+0Gp6mKG
NZKqnWphupO1GN7HDanWg5jsN+PEy24NHxgyADuns+pv1LKY7JH7MgrRLluIkzq/BPbt66vnz5sk
o/A9APjQLmUyX844ubk+KXt8g4EK5Ce0APll0sw1dGw9xKzNsKO3LySbZra5NFSowteQ4OS0blBW
vGJsMfXrIbXmfYgF05mGyomPgpr4N6BA1WatGyrkILe4GkoLj7TM+sDP+Nz53bkv7wQYvWzEwl1Y
NmBYv0OYnp1sI0tmEu3SxShK+zqLHYx257x8aGo8VDwFffpTlmD6VWd5cZ3oQfpjTkLU/EMfN9eC
INYzu9yJzwekYWGKgT0B8a6WzFQ7IsERmpdJcfnezlR0KGTVPtjtbJ451E8MxeEDdrdsBy7X6Jfr
hnyQQIdcTiZD1oa3WdykV3JKm/0w+/WZD+HUUMBQUFFgCVJSrYayCqwVfrfgMDusvqH3bA4T2Zfk
UaTEer75cxDLPR0wkEsZMMfLx+oGbfIhwoBuGIirq3mMb0JNuduIyIN9M0XnGrQn1ik9U4BW9ryl
LFy9MQzxRi4vmQ0q7wtyh6LoKPXpnLRuPYPMGXJB2qUW4AU46+qphlZUraoZBUPI/Fi1odzqThA9
xqn2Vg6hBYF5YScA9y/SxfUSlBNtvyZJaXjTtcMnSo9JY2nLM6/JWM/bMgxQMFG39BYkHJyX7ylv
m7lPeoZxksATmTgk5NZaUbqdR7THZIvMrrkZE9ziRGzsXdv/MOMWNQc1GenFmZPkz9nlt3DEg8oL
vqs1gmKmUz/riuYtUSvklAY2iVJ96xwKF9ey15fnn48NGMTCNHmXgELO+kXKvE2yCEaGQ3jlJV4N
zbvGxIPm7aPQa6DR+rvDbq9uFFZKdkvEp4/vuByfDDE1nyo7//zmQViSEmMpLmSClfnyDeIFF5Zd
oxOx56p8GyZms7ExBnrrhC3rg+VBXjYoKYO9HEWWQ4uLKxOWIFjaES+E715OJt+ZZ7GXiX9+vwQS
xJGUg8aEbUGJs7y4ZyeB2ZAAT1Pb8ohNEN9xGsqe+kylT7MsVObNpip/YWQ74i/lu1+twai+WlGB
+ROkPSwsQ+hriDIMvBk8/NGnOzY8UR31IVWXaT/q6jEhWgWz4bxU9SHyM+0imIsyOKqobO86o1cj
Npv0gy64A+dXeR4jYcVmyvo+pYk248swace8Lyxjq82T1WF2EmEwVZu62ezGrCaqqTYH3PjFQKha
JcP2i1X73POyFGHosRz6siby2XSOad1oX5vOJQCs7zOs+UZTRmKf62mCsW/qTFNwdHyyk7FuUyZO
B263eFmq6WNvG6h3W1GI25APt9mnSR6b+DHVM3ad+jTXF6ROVb43Fln2qWi78MGZIoJjXDlH11ld
WY9oCY2v5WDaDd7KFXZ+TWpk2WHk6uLjhji211wIkic8rFA/4D1iG/saq3r3uorRKxzDyCxilIEh
vgc1N7uAFO3YLveWg9Owl9gmiQ+aUeYZ/qgyd7YkMWHgaUK3Cj6E1TBisCPLDOc3eATvspFG/pbM
waxg7yaz2Ss1DXmIlNXwtdRL4yNKLIysk9B3Kw83TvcRcY5sLkLy5L+HloRy17gjohu2t/pehGly
Z/d1meKeNGafubbgTYn4Bb/NqRZkDrRJqaqNiGrM+wInra4xWbM/mkVOeMkoiPvR+b9Z520vj41G
1B1ccQeLH7x0cDPoXZ/tP4bVnG7bbE64GJCki4Mq+duNF+llpXkRAqdvmDibH3s/qotjgHoYI1dV
YLJbKVH9yAOCLq9hVs3JJiN7/hEPPH3cmVnsf1LV1PtHZZThe9V3zl2JYdsFzpruRRRitK1jqbCx
oM15A1xskgB8+REIv5F4GWM76mlWO9Qbf0ZM6PVRhZ+nRYQWURPKyMZDA7LxQx9VEm0xYBxZ7JgN
E+2Q1do3zrbkc6L7Lj7bXZV2GwfKx7hx3XDAXbOf8YrHVLREFFRV2SXoGV4x0ljgMarfBJlQ0KuP
fVPEZDXw57/3PQHdh5mIh6vcdeoGRzJcd1K9THEKNO2Y1x3XhuuRhjb+aPHT/Da0MHt28aj79d4q
4/DTCNiQk0Qo8XqDaONsU72oyUg2RscnKgq9m+YhXOvCHe2K+ap2omy8hUchv4Z1JNC2uTl5zm0i
23ZXtBKGA/nwjkTC6sTDrWhqy3oUeHiFG+z8Aj4GJFMB6fVxZm1T6ZJaqMlE5ffwJJov4dKiOiCd
iJBsWaL3v8RWo2fX0RwO/abX6uRzjWad4LyxEvMmrzBnSzHIQRia402MA9qszfh0RmNxlcssGY4l
zMOcbl3Tf0GLT150paaU/aHNe2SCogzxqBv7+nNH4Pf7wBB4ervMxUVuxU4Eqa9xostSdOa8bbH4
wVkWC+UBtS/XZ/g6WO54OmKPAUO7IHLQl9UtJIq59/srEeqZcSSiML8qqjojTbmNeXlzaj9lmdQf
2P+bp7LN6JY4ViWO8PvKhb5Uwv7pp8bdW5qs3J2FMsqhrKoT7ETcob3F0EeIzaiTKuJBHeVfCoQd
H8MoCe4w0opwUm3NuSPDOvWxIIqdCd3uUItfqVvgeanSrwaGrXeJX6H8jTK9mA7+mDIngR7nLm4+
ZG4jgl2UftWMjRGCqLHydy0ZJrdtVpnmtk3nodi4OHKY3hxNLlZ7kH3xAFL43gS7sS078wJcNA1I
s3Dz4XGq/f4+IG4W0UlYO/bHyu4nB2lwazyRAGY8kdfS9pedIUbrq5Q5pfBF71u0OkvH9a8nvt+B
SOra/KIZfU/WvBmZagPjMxE7fJISDH9c1mZl1U20T4QmmWyMh32vctPmnhCAuIFkkXTOwWyobtCE
4lO0G4x4uqndGfWb6LmObgpDr8YdQYz2DTkP5WM0K31xJTWVuJRh1/+EwkUyHtYPw0MyjbA1PiF6
rMKLqq3tD1m2LctaXnY4g/6agrqcSHYR82WS9APR3q6PXGNpNJk7Pg2S0zvq+dwrsXWzULzh1Y1l
pJFcWiH0tE2Vm86FaDUsrHK90p+GmV1gG2uT800LYe7zfGP6syRsHO9AQbrmvgHsxp8ls2H2RkWP
YaFbhB9IrCFbYbAcAvACPiiwcPKo6808lzELOEsjuYN6rN7PEV1z1RlWsIWS719amp4km0p3+O12
EE/uTkhZEurWFd3BgYuTb6VNWqWHFjO6iJAphnucKRrAWTvEl495NdDPa0s++jD6CW6NSXTfGrjY
7zjCcDpvsUE69m7lPjjoEwNepBwxTqf/JLYG0jpjZ7Pl3ZdjhMtTmHSlveFSoPHtu2ruN7ZuaO8S
lLCkFs5Vlx5FHLr3s9+PNoExVXXTpWN907XKDrFwnv2dDg/e3VRFI+9Y6NjS5TkH/HeDRCZMnkHx
+5tphOV33eCQ5N/OvjGMOHx1vvplp0LT9t1YOvqtAS0Wp0IkJvbTiOdbemBZq/ZW7+yIvcNglV6b
MoxNWPAylO8ju2Hvi6Tspn0Y+bb8TN7jOO3sTuuqg1mTNwqdfRbxNY4Ak/EeeyVhHkhGDc0LSp6i
w01WpeXeCKNBYKzWYEqqEd/ytS5bfIUmzKzel7Pv+5M3ZqHtHIt07I2dr3yWKhWxyL90CGN/vX6J
/KOMIHBaAYlA2uN//SGLspJkcWed0DFMQ7ELTRzbEztIbpUcgrvXh1r3V7itLs2VpWiB+E/n4eVt
FTk3vBEL3bKCZcq5JHHlrS3Wut26474mtuAyChrzoimnedc02Ia+Pv7JR4W0AMC3ECHXHIIhIRY0
zBrKGLJx91UrrA+VTyapk9bVmbbHHxUTj0o3npJectJyoX35qGGSF+bkQEsufBrAmmFPh6psxzdC
FEwo2eSE6YFsuQKy28tRNGILfDVwchEjmZA1y+0Lg8MW0pRenSl9T7w7+JwLXgCNiW7DCg2ZdSdd
8mOxCEgwlTAzTGXw5oomzwmldcNGRmLyXIbXXazKy0H4zvfX392pCf3dzIHyYAIArcavYk3lXOGg
lDt+dZgmv0SJThv19VFOrRBkL6AWSIegIK3qe2xfZyqpwfa0uih3pLA2O1txsZgG333zCgGcp5lB
BwIq1R8lYt2i8K7z/03dmTQ3rlxt+q909B4OzMOiNwBISqRmqTRtEFJJwjwDieHX94O60d1FSp8Y
uhHfosMO29e+rmQmMk+ePOcdbKAdMUZ6M12Bc7M17PfvJ/R52ZZR4DVws1Fd+sPV++uBqOCGIwIq
Tsiog6tWhT36w5h0R5btc10EGUz0FhfjRki4FNH3N2Ic26APQoZBTW645P2NH14W5muuA0f4TVvZ
F4jB9WQaYrwwcwX51ylNse0DbHKK7Ieg0BzGtFed4khXfzkC+y9kOvm4LtI3BpVBIXn/l+VT3eol
CTS6DKb8EiI6upa5gNc9eoa+DUcNb7g+OgYE+WrZFeBBC1SISi1WlXvv8sCZ+nIxgCbSKUiB5iVJ
POJpR+LZl6PAuaMlR68fa8z9UVB+GzoiJ57SKLas23x4kOXxWMPic4kBbipEMDjUsI6Yzv4gXGix
HZrcD+D3HTfqlP4Ry0HZVSDaXy/iCP9M6r+DC1+9F7ewxt879Nv+vxBtI5z81xT4+/fife7fs5e/
SfAs/f9hwUuG8x+bCAzbnWsFrpnGfviHBi9Z2n80qNokAaSdMIz+km1TjP8sLX596d7S8wQq/395
8DJGrADn6SvRLoQTQJD4CRNeXbbC/ztrBjgQMBqgNsGI8kCmura/VUCc97lU0tG/v5zd3H17jt2r
2L0M3YvIvbh63/zafjy+bW//WqSrf/74/1H0+VUZU179X//zT3Puu1EPTvgM2sXIxRD4z7V7f126
d9hHuo/8xev7GZKFy1+/b1ZPDy8Xu/uLs5dfH7e/dm/Xg3vsdxyZ/MFhlHN1lOaUyZflvSK/NtH1
9/N09g/i59U9uJvUUe9UY5ln6T7eX+du6T7fP97vXt/RknQf+eczFT/37vXy5vTy+e40dE9v3KvT
m5vTs4ubmzPvYnW2uTnd3Nxsl/+02m5Xu+fbizNve7v1nm4vvNvb3eW1t/3Y3V5sr/3d7uPI7zeW
lOeb72Qe3OBAzNH27Pn958/nj9fbk/Pny+fd4+Nmc7c7fwzd1dnN2WqzPVvd3FzeXK4vl5+4vb69
3t2uLrYnR9ZyWavvfsvBfVXiKVK1SOCylq/LtmEtX1/v3q9C9w4lPpbx5v0uZi3Rk+Y/Yknv3mze
795Z3rtx2c0P/J0PlXv1FLkfL08XH29PL9eRu325Znc9XX2wu65vP+4/3lBi4h/31x/3NQfi8frs
7OnlbfdxG7nXb0fW90+y992clvX/66rXaWBTEGJO/vrcPzn3l39fu+7qdL3eeK7nrjz+wj3xT/zv
F/MPEO+7gbX9gauwHDO0zgOfGbINr98+dq+XOfN9vXkP3ZsL1qpwz5629y9XLxdHvuRyqr4be7ki
/5p0Rzk1tcnO8H09qc2HWH4O06sYNWUqF24p338/1T8YwMPhAFmCWIWES3v3YI0pacWg25IAS4fQ
7+27hmZ1PJzlmTiJ1NdwtChK5atBS5/nEYSTtirEjS4edD3nMb2V5pcp/TUgCdzfkawfwUt+GX7/
0eWkGUA37GBTp9lcyBauUmzqu1dKI+5N7L6+Xr2cXb08XV283cru/duxU32Ay/4nKv096MGKzFFT
2xi0B34rY61lPFjWhJzQbpxubSd0mw4atL1TuiNIvU83zR8cIK8eTVlutkP6+CSpizJnPftlHba+
BT6hoWAyhP7UifnIy+NwLIucR19srrkqVXjxB1usEUPXlB1mv7zexXk7TNqL0Af1pkni/MgD+cuh
ILJyTQPfB2a7v5uR6YwhjyVUbutuvjXmsANVjhYgZnNz/uv7vbz87L+38jIthAsWPRloEOQM+2NZ
ZV/0emNZPiwy2JetQS/DdLIjm/KrUYAl8+SG18Eb4SA2iAZDQmRDLd8x+nkTDJa1KXC39b+fy6dd
uEzGtMmA4ADTEDtEGVZGrKXWpFq+2o7mOuKh+DDMWah5BUjobZw3KoJvQZf4dWrj7Mwr93dS8Phw
v/8dX87WAXMLEHpBlx3M1uqjWk9LdPgTvKPRVcSUY2jnzvvhKBDVeaSS5YHuAn51kPC0RtRYRQBn
vG+beJPas+oitxJtfjqKTjOWVzDinBqov4ODHeLLMkSmhUllLcte41AhjiInPPLlPu146k7osECo
WLrpPGX2d6HZYuBlIJ3tY2LtbGEvOR6CtajWhSh/fT8hdfnFezv+YKyD0+U4mZMjeDn6U0PTPkqx
xLS8uu1O+j44Tax2lUl0AO3OrYXlhXN1wj5bSbW5RjXoRMEwDL7CyhjnF/hrProjWOuI0QVM9WtM
fhgIeEpDnicE6NSqFlmJ/WWJFGdYxMl7v5fCFve+shyvE33SEEYrg1asvl+ZLz8ChQh6xGQI4EL2
RwNzouFTx8JoBYoLna09ajZmP3GC9+P3I306IMsnANWPhgU0Wp4s+yOhgZdnWknJLdBy8xwFTflM
4tF+5IAcZsoWo3A0eIUwFxSdl1/xV1JQBhiigUQffYj6Fr4Z8bDOBqFemBP+6pWN69D3s/q0sxaJ
LI1JAS2TKfsfMgrjpbqvKc3kK2fNlXHZ3xfnzaPzpmNR5nYPzS65n67mi+hl/oivnG2wAtd3JA/6
lJkc/oSDOQ9jnUnZwE8o77Vb+ca61C/KD3MTbrXrAb+BKxvxjF/yVUJP9bQ90S61O/1IqD9c9cNf
cHChiEjDXxGvNsh6iWt3xUkT6mvVGLYl1oXfL/jhNuJ4ADMDqq84CxbnkO0iJUYld203QE7C/Vix
5+YW/Vr58cgoXwwDmo+QQF3xD3lzfx+FlRYomFVPvg5kDmOEwZ+E8mhjWoNaKzb2DT4hKW59vzRl
2IwddRjnl5WjJVYFKo5os2thbuzUj/Ow7o3YVaJd1gwnud76uXSuog+qyPR5AAFoyYuDNtLUvnbD
k6I8jQaU8upUmabNLL+pfEBZerC0zKU3u6Lgi8TwW9lV6JlmawNXoyOR8ot5U7kGI0N2BbHDPgjK
ZaI72Rww3bycndcRZYLnMs+OBJ0vBkE4CroU0R+gqXEwSKKYfafi6eDrUy6vRUPPChvmIwXyrwch
O7AJOEuJY/8LjuYEcERvBx93uQlFI5gGWWcn/2IqrJeyFFIAh30Cn9HnCSw1GXCHbbUzirETAtG9
fSTKLLHx7+uLTU8JEzg3RZYFO7ucv7+iGi6/phLVYvDHNKXnhhPKrYMY9fkIZ2VD9VTz6GSq59+f
geUrfBoU6QPWj54JwW1/0CDMyww/9sEXrV1uraZ5oZ+Ju+6cSfgTtjUmMQAC8DYL+mM6cl99O8BT
nPGliKr/Cbp/zddApabI4TP4qYFsR9dIgY8DiHry/QS/GoVYQuWaSS7Ppv0JaoB95LmRhE/j0lon
RtZv6V3PR6rQf+rsh+sI/hjKF82LBSi7P4yUlaIpqdD6CS0BpIWRCa8nlTb/MNnbNKCFHqVjvm5N
QN0IjiqrdijbJ2fMTnQamWynwXKTLL+rBmuFWvYR2PIBopg7n71lmggwLgQrqrwHeytUe4rJ3Ja+
gsA7bj1dU7wao1Jd0hlfYlEa3JimKE5mHsW85pWwvW5HzM485FVUFJxntfj9/XdZFuRgwWCcQGIg
rQenqh3kJHhbmZhB9r1vDT3ufpOGvyEmRehBDceO7/JH7Q9FZADlq8DUAVF9+G42KjusFPTkfRHb
+CkGKjow8ZRir4KQM4an8dmsySfRqN5U1NeP5Cqf5gmu0oYAS/nrn27B/sbomqCxezmpfQe59tCz
9GwRg7dEpm6GKGuOcfYOL2kuSxD3dJ00HkoMuhyHvw6VrGSmlk0yrtBJfQnJ5rHS0LMOrOkZ8XT5
yD3yKXhAf6LZi4kI/4oC60G2J0noWze2lfpBYnUrecJEtujn/tSE13/T4lLOBTNkmyAJj8nLfYqV
f0ZeMhKWl719MHImOb1oWgCX5oTUt7qw9voq9GhQPjdOdVKURXjkO36KIwvVi+eYAk1qefwdLGys
tSPldZNAVTeyV02LivuMfNH3p+Lg88HK5oRyKXMoNP5xyFHNjV7JOovOFVWoRdnEBk95Y+Ym6OMx
JLPflBHo4yN3wMEWZVB4quyYZUwb9uXBUSyMKsQlqEGGqqra3zE+uhuUzFCZ741Ie/l+ggfLuIwF
zmlpYXDX0HM6GEvwLAi0FGJZ18XKdZBUAdid/GdIYyQEGAVGFphpJMOgfB7kHsGMAnvVopmrNVq6
Ad6SvDSaFv103dgPDloZFqh0OASHMT8e69AsZ9YN0yP6c7nWFg842EL66pu6PZJ9Hz4AKHrgvQNv
eXGUQZzjUF1uwooqq0WClTEkcfsUYDiVkCLU8OaDIZjp1zI+bzgYFPU0m5fV0BRPc2VLwq2NfkpW
mVJg5ajGOJE+503WvGJyXiTvdiE157CIi2EV4eA+LCLYoBH9ESf3didmtbVxq0ydI8XsT9uAtJu2
qUXWTY1KOYRPID7QN4A+bU/uomhtz5Q4AiUdjpymgygBQ59RKByhzsJuQN1pPxiGIT1aCaq7J4a6
uFFxrXuuJVs8garTI8BJU+HSNDPvfrjF+VCwv6iI6TTLlMOUqsYtEXMTPpQ2J45XZnKxCLcHR/Ka
T5EC2hwXJzFHph3/BSHCqcUkNZnvOOBr3VzvxgICUC7ZHuAQ6VmhsGD8LNtmC9Ji5wZFDYkV/TSz
jrUDIgKQmXJjvfDap8W+7Rjv4Q+j9a/7+s8wiDiTETI/6gkHMSLFlDAQTpj79Yi1NvbT4cVgJ6kn
i3reKoNd3dZoZqA6H4frth+Bu9rtiMJPPW6sug1PZmdSHn76TZfMnCcGUjJcN/ZBFpnbnR7nCQ7e
4Dfxb0mMYZ1IjfazO+afiZOj/lEi4zGj7e/XcZziPK8ZJWmM+NaOouhqQMfuyK396ezxFQmNS+kE
oXFSov1RpBYLcK3RM9yUVawmAbdt0IQt/sVeIa1HtYisEwme5Vf8lYikUYlweuVk5PQiWdvjoPqY
UxyTevpyLsyEstaiZnKoXzVLYqrJWTPilZJ9lBrKEW1YR8d0kT4FEpYMwR2AikR5zvVBdk9O0Erd
MkzWltK1hAsQwoEzFg0dyBJqjumpFeOG+f2e+3QtL4NCqqLAaEM2kQ9WcI67sIzJB3zbDnpfSdFh
0lNJ8vBQOaZ1/HkZCSDkx+RyzJJdfvCxDAPNQGeMfCrFPMOUoi7OkjlLK/+nU2IvoJG1AHXQEDys
Bg/tpOM6Q5G5wK/xsRp4ctRu28aqiXZ1p2rv3w/3+bOptCaQggekxyPzcFqZ0oC4MmyGK7HtbIgS
xnoaJowg0RjSN+k0pCcyn3bz02H5clzUS5+HQv4hDDGZCjzZpwwGvVzUw8pUWqneGPXic9svGhcK
MSvxwzxvjlSVl5O7HziXLcNuRGKNq+9Ph/6vMzc2iuhGOZKIlEOwi6AInaZWmGzmcZq8sJhq3IQR
yMN3JfHlvBiOzPvzlUQ9CU8GeHqIeJCo7O8igCsN6HQp8CzMsBC8d+YoX+e5kggXXDjl50q1hXJk
S33eugyqIqfBzbRooSx74K8520Iuc90MAi8wbGkl9SmWSUkyHhnl81lkFOIzOmKUZthS+6M4SZfg
racG3tiIeThrgLIAqI1Aw/hpwsY6chF8Go6MUkX1YZGuJ65ZB9dN2I+60eOw7OnDLG/6PEEBUNZP
1Lr7mQAgmTL7hFvgz9OUXXM4Eh1JR2t61fbSYCy2Bd5cbiuU9HrAbHj9/bFYsq293Ummx2HgG/Fq
Q+Nr+ZJ/fSkz5r+a4Zt7kWo191g4jOLa7DMJjGmSanJ4zosWQa8OufnccTUxF+ORhP3TXllgSzDS
UdDnkFD33f8Fcjfxp/bC8FCWbB9bu3F2dWcX8ZGvd2yYgy2ZguGOZ6kxPCkshptB6BXGS1mbHzlu
nzbJMhuyBWIpnRB4vvuz6eZ2LJMIs7qRJ8OHlhvauRlNzs2o2/WRGX062QxFGVeB/k0lQznUIAl7
PYsIYiDHnSYI3VzOtOeu1LrrIG4hJ0goex1JUr6a3FJKo9vLR7fUgxOQtXpDWzEzPA2FBMzwtALE
Pk7H92Vt6z99kzI7zhv46uXRrR7C2ia8wPNFaNVDqLTa9ikuFqoO5/f77f/VjBayKHuPvIh7dv9z
oUhZ5BJFWGypIT2sJB3CxSqkJC579WJJfmQBP38y9rmC/iFPH4QcDxGqtW5hJV/UupeZzQqbk349
2CEOV5V+o43ZsY7CsqX3zzajoSqBGgqlBN5a+5PT87wScwjvg06ZvnaENv0asqpGK6Ce0S6YpAet
cuybn64ogxLCEH5bdBAPi5o4MkBfmSxIJEJLW08kczu4llphgWXMUhkeWdHPH3C5Ajhzy7oucXN/
jqPeANggfYIPaGJcsjCLg2JULq1cz1c/nxlvfUrjS2Wc4Lw/VJhqRZShUu3lUi1PvjBq/WmqJQOH
9l6VjuSZn8MV8/prsOV//ysuK3GVBno36V44iGGNeNngdkX982hFFEIzmoYQm589uT8Kt/SkTqrQ
vT63rMxLusa6CSPLPtNQl+j+xfpZ3NgA71Gop1y3P9gcZ0AzetYv0gJjrXeZjJ+pLp2p01FVry/O
GaIB9NKAgS9g/4NjPQdTm6gJQ+En1F5Hs2b7s53K2z7OJr8pi/zHd9hSqlvEMdAwo1l0sI69Ixoo
3q0OEbqz7kQuhyeOlf/MYmVJCxiFNyJnGg7sp7sFH75exRNS92CzKcHZGIVWvonlUT5mXPTF5mPR
oOwwxnK/H3ypVnGqcsD7zYtjHTfGJMPIoE+SH5ebmA5dLgAv9IIoou3vhzHq1NKxmE4O69hN2yLa
KMM8Hdl1X82FvIJH79Jp4h21P4rc9FAgUCz39KptxW607Dk+beJUOjLOF8GWz7LgoOhq8cA4uPgb
rQzDboYkX/T9Nik0ZW2ILKFdDdirrQrKTUrt/zggMSSSNKCFdPb7Qexzkqg2sITVvQodypUEKwlX
K+kuLqRjCJJl/x7cJJTsbCKFQ6eMy2R/EWH4JdAILW2xCNPz9egYk+R3vd5iGArD9+n7eX31yf4e
7WBjAAicE/hVmmdIdkkXKo1vJgdv3H8xCtWJJUtDMuXQQwlJUIzAJmirSoY0wUgXeZfVEF1/PMqy
H0xq0pTXMVjeXzkF3+Is7QLNs7IpW3Vi0Lf0xY6ZnHwR7xiFNhPyR5BGDh8MGtKqnQLj10OtejrV
FUweqi6c7wOtNM6jVhRHkKBffCFe0mQwkMPopB027wp0/5ErWGYlTdZlYocRzpZj/vM7kN0NVYK2
AdftJ32eEmop8HX2wWippyJMWzco7KN6Hp/3NvKqC3FweaF/6lolI1rygWAfOIPSnreSBPfajKMj
K/bFCVpEXJEeXeCz6NTu74OoaayA1qrmQeVPfkEVt/tNM8UZFGPklY4pd361H/4e7SAyEE/nVi9k
zZO60HrjfqxWvYkWQlq3gKNwcRVHQtES3Q4CxIIqobJIMRaVqIMjq/ZWU5Y1R7ayU8lPcgQMijwP
fSeB3uqktdOu6nwsYaUlQ6f+PPTCo6Xmztan9XgYndKhlew6YbZWM1jBejYwN3C1Aa1J/AEUoz2h
UiE7rmRV9jFrqK8OAogdBIo0dCDVQwoeGyrqkkbVPBiM+cfYqVCegyn+IaJmufkXD0WKZdTNFs7p
/u4pQ9GgZjxpwBcUyacxKPzWDrR/Eav+HuXgI9o4t6ZmPGsYjZf9lmJHcBLbR0WTvzoJJJsgdoBb
Lvo5+3PBHryRAJmAEpZwBvfkuUXQfKAP/g7cAsDc9/H3i2tZB66L5ioPZZ55B+cuFpll1CGjIY3g
eCZPc+5kMTjn4VAlfmM6l2KQwyNtQULh8ufuHYjFDA8/DEhglPyQ+9qfZce7R51TVYAirbu7Sgnq
4aTT4u4MULnW+mpl1PjcqK30pBVldi6b+QACZKrsVS7NibVOHTIH1yq7+CZMtMlxWx2T6L5N9BnJ
K8MevF4L81skhmp0iJISD+PObLRsTTGxqzxR69EtviQYVhhdV+5QHFgUKuxQjt3KNA3ayNKo/lJr
o33Ku2SOPUyicMXu8eJZh9YcgOfudP23zv/5PK302fZTzUIPJcMkI/L1sErBxfUWLj9RUE53uRDK
aRMtON/SCMutnMjWuyMhrVjkWtBt0hpfKBSfQrrYWuCEXtQaySWA6rzwwnrIThppSMNVV8vma4ky
kIBSDWDB7bBgPcPLusaqPa7xj5saS8VTOknCpzqQueeMsGVOrZxouwk1tWw7BL1NP1YIG//mKSkf
0khQHjGToL+jLZE+9aILMjfn5Z+6oaQoN31ZJRPkEioZLn3R+BGXrRYRVBVVxrUyj+1bqEiI/hhD
m945dqZNp2gf2A+NNBfX4OrxLcpjSb8TWhk/jG3Wxbu+Mq3SS4QlEHnC8P4kC+fUcVV8pWacsrtR
IKlfS1dGOyePoULT0+ui0u5XtdnaAFISBI4AM+J/6nJYhvO5xcdsY3VhUEFL0BCVGMYwRStmroYT
Sa2aEUq4rg2r0IziJ0j+0ZMm1RKa6O2oGqdSahPye1C47xD8+zMqsiza1DbluWzUY+MG8hyeSeHQ
5SsN25qXBHkmFclnXhheRxeEe6uNcXHv9Kx7tarBiJhyqj+IZmpeBlSNz/HzMJ9r8JXWrhRVNLi9
sOqrVO0HFdUvUygoiHTtTRhICDmrelAnntpO1biaTSwrMcep58S3JpHbK9FW2qmBZg05JnVcEJ2y
RuEuTBnM09CvPG0x+n5N1TG7wsCqfOujzHmIsj4ZPST6p11YNfmzUuntA3gu6VdcK/pvqn6W5WIO
aCeeSeu5XlmWkE8jrKYMz4yFvkhKIKuDHk2vIW4RCfmyc+bB9FreY3d2NyH+URZOd9WKuLI8ale2
ua4VjHbcKjKzncYG+oikhac0hhJcXXMI8OY0Uy28FbyA7sTkTI+SLfeh67T91Ls4jw+Vm+l2N3iR
VasrFWmafE3mFWKLQg2pYhGj+RGZH3lYT7PUbkjvpAFWE4o/FOH6qvMGXZ/voULVu5CeRryStEp/
myxRJp6F8kN6YjqiXjXaaAReQxEF6rsTTCP67g0O4pEz91uZpuYDPc0ZbS+hSefIAZnPUpGM3Skv
p2InB3EV+6TK3TVaTJm+boMuPE3nOkl8AGl25yFS3KdrCYy5OIX23WXruZ2z89YSxntm2uONWRez
6dqoU6luwxK0rp53jeyr6pzdSbUd3UtC1y/VAXEPN5xyEQJmzjvT67LYfp6Vsb7IE84jJds8dFYg
50pjnTdKvhXaOFpe1UpIrMRoyNq+Zo1W4nZm0DRodYoi8RVaWlBuKAiwdoi4vFIWGxo3SubxnkvI
tDZ9O4neHRWpGNeKhOiVq6r5WKxHO02u1CmyZR/7KeMO+bV29ittQp5g7Jr+op1zFFqE3hapV6mw
8T0Y9m3q6hx6xRuqGeTekNeK7Nuo3OwsOQrf4s6wc1TNUF7r27a9mrUqvC6LQnpWaQd9zGZSEzXG
rKcPrOSZz8ZJ05Wctc3kxXpQvGN9pyPOW85ZdFnLcLJAPU3TbZLnoJK7Kgl/V0OcfyC1ZE/+SNok
TpQpKoQ7RjgCQicX92rXt9vQkNQMobAxudOR/3uhklbHa63PhwswqMoH4mTFJcZWxriykQp/GWoO
tdunrfbq5GU1nvT0Pio3HdLsOcqwjANi7ViYb9H88WOtLvMtJm79by3QkxSZGWl8BTE/ymuH9T43
ktIJWLqcXWvOVb02Ed+RVwHCQIjEhZImMDtwhnSj5rG4jpJAugYbKL1M8jxcLBCV56EMBHcEwtL3
hbDzHjhf3IOnMecIL+l4pEsfGSNYHH2uQbxlaaRvtSLvf1Ns6O4GBNlS17QLcSvjjPE7ijRuhHEY
Gg5ohmpfaIqJ0JgE3CSGkqtczUUWE5Zx8POEjB2ZR5cmuK9n2Snk3VzE3MObDtXGa03ughy5BYwv
/GrMqsRLEye9avS2exNaEZyOY9f+jpoUiakeBb+c/cbmdatG7e642MxXJ9KMnvCtjPeh0JKnKjMr
JMe4iQrPCkk2pbExn9Hmy8Q6TKsGcaRer8h4NUk8KykWf96INN+KczXDg2zK7Cy1kjDEEWNQ0Lgq
h4bVsYbWpviXpr/S2SbeOJ2EzGoA5Stw5ZrI56mR3t9n0WgNiFrxS11jDtJobWTjyCfFy7LeDtFU
G648VsXsTxR71PVshmXk2lgvC3dOFUZ1YqFGax1NvcEjvhv3gT0b04kp9f2tKkEpWYVSVMpeAM9j
hlda4g0dDEGouVrdimcEHZlFY0dluaknhLI8XYxOSdDV7Ye2DWy2QRg5jd8XggnoMLUSpLhE3iE0
GZYyACyn/zWms/XWgk5sfCnkMcayIMuHBcpg/86GQn2o69Ha6WJKnumPNpdSG86/x6GsfkuREjYe
UBv0POBdBsqGez85rwsp6L0qqVDVaKYouggwZBiJan08rYNUxM5ajc1E9ueqSu9ScIKyLxoJPW1V
GdLElfRSeu27TH2tOhQT/TZtqECgomUTdDL9QYbbJty2y4JpY6KDxT5swwBiTZaOlF4C8krbj0n4
EmY7iC7+rTqpbqEGWKfSOhVlWT45FEJjn7MAgBGfFLVyXNmkm3dqoJKjXqUhIkl+AKst2eWRMuFx
bJZsEH2yA3NXSlV5D1p1Tn3EDZNm1XYph0aZwVidLWbuwckoZrP3h6ksbReEi2YB7Su0h0QYcr+W
9LlEEWvGXepqsDW0peC9ZUPt0uBz0o0AC6D7I2LtEhkaodSi79JmxpaWdsvEs0ROdn0bxjlq6g0e
uL0XS33l3NhViZyJjuCn9TjWeXhnpWMzeDTymzT0S3TEwlMqqdJ8j0tSbV52oL/m06qo52xrFRmM
pDTuyTC8mLpAtpMys5RWfV920WYU8pReR1oktiGCYZ0farIkbwX5trpFfTbt3vSIRFO4SoOdq5fz
OMhWfZn3E7W/Lpk2Q2/HcFGAaznBSpJjOfQjUYl4q6fQpp/CGT+N8QTIT11Vrq4Fk7MFCJ63Z40y
kfwRUvT+NiPH6XejiCb9Wuu4K2U3BvbdrPiztWQ9leHg/JrzDNrDYAjbORkIE7SRSHsCbwAtltwi
Gtrkv+xBTfmqFI3S8MHq7VF2Oyu25cekGNtE5qz0WcwFavBs4O807NNWr0XtFnnUyTwLwK67aYXw
M93fAnteU00b3EdEnsvUE2jcrmOLK3PT5MTqO6Xmw531cx6ZWytuG7FJyi6Q/amOLfFLUdJ5vtIj
etHVaZghCIanKOzQGKHNworE+2JI17tJXA3FutakXIai2EXSvaW2cXZZQ3PLV1YT9sbsm5URyFsK
xpqzFn3Yxs9dBRIzJy/i6aJ4lt53EaYJYXNfDno+rcIegOqdHWpST/SgA+zXWaCPt7FwKr12x1BI
RISwLB/bXuF4CYoH6VoL5oZsz8TNcZ22HWFNq8aQgfl88WlV9chMYT4Y1IqrkGG0F5WMNOLykDCy
ei1KLO93XUCd/YMaBCVAbUTp/sUsisY+L828EzeVnRnapmvibMkc21rcw+q1lhRgyLPpYVI6UXSu
ZfVBc5nPBeARt5aSsvGKLGp49jlx2b3JqZ2SrnWATqnaG9FFmcAh8bCLyU5LEYv5VE0kQ+XeUha/
gEiqi2wdR1GanDltFFP4GhJLXCnyWDbkTnr/ZAlItZdIwxrIJzaN3L9BKTaKlW0I8TAmKmHatga9
9nW7yVs3zGbnBriSUqy0KTaRnJugpq1qORmKTV9HihqiOGbxqkBmvZHX89iMWJEo8WhHK2qJCHeu
1HoW1kdQWkqAcpFEiiemWfsVjCIePIy9p2ndd2kc3uRqbmk+Mo2jtAOnCtlXzjU5dx1JT0YIMolQ
7zo+YrEeSCYVP0DpVH5VnEw3T6w6HLQOknxnlZu5HsvsemptBcN1o+3y8zSxg/icpy3pxMjjr1iF
aqT1N4uryXQ5Iq1k3PFBcvVh0MuCPnsa8YZzs6hulI0DWzQ+xf64z1xUDjVpjdJp9REYY/uoWDPO
5AGmbdapiWVq7sqhaiQnIhxCVOuiFksnHRgZooHakO1CqUZTO65CZBV60BdbwIFa5zl5z1OKtpak
XGHxOU2uoo68Wys7Hgk5xYApeW+SIbmTlPTOumvgk2RdyZEdkz6tag+FV/E6TmnhXKUQT4LXmHgd
bROelfauRVcyfRhTKhq7OJGn4izSWtW4EPzi+ULS1WE4z7Gm5OnpZA1acSS0eoZAIMShk0oe2fjt
UOnmVZQbVtIw5qhZJHZzmN8bfSRVz3NSj+/xOKAFeVIEjHNjhd0UeDA+lHyVK7mMbmszE7FIgOzp
Vx9pZY0epKyl4UncOa1yZeLUe0+5u7RWYy8HV3pV8FBHKDRY9VUCdZiVSj5CzpKDynpia+uoGKsG
7cyu5yacUnuXUYDtdk4j83bPUFHfBpSBHTcdjf7MNBqDM9AWdrHCynWROpYL9aMbFJgFVBe4EloW
8rchQptXWGuNV4kFmYNjk02Di3lGgJ1VW4bRmj8PoocqhcYj79ty3sz9mP1CzCuaV/lk67ln13Ub
uLrR6WcT/qLaqhSl2m7ahXLv8vrI+k0rcWrALVtqtGpEan3MTbIRk1pWm96sxFnZK3bmYvjbP3Mr
54M7K0PQribKKJKLD266s4q4if2eG3dYxWpVr5RayK9aGxfqSZksB7yR64aELbGceA1IbvJjVAPu
wF9QQoArHtx0UUaxDs1otfES5H9/m4Nivo1WWGSeJMb5puryiQIbMl/nVqNZ7NRZNR66JukN3srw
T+oxV2ZvseZ5qQOapes6FqO94UFZVBeNJFeYli/NzNANsnh6s6wWypWnxYGZeJJppC/GnBtnqhP8
b+rOa7dyJFvTr1I49yzQm8GcAwzJ7WR3SkqluSGyUhK9D9qnn4/K6m6JUmt33s2gqy8KKolkMBix
4l+/GWYPL2VH3hhy0t8Cj9RYXSZKc5vZ2Bzi+T7HozfQA7mfJS1D9zWgL/MHNBzfGoz2Qs8c9Eb1
pjhta1fRKvkJy9JJ34wKzAFvGmQx7xNJoScpNUn1yIvLLHeapLL3cDsIv9tGRiIrXJgBO1ZHT74q
ca5WnqUKds3QqYrvZauk2rbqyRdwVbOXvg3FnEiRl5apouyFQRt3M2HBGIG0VnPntW2hKG6P7yRD
PLY6feSirP6ytKTM/UAKoo3Tjfljq+L77fZl91UZos7yoDRJ3LAmUZVHnBc+YyUxpK7dgoT6baEz
c53RjO/kuCElVwgYG5469U9RAbrj4TE+VzsnCfUH7CCLiM5EPlxrwYiIxqQsBrq0RUokt1N05xOG
+A+SkRC7PThWd6cMaBvGdNIoLIDerX3Wyc7sGV1eKWdqNkSF7wxh+YCFvVVyUm3ir9hnWymHHSp+
X0rkuWAT1ifMLxun/xbYqVLj7u9QaOgx0rfFxbHLVOt81hqtcscgTGI31BSAMxYWwek3d8pvo6qQ
XqIHdCU9evskj0uaIFc8xSF49ptBYpVVRltuaATgO8oCOxggmc2E/zSq+Nj04nkKHsauZiHvA93J
Wc4TPFKJ1dKOVEGVBOIZAOpTFbaPdTxyZb3MQwxobDZsdBkNxFmBt3F6SPVBsl0zjxNz01RB/CTl
nWp4hp0YX8fUiVs/yDs8z3Uc5CS/KxXQ4brum+iqx4M73QQsacNlbOMlzJnWzgYvbSqVgiutqguK
RIK8ory3FS+R2/mLrtWQAYnn7HovZtHjhCm6uvNDfAXsBVqyHsMuGCIPrmeu7h0DOt+53jS4K8Rh
2f6YYKoBNPaVEntCFxHlhNBaQb72BBylyJi3ehEwC3CMoWe3lZxN+ZUkRXa6USMn/s5kzCbPZq9V
fJMT0U6LqqQ79LUppI0Nyl+wcFA8IJFSQtW3yioPd4NDCPaG9Czcs7tWjznryFZh+KEYq9ZNtLqI
2NusnqWocMArurEpI0rXUrlymlyV3ToUzeJ7rhJS3EFoIcVHamLhW44wSdhO9ajZS0GhO4eulIzH
LhYSx/YIlMp37DC8GejQ3Dp5fgYGVVc+fx5ZTR0HLU4lTpMprt4Zk+rLvZI3m0p1+slXu7IJfLXW
e0LT0tmUN70xxU95X2M5PI6zFh0yPB5C0+eY0o+3TZDiTtwvfEd/aDXrCsYXRxMToe8jnsoZh3zq
xPMql8d2p80i6FxrcdP2hab2N6KztM98Hg0G9LDfLtKmVJYYt6y7wlkFEEPK0x6aiSRvSiOpQl8Z
Yj4fIK/PiVqqKnPBlr8FSObjjYPdI/4hGsx4r3WSLNvFyshvj0mxNFXnBBhcKS1jdJsoliUcWQNw
XaAS6bZJ8jhkcy/ln0oQm7YrActEh3kQ2biLaX3g1d0X1fVYAAFcQr2SO44K3YTxlto750Tv1vN5
PlCJe5x85WJfCSMnwK8oWatCu7U/k1Avsf1Vy+F0RjQiwhu6GlF+bDhmXMUWZb9v6RIwUTCVPyvJ
0nHSFnX25NT1fGfQzZxxYGxJOaAOzy7itIdfoZD0jNuTEX0FzsNbJ+2aYm8FthGzoTHIAEpTez12
3ay5rPkURfIYpeeNyHAKp2lJvUuv+YyVc/5aG9gpkCJSQeCguBv6HXiqtBej1kVuiQUzqBW+4NEv
icZvOTFef+Sx+HP8Xz/LamriMBL/c90/NvDTH//AjLH9Y9sVDz9EXBb/H/gyLqqQf2/L+H/yxyb+
+aP44/ZHXv546c24/N7jj1b8939JmNn/qcANpauH/SF5pXSl/7ZmRAL758K+XdRe5K5Cv/+vP4qy
EdHya/wIoiWZJ3QhSctZcrvbksPg8jP9T7qEizABphAUTUhq//O/GfHwsTz+au+1q39/6ZK4asNb
mEVquC8RWsNVEDysmoCNQA6mG711q86K6oe0ZeghTWKTZoV8CDgsHl6M0d/Xf3k9bekDv+g64pGG
yhLBO7pfc9HDrvrEpEQ4xPeV/Z3lTFpAEwz43G2UyD6baTn49qCrF0QohFsZAHlfOsRitAiEC19h
yp8lQS+I8okNuufsvwct1qbHouq+5bYRQuJEW3HT6FP2HWw23YWBIgEOW7200do8PkxJn/wY9TQE
NCgL2Y9M9hHSeoszo4y2SnC/YA+Y+9cz1t5gNidIQ6u28vOj01Y2dI6PBlSYVVtZUYM8oG8g7lKE
tezOauR3k/Z1bhTjBNdh1VJejOgWASPMNby7FyXr69auI+Ss0YSZ3xVWLK6oOpSDxfnWDyxB34HW
aHneDeGpDK5lnq/e7dLBhnQNIxpZ8DoFCS5MORbRmN81NeQyNe4sPxMgnjrNCNcw1NQHEiI2RkQX
hTX+nMx2vPt4eq0dd56f3ET5JOMPQIiPw0f1kpQqy+HU6Gqe37FRq1dhjRHWSMSb2xj5VWnxyKHG
CaOS7HAbyfMnOWq7gzMwEfHCTzdpi3e/SKVhZ2ZN+i3VQRom3YoPfUloiNo/6U1e0eZqmsusmX5T
uIVyAZorYhRZg4SDVHI1P8K507QMEehtIn8x1dArpTM1PTU11h/8chGYZFwAa/clcv71APWgN1Ic
ptKtGeU7M34UebVjFdiNyf3zq/itXeIy/ol7Rfkk1qv96x3io71kud4/NxNWtr+v7/8QP179y4bi
XEyfusdmuqFDnIl/LILLf/mf/vCPx+e/cjdVj//9Xz9xuhPLXwvZrl6u74uo4N/vC+5jk3cPrzaE
5Rf+3hBMHW9diGKohxcarrmYNf69IfAjewnLW/ImifGDLv7PDUFT/0Q4i4uAsYhIidVkWv+9H/Aj
CL1sFhyN8MvT+SL+8eT/yXawWjnwT0dabQFu2vgJYHS++n5qjHrNirbhdlTSQ2Skuwq+y4BMSqfu
VfGYMW7Qmft9Ol2FdrpnNdtxUzT3es+JlMvESnelRFIXAUuk8iht7RWjQ7aDQ2XU7gNU4bYknVUh
+mPtQRffYde6Y93tEet+qdLmc9cV2wB8BH7UXsEwoRhgGpTbsSKdxYw9KZDcMBG7SERfQvySRrPx
55IuETVbwGFHMrUdeM5Fekg0Z9+YhJDb5uA50DqIZePwpRbJHW5dXwOnv5mjaDfE0iZ1xLlp7Ja4
LJGngBDUnENzYklefXdvBna178E16s08aJutqMuzaiJMyTzqXbLpa2P7Yrq9s8UuHKgXO+ybKy0/
f8HLr+oqjcaKV+ioR0n91p+MkX37KIshjklGjwXGo68dBWqLhjSuRs3WDi9jmN25fTun21QJOEG4
qXwXEmnnVINr1+lVFZ1rZb5NVdNPkmsE116zEDiq1G2y6KyVDN/sv3TQjWTlfmTiEExCMylwQ34/
EaW3/C1RTxecXlxaQq6lfZIm2SXgCilAAZGt3ExVSVhH63Z6CImAelhKMfJIXY3My9I4Q8rvfTzA
K1d7uG0yA7AwtpfvGPrUMkAvRhiGNUzJoW+29HC4Y7aYnwk1hdN96cp+nwKRkMiiWxxaCGkqGJRM
DbYBt/fxfbz7Hl7cxmopz3ELNaeQ95DQpCZQ1qXPwNkU+ME4tbWvSpc3T7yQK188MXGivROFI8sC
mDq+DG5ABdbLp57oWZ71eu4uI2uyOz2bg665cE5E4phIGdlWvYsq45DIgZthcyaxS0nRl8a5MBeE
Tj8D7L+Zpauy7DcgDSoN9Jl+cFHJ2Hlyev9r6bp/PNorkezfQ/CvW1vtzjqOAX2bdM0WgxIgMItu
Ywu/bOnbhht21R2RnLSyw5uPL/v+S/7XZVcLsiONRFr0vOTazHyjxIVaTby26rdZcEo9+nbheD34
qyWqILajCjsuNY0gI03hhvn3jx/m1BVWS1PUNTJKQK4wTN8b667tTthpvT9YKCkMBgwVyurDRIjL
ad1ike2UazH97CxmR2iQvfTz4+d493PAuAgPSewG9bWSIrZIV8hbrlNnAJj9DiBXnm8/vsYvQ4U3
HwMh9LjEoM7WlNX33RohHkY5My5vUlY4NFbTwjG0D+os+yKl8WgHLr0lFzbMNjbPW0MGDACEtLT7
EVgRXOBJNeJrEp1cuyF7FELl5x5WjWvGBMkpMf+pTdsqDfq9lBkX+fg5STELyIotbUX4ZdG1lOFJ
2KUbfMl2cvUQimEr0zjqnPlKWD/l+kHS+X2SXaRKPlOACYH5SWuH0Tl4euaSBCVpD63+mXwnAhWF
AYKmp349O4ee81dh8XXXfDUSfidxsQ3nYDvkhLnN1SEgVi/CHzgAOmvm+1pSzrR+Cb7r9oLQsApw
qc2u1OJRPiM96q+4sZ4Mvb83jfkWNPRGWDuhXg3x+KnLrCfaTPQToXUozSZI5FvolnQSonPBwLUR
CG7JISWK3LhzYH3JgIOWbw7HJgtdafjepAY0CG1nDMYOcNCt8tRLwyt1iW4znGMu0qu0VS/S+qGj
hJj31idR/0xxNWZvXB5hKEh1UmbaXfA4fxTmz3D+3ulfmtRhc/ph4BZNOptLVK2vj46fDjNcjMZH
3rQRjrOZsOsZ2uRyHu3zblzcvz4Pdb2l9XZmOhCPbBecEI5ycplMw1YV5cUyXaT4oY6RwcjJjnis
G16Pb7NnduwU+QSaWRoXhNA/2N241e3gFqomTVnZokmqpBc40F4SUoJANxyutH64raAGd1a7G+vb
IMpcZzonVdev6njTqYOnyuZ5DolMl0D2zb2cG+6wbA9gpwnETatEjasaLs1hmF5ku4i/pDzxp4h1
XPLi+mHkP4pzAsWKybf/Eo60MUO6QDBza6EfrPAcnyEg9eiQJD80LaE4k0kjvCrAM3txqcu/KoLM
9BKp2+Nb4DWgiWqM3rjSNjn9CdE70H+vW2PwqUOcqfVbyj7R/bW0q2gBOupVic5VPsrY+8y15CVt
dENbfIv/pz9WuQ/R6ytdCHY/gptgJ8xp7peQJDEX3apomAPamFmgXjpRT8de3RpldtVY+g/ihr/H
+nxdmOVVOQ837WBf5JSysg5mGZ7hfEDHL9qJ7menOy5xq/ealHFK/9zX1C5R5YXlX2J6HAg4k6E+
62Oyx+KZQmjypKYFsyk2nGK9jDN2dOziBjz7QQmIaBfsh4qCI6BPB5sDd7jTB5NxqHYKXQf68Vcj
jiAKWU3q5KGz9RO4KuSyXVRZuofgdZ7XtMfV6nIMCxIMYxgf6sYur0tUpJC+EwUn11Bcl2nLOAwb
G9o1PoDbWIowkLvPDM4Odb7vpJwJaWzT6ju88SPW1JvI1LflgMIxrDwhkkvbvh3UchPIqN5la9eP
AU1uddNKjbsUk2hlzTD71OTGYRhg1kzaIQ3HTdwU28yUPEMO7jW92ZuJ6eP2v51xFioi+pbxRq/H
CwflD74SlGiya1R5Bb+PaZm3B+LlXGnK9/PiqZfN3vKEqS1uASR2vfq9H8JNUtwa8Md5OdVw1ZbF
EYLPISry73YjfYpFcza2AbpQWh0hHq/ShWSqXp1Ebjt/TwA64BO6Bsu1mBrA+MHjGxNVuVW4kFJV
Wz0fDnqQbZtW32tBdxhjh0+43+qdA7c4dNPS2djykULT12qY1ObsxhINwTzZh5IPNfQCutkG95xd
kFrnURN+IemISDlxkatP8ggXXz5GDk2xPqIzWZMqCrU9/GSp/ZVWfzfU8KbpxkPfX1Z268Pd30AT
ckl73DZZRov+UCy+6Fm601juhmS8gjN83wSFl+BV25j9tWLll3Oa7jsDSYARb1QpO8QtZrv9/uNd
8Nna5dUmyKF2sapCYEK8zRvvBYkmUBTT39gacXmWwNBA+OQaNDNLG5aYmm3zgiOhivMYUUSQxn38
pTe6HZ2nvXyJIy89iv4oRffpYJ24tTcF4erOVtuzhWks2YvcmZnD6G2Ca5mAPjWZXaO9h761ddp8
K8Rv2gGAC7wej1UlrkG0aCbkBltpTD1HvxddstOhyH487M8w7JthV9ANYSRCT3btpRVZ7WJslPJw
FgTxztwTj8giKY6d3GxKyfJpL2yUYbheCoAkopdPlBZM7XN6Tl9DXkWm0ZyqvX5KPas7V2FuGXRu
ljN6NBjYCRDu1+mf9Vrj0AjVxZh8jb9ayw9GZPDVmIfBvBc3Ir4TkCBH5Bhpq7j4n/Z7jSNhj7ok
aDwDxyaZhDtF/1oFG02nOglbGBY6ZBPo6JGxg0p5BRR61K15a2uPS4JqJLXH5Zszlf4ejstXuNA+
Cv1jBhcDJ/jLoC+2TjjcR6aysZ3hU1up34d88qzolvzN3IUVtM2n+baVQJD7bl9Mwf00mF8Jvb2Z
OZrIarOTaHNB2nArK3mCT4xUBDs8HKBFmfotYdgxG4mW8EFHp7zAnqVkH7y55yPWi6MaS2DQTOC/
TMsrmTUxam51abvAOPZsX/SM8XzfnXVtCa/hNnBOVMZv8CM8AX6BUehWkWcvlfOLq7e1PRrQgJot
LNg27rbVIbqKaRIKOHPPU/S38MW7MuefD8HF/wyC3D2WVz+gJ6z/1P+D6OOScPjv0cfbMivzsvjj
0GY/iof2JWy5/OIvFBIi5Z/IbMEpILu8xCAVw/gTnxsNoSRnJWBiDlD/6EkZdKsssvz4DeQdz4F5
/2xJAU8uqxI/wr8QdOG34sIWMPMFgIVJHiAoeKZBmYn1Ll6/r+eQmgm9yQgcP8IDq/dIVYu9Ce/U
l50MxqhcV5sc8js8jSLdNKiwFw1DeSzGIvlKw/jxxfC9g6Y9r3T/+p5+3Y2NJS5rIF06hJSv78bK
w1HohK8c4TBbXwO9hEyZG2N2p5G+/Dhg0IMJdpJfGqRCLl0OK/yUE8/8YHaBNvhtkCaGG2Dl+7mp
tBwBxzjAUEmmrGjossc1Fj9jEpUwJYvhxLf47C61vnXM+vgk8QR8GxujwX01U3WKj5ksHNkvYWff
NX1Zt16MoPdoT1FlA9VWzqGAF3AzTgZZ0Fpo/mWkvXoFVU793Ff2eIcwcTZc3mHzmAHQ7aTRDD5N
8Lif1KCPfxqE736eIJzdone6kaNeuv/4HbyGDX69giXADrTcITlxbZiqRHCLoU3ER1MdkoMd6giH
cInbfnyV14f656tgd42IAd6rxT8rcALzDDuuxRgfiXFP/V5XkBOMdX1Ons+pyJEFh1i9GIfGro41
PO3XNw40fRo7lW3yQFLcPWU9GQCC00MrKeyEjvH595+LvufSD6SRrNra6wlsd/ik240eH3vcKM/D
EhK4oZflcdTYIT6+1DsvylEXVJjO0mLCufpW6PvG+Qz375gUUbwdFrXfPNWn7FnfvQpeOvS/sfvE
tPr1A00kosejKSdHkkSTLf9FsxltiNG/+ywsZkAvtOOIzUI4/foqqoI4bpyV5MgCBZ0Z4tI2sBPV
//gqq57pMutg2VjgnfyZJfp4WQxfbJhi1OO4iFKmArwdv1DzaC/RdndjjplWmDOAtaq61mQjQxzL
ydVwfjphDbOUjK9nI74ZyuK1uThRA2e9voXEKBLL7FGRDZH6BD212UHzoccShYQwzDFMoR5upoDz
fOKLe/sZwFFjlEHUVdpa2uqLU9LcIN7c5kXK8v044nEFdfzzLPofSiCfsi9972IAaRa9VSoTiA+v
n7JUsg7cLk6O+VR9kWuHWIRo2hqK9CjTCvc+fq3vDSnbJ0g4bbwljfn1xYjqiqZWr5KjgLG1aXph
bAhhk9zariJfG536YtYRHmW5ecqB5xkVXL3NpVW4+FpRu/NGV5eOOhuKdZsd7fF72vaX8L03A2CI
ncgHunt3SVZ4aogjYRH4ZDpv8vk2mvC5VqhsJ+ScKch29/DxcLxdWiEkIKWntEBxTtf59T2ZfR2p
RjlHRwfbvvup7HBZIM6cWIWg2X18qWcWxevnfw5OxpmN7JC39qeBJlS77KJk2d5Sv5hGbDyxDNgO
DjTCNoqsvTVKyTd5CAZPy/P2Ggpgu6308pSD/9s5QCLg4m7PpFuk/cv58cWXPSh6Ywd9khwj0NR9
VWmwaoQ8brJcjrxALnSOtHNMO7WJTsy+t1OdKxusLHg+LCZMq+FGbEi/ZGT2jZEzIfEDBkLu0G8c
lAHXSADlU2O+rOurMeeQyF5G0ivr2fqCoV0WgUCDe4TFqzwMdmbelI5kX0DJT+gPDpohufhGFDBA
pzo/SFm8pROABcbvv3tqVFwpVbZ/QvmWgXkx5NUEHUgXeXK0KsU51wQnOpMqxq26VmUVS4sDIKS4
TUYrBqI0x82oEcxapIC1H9/Jc+Dj6xFZAojY3DVjWVHXFhJdpZA4OOXiGMeC7SMqK5QkJfzHboM6
Ao1UIuVZ58E2Dc/hh27MqbdrFw5fCbKBFKj16lzqj2BESAbKIMdYpuiQvLtliFXKHktaE3fUVotR
BIjAvmhEoX4rgezhcIWO7aIMFl+tXh9v8qSzO49TWXFRox6+sUaluckzk4DrAY0rkme06E8Vam/z
xOt4Ow2pm2V2FP7Hx7/2s40dEep5lLbHUupVr80oQVsFKkFkzPQq61i7/XjQ39YFlARQ6ggqWSIZ
1VWHLpBZjk1sJo61Xqf7Wc6c7RRkpzatt2sZV2ENw48RO31e8Os5pnRVPQlZ4ak65cmMFjikFvUm
lbP4xCRadUOX2mCpcXBWWSLwqHxX+yPeOzam1MAV1PB7hPI7c/xrUno35LxA4LKfFOpXYC5PCbK9
Yn8T0rDRmT9Gqmzpj20js/hkyPUOQc5Da0fwpk+ZOr07FmBztGzJhKI+fz0WKD8jE0sJcTTznF4A
mKLLtw2E68yx/9svdyEMIqhZNnBsRV9fiheSsG+04pgivNtkY4HMq2x+v7S0NWohzrHIQLU34VP2
hDF3W8XdMQ8icuhK8OKqOLk6vN0ZuAp2+HB5lvVy7bQkKBgcYU0dBBDTcZOc3gsWuMoZnmLzeWKG
4WaetdzD2eHUnvTOJ6ItR3jYQrwvXIJfj6Jp1bjCTlp3bApsMwZDFrA38ID7+F29My0M1jxYrTjL
IBVafSJ5oTSGMzbNEUvbyXPqRPIlRsEdUVSdmBYrLsbzNwKZcoGcOAtoTMXXT6Tlrd1rKPWOSTlJ
nlMEIS1HIe9mZuYmVaoGvbZwLlQ9Gj3y4RCXxSoZBGGt3WZ1mWzM3ho/q4PQTvjYvzMGJlUYh2/Y
fKAYqwpwymKTzkEhqADxJtCUWSIbLsPfCmerE8OtvHMtjipL+js7Hx7Eq21PVHqYyY3Bt1Em4b00
NSmdoFCHO5U2wy4q0QzhnkJUh94jfoLgO0y5h1zFQG5CryOBg9OKdjvZxRds/WnV1U6ZF5uPJ8U7
U4/SQDOesR2I0KsBydHHVYgZ+LQsI3CJXKsOxhh3J4Z9BX8+z4dXl1nNB8uq1ByQojsqeP1sDTRM
13okgYYaQ4RQSRWHcLCUY2U40rUl47qjh4O0S9qUrp8Sjp41R9aJJ1+RUp/vyaG9r9p8E8+L+us5
WogpCibFGI4VYvWLJG9r5KqVheIr6IefphIb9PXnokVFRs6IuXX0ojmCOVWy1/ZCYIUATt36kx2R
VRRZEa2mCJ4rIbJOJywPUR/totrs2m2EXcbgGkVG/x4cpjqaJWWZ9/GbXHG4fz0PxaWpY7fIQWNN
f7CLeSQjxemOca21mzRqElSwmgJZDxmGlWPdlJvJY2IBcQU4Wp4F4mxI6XLis5MstsJTkYXbmYay
31TEqmqTCjiVZSpYr9o/DAX9FBxQYdm0PGlsGE+oIvWjrffhtowT9aLAc/wwJIOzs3F78YeobQ+S
itwOVxVcb2GYbD9+4rcfGIumzhGGiCx2ufXZsZKtjkO6PBxlqZW8CE7zF9NsSshu2u9Zji5jS44H
Y4r1Mgc4aozXc6Ueu143Z2s4Ss2k7aI2e6zRjew/fp633yIXsUCgnv9vrb9FSatFExViPILkDX4p
RZYHgnjK3Plt/QeeBpeUVQlMGNT49aNMgv2TymE8Rmby1bKlrVlNZ6KkQ6bKen9iUr73ihZZAac+
Mo7QTLy+WDDoRpqXwUit1GQuKu1pm6eo6iqpPpVQuQrt+/WO2HPAVZersaG+vhZs0iSYjHQ6NqFR
eU5ox4eaHI+tSu/f7wupPnOmtP2hxKYqPF6feW4PNpwqoy1b2vxD7ghEUI3mAK+EuboTVjo8JRoi
wBOD8s57RvCOozHnUH59fR4aWsi+MlvxUZsw5pA7J/LMBmXgx7PpnSM3iINFjYqvJ1XNGjmtc1Wy
coXxYIOT75w27TO4BToMssFsiB5oLLnZIx3Gv0hvW+UH6vMw3CKYbG+DDs3JiZrgnXkH6EcgO3gW
m+8ahTTCEEFmXM3HYY6VH3ZiWq4EGHNdWE3rUzmeQpbeff6XF1xN9MgOk6DFsfwIHC4fptnJdogQ
Yi/LzPBsghThooUo9pLVGjcImqutyDJtS8qHeWKdeu9907FFGbSojcC6Xk9M3JaJzc7H+Vgandhb
yqRtu7g7hYy+g1niEMq0N5e+yHLmf30Z/K4wnhuMGYjJ1nY9kDN2e3p4nqaNvZeiXt+o1iDvGrTE
Z4khVXdBo5wygH7dfX/+BoHVKHvAgZe0X+31PUhVYxdT2s3Hie/UdWjQXhLex5kYp5s9TaJp8bCb
NjzHz6bppRNlxnsDjZMHKixS9/i+lin4AmhQwNRFAvXmiDnYV1ykyq2Z6tqpumF5htcgAhDCi6us
xhlnQEQsAzYKuTlll9DJHGWrqC2ukI4ixPWsm0AoWZB1ZJdorXLsw0YFX6hyczcLGxaIBr52FwpM
ttxJNtQermIjfEB6p9xKhdr8tOMeQp2V4f51MZPWabqKbCcXRV1iRVlXUVif+Dbfrp3P2iQCUbAg
5/NcN/egcY2FYkjasbHTeottm7RbjCWOkY5vFPKvanJ8R0Zb6GqjWn5y2kr+MqWlTEB3bQcpDBlj
3lmxgwlHiiR/K4tBuk2lXrn/eFFbv2FYDzZeyPil09AknmDZb1684ThGajknZXtEQ2ZQGmoz0uD2
VIzK26tYHO9J1FK5nsFkfn2VwcxTDeec7qg1yU1fDza66onIvRMnhPWKCCLGcY8WEMmQrNJrM+Qc
zr1dN81wRBllXYQcLt0KvfdnKS6sgwTz8PbE4C2n8ZczF7IqtcsSDEXTSWOdeP1cVaYIjdpFPuL9
af0UaZYGbq1YoQRXte9DL0usGoYR1W7v8TdUgTmLBmcwpgZ/aLWUVkDThg3ea30Uf7HqrlUwxysc
vCuUVsnc2VhUGjk1TO5ZIjKvlTxGk17VJrJvfhvjUk3CR9UsuvavplHCy7arIEoNkpRArDPkDi8n
+OueWQRgZrHStBgMYUGi4zUXC5qdarr4azZGf8w7vCv9aMBuyiUzEKq5gKNS+hiKVJexZDcpZp9j
9fPjIbTXCxybto7xt4EYCG9pznavh7DrFDktirY7OrESxS7H1nnvDLZ8pdd4fWnSZyOdp28zebgH
nKpqVyYTp/TpSSSll+uJcyaXc/VQYJwSu+kMFc/Pk5io8CYtpS9TbyktflyWfBYtdKILnNPnQxwo
EeRGoYu/osiucPOE6Lzn9fJm8sGJjnJjNndRhh+GF2a26XVzk8pu0olKu+wShMlugCXiWd4JdBiI
E2TQRbzRmdS4Z9WbTuv1+64LUdWFbSLt8tQIbWxBsqLemIk6XEZzrcE7xJTuHqoeTP+yAbHwgNfx
ZWixra/cwe6MT3T78OIxyL0+mwyBM5IaBPMG6XcBT86ZMNvRhdXM59JAMAC6PV18VtMCmKXv2s72
wgam3rmNHudSCuf+E75gs+VmofydGdbhehN1mO0UWSDL3oRwEs6SFQ1kHWlp2e0MFdM3plpYQpPr
y7s4TWtk9gNWKF7uVOm4ycPCwBpFr3Z5kU/RnsYT1iVNETT3qs5JAvlKRJ5XPmtfA1PBuoHFubFP
oIfrpWWZP8Qjg8pxaoH0tlrA2imP1a5Su6OMTe0GvzPcAuhA/mbFwVWAsGjCoqdHnraO66uy3FDx
haQU1u2UAOhxPjjNXJ/Ybt9UHL8uY/JACxEQ7c3rjyEoRd4FUjdB0mqrPeZw8yaVaiikUazugtY6
KhDDefWY7NhtM7tE/LYnzkzLZvt6SeNbZPejTbl4Qq/tkoO6VrKw59A74wACV7r6gvhE9hJWXh9f
rm5nmuX3j9eAN7285bFZBSjfKWQp7FYFQCl6S8M4vD+GooPuOPaa+ZQzBED3kuM8FdiJPTmhyceR
WLN5VZkKUqt5do6mJEGLybN7pRgKbEq0rt9MytQI1x5CMtYE9hQntBcLfvNmfGg2sWZxDINI8foV
tUUPB73T++PY9zI2JlW8y5XB8VIAFQ+DRawsKkdwBrJOpfauj37PowQSv+zYCH/XXMUuBGcdA7M/
Zg4byShhfypVLS4o+Umo7Z2HBNNDiEmqAFFk65ZGK7S0H0uAgMYpoO61Tt+Pnh3Pve5aWlF/i0Mp
x5l3qqMngXvfqTytd56Uj2whWZGywqK32hO0fmpLGUbOsY3k+hBOavzJKPCz1RB0nCgZ3lk+CDxR
QNvpOxCotcLRyiAM2kko09FR08hjIxrcIkjjE8vHG7iOd8dlnlmtnNiY5a9njagbwUoazkggxHiw
I1U/J3aOrDecsM5GNaKXgNfhJhDkJxXGZEFXknAU7nCPygtV8SDZnCq737snDo9MpGWx4Vy3evSM
EFWlTLknu6ehYZXRky2BYtRJXO7TSjwlwFUYhOLi10ibidCHH2i6xSHH6XMbOcm4+XgVeGfhYXJD
0VjeBCv0aogKnTc+aAW3Q1vFlceiu8Zbc9gAltHt08rRn7tJ9j++6PNfXX3OS6VIDQy8TtzHMj9e
1L+mkSWVVk2ccKD0EOHTPabmNGJpmLa7YZaCQ0Mj8lKXdNltkgz+Lzg8Ghphf+K8hFtxUSh029P6
Qk+MyUVyLs4hBknbpputQ5+a4ufkxMNBi7ChHJEN+Wqv6Ge9rN/jpxdtIopL31ErBROXUoI/TLe+
nwdkIUWRAyA2fN6yhSGKSDc1huZkj07apR73xcXHA/HOF0/TaenVMBjGm/NKXmMbzUuZjyExXhsV
qMO3eywrHAy8/f9L3Xk0x62ka/qv3OjVzAI3gIS/MT2LQjmSIllFWZ4NQtKRACS8N79+HrBjJlio
mqpR76YXbUKtk5VI95nXhCnarLEog32s6LeWYBm0czQw2iUBxKLSoec1//m7FSib1Azi1p8ORVP2
jxoQSGjuPiEWyoIrGVb57vpML5x4Qk3KukhUsPPfjsW78ewQlUKBKv4hCJRurdY+thiO3nvXR7lw
heGjRP5OGRX81tLPCxEEI5pExyj4ebF9HRN0ymyQKVXnxlBndZn5C1o0umaYK+ZXb3/+bkbZpBOY
16F28BOeUpgkIXBzPSj7+2AYuq+mG3LJINYG2ScYtNQrE9Mut0psqKWX5BUclOtzv/SFqbnOXH22
lLMkTnd5COkEefVDNXGn9lNHgFuKW923C1HD3OIjSKEChozEsgqUIBipqlksDpWpTXdZo4lyr9aU
Glc6xo9fKZBCNfODoDzITm9JveIIkH8/oU+KCn8ZeH5b0koAzFevLSesnzD+gxlmo6fnelprB86N
y+b8u/CDMUgGnMgVR4PodKfLzqVoNZoUMNSRBl1TccwhC93YDufniaI3CDtg6W+Wr/POfLcbSOMd
ZIBzcbAtLpMWtZKnHMfQh0g04Z2RxNB9ri/3xQGpvs5vNQiQ5YHi3QumsZ7EwfKdcI0obg2XBlYW
6mem1/mJf+MAn+EFgELPEOz/M+D8nd/NkAIADsytLg6ZPq4CO5Jr5AbvI8P+IIso2mp97uzbVI+Q
iSpTklYLKw8kDHfUZJA9aPPyhZJHtg56U7unqP06xI7clDQG7jJrUraDeWNFzu8Cfi/MVmcGemMT
ugwZhVXr6FyJg1aTbFeOYmz7BlrLUMCG+zfW4t1Q+umnwTPMmQbq8QcXVf81FYZppyYT6gP9GG6h
I6o3pnZpS3PG0dCgx48Cz2JqY43SWGik4lDoVn7XKAr54NCO2+uzmg/G6SP9dr5ZATxPVWvJtvCL
McdXTbDDzNJC/Ly0DxhfyVkGPfNSUeEuqKTu1+uDnr+IGIVxhPATIhgFaHb6KTNV69zUifVDM+mW
h9zab7UwnU8tB/yTNosu0LmcvvsRVijXB750nmyEoyx3xhCCTTwdWLfEyDGT+mEwi2jP3T2u6fRO
T0aKzII7ivbGeJe+rsOtxHmi3o115+l4Zkjki8ikThPV+ShiJ1/jMNDf5SldTkMN2k1km83x+hwv
HAm2DJkFMj0WyeaicIaQJ++DnkyHaCzxnrAqY5PRWVkFltPfSKovbFF6gOCOgRgx4LIo6KNt2kdm
NR0QNVR3WWg/gmYtbmSFF+YDtBdXQ6TMZnDxYs0yfTCc2STm0LZJuSdaC9eToCHi51XwbwzloqU2
A27pBL5B8t7dfq6bonZeKNNBaRzxjMRo+8WORPqhkXHw56sEvB1yty0IY+zlrOI+oYElMvWQ9vWT
H/rdt6I2vuZYGhyub4cLhQ+X+IXNZ6MYBv1msQdHdFoLM7LUg1Wo067u3eqohykS9L6PR4VqhtvA
KbUV3rXd1myq7L7uY+Xu+o+4sIb8BlvgckzcAj/o9BxkWtOOKS/4AdnpYhuh7kpfT+o7nRLqn1+b
BG14KZAjzBozixcM/YnGssDLHjpiwgewu5JiXaXeuMHOQEM8lHOPjOTQpd9OOHY6o7xENribA47R
doqfqK0X3qAjw2ki93xfq0n4oDZBfy9wh/DaXtaoOksVe5dAPGMpre37sci2WQyi5PqXPiMbvf0w
bnKd8Bh61jI6dirpjLWaqofRbaH62n34wexlt49qXmPoWDvgVtF9kqRfRZBlH+wRXYZioLabFdL8
qoxgvRveUbAfILvL3kQIIKuqdZPFlIxuPKmXtgWLhXwh1vZ0ARdpMibRSPHjMH6wGwfGY9GmL51t
INJq+rcIQBeenLnfSP0NRCQN98VQAm0XKzED7ZA0EKhN+gmPQ5VkT40law/ikzYzsFSeBNH8fX1F
Lk2SJwAlHROhZN1axA2kJnUou0mDnoEqURhNf9XIQOwTqXWb6yNdyFZINPkXNX9c+jR1ccwcv5nw
XqjFYXKKp5zq/k4L0uaH1Q3Zx0RPrFVSJTU89kT7Sxty8dmsk3Gv29GNZ+HCq8fFRsKrCjRHQFye
no0hjKJ8qjpxCESFBtNkPGW9g2I7FZP1JGlQ+YH28frU3+7LRRxDx5rnAQE0vEXV+Te9u7oLFBrj
wTf1A1K/1cySCJMPxgBBakVLMokRbI/vkUKGrebkUNNQLalMGx2BJMNNxhrjQ1aav+kZVuFa0CjZ
uKPqfrVcxfqhKG2kbEM7QBDKiQoqN60dZ7+l7Ice6GNdxB5SQZjqVApa1hvHVjDzckpXfNPadHwa
zaHfTWOjWI+GWYf3djkrnLDNS/QC0vTBj3sQnDqK8Q3VZ7Oo11Hu439XKH33ALGoowU11SNMMjVM
0vWoBVOxgnNCe3oINQsta9phj5o9aiGdDYgLK5mjTehZJp7AXjL6s5wrW2WHbysuV0qW/YTqZaF4
Tnz1XBMfoKhfFrgE4CGUe2Xj5F91pVfFGi8CBx++sOi+FlOUog+ly799s8qLu6YNzGYVDpVbrNKg
mAWV3BydEN8PbkHAL21qwDhIhc31E0zAFjftRHMJ5G6tH0C+PNtToX3ApG36PGVD+9sY1f6+gX64
tunjvWaqrwwA14v6SZvyZH99j12Idkh/QHDxXmsAwRenqzdiRRF+rx+6Pgvu6A3CIbSdYPfHo8xH
WEBeJQUXYvF+ZXYtfKn4+iEpI2frqJ3cGGHw4w8HmQU2NcA2KuKvFtXZ09MiGnwwcr2xDg0uL5sw
D9ERh2ty4yk+u/kYxcZXYCbBCWgki0h0bGVB0U2zD53r/7Z5+p7iwtb2ZUsR4Pp8zm53+lMc/Jle
TJhNsHg6n74HOtFgd33IbakjqV68xOqIX8Qg8LTJpAnxNxzWjpHfAi5dGHjG25FQcPPCLV0Epwkt
Vi3GAuMwVqGG3Q4KhXZV9F5SpgT3U/o35s7OSppa/Pn6jP+V+5/ceIDMZ9wKpD8xYwwWN14JrhPp
/yg+OrVNUkotJ9zWuKU9trUSTWupTwo9X63qHmnvyb1Zm8WmiCYQvSlMUSNQUTa0sDJ7NtAI+pnm
0v4SoWj93KFjaniuX+f5J6opEWpF8Zj5Wy3orXpL0JNv8LlLMbPww7JGL0+gz1DXQ35fWkKUK7vA
JWjN7Wo/x5rdtCu3tfLSQwcKvHiFT+W+moqgQHFjGg6u6QYRWpBJdLQUtzsmKefPGzG0O1BgcJ+Q
x0m+S5h33Nu1i6xJgvnZIVas+KsM34gM6G//sqqpndC0qcUvzaa+aY491Ymmdx9CRIjqRy5Rqe1q
rRy/NmYf4IIMfiHY1rU5awLKekAc39T/TqtA/Z3D3bU+oAaIfsmM1XRRc40gLIckc3ejGSGnClW0
/hWnyZ3CxcTtH/gQb/TGlNNeieMejwvX+NiYExL7QZRY+7LHKixEnsmeNq2LA6idgjtY1aE5huuq
0du/uxB2jRf1HTpwndC7LSJnWb2hIxXtNSURARKVLcUTp6QVb2cdWoA5Uiu44v3V6kn8NZ0Fa1kb
KFNvs5L31PSMAx4A8qvhlDUSLn5oIt7UhfW3xqgxhnQJtw5OO8mt4RbBXYn73itmJ7q66opWfwpN
OCqY6CVo+Q8gzoMbJ/b8bmD3UnWgLcQaUwc4PbEw7TMLgfboyCJEay2q87WMynSHmHu8unFU5tvs
9KRA1oQyyLVqcOEt+YyqUhqZ1TrxEURGxO3gBt/h941eqSjFvnb7aGv5nXmHE5A52yWKvQ6RfsLS
7cGurehGjnlWgoDCTHpCuYWeLOTt+cO8C1RaLMqclvLHUbe6Hps95AkxCtXXcuiNlYo5z638b75l
T2cPTkqF0UhVFMrxsuEotZ6czK7zY95RQtJtZdrJGIp4nMNcnDpnfFBj9P7VBuUbRfE/R/gxvaRW
I39dX4az51NQlTDI31kL3vIzXWUHWwUnk+JoBz5evXiLPVgiHW8s9oVRZlkKwoSZd0034vTzBmFX
lVYdGoeIgioxj2mtAUjFN3bvxVF40CiVohQoluRckIMTgd9oHKqUtj0wm3AVDL6zuf7Fzh8Xi6oi
oQDop7fVO52LGeI6p1axcZhqCBYhvcMxG+UOYxP4uB3GQKWgxF34lvuHdG6wl2xMi9rOTOsmnzgd
OBvDKO2jmukJt/IsUKffg6E0tm7vjvex1feQYunt4PWk3Ih+3ioBp7uVovaMFKeuK4i0FsejFniz
pWVqHvx0/DLGjfXJbi257nQzvNdmLa28HO+4UsK1ZeTu06DJO9dKdo0S/rj+8c/PKT+E4sws0Apy
YvkNrMKyErc1zUPtd+2zOZEtr4quEnuZwnvxCsMMPl8fcQ5SllOnODnTAinVAIg5/eq8hLJII908
gN6fPKeN0g+RPQR36Zj0z3nlPMgigfsrQ/wnSD2uD34eZrPmpMZQb2e8IlC/09G7NLSHNCIkhPxQ
HNQsKjDtwkeiK7CZXE1jGpC01F9Do8Y+mN9WHsHYJBv0sW6Vxi4drve/ZLEFSMOVyIkV85CZxA30
Y6Gs9oa8uz7ht1v/9HMjN2PNXo3u3FlZYj4GkPc9dofWoVJTBWyYTOJvuiXT7yZvwItZAC71GtVJ
Aq8pGv0bAYKGuU0TY1oSYZaL50fo4/IcoGWcbNu+Rn7QAln6jQgBXBu+MVazKsGaFjj91fGeeBSr
05EMB24BTo3fMI4RCiSruN0nmtbXWNv0ys+hIoi5PtMLS0tYTAcYoiBDg6g8XdoyH4itKsc6jANN
b8yilTu3rtwndnK7BdkLC2jECtAQ3c8gbz6PRT15NeaUf4ohpcfwxhmZq6sqfPbFFqtF3nd9XloH
sGzVMcvcXxzmfm+HqfPQY/B24ymY98lygUGX02SgNQjyST+ddu5KOYZdbx3KtIA5odr1h1hpOvyt
6f/f+MTnVzWkcfDPaGDQm4U3fjqWOQOpua3sg1Eq5g8Q6yTqY3jUIuE+ixwR0EBplG/6qNSfOmyL
HjFIfGikq/wNu4oQWaSBiQUfBlFrVaT+wcU9fq0mehx5mdaNNwAJlz6MAJExk0e5bpbxkJ2oUdE6
o3Xo7WACtBiglgioEEZdfUv1eU5CFmvAlTJnmG8ooOUhi62it6JCtw9xjzFc4LraDn8956FstHAj
SuSNEtn1N0KsC4sBgYFgA8NJaCXLineGheAk7TA4mmEZ7YGWMHKQWkizKS2ioRm9EFWmG3rY2a1b
dH4ZT+dLKZjIjgYx1zigl9N9UFvYBtuDFR77OjwKdEw3WCiV96RxxToqhbEapn5axaPvHtGifdWR
V7ixFc/frfkXILnHu00BzljueqMxhZqb4bFLZp43xHmvqKIWN1uQfS3Y3hsf++J4hNYgTbhe6Gic
zjhWUzsYEyc8Slr+O92p031QpobXVQ4CQRON+OtH7XxHzTAayEgWb7IJPvx0vBCQb0KyHR1VWyJ0
kCpIkci7YnCz1Qi6Eo9KhNyvD3kOhyBNoZYJD3nGnMDgOx2zBYZcK60WHQWawh9RpMjrVRliS/sY
jAp2vX6WFJ/gHILDjUWD+V7Q5XiAhiVmLassCCTdPtH1/Uo3kBNuJkv/lYZ9oK6tsU6fpV5lt4AD
F143fjLhC0A/biZ6Iac/2dFwBK30Qh7D0VbWWRQGGGin4htu6spOzZRgXTSOti+0il/r+MVdrJc2
iHld+Uie7GwQHdP3lhM7+wi8xmZsESDR/KI92nUW3Tf6OG6gPR8QS4xdMPd6fW/XTr23QGnegy7S
UBZArBG3tT8T6IYsxFpAmEEikE4tkeLiphW+ZlexEsujrv8Avt6spjC18Uocou0Umjc224XNTTsE
yC5CcoTBbxvjXbImAqujKBDJI9WRZqOrQ4Pjq/sD2fBxN6bh5+v7bN66i8uD0QDrIhQ3p8SLbZZQ
NMc90omOgNMc/FBz+SFXw9QL4rq+cWrPYyy+It/PpUPGI7AsqoYRzCcRVfIY4MwMcK6zdkOk/imN
7m2t3o2yKMs1fQuHX9Ty2Eo32vNGY3A9afY+S4BhhkX24/r3u7ha1P7nGBYHlOUxVYe+s51OlUd7
NI2PZVtMXjeO+BqHinvf9uGtgvCFq4iiuWXraDFQrV12dpLeHDJSB3lMuXA30DEbTLktHEEE0aGJ
6j5Kxv4t+tOlTTL3iwGyv7HnFve7TSCOd7YvjxWMwQen0r6hRGFtbGxN/43NT8MACaRZhgYSzukV
QgUq67DCpcCILyPlt/QvUWo/nKS5izTx7frSXdiP9GxI18VsNgV+8HSssO5aU0u41c1Z2xi1PmtT
pGO3vj7KQgr47fLAdITaF/k0AYJYbsjMr/1QNbjITQnjAuB98zWD6aKu+pi7agV2wrzDDxA/9Mai
lomHJY4hfhcWYLwQDgcAZai/sCk9AHXsc8/2p9rcOL2ctiiET+RJWR8PN56fC9saFgZnFN74LKq5
uMoHnHYnX6HQ21U1lI/IaLeTCJWVwC91O8KivDHepbWALgTng3YlHj5zePXu0gvR+alKJ465YS1U
9GeRJZSu5Pb6WlwYBWQ45O0ZAkQoOs/63SixzzKVeGodkSMyaIURi40kWn++h5255TtrlVCmMefT
9G4UKx01I2+N9Oiqsr6PlJwjarnxJlcnxK8r56YY34U7YR6MMAHiOvtn8fHSoRphcgTZsdfop4CK
nIOuAROAblB3DuiAXRXm/TEdDHdv5CilycQ1vxfosK9J+03ITpRp6zEZtiArtQ9V65RPxuS7u+tf
/8It4hAcz70sCrCw+k6/S986aRBYY3aUSRs/OOrkPoxVma2bJr21fS8sNKtMxY+WE9XHJSCjwQBa
Tg1DpZW011WGxH9tFcH++oTeFGEWjycUSHAE3P1vAcLpjGToz3S3OD+qKpr9oaab9z7b69tUdm+n
eVoneHrfdwgOb4h18m0B6voRVVDqHKZZboupsbe2UvyqijzaAnfKNpXPMmBCFd1ZXfIqpNmgrlhM
PwMIcJ6hTOGNvOzSlwJpQI8T1TfCjkXyYLY4J6SAxI7TVGc46I7TuqYDceN4vwHAll+KEJp0dWbZ
gN86/VIB5DyweW5xzBojZjvKLtohbY/AmgK0M1m3ehH9CGNYvOtSNPqXaQwKe9Ubhv+dDoN27AYx
fPZFUHzMJsv64WdjXW9dm2AiN4X/E7KbyCgathDgKtloGBU7/q2E+9Knmsvacy35TabwdA6TW+pl
lMfFUTfyWSmgwft5qlP39fquujQM/b1ZzBj6IonH6TBak+lh4rsRyVpVrIw2Ia+PwltZ4/xPWS7I
zAujEEXNDOLT6Sg6psOsViaPFi5JHvptw5009c7TpVvv3Kn/PWb2tvWb6rM+ZMkNsMY5V2XGob3V
/RD8Qud38cxrcalKmHDZsdI7G+qmNnzRQ1SrIPZYO4nJXLwqdHxITDUPH3ukPjeF1Tk7uKLSs8LK
3GSGnt9Qgb3wUHM3IQtmQFUCteMu3rwWp9ww1Cky2voQfK9qzsJKB1/1OuI0nq6UUtBWVUcnQAbO
iB5kWel7Q4fItuIQqf4m4v/1I7E10pwhkvBAmnL4jUUJvFGZ+SrNOIxxbvUe3kQKTxcS70UqHTSh
gSsiXHK6kNJPhwRSJylebVQvehlan5NgLgwGtBJQTULAMV87AgsVLOns8g70ZrFD/jlSvD6CouOV
pt/G2zJrjR+5r2qPDZPbimxg88WD0oGhsVoJD89XsCSrQY2HK2m1wvWMUcSHTjGg0diFUr/i1s6f
QdFzepwgOkyCcf54dsZodNaFXvbFRoOOHK8bV2I+3IaBuc5Ca4CEEzgg+2tiP/DlhWJt9XIUECyc
Ogq8ttKTYj2ppd2vQgBFd0rQhuo9N2G9o+4hUiy5nexoaZUBf7aaKtxhAuTkjBH9LlI5r5H2E5o+
EFJ6cBSTOVk/cQi3ypVvKNWnthFt7Ak17L+rlW3EHmBMzFqKOs5++n6XvzbJZGEVojnZvnHQIkHR
38c+YqClm3AhYzC+moZBwc+nj62W2mqOeJfG5Y0irm8DDSnTzDw2sVkK6rbB+HcMUaj0RremyykR
EbJQuAvBxrR17fwejYLG6fULxT27UeajRnV7Vuu1qE0tNrauGGYkc3M6WmUMyof7AP3FMi9UHANx
RYf4O9mWN7aTm+0UN+nVz9JUk20nMvTwAHNo8QMdvKFY1Xml/xLD4H8yO+y16ZDIwKuwI+F0jA1O
1VGXiL+KbvIbD8Jb/wDdXc28hCV4idpqMjewHsVr5DRhusKPFIK2oVcoAo7a8CCGZhpoUFclQydC
n33h1O8Ij0xfcjXh4Myu8fraT9TkoKEvRWuoGeNk0+LO4Hs5TkzFJsb25gfOQJ1Y58JpxLrnxOPb
4I493InEITvDmF1/HaKsvmsAUdQrtC3TcWfKbuxWlWFQdxiSRlR4NaD2ZNcjUKtc71xz67RFp60U
qAwNfPHZbMwOM3WT5WO6lkK6iaeXSCCUgRn+7RdBHoFpDMLESxPNCu+h4SlE9VIPf6tTE3xFLFN+
1PCBpy5ZWXirF5T5PUOfbQJpt7ibPp2AkAHZHeGh6en0EMNVzja8fsYrOrE+l2UbBN/9MoD73kNN
WlU9ZCjsmnpT8RSl9B9DXvb8KWhi0WNBbKrdzhmBhm2nKs8/Xt9jc4h5cgvRvptBIdweMwBHXYYR
qWUo9tjURNYJ5sRFgde3qI5+HeVbA9mDrT+NP9W80G50DS9sbRvaF11mmimzGvPp7YcKc1lJq6+O
Voh3SW6qxVrLQftdn92lUeCJU/3hYSY5WczOruhMI4hD/8Dv9Hs2EH3IYrqFOjsfBTuCGawJpIdC
wjJGqqeU06GmHd5f5uhFuviZ5Hqxvj6VsyB8llQij6eg6IAOXbID/AYRmEC07TFHW2hNMgCPkT7B
Ni6r9Ea2Nb88p3uCaikQJVaHuj/1s9O16bW6SInLhmOGfK7HcZw2MA+dB3tMbMgyAMOvT+0cdU4l
+P2AizxI6jmYnnYYjpMxaBsXDp3njkHj6bFA7oGHaIctpf3FNHkRi1BWK0rq+Y3k78L3NVG9INEB
dOCi8nM6aQMjr7py3OHo6tnv3DXjx2ycNB5g1bmxKc9bbExXkDQTi7JfSNdPh7IqGZdmpQzHQWj5
Tkmt7qGCqbepjH58wAbU8cqgly9Z7lf7gB/tgd1q10pp3volFzbuzO5G7nVmMIC6O/0hoaspY4Sq
6bHzJzJqGWv7uUB6Y+deGmXG2uFiSmtcLPGDWSfHzuyy4ahOSnAfK+IbXWn7Rjp0Yfn4mOD6aBdS
I1gG36hORc5EBfHoWkOys6Y8TVYNzq4YeKjOy/X9emksTgW5I6bq1LwWWwXdt9ZG9W08ztzC2ShL
f06D8GdIIn4Dj3NemadsYtEjxLsByhXYjtMVsmI/VcLA0I49cFVSJNXO1K1BBJOtOtdto3XUywId
0iElcExndbzPqqIpH6J6wM1W8sXEarLN/FDy/PSrsfWxZCAqlbMeJzj+xk/1DXg368fk++ZzEvGE
edXQ/x6mPP7J3d3ivdcr0x3UVh44e5iM6HHysRi8cSjmO2Vx56ByQCEW2bhZunL+5u9qL8aQd3ow
WjhuB7j5KKEV4GMIg9Ev7I9IluePalVYN8oAl9aRBuy/MEZU+hbbX+naThljZTy6Yzeu7Q7GKo1+
a+M73S3q4fkzS20XZA4cd5ImoDKn06OZaA4EkuOxTkCZIx+lEm8EKFcqE/8VIfHXRM2zFTFTegs8
d+E2t0HJ0G+GVQZPaXGb01CazLBNpqNJjI5IBe22yupLIn1sq8bhTzWa52cKJD9bdkalgCE7nSm2
sVVn26N6dCGTQIgqP+up3twNPYTn68fwwj0KGG1m1BBJkErpi9e9xRJ1KpLEPE7gFT77Lp1z6eKz
6ZUlBKJVhyTrXa7Q8scUOUEVxJ3cQayDIgYwU9b2l+s/5/yao6xPXs4bDVqBb3A6caMMOi4FuzvG
eRZDXq1cz+3FH8MiUKSeabdI/M5FBntxIWTCjcpSlOaxMsJ423cVcxbgXbQGg764a7QbyfWFWTkk
+uYc3KA/t+zJOyJISpwejSPNw3GfO+qXJEEG7fqnO9+ic3UJ+BRsfFoIb3nQu8PfFnWl5rK2jlll
Zvcx1It9G+jhzsYYaGcjBvL8p+MRE1JvBYM9L9RSLNmvy2QajdE6UvnXvFRzgNqqvfS6IHH3TYmH
3PXxzk8/VBPwQ1SpEeLmP0+3xhAFSOZ2oX20W2SwZExHuHca5a7UxA/EAod13brRLkzyX9fHPed3
ceewfADkkA41gLWeDmyFDcoVFR8WQ6X+t2GU9jFQkmpjtspnvnD9UtCSXke1Ix7D0aeCqJPs0nM0
NvDwxyctNBPPlfqPmoALpbgwOzro0m79xjZWsFGzGxfyeXmJ3wvmFhkFLiz6totrso5xhBpa3T6W
iZJtLLgpnt3W8tXP0f1Se5oLrt9Ha7yu3CdzjJ21XQfRRmsKBc5ZJTCzBQRz/Rs6ZygNHdYxlwRi
HBwCY9loBZ2Eu6wxm9pS+Dq6ZamQ6A0tEAKtaPrv+eAbR7skO/UmavLOVgZoy3hRpGk5gm5Vj7Nq
bOfPiZgsuDj4Kf/ATqgV9w6GN/tMBu4ulBK0l+NX0bgaiggz2jGoy2k9mm5zHEsTZygrI49bqaas
8Pk0zfQLGs7Tg2VlVYraWugCiC/BBcz9qmljhzLeS9ft0lcbDZdyFljA4DWxrWRDTSD/6rbQt7sq
jF8o/aZ/20FkNHtV6bPPZWW4cpMVkXjxJ9veErWn39UyDysEG/whXVtM5hcdaXVaoQUzvQo9xnqp
bkb9TaAGn9KirfxNr5XaHaAH+XdUaFLlsYHC6jmpUZUIk1nFQ91W8ndJrIZ8tAimr2UurGdZtmm8
zqdYf0oFcnI728ayBMHloQtWLWJqg1f5RZjskj7rvCTEgzfuS+p4AIaGZiOwjf6gBH4IRKkw8G+t
pRVrNwKVs/orSSuhLLsByBD1Gf30SCGX2JZ20kQvoTArrKQd81FP7eZbbShoeehdc1/Zir7JS1ol
U64NNyqwF4d/KwvRHaEftnjNkb2xUdVQoxdrFJ9DwLZsqdjy7D6y5udG24fg0T2jD9K1Wze3XBHO
ojQ0NAlewBmDSUfrdjF5K8JipKXX/EJfoHocchtjHXwr7yWll63py+ARUrBy4wSeTdkkbuVV5fjR
yCY1O/3iSsLZ5EyJl7QKg0+WwyeOsI3aBFWiYn0c+9sCN6lVFhf53xA2yxuPxVsYcRKaMj7pi05/
bubIL9P7phJazy8wXtD4B481tI6pbKQw++fBGbUnTYYUFH2EsnQ8hIMWmEtnvuq14dTQB8sOnfIq
rx+6IMUds8sy46lyexR9snRS+3VB2IKIIFL1VK5cP9v2MqiBkkbhsEJMrQ025mAZcm3khnsXE+0T
JE6Imq81LStgA1B2xSYXK+sQnG2J9npgN1V9YwXO3mc+PZcg/4bHE0nNIlCmiFL1FUHHC1p7Jngl
F5gJXATUZFS4IVTIbmSMZ+/lXK55K9rQnkNnbf497+KBQEHiGSsj/aW2KvJwEK+zanvffCrV/FNc
qeK1zHvzFTe7+k/LUvPICMrNfU4ezGV/I7GDCp7JqL+YiFytRY1PdOL3v68/KeeBK6MAvEN/lW9J
bXfxPVM3HXpRlPpLNAb5veo2/RdF7+GNBmgJJlPieHli6h801vYvnrlvTmNEdwgQ34q7zhKg+XcA
VSK9JDKhv3f6nZPCaGUUtPpLNwntW2Z00dYtaCOFjRJ8uT7nszhyMdQiBCLQSg1DNvpL6mD6OBRK
6hGv3ML7nV8V5K7ExRStkEYFknA6ocjWVIR2WuslHHVtG6tRegdkWj+M2US3ImvKXSB0qLOF3z3n
WdFsr0/yvJAF/oVqKu1rwOLn2L/I6HnvLd94KYzB2Ugn3UWhTFZGUz4A5XztMvWpnrq73KieO/uW
f8+lbYVyGF16WM0WXdnFN+56W1GbLDRfpmmYHttY04/opYaPXdxMazQI+oc4KbKnWFfTvzDe/pzl
0SxRWsk/DuMAVc3YR5ANwFBo5Z8uQ+229mTDdnlRK6L6lWb3fbNCkaN5rvgz3HvQFFyV2VDonlMb
9u8+aPcNdyzEwr4evakpIg3fYFf+uLE+8xd4f5Ubc90Nxg9viQCmtAR91XEA/BhY0VG0Y7AbVPOD
E4z63jZyPcebJB3vEWmtD2YM9KKUqbLRlTj7Xgd6dOs4LI/e7FU81494VQzCyyW4CFxiFFoUVY9Z
IcpwXY9KEW9ESEjtxmWceRnBPHc/OhjTB7dQQijdaVmNXmC4zTeHv+uvB5S3R5BPraavJ91J5hZL
b0SbakKTZ6UatUVwQLoeejhoZB98O+ntFSLpyr5KDPNnCQz9A/X5voIaGNWvDq9ou2r0vuhXyFF3
P4x2Mr66ahF9KHPuqJWOBInr5RlUMC+t5nKSDOLhi6OPDaBWmT7g+Wau6VhlYkXYVoh1RWKh7HKr
mAZqmEkmKXrQUFxpkEduypBZy7XlixAnzLKF7D2quKebTg2aTOuLMv4YGHEl7oYJyMaqCQME/6LO
qcWK6z7+1cUi+YQvS00xa4qbj6Jp9T2Bd/Ij0qQBJDfCyGaVSjcIPdXCOGSlYW/y+8Y+nPOuk30I
eo0n5o3xDNxlmVOgBJXXqeS3tgOVUTAPSeN1XantUl1td4YI87tQy9OdkFX8cZx1DGnvd2utj2OP
kuAtaY2zvAuzDJoLQBdmTgLP3yLEQkc1AtGjiI8Kbg3IYe/pAGw06y+sBhCotrazqEdufU81+WRO
fLm82xvDLerl8tXnR4DExysTlRTYBssFJEBSFJdGyseexrg35FgZdkTb92mNOWdeV9bH2BmGlYi1
G7XjM5ALAS1VQHfmU/Eic3uebp2mbUzftlL74yQOUfJYa885PT9Hb9eGr6xVKqkGiqtSvliNi1fW
tzHGTt0ovMB8TO27snI2RqatXPFVZnKnptXmbbv8kfX4/5uv+HPxK/vYVL9+NY/fi/8PzMVnJZz/
u7m4l//M6//4bw+/fiVRFvz3Sybj8z/gXybjrvWfwCgor7ggxwDfz72+/lfd/PMf/IkDToq0mBo3
mHxW93+bjGvaf9L35O8AAwDCOBNAUbVpwn/+Q9HEf9La4S+gDkSPhHrRP/7n//g5/FfwKz/86yjX
i//9H1mbHuhWN/U///HmC/buxAP8FfiDzOrYoBdB+y1OGLrpMhnIJ3eAxFdm9yCDfVQ9IByVpndN
tbaQS0d2JaMWbOARpe6H5n+x92XNjRtZl3+lY97RgR3gwzxMZmLjJlHU/oKQShL2fcevn5N0z1gN
1yeEu+22HV2mJZVIikjkctdzz3V1ZQfGIzLlCuoHtjlUeErR7A4sQGUEclJXRENRfVub6FFg6YjY
qLQpWdWc+9hRBEfw3TqxcoNq1T4D6aNkslC3jXhb554y7H3dG0LL76iWMr11snFXgpC9sH2Q/0y3
WQ1AxCHcGffNbfY2vmgf4wsgBupxyk5R/DSpXuavgcwX8vsXM7QwikFGAgL+UJUdU7Ca5+ndeCie
q2dZp9qD+N6HxHiVSma8Fs/Fc/eeo71gQubXEWXnZ3gjvt1N71ME8ACOLSk6phXuEO+6+JueAKlb
OfF8aBSkuOwJ9HgJqG5crXtKhY8JAYJsCMkYXw/Tihuz7Mq5vKVLaOmTH2OkoIX2Ayz6YDyW9clM
XdHcacJdKV+rOjnOH8LJfOz22e18nzwplpCS5AmEQ1VPQSy/qaiYURQAljcDaInBBlSj5IIo+MNP
h+ofe/Xz3lwd5sJu/IOGqa5skGWG9i+wQdakwrKR7X+fVPjOmoMvBRqZ53Zhty/CXZkEbhQ90xUn
yiuToEotpej7ABtIZ8nUrtXQr11tIaT/zastzQ4uHsCGCK4bhFdQOb7sJVmrcxHA51adjurORNEv
kcYsZjj0dGNBxNMZD41GDOVYLGDainiCofnPZuhyAEuLK0uTufSzUHVUZ7BA4IZGJx2geKRJQXxB
tMeJtntgzVoU6N2aL+Obj84Xd7zSAVZYRYQWoCqSbMszSiJA4xvMDiqRlNdoC056xWc8x3mXvQen
FjkWnQYFTe6Eo2KQdhfdiahvMxDSJzDJ3VT8xy9qSUaDoF3MEAPdgqomYlhJQRBQThorbknrU/02
2LcfYcaEO+EQ3wwRwG1E2QbXwdP8Uo6sA3H7cWD9TaBSP6V7n3T7+l5PaZmSvVET/VG6b956J7ma
HoZdwLKbiugpiW5QwY0kh6iRW8Ue4Q1WdE5pgeaUMR1Ce35Cji1koJKMPkK8+lF+y7+V32qUOwT8
f6Uk+vFNPCpQu7z3AQZMlfIOEWog7dLEAQSzBhkMeiOYJH+WdxFrTDKgDBFxu3Pr+Kj4TCl4AEOS
rgTv1pd5Id9/LPNfcZnXpMmyY/FvLU0WqYGfZAknEwSjnozoKZetn2ydqh8lEwgY1Snl4H2QVfAH
VBFpjQZthED7RAVFXXMY1y65UA6/xSWXMbafbhNlYYivAYiHZPU/32aiyUkFhJjqIJ5Ikbiltw9A
xx1pt5JmWr3Qwhz+ly8kf0/pob0InBLEpNCGYjGLkVyEstlUqtP7aJaumAU6bxho6gRUgStH42g3
5Ri4xqbRqQKWP1tAaIfUeqKRup5Mi7MLMjmfMm9SwnIbokMDVQHsBRFhWNn6BMlbH6sS6VHdhEiO
/SRnfnI7ymoK4qr219YyXxbo8+0sFihvEjQniWLV2Sg0o+FAxJHO8JpmUoGdxqRpT4OcpRGDMutB
2kXExxHtlKprKA6/Jwj+GOMhf0kzYgBlSdeU7neP6efxLdY1yFIR9PMY3wTL3gPrGqrmUoIOV/G5
vjIfddd05ccSvoF5Nbz2h9GpD9FKRmttyZd0NX/xJdcW+u0/veR8xy1cf9h2//+ALeGCRZjloizA
zKteKnB7oELmpelIeFirDFrbWsuw+++xtdbudZGA+ZfvdUmpfDnmnJZdBsqM/7eQWk0fpvEMJkfn
8VGkV1cBacnT0935vBKVuCzOcvE+X2chTgIz1/sNv860DW5aD9gyIm59J3Bb77X0ag8lWJZOYSB7
DRmJIzgK9UlJYNvty2NOXl62zBIca6vjSWSCjyV5UIlOcnJEWyGyWTXql82/fzExS/lSj2aERvOq
UyCYfQP556MU57Sxw2uQqCS0Kqjo1TPNQRZzKrfVVS1SdD80UFVzZ3hfBxbWxnJJl32yCYLfcSxr
G+aibz+N5V/dMN/V2582zJK9XAsDhCIzbJjeBoOzvm2ePSiZwkGLiRIMWGtUXKtzvMi1DXHViEiz
qU7Lxm/ZyDZX6S2q1TWZKSELIwZ9B2BCa5DYVSK6UW6THsFDWjFUMaVwl9awAmsn5rIQnyb6Dz8x
qyu2iP7/uyu2ZK1bntAlQrbRu02fRNgheUYLR4RbTH1XVZn0odAwQZtGJvzbu2QhLn/3XbI6CQu5
+ltMwvcCiICZgtKM1zptflF3oaC+YR6ADHMYey7Ic2kPzuEZ1K/s0Y4ZeQ8s0rCGmVdP9NRYCnHP
5yMS1GRi7m6ijy5z72Lifi0igdj9jnXwaVDL7uFp15og4sWgRAfZWQZFQ/WTRkY7vNWdbiI9C3v8
1myLXbPFQX7UD0jYnooPdDSjekkFd8LRb22F3Av2W+UqTxrr6Mb1aeUmBLwFdz6ck5Nvne5R+3yt
W9MW8RLXQ6kZNZnuIZBGR9dkkdMSg+LLaolzjbSfPe5C+x2sKBYI3lhpvdc7FV3Qbq8RmhIs2M7v
xcFn6nVL3gXqeIljWD0mUCfUempJgo9PqPlmsvcU2s6iNdmCEc8OX6GqXwOnsSN8KrABTkS/XWsH
ku2vAee0NMvbQEMZtMQ4dJYSq7FbIno9NfC0inegfJxGjr/PH9BYyNKZdmMcebhMckTvIf5ot539
0NNxi/v5ltBvOts/DezhaJIHhLfow/VNRh0Vl8tJ4YGbEsrYecBLIAon2nZrmQRvV7Ypj72JNnqu
ku3xfDoBZkkAcSO6tWss/ngENzLZvY1X4HK3O1qzxmrZrqNv9zJEf0ZAZcxi+qbh70CdbNUs32ek
tx93HTmkHtC0DAqCDfTxsIu9mlUWokNX4X6X7/mHlay2Q2/Y9o8ViOZJWZCBTtt4H3sdkJgUmR/S
bWOKJknXMsKH8X7aKlf8snyEPvXxdZ8QBY+EvB2fNMe/MsmL+9GR+3vxFIFAloiEVHvQC2KOS6th
4qP1lHitpZPeKrynhnVsYPN2sI0DplmgI/EC4kxkIm5O3QH3t3ISuGn4C0vr59O5JGMtO8DrUHmm
OhpprBR3ihs42F7hROTqgKaDdr4fLHZtOCh+3T41niVtMUR7si3KVqy+NUmxLFn6j0iKtflZKPq6
raoWtd18fvim8g/G1WAdQApJKvossZltSEa3L9OeWoqDM5AT0Q6u99vt+bQyPetCa2Hm/xBaP4TW
f6fQWtiOv+ehXJMPiwDs7yk/wXf3HWGOtBa69HB2yV/A1AW19ecQBCXQTTWrmehw/dhYvd3bndVZ
sz3jZ3Y/2qON3BPlr03bCloSzfLwb56R4q8BC2gXL7kn2ZJtbmcmU4lptmyFNLMSK7JiJli9a9z0
bu8KVGcwaNgGPyNY1NoJGR+5o0Zt5/cdG6lO9h2zekvb9tZLwDbMtLgmBW+JN1jCeYIWBcTKHvBs
STOGPA18dlgMKawaSNNjTEJy96LQlxLPcxcfRoPznlHzuoB2vEmc6xuVtTCMenJT0L3ckWS/OVbf
FGeme2janOyv9w9POoICIXFTmA/3BdmQ+aK1oabfdvdg7CKIZxgEFuBENXLqyBufjw8+oPMH1Dde
H/A6Nyre3t6QDd3S2ErswE6dDMarSia7s0uLTwtQhXcVm2zdzljpcKMA1TQsdb7W21jPlbVemPKR
OYZ5UBeI/GP1OsxeR0188ZVXoMr5Su56xjOcfBnV7WCVXu6ZTumNbLIUG3TylowgSgkrPLLQ7MgO
rNCO8VuO+HpmhSzBgivMsEMsP3+uctBEEcGM2I6shqZ4He+2CxpZs5s5CV4d3eQAnxe9XsSrrIBJ
I9ozTFDQpeynRzRaxf/qleTU1mA33mxNDJa+b8lEtkcLCHdY0yVsMNwMHhJGFVk+bgO8h/ZkwXpj
Bizuyupotqss5Up3JFtEICj1ertkaHYBC1zDtjexMoXdUtktKc2Bp7FCl1S3ojcflVOxrzx53zo0
tAIGwCeNyYzhSNvcjQiBeW5VTm5nlj147bE9irbI8i0+6XBiKBai4RZduCi48bGFuenZMpGmMCRh
GNLovsfvqVWwEZ/YI5sMzDNVsY9bq8VU7BB3ggEqO4VlWjq+DNwQjHZ+eBAYcI39Zh/Z7ob2RL+d
rjqbRF7gUfDHOOHa9lkVFYuA1Q9R8ZcVFSiT+lpULJ1dv1OFJDIhKnq7gaBoLN3pIfBH2z+N/1AM
Ps6SDBnBX9EefYfLB4mJ1oQT6DsinYCSyFlsZ45Av/VwWLFpLS9SaPHYwB3o2GxlLMJ+NnAIU5o6
W5Yf2sPg6Y8j9rNKfMRh5+10BdgBw6kIrNwGfpr7Fzi9E0XyHx+pXonkKD+GNy1NtxuvdVoHh89W
HKCvPDTy9ZDUp+bl5EDaWV+LVPAVrMzTIqNR9zHqLIdadRSEBPiJ7ig8+cNAuXrsLO3bbPeshFqc
be0x9WZIJRUSUmFcTvKHTiWi085JGXC8kJiqlbLGie0Q8xbg3wEkZWD5DChy/Ayswgm2kZXajVM5
0iuXvQkkaw75GrPCCc/87zKgU/h7o1ME5QtIHasO+DvIXumVf4LkxnaFvw8Z1sbKqM8ETHi/yxz+
rp/e2bzzdxR4hDb/HmxTO9qizZODn7hiZFW0cTKMO8K6pDYaY+N7gpElVmaVNsaEe8yhBUCjjxFw
qe+zEPeROfg6ZA6/Hx65CLYxm92Cj8fmPzFO3EmBd/ErX76uuJ7gfwdhe+zdDCKXi10DBoSBgEJE
rxMvg82wR2Mz2A8p2Zy0beOlN/GN+lh4EN/Qre2xuZW2Axtt0Jw53cXIGeHZc2MGaHgmsc7JsQoq
DWkCLddZ0BiQ32AYd4qLjC5Ye5wtSHfKtYuM9Qpcvh9HrIGIU+JbJW1pTUUG3qkbjUpIKCQstITr
yE5s9K63GJibYZwITIB656qrgkKobd+a3NQJoNIme2IZXmttRBJ+MrBwvmyuqkOHxylAOQIlgMrP
m4lJdG/a5YcGw8Kn4QH0Y2wi2jVyu9uAnQugfhx0B6S5Y97ETsSg5n3oNZ/CKJlwtiz0JqIaZhIp
mQ2iQAUVDoaj0Y1Tec2+2RvO+VBBVdZQY4cBOlTGwGuasEfJ1nDTDSaosUpse36+wM4G8FNiKzQA
EGrn7jbeQO75HZqYGAwZw2du5yKfC5Xb4YBgtKy2OlYgtFVaxgklC7j2xiJQfT0hBqIGM71zfeh5
2GUuQuFe4ynbZi858qP6Tf/WsOlbgJ3ZsGRv7nvXg19d0Jk72kSmML8yskMohx1m+9HuLeGApYXl
GThAqV0L29FJLfoB8iz68ZHS0xvS6fR8d3yJyd3dQN5g9flYMNq58Z1+ZDtu7UlkJjc8xNKQW36V
Cv8ocK0NzEOQKeKCb2/3G7dmCIMwvs0qa3A31wFW2MRMVbCnJ2wtvqQaM/H22ka8yRncYldgYbgs
5LPlY2kq7IOJoKaWYHewPYBXCO8NtrIN3S1WkpvjBaZ/oHwzIVuOLeTTmMJYxnZAA2QI19mqYGdS
wyk8w5EwccpWfxQQGsod3BY9ykyjEyZmT0OXh/eItXEsxcqugquPwkpgRPjY+zkewLXhFrigVvDs
BktoMN0K8THCSshCu8BfluGlTx7JMqSjlmjH2I8N8iSXaF1lyRefhB9YbqHyQ4EMysU/GR+578EP
dHGE8rEDF61abXS9u9VsiaHJ9V6CgO2Owc7A760nWkpEAlel/Ozq9MDNVG1f2q8S6e4gxVh+dbFU
IdW4HIPFaud2su0cNCyBLE5O013n1GeQaR4aB43h8ByXhpDEO3RadLlkjiGBC+gqLutg+SK2mXCU
IB5wMzYgzbsaT/JZPkf77kk6aodkH3jasX8onJEI+KuNxUOkiKxeb+AbcFnI5bBEMDYuZaEZEifB
udUhC3/6bAG/BXuV1PCYVNiw2DZuYJs4ZHyVeIARtvVOskYa3g823oVwbo+/Ga57qnvjDpLZSc+B
xcfYugjYMgTuWgsWbH4XsBQ2NuLSD8ND7XSsgt0ZQb4l+HzsAit2TIiXGId4gtKesZteakphVtfY
nlgnrGDoNK8pnJqSySf4cTj/3AWKHclDNBS7EOFSbt3iZ2/zla4RauWqk4tmHl3n/0KYESq/ApCn
RjAW3ik2ImwGJ7qaEOMU8Im5g8pefMrlYYHCErKJh1UhuzAZIXa1hPh4B7NahITdOAPcrfLjCCyk
bex5kNa4iLEAtjteYjJBT2+cn8nmlniHEOuIWeN/PlozfIUNfA6F8CPMj+sGAnsDNzXAjKSYc/DU
XWcPEHOeTzO4M1gr7IQMoo07vHA8gRjlCYwWn8/dnc4TCYUEx3EyLqroMjOugI80noad4IU4zJeH
nW57p6UbLz+KAEvm9/1WO2C5eNCdhC/CCYrc8s86kgPYSkefmR6+LlvRBFz1J4U6kvIhwRC4E6Ed
TabgiyvX5M73hBso5l1217vjjitmvuH4J4C5CJ/IjQoYJXbOIpc7gzMO0Ss878ZrUP4QEeghPPhq
xBDasr2XbcP6xjdyBKNgcEK4gDA6MAXZHnWPV6XjRnZOafreIVBtYnU7JEIqrN+GRdjKrYNmAxWh
b9jHmCA+2+oN2EYwz9xDrh74bEMrwtnBXr/laki45e/lz5oUXRvxb82LHfmGa07uDYYO3Ch4g3g3
xbZbMQhXfexl4f0PH/uHj/1z8ZG05k4swvUolkT15YBoXAzjlyuOBkbeCxeT8mENlLnuvPDRfAIA
/HBefjgvP5yXH87LD+flczHp5wI9HgH9ynVZZHYkIcuCDRffgBogJu05BmzilSLAtWssAEL/0jXW
nbBFquCHE/bDCfvhhMHu+uGE/fFO2KoVvUhU/VtWtLEij5clGqJYJdlmRKYEZG6XvEfp8cR5vleu
eGKVI8eQfyQIViC7q11yiCV8UwNx45mplow8hoZY04w4DI9v/xQ1Ak7PZN/eeVw2oe/FhohvD/MW
4W3US1qaMyBsgN4AdATosWAB4G88IMNjHj/FWXfcP17Dfa3e6SLX8de909X01yWT/skz+i9Nf4Et
8nsGDwj/OBUT2AaXEPKh7sFT07d88yNah3gdj7nd37/dT/QVQdUC4Id7PFEyRNN3gAkO+K7w0DqP
9yEO5c3s9WYmVxXe2lAE1W8FcgUowTa/yq8ax7xuH+Rr5agcxpN6W1olAtoVkCMG0lUNQkvk+vr6
G1i7yDWimim5Rihq3s5b0QMmdTs7FdMQ6u/sAtHR0JZo4U0As1aMQ0JGONehTfDXPZm3TykxTh8f
55CckQbAWAX2FrHTB3IACu4hQWIP7TToPYdtCvbufofA974jPn17iymwH8j8Ifp/X7N7pDYQF9T4
DQPCCVRIx3/yV/jdn+4xF5c5wiejJcDlHRxUcHr7OjP5/Sj6p5VZ+PZplGwSM+lUYJX5Y4eUD30e
rJEV5NEg9i0KcR7QSJbcjOT2UsvuALxMrD0B/mUPBM0damQstNNgaL5CeNquR3LFzpG8iq0IiQnc
S4yY6/0boDbTZdY+gH2JrY+19jsXOOkvjOpPd7Iwqke0V9ZGGfkA/bl89N8Bs3aGrXGOXvQT6MFO
4zWa4+RkDBnvu61TcUNAlS3MxDiYZxQHqmi/EPNqmvG1+KYjyccEYLHRjc1HhRdF4aB80q1+IP3T
1yugcJjnV+NeGOqbrgHVrI+zAXreCHnad54Czeg3CTkjFpDogNY7d5md2aklsOScnMMDmssicxch
I8Rj2hwf/PWYLgV2X41pYdajXYqqJCXPrSBDpVJkopAKUex2bwLHxfN5AMSQxr1gTWiLMn7JKoAE
kh4GewvsEiqmkNlEFrC5JGUU7PkYQwUmBjmiASnM9ICcEaym3NGeUKK6gjwGF9DKnPLXP8nlGJzG
RiRg/DxbYGK8PEmLvMGBQ34mpGx5doDnh3IAlwYruOHwpR6ZOP8euR/g0dorjkZr7lL85OltnmT2
kX7m6XQOZ+Lpbw6y5/s9ohmy705dWoHKlFNwW292lcoqsJQj8Dy5MeDXDTKYDYv2I6J0L/rVbLkc
8mPSEuoeiV+soonEaYO8X29f0mkIQvMRp954gSVtWAL8mnrF8Qq9pWxFmAg5EsUfpTPs3t586+Pj
bv+eOTfXeULynOD8QUZFDN9CnMHzx4Y1QKjx6DiPeXO9z7+j/Tryc6CE9jqX/86zQDxWjvQiguv1
JZ+MlO2/ub3kBbNbp+aRPynY8hkRLxgE1Ou6fHqHO8WtCM+eRSSkEUQJBO92C4lxLulESnonkruM
3d2dC5bZlzuETDy9veWoveNS9Otz8H0L8WeZcinQ/LSPxDGPeqXDQKub9ErVYXUBaeb0TsFRYE6N
RZr38sPKRde05aVC7NNVf2jL/5S2XN0PC8j+b7If1oSxvAj2/3GnZU3sXpCBnzbuD7H75xK7Cwvp
T6bV1wwl+Q8wlNaMTnlhKP1ZjM41s3/JVvvnNfsNHk34hakKok/OKKahMGEhHbWiCkA6AlPPPD33
QO5cFaPrXeXn5iC5AHmzdyAprJS8J4cAlhywB6y7A4yeRluYF262BbaHAOwD9+7bSDWnAZYMnFWO
bs+HApGYmACo1x+SC64ip7zKILzbwPKOEhqeSgc9fuJTXZFTCk8PxZorpuzq7S38s7/Y7V36f/xi
9cDQLkngTkZDLF6K8EljmFmTRWBrRbHsRPPbDhAZ9cFgj9w051jYkcEYp/Ut3A84IImb7PQLVrSi
3YHjQGObl4mgXaSOZiYEHSNTjtvjxQMsvgLIys4OG7j8HHLUIUPOAZeA8lAFawrOcgctM0khkUF3
NMnedNbXhtzqzS2shb/UzSnfRX5/WrnFuZvEJMhlsOg6CBNoZHe6R1zj/hF+NLB3IqIgjnOtIuLS
00t08tq5PpUol5Eo/JEVd4Krra/20OKIVD6YjFINI7myve356zVcvc2Fzvwdb1PjM/rVfS70n6YU
kd7VCNVUFseSJscZQRo7gvR65cGXV+8ok5envROgfjTaekeEbMBOg1euXgF2xNsKihgaDytM1rPi
NJ5qZ9fyXnf1nelm56Alhfv17PERfTXihXZE43qjMEeMGNy29g4Bva8//tID8KvPX7j5LTqeFbIB
6VGjiy6KgSaa3L/yYjJpr1IRP3MgMDWXIzQ5Ej1lkmtLOw4b5x58aIfspgE99keNqnxELIa9QiUI
B58oNL2ZrZoAnEb6wfJvvh74yrxslv7vqItCOGNestMTSsdOaw7297XGz4dz2TigrMawVSpcYNei
ihgtKBjYsmiB2B5CqAK55Ttjhu/9iriq7REHlWw5ntDsV7RDIe/4//0aXDd3NXkqYdPWBKNEQRuP
EIbwwrc1uYEuRIHTGXG8D3RyAizvY2V1FT4LX6zusteVUM5CLIa4CUiVCYN/3JDHCgFgHi1+PvBn
eobmQ5DvvAhq/8QXT3Bqwr5erLVzt1mI8T//uVt2zfi1525t+y4Ebvebb9+F0P1rbt+FuP69tu+K
dly2xvtV2nFNAF8iWZ/Mtz+NAJa/PytIRBnolcM7vED2fBp4nghSo+mD6ryGKE9qnALEPQg2PkDW
0TNMlDvIO4ZaCp6kWqlckEQuMH4p2H6++CJBms6tXAjKiPrajFbHGBVFM2phJ+twYfa6yizFzQG2
53D+DYqpRpBNAed51lAI9bqrzwHaJVcErfPQeZBVqOniEh6cGorbM/8JkHT7eEQPciqzjxh3gV7j
OxHp35hkqMopmELPIv45eaPDS41iBOwjW3TRYISgRSsqfs480BpbspvA/8ns2MoAscaLqP6QYUDL
TGQye+F2dIUXvha24N1cmZyFRzBVEVgofawMM1BJPaGYhkv8XQHVM8Gs5L+KEP2HZ/FSTcNra1Bt
jGcM8vj/sli8CntEbblicx1REF4b8LzBX1Z4mltNvBKH1yPyT3uuCF776RFe8/eAPxhO4S1KwADi
5zD/EskMpAwtGclBk6DakI4o7+JZdlBu8d8B90dFEsrCDVQM9JcCC3QCwytWTjbOT+h9aStBQY3g
o/l6yv4H/fTzdlropyyQsq5IsJ1EeEkVeQ2IV9GbWzQ64aZhQ3Jm8yf4Hsms3Ht+fpjYg0LBXFfC
6Hl5eQODDXR4TN5OH9sIu76kITZDxtbWdnXjcwv306n7b9r436WNMs2fV3GhVKvaz/sywypezHke
qeAPvmjcfIvtW+8WNUSoJUIB+cXoj7C+t6+v6PtLTh/396AeeH83wf2UwB/2PW7hoZ52v/34+EAt
4dmlHwLSsXxxtzLh55meUaIXoUSnRB1e7qDAjedr4+05tCayIvNW726h0f9ad7cutBa6/ofQWhVa
C9fwDxNaq5bCwsf8TS2F7xraG0mU0NBGktGH+5/lpe/rUTqN0IXQUg2OewAXHtqqgEjYvug22tZu
V2T0dylnzU+XXNxuJAutHsu4ZGhIb6NogpXCrNGApX1VQ5Sf9lLvZLFUsyTJMhtN+MioSqAaVROC
HlCPwwCi/SrLGyqI5XXWy69lWNE+n2pHM5KGbIZeXBvxdw2Gn0esLky5LE4SzW8gOMFE0qMOF5Cc
kJaeQqYD4oMtCnvdEjQgdy8clLA9BuDnX9HAlyj/Lwy6T0NYGHRZbaD3tIohwLHmIvomsHihHKez
SwmnheF1gwFwQidYV+ePFFiIr20AmVtFX41gYTVlY9ckYYURHLh3/HY6cELEKxucfi1ntbnbxuS0
csm1eV+aHb/9vF+YzL+664U90ZRdOwgC7lqyK1hywIVVFLEvhDoqwAoqZ8Z54cQIYPLpycCOqOPj
pmFGTjnQBBEDQGJysSTc+tUQ9keUAyClj/uvZ+r7su7T9lio9tHsBUHOMcx7aOtXbmHCKoPZiZAG
N2kfmdNT8BGV5JqTLH5TQSzEaRudY839EF7Y7bq33BLgQx94PIaiEP3+/uP88fVIVzcyX/NPBtpv
v5FXl3ShSf+gJV0Tk7xr2eeJ+uPF5NppXcj1LEiUISmxBzNyuN67X++blQ9fYpt/3YdfGk18ccov
+IhPmzIeFU30B6gknJYGB1gCTQmISWhyiB9asudV8BFNjwUgVR0ox8CvAbqvkhxBzsART2884/Bk
fX3Ha2d6ifz94860tGJELEnkfwsjYkUbXSbv04r9BtpodZMsZGw2R7pR1nyTiBRUYgGAvLCWoAEa
yqlvuU4QyPPI4PM7GkB0EwIgie0fgUV0gGU8ozafrlgmq2NaStM/w5gW8vW3PEy/qh3m/+matn5J
o5f8b6Sr31+6vxUffzu3L22Epvbfmr9C60sYQP9z68ub97J7TaNv/Lba8P1vaKsbFGh1mbdRO3lv
//t/cQaAnxpfSubfdRUtL3kXBHxXuGz5qfElulsiYgkyesVUZGVjqNhR/+h8qfzdQHNLtLaUNuiV
LaMJ8c+dL7W/i6ooS+gCqxho5aNtfk3jS+PSROyTPBZNcWOIPFePj9R1oCP/WffJAvrfxnVp6/qE
/HxQTMFhI0+Ksh+rucr3fS2IAO7PTZJaw2YOx+0oj/VjqHZRQ3VFLiq66QQ0t5ynYYrZ4HcdaKhm
DT3D8r7QC9bF04R6lk2RnacMXbHJOMUVeGaaKbqX027Y0DTIxskq5AFdw5Qk9D9yLRFre5I69bYx
xMIgXWh0h1YpfPD8iMqsuJ2JNqMO+kJPYD8ZW0MmsTEHCPFtgvG+ioxN5nV9I00PplFX01aaWgEc
IkIR6KyKJNWVpSINaK+NekTLWJASIs+1/6y20VyyIezQVzgusxr8knNdpESMigBAeS0LMxLmWnTY
CJMGamq5K2syS9MskL4TktcMwJZnUe9lkULNTQg01ubmfo7i6LGqu3yyg3HTHhMzL31iblLpo2hb
XyKTURcD3agFmn6OQwtJFxXpdVhIZmEppVyYaFUWyGBPVIVisoJBakUSFZEPhMtslrdRPNY1bima
VKYrlQBkcZvM5yGKdJHmuebb86AVhTXUuBkmSamgW8oYdaYjll2N1n1K+9xEPVDzGz03rnVfr495
p8sRupXOQkbGrt6UJG2GBN3nxFIVSKSn8Uu9qeubQg+iiTRRqxe0Tod+YmgtruxzpZ87R5x7tBTq
pCiXmRSaHdrO5ZtasmvRqNA8udLha1amjsa9Y923+s2cVUPkRr3YN97UCUbpNV2MZgmZKidgYezm
zcQiaSokK9vUfkDkss8ldFVtErQOqgUN0J5eHktH0yN1srSgnQVH0CKx3Sfppmv3kR4LwBnrOvrQ
SXotmsyUlbzaNoksPFapIcSv5hTLjRViHBXrhE0ZE3RRrySrkpI+dINYqdAAcFQDEOBUylxYaVtJ
IN9R0Bd6P8XhRqZNpFTIX4/phLqVsh5rV8iGYrKNHvz2pC/7SDLJ3FaBcFsUg67ZgVQmAJZPQoPm
r8kgPEQZmKTtMDI00PvocRDto1KRjJuoq5ruTkvlOGRj2U7DE9p0Zwjvpn0b3aZoQh4f0Bm92Y6D
0We7KGrl/hiM6Wa4qttNO3jVMDagDpvzLsR+TRT/sZU3ifqBcQuFs5kiE1x02ECa3UyTBJK+Qi7K
kzb0OdLD4iQD3F5NY2SN06B1rAyDNvKk2CxBaFWE3cwyfarSo1ZnhnmV5vWMEpJ8FJStMgfFhgm+
JkpOuJm0D0PL24GpSZSDQk3LxJSKSdwoVh1laWFXvR6iQZ82ZKE7Kq0I6iklDQtqztlYHwK/F8He
5aO7+lEeA0guP5Ba+a2I0bCeZKLftdcbKdJE2o1jHtpaJcaB1fqToZNKTIuchk0qtl6B0EholTl/
VVaKJHIVVa2yg5wOTewOYt0UR1mC5HFHCIvQa5ohLd20zSPACLCP/G0d9r3p5HM5SDRutAptWjqp
BqNOJGUC05QwlFjRqGNN0iKN1LMadwn8wkgdNdaMk3mvbhIMB6uPP8qNxtz6Y95XLDSL+CmRjfqj
mnwNLXBHdNbNm6l4EAd+9axR8IQQ9gA6jKIvKjhiWa1SU/VLH/JNxKu9jp5f2ENtgpVQq41V+Waa
2qowtley1ko92cyl8X/Z+5LluHVty1958eY8QXQEUFHvDshslUr1tiRPGLZsswXAvsG31ax+rFb6
nHjX1o06rjuvoWUpyQTBjb3XWnuvm3zy4deGQ5d2MGvVYApTWuZQUc2y+EZoK2+qFesa13R0z3nk
uu9D6MP00HPefV+XQHwvKbE6ruBoI2JLeo6XNa/dsyKwlk/gou6+po5i+9SiwUtqbbj08Zg28GVk
XhQibvz6qufQTnHuIqjG8P7ChLFcshJTOoRvgHGzUakjHcOZx3UhuuLYKVWOO2/T5eMc8ry9Jqao
nprB5dV+Ft0cHKeuWFyCAyPAwKaUsxcRiooFh4w6wWDjUBC0Ahk7uutxrUIA6HYZfcJLbLYkD830
wRDFvhUzr8JNpMf1YZI9FCnpEmYzzIzH8CnPhThGKRXtLnNBqg+c9Ol5opx97cZ6ruOVRGsZd2To
Uf6n5bJuUj46kF+sHq6pi4RNiF6N3eW9cjfjPFISC7GyJ5fVHcxFGR10DEkWpwm3prs2TVq4ZGRm
ve+o4ujlKfSI8XNtWiEWrQuTG7IwZk+giOFSUi8hfWpx+SqOjBWYsTiu9JRmy4R5d5Hui2TMqrqA
wZrxTw0pergfL9FzGRQ0jzkp1CnVdirilDThJ+mXEMGsW7JPFLEcz3vp6jJu5jYCo6dbDwcFNtRP
Puyq6yhsVbkLurJ7HZjKzrOeCUZ41ml1066tfW4GMz/bOqAvQbhoC7CRmrsxavssiZwmOG7aMYVX
RZpNGAJXdOYDGdoSVgmkYjhjlJEY/JcG+bErS9cGe74GYcDhAF/CCpXKNkJsa+iabRtvBNlUwD+j
pKVMfqWpdeFumaPpfpK2f2pKYYElBlGVxVHelCYu1axukQQM3SHs84nCiq7F8dYoX8H4MyRpmBA6
ypsRnb95bJaiexho6r5Uo2IYfBktCgczYy1m+ExtiRUyLi2xr+SyoKmqIM98tt1bbS+Pkne8uIt4
FFT7bHAQLk2uWB4k4+EXmq3Fh7rQBZgcuEWxpFkwHG+rtKdszzRxN65mWNm+zftNQyvTx2kruk+q
CPUXP4r6iWZOnEi+sI9O12O14UvtvmIehAERWBe5hmPFwjAuER8ME0BduyCuO8GfW8ThdqNsdnnI
sFk8uC7sgmRUtDcbejk4kpJM/VshZZ8ndHEac+Fso5e4LmHWfuCKt+t2iHgNBjcclsegqBswt7Up
p03Ay+mupRPnW4KE5psQY7Ze1euUv9psHk0cyJDCDgmZFBLBdVXFRgwRfD9GANdv/WQc2oi6AJYm
84J+P5k5C4uuoK2qnWeLgof6xEtwYVndl9ul8h7IOg6jK9cEAVoF58YrmN66akvaJuWHtNblnWsG
Ou/qFq8s7LxxnMahFQ0UppGdXwtRR/Aop2yOOx0US9L5tVT7bm45mgmlK5ddZaYFArM0a+VOdDWt
Nkw09TnIrKt2hLv5gWsrMaaxqtI7U+u832rrMx4rF/UtspCCl4gVRfYSBBmka2G+mE0YlovBxixx
O0sWmA9I/OZbi7QADbDVsJ51s3YcGllW4NdSZgv41LYM8oPJWwyJbYpUxLlZsyBGEW0/F/XYmiMf
2dxuprpXc9xqJT816cI/lq4cg02Yl7aOS6woZt4pprY6tw7DabO6wly+odcKoWxZv5XDON+YchzR
WBYV64MTdf/Gam2HeHXL9CJdj+ODa2ZosupCVpekGXlqEdEFbH0zlm4j+8jcdX1QvCluxCtR5TLH
PXIGvqkQYJFnZ2HZbJdU5H2M7c/pySHXvM+MqXw8mzYt45EpuKLVrI3usz6Xr3SdJiRdYZR/DXMu
9aYtJ/+BhLn74Pts5pu0EyVo8LwP4SGcds3XqpBjvUUShUNIT66q46XOFOZcriNDE6Cq1k+lkTVa
X5XlDmdbEWEkqbDmIRtxrMVZGE6Y2C3D6maB22qJi+ctsNwor32sVoOEPs0y/tYswo1xJtz0MrSw
m4/XkjRv89ClMIppqyiLO+hHoE7EAYc5o8E4D3HfKpUn69IYm6TdioimRBg8O0ztjx560edfOm2m
T6ufszs1rJW/F1Fvptj6eY7iPHV4omOoR6TrYrD3qx5SjLItbENwunU6TETI0+uucJZhAn8UXvVC
TdU+tUsXYGl9N26UoNk9i0Ih4J7s6jIh81y+Fc0SfsvpWoP70UuEOZE+W66HYERc6at5WWM0As7n
QUW03kWs6h/LaC3eCktQlKxpPX+Mmm58XkjZfqHTEgRxidP5oxs72ibhOFSPvatTn2iLoyJm7VQ9
l96iIApKbJ1kRKJ6z62mN6tk6tVU0QIXZ02J2NNBTa+SrdUcL66ts40PsgIOoi0Sl7b1S5XIhuVf
tEPNEAfFKDCwdtWijCfBh8+mL4ovQc7KL32vh5es6nwR1wFRVTJKUV6TLkNFiB/bB6Oq5hPKG/i2
WTWPt6Lj/Ysuy5piQrDGq/EyTgXEtwVD+RanwnToMeSm+lAtOvoQWhd8CfXEmkT1hXjxVGUBCmCK
bb8uype7jOfjQ+equYgt0p3zOhvz3c/L8rxMmf8il77G6EkZ9t/GXLTzDhvLXElrlyFu66kcYlWm
XR5nPZcwxu7D6aVutfsUhlTIRCLzK+OC5KPaKWImSO1FXSNrXnDcbn1low8DZd18o0sZQTXU1Fpd
jQaozmadkYrOwZJn27AIyFfUYU2deJZxDDf2RSAT6iZxCWBm2uXWIx80RYQf2FllKD1pTW5gRLAa
JAyDe+ZiRLbekFRn2z5k2VtfTaTb8z6vbpEUU3ozDinWOB2LkG3TanD+kc+opmKdDS3mhkdDhx1C
155uKMK2TbrC48XNoybtcbpJMp5wqKKZuvUKpuCjk5i/0SJR3BrqXXrW3vYsbquBqwdySVfxS0se
vi50KJFLBf0YEFjRDjWcpuZOuXTLvM/ocyGW4i5r1EphsCuqwVz/wJH+LfTsXLx1iCHfh/c42dvy
P94cYnuR5cM/bptv9nHovn0bzp+b9795ud5//2r/jx//nX1zm8/D51/+sf2BWN2P37r14Vs/1sM/
/if+8q/f/H/9z79wr6e1+fZf//nmRjtcPi1D/PgZErsAX/93RO3GdQDSOvsf588dYMPP/3Hs68/2
a//+E/4C1Xj0RxhxsHBKqUgSBcbmL1CN8z/wI+QmgNW4jMQ/QTUa/iGQ3sOQlABZAzaFP+rdOOT/
9Z+E/0EuOJsGpoacC2nKvwWq/Urf4vMjQWE/TQiLFFL0d+wMCSrrcHwtd1XQsU0YkE+yQnVY2lDG
rbU+yTvkez+t1t2fgN3PQ8gu5OjPMF5IJI0iTRQVRETkPYPR9EpaZsl856dx2hWh9Zu8Neb491f5
YQn67jKMK1A0Cpik/oFL/syUkaasZ0PJdNeR3F7npTn4vFxwDnC6KYMFL2BPs3M1V8fFqseobrL9
b+7gHQFyCVRARUMhCSNMRD905j+xEU5N4+r92t0pN0wH3lR6NzdC7BBVYRbTi+rKmBDKxjxDLdpO
9BhUFRz1kAcfKtLBnCvq1tOYs+pMBpKdsqnJvrBoyn+zUu/JV9yn1FygrpAcD0SF71QEoc95GRFu
70oGFCKyKAeEzYL9bI04eOonnKG+57D8bG8KxNVN6JtXkucoTLn/OiAEvFk6sJsy7Nork9bLOU9L
faipHHfDzNi+yVBnKaWbAw/Huzla5xfCeoVcQa94DIhe1RDaT1G5PP7mEbyT8uOrKYLlp1xh/gvV
0TuNhjVrsE6M13cC6NFVa8mSSFTz1+Gc9YnuakAvHIcIT828RcgPd1bDyvTvb+JCyf6yEWFbBI9I
TiJKqabq3Tvm+mgWSpTV3WwHeqpr8Vxm1G7ZHI27Vd5qn6H3I+p+54fyry+AUBrRQ4eA9DmV72cI
DKHup8ia7G6Wa554RZ7rHMBmXopgk5a9PhRD/ihTZBbgUftN0E1B/Pff/L06BCN3NGIfYgwaJGFc
zd/pJCzRzpaR1bewge/3MgswnaL18iGzxbxVqaz3ZH3kWXnb0xUKYAvWrOjSHRkpxLIwHz5VrM13
aqrX+6pTh7wAFmsDWDYM5GWoaTIAdpRe/2aC4b8EKKEjBOSQchAKVITvqCoctM28BFTfdoWWjytQ
RWTfbfobJpdcXqtf9gU+XTGsj+KChIBI8f8/hQeUpC5zUvlbJAXHJRuD/UKwSdG9F4+VKHdk6JbP
rOFfihEju320xmZU8jfB+L2g4ML04NJKXp4Pw+ty2b0/3UVQdTnYD09vLUvDG9FM16Ff6tdp0Bhu
lDa8i1tWkWsKo/koLsPpixAALjZjI1HGmrZyr0Kc817PQLEqZPJbJTp6tKJDpS9LDvOoob2cJbz7
5MeOffv7HfaeZL7cvpIokyhBng/z7ndUZ+Z4JLpKh7e5EdddUGSvPcPeKiXnGMZO1gkNtqMuz2Xb
u7MsuEzjBSnkUU4iZDueVzTma04+iTnqz2hsSjH9nIFYsmnof3ceXO7l1wdOmSAyFJhHJbl+bxxA
9QL8w07DLStN+0CFGPZzm0oQxRXZoaiGldRk5cmuzfLBuAYLaIiDXGhSCLUoE/uk4hY4f2PK4TaQ
rEX2avX050v7/9O6/8Tq/7S7LgnmX+ngzWeDdPDpf/+vripW7MBv/02O/viTPxO5S7ZGkKVht4Uy
xEAxfNifiRwVf0SSyUum9mcm989EjtM/SIg/0IgjSK/IpY//r0SOCXyekEJKQX7kcf9WIvfr3pJA
ay+M6CWPRD8zLvnuoJOY5hQ1nPGkasrXMZ+vp1qfTHspmObPP63K3Z8b9uf8Lfpxav5zI/95MYUP
u4jGsRDvW3uqsaeDbQX63xxA2UdTNqS56gE8QOI4uNZe0DpKzrnQ5XcweVbtTc4QRUk/KsCVBkxd
biJwRooAYb8PVDuKY5VlZX9HW6HswRZuAB+CMi84tqiNlhNt06E9RHKWZ1bUrbut8oFeC9B52Y3N
y2LdzLpb2lMu1qzdIcer881kVAarhMGLfkeC0HQxKTu4I7SABzfAhS9/JOhSxDwVDE4Y4zDcgR6U
ZDexyrIr8DbAR2uL5PTAZ57WSUOn2zUb8UkD+A+4ODSmecUcs6iNXeVZkLS9bHEmTTmWohx7dlc6
5D4gTmaRx1HnwU62+IBkpvWU7bTzIdlMIcJqPKgwD86onuFNHGk3brphngsDFplXsG+LHDHXU1MI
yzf1GEoVlz5KhyPVtoSJwzqCrp6bYoRTck90t8+9K4aYzECukz7DQ4xVWGp0TPdj9nFeR2+P3k0c
MHqJbukpC75kJQyeSHDfTAJWyBR32psBja19E2znAtwv7X0b1zzoYzZfPqlK7aYJcMVJyX0xj1se
gOOsSQ/vvnwBUD2IG93gsAdivSHp8FEHDNbHC7isIIcj1iifQDw8NLQ4Q8XaxIJWX0WgfbyO1XT0
FB5+FWAG7Phjuypx1EakcZEZuPp6nSUVLh2XRXuF5uQrvYZgIhb4ailoAAgb9s60sGESRVLK4HZa
5sM0+XkDouRQ9/YiI57vl7Y8eUCpm7wMdr1xMMtZ0LhbLLCmoFJtWjzn2fRZDAiDzLTczuEEHivt
D8YbeqaLeOCWYnAdzT6jmLhaZXZuVI0Ben2EDlGfmj2x/Y634g4pDJySx2ZTEhhEEXBCqntYSXZT
+S441IRe+RXD7NSIi8kefo9ld454eWCAOzeLXfdyXg9+tbfE4+qNi65dNN0Jmn8jIHKzvOueunF6
ZGO4FXa9WcFCIltIP7BhOgFBOwDQ9tsRzCrWLj16VpZHVYc5WIhi4+laxWGEcZ8KdI4b5iKhwxp3
mf9gNL+tcarHmVzgYjn4LiEqiGJeXWAMvB6b2ubPvAN8G+jxdlKrSyQEDNBkhxudwxwj0F9JoAFC
6uVGFi2cMET/rV8olArpBEeiNX9klG662u9STzBxserPDTFPUeXyWLT6NFN/bX1x50A1gFnBZEUf
3iypzWKDzAwXqtBNbkvAjyAKdilzJlaUfKSNBi2nhuVSuuxVjaGH0fCCG72mCl9FD+GbDjBiDbjr
nS/y7z4bH8c5gO2UnvZdG51sPb5EbDkMDOActwFAF9F/yTs9Jfmajjs2Wp6sLkVzS8fOgaYnueJL
+8YvF5Kdb/OqLM9D0/rNGpV3rMEEVt00dz7oaWzy9us4V0HclROAvdYfxsCpmOXyGwr1nXHKndYq
e2jIgIR9ieYtsgUf89Z1EDF1cAax/ppnrEsMENmEser7tDKLTwKrgm70aQjwXdNztazweNETxqtZ
AdVD880VGnJ+GkjQEWInOCzglhKaEFMscacgRivyAlgxvZ1AVADwLU59HmJYXBDtmCkA9UrATzOA
M1/6ROUYY7KyY5ZWpxDIVlxp+NdM6X2PwY6xb/GqUmnuy7TswGQKzMQT9ZBUTHzM1EXIIqc8GWau
ktBz2Iot0WPq5B0VlbpLoU/ZDo2l29LJJ046fcgV28lg+dhDHJAMWXsA/7tVc3tc0dEesw4MH61A
6wY58Q8VAJfYZ/15VF5jZkoDUHQx9X4e7Pe1th9dJL/aed1bIO8bH+YskfnIEpbmsKsSxZuvyaax
CtmhXprEVuOwzVq6A4KyXId9KxIOGu9oJ7h0qRV3mg898ri2Cj/mJs0PI0rfNGu2nIG/5GV6X8vs
JjLdWyuw0d1UQziTi61W7db0ooilAmEXrsWTCfWG9rOMo3nIk+6SRtM+uwHOvl3XDi71Jl+2OCTs
DTa925Jw7sh5qb0G7N0HtyEz/UaPeRazugTq2LR4tlO1q6P+Supg2XYpCJdSTydAz1dtw/qk0/I7
JLoIDaSqcC5mtN5CXjEoLEt7VDa4agEHnYQaXFzwtDqMbkFDpi3uQf++csrOzpCnATxKbJzcd6h4
5sR7+Wx1y771pQluLARdsZ/rs6zd2eZjA27ZCzDt60717Rfd5E90dvzbamrMF4zaWxmNqPjatd4v
DAY8kfvipXsdGoRobdr1WAbhIaWo1EXaHPLRQlRlG7XtZne0URCi8ki/rEt2mFvxfXJ4uHRq1KHk
eXM3mXI+kahh2wrMOY5Ia56yFCfmiJIhGeuaYaHwkMD/f7CyhPHWlG91P4M3jBok7Svb8IKcvau/
G7ShYHpLg7E9K7spKrxUhvcwbC0sRJ/eAFq3AsdsN96Ous9onK2d3WTGPlvkakkDJOymKyvkC3r8
mOrUJlEl4e6biyC2Jl2vZNecxkx3R7DVUBub4gTJD1hxMDpxLstXO9jx2ITiRa2N3obOf8oacx8g
TqWcYPgluKgzNYJuWFHx65BVHkToWMQTb4ONwfHi8+pKueJeuO4MVO5RqAJGVCu0ZzgA563IKX+A
lAm04UX5kvmwflSRfxXLSOMVg09SBymWY2FxQPUCjnAy433bN+WJ0+Dc9DDNhXTwNcMbASgfuqNI
lyvCeiS3ejbB15nVb5C+uBuyFA8CChA8OKQ8WgXko1ByZ2dR7HnjYP3no1dvTbMLuZC7IadQYxs8
9jZY2S3rhn3vQStYX83bKUyP1cC2yuRHTsdbDA3+PPPljB3Or6PJwEA4heUjpHxxIPTNaC78zaoc
MCicEqYiSJmljIcq22Tcn0gF5t/Z6asL6y1gxtNF2REzXX2OKnbrO31bQtLUTByEbX3u8rCMs6Z+
qzTmXaRZHWcQi2wKHx58Ie4iyu4Hb/Yr5S+Lr/F1kWIgkUMYVC1m/tbh50EVkF6M4iO+rUO/9fJl
mumHUA5dXMj5ZDrypLERDQ27Kz5GU6LqGRxalxW3xhhsRd1NievbV4gFl3j0Kb1xuJnlWHYZkjLe
rPW4V93S5PeFKg2OFxVI+JlGs4WMhMrqmOfAIpNqrUEghrRazgjM0A0VFUSFm84LcWoKE0b7gKQ2
iB04CHngkQztZ5BR1fNcjm7CLM2I4ajkmWbnfuQhUkIWQnwEODnfcLBA/W3YsVT/BnH6FXK9VCYa
itMQV5MaxDB9h6lgMhCWr87RqG0kct5yom7jsOmu7ZSjyX0t1qVLSrRt3f59TXQp/n6q7S8XlgDb
uAqxAYE5MvYrjNJ0wzRKFoHHJC4oUAAFvIjncmibpFaqYnHQatBc5RoRmpSRwXO3SB5DrLPuNyyU
1aNgfNoHbc1eqpTmu5kTG8bSDGAIq0FhwNQauBCZoRenPMRxbVglMet2tYzGYSfCp7FzWZNkwbTc
/f23+9dV/YFgEgXoQocAWn79cq2VuawnCU9M09Ufe6Hrj1NYQy1IcQoHayBforZS4fbvr/oOIPvx
MJkGLaIF0B1A+e+wnSrwA8vCOUyicqqLDbAP9oG1hPe7bllMGnd0gnDJiQJvkjELqgxI1YILbi7h
ia5b/Ts881ck98/dBfJRovrRwAZ/jBD4CSubMi2mgHYAjbGbT0ZadVqqPjiXKEDvgqYJzq2T6ZQE
c1D+ZmP/S33/A3TgQAoZwGLgBr8+ApIHatSsgYmwnLMvU6YahAvrO8wUoyWeOmDQSG3+/gG839NA
bYVmAEAjrTHkTr675kyXTsqUZ5ux9ldGHmwK4wD38puLvN9cIEag6ZaQQYOBYup9m4iYmYekwpkN
edRwuPTHWxNt9n385dN0hWkULzwm9zg0SLsJaZKoA4L+7u9v4YLHv3t9BUCOCAyE0hIxGNzbr8tb
laZIodJJkyFvT9A6PuUp0q+mGqcNky59XOChvKkDcbWA9W2MODYDQq9RRX9Y68bHSPMu53Ju43ZA
mHNSQ9sq8+9RMB7TbKyrxAwlEijHqnva+XxDesjSWJc/Dw2kJwoynT2P6o3UQOr7aNcDNBCre3S1
uJJFdNeU8yZC92sUuJuho4ehBjwYBd3RtczFDbREKbiOeJgUzmvGMG0QKeK1iiq69WBskLHPdyNU
tF0ISl6YR3C6b56ZkwK2uEEVc1NH83Mnliuo4aGGXKfndJxfab+8hlPznDJ6BW7oFCC6bsqh3MoG
9eVC2uNkAohlAv2UzRQaHDyjFF4PRbR3fDmGpL3VE5enXqm3kgY7P3R1MmdApTyaL+KpLh9Jbm4a
Hu3WYt73Ul0ZpjbRMm+0Dj/NafuYD9Hnok2v5yo7rDN7KJxOIFvAhKyofzWYW25Z94xVeXLTOMY0
VDuhyb5ciysTiBdkaOc+yG6gMNpcRME2yIa4a8ZnqOoQSQkEjw1kkTzYizx4q3C+QpuOUXLN9A0T
vp4QpyEuG/x+LuarFExfgrdzE7j0g1UZXIWbYetzoLKFfMgZfRFVnkAc9tFrBykCr+MorDD3YIET
gGqTvAF+nlZH19HN1OhXu4hj5hFGyvaGruXznBWX3PhQTfOuSKfPZga0OzL3wIr5sS5TtDezbdiT
T0EkD6rXyF/xYKfa3/Z9/ZRn5Mrwtt4MgIk9h3YSK+ncLvMWtUxpXyMwd0lWAoKIkKYlMswfkVB+
mAdou4DIwR47xC6KIHy+HwPAC/NwOzD7lI3rvGtbaGGLtKvfrGMSonhynZbocaL2FJlx6yD2xeVC
s0mD4pp7ebVoj1kQUGMAddJw+QVo4XO1D7oV+qRq2De1v14FrNZH1t8HIxtuoL5G5juUN0z1JxTE
t0HbY8uvRu2CnF+VUXNCeXqlPd6zcZXlrtHuIqPzcj92NdsG6Do45KZaocloriFg36fp6IFUlNMQ
h3N5qKd8J8ceSR/z65F3wQcOdOzI2zG4B0rzvawnf6mbn4d6+AT9EpyxgtVDaWeG44i3bYs2hldo
058ik5pkWSP4S2MtQukxTUcMybo6KNkQNKxx14GNkiGtbrGuG+tcD7EH0UnkwTrT1U1x65YoKaDA
SkK6hoAEuy2vi7Ps00MNLubjuvgSnzg+QT4HvdYKQ3IxQavc4DBsAbNdd7NOE4c0MRbNAJPfYYYg
jAzjqV/a79D6Xtkxa4G+uBz9AL6KZcfPOtcPcz8+B/38MOcYRNnnmBuTMpi6MmBlDd722KX8hXdh
exW0+cErqBZZDhG50eemXKGFVE8hRC41JRjV7nyQpLj7aBK36CS5EQvIF/ApI2n3HV0OxIh9kyKT
7gXmvQBr9G69KUZym2qxo9gpnSs+Q9V4VXfBlgbwiwFGEbTLrlEEOuHqdlyLL8aSbe7CQ1HzuwVN
Ip3yp37NREygEQ81hhUp8jr6zyQnz6NvyitdDhzqHIMmg+e+C+FGO8s+lgzlwYyekt6OwdbNXYNO
TZrh5grM6Jd6T0z0LQpmDbMO3YS7mqwyRjOMP6bCsn4bjU3wWVpaxmkHYXXUlfaxloV4GOeyAySM
RdeIjRltTiSY7H07FM1NCCHmftW+AixcfeSoDbH51+qjlvkcN/2yJFAPlU9EV+0dQOSvQ0COfgpS
wCiwfZ6D78EYCYCCE1T4ESvQFuGrFLPzu+FONmi1gYo6/L54gCRX+TAC6UxrAHFQ9p4hyjpB/oXJ
Q4XIYpFNKha59+emCD8IOpEH6DbhL2EK+WEsgnFb9rxP6nqmd7YkNayg8SVPqnNIZ5kcvmQVb6/K
slnPQQp/g7jOqjSxcqWbTA23M/CUfVv3x0gXJztB7RgMoNGc8hhdlKK6WufoXEzQSM91cA3dMlSx
lCcpyqONjIBA5CnO92wsr2xGeIxcgAD9QGqbV93HoWcv7bLA8LmrqljIHlNZoza4Yqq96Zf5fp2G
a77aYIylHNwbXYevzAzznqQRDJXbS0fYRYYZxKRIh1cdTv+HpDNbbltXougXsYrz8CqSGm1LHuPk
hRU7CSdwBMEBX3+Xzn05lZOKLYkige7da29wzkYA0/0lCjck3m9CBJ31hOjcDT/Npe/Pc+lqC5aS
9vylsXSJ1AGIfEWrcv9aTB320oJmTqvBxZog/dZDWiQCQV82Fx4rkXpTXRKGjviwy+w60jQYJ5bW
YkaNARpPpAg9DnXBE8Cx2Jm7/ioL91vlmEuOUbBYT1PUqP0aFm0SYN3YA9Wy9zP8KySszCrlrq77
4hH9xN8J/rvTpfO89cu477KMvmtc+o7TLyTml27WiKgitLvrpqX6zAcxPDXKyrFehIZMKjs0Ec27
8EuqJkjrWfQvkJzZKS+rBy+jmHHM9Sks5hKfgufMQ0zdHb3M1Bdvk5GPZ1A5reJoKpvnWm3cyJWV
4AorkrDP6gduxgmql4PgZXHb5jU4hEb3MaNsw+0aGPXsLLHNlrRcVMp43vpDWBiceFIay4/CG1+s
SHVxgVWPCejiPw9DI2I5B9GnMRUOAleZuf9alNY3jaVkSzcHX8RaXRubA8WrIHX7wUzHyuc3DuHH
0PXWzuB2jIOx7eNhXKtjZLcBEuzUiVdKEU7YAcA7FYsnXqKmLd7NTW3bW9S5EI/hzCnogbk+4rZy
fwCX4yV0zWxvNy4Hk6N0HdoqqnHSjEsc2tl6q6zFO9Q6Wo5upOrp6Lmbc6B9GO6Q/cyCbrlluXN4
no9z1A9pNqGRrvn80Ibr8slczE9WrYBMlb6ME1B4Z2YZ+kgdhZix1HUMluEMa9sXu44CLx7rYXH3
lNiceA7PLRzzUnv9by7Nz7WInipl75l9nUbdHyq9Hqxccjx1sGBnV3VO3pw1BseS6ebf2YOWynK9
rwIsB9Q85noa1Zgdcu7L++45a3fv2LO4rDaLaGtgSdBMxC7MiAiHkyDPZTV3ibvM+hSG3nNW+5Ir
L7A2BF5/64LtEGa4OEAE0kU31jGYo7QDvj8xGzF3C0D+RS36kSdkiyNLjakxLJDGY/2b3b85Qh+n
MOThvuzq31POlzNFgkNL7OUmmx5LknUfDQQ7OP2/ue+9+LYhaV3Gs91WD4u9LDGq960Oo++hinRi
VGq3oc0kswe9yziGgXtuHSvcc6OD9GvU3IBGvjya7Qh3vkTnykBMNorpEfb5ltccb4/l9OjO0RCv
83pY3XJOAcMhVoVmNyzHI7hLvzOU1u+hlb27uU8MXMvrQpy+iawdUsfr2Hdb0VrMH6gh8NqGOymV
/WuhCKt394rSWSp9xMTIgLAqrSXtB1dzrSOvvKmFmavUjqAawNBTe+FtFJnzGCjDPRiQDp/IldM5
k+Lu0Al2vR0BlA/Urzvmk7TQg2gVA4F1gI4aveDEVSA/DoNELNvguID7xkJp83sciwKigkHSn7KS
xMkgV1yn1nkWwl2f6jZ0Xs3FqPEUhrdeimbvNS5c1yIf5xXqe4s4Gskx9PPQUqnmXv0+RNXH5GFc
8bJKoZm61yAzcV9ZA6dcOds5H9F/8wXDiD/JtDGnqGSDC+S1U9v8r62HPmFl+VlVc3CuQrxZd4y4
rTOaBV2XD03Oc5SZw3b00AP2w7j1cSYpWZecwZcEx03crAv3jaP0rpnz25ZFjDWM4KkzO/FHkov2
bNs1hqWgT53/1IasO2lvONSseVTZjKGbad9Wxodug+duHrnc/T6PVOznGzF4rQzjarH6l1LquJ0E
BPFKMlCWFdNhNVT4NYGmomJmEdXcvSjJN/+ES7LCUMKuR7yE7+avDhD36+Z6QOnz1PaHHB1e3Wa/
6+pdP7VGsk6g1rqlnFcbWqGP4QAlnYWegSmbpb1kT9ZSpWqODtTX/VE75TNzTJxs8urr4bqOVVob
/YtymVUj6xzMzlH7MWCkMsro31iHvcJ6NuEKMuZ4WYMYGc+8jGtmYH4u4a9xrsRqy7F0VG0GYN1j
R9B22udLg2nIKI8+8yKWlt+zJQmHNO3HznYvlurOKEvfjDLclAUxLfPATfHZGrsFcXLnBz0M/DJg
z1zHG9b0i5LcAd1cvYq2e3AYezahrXdRt3CiLUY1mPkKu834NEz2eFvd6BIFY/3iConjqqV2gDk7
zcNyE34ud/fWa2AUMQBcrZyg1ps/ym1ilcyd0zqb+Muy1kpG2/49CPvdwxb6wuSdgsqdlp+Btdm7
oBzxS7U1kcRL8yNrQK2XbfrZGQVEvS3cU1nqN2OLuucoLyj0XQwr0IAdjpg2g/kZTp6Muri0837v
VEgCflYMDGNXM0FntJ4CFve4KopPs6NcjGb8M3fK39myJlUeNfaiHtn4bOxDWDr8NvMvtj+TXc9Q
fBeVNp6T6CUzuOxD8G+0LRkHVfQcYIhIy8GjFupUHrsGLbrXPkXtZh9EONWpMJd4a6dboaOL53fN
qaS22WGI1XHl5Pos+nJLqzmvzjy7uMsx7f51SuPWUIkrnEyxZ7W/HelfhqYab3WHNjAHHxNbMC2F
cxoZSZ+EdM5Wy3jJcvKQh3f8GDa7x4EYZC9uWN1q5kyPc96EiMjAZc6iHmZDeQe8DYzlkVHtWEU6
uAwL4aKy6M+bzwbpbr1mV94I3h5bccyVvR2zOX9lumFgNkeHpwjZZ70/5XuzMp7L0TspY24+I49K
ea66Od4Mh8/bZslYMMnssTdM5vw6DSNsRS6fBLakt9mrmJLXOk/gMsq0x3HH3oCNa3DlxyrVelSh
8s9RXdBTya09jt7M2ZptdrS78svV7fqnWzDrLK0XnTGAfZlYJc9Rt8WiqH4Og4sMFPQ/G2e8abNv
0yn3jVPQLCKtF5x0Td2/Qd38zUrcfpo1Nm0b57dX1nh0w4mwT2bksliCFMcSIz05xLovz4Uc7J29
5jcMNlUc4nL1JsPYQ5k/BdsKhIvyQLL+K8npV65QiTW3Oa6zOkrFvKfw/ItjF1vsZUN9GFiOEZ6v
1ZwR/DX00RWh9pe5aVIG3PB9U9Y/5o1qZ3TdCdDyVuB4O9p1+SnQAQ/0v0ZaqnFgGua38erZ/mFZ
xG3LK6YuQofHqCnYp0oGoY45fPUS1XyaGJhT6j/h6b2hVJNA29dXOWDqrlyuv2d4X15AgIEI3OKk
fU1ObN+/1LMTxiBDhLAr89I286GGg8Wet1bnAsPnHyFa+zDxI7NffSqbhzNfgoeOR/VR9OtrXaC1
DyFdu5I9Pm5srpMu16Sw+/dhMN+3KLgRC7Fbyw5PlmuvSeYZY+y49pvllVdFEN3OMMUzY+9fd5Pg
Di/PpXfWLV6cAcxClRdrnVZn5+Ou5oGxi9hbrSsu5D85KfN4i42kqLHhFC0lYjOYwEelg8g842Xc
xnubE3pGvC2zS32epZtmR9nGaEpc/m4nsu1Bbv17MYhXHcBJDJXxJmfxA1/okauIyczjD5u4rX37
SfF7igY6XHoP5MRxrZN7IAX3SLRysJxqYmQ0ZhyTkXpD/zov47vYkHkMOTxXJR60rh8v1ZA/OuZy
VNU84l2sul0B9p1l1gU6+jGM5EtbYeUZpffhwhjFo1E0cWU2P1rTQ2kV10oX7wEGcG6AeU9yxmnN
xG83XN+ryjz4EVBW6TSfPs7eD9P1/R3hfvj9zfGBaYFE0ms6Ai9qSsCpelgJs9hZyIx842514pDQ
72Htq7iYqr0ztTfgWl53/sRAGcuKeAPZVGQO111M6kMXG7aLhoaitHoHxuZXP4eBUBw9HeU5MNT6
ex6742bgT5JV3+0XEc38L+Js15uvc198DIX+y8PtXly8aQlTKJHm2UCoSEcsYBM+12J+DbhzI4tZ
8xJYHBs4T0dLVVd/paIkKiLbeatBH8hMgfqLeT6N/b4YyxuNYUlHpB0qlvC2uc2AxEQqARPTtJn8
GrOXjYHSEV2ysAQVK1P4cDSc1PGbId2MkNuprX6LXD4A75GvKMp9b8NDNO1SJO2KBdYfGuI0vCck
hJcl9D5xY/LPCF3k6UqmNkq0z/mQK/peV/KDVYREZ4cOpbMfHTtRUzy64/jLW/ESF5F3oMPSrIqr
Ebv48YgIdOzMTggqmc4LS3FiO2tNqW/eQlpvzKoeTVuWXTdPPGzm/MDI6zEfkKecUTWgUmv4Enjb
O1EkY+oIhc/O5LhCOi3Tz84wfWRLazbCzqKgz1SwM5uweCo0BsxK+b9DZRHmL3nZhjiCNFTLs+V5
eOwDMCxPDFMMr3Cuo+XD7PK3TtK0RkODbdwpk9Ks39zNzbgh2qNo/JH0mMyLmb4iiy6PuTk89Uv4
1GfOxSRzOylEKYDy5u9JsgQQ2/JatOZBuMwB9RxSMA3zaXH1eaglNVTBDHjOJDECnWwT3Zkfk8uu
XoQ2FbtdTvGyDUjltkjmpQx2RlhzkmNPRwFm6NAF57sVhQYDwHE1YE2gQJ6xkq2pYIL0aDrt6zYs
HptlHh4JcWaNLUHvTW17aRauH3iQ46pef0elhhCT2Xo1B9Qzt+PICte55VHh7jbZmi/SZbvb1XZp
nLc1+0MAT7Cz8dh/rY1lPAYTtjvMnam1ZBe4PAcVtN1erEyjZUeY3saIMyVpzONVmtGlwCl+aHsO
P13G8iorE40s8xAfSxabLVBvMkNPEALHqJX1ANO4vRny9teMW3bnlr6fbJxo+p8NdkxkYfQf4LLy
zc86eduEmd0Ww+rSfmzV+pD5cBSWVSuHYkvhxJyCurjkJjsmy+dhQhWlOcedFJUsQNRy3fDl+cqN
HYZ+D04RRfuxc9wdc1fdJME8jg/bWLyUq6njoXF/4zHfjrMOsyN1H72++dmu2bc0yM0ZPO9dD1Cn
YFnDzgrFn7rBAFSMqE61v/zUNfiHLvwbFuMtwcT/Advwo4z8mYwej8OA/3tu+p6QHdn8afLeSi01
XHufigRDrH3EMpAfLGMNkkmu6IGb/UvklsEjy8f3p+m4FOsLqLxzwpRgp75j/41qq4pn26LNLsTF
mDWLeAh7ZYKL7AJr+DEUNZVf0KVmHl42x9bn3sjfXRr5PRBiOtS6TRkXTgQyULYre60OpLHCuSCO
yQwKOQs4+4hRaavFstf+TCc6A8iIyDo1Bd9UHbBCOlWZKmQdmD2KutEn9kYRm7FrA+9LFdmT6y55
jCrLSaLh4D1N1tQ/YkFZuDDbuJNewTWzzn04FE8GWhgZUSMyt7PNMJp1W9u4Skc2CAcLaNviO02s
frgOS/vudx6W5kUIo0p4b6Lej3qQiK455/L6fsmQx5osuzl4c9m06SiBlXfWeJ8m+fTmDTWP558l
TrA4twbQr7uMXViStrXuj4PdP7W6wVWV+V2qhxGSTzD8mHznNvSMrVh1TpD/+76gCnfmTO+jNiSa
Zy69Zu/0FEIWssps0d+SzyCI+9lSu1nOzCB/zIb/1WA53vHtDHHfRe/2QGRvGL0aSOgif0eEuEaq
EU8btG2itmg4stDXAJvucQV/A8wyqGULt7t/mLoYCZiiFqysDAXKsHdCD6cpwuWeNz+9LDqgh6M5
eeKx9dyAnJPA2wXGdGo0qFqU4f3ylsPYRW/j3exfa/unscwf0dI+zj6dhU+vhGqxYcvfuF4TTFT+
Iyvmz3nR9HLo72sTmntLR++BI18X7tugVxt+k7uEG6Vry9NZUFPm8ldTEOqr3dZNsyVoE/yxceWG
Wzxk3QfESjrN7Wmrskc1m9+rY7+Mq/XQO5mNziBBfLcpx5c/P5GSdYgCnSyuk6p+7HZeV7+IRo5p
PYFa8o7/gc8+mVUhDyKbn+tlsePWJ3CFlB/BS4p0iJxjrkkiGSHUPHxwiLTzb6fRrEazlThre8oG
Ug+CFfWpn29O8atxhiJGoDkbbZSGhkh4Zz8YOr9l8u+y0fXSOBVGQ/jGd15NbF2RvcVGWRy7gLjj
rnjpAo5jMnMnYY++5Cio0pZnusqjWsdfltZpJzXJIhyXLCcmr+GLGsgVCKbpsfbxwAfFdUUe4K45
0bccvL4kPEXeQ0a29iTW4Dh5Fqjmeios99QERXGIiuBVr8BP0u4upBS1+wEGixZSw2aU1V+R5f96
r/lnDPqWee6VovxHXYqL1ed3Ldv5yE0BYBpkCpQMN+RVG5ArQW0tD9iTQHk9Kj7XXt4rkmMowqad
XVh7Oo5L1IjEHZA6zaDr/H21+CEXBuk3rk19td1S4ZDc0Niaef452D5dgVLDi5f32StrFCNqTOp1
vLnWmeQgxvP/ecudvklcEtXQFsIxaY17yoIwJv+fFHb+HuVjvq/1gEpnT1PcKrNZThl5TtrrnNTe
2ne7JDZqbixYOWa+owKOWEy82849QaTFGZqQBdYeZr83k3sLX4YFxyBnwXeWL8MrxriZAyIKn2Oo
hbegOlkBx0NrL8U8wMeteif2C32axnnhlvSCso1BZPAv5qgyYunng+Oav1BLCUGigg/ZW68EmrFE
9IRXUdh9SxFE19DpP7XLSMfMyqepIOOHbVTCp2HJNCeV5oVrvpS57SXO5j+QHHkDhUg3Rj+TG0Bc
92P/Wg5+BWTe8OS5y86sgaGd3vhj92WYtH7GtF7Cqq1e3z0VveVTj0QHQOmDueo5DWxdwNV63yMd
09Ocu29BVjxnAZXcqL9RMr3U6gaDyLgi4BPnqH/3HsgJ8j8KsB1/e5CftsK+ki/2EWzuSUT9q+y9
89KruPa6+zJpNr/bpogV67QubYchKiOWMVc4bMf+k1Z826+rRAlAlz04xIh8VZp1PGrtYd8PTohi
ORglLJ2P+Q6QGrEvlM+u2Hj5fGovS10chWnUCZOqB9wPA6Ea/cHoQGyrzK/xuGEx6egGCX4IPw3D
eNd+fzW3YInJIOQDqZXpo++RM7VaXKggDTQTWLeKSABY6jHxbFoMHT1TISSMVtSuLJxXQlhAptc5
yY32R97K76FuqNc6ZoPBQ6PdXZZ7xF3UPK/udFOdstOAaLi9FCoVmh0d5Z1Aj8rn3BaPWSeF6KXq
sXk4+UYIQtiwnbvjWRt4X3WL3zBb08lm5tvrSO/loE5b6DQp3/m52obhNHYo5FVmPI1zdTZc50fT
QopKIzL3pcxv2lHzo7FVP8dyeieXaztNMiQSN6w4wUV5hBN500tQc2zMPSJNyGKNVVvzlJjufuzr
IMWjy+nhtct2mt3Dt+bhYlrqE9Kc24xf0+0yPl4SWmKMF7fRuzargks1Gftetf4ObjV7xS2o7kab
T2gaFVN03yph7Zfaz8B63PWPqYwfm1S8Y+XBkDJnIe2DoC36qeLA1SDui8yuz9UlPWR0pld3brE0
tJIFubY1M3nwkG2luG+5vmbfXLyKrsppjCgm3eRWFrnzYuMGmHa19NhpmF/HI/B+XBQbR714xvsy
Fg+evlcgksK7Cz9kMyrmZPSrdVQzRh/YFQckDIZOm0rQO0+iK2xor+HsG9o/bSVVymo2b7S9z3Xj
N0kZCfsgNwZ2QesZnPbCHcAp6qoVdPeyyEaU396EozMwCh/AMW3c73ym/MJ3rznqpw9AmjPwzfan
JZgAkvdibdtldoMcYTV0HO8iirvQZapaJQ6wO8aguhntqy3IK3vc/I4XafWKa8bIXZKRBmWWbyvp
nBxRU+NCIdpoioLU8topJjYx4oScwWE8XuOEKhKKoO13YAdbl06d1fupRThNmeK8rbgPNl+lOsy7
+jrXRvN3VlQ0xtCzaA8Tv/Sh9IJNpiT15XezTc2jKCOKCzqoqvrrl2vVfrQrzze2C7CihHgrpf42
QrLVc/iBd9wsV48/RpRWwSzwA12U656r6f5fAq+IByWtBSe+xMa7awfLcI5rQw5hjOz3h6wimwFO
RT3eSSa/2dw1zcNahPN4ZiYEYWQR3/IzH1ve1+rPml8K5v5FGGO1fS82wXzfK9zJR7FkZpkStFfw
tlzTP+qc0vRlXqzOTWzd1I+ONQdbbFWiO6y4LLZHU0XCTUKK9PbgL7kzpMDA2EAAsaA1QrqkOrZG
DDyvnjVPBzsL1LifVRFWR/ZMjPy9NpdsX4/+Ftywb0fRpdZmqH5S65H7JUE7uzgTjRnulihcjM9K
lr25W33Gijyok2+iMxTob4bUnUPNzDg4KYHrUxdkrAbW6DNqstHRh3wT0PyZXKw3PLhRmeLtsPRh
Fq0xEX4jVfnY+wFZaZFayNEKcQA2f5BjivVQIMsAGFU+oZK7YlG9gxBbt3N2ZqpeV/EqlmG8enin
mldp+D4lFaPi9blrGEqfpQtwnwiymdxz7mal/bgEWOSQRZh1ZH0Fdl2PjmHGxmauXrpay/yNgNVy
5kQQ9uZjMQfU8iZpY0jWZm2bL5a/eZ9TPi5b6hDaYwH/Mft9tkdDtHB01bIPc39kFkqyASTFYNmJ
umOjZ1PJgqDWTGwZjZ3qSVsK3dkOsHjQYdhXC5h9fvGxertHmZd8M0yKeRhVH3bBQ0ATd9KAuGPM
pbTp+td+I6oM+C1kvCUq41q2VOwPtR34/K4x2C4d4Rr2yTP8LnjSvmD7YEGHiyaYbV6ONYFTfWzO
El2VjEZO0Ci7jIUDgrB4dWuNAmPWfv/ejnlBDiTD/u5xMPvwUoH2/DG2XrFjenl3ZKawPADrP1Y2
s8cd+x/AyWzM03PTN6SvdWvbM0r0tuldG51LkVDDsqHyGbD8udS4MJCtz3PfzJjjspzjc2UrmIDe
J5Yh+a+7UiA67zhckrEsaERLGeTlVUkCl281X8Ai1ldZsaXsnPk/EpOKykhcZ/Lcj96bieilP4v6
R7uuyEYzt1mMUPpcnVvDUnZXIPt/Tit1e2hLEO94MVcotQqW1zmF0rd/GB4mhl2pA+wdBeEAHOcr
Q1WdAEpp2yu7EUB91TR7xz4sMTUo31hfPL94q8sVLne1sZYtBKAtdn9u/Wb5l/O69VOLWILSVgi6
ldHt8KU3RH4y33LJE0blGIC0am9K7X4zyJoKS05EQcEsvoOVNNpdW5XRTrVW+LupRX9b50jePNdA
0CnsioEc8hXy0ppv70G18ihHRLLZ17Xi7cTMuMTJq5bQT6rKnb472wY3H1cl7McZyu/oigaPjvb9
ABOc10xnCgYCHF1psniaa16fVUEILIWaA7tFyWyQqGFGjF7d0ub6wo6wdFogVVgc/gPeiWF7IFbJ
AlGQbcbYY7zz7Fu2qgQ9anjC1swSyVTlfZokhhfHln4qu6EejuVGanUcEQIIZhtOxpuHXyhPKsdx
jpnTFA8Teu+tM3E/uTQHQWzBH3BKXNBYb/YWqZk3axKUaxniJLNle1VkFt8QMtDK+wGhMh7NtklC
Ufb5qbMcHs0ZAZBjhAcUtoOvWla2ocnnK0xW9wlnyxKCniQ5fka7VJYOKSpTQswZ6yPdU9bHTbM5
fzGeOEXijKUbT2VtcUxMthkRwgQktyqZ5KH2tOO+N/2OlDMdTqSVbd2psfz5059DCHbLs9iHxhVd
ues6Ntwu5HtaO3/5Nfpd1cS+24QdPYjnLTtXWvKx2HzzC8SJmr83OpQLt8ivoDX8mMsqgdFlNYn3
JOkkKnYDGbX/GpDjOCpxlcfZYmHSDasydHe5Rs5MWV7WcV+2OMd2G9bKaidUNPvk0VKHnM2wMaBH
eBp2dSGN30JX809ZrVC84bLecDmHRBkCGHwwLRRbulgS0NM0IEUZ8ebuU6181nDLXN0s6WUX/jNl
Pz3NEW4xSt8eHIoYub1jbVOLn6IJf87d2r9BP6nHkkCRr3HgRogxJ3AvNbbAuFrm0n+VrQ/rCfuH
g8/dwt+ZLt1P4Dr+bWtTQdxCuiySbFjYGboQ0vkSjT1hC54MxFtWyAeXs92nlA6cOl1O61s7bcVn
RLYqOGnQuEAmdSHa39K02+fVMM0vTwAciFk1X6VvDYh1Ho5to7Zooibdo/kI1bwwOAG0M43eSYCa
zG5X9+5MdvTo/yv7nkJqM6lKyB2192hv4gMqtcCC5BU534yGymnM2XSSxVq9VyUGaRxdpixPaC9z
ai/9wCdyiuWFLvdtEp7NYuUuMMyTt1VvGye9/VWz+K0ChF4f/U2nen6h4M9vxIN3zyEjw/pSBSNc
+FpG96jRCDPu6I/xwFAUuCSrUicYittQdOrB6YhKrkVQEVM7GdOTJrwR0rywiu8yj8jGE67s3ktR
0lZqsJ6YKV+NCXgO2VcsTUziZoV/+Nj5s+tksEVT3hkPXi/N91EF5XcHbGLgqFNRuJ+ZCDPhC7yJ
gESezlMZophTDRgkPecoupCEJrd2JVy2NJv8dSMR5BE2ACx6fKpoKMaU7Ld1PQhEDR6o//wSOlSz
OjgOpblrNdbN9jX3JdUe9z0hkq0PG9pUsRMKpg2bjHL7bEyt94/ZvHG1clGh55vYmP//c3MZMbfF
C0IgN37rC2BX9EuVk/VtatxoCaJc/1IUKhrxxjsj0gm40ak2TNaMcm1YYUTrcBtzenVxcDIH0kYG
sPyyGth8OnZocCOPf2benydBcCcopo3D1zYZ7C8S9+8O1BHkaqCNybOVgruQubpHsINe7OrO8qBQ
qqr+GuFpEs+qvIs5+Ky6syvuUUzIYed2MEKqVmCt75XsJLmfiGlt4wa7wF8ai+yxw3ycBOXK6ZJ5
UCcV6Q2E31VMAYni4WtczTrEkGOsXMqemnlAHW2rQxPZs9wR9ue3KZZM8bW09OwJ0wQsRVsmgz1h
J8aURkjd/2CUbX/n5Jb/QTBLw1JmiWHBrRuQZ0qjUKyvksgjpndOO4KSDthDCGee7T/TfxdrmnSh
P9BQxAcPsAeHSCuS7wIxrUiuGX6sVlsc29JSP/tj2OJPJKeP1gBJiz+G2SOYOGGjS1jGLQGSt9Es
N3KxQKIxIPDeiBqoiczN46bK2+jdD/P8cA/JerU7ZqarWr2PwncoLhuqLs64pJf7dK21xdPohkBL
/lQ8F3LVT8BV9vOi/XxMzIlwGMYwcPPPPohstnM9c3DTyMgpkcatKJ4DFVmklE+N3qsBaUMwLvoo
ogBHQTm+jx2A8hgO9R9LDzm7MQA1uq7/iPJPxV6a4KoYxkabn/Zx6Q546sWelC8GEbU5c7u0m+D5
0Rm93a7rGAbuOt2pF6vZxnNPDPATA85vi9APRXitFYVpPhO48dHZ9ean+DX4QkVTs4/UZIW6RzMq
jDH9/+6/lArMGjcmj1YJ25707rbetCoKEiazkTt8RmGZL27OXbqLVo+OMvjP8hbdt5rHVhrS2Tfc
KaSUtwXi8n+/AP2bJ6LDmAttUHVyvflDTsnlkN0Im648NqnF7vgbd1158OuafFwmX47FyQd+VxjE
8K6T+VXf7xUAe9yNnmlu+8nXlf3ok5xWP05buHI0geV6F09NkY9LZuYC1dnAL8HxyQa1TNtaH51R
EGBOeIgHkUG8cf1oT8tcH/ti5d//fxVgFJP555A0gZwGqR6ICxhdct9wyrKA4TAINg8Nai7DOJsW
YDlVuKRMe6K0eTHoWFiYruMl/cCr9cJDx+BGxSEZ4a55BN8EpQdVMCb4swU9rT5rr6aXmCHrTMyI
frNxBAbdW3RP9rwXhJLFx3xvJl33F8QBp7mBpkVVPClgxBhrrF3vc3JxomNUEGb5P+rOazdyJG3T
t7I3wAa9ARZzkMm08plSqqpOiDIqeu959f9D1fzbSqYmOX24QKF7BqpWkBHBiM+8ZiPpIxSy5UPd
DE7C4YXKnZkAco7CkxD7ebmk4qvTxwXYw64GovlmFdyniw4YB+IgTaUby7oikFogqzXg/IAMk4jy
rs9K9mIWJbdZj/Lqto4Ye1EgUujZgpAWr+whnXJm2mnuqou6mpqUUwBAUXSKSEtZtdxjVRYOwUxV
ufvMT3xYEXopQrH2Q4gcuYwiLI0iINH4ZVAr2XiSDw19ASZQrl40MhBzRVgEf7DOdUBS6A2wcwKj
iU5/1rCg/F6uo9IN622ThGj05vztdEm+av2kN9koG2pAtINFpSwfZXSZa04Vs0LjwBNF8Ct1Byco
8hzNXAeKpdmtCHX9iXzBMTZ654vwEto4/qnolDY58/s+XspDT6FVayvx2U0KNT92AHOcPZk9208t
Orov4KHCU6lYbHmfyktix0aIyBUIAZY3Rp+UPNFDnIOyYlTSFwyh8Ft1l1jbspOUb0T55pcQibPA
FIBP+TBrRiCv4LoHIWPvtW5ycn254wqJ7ptWheOhkPZQiligDO8e3IAGNiSzCqBS9VsurK8wBzkR
NY3Lel2J3es7Y+8faVQ9pzF/pmqiH8VE//XfqZNu3tJRAOr/B6sfDUbqfxYmBSIafipGyn/1R8NK
gDj6l4LKsCjrpqaRCvGjPyJWAip9f1HiMXXTQOlgrDD9P48fwfzLIoawLNjVsqyLhgoDGOj5qEcq
yNJfOPvI8BhUGQKQbsj/RJD0nIipGahP6hqbR1NoaMEHHTmpHyi2htZptV44yqEU2G5+SDtA9VJj
U0GEoZeLQBt0km5Bf2tGKvJc9O99YMNgelTFUujTSkzMx4FjfDQ5kQv1oCRIUKcGyvMDRfoZrc3x
t/ytnMUoaL1KsiwjSirSoJryTDVEo+q4rsQnel93gpG/OZLgLYlL92EL3CtI9oY0x6M+pw5fjjnh
xKdlVGRdIIpPVIIpgbrGRirjnpzTfTSzYoa0fc7m/TOYKhmGKFOHQOpjMo3ogTlNhfrPk5e0SACh
A7PKoxAzHIALx1hsvRnu7oQk/j4gQFiU1GRFVZnfyds1dakUDrZKT4UbHmRHLW8LJ98lYbhzhfYZ
Yoiw82Xs+VDRr+81wsIZYrZ0zpJ+fwBD0yTJMDU0B3RznP4POzZVUEEm1pCfGEq5pbZ+71tptsmF
FvBTitZJppcWVTagfLqXVMdw3cg1VYcsCV59P9kJtEma6u7Dh//4Z0edabRN95ksayrqs5opIuuL
Cuf5Q7myaUoZvfnHQQXL5Jc9SWhU4kSQGcPW7GDGXB/vchYYUDNNMkd0jmV4JucDFo1e6mY+6I8A
WtFZMP1jIQk3Ugy9FuZgCyVMHp6jBHcJLxeWWgvpsAW9JmR9tpOhgthinB7d2pjTt7w4T3guA3U+
SyMrgLk/eS6S6JAEeBhrQ/mqibQdyvTf4qDOV8j54fGji7d1MQSwuKVixnv80zlBJ0DUdYVT0RyN
1j7ujCJyKRfCUH00QNjFRvDbIp96kdxuzdN2r2j2PXiIlmwATIN+V1R3Z4HCSw0Y3XAN+lurAxt3
fZ0uzgKmwzIguKscdZYpTh5JkDlf0TFimWg4PYomCMPKrd9CQf0KVUGe2YXTybfGgw4PBs46RKaZ
/vMJgBHkqC2n4MG06u9WLu+KTFg3Qv7cdfI3b6heOr8BRTjMSqtOD3OL6w0tMNSYZMQFUAKZDuxl
mVMN0kG1jr5BlcV0bTVWFu7e1e4b4TavVk1dLbTYjkAbBbiXKM3X6zP9fmF8POrfnwFdEJm7REU8
YXKTpVBX1KGVpUNDmf8O+JOn/FBlEq978PHshd+Gvu7gRQhYt4DbWXo7ZwA//E+Pp+ljTI4nHHpI
6bjED+5vnT7rT6neSsi4gB829kCvHZImuN/fiVgNaa/O+UNP9FnZY+NKfJiFyRaoUurm+HFJhxY5
Nglbo22D4hyOAcZDi8sRJGxar7iVvESJ7X9Jokdq+N7bzFKMp921pZhshxppMlMFIn6oKQhp+dcG
0b4a9GvT/UzEp4wNUlj0J8iLrg8sT2/D97dXRoF3SZF11ZheTmLhY5ATyQc1XiEOQF4M9hHGhd5t
muHgoGinKVuuBvApdwH066L9NqT3ibqHdN9Gz4YLRlPZNsrRq+042/sgccKlq9/J8vb6k77HVRdT
xPeicHNzjanTbaIJqMeEinQIi3VHXtcswB/bZrdEibLCFDq1u8x2wlVyRF8g/9n8LnfkuEgWE5dF
6wwCcH2foxGJE1SP47W41k4ljopgMgxKaxgvbqHpXH/miXTxn72lSiKHDNEi+iGTwyzzTCeGjygf
wmTThtv+eyHfQgcUkq+QiKJ46VPw2foqD7/Kg5Uu2YP7NLQvUA8aSBF33sxpp362zT4+z2S1MV/D
ikaoeZ5+SWG+d5fGvdncuSGVR7J1EHSLILwr3Z1S2l63jvOXQNlKiC+a9YP7LeYgip5ilNbErQii
XluH0JHw80lXcr438Jkq1Jtc3WS0I2hofgnNp8jZgu0QD/Ewc02MH8R0N3x8k8nZZYlVVQsVM+sP
3yrSfmMd4Stvfq/7k6LMiAtdRHCWygE56q+QX6C3rU6mTRXQibUSVTpQbNCfKPFs0w242Tvrm7HP
Z3Sa3kW1z95sMtjkzdo0UxEzYp/XLYg7/kByWPk6BudgctK9hrNksg+9jRreNA2wpaVA/NQNB59+
cL9XgoemBne6ErNFeAsLHKaB9iTSxVmNzkDmEvZlHS2ko38Mm2WOM/wXdU2HONTRCKJghXmV0j6X
ynZo7rxgFah23N8qLqTphf8TB1JPoBy/v/6ZXIQhf+YXBR/CQFK+6Z1PtKkKatJLh36DEKeYL2Nt
Lf1UvrQQHuS1429weGgM2/duIVbQt74+vHbxVYwzziXMv7gNCJDP72KhjVSLQizL624wR0NkBNbt
eAJjS+pw6az6AAjmJkW0e91pWy9adr+QGm9N6iaLJL1rkbl21i01CTk4gQ6nfUQnyomfksZW+dai
26E8Qdqh9LoF5KeEq+INWqgMpSs9YFkjpXBDUFF4HqQbMduCH0rtpJ076c/F3DmL3t+SkFExZd0y
ptJQOHsCIaWhcYg8tOhosdnyd6R3AaLiCJ1he3iXu2u520OOzO5rOMtUtweA7+tAt8US+tHMtE/M
ci8faHLxOlUjxUhMSAcAsT48EvkUqKjo2N4DhoJNdJdXD43/0Oj7OkAOcU9JvxYW8hF4pzdQM0Md
hyIpVEobqGySkLrYHYuSLMZWImXIZf2jPBk/qWQfvCftu+4sjCO7yxl2a721KbIBmi8O5tr5ossL
5YTap4sYy2+uFhOK5CmmW7SwHqzHYEDXZt02S1kAB7kgScr2wq/rW1C9uIbHxTGpYWmUNnTqFOdb
UBZ1fFaEVjoIR+tB+xn8spSl9iOWbyoVkaK1LqxHYtNtsdfe6NOBT84fePf4O4G49cWDH/1dkOz4
vjooq+wUP0Pa/F3cs+XEeJGALlxidib89A/w5m/gUQhP8Gl26Vw2MQ3d33eYJUpoq+AYYIpjsP0h
z5SpMlYdDoUHJrdoFo2C4dYivsc3sig2GYIo4ZZlM95QUYQNDpJh7kuWL8J5pnFM8lQqGOTc71vu
wxO0pSXEuufJB+9XEizKFw/q+wY8mIUQZLsYFTLxp7PWHJrAEsUvSE7flM/JgQWtdzDzE+gs6LQ2
d9VLC7iNHpKwub7Q0riQ09NdQ6KdAhIJF1nU+RxZsVFk9J2lQ7EW8eOk4vzM/a89reBGlI/VizVz
T84OODnciihGLGncWUhKR85Cf0syeyyIFzY6AsPdyF0gqktmTpvZYSd7IcE714zHveC8DD8redHe
12/ms/QUfG++W6doJn7+dN3/ntWpiYpAsfnPaO7J0VCAWJrf5V+ahxLzEmjO9SX8fJN9GGw8aD9s
MjpduldqpG6j+FK3U2oo8Q+jhFKCkkyXfvEMOoyjtpaxSiMUUdaqAMR0jVtW5zzXxjaVH61hmzn3
InxerTipyZ3KdmvIvLQHBMVoz8088qcBzIddp0+OF9TDkbDyOWpzA2yk3b8kKW6UNsRhBTTCTwxW
kmBu441xypWdrk9i36StYLDD6Ds4rAO+3P1KsNZJeSTGFDAAexEMOzkELu34hfboZHMf2mfXHXUV
UZbGuq/4voofVgk9jEStEUE/OL/F71hjOl8taZX8QP1IXQjVgx/PxNbvZbyL9/17wKmXEq5zCUT5
XD7o1koGUBUuNYtm4DOKGb0GgJDP3a82iXxjEGeFor5G+PP6zvzsEvnwyspkYzaFVSKGxCs3zwU8
1xrWIm7rEIuer49zEXuP4QP3N0oCY0XzPZ76MLUA4HEndBzx2HbkjPQ6632frxv6oxkoYN/6en24
yzrFZLzpe4V1YhQ+44X9KjK3dQxvZhPltKjxHlhGsV3hp5ojYG2HJM8vzRMUAn3lhzMrPPfak4+o
xSTHaRsew5T2Jq3PFvPoveR+hfYQm//8lJm89OTz0YIUbp7HaLg90uLPO+yv10g00c9Ds9dSV43+
EN+ZOGPS4kbJ8Cueo/jY6pArPTx9af3CAEC0EDFAeGrLXKKkSRl/mcnr68vzXiQ82/iTJ1XPz0Nc
FhozS3nSEc5eLd3s1lOA7WwCKoX3Xrlz0xucy/p8WcKXLTYJH0TXyAut/5mr9yoyHI4DMAN5TSWj
mFDcteZ+yO/DggKY3Qsy6FnO0VsPnlDsbmoR8jkXl75Ejm+pA+yAehUJ21RKQU0SWBjHuPl1/Q2l
ca4v3lCXoI5SrKbtMyk9aIIX1L7MGzbJw7cMygMa7p2+KwzklL4q4c4itR8eIzTf9bl79CI3GSf3
w9DTeMH0LdqyDO2pK8PaBKgmunSmsS5YlnwK8hItqZm3vTg5J0NOIoYE56t/r2d0m4o7QAjNvrHW
ov7LQPNBvFOslVHOHNf6Z4PKiijC5UQTCseM803kCaKvi0EvHanCVflOFTcoD8AUrrEC9hYWeAFs
wE/gIkY6hr8PwjUIJIlK3CgIsWgqbs0d4vkOlrtYWGBtgvKfscKhAzqQdmi/WneiuXPUn8K3/qvL
XnT51RWcZxThF6q8aA6FsladjYi2950J+kKwgU+SExCo+iNh99Ya9WXUVzPf0Lc3oXcgK27OfErv
d+J0o8kQzxV6RYCDpj53mCjXMlo04tEfFoxXINh/2/zWl8mwNpwHS8UfGgHWjbpsvB818pY+DgCL
4rXbd0sKBOazcACmEQEH8O4I8FRvJZpb8FF42vhf3efwLua7hNyDer4dNRt4azVwVnOBtYkLEK97
sYRVrf6G8oftHAbhLS4gUCHNhbyhVDQwmRjXU45/c5Id8q8NVeE5FeGLSI7N93EGJocsWEqrhKcu
Ap56qlBgaDB22Oq773lsLiRhd32rTzSxucImo00OWU9AsXqU4z9SZNkVP2GwLcx41ebEj6nLSYZ/
xEJ4i6JFPvrab2SC5j05JnnVz+JbAH6Ew+tHOFcB+uS0oR6NlRdy1jiQT6YAt0ZxtJWRjvhdKuWi
AQ86l3tfBivjiyObbPDrGWhacUnyMJJi2KZHw1sUMkxbBIoW1a/oh4skORrDrT0Ar8oQDN66rzOT
Pj7/xSb/MPbkvlA6BXp+zNh+uVBPxqv4ZmbjFtRem9cWx7YA6SFIlwv3K9UeCAqwb6mpbEPm2l2I
M056n13qHydiUm1zLTFt/a6VjhVGRvEyfYq1pVjaqFbPtZouU6LJnE9ukcQaeiGGQ38c1XbMkGIe
X6MtAoySbqEou1AclLUg3vX1zLEyO/LkEgnj3hN7cNNH5GwocOUd+jErZOZKMhTQxxliiwutso3Z
LHBcymtLPblK4jBQlR7i+lH/Vp+Kr+wx/fuAMRQYv5Pwhgh+jj9PtyAyub7HPr2xPy7reMx8CFE1
JFJMA34IkvUHRbJVGIr5RrwngFQe+u/qW91tMoWVHma208Sp9N8nCijfd79EmrqTWNWKjEoBNi3R
D4FWZCsKrJ012oQaajf9N91Eo8d7LtIviQHFHhNw99i/DNm+UL7mEr4O0mMb0oGhF0sr0FHAiy91
GY6rj1yPjKpStro+UZ9v/78fd3LWeBCwmoqRjw5FAAw/uGfKnSOdaD/W+VyZ99M7fixuKSJQCOqQ
54tSRQKkYDWTjkm1ynWwf1kH9J9eAVCDWw/6PFoNmbefLX0q4/6+2IYfBp7shhyCQAaZkrckbI+Q
M1nQNspDKCErU1+CvUNEHdeN4ZVGSCivK2GpjzBMO4EvAhIc0r1klzX2q8gc7Xqs3miGVxsVeR79
VjeeGvXo+jChdk271+o7xCsRrru+Tp9ei3+/wXtj58N+hmwmCWWcs62gaVCZLtgfVEP74GvVIVxN
vBPa10e8LEmOx5UOZsS0+B/qFKARSYOKxDYRmWfsFFRci+C2BJAsaomtRjsZ3qeLXPUmR/FY3fZl
vO7IASUo4cjtFGsMjLT4LoruKLqBqERmqhvuTHnZCDaU+iLb5e2dQdZkpK+F+BV6PPSAIfqCHl2R
7GRzG5kAfofbLEYbJspXSUC9HEsuXTp4zq1fHmde9uI7oAGAbQFoINyrFBDe51uz9zXf0yFJHKFg
pYR2qlnbNZq7EmJCp8LaGdVTkD3wtcYoGcQ71L2HiLbskwY7WkfzFKGvZevb1ltlLZXfUr/yYjuE
VUesRhBG8HAvCKuCQntC3nYzyosv8zVkE3grpbFrv8g3KDpRjiTGxEYjebr+eu9d3LMPYPJ6kwtA
0IYe1XVeT+1WKD/CAUBwLf1uLoW9tcN8yUWpzFt5xRNVZPgo4bByjRtVoyC1Vos1JbWMd1Oh0tmS
vAJSbrW/AwHZwVXNNCmbVF8GEmTMTZZtePcY9fGtmhyLkc4D6n+LOIQ1wktt7X4kPkH7xk8NvCjY
9GGth9+Ru6xgPTbL0rdr2aZjWyDRooC9hXWAes+i+tbli+wb6Wshr0c3AzQJVHNdaK+Z9ccz/o8R
++OfSfmIS7oMjca5Qi1MFUWTutHUSqSQfAmkjUtopK56SC4e4qbVY+Ii/AckSN2k6rKsH918j6z1
ouj2ejVTzLw4rSYPMAlKi0ZuKz0n/oMEa+YvcI0MHUbBTevMfOKXt+RkpGkklmkoIOLrdcRzoSK1
7Psvkv4kGzv8D9C9tJwt1CNkSFNUydPt9T0pXRxpk8EnkZeIvAgCn+xJNFxpR2MtAaVf7/biaOt9
WzY7DX/NbuU4ex9Ad3DvFhtoPtCVEaKL50pnEytq7u3J00wOgKFQExRsPOkYJzcV7gV0J7CLPKa/
wO3lwAfKuZhsXMWLT/LDNpt8kiB61GKQeX0Ajkn/C3EtvEAXuvIqxoekt/PyqY6/MOuELkgN7K5P
/mXiA+5DFgE24SYCYvYC+AVVFm8WNTzGGvqlegafRq1gz1fW8NUxUkxOcKEnuay/ubnl3YRj+lVq
SmtDPsMFQdO0DWSt+7ZAXkXt+9/A1UcNO+GtqPRvxHz9Ron7n567xtLSuOPGeh7KopgJti6iS14C
RVVdQqRZ0U1rEryMrXrIR1J4LJIRVKHn+M5xbW2uz9Vl8Zx0XNKpnILfoD33/vMPd29ldIoQuIZ3
hND6tUvhpKF0D8A3RXC0DB1pBVT5FnE8CjLIh9Q1TXWlmXvXy2Pp/SmAj2oaBSjRnBRIusJMXRdx
j6Pe0coMS9c2R82TpC51vCLsFEHuraUqCGXoyzjdCsJtGchHI5de6tYfZnbv+DV82LwQjAFZY1iP
ka8iW+I0ksu7Lq88x3GPHYPYuY9WXIdWhFi5v9uimDM1kiffyjicplpUwUZrasCik8AxNBNNRMSK
d2+UW132pbWkoEGNgu4LhgKLKFP9bSUrBYzP+Hsekkkpo5JIKQ5f0oZbPGsMpFV1RMzdKP5JA9St
a22bN0ioxZ2qwOvANVRrMRbTtWgm6p1igMaHH7sQJnuHsFfUJhkBrhsGQBbNOsgdrY8hp3xYSIm6
tnBacaroThMMaZeMkmk5VE7bdGOkFAt6SBm04oWhpyeE/0OoUfJOzkwXeeQbiBIClI8OBx40fRpN
mVtf+XKB32FWQDHp55LOTCLmFv9QRzZc8Qh7HW8aRM9zNbDhmpU3Q+A8C1gJPskxCou6hxBT5CEA
m5SyuAnM9l4Lsuqmw1toCbz0FjmSflcr0hKpvDsfXPcCE1Lv0eE9l3WNbgp9q+Ye+c323hfEAFs0
ZJivf8HT044l0AFgWTqYYsjg/DmP7iq9DixfE8tjE6CDH3jMPlxwn+AigTpSYOjnB18MHdNbuSQ2
clyANEaMZLKeErONcnx7QWipRtFZTsLSuQ98SnDuoK99mtxpUeVPlWzA7ZT6eF01mYnifYF1QEd2
ff1Vpr0QoNKARS1R5/uzjBHNfP4qYgvN2ooz6xCgA3Yj+O2LTKgZ68a9xkZapnoGe9evt9o7TbTT
2vvYA9CiSGa4j6RwhYNssFeQcSZRhZOtSIEtK1z374/5j9gv/x215SF7S45V8fZW3X3PplSZcbyf
Keh030Ww5V/vP3bfUhtf9LP/s3p3Q3+q34r+8FbWUfWv//sn3hv/5n/7w//z9v5bnvsMp/WfaZ1U
429zUTf/aLducPb8Z37LGmm/6d/+X16LYf7F5w+hZcTZ/mG0gJP4Swd4yalugMoxx8JNwnYZSSuS
/Jeqw08kDgWXLILbPyO0EKJyCYCYGjMzDsz/feN/R7hM1n+OeMc98+E0Nwhz4XlwwY2wCRlSy/me
ytEUqDR2/qlH7ncPKaH80niq8CNBePTBU5LhIYSSZzvka/doUCk7uFndss1l5JCrlm7mhyn79/Od
ReDTOgHPA9FaR0zBUnRIKJPPlcvWc8VWME6qHCi7apT9K9HovVEHAyktCwkCqHYJpWkZKpwfuUAR
MxkqYhjPVGKnAQYPMlIFDBaHro/xfid/uPmdQVacxKqlkwOdcOW56FqH+JTMRMIXGFzgKrywIgFu
pf8BY/Z8/vsIal0lN85J4DZbqqjC2maMTCdSKqCcnMrcdHqFYSnC/3I5tG9dVng2LrnGTg9QJlDC
IlrHUl5vuhgdOz0Z3J3ZYtuRNBay0SVabU7cdDd6JHTrMMvVNY7CJWzKDD9kCmXWSk0KrkZFdmdC
p+nBy86SxJH4MpK5ZPUidEJORY4bWsgnIUluMnRRNb+4TyX/Nk/I8YxkK6m0anvNztJ0mXsIaqAX
o9Z0yrt867lE4KODiZIv8EHZx3G6DgJj26VonWvkpIKzEZAc1IWZRu/lso9PbepQxTQd3O7kxpY5
/5W2qsyTJ+v5Fulaa9Fn+VzL69NRgACpQEkMYqlJ/hN3DpRfPzFPvVZriN6DPu5Lo5uJ1C6wle9Y
KCJ9wmRK/VDEzjeXq+RIc0Wy99pEvf9US4AyNrCtgI6GblQ+FSjkimsFOY1TX2SoQ1lyW9x5plgg
dReqOH9UhdxikBblaL5lg44kW4zKfjDznJ/MhqyC1LBUTZUNmMTnj4mwOGr7RuzAiM8E+OQguuVR
Iev60fLZp8Y+VJlwUSWwmH7RbVaIXDWCc4IUIm2b1M9uchlGq4i+M9c3gpJZGZQrnKTKDRL45rKv
cvlo5WHyVZP93haIRJfoo/nrPk1+oYlkbVsSqccAMWvEKBrIyLWu0CwsQewNzWAHmS6t+xqBpzSE
VBf3Q7eX4aL+06rFuMwqeZCM8QqA8+n8JbEvy8BdnJPoRO2+6HkTveh/cAOFG4QXk2WdRs267oAT
B3lY3CVoscKfj9SDEACurEVwqKjzz53l49VxdrUAFIFrJdPUJQLGee18WbXOpZIWVO6rK6vuTedL
BIWCqNyYTo5/fEGPkWOtuCvjsravL/UkgjXMcWQA25QuKenB9DsfuVKGGlXcwH2Nzfg2kSwdDfPg
rUgc2GyBXs6EmOOVNH1PMlA69TKwQ8Y7Hw2tn1AB5++9WhGmBVaKWGvdKkiipOj9ZHlGEdTPlZmL
Y1pB4RXJfQ3ci9UxdlDGKfhwPbkpwYaVWubJgbF676GRt0wUFYsRNUm/QA81Vr2avGIcM6AK3DYz
X+z4SpNXhkqoQhohy0a8Z3JLB5j2YZGZcX65GEcoevTNE9ME5S8Ul64v5UUpenxRmFrIBZiyJanT
+D1XLUmLNN86CU2BDY6Xl/rGTaT2R5PX3jZX2lujNQ2sRvIfqF31T04tbYei02zLNX43Ypyjk6yn
j4ovf6s7Z9gKufqVuMpYox6Mt5IcNuCBE2GNbPzvULX8e0WFdiYloYYRMubkKc6S6Coor4PYi6vM
CipKZTQBpBpfEr9M/VVvYoQ+SNTR5EFfqUb9mEe4oqexANck9ePveC9ay0rUKtw1W3fdlZlgW0Uw
ah8NChhzXAqvT9onO9IYSSeqQhApgzc93xyloXVKk3XGCeqitcYNK6cui/1In8fDftDBBjdxPAc0
/GRHAgszSbgUqksQO88HDTRER5VMt+BgpPotIgCKLWFrskVmuNulPRLA7gDyHRCvAdKxrWc+iE+2
pMlRQwhFZkRlYvIVVprYK1UUsk88RVzUsVw9Zor7JMVpOhMZXtQL+f0mXsC6NkKCuEjGg+/Dt4dY
Q6BbvWedkIRIHs1aRHTSV0S71MsUVWCtXYcGTmstUv/LsAEcqldtP1NauKhMjQ+BhrBJqAzw0JiW
Frq4bFtBS4VTlMaqXVRGehtneFuGRdzh3K4Ue3mIlFsZU/EtBQZrjaaYty1F1Mevb7ZPDlsWHeQ1
F7hkSNNKnB82aqelmYGxjBRtVELThRWk6X3Qa4dqEKXV9eE+2dtgvBWsmNllFiiJ88mHrYvoaaKY
pwLtukUGH34dmKl4KyAQvImCXr5vLf3X9TEvAhReC3lJIkLKXgbU5fMx26gtBlVqEUMVPX3V+8l3
rEfm/KwvKvIk9PDEuEQ01nSUGTgfpTJI7sOq9V9TgbpsOuTNqsJlbNe2un5wjKLcSorV7d045z4r
Sh91EFlARsSq7uMcJntDmWJuq1+kY+MVqnFDjuR17ppJOByJSVLJaUloUScJJLW+uQ3QQrel0InQ
3evFjYc+1crxc59SoNnukdBssd/x+pll/2S/y5rEJTCKQBC7TUPmNJVQuUpT/9VA4Z0j26u2ENmb
B9JW5xtOAc3Kxzpzk1JM3GpY7e6TBuRxnmBldn0zXIY1VJ4h1lMe41lI0s+XKejocHdO7r+i3ZOn
GNCE0nMuuaTCJXqgiMYQ8KGHFLu4Z5t1qsxciBcQdBMRiBHWTMAHtpnc8Xx8tUtzt7EaPLDDfFii
gqSs2hTEEm4SWGB6UMFa7AVeKczS8Mb5YJM7Vg5uNTFfA0ftbuuuKb9p6E0+hKrsHutepCVeRcW+
HLgLATLHj35plkhno29W61jkNn1XbPEYgzgUa9hXWwgEIC5j2UFUNHYnhfrM/XV5pAAU4EQhVqcR
R535/BWlNEINRsJyJ0+dzs4K9IPNQNbtNEe2u+zQrL6+pJffN4k1gSriF1i6qtMqv4YVYpkBzX7V
4san5jeUGwVf55kb6jIdg95DSQELKWnMLI3Jx6TjYxihXpq+9npvLtxc22NdDD0iHTokenvFzoeu
pmOcCA8xojab3C9/tb4s/kRp1t+ZVYwalln6J1lTnJlnG0+w84CODB0aHIc42c9FlJViSFzFchK+
yj6a/QlqxnaKhciTmMFpuz7Zl98PPVbiZOIERoN0d764hVJnnZzKyevQJ8kjrsfZj7pHqtyMsxY1
XdN/QoapxttkMGbSgk/OEBDrFCZArkOpQnjhfOgWvEM5yGX06qOIcHQ1DgjFgHArVjpueV2b/ggc
UAxEjumvynF02zDxynJL0DnX5+Byg4/JGqxDUBYKeiPjhvwQQeQY4aiNqiWvgoSnrNQ4mAlCsDQS
K8MjMpvDYl3WYjgANZ1S34gtBPQ3uTQ1FGCDRMbyxFeG7rXShgBapVjdVIgDLzTTaJ5yqeVDjwtx
hTgrtZUuzhdikMu3RhcNW9FBFcDyyI4TLxb2ftYR2QQtoouR797R+6rpo+jaRovN3g7g1CO8VHc3
ip4VT1mOksb16buMATjFmTqkzsZC+DSTd1P8cuAPYqHdtdFziSbkWsQtyG7ywto0clnYgxaYcxHX
OEnn3whVAw25DOaRf05BMXFqmj4GWcErl2X46ESSsU/RJ90EGkYqP1BoLVaxEPQ3iPc390FizDHc
Lk8pqGMUCU0uQM7990zpw6YpK1lsrSCOXrkfR/s0bLxaL2tm5vbyJGAUeuJsTjAx3DXnW7OP8YzX
cyN8VUXkjXOva27CIDM2sqrPqfF8OhSRq2iNgGcaZedDFR7ivW0dRa9RiklNaTh44gTKS6DBnrq+
YT6JrXRyc1XVJM7fEch/PpTlw4PT+jB+bV0XKUdqA2uhzsut0SrtAn8qfVNjQS0YcLX6qseuIOzo
adettyp01R89lNuZFPpyNXVw3pwCoI4IrqbEYx+XMRzfYp7IKa1NTA0PZWthLlG//FKgrBsgm3To
hlyqkyk2JEfqMwnzT2ga/m1jNDp0NHQey9TD0FutNVvoQMlfn+2LdTWRNTEAWFM7VylwTgYt2FTR
4Jn9q2Aob7VWeGtEvGUEBsrqcH2ky1SMoRQN2imZH436aftCxPCpEsN0eMVCyF91uoWjRyBT/nbz
ZO8O7uiqDaTPQ1T1NqnpWdatGu+uP8TFSqIhw0nOR6lTqbh4BnmMS01HlV+R8w3sxGiALSXBHBvk
YiVHQNL4npZIuY/2yPkOpgyUJ6KgZK+NXPg7oZS0W7HrWxskxLB2A7y8qjwLZr6b83uKCJNGE/Mq
gnygfixOpzdEp7qosUR8cTX9Fte/p7IdWSiedPKT+Pf1aZTP5/HPYAisoTNrsKA89/kb9mpfxbjx
1C8oe6PgaFQattR6EeKpqBjLKrX60f5VB7DM+WAVkvrgIsS+CvEn3HHJNDeDDjJCxPIE5dQKKwKv
KTfoKhZQtCBgFngyHyQjsnD68hH5Tnpzk2ultszLspu5KyZiG7yLiRgdSyVSEQFMZk3OG3xjYuzc
h/rUY1i8j4VQWLnskTsnwrLQzH15ZWF/uVTwAlilLlUSsC4l4jO0RFQtwozWkLGzUNVslZhBA1KV
OzSMk/AkGlGyqfO2uGdLm/uo08xVVbbhESVEb2XmkDwHFep1YPjCDT2M311gdZs8cZRXOTAgN4gg
j01A+CDtO+zDpMQI9yqyUzcmlkI4u2nSyo/EDERna9i6RF3x+jJfrDIzA4xl3FpjFDxlu0dVK/U5
Niintgw8xFcrZZG1DHV9lEmsPS4AUR6blnxapJFzwch0vNiqVEc89Y0p8/5oKBtdotp1kzZfhj5s
FjG26uu8ELSt46MIbGLRRNgT+QuZ/OO2jIt4XdSo7vYKrknXn+5yDlTKxMQRbFy0p0aZw4/hH55P
RR/rLQ9nYZ+uSp20pOFlzXy87x/M3wHLnzkY9RJB6nDt0Wc6HybBEgwzEU08ma0LnY4zDDB8XUCn
UqMHWtW8q+R45kpRqmzJvOTfRBnG4SD0kPk05L8H1A5xocDSZoFa7D1thnZmJs6LhuMjUj4bSwwa
YnASwfD5I6oebiu+KUinMNA0m8wMWKrfwkuQtAaAS9JtnVzzNrXg/kKVX/hHWc+f0QmmaIzR+B57
T+ejZw4Cu6nuyqfIxG63NsDh+C41yhj1r5nFuDhJqVcRs6IjQ21UIu05H8qpsqFAOlY5kUzEa7XG
v44wNlkqmezexYTlMxM7wgc+RKvv70YKTRCHnJpFAWcyoELXt+OmVyjRO/9D3ZksR45c6fpVZL1H
GeZh0b0AYiQZZJBJBpO1gbGSmZjnwQE8fX9gVdslQYph2Xdzr0wmyaRUIgA43M/5zz/oT2Oma3u5
1sobZ6bhGKAIq3jEmYfBvraXiLYnCyTDRbhLkmOS1IP79Yr/7PbBFODR4A1hcVC+v/2QVK6Ih6Od
IlGOKwBwwx1ogEixxDI976z8zPXelyD/3D1tpmMxU6RZmL/AN7WyCsEjSCpLO7HB+5fUhawhwq2u
dUvOzj3p9w3t39eaR3Dyq64B6Pn9tQy/s7O+Yw13TWHdTADDq15IeGQHJrFhwoLgVMqPMk70Gy1N
lV3l1GQ92voIUFPfq5AKV/Ff2pZ0gX4tYcuPGE85dyB9+hv5xhQF3qcG7eT9bzRTYiwnX1dOolf1
O13Lh4NoinRNSkqwsZn1brK4sFZFP8XHr9/8/KTfb0IGu7CJAaXjGMxxFm9ComMK9NxR2OtUlagr
VWxqG2P5374KAIZMMYjZJsDCvB7evG/Dgs+Kgb5+stsQ618bAJWs0LO6iI/3wvKdyRrMkTFsWXxT
1hDGThikmIeBVa71Ir+v9f4cDvzJ0tWp121wGNAvULD3t6JIdaHYYjROpEyZ+0CWiCzpivzSjHGD
+/2nhrWcxmfJxmRpi3czJlCCtIlLtXnoQ6BkVJlrWXfmxP9k7YHZziaoisKwcjmpoPUKza4e9FNE
obOdAsvaZkVs3IqRPIexKAeUxkyqtZr0q6/vT3ndVxarzzR1TI/gzlHHLvu+uDDbuIfxf1K6wUGN
4UsjNtJZGzwTo0qxReIgjiGSUsaXUdTHD0RF2HcgV4SZZZH9g5K4OpSp6TwqOB+Qrkj+z7OE1/tt
oBnlDRHCdoOjGzlBOqkHTNetyPfyNJ7+QnYXozEz5OR5asdcWZuQIUlSTkxwAaa15ZUzqcFGq3pC
zzWhJKUbl3b9jPUwEKQUGfZl3tvGGtcqdKm2QTtKKmkZrkjrGGrXqVvjhx/51l9O1RO700waTkCB
0Y7aVRhGqqcRJR+tUoPkjLViNWZ1WadA6F5k1/KzrvXWi6S3JYlS0yB2UZxhNJ/MQSirIEyab6Pe
Rt80vSsJobUK/+hrBLcU2Gt7rTbm8r5udevH7DaLOKRsxJqCkRyaeAqAjGOlSUpcCIr40sHandAH
J8KLxcyV9goTb4QTFWB57Q1ybj2NgmXpdrVqb/DMVyD/jBq1sp/2xIM26YAXXVVo6XVFJbYta0EJ
UzU6eQOdZdSPbWKDQVVMwMONqATHqTH4+fOUwQ5qGY8F+1yoPD9fG7WXfmgBuyjr2HzJX7muGOFF
CEo6Ihq6TGC8UjhxPBOCCxQoxkQiz06VO/9bz+NHfUSm1ynAz/+X0+E5EGlxcTO3KAjLOdH3Pd7n
LxqR6QFxe2WRYFHQqwSZmn73oKbxkJOtY7YPZTWJZNsqbffdHmxjF6sDIeKGVlsvBLZMV9rQ4H5b
lhZ5FUoR92Q6tHlC2R6NIQ6GMHGQfhlV6pU6ZlZ6P5WMo7FPO9ZZu7XGQVd3Y0yz7eodwUMwnOvx
e19JquXJWaBcpIFWDPjUGHDY1TgYejdV/epJZT3SIystrtKZYlSeJdU1gXQwYX6JYgBPw4ee0EBZ
nrRHG29WfF2myUEWFulXbUBKzaofY9I2dHOwb9S2JN1bscLvSpZprTvYvbkhpzLuPODrxtgX01T8
+vpLf98dv57BnPRQAZieyfPg4P2mKZGd0wNjQqPjbHkYihF6m1PNSVgDix8ZkR+su1yPNl9f9pMS
G4K0BpbPhIz53bIrT62mHHDL90/4OhmHKvKrRyeXEOn1Rv2rqg0iVYsuXgcM8lal6KpVn+r+LshU
/dY2IlKpEScylqf345O0L5JCi86cjMsnwyyRXdyaIwZMTt9lr9HVPnkzedKeEtKhr5OgSdd2H1sk
3JPwQOgkzne1eg5w/uyi5CuzH2O+o4PuvX8dmLVDwuqynmrXir1YtWSvCNRpLYfr0dkQg/7y9XtY
lpfzTYIKMqOcX4KxpBr1pdqNg1T1J3+qtrVNZz/EuBYQf1fvoAKdOdDU90gwRPK50uAoY/4H7Amw
+P72Kj03icAw+pOYerHRzaldpbBZb8i/6HcxJwNpcg1Bpk5U408T+7uQHg9DNE31SDitVi2ja88K
U2fND0fgyKjRkyC/r8Mobg6Ob42rqRvHM6fhJy8F0sJcvbwO1Za0BT1tGic0InFK1NHEske3j0qo
KnzsubJTq85fh0I7x+375M1ocyUD6soYGQ70+0cF8iLStsrFyanqajfakrTrYfi5sE7FKm777Ezh
/8n1Zg4hFefMfrHkRfXUJ2nbaETXnILAvItitWIGGhheUjrkKxLD/vW6m3/92/KChYCPmw0ANXfx
tHiLu8OwXYBQDaemltAIhwRhmU59rsP45J64H8AkqnfAv6UAuNegZSdDNZzytiJy1xizi1aYdxwH
7SUt+rmP99PLWbwrDDkVaG2L1U25JltznMZpiusMnyOcngxI0PtRKl8AnoozX9MnzxCQDD4NVRrA
35K9WAy9EP6Ujydh6yF5x3qxKaxAefj6TX1yU5wOljPbfijzAP39m8Low/aJEhpPcms8E3tyJO/p
ZzAOP62hz9dfX+t1/rRYFlB7NbYjpsqETyy6kSC0raGEM3LKLJKEiHXMXFRI05q8WH07WmW4IysO
ywe7j/Z9H+EXmmtkhIV54DVppHmlbJC7SI3w9e9adhYAbuhgaFCB51mrr9vamybJiVKpxmm1O0lB
32+ILNZW+M3YO7ngyP/6Uh/gh/laWIvMVEwUOHDp3z9vRnJGFPl2d+oowV2o2tJ9FfrxlSjJX9WI
TfRqbYAB6mBxIjvKeDHoTbn1pzLdt1Ti2//Nz2FfAKlnDMQM9P3PSTE/lgs97MEDpGo/qRy9EDRm
gYw+EBAE9tQQKwn1Hqae6g8433YTOWlK3uyiLhdnKFMfoO7Xp2MYuG6zQ1E8LJ5OSQpvYLUS8DD8
6ku5R2FhDJSyJJUDuqq4j+phlm/lkZjRMov66yHynW1lY57hjwLVPcJRa2qzrcME17MJf75pptRe
G6UhXXekk15MqYoWH2maB/FvwOoaKXObFuIMQWj+oe9XujZv7EAKDkYSiCXeP9fOIdNeggR6In4V
/VbhaNeJTosVhq3s2qHjE7Mn6ks91k9fv9GFJfh8BmsQfHl2yOog4rwCwG8Ws9xrNSd00Z/YOvD+
lsbpHlIq5fFgYemD2GvV1KjYhVGN24ache2YOU9R7Ku33VSWj4URW2uJktDTAznCTcmQXCdRjHUt
GHXbmkRAa+ewcg29WXV1qG/MqvfRWOHBPDlh8WCnHfFpfGxMnaLaVcK6u1RgHLqaFU7r0tSFh8go
PUqq2mwrIi7O1HUft00dQpbKQJ/5l6YtySRJ2EKXFdF4MuwRRwKtEDSekXHm/X7cMubYHADSWahA
jbWgrIxkoIosMqdTYBSdJ9WkCUI+yvdVK6QzW8YnN4TgHkYEY7y5hF9wFNCb0jG3snzq4HHiUkxA
ampn53Tvn90QPonqTNZmezbmc+LNsgkYytKJJ8oJwgvGN6ie3Kl0jnamdOuvV+jHEwd+NOxby+RF
MUFbfOOJZtXMPyrQ917ZyYlSeYQB35ajcYHxxjkv/4/fIaNtBUIYNEwAvg9bO8iuUvuNdkpMktql
YJQ9MoPqg6yA7/ltLO/GQi4eU3k6h7F8cpvQ8eBQQ49ksL58oJNUd/TwoXZyRGDdN4H+rISy/CJF
Dta7liXO7OSfvD+KEojGTFoB7u1FcdLo5OuWwaid5ExWViQYWNvIxiJclczu4esXyIr4sLvplF1o
7HRWBSjZ4hUq5hDUY+xbp9AOLpuqzO11VLfBVVsAVqEH0a37ISauzNMTyf5WtLBGCD/tySGehJlf
OKoPp7wYKUK7VqfopQcyNPABG4s1ZyjykL5ejp+Aa4OH2kKgsWt0pVZWmk7/6sVOiS1xl2GKVdV2
jwdFPuCKh2oRb/TIzEW81iXKCg5RVPeuXXf6hSUS6w76I2eXWjpuw6Tx1LYRNMUxKEB7KVWhpEu7
srGKO8vP2m5O9zaQqlT9XSlS3DwCwYN3VXCpZmVOofrdJHF42FvDqHwP9epOGEQju4baEq/WZ1L6
FOtJ3G1tpAYtobyGkeJWOcKhLyN+WzA00n6WkePcnbbRiogf2uFObm+NGCo+mMvYqzudI+y+o1B/
YRwtHcUcN+rZVuk/jKSdOvTvco/mG8LWhVwRK0x6eY8HJ/R+CxfdGk5+DbnfIU+2LRWOnLTV3apw
8J0eIqMDSkmAXL3EFMPtWJGI6BlTVM4YTpBcIinFyT0pkielG6W/2B0A4JCBleynqblTkol9Xy1N
0bhGkYSD66hx9if8ILCYGfc0vGKcpKccCuh9XelYlZlmpOZuyskJI6iemgfgWwHzHerUN5ls6stW
CtJtPQbtt0a2pz8VSxL1tglzpeQh6TWgmy4mc2tD9Yyx1RzbYW02yDIf8imq/BtDOAR1AN+E11Lc
m+ds+D7ZS9DOwKdgTsspu5xnKGDPJQqa6ZRHjddaZrkjr8retKEmbUa+M5fBFVYxcnzm0/54ABig
9zOrFhWTTCf/fmuuIqNIh1ByTlgM1LuRcHdqxLPaiI/71Sx3BXidJ6JQ2xbfdKlPvtQXrXSiPGsv
cB5otqooJPxt5sAEQz9XCX/csLge9S8yz7mBW0aXiMIPrcjupVNpw1v2C0xt+ka7bhAZbs7tVx+2
Ky7FuAvBkzMfBfOtvznbFB9x6FBb0ilqrPAydJRprYBormSrZbRTadIqiJ3gjizc9qbV2/xXUAbZ
yjGEtorNUjonS5trg/e14fxziGuBLsd8dTn5YdLXUSao0qmezHHVhlV0JP1yvEATYLmV5lcbPv2Q
+N3AuKgxaPBsVrfXTtE5TOCzhQXxk1OYLpO5zaKIUXIpiQI1CB6FJCWEH08AlXgcnMECPnnRnME0
PTCAUEIsZWCg1HUkrNY8qQRDo65Pw3UzqurWLLHp+vpNf3JDGBmQgYj7CUzAZcvsGybJs37nEMDd
6Xs1yJNVSXjbmRtakKvmEhuSBjCKCWOO6easXX+7nrBwT+w+QdGjq2TzyR0GEEOWNRu24HGtOgwu
zDxU11MgFLcpJgNDiFE6Mz5ccHZff8TMGCFUgGqXudiic4urOkm0oA4f/bCHy99YuX9Fl4PZQhbp
RQB5YT4mVbJ2mIp05cOEkBZPPUuyH1SHfNQzD2XehBaLGrIXshME+iRALstubDnkwA8LRI1WPake
+qqg2qhTaczxKH5EBEPatfJFUwUklH/91j9emiEdZ7kNlEjns5TGB6o9DDn75omwzI64qjL2oKo7
XpNkT0mj/RwKXVp/fckZFXl/txgNOLM9AARijoJFexdLnWxOszq9GkbtZwoVeFY2NNUp1FMJBoOP
jwojBAIGPdOI1MQrclhiv90YIF+GuwjzFQIjhMn3y9AsOieKWhV5sIy9td7GDUlgqA++vtVPQJv3
l1kgRJMJ8STOuEzllEyqTKt0LbaOS6tSlaMlZelNMtj1Q5bCg1VxllnRsVhumkThdVmbCP+6sboZ
q9g+04ItuKvzF8CHyNHI0FnlvFq+hK7xlamLZFwzVbPY8MfSg44lDjS8sLxKzclZJ0iSVlGU1V4e
dCmA7jT8KanVgBY5jldKIIIzzednDwvYe97nYHliSLRYGHXl+FPQD7PERRPbBEnK2p/rXCkd8UIa
e0YuOWmBrS1+wiB2bkpdmCvqRPb8AdMd3W5St3Vs8dsbI/3b6xSIM9dh83q/VEg8V00mTIyBek24
wKXZqkSKd+areMX3F58FneNcrNAYQDJZHChhhrpxiEp0BFIW30vVJP1SI7Uc11GlpDIceQyhQkbJ
q6DTphxT3bzbanJMVlMZarHjqnrjHB3GvbcSbBFr1ZQRCSnxIGPC5Q/WGbTps5+L0QAPBn0LaLWx
2MeV0LfMPLHjR21M7OtpYjwnjUlwze6Ok8IEQUazpOaOANbowhgpGMKxzy50GR/exCRPuqjkciub
aJiNro6xxYwIDRwgKpz50D9bVWDOuH4wTcOOcWmBPVpAXaE62KdyxIJYSjMyoFK1wii+kf4KBr9/
CYdafyqCtMWiu6V2NxpiCICl5rjzFrGuUYDjgBf9HlV9/gbZcCFSMbYC7rI+iK6muJP0eHBObYKU
0shFvgp0ibSkwgnPrOGFWOPva1HEvSK12H4uC4lI0qrQ6Sb/VMp2tk9U/IhLvREeOgpzXXWYFccF
eQt1OE7bJjCybZf6wQ28AYFi2bS3moWL6qBgxSX3qASbPAwvMtCIu6rDTjalgnnoK7vFllbIMCJk
/ubAjteO1RH2GGTp6euN9WOxwqhMs2F3QXRnOrvYV8s+LGTsU5LHBPLETlihfaEUxfPXF5mX8Psv
ciZ6UWta8M6pWhZLXNd9ZZCEnDyGAyF/YZAZK3DPblUr9niuzP54KEL+YSzCMmATgIT7fpNR4ygf
pcBPHkslNN2qk9WVFOf1VZ0V7Vrm29hJ1FRXRVnXK0kb5AvLH3ogxY4wSbavdTBl5g1SS2VtZ2az
soI4WBOOjk8w47FvgTyd1dDPhf/i6YD3Q08jZg3PgKWpCdBtGpT5FD9SNpoQnv0o/Z7h46a6juhF
MtNNqhu4FeWj0XEUu7KTpPu+bgYIMvrYIe7Ry005FOGV8Ef/3hCWT3SQEWd37CMDCKgxJac+9J1b
kZXJQRrYh9xpBLRY52oZ3qGrkJHuJxUe/mqn+Vex41cZ2WctnjdB00TP4JtZCPkyYpm0gO4Kz9hc
OVk0eBZ/xYWd5FlLu91n32rdrgixw5229sx2IBvAaVR0U3y8igTjoW9vciXtnuQqIGQqSvHkOrNP
ffY4KcHY/yGNzoX4+wXQ4LaVcizGj0auhKTlZvWqBJX6SyRFuObav8vCn8lzkOJxgwJ5mWnl768n
zW5sii7FCH9Mc6VVGLLaOCN5ul47a3UchjON+CeFPyPNeQCIsoIdaMleLwbJmkolbnHuaFSAm9F2
HsPOGu970YfV2mLgf0DQj/A3S1MJyo8c4d3T56l/zv5v4RQ6b4YO4DamJoz1mTA4iw+bvxH37Erq
HwFW6n2uy/p9YQtnU4rywkQ8dEH9YRyRDchuYQc/qhDuNrEZ5Ubu6no/KUawlkc+NWdQBDVz0WyB
Rck2FNOfdD3ngoA+bEMQHDkeYCPQmynGMizEhlg+pHGLB0JG9Ui4V5FMrsj+qYh/y2Lt/zfztDnr
8t+bp3lF0z7/6y76wb7/txfb/uU//2P+//xjoWarfwD3MhsAkYLQTjn8P0Zqkm398YoGM6fAE2Hu
Uv/xUVOUP/g/oDQl/pzJ7+t4vim62WLN+ANojmEgkvt5wq3b/zcmajBPwG0p0ZnEYFLJmHnxgYJW
yunoJBtR0DW6tty3aLKRVCOqZcjpZGOxqsJUva4ZSqwlJuyrlGYNJDgu/krqpnx68+yOf+/sX7mo
zQo+xpywv+HeQPxZ0mGngAIrgRC1HgdbuUdUq+1rct5XoVKKY9710bY3I+eqUA0kfqPsP+ZQdG7z
qJ7uv/4l8LvfnT2UMQB6swADqA158YfBuwmnsAmrVsVe1ujcyWbubQx9sc/HQLmk23sJa8Jzhroe
kLCbo7IdhqK5tMPeWncELl1NbLJHw69yb5w07bvKhrCt6iHbTBHhWl2eYmzRYpwdZZlzaC3iyxsT
0LCe5LvKaH/4ahMQIdR3V3Qf9sGvs/AaeFq+QC/Xeo0GGO8WdVQfm26Q7qywyK/VzDIugRJa11fK
EbdEhuq/tEE3t1nS+ZepkRDaxprwii69xCa92Qp5KshXyrqt0PQfWeunyCmSP/kh2k4ywvGFdjEn
ThM8vGxofwIruNPT9HJwAv2UYvi8ibRseEZuFW4AdVNkTl4laz8sKXkyY/kameeD6FtrUzHS8tQ8
OnDSpN9tfCC9lCrkNvDbEH0LD9iZhWEYXWmurFTjWjR1c5gqY1ppwscBLjSaB4rXxLOdvNk3SWHg
WqBoe1y9BozX9FFzOW4TAHPtxhGF/sNu+4ix8mBCU4t/ZJU9lC5linzjd5K4FUqMYKTQoAO6qjz+
xH6OULdMJlun6BPVayOj6WA6mbX+nAosCS5YuleSEkb+rnZA5MV0hfB51/SS7En9qTTk76bF6yuD
am5woe6R7/eXNNYXWhP+Yqz3Z1GF7TpJNYKB4lbeBW0qu31Z1Jex3Ji7sbMJTzbTH47txys6xYpw
E7EvR/izdDvtIde1dtsZUYmrARoowxCXMqTuBzWyEy/R6dniie6in5DkFNpfFCqbZlDkfagSxx61
UuUKTSX72oloccPqKsT/dCeV40ucQfcvRa+jI5fqrUo1SvZW+FOJy10x5t+TZiKAOvbbXVkmpPEm
cbvzE+NbMBQdVunVzpKI95osO/NSYd1oU4HlvWTb1V5mKLpOhvLOhycrXPQl5PPU8rFMx3HYdLbv
bAJGuMeAxG6yqDrnAZokr7SS7KuplKm5qobOzo9k5aYwk+EYaW2eeTZElEulbsxjnub9Vd6Kel7J
cGzXpZUYhscESUrJXTWnxHMaEV4W7CarSLUFkaslQWSQ7p4jyJ+3UmVuJWNeg1PCSIoQ6UJT1sJK
TP8SSWYZ3hS9KWIvykzJxCejzDG888XowEVFbG2TQVsNyi08lGHa1UU9FhssjPg5uiixK+3s5Eb4
xO8Gyfd8KvYUnvdyVBqrtg8irwXKxaqNfMtkEo03GZPMHw3LC00Xxt0YT8SSTVhGqpUqZa5U1aWn
F+pzSjzOMxtecqyNMCUbNrPkfY8gOvSCZDQIvPaln3JodbcODj/3EgTfA/xeBma+b1Uv4K+Yb6hJ
tZGgRrhpPfZuLZfhoVVE7TLBUNEWN3DNbbnYE3IWrqy0nbaaIJMTlnIY7Wwnnh6RgXWuGOTmYYxM
0medfqcqjdipIrJ+JS3Hx0pWRPNU5H31Lcwx3fLqPjMvRV0SOUyRJq6duA+3PeVj4sZ62a8ig4zz
HDuu7VBpiKhGFlqt1gI+hjkkdzkrjD2N5XrMBqM9Qfcms3jqwyjfdFia7Mkg8pPT5AjTvo81JYNL
qdg1Tsp2aNTlz8nGut3Nx1jxryOdHAzHacheizFWW2uszZT9qTQOZS47XoYTinmyClm5960cLyJf
v0kiH88kA6tot0a26upQUL+PcEOjqoAzUed190OkCkEFeEjsYy0XKxGTlaorBP8VpVNqnFgx3MHB
IJO5IyPIlkme10qLtNe8YzZYNUOxAaAaLuBAA7+IolPuU9zYfLfqmxHCvhUQIyfXw3AMjOBPjclh
7tWjPbFPgC5XiZU+2HbvR14Xdarm5UUc/xgt41tUU/a7k7CHI85aw5ElMxytNnSu8qIMy9ltRqrX
TVMq9w62BVgl84ccOzX2iLxrr6J4vpIDppV6kHTfQrsWO/rl7FswZuk31ZSOfO9iH/L8Dx1wYu5O
vlwfAsMK1lEjKcxNJWyl4jTdRVmX8RLz4BleRrQd6p4F3k/ZnWn2PS0CVnDktVv2lYOLaik0oiC1
pC/v66nSnkag3s7LBkdpv0UMYb1WGYNNUPSkWjGyMRO2PmQCLgyb8mCFuvlYsg8NrtkV8aHnEXvM
L8khzi2jua/aLOhXVRf5d/ynaotBIpbKeeJckWae3Gp5K7lWLuMQ4YjavMVVhiCRtJVqkgArBuro
7aab3KwsN+x1bauYkpauzURL76Q8mPnRyYNRZEawM8aCbQAW/302WleD3msbFqG8HyP8zBjSZmsn
ZQS2kntR9J4kuu5+rOPkGMT1RBp3Abtq0uRtZkKzR2csnRoCRkielreSr7d8wb5xoYhJrAM9qZ7S
qbJXo19oT2oLtUbGRXpX+BLhcUmY3zd1XD0FlWwe8Mcuj6Od4vgg4bVmBnq3ZVvG743+aRfQ4GxG
jg36XkvrVU/nt7tQ8A65j9RgbKP4e206yV0XUhPCtalBB2r/ckrs9pusJmnsmR2W2eSgSNo+LDpa
ri7uBF4cFlwncqXLJ6cZ7CtfVPcyQSnPkd6xDgfMcvkY7OdkVDnqpLgIj31Ckbry9abaADSmu1GE
wYOp5P3EH1XNW62uOuFO6Zg9xtOAWSOiMePCCGFC9T6pyVNvEQo2mq1dr8wGu0kO1JBQ6ibK25XW
aM1LOwTBKmkBqaw6Ifk29o/4ZtkbURp43SlafuvIaXnA81h9CRNHkuFv8A3iU8ZiCXNcNBs8Udyx
DaddzHF1GftdjCn6KO/UFM2DVinDagz79GKInPLpdYMIoqgDTnD8pykllD1tHf8aG7RMo4KT+dL8
JI/2o4KbD16xWrH25UE23bjX5eBiElqnH+QiVe/rNrOhAEbqfdo1ehS5PNnBWTmxrbXf/CptX6K+
ZyswEWJveTnDEaueJnoIy9FsqERCS9+hDeFb0wKM3DO7ZsEPgLn4rPhUdWauDsfXY7nCfwY6aFM5
v/IwcK6cwm5e8kZ2OqIDAl25T2KZZ6uIQu6R+dRKsQIc6X3kDK2PAgk35GGTBcF4rJvWBnhQxHcc
GolY6QP/GGZm5uDaRHHPeLt80oqpOfiOgjmpXunD8fW/pNJgQcaGxr+afjnnVAlRPoWOgZ1T0RlE
jkqxwQ0U+sj+5lRUC+FQmj9CI0t+mVqi7wekrMD4Zqbv7SwYgrVAs3iUJbN8spOx/N4IifXpWPGk
rJTW5H8y+/JpnHr52FP5b8thxoKwqGLg21UO88OYc+hb1mfiskaF2OD+y8YUjB3/ra13wdGJSUR8
ffyBw0BBN6q/W5Xfaqrvi4x/Lq3I3zqR/9e/tTb/f9CwfDbH+/c99+bny8/6uf358q9vLf/W/Kv4
9a/Xu8t/gri97cPnv+fvPlwxtT+g4GBvwHhllq/Tbf/jZ65Zf4DzojKfTQlJ8qRB/58+XP5jnh/D
14Qixn9QmOH+04cr/C/8YWzt0cG/ykV+pxFfTEj5C5j5AAGheMFpy3xF1t8QIGZNVuaUeXKQm8hT
7HYdJJLby3BxMtUNnDO97fvOlunEfDX8hGendgpqeYYJ31xtithWxrhPDoXU7+pOY8meoVB8uAJk
SAXcy7SwOmLqvAD+hr6qkKdlOoWnrHphJkgojdJzoa8fnhroBaTBWR0Mxoiz4vv7yGxL6g07bQ+l
kZZu0hn6uqrnXrYrw3U1QYSyK0U/N5RiObzFpOF4wFvggsAyM394KRFqozwqC6xFDg1zhyvFz3+V
1piuEjxtiQETI9C9HpADRPTEOJUoN8qQ4La8p15+s+g/AUsWsX28x/mXsPyoTmE74Lb//v4dVRMS
POr60OaRvSmmQkEwWCvfpcQKdr5oAwoLVd/okeavsOiBAZuRPyvsHlBH7pX9MCTJeky15NIyZre8
CIyfOPgS283+e5HrxaorBH56VWdvlQwVlhuZen9pQti884kXDiF7FzT8vm1eyRiD3359f0sI9Z/7
m5Fq5i8qU+T395faMeMKPO0OjJXqjWaIx4IP2GUABSsoaINNjDP0bVfgSZf5VniNiRdywR6iGTXK
nPoVjWtLHe/RuRffYbiNRx+fyhVZNFDyyFjZf/17F+g6P1dnp2DiPftWQG9ZvI4sH3FQBGc94AZp
boVFCvAASAwXTDgEdkDY/d3rYW7DEJetCawKmvP7xzNVmZVNkhYdpPjPioRMhR4rxJRg/CcY499n
LXz80N5fafGhCXm0hsHkSvoFomOc1jzTKzwmCGvGQy6Z3bFbXxSr0nv5/TuELguNdXasxD/y/R0C
AZjBMBnRIWo31hReRTmsSXu8HPVzeqhXbuCbSRMvD6tUuLJs6QwrmOG+v5Tahkk915yHdmNuo7v4
3rnJr8wL1rzyPb7KXHmbXw036tbalBtchX46B+f2urwu9uoNwa86rfEv0bv+TbT6+hHMi+ar37VY
VAmSvajCIeCgicuRKJQyN9dS3W59MW3iiN4DbTbByV9f9MP2jdUeNi+A1ewtxGItGO36JFWq30XD
AQHcLz0ZtwaGI7+7el+vwUwPeRjfzQyLvz2ElK4p5VxLhwOpcfQDtWd0bEH6cUh+fn0zSyIWxKL5
bv7PlTjE314pjkMUzGC1B82dVsUF2uXVD8Orvebm3Hztw8viSox88O3hNKcZWJBL6Ibl1PS5Ugwb
U/MF2m7cnMbnfnqMiIpM5xhb6wzLZl6Y7xbI6zVxCplpRjjSzZOdN4e5nk6a32OAcHBSOmcEvBij
rK3wYDvfAEg9ozpztJ+73rJ4kFrN6RWuR5SWK6fFoZ/yTaD8Mlt/HxBEqSZnLvjZYrSAARnoUXLx
b+9vUFZ7a6jMYjgoIhz2grftWak9nVmOH16dA/GZpThLB6EuOIvNNEjBxIXRVNdWX0HSRr1P3LjD
boffHMlbQPxFuMeA9sxE9sPTfL0s9dirHFe2FmtzohvRh7iqriUnupWlZNMC3kxWs67U4k9s+d2g
PZfG9MmdoqPFgnomSCJxW1yysiQFr2vutMLcAWxpDxl20xj4ysu156vZbWfkF42z//or/HA4AjCh
XsFMBWUdjJ7F/pqBQLVI6EagN3816jgv11uL/M24zH98faWltJ3vb3bMwKOQ6Rmj1+W5aDO/0kNt
0g76QbrRL8R1cgF3QL33c8ROnrLFmmytW24HGm2ceZ3Lg/LvS88XVXSHKdb87N98jEOhjarTGBpx
uqZnUgsakKZGxqlNpsP0l/83l5u5EaQOwa9clqJOLyJtCCTtENiyF4sjHr7bVIyXsDkTtXr++rku
v8PXe3tzscUbNCPs66Py9WKXtvSn4t/97t8/u9PM/+AjRx+z+AJVq2y1SCYXp/pv6s5suW1sSdev
cl4AOzAPtyBIipJFSrZly7pBeMQ8z3j680G7T5e4qCbCva9OREXdVJSSC2vMzH8Y/G7bFbOJXwFN
mutRluPw7XFJUxFlKRXtA8QF4FoLM7SwVCI1K4JjjiTzLq+alyJN0pt4irTd9UiX3wvoNh4T3KFI
BgNOOl8LBdj6bA7n6Ih6R3Qfwv/x+lBbg8iI+4pTH6auhhKnumgWvELo3qy4QJkWBuCUn0JJQ0Y+
tLXPc18qP6JwhHcppy/XByWeV4RDHAE9JJ63KEeJLzK97uOQqld9AlIGLyQ8DRkNu0nxpkb9NJQK
ptQr2/mdAZKqvk4XIBJeaOefsazCuYopf580jWYHTYqDEcyyCw31ruqtlTV4sToYHu9M8NG05BGA
ENZ4UxR4Gvp1c2o5jnVtmOhM4OHkGHfXP+PF2uCygRxlQLPjH67u80H5SQnlUWuaU5cWd1F3l8nO
/j+LIOwmxN3jBKfa5lRZkLrkk03r9HqEd77Voh7AMlYBjPC1zsdQFr2l9kHbnCweb5J8qzYHKVoT
HBQxxEuR5W0UUQ4xU5rZdxKi6E/lyZLd+WtSbCQql48R6uJu+huD4WINuH1xjAtBhbcpytFTASau
OcGPRc+GBoYPthTu2Np98c52Yu/Sm6P9zb/EW7FxpKqxl/VWjCV5afFA727AFj10B0SZpVaha9v/
uj5vy7ycnYAMDmApfRzuY4Apy9p8c2KEgZIi3DvXJ3vaqHh1HrX4pkHLMnA7HLa7lVPwIolfJhDS
AXKWi7MRWoXn4czZhwhnGDUTaNyUD8HsOjvtbr5L7oP9vE8O2q1zO79IvwYI47+Lr9fH+t4+extc
ODz0OkPMoCe4jHiSVjwkVu1dj/DeDMI4g9oAaxnAmXBiZH4x9H1GBO4TLzRQdcXURAsMytT6fPSn
/KXIo5VD+J1NYSxHFAR8xFopgQnrk6KerfaaNJxGRfHSuX+AxoTPfeMp+Hz3Kp2gRN/VycsoJ1uz
cNxhMFBqOFwf+eX+N8C3UZlBPBidZlEgBUWGfrLqaD4pSr6xcA5tx4PhrCzW94bKjYMYDzQsnfqs
sHzgj44Rn346AU/yQUwqG11z1Z/283gc3OpH/6V+ytewe5dXDiN7E1NYNY2SIDs7BIwMXYsahcEM
Qaq8Z/s/XP+ES/1Y2ItoMMHF4d4mgwP6f745qjmiqlkq8ynjoMHSunLp5qi/rJcev+rMaz5oT/Oa
pPjlnjiPuczrm/3vIykaJPI0Y5IJD3n8WrZrhkqvee75EXMeQrjeNAU0fArV46Ttmo12V92PrkSp
iHzxTjpIXnQAsrOfBjcq3OhQ77M/4d75DP7l+tddG6hwBdLNDkgSxvnkhNGtOt5ACF1JTV8f2BcD
XUokC8ULnQFhI86qlXQon82n6ZZOv7kvvoS/+pp+J6Rmd9inn+xPR2UrPco//c6VHqXH+Fh/ST5X
nrM1Xf+uW3lWXJQ6AHFSUFEXdxVIoprYR5ipxFqVkcmn5AtVBwWR1u0igftJo5X9bS2le3dvvo0m
THNS4lWFLCnR/vS/DO1gVHungVAHSoA7zIXQMN0U0c5fSUREiWTeBOejFCZWC+mraYC1Ttmf6KOx
C3e6lxzMB+su/BR9CO/mypW/jitb9fKcX2I6qCLw9EWpTXjtyFTOp0AipvxHtz4k/U12SLVPXNba
SiCR9PI6OtjXsCRZVYsqwvn+7CpQAwAOptP43O6i79bn+adzV3xMAje6k5+m2kM0AJVxE57585oX
2XtbZpFFoW1DGQQ7lfPYhuQ7TjT502lWTXeUNioIquub8p33AEnRmxDC5Fl6WlqQwKaTfGt4mPDs
pj/lByA2++Y2P8QHfZ/cVPpWO+bxAQDAmqTn2gCF6xroQKZmdTif0jmV3HKUdlWXrinevxsER5rl
cUzVQ0TV2ikQGtBA80nS2Q5DsmmqlXfNe3fv4uD0/yIIw5AypBHLlHOnqb/MUXKXTtZNlck31+fq
nXuQShHqtrxuqDKKHloAFOZ2Wo7xzjk6064bvtb5Fqr/9SjLhAtnKM1IhLToikBLEFmCwLLiIp78
+RgE+hE4Txc/4X31OM0fHEnfXo91+fZdXktwoegXgvgV8y57jicldnLjqMYO7jXh0+gc5OjO8X2a
lKNbt7k392slh3fOSVg3AGYWlyKNdpYwW9WUtMBuug4xUOWmnOfDhIujb0t/OukwWe02A3mS5vmu
r3/0qu2hCkums2aocTmZtNEgw+KrCL/zQnbIDDVoe4k8HhG3mu7UydpR+682UdV8bmxprW1x+bIB
0Y5UPMV3eIbcj8LNWC7ovGFUg5NPKuqOrb4tUDVt0/xgp/4+pF41+TGy7eHBDj72dYdB5Rrt+GKT
0NGB6QiBkOtw6e+fH2Z+H9MSDXTnGFVAZBu9pHNiVMFOT4JopSn8bih4JzZ8c+hvovSxllcjuEfN
OfrGbGzTFK8JufFtNy6a5G+XMJk2FSVIXDTWUZ4Xrod0bOWoC+TpNMwzUMB2P4a/o/EJ36APctZv
auUUtisthotds4Rc8vyFVUOHTDiy9UpTa8AE06mp0K818hsAeF6kaw9UUDaT2h6mZt7Pw5oZ7rIt
zg6Gpeq/qAMtlS3k74T5w+bYSkewd6ceBOxmkvr+zkn9eTuGoerGoMsRo1QOvQno9vop8c7iJTJl
B0j7i7WzCJCg4wWxMK0aIif7IrJuDJy/JYW0PDDCHzR2tkEs73o8Owx13/u24poQh6//iHdGzzfl
+nBYN0gnivPc1OMUWlV9SmYJQFWa6ck2bZwSgqTT/DJlI+C4KpWHXqnXqhLqsjmFL09tgO3LsUVq
ZwmxjT6UuyTt6lNtSBF4dVNK94WVOCfDKvJ7pVOnO8sJZ7yQp2xTQq11hxa8FOOgaGE542aYQih7
EHLnGitRXP30zavdS1TEwWZG8uaQ1OboWmVW7a9/tou7F2dhLisZbA61DVatsOnnfIaX4denaHC6
LQymyBsl01nZESLRDKTfcqDwTFsoOkQRvpAO9nPMHSpEcezwTGqVcmsa3XOSxMpdbw+Rp8/zY5Cn
NahXzQZMXVd/2aN9/QVQjoHA0MW5uMrmKMcpxJebE/i07jDXab4bBztd+ZyXW5+C6LIJFh4MhUpx
nA6wBRsR7VPTmPoWzZ/s++DnzsacpuFTkiYLR6IDEt6nw7Go9PTj9dl8bxOwDyERcuwsTYHz2az1
oWo7uKanIdb1vZlXCL4UvbYvacbBCIp3Zg8aT9KlaXM98PKHhR3Acb7oNhCa2RaWkS35qCMng3lM
Wjo4naNVe7UZuo3PugdjKGs3deL8/MuYqBGgJQrbkwvTZP+dDzajq6WEVqCx635I0n00+Bvkhjwl
/TIEf+d0xS0lxBLGNw55JnWlr56cKNsktn7nzM1dYa01+S8+42uYpdOI8DBOYEI+UcyBrXS4dYJ6
dM3fAdXGyVXuu6/XP9zF7StEEVYJRI22lWNeTX013hSFtYn62zCYV5Lri7VIFIcTEXwIQqSUUM+n
h9wo8eUZwcqh3pnzzaTdjjU7f6sUD+2ar+fFY42iJaxzUk4kNHRuv/NYUjulcmqNjOgZKQEj3SIL
rB2uf7WLrb3EwP2LhiwoRmCR5zGUZHCalg93CnVncv0meUoWrgSYkllvNr5SIAI/qYe8DrzrgS+v
1/PIIryE4lCnzE4lkx+hLNEV0Q3vpI00/6yz6GMhW2goNh6sgm0L17WTPZQdVmyulu93tr2XXwC7
D8TPYn8ivmi43e0kGEvl5FjpzpKCbeh8nZCl67LHFgbayniXjXsRbTmlF7lRZK6E2ax5nOLRWimn
dFS8wTL3ZZxum1D1hjb+oo/Pfqo+h8UnA6m1QUrcuUOyuEhXHjXvLSkecEhU0nZSQLSeT3eeKUUS
o5p9MmbJa5oXLYtcq/klN2tymO+tK3AavKA4sAySlfNAc+LYcQ38+6R9ivtdV79U0V3xK/U/VvoJ
iM/1b/veqIDLKuQz3MK0Js+DwQybmiRRtBOeEx+tWb7DDuG+rbPnOrFW9ss7pwyS6f+EEmZxjCPA
+6Oq0atRPwamuuva8W4c14yl3luaS9ICUJmXDN/wfERVhhpirMyczMgTbtA9e/Z7hABbvfuiJcNN
hXX7yje8LMmQm/LKk/l8iwibmJ+WWd4hLFq1Jxmnj+d0Ulq3r7P5VlPDaRNkWX3gOPydyom1tRK9
2A55t+3D/gOivdDPZK4qP8q8uYiq+wn/xPsyaX5i2RHtIVH2X69P+GXxD7lywB0yl8orKFGYcYw5
VMVv05Zbsl/0ePJvldOW26LtjU2AitxG5yl61yOh5YYQELepVfbbqZo79F/RrexC1IrhIElukTrq
7vqPu5w7G5wi1wTcbF4NptDyr7keBrg5vJZ6G4GDNv4Q1yAye9iBW82U7qB2livp4CsI9vxwoZpG
Lw/EKQBG0qTz9eKEKs7rC+YVhQvrJbC78NeQtOmnacB7zKUSP7yMmeYUm3nOsm9wrjTTbWMpoSxM
/+bTWNnR0Zb0vHELg8a+OyF2/QR/R3opK1mBd6hYYIOlyYletEiZS3dgkThu4KvqYxy2MtDIUJ1v
h7g1HvVSlZpNHaSNjdhkGsYbBDn8zzYqo/zhUYVLjF5vc8ylknKmokTJN6rnMJUTW7Je9FgdHhNl
ShB8Lrvhx9SYdHb7bCFNUtYGs5ua/RfAI9mPYejq3s2rLDiNA+2MlR2xfLO335SWLIAKLmC0D1U4
A8LrSC6DBuSIWZ04ur1g3E4q6shhu8Eh/vqCEc8UMZCw2QdJHhqtIlBny0iag6ZNT/D/Voaz/Nxr
wxGWSE6dp+hhqp0MGQwtapFFU6zc6eIXo0BA7Y47DskPTDvEUiEyqEqbK3F/SrP4GITYykRODAsI
N9Esobp2/bOJA6LVCtKRXYZoArLoor5fnANhK9O+P0UhlZ1JLptNY4P5vx7l4iKjvEqBhfwKZR7k
UIXP1pvm2CtSBEgj7Lc1PGIXJvvHthqQ+dfcqZ9pR9qw+6PkL1cFeRaBMZXD/QS9AzH1twdzbIsq
I7nUTTj+uWtVkdvbK8MT195rFLrzlDf4nFyf5wcH+RwgNi2nyCH1ntqdbCVyCxA81z/i5VQxljdR
hBUeRz56N2ZBmhqnSNc7/ld6D2uWxIJWA/fB8sWWFJFIpFBiDbkz5kEO7Zg8sfW9NLZOVTG7bfub
Pu4mmUvcOvWb0hk4u+aQG2tyNW0c+S/DTSmtbYXLZcPbh+4x7Td+F+2i8+8KIxbDPt0PH0Yp3eSO
iTdO6c0JECm13fiGvqvax0Z1VrbExdUDAcZeCDeLrBvSGep5VB2TzInWUfQAGdFwdtF4a6BhrB+y
r387n1xtFD8WVPhS4BXmU8/qRlFzKXpIlVbaybNJaxzG3cpxclFfIcMi/VkcoKnhLgDH8+EEZmpF
KSI+J/SlRqjWqgLKZ5h2/SLyNODKw72lU95pvjcTGUtUlGvAOnHh8gteGx+8+GQqYLow0HyIqi7H
+uvUA71GKTmDYtpmxcqjci2KcMYoUgK+uZDbE4oaJyMD4A/TYq3n9l4QQ1/sM7Ae4EEurI1xQOxo
pIZ70gKTazOR8/JJmhV5d31piHfA8sW4LBH1x6YHETwhjMWjxy7wAWITWvkO0bcaP1Kp9tDFi3ZV
U1Xb6/EuhsUTC/kanjxITC5dnfM1opV6bOSaUp0Cs+do/lMZT9cDLFMs3JsEAK3MQlgEXIWdzNvc
hMuKwlhqBa4T8Y6hRRR++c+CCCt9rKGY98h9nCLE7+Lq6zB/goW8cjq8/6n+GYkwNXli1JhF8AJQ
ihe00t1ontzrwxBPPV4yZ99qyYHfoEqyKjQxFNOqEwYp4yFrXJ2NGtOldn0khdaaWWszs4z3TbTC
H+0UkFV1yrTPiwNhMdxRwFj5aOKRKg5p+RFvgigljoHxMv3lT8YzHyoUUiwy9JUwa3MjHAGLBWsL
JQkJ1v6HBuAwWksR1j7WMs4349AiOKzSqFcnm1q+lD1YxmfF/nN9+tdiCHsRMbUsilNiBAjxyPZ3
LftidCsV77UYyxJ8M46oMGdr7llicSa7nQI0K/2arrajV6ZDBJwOcxM3pcNIetjkuh66lb5mw3Zx
UJ7vFRG+lzYMoqzU6mQp8U1lDdASToOKu1D54/qsvLuCuT2p9kL4oJJ4/sXkFulpo2bbk1psbXo1
xvBiTdrWcj76f2m4soDcAdT/E0vYLXYEBTMvllSmdjad9UHpn0wEBa4P6N0l8CaIsFdqCf2HQV3O
MVwlUu1GtqWN8r9J/86GImyYdkicunmNooabEoupRlJdQm+6/O+XNABK2hsUImmWa8J4TEmtnUaS
OfxNxH1wVCRfdrE4vv7V3jmbKSaBJiKhRVtCZCJUXRP7Zd1UJ82hY0xyjTUTZvEIQtFV3dhr6eY7
k0Q4XuRg4ihKXLTgUMinHz+wvKtv6D+7iYY6i7W7PqYLUMVr6vwmirjeRiNF0IwoVbZdMpdj+ZA8
xqjjlG7Tu9XP+T58VNcSz3eHhgrv8pKioyEykpM2UiU17JgvB0USf/htdr2np/lKefrdMG/qD8J1
baFP0tGJ4OERfx/BeqXSMel+Xf+A7xxCZzUO4cJWdSVpDYkYsZ/uZP2xVp4QadrPWbryMnh/pt6M
RthOWhMjAddw3A2IG6i08xDTG+/rQX0u0sDTCpsuXrenIf3RwM01deLb3tL2vRqsXLRrIxbuKKtI
KKsOywkVt15lq56G7heoh71drjkRXiSkr6vzzZiFu0qxk0KBolKdmhCpfS/33fZz89G6SZ6Q2NMy
jz5YkW2Knf+XlhHLMfx2Wh3hzZooUprgZ8QJGafeoi3WT4/XF85lbiaEEF+sHbaf1C2qE4IHznM3
u8qPpHITxO1Uzwl2mbGygFbmzRF2Q6AoxYRsEMfXaHjJdK9GqHYl+a6V/lcn1z+zJkIvIyPh9IyI
FKnVVo9uq6TfKcmX699vZXM7wqWcZV1QN68zlI/okt9h+nmQ19xL37n5z5aBcDr6UqPqhcYcydmw
V/ranU00qZBJkpJjrQT760N694J5892WGXzzMlPKOpKM5bv1mIWNiQ8GeF/OhefoT/hB40voAxta
y2nWloVwrPTz/wsKjp1j5RQOT/b4dW5WyBZi2/ffG4qe2aLlu/Rjz8fmQNzLu5bneZsXu8SQXUrR
rgnI2XLKHXW6Yzd/vf41349o8WJbXm3gL88jFvTpqgwZr5NVOp4fxx/KfNrkOb4Nhv0RU6kNSmcr
W+wCOP7vUf4TU7gN2iBCNi8kl851aTNoz7jxeDYifPMQ7YoC4QX1oDjYX95qqyTWi3mE7QkyEfMZ
Ok+UloThhoVlpo0qGccW1acUj2FYucjhe2Drt3/5YYVIwiAdRLH0AbXLYy0/+JV80BoGGJOqttFT
i38l7YXd9YiiERtn8fnghM2uTeZgKj4h9b2n3jZf1HlDz2xESaVxAZK41k2wzTZ0ZL4Yt5P50YY2
dBd5a/2Miw7f688AwAOFBrky9LjPl1Ql5XPaz/yM6EvzffhTe/Wh+Vh/Ch6tj+U2/d4duk/FA8Fp
oXmr7e93J/hNcOG+mMZh9k2V4Ob9QMncNXaKq8Ub/D/7u8bLHsZ9+lTk7vh7TSDnclUvX3/B3gKs
4ckpwjITLdNsrKPN41h7PaJkoTe1Xi1to3brt67hqffmyhK7OHeFiMK9j5jypCFxax6ryXlU88/K
HG1HZAZr/8uMken11XVxk5wHE9uNspOHVdgs6xkWGM4RtlV5oyOvHO5rUYTpS6U59+uEIRXNDklC
bpDALZSf14dyceYJQxEOgQFkspaZywINsz3ChaRazo1Wj9s6Q7Cnql0bwuL1kO8uSxDnLAxEX+id
nu8Ju5pr+mK+cUxt382QcjYST0pvwzWS1/vf7584whEQpSn6lrNtHKMA2pN2LOW9Wq0kDGtjWX7D
mwsYye5ZaQqHM7T4jE4rwnuSa0Owyo2VA+3yYfs6Uf+MZvklbyKh66kVDf2yI1aK8qPzs/2Uy270
QT2kP5A/fUY8w85cJD6vz9XaNxTuepwbR7mmD37Mm21YD4tqJsaZT/9ZECE/QKQxiDHoMo665Gzt
KNrF2e8mVrfXo/wPh9I/X1A4IiQZGA4Gm8axybe9fpLKjfPd/kXmY35FWLKLdma5soOvrw5VFk7/
ogHBTSpgHKtirzl3KW6nEA4Q+L8+srUwwkExT6UepgGTZATlBucHUMDP+eipzpqnzcVz82wNXvS6
ZGhYsTYxUfhJRIHLebQQw/dolsgSCrCb/2xYwjnRypJcJDZfr9V/+qZ+W1Y/yP43Q6151wNdJsqg
mGzee/jAwBu6YGZnem7lTTMaxxH+Xtxvso8jOmVu9MvpPdP9lO7XmHTL0XPW4FgCLvx9+CA0ukW6
lz4BI6/pDR8dDYtVbHfYu9fH9M7GJcLSJ+QGRnZRWOwOWHEcqYkgh5VPxS5tdlOBMB863WtX70oo
8Y0jZWavh5CMjpkZb/JqG6v1Rov+/EfjEXEONga4UQWG5SiraPc2i6BsucmstRW+NhbhOlRjcE1a
z1gsa9joNB7k6HvRrxFk3l9wAF1o6S5EQ7GcZTozOteVbByVT9lx8cpDKYJsXvdQmYZ8V1euiuTz
Gmbv/cH9E1U4Z4t5kgvchYxjsUCTPrfGs7kmxffeu5t1908MYd0tBKjZwtnxCFLtg6G6+jb/ZB1D
r/6U7tDL9fo/8Xdjr22ynfpDbl3nW/GjuPnfLJX//gkiylX3gVfgZGAcUU0mP3U8UtO0eLoe5P0d
/E8Q4cwtlAqdYJ9xDtKXKfw+t9/+7u8bbN3F+wLI82KYJ9pTYRrpt1FQdQ8N7gIeZMHf0iiv8Qwv
+CbL4bDgDtGCA4Z4AUVBKrtR0kbpHxIpl0fPHn3pxbbr/jnBFeCbruZV7OlmV3+N04xyaBfqEYmD
n/Ve0gXjl2hQgJZPqTq8KGZpjBsgGKj8l7BZv2plhBXxSLF6cjMEtnI3kxqUvdu+alfesOLbfxkF
uGIV/X0elOjInD+NnE4r2wAH54dQTefPfV71blxXGZVMK9zkSnZYpDxXztflb749wV9jIhzCfbE4
1YpXu5Z2WVE5WvvAWd7/VoYYmfUxidx8QHjSwA35WyL3T6NmHK6vi3fGulg7LY6FWMciznk+1qlx
akfv5eHBmdp8mwfDgBJhDLq5o6mAhlkIxnlNC+K9mHxaliHyjKR0wlqfUkCVw2wMD76N9Gjo978l
dhWWyZ9bbb73u7T/y5ufj7vM5X8HFE7h2ECNt9Ks4YEGSrgdUumzk5mDq07wsZrG/8t8hGgMCqFT
TDORhDGEd4Zil2YcyCOf1A/VTYIE/EfTH74UqeX/aup+TbhEfK0t4RA5AqJNPGAUwmrlhlHNNMiH
B8NCGkibutYLUILbZEXie1JR2SuP0It3Lzw6sHRAVYG10R8S8WaBYTRlKNnaQ2r9ibTgo4GIZ1Lq
N4nM481XvdGw79Qhu4+r8oOORe/1BXuxUYDR0flCRgSQCgLQy6X0Jm9xahuLCKh2D9oUv4x6Exwm
OWg3Q95+wZmhcpEMtty4XJNhuuA6MOqzuMs0vIk7+OaQTqPGqGPl6zjpu9DQ7gZJhZRaunPRug14
3LrxDzGWNG4yarBx8pVDQrwksNRG9wEgC37EiKiKQJk6tZFNny3zwUhk2ys0pOqHZlrrjb0bhUVD
zVLn/fr6Jd6MVGF264Wn9oDBbrXPMw0/1wQSx/V5vFD3W9R1aftBB0V8G9uq5ZR4E8ayC60rOil6
RJG2e1Iz2443/uDLJ6zl88Ktstz8nscN7IY0KjC9T9PWVjallZefA2QyH+U6Gvfx1B6Cpkh2cyBX
t3Msxf++C/5Kk/1/FFw/k2X//80ObeFzXJFmr3/nP8P/88AddSnGzv/5X6Zoiqb/C2PsRQ9qcVp/
Pcv/rcZOLqD/a2klkAfJOtC7BXb7X3LskvUvJLJQOoSzZFHXw9f5v/XYJdX6F/KdoMCABWOchnLG
3wiyvzKA/rlYF7gv+RC42Nf1DLRBeEC28YicMojD+yHq/F3FC+WuHWJQsj3bM6mH/r4b22GrKK3t
orY133Z5kW9VOUm9obYrTArK0SPdQfNGD+WdZOqR281pdluZcuVio9N9XkyFvDifv9Rj91RN0fch
HrvPmH/qe9kg75Mk+ApvJmP56EGRn/mrLan+2bA4B7iwYVKaiyu2SKgccPcu2AvjfVrO9gEJRPml
pGaDSpa0f/2hMglH0EThg25GE7lusUZtE5SW+bL8An3xeONypasiUmdN7IJirVTk+znsd892NeUP
0Ofj4qZPpG1u1+NOGX05xKZWDZ4VPw7LTW/77Vd5VorHeMCwxi3MSR/ctnDmmywBR+2iOZo/d4UR
/0SlJzvFWtLdDlpjKfgJGfFh1AYAHOEcH2Af6B/quioKNy2w33TbLh4bt8KcwlXU1MHNuJVii0N4
rToiVM5ex80pDM8OueNFf014vtRV2E0KBnD3meFoH9OgrWZ8uh2pcwusTf4oUYjmSp+mw46jD9zR
OPj67WjA51exFMPgpQGENmXxN4vqR79yRQip4PLr2E9sR6Qd8TtA4P78WI2TKHbSQVHvcddwvudp
mKbQwxK8XatJ/wbzyJi2Sa0Fpzgox9u0R7luo6t0YEmAcQrE/wdYYTUk/gp25fxWWX6XhYM6qwSq
Iq9cMYtqosYxMRoc7usofmmX7ldvrwNkL7YF5wnUOMbPG+XffotvL5XeNwKo7tV8L5N/bOp64DGE
S7IrG+GnpKraW54V828lVKVtOOMIQr1YqndZ2Wafs7TAy8vEEdbkW/R4W8mT33sI4SHFnGnSXmvn
nhdqXsEhwVfkaCIH6mnK1KLSnNuPGXbU+QaFxe+TUaCBMYYTuMlGifRP+mhnL1ZWv0QGzZttGKFe
D1FzsZLPa29I6Ve74Otj1WusgcCJWf1i4SUe13C69oB6Z/1ybHD0woHj3U8T6XyF1POgFnE4yvfc
v+2zmky67RoTdlL8WE3aSEXU7Hw6aHoTl+bGmjvrkxlWGcobuGM73vA532h1nP5aOdGWhXl2onGK
4JSJqopKfgox7PxnNU3TJkPpTPd5iTqz5M/qfTKZmeerWnfIMDjcSJjEHOaiH77Mc4GPe2xYN1Oa
ZM8rv4TLR/wlC0sEdSogyeCshCemMutBnJeSjI1wQRvTT40AGQCNSYobvfMcXnq7OChiHD4KeXoh
natVt2j4gMloFOU2MdlLbjeNpnf9l50/9em8sbR5/iEpBdITwPTyw988mVotbTEe9/tHK8m/lyqf
yTbCZIOMOa/NUV1JDQWG3ms4NDsXCeRXKXRRPUPq7DrQDbt/zNTqmVtA3tf1fRjXSKHnfeLFlRN5
IXgmudPLG01+rpwfVLvox2kzSjF1g3+iZK+Bf8RzZBG9oaRKlctZKEri+18aseXTB1N+bEat+qaP
abjL4jq/uf6lBWzMMnZyjEV3gjSHt6mIfZMk1Ui6KlAeJxlNzb5JpW1TZWiS+by8p55ms5xpLyVG
aW6D1NZLnA35WqK1rLO3O4LfsDyRQHDZmLtCCzmf7tnhmdDk3fTYjc64t5q83A263Gwtlb0RWvYR
z717uzHjGwsSH2yR3r+37OSY8XfdwnfAN8haP2983V/TehKSwOX7kIBQJrHwacb03BZ/W9wYnZr6
6aOTK8MmaX17E9kjnAS9idwhjJbiAX3/MmyNj4mC7DqqosaHhnfUWh4hHvmvv4S1YPOQRH9U5Nnq
QT6Omaylj0qmpHsjQL8PLqLi2d6xN2hzZkYZ3xmZTl8QE5u1ORJPLTG6kBZS0uo0FXfAR8gZtauV
jbwdZS1e0pfqya8QHo5yuFjopaA9Kw3oNGn5zo6dYG3BXpwNyIiyUBHg4s2M0I5waI1Yt475KIWP
VllDjeKx7pVjjsNnpxWPeZwXXhCCrM8lLLzy7lthtN8auopjbbZPQzNbDzGM0ntzHufdEKZrRYrL
/bSonC6rmeYE9/LrenpzdHUStS3fiqNHLehCb/St+nHQ5htjNIM7Jcawsqnl7hjHrXMHiBBkQVCu
yRUsS/JsO/ETYMlRK7FILkgIzreTHeVxqBUD8vy6T1vfkD/qwVRsSfv9Q9Mqilt0fni0K6t8uH6Y
vDc1AGMoCi2yXeRC54FRDTCCbPYJXBnNTutYHmGWRBucfPBlS4N0ZS2o4gWmLiNF1ZtnCFK9YHHO
A054a7Z6HcePhpMCzvDj4VCZvuEGVWYeoraa3LKp1W3WpXjlwlHc1LMd4byaz24nVdLtKA8Y0cTd
bqqrfGv0Q44XZlB5clzo3lD600uDzZtnjO0Xsy6VXWBqwYoQ17vfjFcspS2VirVByvn2qusjKMp1
1EWPatdFWynRZi9K4+dYQSRWyXR9JZ9avsjF2jARDKeOtlyzwhezRxk34TmNH6vQ+gwDpd+XmR1C
iwt/FDE21Y62BlG8vF1R95Rl9NDJ3xyItkJiaiTRnIYy8uQxRp5u6qvP8lI+GuB2APRGPSKyWrR/
i4+OfXSM4hgNUfuhaLt9TeVxq7qNxJf/24UKh5RURQYht7BJhR2SB1YfSgVniIKjIx611hdV7R/n
NlS82S/WrHqEChB3CF/AphsBP5UsijfG+Rwjb5+0HQ6Uj7k0YwNeow2ExpQRqJhnj3P9S8d3m+L1
bpYWoGiqQqCNKDw2G7kJ530fSTR8VOOmDybjib5u+p3PbawJCL3+ivOlsejjQ8ZcVA3RXxYeXeQD
WRUNcwwIPdNO/ajMT20/hIfQSbtqk1Oaz3BPLlINl+CUFz8Ccsm2sNhrnmLG2qfB6Luj4qTpT5v+
CxU7BS+ipDE73VObXLvPwSR+CExpesxTQ32+PqOvqtzCr4eRYDOZlFto+whTatl+QQqSB49pPuF4
XNnVNqWrcZM7s7qJOkXzyDDUTdZFqhckyd6fBu1uaqbp2fQVB4tOVUfYJbmpq5EmYheHuAG3kCno
7pihZbmqnQy36nKxjRJu5o0ybyLOU2f0fU/HWNQtekPfkJH/pkQt3Rr1R9vMk0+IF5eeriejV6XS
pyDP2/upTujz4jJ9M1SZvatyM8We1FEPahq3e7sjMVr5Nhd7HnIDbkLINME3lg0hD5KmRA6scZYe
pjLoXDVrSi835mgF0fN6rYgzQJ5FNwyiOw93ISF3gkYplDELHhurmjzdKK2Dmhf4zHEXeTX0J7dM
qnaLu+78CT0qDZHRqDvBg/0c+vl8D6WxuE2dFHS2Xn5XreypSxzL4579bE7jN3/Iwu0cZFu5qYZ9
pbb+3lepOek9U4KJXrWSglw8v4EeolJGCm/DUtYMYTS23E01K0p60BqcDedaTR+cOfyvquv/bFR2
8agjB0SiENdQhEwWQYzzo8GXSopfspk9RBEby+8tXrXBSNKu5Se9aeE6hNYOAbPSszP53qiNbOX+
US5vBH4BA8QACggHT9zzXyC3gDDHycgeMKf4HJV7eviSP7nWj1jHk7C1to2V3Cnz1oHMXE/jB61y
9sPY3Zfhn0D9v5yd127bTJiGr4gAezlVlyxbstNzQqSSw16H5er3ofdgI8ow8S8QwAkcYEhO+8pb
xLqPvIUCygz7OR2XPBF9ScTMJlOaeTo2lomv0FdKr2PQGAeDtvRKG4S+GyMTFEucpQ+wdtWPsixT
Dp0622N9Pa5VH5dA1W2GrdHHctPlY/Rboel1GlLMyIPAQrETvBQBV+z+57UyXSZkL7BswD/PT04g
D2apxWZ6lUA6t0NXd2vhATd7fxvfZUl8FirMlOMYBpmHKez7J7JMVNRhBstIr24o633cdsE60Yx6
4w+tuzDUfVCCP98UXkOLMPjrbE2EUthq3nnRdRRpsNEH4NuBj6a8cPRoHRvq0oy/8Wr/Nx6Y7tkF
qZtRVElbxNcocY/CxSdZM5qHOvYOoaltCyN8zNzilBjFGtDMSiiHUmb7zhjwRS5PQb8QHUxvd3uQ
Ud+fbhGq/PiwzWnhQdo0SFlWybWIffygLYpdZoQNZS7Dg27HxIjCbVaE+dY6UvrFPO+t4Wms0+Wc
ioikw7fzjDNwlpRWH13xfB/3tlNVH/yhdB4dozuFKPkhH6gbj52ptKBEtBbU6dA9pZkSnDNZg5FT
RDachrjSDoFKaSLzUZJXiiF49JpInBvN//j+urxPNxBiQsMCgRM4e7Qybp83L2zfMKjtXesRKi0z
CDxcRtYmQyZuHSTZuKsd5ZK7+RLd+Y1ci9oFlZtJRYjigTGd4f/sCCfJOtYHwhXUFYddhxabdM3x
k5T6b9UNxi+N5hUro1KNdeQJHzcGK10Ip+8XLk8wrRRtCu3o094+gV72UDDkGF69un7Jikq/wsNE
cSjLsoWvfFfvRqSGi5WsjredWB2zPTlEUVcWLe7iXp8fIgf5CMWNjcdWyesHJ62fCpQ7nkLZbgoE
JlFK3AQVoD/6CE/tgMLgf55zTUUwgUxCI/d6RTP98+X1zrHH1hjE1cCmFcJ8XD+5dmw96+74VVT1
obKz9IOaJtECt2Wa0dnW1PAungDyhHhA5W+/N7oKZenodXTVfMva4wJurT1depv33+7++GM2p/IC
ZTHwRK8ZzT9vB/zUH2MjC69R1cujFwXdmvJjsR1t80OtDQueDG+sIU52kx4/ZVgqTNPv/xnNLO24
g6oTXZXS+5hk+LkPI2VVCgnd8f33ur/qSZNdWusgG9HPmbcmKr3s+hqlrKvstN95A69a8/XqM8rB
v5KhUX+DeFry7njr5RgU2U8N6SM0PW5fLi9FqncR6itaZChn26g/B4jzHhJb/fP+u70xZxT66bMi
e0ECM2c9hXmPlTl386UUutwVSWMfbAFDQ++KhwEY1cIGeCNbmmrmrA1ClAmsMNuOWpH41Jp07TKG
mfNo6Vq1c0MxPtH0ouBhCfiakTyEsTOead65p5IW1levLTaVKJ1jFfr6oQqskRZL5QS/2qbp923R
/zXCPn4BUFKv0zEWC4CdN+afo2paZIQQHrNyOxl6iDKuDcvuUlWOuSlkET0ruXluHILNrFJquBjI
Wr4/L29+KBAQ9M6pWVI/nW3ZwRdF1rSlfrHibA+E5dTUH+P2r6HofwioDk2IVPTgr8w0xQnZa1ZR
gMxjfjL9fZ2lq9iSn9xR8Thj7LXpa4eoaxfOlPuvwmFCRWQCFjlw22dfJfXRaUKgK7jquXptW++l
7lTjqdTds6lW6UuXleFCeHV/ik15KtthSi6o6M7WTlHU+NWWfnClkBatci9zUWDX2v37X/6+dI2K
wj/DzMsOGRF/l9tOcLXLnV41m9hLTtLyojVNzK92Mn4d3WafBsq5Mvuf2IgsdXEWH2D2Za1BBIaQ
XnBldeyUDtyQJTx1RVK4awt9J734UUm8r6l/8iF7pt64ZJ5xfygQlrDaUZPg7KIGc7vgO7+MTWnk
nD6lgZYW0pTp0P7VAozC0/rL+5/7tdh4ezdNhZ5XFwGaNnd9vaQxIiF0NbgaZfSiagRhSYHm+ZCl
OtwPI9+ZQ1T9JXMJHqZi9DdNLd2HxrSzg1lzFMeYE6JBaHrnegjUv1FT2FgqJYodrQq3/FPUPjX2
diw/U1/oavQNg73ixCgdmmafPiheGMYbH+3IDeqH0VYEOkJ2fTI8Rm7o7XRriJ90Nyl2vkztn4ZS
JuumGPyvaJ35Z5dJWjhq3pp7dhQWEvQXETafhyu+UbZeXAhxbUFFnex0/AOerTz5urIzpN6eLEdS
gB8FlS0nyLf0s7VPhVEsVIjvY1OarKTVpNg44WBzersAGtWk4Ftp4dViGaJsHv/1xlLsZdXFZ7Kc
cqM17e80adS/7y+GN8YlgAAS5ExOl1x9t+Pq6GcGWS2Da4CD7Coi0H/OW3wj/EG/qgRxxx6N8EMW
Nc6C5vMb1Vb6eJQbydsIKWjt3o6cK21blvQUrqpO7w5w49/GT6NNauhJsS4DSEJF0vknr1A+q33j
PQ/6oO8BZYOTaMJwa9UCeFBhXiLXeX7/m7wRwVJX5HylFIryLRpVt48mFJSZqRF5l8jTfxTUQtbF
Fx10AGh6XKfjPv5gN/G5tck2Oz09tU78p0bl9XGIgyX68Bsn8FRxodSJkRlY8Wn+/om5cvjslY3V
LX6Jcf/Dy+njqs4YL6yC++CHxiFXC8EPtW9t3gvKE0HRF4urS5q3F5mE/bmOvGrfycoWC1fKG5cY
lpZkq5RwOejmWFw9Gw1h651/SSm3bWNPRrugDLJV6dhyUxq5XCeFviSV+EbtiA3O15vM57CdmM9o
VurCriCHQdpHM3BlVqa1rnME/XJTfAMQ7KxSaYf7pB04fqNM9zcwa5+N0Q0PCBaVyKZWjreum0I5
aaqDP1Thqn/r1vy8sPKmc352NIPcozbDTkSeT51duGOnlHJUU/cSdHZ6yPXSBq48Ruum0tsvHCA/
Ms0ozn0zqCeeyj26Jc7SURv+WniOaZzb55iMMUyaIcSOtAKm++qfZefFMIua0i+u7ZgVX2wEYY4k
kBGhWNVtBhq8G5tk7aDb/ifFHLqtJI7fyKFfF0qfbdJi2Op9ZJ07BQXaZkzEri9wbsuGXnlIknBJ
52t6mpunpfpAtAhsFWlnF93S26fVLKrmOYfJVS37dq32FZX/JvrkjaO37kfvPy9hhkNxn3OaYIzA
evZxYlIFYLFGQArdRqAYx3TXK265cass2dlhVm+4dJOF8/LuIJgGBV3NIQAnwZlHCBVL2EE2Mrh2
VGLW1KYTTErSYeEaeu3Nzz7ltCunQgFy/NjE3H5K8laE+dTCu8R1tKdMQlk7WyGbsGrboydQLgiM
TRrsu/ZPIh9y5djH6kXKT3qe02cpHpQ+3gRIBPWi2+dltLOKT3jMrkwh+WkuPOwdborQhT1N1Mvh
ZQNRmhV0qgy7szLNlUtD42DrpBKd8iraT3nQR2B08SERrbIZKu/FGWrrJFOkmbPEp3el9mpGqV91
DgJc+3Fh99ydcdgVMV3MFvkyQuOz5yIjj7t+GIJrSzd9F1S+OAQkSUeoBkg62/HBLOgGkzIET64a
RXvMXbqN2YXtvgFGFawa121R+OWjNYP4E9CNfAYNNu7ff8y7XWNyv026FBRqp4LNtOL+2eNmUFSN
Fmr6y0BrfpdmPwPUU40xA93dpZv3x7q/UicyOMMwWUTzFIhmg8VjTLRIHlcorn2pcvPiiB6b0UgS
NgaFcwrtWn+Y4l0zd6MHBDNU6M7qT6MVCGXTb9y9/0D32R56mlx0OEppOojZOQTAHVuPEET3rq1Z
e/u+rUckDNSAIiXgoZcWdY7HSnrf8H3X9x2Mqa2Tl7qygY3JHJZ9ukcR1kd0tqw/ukCCfhWlQjUY
TldVbo028FeD5/4FtIzi+/tPfjdtPDglRHowRPHaXZpqxticaapvXsew2469cNaKnj/ToOO6oAH0
3wcDuUlDjiBkGvB22sBjQbuqLPOaxvFwtq0sW/sZ3cYGY40D+g/6wnh3pxwvR/HFxNaMXcpauR2v
yViAadfychjVrQodLTBHqkun3JujsArxPGclAtu7HSVN7aJ0K9u8orLWr2VRAsDxjHKhoPBapbo5
SzkBqAByjar4PlJZuh0GuHSEemPvXFNNl2dVadpPeRx0m7burBfXyNRJr4oMI3JGFPUps2+1qB2t
jaPnbogNe2X9MH2QQOs61OKXnAglWI3h4P91msH56g61/6FrK2Tggky1m9UUta6TkBoOqZzaZSvZ
V+5Wd/LgyYnT+BOgb4A+oq/raoVqXb3L/AwmiTrkMf64npUeIyyBV4HCv9cgOYsfXigPhUoZd+35
FZzfMdDDYlXaaHevI5noGxokPhcgEMwYCzgn15RmW8S9tvPNBOx7EYg+WEkngfbEtRUs7OG7ncBN
BRsQRCBpOZ6ss9iYrGUM28JTr6bIxLYGB4wAX23yVEm8MWg0LCzOV0r1zYSCq8e5bIJfEiwjXHs7
oU1qxbJJsL3VpHpynW+aNL43rXsWYQJMuVoF0al0v+fh8NIl8UoD511GycFAk8b31hRMt7rRHHS8
jhTnT93+Tcw/NIXpFev0hcWqKJNdQ1dZ+Mom0Z8NehToGTwUNJIyinap8smVQ4PMv/aMEOQu17Kt
miibplvoj98lA9NbTpIuQNUpHM75GS3Be6d2Bd6UgyTT16v63Adl8luM8uP7p8ubI0GV+N/GCK3d
2+/ZBUYo3dAcLzJyhi80uR9Y1NlxbJpk+/5I99kmL0VBeTK7giJxR6ECEaj5tleOl9zqX0Rt/qqT
5Nm1AQLmsj4ImRsrc2j+igoHRateJVFy7biU47DbFC4FfLVcWEz3WJvpibgUiSPRZyIlun35WNeF
Oqj4pYa106zjVjePuS7DldOYfrACLldsK72392miuedIpvRq7FOdwloweiXbOBrVEmkX7pNjFPom
75JqoeF+d0pOEpOQJQmteUbO5dsHzFWSPyd3tIsyetHRcksiwLi+LkzM9Jq3ewoUHhuZmaFPAjXy
dhTZeQ0kDB2nY/K+naZ3XczVmVjHjlh01YS++63NvauRe/rBTkS/9kcVjBwElb0tQtiqTdE6jzL0
f3fhhIgSImQqYy1eScVMF5bRKwJl9rR0DmFAcSWCR3ZnYUwcmYVmhkp7cWxuQelFYu+Ywtql6B+W
ZB51cvIsZXgUGHWsCrNW92Tw6NVniFv7gVFdExSk9qlR2ZxSYOm0PkNjo6pwB9GqdliHBVIbo9am
a0mDfYVBYrCXraM4KyPIeKXcpGymJoj0mnm694xx52Vp/SvWa4yhgYL4x9Lyg03WDM0+85KMvmsH
HWhwxI4ygn5knXfbsImqTT/o4kTz8U86iHYvC6P5IIbO3eFK+OwOmsdCLDTxvetV79IUeb6jod9v
fWk9cWufayPy9q2Ccvv7y+GV3Tz7wJBSkHl4TT6J0G6XQxFXQo2Npr/Yuc7N5llN8Bxgc9oF/gjw
v1Q3uJp8rrXIf6L77lyEaWK5qtriWo2lezEKss42dcS+DPt6P+LO8tC0IZSOOuifCvAlD4MfO39w
OjE2FPzVFW6/9cGj+rqwsO8yaPxqpuCfPyB/KHfcvoi0+9gawrDDTKfTtiGWMRuWr9xXmab+YXX9
KhuBRGUzyGYX95W2hFSY9s38Q4LKRyMWy7tJNPZ2/LSkx1FjW3rRo8j5rCk1uGend099R0RKADLs
tUiUn1orqL/XCllKi5JXrfndKmjdJc/a19b67GkgZgG5Qih9At7ODrshMHTZFo1zgcUXHVW7BOfq
jpZztvvhZXRbVfJ0DfJskTQotUf1jxQq6i+tTYYXGg71R0P69iolOHyMKtV7LuMyfxiMzHlS6jSd
fNbiHQyxdOUWagpx3Y52zRjJrd0HpDbeAGe1qEO66qlZWUddNPb3Ad+bD1lRFN7CGr4LSya0Jih0
onNqaXet39wIKHlWbnsxUG9E6aiOLmBuoj0IYG1dlV21UBm4T4O9qcdMGRKMMbibuUVHB8C+wDnC
vWiIU+6cIhu/k0AEj8IrcFiJK3UTVVq7Y/XLvdmPJerepvzdhk7+AxReteVE1dc6Rk4LH+LuAqGA
QAOcvjQ4oPtMZZBGZGbYbF0KZBXhIOb2sdC7JamV6Rq6WVp0TaZkm14xaYo5xzQZWhapuhi9i6c3
jzLXlc+N3p3gMmo/3z+b3h6ITJECIkiKeSM1SkMrkSGGp8jKZ49oVeZrxw/rfVHr0UJqfp+dTqY/
VF/otr8WyadP+09ujq2MMbh64l4UOaS/sywynslB1W92hXeNF43hORnEV0NB1LEv8ylATL0PgTpY
K4Rn6u+KokQgcwv7MKRDytWiRF/tXJEHyOmBXBmUFGECWd6f97/Q3V3+ShCmta17LHwOwNunHtrE
xUO0cS/YYKA6qGr1yhZYnYHAld05dgfvUbGy4dNYxkuOQnclF4aeINsTswpy8VxyTuZWSKKHj67b
jtFW7V6c3lE3HfpzVWOHq3jwl6pPb72sw1afijxg++dHWmUFwohjxb2wO+PNKBV7I4sseGJasV6E
nReeXXpLzcoO+6UK031qyetSQ0cRAJSNylPcfum+irwwzmv30ohB+6BmCLcZIToTY+Xmj7FstZ2o
fW83uBWS5IHrjhsr0fJ1ZtQBBjYlYUNQynNnVbTqykH9jlYnNBlhj4i9jG1KBlmGfLoRRmQbN+p5
tLAZs6JQ4pnKrRX6A+4jFjnrdoTIeWia0HllJARbFkED3WhIdrKuhouCgWdAMQcbqUhpJDZIGN3L
VDFXBeYJ4wqUpDhUqhCncByLtTXCHjZd/+hnZXGMAtk8RvicrfOyM40VBQ6xTt1+WNutanx8f/Fq
9xMKJ35CCpH1w0eZe0niJ6eJpI1xIVQMCz8jCZcRq6hHkY6YUlmNHq8bPu0DMf2nskm0ddTYYoMo
jjwSK34QjR5tQ3h48FhbcAJ+2tWPjm+KrarpS2CF+7OIZwWjAPaRwpo2l5fSpN0qtUjofiHu88N3
s60xwukORvHy/le5v8xoQqAcNNnOEPLOlXf6URTgfhrjoo1XglVAqp3jHBq9+DjY2kLIdH9fMMAE
HOXOBKw2P2CdvM9DI7FwnOxC+aTVjbVOZa9s/vMbcTkzSZTSgeDMgT52r5t0ERTjUg468ZdsMTJM
w5+hie+B44M8eH+4N14KLDutfY5yEDhzyeFSS1v8lOhTjkpHn9NpfVpqftcuzNM9xJAiLe+F1Bg+
iaBDZvHmkFdda5MfXNQg+G61IQD6wUe9v1abaKXaxYMY+mg39km1RcLDfNbD+MP7b/oaZ9zexPT0
JpgIETy4prm1btI3Y6eVo3FpxjjeGmnSHcZMuNfG8p+BUwzfYORxJVhVnnzWCrtc21Ttew/mdxsN
xmOlh1+ENXSPMBjah3Lo+p3SqO7eQPF95xV+fQ20PFiFoymPftJRuJP1w5CYqyao4GnXerF2ZfoQ
xVBzEgDb+dYBR7OqYDBvqkCEpyjT8qXYazpoZ++MJgt9CO5psuV5klyFQ1l5XmteRNqivu84/TnJ
CbGMONEvgeOWXyrFu1KR4sSjUwCsQXPkt/c//F2qQTQAf49QiyQaduqsnGmFqAtVqWFcXMhJx9ay
MNOGXvmQp267QYbuR2M12Q608sUuB2MhVHnjJMJNbOq7kccDXJlF9rmmR6JzCuOShNZZl42erPIM
I2qzApL8/nu+sZXIvD0bjBb9L8Cct5ee5ogB5/vcveTdIH4GXva9lKG6sIrf2khMI3HkJGjEIp5O
xH9CL8UuVEXBOuGCwjQEm6RTQDhy+01ai7SQ6ujsKDJHpipz9lbq/yljeDvvv+gbNxFFIfgUaFYR
alqz3C2OFMNtjdS7YDdw1s3hSR/S9Nmmar0eyjw9exFXYor56vvDvvF9ITFM9R7i6Ukg5vbNx6YW
JtVG75KnsbYrvEDbBgVOp/+PUbDY4KxnsYIRvh0l1VIZVq3vXRSIp9dEqGdD65Pn9wd5IyeCHsb+
nuj5U79k9gmtNvDqtrfdS5EYV7qEeKJC4DkZYVGcC9ssX4zcHB5NR36Ogl59tsLU2vm1U+8SM+uO
sRM0p9ZqFi64+42qU1Kd7Ghwc8MzZtpL/yytUhvoGYHLwvhu+K7IunmISuiDvpfLaB2pDWJhdgc9
POIIOim+6S7cRffritvVY3gD+jzff7a0K1cNtFgjqzCxjjx1WZdv6gYDTCN+LmvUu7NsQ9FyCdp0
H5rDESCwmvotiCTMb6YkFKo7lJpzccb8axJL4GboWeRd9ELr9oehSLlwJM2UweDlUKWf+LY6rzj1
BWaTH8tYC+pKGS/EZu1+qCyxL7wR2arBrx41O9g5bqU9mJHIN3AV0q2LJcymA8ewpnG/5K11jz2Z
gAlE6lBUJqHWeVakKkVHgsrx3BaZtVUjLim84KP0e0xn5aHOhuLSZK72W/UCnIEBlwxjvPH6HqgR
BHLjs6kisaP7Y7otTTW8FoZBKcngXv/PG1OHrM7zEahw8M0JvpFIK7XUiSk1U9hX28sek7YNF7bA
awHv9sLUCSQ5wKdLC/zzbG4AHbeRRrfsEuQpNq9hiI1LJJp+lw7NQxin2cZqxmGbtaq+84z2Qz3i
3VSYvvd34YR4Y1lyXeIozcKcwkHjdjP6Crp8eqFol27Q4mMQjfmxMC0SIEpIEYr2SmF+98MBfeCs
jfdJ7QxXYZTHFvrgtzoo3EevQMiGnK8irRkwTD4GepqevHYpq74/NQgtkNmnsAMU/l5KloZvrUSa
fRl1ZfwT1Ogn5VLD+MZcDYZzCPvoU6LV4/cc6auFJfFaPLmdLcaeFIaR9aDhPEfWKO1oRJ3X2xcc
HlbURM5NaRSr2ENRSzmN468q/V3K/lceuSsAasfMbk8uBYlVNhLnQWfBx6aPHp2mXkn3IbIRFcAY
qLbQl/SWdDPvAxHWLmILQGjR4KJucjufYZiDDQxC8yl0zb+ZFMVTmgTFBi3N8Pj+0rnPiabsAQb8
FO7Au5zFIWoQ1UpadOjNa6gOllgh7LrEybc1gIvtlLgvhAP3zSvGQtkK7A1Rpgdz4PbVLLWhIdIk
xlPV+S5l/tTcK4mA0ysS+5eeedbJLrNw1U3xvhVPZhN+uKUkYn5M7FDBuTxydpUsxTqP7KWg4U50
jFoPRHFqESyQCTI0u9QUTvd8MBr7EvhPgAKKCsf4IfwVml+VVNsIdJdkbD/ILDvjgt6v0eNZxfrP
xhqf7aB+qJWD7SJ59FGBdKwU/cpTnyr9UbjPtgRxGyYk4sam8rr1pALVg8Lt60OT76XiLC32NyI/
3oQoGg9enZBhrrxKcj9mNn8osIWfw2oyLRgrTN2itngOfDfe1Gh1fG1trV4jTFXs60JZYNjcn0lk
Eshk0TB4zRVnKwsRMN0LIlu/2J3QzkWiPOMvv20781GTJWg/0X16fym/5gbzDc6qAvgM2A99gVlI
EGiNXYV9QDZspSfTqraSRkWIR0xc19u4fXFB+5sKkHRV7MYhW7ch0Eg7P6Zl/jlQ7XU5vvRusVat
U+ifc9NfRUpxGfptE4drt9EPiYFrEfbuWfPy/pO/cZHwreBNcYzoYCXndlylmjtZGBv6hbS6fwoR
V30JZB9h7VNra+4yLnhHBlvLVNR9XZvW1he62NQjQPT3n8R844CmwMM2YIOS+86vtF4XGbZyqYmc
3AjuwHyI8E4sUv0ai27rxS9a9Jy20cZVwkOJOiabCKTAsFWsckvN6OqFOz1UrrL43CsnkJNW9TlS
9pWFZJ37S6hPFrJ6xRXvk492UB5KLzt0jv5ZZEdbVfgvwcWJ6m3nP/kSaTUkpVdBCBCiiX/5urUv
9fEZTv2HJMPpw2rog4yK8zlrvcdJOYDUZYnD/6oVPFtR5MGvmi5UWCAb3x5Wdj4lq4VULxXiTKbC
sT/6Kzv+ovTduiX0Ec51iD5S8KtpNuJwYQi8rc5h/3c0vvT4TQXyQjWt78JdEcCah0mdZ+qxdY3v
SPTZKydLntFzuIy4lDWfcrSFVOvw/oS+kTwgLgEzghSTo82YuzqiG4OoXNWOFzO0xnOo6EgekC1e
08JPd2LUk31U591jm/vRXlUqHzB6nA4r+NTtRrHU5MGRSXsMA+kukRXuUzQADESSnLRIgNlzJf5O
xsZQgAi+9I04RbgKroTdWQfNTdzViDUJxd20+U4gOuwI4uSvJhvFzhojdeV5+cfcT/uvsqoXDpG3
Dk6avnBrQTHQuHjdIP/kNV2v+2aUQGkjFtJOtal/I7wN0d3NvWeZhmJv21gDGZUORo1K88kJjSWV
xfvbn9IHioYTE5lPY89uf6l4kZUb4DsCIz5oyASAEYCx9TCG4VKgcU/7n8osFPXIaVBcvmOMWL6V
e7Lxh0vtDvKE3NZ5NMvkZEFbewxiBPLKDpoM7tPhtwAwbQMKKGXBynB84BZON1mUcCsWhmgfPalr
PzwlcA56FdjP6jA6j4bw1YV75b6tTimBJQ12iWNeR8vvdlO2WizcsvT6S6umJ2gV/UU0NL5XoapT
DxTWKuGEXtm9Yz7X6hA+qILGue/hdd/IODihjyhWuhsOT3WV9hctjdynznK2beE0ZxyMyi0Z1D4I
avQLsjK+to3yM7ARZlk4at+KvFC7QLQJfIALYOT2NdJ2NMGvtcZTVKUbRBL8DTCeixyNdu0V5sJg
93uNqIs8mT4WkCdnHtgA3XNDqyyNp15ptXWpGM6mrKs/75819+sW1g/tYs4Ush4utNs3iqMhKoCi
JhffDLNL6dYvg/CsxzEu/nPuPw1Ei5S6Fo4A6qxOB/Pdl6ZeJxcnULKDV8rfVeKdok5E606Lzxmx
/6qK0/8s4wRc3aIZCHkFqCyr7/b9ZO7HXqSm+UU4XvDZGK1v+hB+NIsYMIvntoc4zP3d+5/0ft6m
IeEBGJPbyx2XzoeV7aRjk1+UwLXPyP7o58ZaAkfdR2oTApD8lWwDvqij376X2hkyReWDWAfoxzZq
Bpeaax5tHTvVV72u9yslkfHCNr4PNCZ1fhRyoKuRDM4Bj46bBT5q48UlG6xuzxWsvNSF2T5VkfvD
q8wz7XGNGrQxnHOfEsfCfrjnBjCX/w4/Pd4/x7xwImWM4rq4jGq1kumznzwqoLI6iX1hhzOWan3E
OOJgAnfP25+5KymmoR1UZR9KbGEL61NJ7B43+7E8S1y0KKt/d4vq6gUCUzLtJfSW9BrfWgnkW6i5
0bSHQDX9/p8H9tQsK9xBlBSMUZBufE/ful6+5BX31lKg40L+wxXI4TrbWaoKRdoK1QIZnDg4JiLk
48TZ58FNs9UQtdXVGc2lOOCNMZEugj3Oce7ycrOp0MvBrkfbSi9Te98G/Wpa9YulpBthDNuo9NcV
2s6t/Im4xFNUfEg99yWXyprL+4QRwNU0wn3WLe2J+9MZXMKENmJpAuSbV3b7MR/aItayS5R3Xxrb
yamIqPZxNFNUNcpiMS2+/wgg8DidCYfowXCw3U5voVel4J3bSyLN7EucJMGuKt3xsxh0IFe6gJue
mFH3FNe6f2xM7yVjQ3/KREk05KAzWPlgzFaeHRgvaZOJY1Q444/Us8KP7x9Ib6QqE4Ceg5f4CPEk
e3ZY5MICCFYVSJwTvBxqR/fPTWfY9dq046+911z9rN5VOSW+labY2adyxBk9J99YuAPuJ4jElpuT
iBZMGrXI2w8WuVrQJTXoRbVCndRQOmXX1l65zwuLbqGWLym13debGY+gYzoq6VHPG1MgDssoh5J1
ERIneT0ti63VuNFjWpm7xu21c96hK9CKPtosfPEpnrlNQsCg0BAFgzd1UMzZntSd0VBc6bSXWKjW
VmS1vpeDpZz8GoZH2nTKcxj0UIaKBok0KL3fBL8FIyGsywg0ftOl3pJczhurlfwQIBSgKBbB3GMl
xnJRTWnaXNJGtw9Esv7JsspsQ5cu/wbY1tvKpP/2/ne4PwC5K8DETIVnC8ms2e3bDEFX5qKXFMJJ
SV0tdtajhubZ+6PcxzAglV5JIsid0n+cfv/PMRuV+H9USVVeEMuowQ+m9d7VCvV5DD2x0G9964Um
/hDsXAACzPHtUEWTlIPr+sWlF8QNPpgWakLVuHDPvrYkbpfPRP0FXsHhynebK1jBByWdyVT/Karp
QttDkh0JoM5ZatlrHeeabZFbP4vB7B8kOnJ/vAZKu+GQYSdVnG1bughbJUnrtW2NP3oio12n+2IF
hd5ASyBBpbqw0+2gSPPXf50J1hVpCYRhsJ/UDG8/T2U3zgCAwn/C5Z46TQxvL7ezet9VlG/fH+qN
pI8gZAooVeaeI382FXWKpC9wmPIC1eNHQ5b3Iirpb7s4wKhcuN4q4eQ+GKpC894dJy3Gpl5YeNMQ
/06TgbMeoZdN1Q5VbG3+uk3fOlVmNc0T9U5l17ki2ApvcD9LNxGHLs7FQVp1fZGhcc4l/olLn2C+
pQ2UnKYTBpFj9pY5R2GJQTiicDvnqUXz+aFz9fIoymDX+5PUmxpts4hdHRrmSG4efxOt7R8VCf2v
Id94KRSJF1FShrsh1L/2ftYdcqG12/en6e4R+TQkfpTDWcZcytOG+mdvekEAZ2QwxVV65e+w6yxq
Lm51VK04vxgVgFlDZO3X98e8679NjmYUUolRCTj5MRs0yNBih1MeXVPDDD50gQe/yIpQkEloebo9
3GvkVMODYujNuq+V7IyEerqO7bGw4EEVSwnB/Np7fRy8Of83OiHb+h/Ozmw3bmxL06+SyHue4jwU
6hTQZAQjNIZkyUP6hpBtJed5c3z6/qhzusvBMMR2I5FIGEprc89rr/UP52PQASUAkmfHD4PkfEtU
8SXXjAPWtHh51WW/sSaXvp2tyaXvPzW22oK8mWPS9Vb8oHexfROgww1SAK3c94f4sksQF5dSLsEt
QfnFzar0oTqNffygCid/trOANwiz7DVY9xwVXpQbS319xJPmUAAuEsaw01DmWR3xKvmcOCjo1RAa
32ZDT6+MVFReNElb1+QvW1rqNzxRubnWJ3ypS7zfujF+wDzENtwC7S43G3ttdnk8Jt77w3hx0L/1
i6gXVO9ypcirfg0pTE6OeNgDivAqLfE1e6lexUgIDuM4e3PQfahSUEekw2HiWHsjnI5yPvtVnt5N
8wS/gqQ4dkgegY2LrIofauEtajLXcZhuBP3raGr51oVwri+APO7z1bcio2cFienED1E1qRBACvvD
LNRiX/XoUJRyPOzKyQj2ejVuvTt/NScUugykHHnNUgc830BFajcNtnfxQ5wbuqt0iXYTZ0HghrJe
/CbpaOkkleGlnyBRuOLPm5JmczKaGBmuKLZybG5H05OcYdiY98tNuuxSIHksM6LEdVkziFJJJH2Y
PFTwGikWpIRhMAn991fXrzYpVwPPM5YWAibLz386e01EDqEoDvFD4AT3WRj0p4ac7HUtDeN9jI7a
1f9PcwtPF6ULjF1WFzLAHUxPKvYoNA+ESM2/CTHrvSPZ39RMHffvN3Z5rzCC5Mepk2E5QCR23jfk
VtUqGWWOubE33DGJXmu5RqqrS4ZDltsPidp+f7/Fy0WoIbXAQL5lmEG9nrfYz2oVdfpAGVw3wRVn
Y+Mj/dm5vVYPG6frRaaDAA3XHp1kBwfsArM+byvtDQhVhWoA2dB8tQ38kSzobrRb6MiDuJYGIe3s
yP5mlE9qqB7H+C7TH8rxY5Q/tA2QQ/1aAcOsRqRDs9mPpVH1Gqv4iOtCgN2Q8O1MQ0mq3Pjsi3cm
n01+j1zlItMHwGdZ9j8tuKGKzdHheXlKMcpxk1wbduiUE7tGib1La6P6nKAY6JpCmPeK3PfXvYLK
S2I5YmPl/2KueORAy+XpYRAKrObKaERjJini3CIWys1Smj+OUgynFfD2RqeXPp3ft9biIABMgcOJ
Z8iq3ISMv1E7uTSeiihEsQnVQH+Um+Lz+4vvciuft7LqUBlWldkE4UQa0wabrqkYONjKIdUoagXh
lqv4W8Vw3anFhg1qOqaCoNLPJ1KREN6xm3Y6hYXiS23wXNlq4KUtpMIIT4DrevhLSsLbTrktkgdz
uE7qD3HyaUpORnCrjt9D+2QkD+riyDp5Xd17lfkATO6UVS9t+q1trvPhRyhCLIkR4PFV9Yc9f5s7
pOzxGMCf3bbdLvhrQF58cq4dGz0Xgfj3F1E9hONt7HwbHA2TggbG9RF7P89RnjTjUZqfZXnPy1Ya
HoWDXlhyMOq/nf5qUD4hm9+TjsR8w7WivyXHK43c7ZOjuegMfSvCz4OUukXynXp6GkFhaV+s+LUo
/s5hyNuBTphxPbXXivq5cu7tDgSUuiuQEpbAb1vZFb4n7vuzffG2WXw0AZqiYkxenvTBevxtIx4j
3lKgBztKlJ2jfEKG3/gunDG8qdUoRB4+V66gS+i3JbA+F91da8vR5S1MXq0CnhULWpDIHYXvZZf9
tJ3zdLQhcwXDSTQYWsbydVIdJ0O8YCFBoijKXikCZrs5M74rODXKyksykekr3A4gTo2Vnnbdx/Nt
1n6xxx+z8uoox8yGzyHdd/qLBLKinKu7tLwZhZ+U1me9VB+N/MUaqR6jjOGRtts4FS4DGCDCvE0p
dnDlXlB9DTmKrMHMtJMaw7/WomeJzKkXQ9Lx9cIobtDsdzWnNjaavSjnam9lOvCgizkcIIdVSK7U
BRJnxjidOp1JSqy2Powz4peZEYiDnoDIQ3u4V77EWnAQeZE9pZ1m3MVlVj2kZa/fia4LPBNo7G9f
2KRlsAtEbxRM8wUwskxTI8owpj21CNKWiFf7el/YHjkzt16AaO8v6suDEpMXzhLSfpqzIEDPVxMG
9KE8xSWtIXnrT1VXQIAdt8AQF8VRBptbmqN/kdBE8Hi1dSzouapSqdDac+kq4EQWV0CZ8Qp96vOc
NdhHlNIML1Sk0EtC0Jmz8i0Jiu9mWWlu0bRPaI0emjTz+hHOvTZvGsBfHuULs45bnbwFD6f1azBO
+LGYkDdIy1JQhsX34bZzAE0FOBo9UWPR/n5/4C8vQ34jY4+WKVBkcN3nA4/oRm2SG5dPqgQ1WzhR
6/dhOe41cyt4/sUGg6bPTWVQSVz4Lectzbk+R1IIbsFC72wXxuAa4f12bhDNt2F0IKsWfB+M7uP7
/bsAuC5TTtABjAi0NQiwZcR/Oqe0vARcFGXzaYAe/ikHpXhD7atEcV+ZTgUZ7VNU1AOuNzzydUn6
XgoJ8ap4qjyhhWApeOgdeiipVyYUeFfOmh7TqCH9+v5nXkasNhcqRwHJkAXYvwoUYuw9kqk1Ee/Q
ghJmV6s8FnVr3lf6HHtDbCR7re+2yp+/mHuyIECQAV7znFmLSxZouTXBoDAjPJnnUbFJd2MIARag
31hlFyBBZgGqORBIuDe8n9ZKjpM0gdOyHUAramLulF7GLriZP2ZVOgO5dIT+OrWIdDlV9kgJwDXx
y/yrcozxoCOs+Fczps9a2Dd+LzTtt0M0iCkmjzk+j3TFmkOm4iwftWPVnKhthIgjGZJbjVW+cb79
ahkupb63y2WZ59UyzOoK5IxRN6e4nYEVZdF0Y6Pg5ypwB++EJul+MtZ7WRWxTyRi7mJrQAu8aE6I
RWh7UFmFX3byX/DOZi9bLFimdBy3PnK5a87vdCSweLxTLmQkSMyd7xVbdICwza48ie5LjOLXtRo0
zbWeGcOXogAzU4QOLMhgMm5n3HgeBPYrezmvoi+dPFwP+W9bT2qLZh7gBtIKlNB43p9/jyVUtMKN
pjpF8NI+6sZQ3c928iUfY+eL1CbWUz8B3Jdi+1Zqouxkm5H5oiIYigPh8DmJG4omtZz9/l21KPqA
SaRgwgN9fVd1AvebrqWkmoVR9Ry3ZeT3RTrv3z8RLm9E6iLcvwDSEX4A8Hne9w4Qt6jB2Z8sO49u
uzlG9tec7I3Vvyy79YxjAAtSgBQA2iGrcyfLgDnIdVnDxOdBBJuy3te2Me9MKQJlPya/WSFZJpS2
SEYTOWogWc87NRh2NY+VWp6wFxM3cicTAQ7WRiHx8ljjnKHKS+CyeLGst5oq5JCnt1mh0hGGMMvb
x3JUsu8OEozvT9GFbhzdIe+01LC4sxfds/PuqMocWZnktCcuMlQ8OiU4qlZyMJN2OpSIQvyoGvUY
CzF97ccp9sC5dl6nailS0dpzYhVbAmUXgNnlg5bs1BLfoARlr+KbSgDCSDCWPbXRcOx0w7WTSnGg
C3QBbOY8lb0yH7SniI28Kx15L4vB2c1y133GeXGhfupOSbW+HFwnQrjGQX73lr9ru2ku+n0yoIjL
3Wj0X+086Vy0JafnXjjyVVvGjSdnopndSIvBz2W59u39wV7Cg7OVSjmH8GTBc1M0ZXLPx7rqxhm5
z0k+yS34FT2aY7QAS+e6UxAKyXM7vuqBYz6XShVfxbI0e+83fznX1EfRS6NSri/Mt3VWzs6ixpmT
TDllY54+B7ZzrJJ5PAaZ5gO1BO7et8EBva+vRZWknlH25s7Cz0Gd8cub5qHYqAJeLHI+Z6EsUWfH
i+DCxiZUTEF1KVdOVO+z60wNo9sJ/t9LnQdbD86Lk2hpioIjrDvWF/o35yMfdJGYDKdUSC+U84Nk
WK03qhTJ3x/gi/CQVmx8WknKQJWASnLeCtyCLELfXj4t7GAvU0V+1EplQHBsGk9sreapNox+X6O4
vnHtXZAEqASR1eUJS2INnsA6dw1avO5tR7QnLJ3xlcvT9ouETchuzAf1phbKdLQi43Mhg0RMyhDw
JF5/p6mL7KfJwlSWanKPd0gYPGWojR+rHr/fsqm/Alp/4Jkuu0rqiOvJGfOTFLXc4+Rl/tazhXCC
QqJ6rNDN8rURX9ahkvwKiMQuKwzpL+omqj/1zpbryEWsSXdJw8JW5V+qJatAPCtjp8f1mtJj3aCL
SgJrZ80YfiaTglOA5nQIW1npYWN6l6P9fP/S6lKjAUuILdCFnaY122ne6+0Jhb8DsA6r/WSQApSq
Hoz0viO2rvXUU8tD3jwjjOMOw7WAjSEVX8IEcHj+GLbtbjlmK10n2fkYDChGqNUigHaUEsysnJdq
UP1UJLusvBeRhAWCj35z1FH+UPJjFWh4WaK0EwvP1tN9qDL8EcKHd5DOw9TwJFHuon7wEyvxoeId
rWzYQ8TdIYeXg0+IGjQ/i+g46sW+TbLdEihm6eBl/LXA2KfjUeghiE/wKgCM7b1mNH5hY4jNf8NB
xgba9vUs3gXSFfDtQ2YpXhp+k/maUT90qnpog+mQkyRBQarpo4SLEW78+5Nw+f4lw0GBzOJhuSSO
1zXpwmxlilWNfAq62a2kGQNeXAYRb3NuJW0KTxOjdRiJxXaqmTWQX9B3xHaxvp5M629Jq8urzCis
XUCNwsOwOtxLUA52bWNrdzzftlSFL0QvgJOj+0WuizXD0b922nBSO1CkTCXHZIjyWFRxfYtMq0LW
cJBu9DlU7iM5i90ITLcy2PpebkSwbzNNucH7+i8wDqfCoka+qMnU3pwmgx9oTvGg5fPWzXt5RgIy
oMZPnpeyA4XI89PLnHWhtRNgqYp0wW7Kx9CfVKt+fH/+ftXKwlqgWkPgSe36vBWnko0eZmAH18/G
S6xECdeUkWh7v5VfXHVEM0DW0EZacmLroLDpiiiQtbZ7wAfJuqYU9peKGYLb5OrrKEPo0/Qc48f+
QGLOS5sWBRsrmXHvDtP4hvFVNmLUy8oBj1MgAtSUeT5Bzl5FNWXeGE0opdVD4xSap5XpcLILZLuL
ODT8uI5eMCnu9wMIP68oCb0ktJe9OBVP74/L5egvOA7GA5Vr+OfrYTHicEwwfikeZsd6cXQcmqtQ
LjeuwYtGdLDw2F+g40SR+aJKUjhtiNtHIp1mVDdvISSS/mvHcuM0vgimllbQNWTxw1DiAXC+kJKY
Zaopk3SS9HLei6yv9p1Z9kenAghh21Hid/FgXkmTbR0ACEobEfqbGMLZZYBpGcjQRZ+c9AyJz/P2
NXUutMQYjHtjiFFjx5/VVUbsauoyCne8PHUoWiQKXScmhW9PyKfF+Y/J6TU3TjO8JNEqa9V08lDE
+Zz0PUiiUOrxV2ws9WF0EutoU3e+Sdt+cCcs3/fvL4SLC5TXH6QulL0wnVmEgM+/vhzzXAhhpKc0
r5Ud2acCQlVCwmgQh0aJr8y4k7f25MX1ieIMd/UiJsuUMXPnbTb62DCM1HhybJQ8gZ/Jw5CgHWKN
pf7dirX4aixJTivzbNxhiIHRZWBWV+0c24cJfUfv/RG4iD5JTrIJ+BiiQgrIq2yGg8h+UMVzBdkC
MWB8mrTPNYrCf0uTpG/s/ssNQeUMzjxUaO6SixdqNBp6kErgFWqpSH2rX/BK6ChutHIRfTJqwHSh
oSyzSl3lfHg7CA4TuYLkFFhd4ScRRqgp+mU+Oufhpzof4s9pGUR+Q91ro+XL0w1FMJxDsd2C6Li8
Is+bTsch0DtTVKduEMZujOTuDguGBAPCxC/1MfVDiJ1uk0XllYXJQY9ao5cUev/t/Sm9PBIWdSMu
XBA0ZOHXcLHAGnSKNW1+MgyAImiKiIMwLE9JpuGxSqYJHXQqPKU+oLEctOrGKFxuKR5VaOSDnnxT
+VjFpIOKTcQsD/kJbk3kFjCmDnpn9Dt24IekT+19oSRbpmqXOTnQD5w/tsyrhhzLOiONHuqMypet
3nNx6XsC1GpPpFflO5Hq4V+hJOfHSJ5h+JdonrqkfSK3HDv02EMzvSuqVPVKMVdUHzX5q1F1bPq0
SrUbLZOd391vC7UaTQzo1VRcwZWfr5FkLnq7Gkf5XpfUj5TJezJOOuI9Qb9x/VzMAwANHkHgW0jT
QupeduNP2XIpBzBRlTQ0Sycrz/+y8J0sSrQnmib9FOTBVjF5+X1nF8HSHpWHJQG1yO+vFv/c6EVD
rV++h3sq3MgaY88Ms2yjVxfH1dIKmtG8dUg/k30971WRZgFqcYN8L0k5QtiYw12pnNguafZ5I8N1
GTzRlg6X5Y3MxkGyOhqrMVbyfG7l+8hUn7QFWYu7S+rpQKJe9W7sD30r3wWV+hSbrasCtK/dtAmd
Q5hTLi1G+8f72/pNpno9wlgILFBYiguEjud91zq7iUenlu/tsJp2hRkFe7RAkmul1Do3kwPnkMhR
epwDOfm7MrHGdCElR18dddZQbRe5s8dRqz00oSVcvMcLP6BUcTDtrD4iNfljNLPoCH5SOsip8Rqk
abWrG3XimJK0G2NI8/t4LqOX2gymLw3i7cesVI2bLtbNU10IxeM8x39V7+tbLjLnWSm6TXud5ew+
HwGqmKBziDegsGEgfz4CllUmSadW0AuVztyZA9zxoVce00T1nHIwdrRp7tqhQbhPs0OvbqR6I2C4
LJaTVsCsiagLaNCSbj3/hMC0EjUsIIOohXStGdJtp4Xtvm6s8SZHrO+6jbKXYe6Tm0JGRBCHyQri
QaJhtpHm8W2WMaBaOCsHrGn7v02R6bugbXBozuDfJ1V4bAhyDglX9r4m+tkPyijftnZeXdexJjxZ
QnbfmycolfOkmXdFEOuuXebSraIpNYaLBWe9hWhTXDy8v/p+ccSiDEKefBH0QbV9fZ7Uo1QlXZ1C
sZk0ydeRog9MrUVpI1ZqjstYdLe55DS7Jp2P2TA/iTrbZRret3LfGld5QhGWIFAET9Q/nR1JjVNn
D9rG6Xp56PGRkEB4VhFjcBGcz44dAqRq7FYCLK7X1+0UoZmYQV1KbEAqcZOMbttr8saNd3nykaml
6ETKy+HiW0vvJZU0Vgsh41SH4fyEaFhzJ0fJVolvWdtna39hH2mAMhdBEBTQVvcqAs41nUBBQWb9
q5M+7MtxSPdiSGoQpZsmBJenH0kFFLoIo8jvg2lYev3T/WGbnLRGNimnJK0Q+KZ+TU6kG9sv5aBL
+zposCbQ4vupVdSrRIsMLy0Rjlelsd2pSTY+gXvbCu0uZnf5JNS8iC042CionH9S0SICYk1I6aA/
94V/cy/Lq/x7XoJTCXU5/jgFW0rsF3P71iSQdtR7eOe8Cej+NAo4RI/mVAbKaYqN0BPonu6SsRx+
NwWMDBI1y0XllSIRSfHzjskyutUpBdGT3iihb8+Z/aVDu/2YS6X29P4+vggOicxohkoUAwhVbLVD
kmpI0B1GR09u0u4+Tm86p8EJ0HGkzENdSJM9Sux7Fbn3a1jCG41fQmRw+XpTjyQbRLllDYqYUwzN
YlPkpwH9uwPai8ExNayGhISiwNzE30reD7X8LNtRte/bTMGmoOz3OUlxtxqMwAtDc9o40i/D9uWj
wB0zLguncE1at9Ne4mKP8lOs6e0VSW15V5alc0hxRnFTikZXvax+iIzRS+UE2aY4PQZqtpVWvQSD
8RlkRxZ9G54RPCTOF4EGphKHnyE7FbVyN8lxeIfYprYnygbJpNTlLoPUsXM6Od2NBe7eWVpsBFeX
+4uogqcDjweyCRc+GfkcplwtPSTxTn/SdSm8EgmyWVJUiR1iXvtMq7e29C96DVALhDQkHRmXHH0J
+H7aYBl6naLNy+w0VUWDDmvlfG0iCTs6kZK6HGwZeAeZg4SMGYu0rfft6JAkeH9TXO7y849YxRU5
OaK0abrsJKWx5NemlOyzMgk//nYrsPup8VCghYW/xoflwlGkNE+ikzpEgOxkRdoNBSym91t5o6Oe
XxSkYSgZwttGBZCc6/mIxpOs12IqolPoDDsuczdPP2VavIOs5I/GF0d9SIxroX3Sh8KzEt0FRes6
WbebJLyGu3srmBBkjjEqlF0Rv6hzeq8V14b+2oU6jvFPavQxGLGVSMFedoNnt0BN6uxIZO7bxfAR
JtStHfafquZriUnavqm+IXf8+/MFA5A7EGwDF8Galgzrpwu7WA1PmKrc2LmkYhbRbkY8y4tlPZA2
KEK0BBeWwDreRmR2JEKpo1OKcv2xMibLC6DoHSen9CPJCvd4dDTeYCeOZwGmOxaZqrjgLtqNGf3F
6lxoXwCcAc/ymFvdDi2qHk6HwMhp6BON4gZug/KSIX1/3VxufshlrJvlBECvdn0KVp3Th7FVhKdi
bp4HeXae6tYSzxIHFTYoscUThwX84bcbJZwGpUJcD3hrHdBHLSCqyEZbaJbb7GrGKeIGZDkGLMHo
Z6nU74hEt6xOLzvKk5iB5KmKnzbs9vP90epjRFVYFMiqABA0zMT4JNuz2NnFqOxYRuFNXOfZ4f2O
vvlwnC8mWgWcBNAExBwyFeetOjl1tHpqipNwTnMZeEqEwaGRITmWuyUUg3nwO0jaxfMICFcenjOJ
15y+D4arKjhW5KrM9F50Vyi3uJb92Mdf9drxzGk6ptNR0bCngf8FOSsvfW2I3ER7UvI7Lbq3HNLA
odE+mrPiTzKg9TZD5LF1Y65VJ879QOSHFq3MXhE7gV6m1aYvOcjn/ZQBmrUbKfYigV3Q0AzH94dk
eSn9PCKkJMjQYTdrLcgbEJLnI2LN7G15iIcPBZfDsZYxRqtxgzxKpaxRm0NEQVi9tc87feuIfIva
zppG7BYwEkH7YuhAKuG8advJo5lLKfuAUqbqChRon7rMeGhUEV5h4EIJLWSsAzsP9lrC9ja7QT8m
Aih5bk7oZfW5ii2vGV+XgAa8Is0dv+bItHBvfZpzfLfG4NP7g3VR70Nbgpe/vegOsoouvB7HMUwj
vTGlR57eR1RUqusSuNSpirJ2L1VGc5S6dpcZcrWTBgKYaZTtfaBLykNix85xFFgcd6TUzUnFb7xX
tKfJ7pudKMP0IVcTdWO5XwR6C2IHRj7uJJygFD9Wm6yUnLqz+kZ7DJSQh4Kqtz5MgvILEPOvUtAh
Q4aKgSerQXkXzrbh1qbTecgPB36NT5XHfUUaYhz1jXLF+igFtkdlb3nGLhQOMsXnE5+Ws1Q65ag+
BmUY7RNTanddGAUbmaNftgJHBn8zSPhUac9bGassKoZ58dKY4srHf49tV9fi6v0l8SbD8vMqJskG
8Apst/b2cljfC32uZIrIJOMxUZzaNxt98iqkXiFEyy9IA1wPqZbuUzt7NheRjqnt9kWfVPtpRPXX
sUWzL/MxPTqFo1yjtvK5wcbH7aKnKIojtJLtj4khj7teK8pr8uwmpwMvIKRVak8NlWhf6FZ96wS5
cYyiqvCUWUp9krOGp8u5hXSnQPYNo2qvqHX92U7NzNNTq94nsp1t3FwX25mBYBSoKHC4Eoe+Lcaf
Ysi4GmZH4BP4SKyzN3wE373J66/iPWn+m9Er76IdHL9T9VW8xk/BxhW2LJnVLCzweoA7SzqSV+L5
ZKO0LNSoEeojgM8jNE69sXamflB4Lrw/3xdssbdugrpAkQomOkjv85awXbRzdr/6WN3aB/OQ3o9+
daX4UK3dcK+4sp972qH61O+tR+NgXcu74hDuIlfy3/+O9f25/gz1/DNGs+viXq7VR2SCXQMtuMz4
qlWHRjVBlW6s8fVOIlYG17LEXkQmaImsuqxrSzYlQm5tVArjzrLDT23hOBuv7183AnaatB4X89rk
goCqboIsBzwdY6dYxkm8B8Uab3RlueDP1gnCJEAgqPUv2nVcP+fDZgwRWq5zVZzMLsS+GbI1etBl
uFDzgx1qGV8pDeQPNZg5T0rnrcVz2ccFS/ivbA5p7TVlj+TwBBGV1ms5NaFPTuXywtpyrly1Athr
QRlgwLuU10nhaed9zDMyPznKEycyuHnnzsB8jxkP6sf3V+CbLsZPY/mvdsiBIwJCLow9f96O1aCN
AbYvR50R/FEm7O4wlNWjWhg/5NlQkKU048mNJtSiINMFu2kw+zujiqs9bkrmEbHCdlcr0eDKvRJz
RIodGoIAOgct8nU5O/D48/Mk3skYLHtOaD0rVnqXyKmzc2rhTxqp9tKRjI1XzSog+levqA1Rx1rA
2WsNhQnqeCAKelU74eOkk/JtmCsDNqiLlE/s6iFClZUi27+3od/a1akScYoTVVGiPR/NCTCkhZA5
SZlWMT5meRZfVx3POqHnoZvV1ue22vKE/sVCAZUCSpmkGt1doxZSnctkqOPsJCw9OgbTbHPlw496
Wyf/8X38z/C1fPjXimj/+7/48/eymijgRmL1x/8+Va/Fk2heX8XdS/Vfy1/9v//rf5//kb/579+8
exEvZ3/YFxBIp8futZk+vLY4C721yTcs/+f/6w//eH37Lc9T9frPP7+XXSGW34boWPHnv3909eOf
fy7OHv/x86//98/uX3L+mt+8Ft+jP57KTkSvTfHHS/Hjj/+Fs0bzXcTf/7jlj+36l72+tOKff1rW
P6gcEe4SQzLyAJv+/GN4XX6iOf9Y8oDLCbuwud8KhUXZiOiff/K2+wf5CrYyf4/D981Vpl3a5me6
8w9wAxDKqOZTjvvz/3zz2bT8zzT9UXT5QxkXouVjWGD/s50XcTEuzoWaBpOLM2qNCkqwjBHlHEae
ZkTtc6pZKdYuivnSy3rgZ1oPvA/n9f1PA/fvj/i50TeE3FmrFG9IdXFt0zwnySoWJFEdZDwzEi9L
u13d3SvGbWZ9a5zbOfmgJ4XXN4+t+qEWyT5fPHedbKckz3XxpMfprh/+6ozBLS35Km++UeXx8Sp2
0/6IAlhmjVc5hQeze4TA4PcByod66MXJreo81woF8DZ1CYZdB6aB3o7e1BWHPlLcSiY8qg4qJr6C
nOj73V0h8BjkVXdX94/WcPIhg5F41pN9F9/Xbufm7ryT/NJrTtVee8w+NZmreKrrbNx85+faZcur
19YwzpIcgOWhYNR1LpDZU9B8CZVkXxfx391oXOnt3xudXebuvbldLuOfIsLSMEH2aDQJcGbv13tf
7CjOuplvHIJjeYXFo//0fpMXa/h8eNd8xKksB0oJtBgRd2an2dP9YeNZ8csmCNwXzgVJhPWbSun6
WREqydDR+j7bBCnGQ1gj4FZ+ypO/3u/NCtb17zn7qa3VasmMxqr7JfEa3hcUf37Yh/pjcxxvygME
ovvwNbxWTzpX0k3xGB1C4WrPY+IOn9//ilVm/u0rFucxmExkR5b47Hwa9aztmiTJUq9F1lfZobgU
oTvp9tO+Mt0odGPFVbcwk79YOmdtrlZrrjSmjAcbbfJ66vGsLQQmA+FItalMZ3+jh5etEXCS9zJI
1BKdra2pSUFJuYQormeVku6FajY+hg5E5XSKzF1RatqRh5vwi7nK73R8NndAMOwXzKC6Y1trNa7d
bXfiKa6e4E6lr1Nq6r+36jgeCUUo/3FYIuiLTO35HCiGpHD+xehoGtFS0JapQThxcKNJE4C+QAIH
TZ1k48g4jw/QdFysDgEKwyviH2As543KSu5kipqb6MAbrZvbYeMT98TH90d/OQV+OiXArtMn0qpk
KpabcZ0NyCYSqrHdTqCj8eYAsW52pMDNwnhuZEhhYzlZN1SmwP2njWnFZF3NrdfjeokDIyDgo1ZN
7AXqGPeW856KmhoHInHKUQU5tk/0Ub1p+77cd+qMKAHy/D5Ar/SmNuRkN4WqxSIckw+tSIIN2Z/V
6UIWgbo7yGygawDYSI+ef8hcOqIIMRzxhWbOQNbm+iap6vpKb+xXDQ7jEQBrsnEHrxS8ltQF7cnL
iwi2E/+sel9qZSKkIqLRacyfqryT/bhz0o+WmqTHSNOaHG+Gad7p+CIQCmPfNroxqIPJs6Et6i6C
01vk5lVFavkmoMksQV6DYNiUtbxor8pROdRz7UfIIyHaM6U3gdVrJCebwJcD+0c6kD8p0WJSQmxb
hFObG++by2EBy0aJ34bDipkxCcrzuTDmoIb6VSMJmDhK5FGpUWTXzHq5BFhVRh8KM1EHfzbgEx6r
agZTETX1i4X+sYlR9zBzOI518O393bJi/jIwb0Q8uB8IdPHP+gWrh0Mr9bXa492tIVdYxUr1ZGhV
f9CqVP9gGSKuXVnvK7Lo4TR+N3WBqWI/DNC7mtEIb4t2sSQYVEvCMq+e54+xqoXx7je/kj2EcqO9
6FeRNkCG4HzsUKkT1mAV5pGtH9ziQ5h/UYY0cBFQROOpnxQ/1XAHtK2QbxFjcSUG7EVbWzgegq7o
UThB6kdxlQIOFN1G/nGVF11Ek6hygpMGqMjbFe3o869LJ621OgoFx0rplGMaTtZ+ws4d4wLUUEQc
YU3fVKpL6Wm4LpVAQ6sPmjqevPk+CW3Fi3QofIAgho2LaNndPx2Fb9/FDMM1JDWOZtVqxVW1JgQY
ePOYkNbj6ovyPeVvFb0vJdqYoV80teBSOdh5/pEeXeV0ZGF0cS6QooeT+Co3VF4GrSHPT3JhK+Zd
RvO8V/BtyTnCoURh5UJfU2nreqyNNDhOTfJ9cuIE3Q36o2p43Js8tT8O0De/JnWWeaZIG2zBm8ZD
TNb2hhFjEQtV042tvVKCWxYABQ94jwsCA5+eNRF60DjJ4KAFx0CI5MeYafqj0xlXcphJXoL5xiGJ
4vImi4TjF1KjflRIYrhDMgt/HGLE6AOpu2Ep6x+xiJ5cq7fFHlxrdy3m2fbTLK4/1FzHe6Wfm6v3
d9blvPHlIIF47PFuktcFwozry0aUNDh2vTXfxjEKMGNXy8cskKeNJbKsttW8kQJB2nGxfAQUsIQH
P4XvRho65hgbzrGs9O7ZbpIw8WvQhl+mKhAJGldWflATJT2WExk1vykSY0v1+VcTxaOY3PpSZl5k
Ws+/QS+oTkW1HByFnBgv5RCkj/pIIa2KRi3dZcDM8ZI3MPfyBFSeHwV7CkqaXun72ZbxR8cXHt8Q
ozLsq36Q0IJJ6mhEylDL8JDvRa/ddn2TvORGYpRHK6dyc2gdY9hUAljOu/VYwjcAE0dOceEanfdD
oImBKrK6LLjI8vOOKrbWRPNRlluxN/KsoEARTjtDUksf1m+2I8joDr+9dHhgA82D/AMuYb3oTQj+
s92y6J3R6v24yuZD0GfmTa6mWwjAJRxddXfR/CGZtZyyCNCcdzerE4R2Blk64qYUIZHbRzvKj6lv
/2/uzqQ5biXZ0n+lrfcowzwsG0AyM8mkJFIiKWoDoybM84xf/z7w3n6XCeIlTHfXbVZWG1bJMwIe
Hh7ux89pJVBrtaTSzBafRK+uN4LNqmFo47ALThLc8LlhhSKZJZToTImMF7k5ujwOOiHSToqLzBXS
TNylJaMBox4lG/XrxRtiDilzxgYpBdVQNEkWnsqhrRGXDP2j2ubKdV/Uou21o/gpq+kIhUP7fPlj
LhPFpbk5Trw5nEMTpKIJ++6RI2rSt0X4pBX15Gokm3M7zWvdXErijYiwEnxITRkfBBj1qlt1bjRV
Om6MFt77xje7XVMLTwaHHiGwvtiwtLo88JwzMYTFq0c+t9QFstyYucTyeIS4jKzYoOnCZ2PqvGsl
9dTPmjh9u7yj8wc691lCHS0kRIwAGlLXPjcphJUh+jofkBn+4tgaOUpkDEFuXPHvgypW5tOHfAAP
iuXwt6DQwleayD8OU9y+NEkb7cMRyS2mfyDW6DUl25kVqlWpyQRgDnD88iLfeylMjrOs7oyc1rB/
vshhSiKLISv/qARmdhRMQEGQvXa3aRrWn8RhSrdSrfeXP8cBKqo5kQeb+66qGJmJJI0mBtumuy/y
KjkGcttSTBQ0haHX3Bt+63KWPPgTOw7mKagmB/476ToZOclU+zL/GbHDrTf/61DZ4nPPg4e0Y+jD
wO28eFETpIdsii3rUJpwM/ZqzXBKReapByVU/SOcA3VWaa5Ma/do1dF4HQc8y3RfQMLVEEvgB4l3
l8ZQQDSBlDNqXrfXZdSPX1MjqnZylntAnYsS8IY27EIvKj4hdd8ejSyOj0k2DkxVR80R0vb0kzR4
ym0zKsm1qITAR/quvB5GOrSh2Rgb+cP7g0VYZOhnflJR+dcWXt6rYV6BugCM0AZuJX+YSC8b7WtW
fgi7rSHeFVtzjkI+yzuAzuHiFhiYZ63SinZkGBrBbdlaX+lwiDfwocOHUSRf6mlzlPDdu3F+b0C3
M8tD6aRIy0JJCNHB5IMlQeMTuhBJ8Q96EwyohiOIDTFHfYBXF7Zyy4pds1GMk5eP3sYWvz9j/ARu
AR5qTP6QO52fsTxEAGWSwW3GJsrRkm69CG3pu/o4yTu9j7dojd8HZVgr2Fza32CjgfGcm8syZj8L
tDCPZja215IQlrfTIHenZBybjerE++A1Nwl0un2kzRb0cuem4BZvxz7IguNg6td+7lXw66WGq6qM
6dfsJqm7530GT6S7pdpHG6Hz3YOcPgEBk/gF9oZ3m7bYWPh25BpJwvBoGNHwuVEDw9aLiAaApVQO
/j4d6jEVvtddIu1MBDY+ZrnwZKbN9MC019Zd+P4rA10hkvNcY5YaWr/zvUAeh2YO8ptHemuVK6XC
9NwmvXLbpUUYMSVbbNGsvr+fZoNweehAEKlHzB/nzY3vVVGPCozBOKyShDtPioJbstZ+w3nfexMc
vxK9YzBZ/PIl1B5uvFbISpbVZ9BIJHIpH5QKQn+mCZuNmubKWcUWbsuYCCLkxIjzFVmV0qu9kUTH
JK+hp/W0L4k4V9nqgkDLZWQXgZgi1CLqdlvIgws/55/Nc8wPwfkngDznMUi187UC/2ZTUTPjpqyK
6CgNxP7eo7YzeGV+lRte4EhDJ26secEo9LdBpvMYnFIxuoxPRJuSbhN00MKkBG6vG8NOEyskfayq
33lil31uiy66DoIxu+Lqih3JbIJD0DSdXbYVMohiC9lvG4bfxbYamWfKjcPYaJ5LmoseQ0jqkgvk
D1NQmnseTf6eYf7h1psENKsov75oXXMH/r56uJxYrH9M4i1tylemqMV58GMpqNusjo50PSO7NdG8
MFEusgMv82Edrm6AlInX/dC0rjnwxwGItHv5N7zWR87v9HkKn+xtxnZDubaIT4Dy0xFhiPjYtDCM
DBS3XfxGMe28lh5BokYfhZKxZOpyuXoANNOcACuYXyWpG/diZwYHOS+f2z6ddnUAe1Ot6z3jk5p2
MAUFOKKKwrBBvn2dSTw7jSps77zOhJ1dENTMVrv+VzQ8D3VY2Yrhw6KiWluYyfc3KgsEPSfOoYc8
fBHryzm2BGhAw7OrRldNIWW7qRwD9Ed8xYW6GlGSIhtfLm/rWkgAKkOIY96RWfn572/OiCpFQofu
RnQs9VazxXzIqfv2imtVWu5cNrUSVKnCz8O5lH0NoIvnpkK/bqWoqXAiIZegKhL9m9YHLysrw7CH
b2QLtLYSU6HB4BRyC0OJtxxTt/JqZtbBaaVa0l0iAeQnkApu+OX7R6mKCS4tCE0oKS+DjDChPCT4
U3T0QMAcqJIEDiDf3qkT3uGNmFkfBLnPXQ6Qt5F+r65vHojDZXR6+4v9bPyoKyLZjI61ZDIGLwn5
IzKd1ac//2r0pF4JZ+egtsjzRkhPKXoI0TEaLGmX+6J3O46dcBAMIb7TvXqLK3nNSyBJprAM9oHH
/iLUwGiSVn3LfnZhtAOZk1/JwLkcGmSMYcLyenl1a1+PrIPGJznWrMZ37pMx8E/fMrBm1FJ6A1tA
7DK2Ox2GeHIqabzVy+GrL/j57rLZ1UXSDeOUg8vgXXpu1qIBVHmZFh2DQmYWNTLKK19KWtv3RuHW
CEXt7l/YYx5sNodq1bIN15SZaqVdgNZHIQFOn5Ls5EV8ut6q032X91sj+Cu5JBC1GQE8X78kzOfr
U7IkN8OSxxD1TsHp0Zk4DDV5ZMOoyVEQ1XxnIVJGvdUKDlSSgo2LeCWokaDPU/lz+fcd3xusQjqE
S3p8LFgblRpt+DBE1beB/t/h8sauW8J1ZsYRsvTF6QjoYFtxGSRHqYu8nR9a1aEK6ZlTPo03jvva
JfyqBjDzekDRu7wfQBcOUt2QXQRiE3yPlak8jmNpgIuPUCvS2+LoD5l52+eT55AW1V+1rt5ic1lL
05mRQX/ntWjLpPL5ly2Yvcg8aYyOosCsoKjDICQqSMcoqTVdBUbHCJuRSgd8H1LoLMgdX1cC3MAr
DnD7d/vL2w+vCfbOswKmLenvKrx8qVotCzuqwFSwXE7CIYxKSbIbI8h/p40qfTRyI5j2wJtG9dDQ
PfuZVIlX7nXV609D2WvPdVMM1Jt16bOeDdVtM1QMfkjtID9FgtFda32nPDIDHIv2iFjZp8mk/meL
cTAGttz53dGMn7smu5flqkVcYmrNKzqe6S8vzPphxwS99owYe20SRiKXlyQ078V0L7dS8iFrmCgA
oS/cp6pafBKUIIrsrE+b0Y41cUwgdxsoUJWeHgd26CPqCnt21rgd8pDRSQ18pBd6gTmaq4p+bWJ7
qAns26gsSH40xt/sOKpNjGpN8iOHN/eRAhA3bjq0/XezGJNbE/rAJxWFlgAunoAutN4rnt22Bi16
SM1S2UX7Vz+JlVTcDqUMS5wSDelXuSYaVpU/6Hu6j/w2SM3a2B7VoN6hkmG9lGNeP6YUfwxX0lLU
RMK6ET43/Gx4i2M/ldwpTKXnVMz8z+2QhxD/N3ps2KXYhJ8FLS+YSDBGc7CnFhxmIkXaqTeLXyjb
PvqGYGi7Icmkr2UTZsNBHmnCfqDw3n8vAbzvYpFheZuqcSS5fmQoh3m/jY/Q39aj3UOTeGNS7cmc
tCUHo2arGvVOgbr6ieHU+LsRyF2z07lpntXc6H2EEvTx2ZIa3bimA65CYdeFxodiGoMXLQ4961gJ
hnQUqkrJKLJ17Qdkams4mNI+S23ULCtvn2k5qu/zBAAUxjlAH0FvvVtr0KvPXtxLGi3bfJR2g+BN
ph22mcFVJ8Ar6AqhNX1O1ZAeauvlJhMGjOnAZBx02UOqFBBcgftsDmqQ5/c9ANbjxOSsC0eieItg
cHGPYGyVE/ZKGhFG13V3RTaV9HRqK27sZGqlL6JHNDlUFChPk1iJn6AxTlU79gZm+HVBiAd71Hsx
2Beh6B9avVRGx0vH1nSlWr/NR334kZWQPTmNanid7fdlU7q5LCZQImqp+DOYvBjk0jSJpitDzvtV
7ovuu1/HkQUEj0k+u67E4lnRwvyXpSbNZ0Wb2pdJDKUBZx4UV4XWnV/i99HHqPFHzalHTfuuNX0l
Ot5QigXafabQ44YBEMBBqz7DmwDxu+mBRnSyVtNf6joYU+atg/wljuI+2gkA07/KMZSz4dSniq2Y
YZE6fjj/O0mU0JYGJKQexT6XvudJmyR7C2mzO/pNvmxnca5GTszbxmXsQn0MYV+7zsoxgtMwlBAV
EPysQ8JdVrNvVp/IHZQRIWoWRTj64U6RUYkJuD5y4BTlSCW0jBVtp3IrfzXGNAjswCo4SWpI18pp
xaDyr9qsHcddEoQtEh3jlNAKi/QEHbas/sTg7JjZymD4LmGg+pHXQ/okKJF6THNLjmwxANs5KyHU
R6sflMcpzrqfMGABNg5Dv/MdKYy92qljyQwRxhIEgGVB0j5XvWjFDpy09Tc/gnjRlvvJLK8gMIBt
Pmqbx35M9NFh0KxUbV9JUDLhdwepGwA6VV0lVMfyaLVRwwxBkH5I+tJLbbOsBsCdaaPdR+KklPZQ
MEpil1k1fApgSIIUuuj5oC2ue9XOvHlUiUGZezx+YK/yx09VxLwywIKoyaBP7DRcPSzCTwRwv3Mm
TYGZUZ1G/6Wn/jY5uF5Hg6Rr4lMXxcP3zsuC78Yo9TJYdEAnNrwKFmRJ8WTdjzUKKG6dM1Z7M5O/
fUlaWHXssfepnfd6LUo7Tt7AbN7Yxg6N++QuFcvmh1ZEN80UPgGFV9urAtIIxv08xnePsVEVolsI
MKKmoE971wPt1ttJNxQV6KIwDz4VgcogiVQa2SGXp86/roXAMFzaWcJdOyl6tAujqbqvwza4t8wO
lRY284uf1qdUs554OkaRq7dcNpDuEzniLmtP0FlMyAXjwM9F2xUhNKr4lpj4cPvqPlwWTpql3rQz
41YOd20chl+iRPGfY6kMHvnnkTqiOsV3muLRu558iFTtUOCw2FR48t+56smtLTVC+pCCi3xo66Ss
WVQy6LY0wlviWoKQ+baXkYvYQa2NSAROinZvjnBkJrBYn5IyVvHtQUAwJmsbodqZvVX5dql5Hs4U
0FjHJxrULa0cyTZ0OOMdw5xFwwAM+dWU1p1hD2XQBE4Liiln/qmHskA0B+vY1Ln03HU+8ph+35m2
LhWp5OS+0N/gzIxuGkphdCjN9EXh6nkzGHai5A3Tnhxxe8z0/Dkty/pjQYLIjJxiDcgcBlSgHZlx
ckAsBZqDO7nspK9CoJm3EHNbf0s+/X+NpLfI6/9nJP2+fUnfQuXn//VfUHlJVf9DoRe0PP89M+jz
fvgLKj//hWcfTyLq0K8NtL+B8pLyH97YlMKh9GOeFCnX//2//sbJ8yeyfbQ7wU/O7Aqq/CdI+SVo
HfQQ5VGm3vlxzLnxL59nuP4rF2PvM6uhFc0XM23bg1cp0XepqyqTqNdlT6FuBNaBqark2E99uTPy
QfF3nEutwXPH6hDKt+EYoAxSNrF/n0L9ca8g2fIxSi35ifMSfpG02vsGKamyywsahFxfH6RcHLur
wc8cbYzVB18Y2ptG6IR7QS4VNxy84UECmzHZJvCIUwB8+IcnDlfkL81dOMRxaUM0zTivrHZ54PTa
ZF6n5KH1FSodBP6+L09gZOV/MwJyG/6o8jr/3ZzPe5zPjfw/NygyP37+Z/f+P23dVC9JSMHtr7GT
ebZk/r/87eOa9R+oH+gHz0IZgDL4y98+Lsn/mZXUKDlQ4wAgy+v//46D8P+hnMQzhjAO3zS1nf92
c0FV/kOlh9cfLV569Lyr/8TPF5UPiPFmWTyqzEBGqLYsyYf8NDcQsOnlk/ER+HnGQ2Nw+q954Wbx
RrFjUQx4Z2l+Q78pMU6+x1iq1smn2KTsJ/JKvtYTe3Jy6UNV3ggQ77/5DJ/+evy9HTtZFFfe2VvU
xQZpoqqoYK8xPtol2KDE9YDO/7mRubYBwzAgO5QMzxdVqGqkUW+WTlRz3Sj5Jqc/eOjtA9rclw0t
Kgyvq2F8Hto/xm6pZixWk1KJHkY0YsF2mscyLBwYZx2I4/7Yyqz8jUonc8aMjOF2b78RuFdFy9Nc
PflD139pRq9wEjGk55cgDXfZ1KJsOS9oRrZSQUC4CVdemDKGiq5/UqmnspdNxzCSyR3UwLu9bGXF
CWYdEJrEFLy4MRYVti6XC2AuinrKGIJzlU770vp9AJDPLG7HrlY3vtJichgEHat6pZ0A1Qy71Gtr
6I2Td6YvlPOk/gnQbMt8aWqkDzlPCTjjw8FHoYzWdgKareKVYPadeB0D/nwh3R1i8k+r1nY+5Eu9
LahThWKWURgvCHAW/pWkNQIjGZQIvuQDejahAvdgUFZ96IaZ3D3DKCK3n7qxtw5RgQ4Z5Or8cWN5
Swz96/JeOT2gs6I7vKzdt3Uvqv7UqiclFINdI5Uf1BgMViDAKyFOhjN4AmS77TfAg9N1Ugu1XVam
soHCWlbA5l/BJU88FcHv6u/wNXrhlXrTscmyIkBdNIi2ajW3ERwAdj1GVwLTXdzZdobIBm+IrSO/
tglQYnJEQBZzUS6h9BQGRI+UWzupcZE7il+Md5l0X1c1Q2ZNk5zCSHXp45eupUfHWKiUj5ox6Ftl
wLnP9abixSaY/GfmnyXy4GxzuH3jaY0pR2kTttpJluLyq95mHpmISfoLnj+U5R5aETG+bcep3QvA
4XaSF0qHekiE4+UT9u4cc6dxhTE6PrOLgAA+/x2FYtVKb+bCjR6P+n60jOEz08jeRmB6/80xA6KF
0ETLmqrjIh2DLLFWarkVbirfNbzpejCKn1YsICKti04QBRSx0UzE3cJb//Ofr5DZES5JwogFMPd8
hUMuxX3lT8KNKV1X1M17/dtlA++C1Ly2fwwsxSnHya/EWIaeX5bvUghiKqe1jqK2EQrngHrmMBpF
WegbwBQzgELgPV9GjnoC7xzLugERK/H01z6rQnUVVnLkRpEXH3zkWjau/JWFnZlc+EZNASqtY8O6
MT4maH7ID2b8UCsPl3fv3c24WNfCM3owW4zx6NaNL37rsxdNOvbJn/VNANHPyRtACVBubN6SeYLZ
mjoWVMg6BN7RTAc4FkCCwb/rlC0u4ZXTdGZp8ZH6OsokGQYqlGC9q1wz9204PF3erxU/mDPRWVqX
8XcgGed+UJqdPKRlFJx6ajb7jvYBGNN6l/n6TewV420dhFtM7Gur4rIHF82UAMOFi1V1CeDtsmgw
6Vd7uAifGfLa6E9umVi4Wlf5I5I0mKigsaA3T0mh0LZSyncpLH5Ai4e2C4Ag8u+FEQnx+KpA2+fE
QfX87toU9kD47AY3yKwbs/zcmMpG4Fs5QgRVuMLmcQZI4xfBpxXHkqohJn35VvTl2evQ4w0hDbjs
Fav794+dpYtLBRy4HdQZJz2u9movdZA6pFsQ+XePjXn/yCsZDaInx7jVueuJEJ2GWocR6aOe7XKm
ysbkYxeNezO1BWqJl5e0+rXeWFs4OrhNYwrzMTilPkMMbXotVeLPNBhnLJnrRZJd1Sjz9VsU6UuE
ymu0eLvKRWYrjXonxB52q+CeKiHDBq3rl9dFZIN4/tqVoxv79IGkimp/66TxDcK/fnBIa88JhW99
dZuGP/pOtcE43lLHAkYPf1J8RR1xXyvafsgbNzN9WxIOfjX+i0j39rfPX/BtVkFV3kwTMTgVfXAl
kVOwhe4gKIgJvVz+Omth6K2lhWP3WgPSBKThidI9XYAP5RT89Ksnn8ksG4Yt57K1V/zF4vZjBgrC
T7B1IqMui4/SWa3QG8CxTp0W2pN5oIph1d+kiVLn2D4rnfnF50E6lKhYwRYH/eJdROshqEY3nwy3
za6j7k6PRkcxPCbarnxti2lx5Ro7+4GLnfcg8xcr0yLy54l1JZJgfmgHkZFEek27y5uxdtbBTs1K
ifMg2vIGCEW6nUUrBackTyq3pTBnt6r6Z2LIPIU47G+tLHZ87KBNb7SBYxC+MF1+2wvfmlGlFrWl
E7q6HJnhaZJPHgTLfDxKalpxA+ctFr8EBZMR8rQRSda+DTjJvy2Qep+filCMpr7qWMqscxtblW3C
WPEv8hikembgLeMJdLIX4arNm3GqQuS1POnOH5lHFEtHUIqNZ/fqUiC2Z+gLZWFmrs6XkocFSOLG
IwTj+kL3WEzf+mLjbbJqgxkSaiIw6YDlPbch67mo06UKTlEGKFFx4nofaeXGxfj+GTb71xsri/1S
lIkVlkF4GmQU3Wn2y26tA5GePL+gdSLf6krxtQiBYPnas1Y36c5XqmHjV6xFsbc/YuHkDNsqHuiy
4DQNtWCXiWpBCBgiuTMOCEkK/k7M/3Ru5q+DBZ0PunCUGuC3Pd9eD1BlGbd8wmM6dnaXD7Y5qY4q
fxzvL8eJtdyDc/zfhuRzQxoEZFVnzCGpa21BedGoC3FJTWO/sYtbhhYpfDS/WrrBDE659bnpCnsw
W0dTrs2i2F1e0apnzsSEr29VnobnK+Jus5SeQsopEx5AB+yq8UEItxKA1dUwPgUUaK4FLemlW8r0
fSVE4SmSfxv+BAzjg2UmNLO3FIWWM85/eQKjELyMZ7D8XFt+e1sPbSYYMHSFJ+QTbdRAXDPdl/1t
9j0OKH9kh8GBRntCAyC7qpmZFDY+28puAgWGTYEhdYBPS5Z4pvOj0BjmhVoPjfIQ8P7aCiVr7/4z
GwvXkCuxobGPDV0V9mTBaKuN4W6mMUhmye+9kPwUIHi77CYq+7ZIFphnJxYDdDapOixCC/SdPYmq
H55Mr7+LoOIGqh/8+Z1CNQHPloGl0v5auCKaSY1QZyhVgEu74mksQIJSeeVG3rO6kjdWFrGihWC7
GZQsPAVeYrdGaVtU6f58s6hCAcqGpAo/nH/Cm5QRHdBgEK0mPE3mbZsh3NjpGxZWDhQPVarroN2g
rngn4dcFid9kdXiqxEdaav2Q3wfyLeKnG4XFNX8mNNDYBR4JXnixWaHioSlSaviz/ktN74X+oUm2
0ryVRwnNln9sLI5sXtP9iBI1BL81tdd+DBdvm6sw9IfFdVoYTxGt6DvRLO96QAv/wuXe2l6cpWYS
S6HtsF2bn6zuMdKeG+v3ZWdYiFm8Zn1n61t4A6gAaRhqPTwJN8Ct99qB2XmAGZ4f2cqvdCxtQ0Kl
qrd5ehnp1uauOcrbBc4f+I0rNrLSt0GvhKe4Tejn70rtKaRvb8U/Lq9y1Q7pM2B5hSUbi1xdLVoz
ZhqXJOqrPrz03U4tv4ji/b8wQqNnJiJHRGcpmZ4jKQpJDZeiYhzUeB86knGTbLnE6kreGFnsmJ5J
QqBMBhfiaPU7rQ7vdZSIwGUxLg44bmvWf90crJxUg2BWXQpSG7EqpKVMYAXLYUOB4+rNdVJmbihv
ucJKYkaHAKUPZvPmotMivA6qWraVwb1RSYFNRi0D0UJj0FUBt6TtBtB47SI+s7aIHNLoeWUbYW2q
XOMpFdDZSO6kyabBFNQ3baTYxfDQ54RfA91c3x5B4lz2ltW4QhcNVlD+oyxLU9lQxJ5kECMHn3oB
lMkwOjEnY1dip7qVZHnwSyqTW41xv8+9ot5w1tXQ+cb8IrRYpSw10rzdgjUiw2TYnvCwWYZ9zWeW
9zJDDnO7ehaKWTLOTGlgCoxEzQEanS3hY9mFeOltlH4Nud6s6sl4kPIjWZFLP23jUTOf6Xe2JdAo
CATQ+VkKXjN4T1EsaMPTI+hWG+oQcE8BHFE3xqBcKca/eKfBdPyPufkkvQllyG/5aVJhThwSoE93
SfVrih4v+8zaR3trY/F48VVhMOQBG0V3necvjDqN2saurR3DtyYWkdIUgqAsu9mEq8q3mbwrhYM5
/qqlDfdfzRPhFObrzPI+DPqd75fnSZ1ijvh/HbQOKbGd+/c+ELyoFX62QXESM+DwWXds4vjD5V1c
Nw3PDF4xZ0FL00WPeHI+X+lp4StHfUpD2+rbwYW1ydwDDgIZy9DWnvqedFKqut/raepv7PPqvcu7
hk4gEzOysZTQiAQIaURJZP3yXY6Q0lXclu7UKT/TsLpV+ACKMB3nsqFSiDskD7r+GGbiRotp1aHe
/IhFTU9sQIWH6hCe0NWxqsoW67vNZtnqOQT8BcvQ/PJZFqpNrY479MNJoCpg6pln6UdN97Ndm0za
MS5a1a7G8UbUCnXj0l91ZYiEUBqmhQbr/rmH6b2a5h1C8KemSMRrqVP3kSTBY5DpncsooOmG5TAe
N3xrjpvvos6soIFAGKM0y7Gythg7MMklYV0TbtvyYSY+BSvWNFdo2ljUI1vz0YvVXSglO6pKu+75
8g9Yez8wvEPR1JjT++Wce9+YXqt38ysl8m6NRnVpT20c3VWneWNi4TRmFOp61fNEEfPHqUBzXLyd
BR4vr2PVa/4xsix7VUEATVaAESEtvpKdRvHnwYCXtQ7vuvBHkmz4ylqeg3OazLfMNAXL7GMCy1qN
VsGa0usJHdgEHrv6W5Bu3LqrLsnMpoLSGE34JSiok4BlezouOZiMCVvwaGnfEJt3pXD73K0uaWaK
Yi5irhvK5+4vJVE1JgxrnKLBdMJQdpr8dyGPO63fCmWrDsFwkSjzwQjpi4MGbr5oippQnic1k9o/
g/FKbq9M7WZKPOdomYVDsy1smMbVHY8MS8+6q378edlhtn7E/Pc392/WGFwmEgcvil6CKmSY83oK
v1+2seqU88AYRQAAeEsiyNRk9h0IR3iySM808zBE0M6Vn/zgyiiuvGnD2vqK/rG2uCF9L54Ye+Wd
rgXAJCo3rSFCDu4uL2k1XrxZ0jKlyNQkDhO+XSMjDgG0lWGkyxa2Nm3++5sPYyjAm/KaTctap9Hv
fZRjAphjQNY71mM1+RvRacnFONfYGFz8Z9sW4akdoHoZvI4aW+Q58vBxBthG9cc8PM6toBYG9yGP
bU28j7R0rymtG+SN7eOR8RbkZ2Nvl0El1qU+ClNWHiTItBl3nhdv7O2qi4CcBmYDwIq61PneTpNg
BUYyEiXD9nfdGtNx0uGNGZR8I2daDSZvDC1OV9mX2pDobOoQv0hp7CQZKXWa2oyqbCxpy9LC6yWv
UsHIYSmbtEMp59e0boA5wPj7ctkvV7/OmyUtPN/MsrZQmp6AMfm9Heq/4rDa8v2t77Pw/VFN+7xq
sTEZD2mgwG/+XYq3hDi3jCwc/lXiOhBxM5OPEnu/QRxsJnHrXwVuKhEZF95zi+8vRlAxqQOOhrLO
vs9gwU1/j+JwasINR1tfzD+GFp9f8bPAgk6VgkMJCZ7yyxzNnQB+//K3X72HTXJvoLNo2L0m529i
UtH0Ro7c0/z41gxQXIphg/zO7UjSdhWDYTcmJOwbgWl9Zf/YXJzVPCmBj2rYbLsXURp3eFwB6+Hl
ha0GW1COQJwhM3tHzViIfsDLfuJVkf+OE8WG2kANf3WiU+lXQyYeL1tbWxITHa/Qd4gMll6RNVEb
WYNFrT/IxH0JTzcsnFG/r+M82TD12oRZJtY0EGeuC7quAPTPQ13dxlWrgokEkgSlkCXZJpdWnEAK
ku/zYm81V/Mjso/rXdyNrjHdaUb7uWnV61psnFgQY5QSxv3l9a+dCk2diWpIfZg+WRxv2eyYJ4r5
TWE4uKRyUvY7awS4P3eX7ayFKg2MNzKE0EbA9Xe+9j5iknkwk+iU+Pej/5sm2OV/f81r3v77i1AY
BR6VJyGNTnkGske3FSaXY/+pGFun4oLMtmiaVl/gYLuBZ85Kt0CwzxcUxJpaTs28IKsvr5iqVK+m
mDFgBISNg1/IsV0nSO+WeszgqT+kX0cLjO7lRa8574xvAxpG2RGi7fPfgJRGgxgCi5b8R9kXHVph
gv542cbah4P1ElaYmY9KWg5rxNnUwjqWR6csSR9qXvs28LAt5o21YEZIhi6cOgLsycr5QsqwHMd8
zKJTWWfqPIXaOSJoILcrih910XFZQxn7L+IMLVkmt2jOUkZceCR14WoU8zE6jeKtXyNtmiBy/Sx5
qZOmt6iAbsTr+VssDz/kbeATeM0gCrAoDoeJRY8iYOrZjIzHQrHl9jmSD0N2YLrqk1R84v254R2r
FnWIU1AeZrhtCYnIFTFMhESPTl29I+dh0pR3y9g4uepTMjVsn5H6UtvSG3rlLTlfKFx5TD7M2oBz
MXEZ5bQihUXXp1Hxw7hier1Mb6TEab97v6jQDJJjDady3Ku9wyRCF19Peu0EwFtQR9jY8feeyw+Z
CSNAb7Pfy/JUD5gwKfwyOFnjqRVdZBgun4yV0jAGGI+B3weybyDO5147BmKpGDI4ybjnydGE7nQQ
Ku+TziSyqD30w68xK5y+Kh1YKj6M7ZbU6fuQh3k6k4gN0z5EGuLcfFkY+hhMdXDirrH9uLJ7OvKd
VDnNrlGf6Stu7Of7Q8oIGHkE8RuaqHfTiYmBhjM6QMGpNGon7L7VxeB0/Y9EvwrSaH95b9dswbcD
aIhuOFNpi9OSFEIa5D4wEKUrdnL6efoiQEstCHaq/nH9ENULaeb1EtlGEMrnu2i1gRHEOQmAoP6O
I5Ko5FqKww1XeX8U0VciegKYQLKZWH1uJGV8OZxSSkENxBNV+lAOkWO9jPqLkP2Sn6x+40W84hmz
2gilM271ua98bo5B9kGrUdQ65T0UHYLgKt4TYktyfDRzi4Tq5+WPtXYQzuzJ5/ZgXLXCrOaZL8EU
XHiS0xXaMQmMvSl1jwq4YX/4PTXfhGMSNvZWRWOlDD1v7j+rXWxuFZhDb46UTYRAOBhQeMBCc+UZ
xXUdXkcxtBettqsL8+D1zZUs5m7RaQ5vgI3TsZIQ8DPmBhGaNiLidbNLv0nIGdAxc22urOjWcJQb
GanMb2P0OCbhHpIUR1Gex9a3O2Xr7nyfBMyswhZobeql5JULu14qSr6VJ4Q5PbZNq7Np4dDn3nLh
laIEMHrAjvNAAvXFpQ9TroUQPQHtPo0/xX0A00AwOrEaoFog2WNqP2hHfT91h0yAFm+j2bkSDgiz
M2szGG4cepmlsuMlDAZUrYwfEoIKSfSlqn5Z0aco+rHhy3NkWVxfZ6YWOZVptCq0HJgq+5do/JVr
H8I0hw/k3pj2qn7tmVd5/rRhcz4fF2wuqyzqZEgFzRTOa1zb9YdAO6ASEHn74XtT3QcaKu4q42ZU
0PYbhtcWO0+vW3PRk27yYl99r2K7B45OkJzU7pdYvsS/alFx/Lh1zOaLavpXqbD12J8j6nK1OqO/
M0UWrc2ljqSXSxUUWbyPh2o3F3Y9tIJzuhpythEGV1rk4CDfWJozhDdH0ozrSfbnOlo6tQ5TjEL9
lFXyjieXYjEz6+RC4oziTVAEn2Q53QfWvTcOfwzw4TfMOCUmUTinr2HjzW9Ah26KxHm1nSBITiX8
F2ln1iM10nz9T2TJ+3Jr19JdVQ000AzDjQUz4H3f/enfn3n1Z6rcqbLguZgRAqnCmRmZGRlx4pyh
dH0LgIipxVssh8ItyptkoTXgOKTd5na8k9/MIYpGEa20hadr7UNavg0ySrkPla7D8WJ/UnS6ay1/
Z+nZfqkSqint/PG8r1V/40EmuPIY93/fspp7U0XOviuoy+WkDMvccSFpgqHENU1IRLvMRQnD28xu
i87Ca6OrkMihLWt5znMGK8mLU9q7IbcO9vD9/rYRDg02CPqygNHxarmd5qY0DZpIHLbrrDzU9lHr
nF3bmjtbr7/H9m7WNS/u5If7RgXRLE8jyjt0fi1aC6s4pcj7DskKhdxLSptEX+qSl2lat3GLifbm
tZXVZaIWUmBXA8kXVYIyL1QfuupZG0g8bOEAhIYUIjs6k6mer+XustHoO3jIcA8SaXvgfOWxMKwf
cKaNB6UJ7I0oTzh7BMv68haAFngVEbWoKSH3otNFBdNaMz9PRbe7vz7CAS2dh4THBh0fK9dLugYk
pcQZnlWOpxlPilzspeC0mV0UxRnQ4P1naOUI3STlMzQeBFuhcbGycF+FqheP/SNVAkiyetON5vEg
O/E/pB3+/t8GuXKPUTOCul3uYXN+iOdDlb4ri9hFKWvDDYXLxbuKlBR1YNj1bneYXdIr6Bt0zhBP
QQv3rEGde38kghCZ3go6EZfHk8mj5taCltZDSqsInQ9qvqNI6hMpm8rntI0OJeVma9y4apflX196
9HIorBv/Q+16ba9K+Gs6B+J2P5lAYh/a36+k0Pt/ZWLlGJOk9TFtnNFlat9D2LhrAvg2p61WdKGf
X1lZLY1m5DIkunQCDD8KhmBZz7RzzOXX+8uz/Mq96VoFJiXBLowDjGVUaxcR7X01npOFSrPzyi2d
uq0RrVwhc3IKwsDKL13ZPNkoMhTh97H6S43r9/cHJTQEjwpZVjBD8s9n1FUo0CVSr7Qyu6dCU0mv
PimT9tTIuzGovfuGhM52ZWh1QQHjqo1geW42SklsriwvQMf44ueVsXErCdeJ/tRFWn3pFF028tWQ
6qxUnDxhneAF8CbthApB/LGNKavpRfjj/qiEW/bK1moLKQBHxxlVkYulN/PbIfflYzbZiEwr3+vG
io55Nn0z5bnY2LnCVYP1BqpqAlZaDm6HqDRqpsNMiVm5RdouoFekyP0PuW7Q+h/G458cfSiawQNF
7z9qKrfmmlme9MrAXGqRazWKhMuenrf9/bkUeQiZa5u3KvRA/OHWylz7pVWW6f+H+rGHW+15+xTf
MrLaWFFiZ729oGwS5dQaNT2wTyakuPdHIroqlsYJMn2kcAiMbkfilxXYfIdcR2Np1QelryoXyuhi
4wEqqN3ogHr/M7NaljjoIIbMR25dxyke8nihxVLSL2kdZ4c0daDFa5VpF9Rztx+dztz7aiLvel8K
dzkE2vt+TmCWS82FGzRyCH7n4AR1zGbryhLHrM/N689cOesYqOb/BwHVqldA/hcjAzYGEFVokM3r
pw5lV2gWee21mzku8WoD2kKSB8nPNbJEqXzUTyIqWs2eRmt7OuQv91dadNaQqftlYDU2zYDIJprJ
MhHwnIEY2vtaz/fQO2Wkd8K3+hxt7HxhqLXEp2gVoz5ANHLrW8NEyS6YiIaNsnT2ZScVu2yASVPK
B5hR1TpBOwHOtNzmUVe2Rfk3zPVbWWbhtHISEPHpP0+F229I48FEm0TldlK+0DvpxLUbJt/uz6zo
ZCVbT3smIGMELFd7KEdBblAhr7xAuySrp0prdhIv//wLiIWg2SiP/8w+vvLRK2urWVWcwpRztEYu
kSofLJicIRuVgumZItC+b8uDVH/JtImgrNsjSfh4f6jC4wKCbo1sLNwGr+jPlagMc50zKe+Pte2N
f3J8s1a/fn81OL+f2BsSvz/6Gdp0hTtHW8Hxcmy+mr8rE6t9IKG4PlkDN4ReDYdEjQ6qcm6m7iGW
PxbaJ2N0N4NX4c67srj8+9Ut3xpDLEEDTfCq/5OOku06YbKD8WnXTOH3WDncXyKhx19ZW91NmSyp
9jDjjTHg5bmq3y6XRhfUf5CY4U6HARK9NF6F65VS7F6Of3YvJF+r+Fscn/6kI4Rbg6QwBKZ0SMCn
cTtxXAwJaiocWXO4owT3Mbd3VfNx3GKdEG4pXkoAwpc0MIHDrR00Z500lEl0pTHEjUXhxdnH2QSw
25puaqFeoA3QKSA6biN5PmVQ7/7+kpHIo3oL9T3VzdWSKWaF/tfAa95Qf6QgnSiidJi+b0RwSvHr
LBVRC3W19WmsaVkko7xEe01PSU1roK6EPRl9kkLaFWHhDvnGWSHYaBjkrQYahRtgHSQBG5ksX6Eq
DQTOi/34rS5zo6rQCE4Osi/RqZNPrbVVtl2272p7g3SlKx9AvQpV3eowriWzruC9ji+1Q+7ONKWP
TZQ8tVLl73LZ2lIqEWw2Disg7QBC4S0xVomRQk/GVB+Tn7iMlBJlqTwN9vP9hRMcHzc21FvvNOKc
JgA/ji8tBcpJ90+JhX7P+DR0n+rI3t03JvSSpU4BWxrFkDWHqj8Qw2lBD1n9/LOOn7VuZejhQfXR
eynk4atUBQXve/P7fbvCibyyu1q2VrfT2ZbK+CK1nh48yTY04L+/y6jlkbWg3wr3WL9ECt5YspMO
8cUZ7KfAb89kzPtxAwotuCB5EcB5RgcAqUZ5NY7G7DvZgf38YqmgdL4jZbAxCpF/01xAwytSrg5B
+603ICRh0CBpxZclSoSiITqYIDBz//399RA53bWZ1S3ZoBXBww30Q5RCX4PUj/2oPkR1ttPjz/ct
iTzu2tLqdiTtVmn1xICs6SD1de6msvx5NCqKfYqb2/tU+/2WRpQlr6Zw+aKr+zjXqSKgPhlfNOer
YT2Z0b6vQpdGm/9tYMv5eGXGsaa2IVqML4HyqA8wJ0nFZUn2JJ8SBKHS8jc1qIE93wxrXSqJe81o
LV/Dv2eqtNZCE79wPHbZj/vjEl2XzB+FRBqXSMetgXhzYjhJLvkgY3IQWlb2t6qpsO/Xb+Ki/afq
D738vf5uhKQE50LeInYRugvIBjCo0KEBOrid1drva7/RJJBqNiC/Bv1gE7mt2o9Tt7RoVpvhcPrn
/oC3TGq3JiHa8tEdwOSgKG9TBDrHHHLGGCaPpnnU03IfBltS6MLtdzXK1TECX2de9mqSXBIz9srQ
DA51phVuMSiSW4fpQzb0ycY1IzqBoeIBygl7A/mA1SjLGcLYegERq+m+o8wek55EM+L+VAqN0IO9
NEfR47vmRhulpqRRhTKM3n0Fsxl2L5tlS+Fq8exc+p8gTDJXuzstwxhSXF580aB6yURzmfzNL3l1
AmtUHxA+uD8i8W64srfa5olUhHleYQ8RuOegGty5PNnzkxIderXZy77qZtpjkv5dbr2vhXP5n+F1
Wx0yvDJEDhoJa+Ux1+lRNO09xf9398cntgK0cLky2W+r6bTbzG+i0QR7Qz7cKk51WkM9dbxvRHRr
QtWIGBp8dgt33u0Og77PitoMI7GhXJI6Pfe6//W+CdE4FkAdyVZoT2DQvjVhquFA1gUTCRj5Kf+q
Oy+w8v2BDQiU6Cngi18Vq3MjKzojQuknbk/owXjZhBQr2ff7VkQRAHjjX1aU25HYQQ9XjRlwztfP
uTbvR7TVlOxkoIh839DPVsF1LH1taXXWmmPqwzbeclGGQf0opQhAjADJHtouHPd1hC5GoLXWsyzB
qFjpmfkuVtPnZhj+tgYrdNHWG4+IhUduqdvFLpyiypXnbnbHUIZWubb/ss2ANvuCzvoGMbfHKo7o
74vS8GiNbXdpge5D3clDCH2ILZYVoTsQ3y4weer9a8yIX2pQ0ZB/vsxx7Flpuydyj6yty+oneujV
DNJey/uVFmewf7drpfkI6dgBMGcjPQB3Pjno8dh6tvSBmPtJjV/U9IOqL6hnUF71c2jGn5S48nrz
nZZ/6+JwNw/FYzO8gRc5s58B1R9kFX0B1TPyfZu+keA5Q8o4OtxfeFG6VluCWEiKKZUTKt1+dhbD
MCGHRONmeY6H7DnqQffOxaMRxjt5mi8TKrdtBkY8r0LH7UNolIvuWDWNW1jRDlnZ0xSpe7+a5I3T
VrhsVx+22sUJGitlYwDZNrvRG+PSjU6N7j/cH/6WkeXfrwO3MXY0VEbiS5NGnvSpGr/n9kb2RHjg
0ZkMWnuhK1o3TFbVVOEvNbHh+D52Yk+WN4474SFxZWA1hrCpmkmKMDCkO6hPcS9V/ZAEn+7PlChM
QfLx1zCWr7iaqSLuC7RleWyP9mPen4bxBKdD+ibeElkW3enXdlZvhBq5SZyJg0g13ljSDhWYAELQ
WnKoG/yLB94flShxDR4YYgBgR2yA9ep0s43sQYWXEQpp6uwNFv2zYwbg6X3T7OJaOfPI75HmuG93
OQxeHRZXZldrVviSUswDCZM63NvQWOoEtG45j54SWm6jOZ45KosM1Ra2XriKV3ZXqxgNkZ0mSxJD
89/KIJ8YmEJDnOHsayLq+2MU2qLDemniWcgZV5fX1NBpMhmsZG+d0jbx3UShKz/tHxo/IuG7Rf+7
TNmrKb0yt7rBYsuIer3GQZ3gK3UliAZeimzj1hdGgIvUODSlvPrBk9/uAqfOdKMY6U1Q/dH0lDI8
zbanzF99Oq4zWFyC9lhm0idIc/M6fvmT+fxle32PIQ+X9eOA7SF950/NQ6s3Hkggt7S/O9GfZLuu
BqquFi/spbooLXo+JF5BPEvS4tgBm33Okzn7A1wuGh1wKS0dT1RaV1eQroRFXQwkos6lUXlqCeOw
PG7UUoTOeGVjdZvMHeyC2aBw0Mud27a2N2VfzTreDdDSU+67v1JCV7wytvz71VnJdpgKiLTjS2aV
fykSWvGG9a/smLv7ZsSHF93PcKrAMiCvFWPNrgrasKYlrdRqdzLSt6VvnMvs1BfFo5TMb8r8VDpe
9m3D7LL2r3aavRC+LRSiwBluhzd2cm5lM2Yrv9kVseVl5QscW23/cSxTV+sLV6MEeJyrLcyd8Cql
SkCCmXcl7WS3hiUCmHhGZQNVhQzVxGgcHxGMb473x7dlZTU8X6HPuVYXK/DVepJVTjs/4fi6b0Xo
IyBBFppUtAvWlURQn1061lw8Fpy13d5ZyKbnjVq8MDK4srHyQ72iuwFtTU77OFSX3LyBfqLMJTeF
3khP0v84pNXl0pJnM82GIWn+yR6+Krsk2Wp5FY8IIi0qzWR3zWWbX+2spBuNUJswISNnov0wICpr
P8Z59gcusCTiwdNR07bslaNNpm4tUlzk+tsZqMLjFOr731/+awsrJ1ORbkxUteG1YKEMCeLBf1tV
m9GNyJVBjIKiAiMD9/LqupKiUUolBBcvdXOiE3kMdnac7Bwl2um8xiZvTJ+U7EGS60OOAlr+Jvfr
DZ8Qnbu0uFEcgoYUopzlC68WbErmHpUXFkzHwWGwh3+s0/edaezyyNzNRvLyB/N6ZW/t8qnTOm2G
PSmzH+ld97SufJKKaePdIGqloXVP0+lShnOImtftuKogjdJs5OGAkOOutp6cYXLL6kRSDSbAHiLF
0HYz3m9avpNG6Mk/dlvaA8tI1qfw9ResfDSK5bLPJ77Azj91tXGYM8ez4y1OXqEHXY1z5adFEiWj
hZ71xTQOEMfZ8sa9vDWK1d2vlXMNzGCZx/oN3f/ckYOUb/igeAxg0qDNMEhyrHywV3vJSFqeuLav
fQsD0/bCUpl3f+J4/xlZOV6shXLuL425JISiSj3Zxj+tn2+4nXi2/jOyOmETo8m1AZngixOVD35g
78pRedhEnAut/ESJQc8IH8LyRLvas3ZfxYUtE/sVZgXrRweFXoOKqDtLUna4P2vC44Gm+kW4A/i6
vdpGpVKUUxBjKlTMvfVZmhJ3LB6MIUB390/mDsAVzrzI860pfdOwMEhrzUuNWvby4MsCO2+yjaS3
6H5aUF3/Z2S1KTW9Nbi8iPwcNUJ1dR5Qmxsm66DpWQ43mLaFyBXOn7HIFJK+WToEbpcqQkXagKwA
1zYlhQRkG3t00IQHSUnqXe7olEyiIdvIzIgalzU6pX9ZXV0repiVc4vc5mVu6pPaoF6ryMdJgdqq
yPdz7zxaU79Tv+q9cxgj51+6Q95YRnAx43dzEp806XlBKy2MMvedSei39MBSbwB/qqzz10ABKnV2
bMJusm+Jdaz1wLOpmP5vVlaDN9IGnevK4UaTeetRKXVezGkrSy70I3AGP7UpaYNdGRmCXM6IdJNL
odo72B99Geo1Z/LmfsNhxXP2f4YQLbt1IL+gSWhCW/pnrjzp9ZNstS4ig39yOv4aD7CUWzM8IuW4
6RlP6Yw7NXAeTD3ZpZsUw4u7v7oTr8ysbiu9iaUF+AI7gq8eKMi+o23eiSOva5+WhkF6Pv7g+oJW
Er4H2ApoZV1dX5mfxLKEcPkllN+M75WMMf2Bu11bWF1e5TCE1SxzbIXDh3D+PvVPXbSVuxY5Ad0j
i2Ae7TiUe29XRy3KxIbsmmA0jx/CQn+gzzo2wg0fEC0O2Ez6jwncF3KHWyuSZDVBh8z7JWomFx7q
fQICgGqGIuWeVM1uHG8sjuhwRHOYByq9uJahL8O+usc0un212UdiXIEZFj3ryf83mCPLs6ve9koH
aQHVV/7kRAbXhR7J0o4DV/mtUX9MkQMfsuSi65/L/MBlepQ+GaEX1eXx/kEknM8rSyvPMAbE2fOg
Ti5+PxyWHtTQP9R2D30FZ55TDcGDrG15o9gmzy860WjQX5Pg9NWgFto8JJeuAjNNYbY4lq2G8reT
oEmVjPKex/s+SmJzI4suzHVAW/PL8upEnAp/LHPoRS9TPdHiqyBK3k1PXacgLeiBDgtdFSWnOv4G
snvjvhNtD4KTJYcJMRSN67dLmqe0xqqFkaBykPw15tP0qE/J52gyg43DWDhI+u4ciFaQJAYLeWtp
qkK7SCMiVW0o94VPyB16fVIcjG+NZp778lM2OLvG/ve+I4n2yZXVNYWEOvl2n+mEroXyFLbnvJRA
Gn8YgxNAzY2pFN1r16ZW90A2qJBhLlWEDMhIA6Stqp+aKKAo+HJ/TD/FTtdXwbWl1VUgMSY5WdBZ
deHmUbqvIgBGY/YdgFvik6Gy+kMip64+UYf0h89ddozHUzF8nYv+zbC1VZet+OpjwNFAewC/CrCH
23XtrCCzwoLUrVmXO/Stxqw83B+vyEdRGvllYTWxEaUxyGSwAOforkusPRO7+TAQ+yd9gJQJiTVf
NTHJvkVMGY3E0KFxTOlIL2SaiYg5fX83zL1baKPqtl13ltKtlm2hk16ZXm1Cu1aiwp95KdTpQeH8
DkbXyWrI41tvMDepeZYFeb1g/w10dVfZVmYQyhNXh84L+FXPDKJD2yRoF6rysdGPwwihpSO/bWNp
474XugrNllRONdgtXwGE/dhSA2OBdgVfbf9HEGxsDOEOvPr91RFTRqjSJDWIOPRvyrp+a+VHIyz2
sENvDERsaJGyXOTLCZFufT6eEmdMJzLuulrsx3RGsE45zvlBAo9/3/eFrkEEBmPUwha3xnsYekxk
uaDv2kz2lkIu6tv7qLH3lWbs6q0WEOFOu7K2csRQaxIKlEyg5Dz5NsgPuPTNL/dHJJw7QhdKTOgG
vRIxnlUnb3q4TS96/KGVd5r2JYahZcMTlpV+5eO/jFA/uF0gG2WdsJR4LuFpEjTkMCGrJjwT36kI
Pkha7KbjVqVHxDMBVyH1bnyC3vJ1u3Ls52E9aD7pnvHjYLyTtHq3UJED8D5oaEHDGTMi62eVe6PQ
LC9svSyv9iVcl6cy+30lKNwSIhjaAVANUNbwWl+KlaRt+JYITvh2jp6KnycZBIL2nxQurk2tjpNy
GrqkS3gzxnJ4bOTabRRlIxoUbgJevXDC8fR9BZaEzzoczJEXltY8qaG9g8berczZS6PY3aS6ExoD
P0iLAc1WxES3ruPYXS+1JcbqJvyEenar1wcpQMsa3qQS/Zj7u0G4437S9uCTkHWsrnKNu7pNaKQh
p/vsW4lX56cU4br7RoTnLnKLIOEBRYK4vh1SPZRNYlhRQn+u9MWIremdDGXA2/tGRPsaqCKNH3RU
QVS/8gNazisj0crkIs+5G2dPpKlaIE+0ZOTdhinRpEHaB/zdBAFHhu12PI0z+2Uc8zrQTwraCl+2
qHhELnD9+6s342BkpRQPVXKxlJ08a8c8DXd2Op1K0mpIjx3uT5x4NGRwbRPAHe+529E4VdobecdZ
NcqmmxUIi8eO1+dbzxthgGORPfo/OytXy+UpkIApUPhJLxBZuyF8olbzVwWyDb7Dg2LX7lh+b5Kt
g1HoGOQQqNUgXgDB2u34+jTNUGDmLAJa0wzw/FV/hdm/6Rzv7s+jyMut/+z8HP/Vk7jupaI1Ag6i
PHtbR2+bLfFS4TrRIQ+LIswHAE1ux4FWNWD0iDc+DIZlUu9pbwqdLWU7oetdGVm5dh9SlVArtmqS
U5kFFJR+UBKzAXV/Gtot1Yyfr7v1NQkN668hrRzdz/Jh6KblrKNRl9pEaEC8HHjK32VzNAv1Ms32
21T+YKazFwzPYQvCsake6YKdQ3UXBV+y+jnrHoEVOQrByXuaYrslxzZWxvv7ayu6z+niQVdTg9II
FafbuY9yxTcbnbnPU8+RvqimtDfafxHWRYznkQdW8Ccw8muDq5mxh0aPzA7kulz7u9YpdwuOPJ82
wBTC1b4a1mprUEizxkjGStt9z5ESkZIH2floxLu03FK6FO4OA3JjXYPphHT87Qxq4FalceJ47i3/
Hyd56Jvxn/trJNwfVxaWL7jaf7E/Kq1dkcUYymJfUv6HcLD04taI9vcNCQ8U2htNqA3JEa37HMOs
saNGJfflxF98MqDJcBp8qL22MhbC1bmys9rwchENgSFxzZBzH/sBEZ/zGJ2hEDqWdb+fUs9Pv4Xq
S9fl3jSenaF8suLgGQWJh3waqfU0GxO89T2rTVBXEIC3JhMMR3MYPwyG9aGQGrequmPQRlswPuFy
EtiR7gMpQFh7u5wJDSqm1BdsOYeelOpU97M7bFEViHJuC8KcrCJpIe6mWyMoAjvDPM4JUIHhcxXq
z1rUHKiYmsWOLNwhBk+/EQuJaCo1G/Z3Kg8MDuauW5NzQju4CRPDJbA1b5Ae+uzkI75tUcKvzmZR
7HQd2jt60TrPtP7+fc8lDLMp0pFhePX2KQZnyqQ0x7b0Tpr7R6eAmCHtvFzeEoYT7ZH/LL16AKFZ
2ki1zOopc3UKc+mA+sDgGO94ubj/y5joermdT1JerWWaWHLSFl6J6S1AwScp6zyZ8vrG4ol88npU
K590kiSLQgm2umhOXWS9a/vdmH/9g/H8TADTYwn0bG1DIZuVZeyydjjqengOmqekqLx0bjbiFSGq
3r6ypN3OnFFLUiCrPft5sj1STw6w873j7yT6E5XG/DcYpidwVEcny95NseplVv5spcW7hapPmeWH
5mvTpS9J3B+CQKHsYB2T4e9wmB8muXFcGnofQ6mdXcDBPAHlrbBOvJHgMjQslJrRkFkdj0MepGiC
8Pn5ML/EhoYkybGe/lHs0LMNr5GSc2fob4zMPodB69LNvXE+C13colZLL8ySvl4dh13RlQOKImwm
SlVHJbbNx77ItE/arFRvaukPJJwXzc2FAJ0GX7rBF+e8ut/QJxpjhINwPsqkO13uzEOb01gM7bP6
cN8HhbE6nYmQjcDzp1rWygl7c6KeLmGr8N/1UnmcLbvwirT8QCL/JNvTix3Ue9PvD1rWvLtvWxQo
XJteeWUbtmM5VUpySeHo8CBWAY3Wq1tZY+FOti2Sdcsbm3m9nUwVpCOxHnUHA9JsdjJVzO2KjshD
yBiAJCJ77HDB3BqZfeRsm8InvM3bx9nKH8Okfki6rnEBlW0k6kTTBsgDgigkmUkDraKfItGaysol
HvJq8sEifawWTbxx1Iom7drGygPVVsrNcFjGE8C9PT61c77bjEmFk7aEVgi/wiy+pjC0q0zNDCgr
LmM7HtLgS0nJJIy6Qwwt9u97mnNlabU8E7QYneHbWNJ+oGLjyv2P+waE83VlYOVkZaX7SYj81CWS
j6Tj3AR0zGYIszVfq3gC5vDYh4SA+0J60lKSRPXT1EMxnR/+YDDAP2jngPsCHM6tMxsD2ntyyWDo
lytAF9ADsFkEETrxlY1VOAbqKpnSECdGpb5v0B5Dzf3+KISzZYGuZo8o6MetLPRNS8dclqSXKin2
ddMeW+25Stp9QPv6fUsiHlzeOnDi/2z4pCnydsLolguq3Ok4YppocNWQgE4Cz7BTjB7VlU4NknMf
+DI8WLW00/32szb5Tx1qc2ejT6JdIcN5bBmDW9uS+eP+twkc8+bTVo5pSeMYo/LG67KvPdqN2tR0
Nwk3xBOwQMmXrB/iIKsjSQr6rBs7ECNwg+8CoA9x8DJIbqUFbuF/otRsjifJ6l09KL3IJL9Ak5zs
huofQDAo+fKMINJQoK1dRYiRpfSyVZBlsGrp0Ep7J1E9rXj5/Sm9NrK6Mac8sH/WSi6LSG6kIUtk
J25rbRHwCvyXTkIoA2j94VrWVyuXhmNEjAAEQoqtHXq/MJjsJFwZbtLf3ylw+ZDvWCC4vMNWq+dn
RlObEpb4DsRrw13YlQeUuA1oxu5P3fLNqyyQ7tDHTqMFglivRMVRjtJaqeU9TUactsdWP1k5jQ6z
1PxN5qjw+qgMNjanaANcm1wdA05pZq2hkI0A5OuW/vQ+1eNdECu7+yMTrdbSJg234UIltQ6jkloJ
8lmZWK1BHdweFeWHqn8Iu7eGkW7pYAuHBJoNPA76DmQnbo+bRXmoCmLOZ316gXPb+LhV0xIczrRY
EoAu3He801YGlLxPO4P29UsamrmbG6rhjU699T4WDOPGysrB5bREzRdQATHTYexGN1nUDsctJkWh
FVaF3iiUPVD8u50s5CArJGzj9IJAetjO76no2221EckuN+LKrw203n8ZWQ1FTcMosxGzvlSFNexB
9nyA3cPYhXFru5FepPtW6uxdPMcbL0jx4Mh1L2TvCM2tIug47DqAomTZZWWMdnLVIJs7DDur+/0H
EOP7z87qhEglJ4hMVHoveRk/OPmn0Bpcpxg9q994jggOCAwBoFyaqEG3rXbrUFfQKtZ1ekGG5sGH
gGin6m/UVH3oJQVm2SR8vL9thRNIh8pPZWv0Hlb2NKerQ6vO4afM1AMP452EKGRqbbiHqD0cciOd
83pB7fGHWyeEYmNW04ZhDTSPUBoJ3DZN91YiP4X0hE+d/2awvw2x9Tlofa+dT6EJrgaCluQjZOVQ
gLzY+dbIBQfWzSetRm44oeGTP0kXVYSeJ1GCMhT32KJjfn+KhUv639jXuCil6O1p6pv00vsvo68/
KM1Auqvw8vGQdcWG/4hSBVA8IapLN/4Sj6+2e6g2LVNbppdiktpPXZbGj9WggP8CkeZJWZY/26Xd
vc+h7NrPcRLvUDb+CtlQ/Fz1ufP5/tCF3mXC970Q91MvWm0bE9WXIp7xLogwP0pyxQVkyWjDBRuX
jwimxWMQUjXSBQhwqavFtGe1nR2JOfbndHBJhnUcPEZeu3r5jNTCAdjw0de7Y49UgC8f9eRHRhE4
+ZCkz2O44eyiQV99yxqlpc19ko4qjhU3vOqAJYRjsd/sIRZ51bWVVaS3tFwg4MY6y8lfUuHquotY
uWb8vVU1F2EtrqdWW0V7xZiF5OYrCpluh9RVffxeNt6kulrqTh+s0u383Y8t6hXR3rwe3OpY17Um
azSb40IutX1GFSCLG6/KXihwbgRkwv0C3IGM+HLswqt9ezK1sekEksxq9dWz1eyomXIgzcZJiR/V
ZhdKHyRrnyhe3H+4vzVEeSceDP8ZXs1rqQ3cp9HAvI4+NGanodvPmluMB7P9WRAE1eX2VbqxU4TO
eWV1NbNlV6dBaHccD7HpSiB8F4HhzfeQ0AoUuhaZOvootNWkBk02Nf2Mz6QQiwUN/KXDNneOcAdQ
6AZ+IwOIXCsK0F0r1WbCnoeoN9TqY8JLp4FLCTHNdAtOJ+rY5z6GoW/BoClU9W7dBNR+JvV6nl1s
vdu3qvIISuYhmA+t+QGmFX/o90G1N6ovcfsHCwYAlbccvBKAnpZZuEqFRsTvgRU12cUv3wwBpbfB
dtMtI6KpXCwszeYLoGRlxKiVzGwsJ7vUlvlvN8gf0YA8jJn6sQS/NaKNdN/3l9v+JlrkoAa9tVC1
wq9Ex/rtmKaRTLMUB+MZdk1KlpKsHELi30Y5B5p+DJpxYw5F9hgal8wiHApn6609O0M2dBzG4ax2
TvFPbkW1x5EX7FCiiw99bnylfGU/FDEtSPcH+tptGClk8TyI6NBGW2M1Urky/bGWh+HcdrQtZUaY
vB8T869In52HPEneylr1b9fK6kXL4/4SojL06Gi5unHIvVpevoKzjfbwZbu8wlAOOWzFrRSO56zT
yMd+yXPDTZ3q6JRnmUL//TG/Ort5PwN8MnhKQ6eqvlIo6I2kDBKLxR3fIJCxT3TjCUDMQ5SbG270
+tZfQFBAB4Cp8eh8ladL8yBMJgtT7Wf9NDxJnuVFL8FL8qS/i99Ip/ql+NZ8m97/9vgwSsaWHAsZ
4lfXuzSPWY3q3XkC7zcNhefYyV6VEjcLtxAqgqnk0KHPkLuJzb9+505zY3eQkE7nkbYIpzohBrfw
xebJp/tDWvx/tR/ppqFTYFGaXGB/t/vDygpTmeJuOqvxX0H1GUWO+78v2gbwLwK/XDhj5Fenp7NQ
FGiJPZ2LOjpI1qcYbVDwa15c5Bc7RQ8mJ8ovLW9WP4PCPt63LhodoN4lACXDw6P+dnSa3M1pETnj
mcc+/CpBBhw0rbZ4yAVrBXcrCUCSneQk1qFuOypRnbSAExrZ2Jut/FxH8lPR1LFbk7q6PyLBeQZx
DHkxXENBZGn5lqs7QVVnWFyagOk0y37X9ijZ9uVAp2ahZt8iK5IvELpQtMya35axgEWTpDgPC+Bz
4NqXL7uyHM5WNE2ZMZ5LtMxCpV3csfptysfFCIwJnFpkX9jXt0ZkTSqUVA2nswxdRlMZHkZUdSNz
IFwvaKZ5bXMZQeN9a2RCGEZLumg6d+n3JGldhceJM3j2/v5SCY7eRf1Ks/WfKIR1JqlQA73ukJ85
p+Y/lnQwqIql6Ul3QJf3WzCSxZFX25ittTyzdAsykHXV1NCk1o/aaD5TWDhmZfCxn7PTpP2IZdVT
VU+pXzpzfL4/vleRHmulGcBQKS2CiVlTdo9DLlV8CkewGbu+/pzb6Y5cyYbDi2aR45b27qWx8BUJ
qAPmKCwiazqXAGQSaV822vd0Kt90pXUe0nxjzQQHxlJWhGbtJyXomiazkPW6Tup5PudRV3+3s7Tr
XXB59u9fJBCAwwEC8IFGgDU3UjOmZhHrxnSOwkbflabDmaEZ2ts+4bQvlFbd6AYQnRoLwzn/USGg
RHDr8VqrD45vafNZybMHuTxrofRPX7u1lRyaaj7AEr0R/Qj8kVhgycpBKsQoV8dUE3cOot+hfJ6N
dh8q8z6nebbSPpnNMVP3o76jOrVhUrCrMQnMCaJrkyNqZbLt4kaCixCJySo8tE62l0YYB79r1cZc
ChwSilGFhnSY+LjUlm1xdQ5Os0USy+zks98o6EtOsf6lgLn7UJqhfZRSPX0rz351vL/XBAu4lEGA
LS/66dQpVkZNI2pyS53P0fhsN93BT8+JYriOb/BsDF2oAe7bE03mtb2Vw5S8wXUDvtCzEbnZfvb3
7XGzT0k0kdc21NWYptSu/UKfz73xaKXPQzvsHfVopk9lm25Mn+CoAgWx1HdAZlukxm5N5YZh5cWU
TWdwVEepAVWc9ft68DfahQWzxhOK03CBvWFtNWvtWLX5pJfT+f+RdmW7jePA9osESNT+KsmybCV2
lHTSy4uQTqepfRe1fP09ytw7bTOChZ47aAzQGIxLJItFsqrOOdMoJVYcNgHgrEnP/K7aqm2umfqQ
ygEjjoELN+eFeZo2cZEXOMMqO+3SZ0GBzqnaEscATcJtX1ibvEtT3MYq9YnIvQRTmfoopZKFkyWc
NwLiii+gXw9lOBWrtNCsXC+Qiueb2CXj5Gt9aUnKWXnrGfohQE23lS9cifAI7SgYLOTVOC45rwMP
KbQcU4ResLpaAjpMyfx+e74+p3fwZMTlDGh+HFpL/+P1YARoeUqjImEwtArK+CGkHsDVlXhohn/Y
42P9mIpfbltdWyWAohD7FsFAkb/qwiehwRARHCmqMFmQQPdkOY0tSvu/P/YBL0aZAusFCi1+LyVy
ItNBx+jgDjSswXCJl7y5BYJfn0QVJpbHK+xwW9bQhmbSBKwTVC+dSfidhq+DG58Luz8w4TRtdcms
BFiUXBaeZCQfF02Q6zXrKBJyupDNPjocHCqiWTW3BDCAJOTYTNMxkoXd7fVa2cAL4cOiCwfMFfqA
rg2GYjlHWVvNvgL9eOhcl89xhIaJEOhft5rJ221rn9mmgHtHh5sBDU7cO2Dz2pxJaKT3Yzv7da0M
R1mHzuyIqqGtp8PgVYBMQSwkqa0YCu9+Go+yJ4txcdb0TGuseDI7P83nLbmtla2I0jsuQWh7BkEF
j8oiEsSVSNfhstVHIu6ooLZldbWFIl3ZGLACDwI9xVI45nYj0scFpXU/+8NRDKZfWyx8KzcdEBks
jIJQEMRzYolsF9eBTjSoIpYDrlYh+GJC4Ioejewt01MQC2YicB5depDHcmO3r8RLc6FFxZsTq/QJ
5i/0CCWaPmHqtNEK28JhE9jXcBS0s9PPPzecZzm3uNfFpTW+jDU0PQH7EIOvHvVv9csIKgzXcKZv
Rm+XB7JlbXVGkdPBHwQZRNLrGQ3HGj7cYkYbvfMrInpAEHp1qH2Z+rcsO6vhM1BN99BN02enrvxa
3BGA9Osclz5q5+pjLkaiF8tbkq9rGxapSx29lDg3EP2uPyuatRmIWviRLD8q5D4ZEkuZT8nfc2Pq
Em55CwgTSH9w33IHFDVAi0RURCJteFbMJx01+zq7L5vfqtS9JLFiG+Y51I5C+PdvSBhGuU7B+DQk
DTlPphBuX5iMscrtz9pkFsX11mC2pr43PyLVisAxeNuvPi80mjhQsMQpCSaoTwiTSQRnPNRNcMkU
ixNiJAqwPVawuusJ4BbDIamkwcnUaeOh8DkgLGaXDpLlIoCq9PVCDiZok/UOoVDLvgryvjOf5ngj
3H4+TZb2FMRakMYsVQpuKps+A74sggmwWU1T7EyDDMaRFxOC2CIr3fCv+3zhM0upFaBDJLkU/uLZ
61krqArCgZgR4pUKKr94wUQ/pCre6Ib4XM7/MAXyFiSToeT26Zk1zcqIo2T2q7eiLva50Du90t41
3Wh1deRAasRtaQGAVeSP7Wno6iCfQXuS2WVPGcr9g61k0saKrjkSHNbAfkETHv65XtEUySRpYRTz
pfw7MCfW5PaoiRKvpXcdEo1/fR/GuxZbFF3oS9sLnzKdaW1oCcRv/bA8DcLvRX9tS8Xr88l4bYIb
EMovTZgqEiZ5+Mrmn/Lfv4cABgIqByVIIP0+8fNBPUMrIPst+uhAd8G4hK0X9S+CHm9kf9f2ASqd
CJpIWQIiz8WyroeEXkpjvMnR3azte/SZHKrmNO6pFtyOJZ8PRIzowpJ87QKzAWk5uYYlEhErkXoX
+qgOsEf+RCMnNDccbmtc3FmgIHsoTQzWEuH4TjqbyrY67Sphf3tQa5EKDWZAKyOvQVACvB5UM6m5
2hmLGxSJE2aVU6H8N06bqjTLMlyf75g8cDEhb7JUVBQuIo6V2uAOg+yCgJChxdYg95DNnQqIb9TO
EP0qzOZJGqvzkNK9LIB1Z5NmdlmeW1/AOTz2bhHiOoOjoEtcIWrvlqhpUvM4pS5eMZnYvYDVyI1D
Byz7aWeP4lbL6epcy1AUxkm0yFRycx32rTKwDnMgVicDvQalCnW5v0XUI3YCna3jGoEsHMqg1+up
CiyrOoaMhza8FvMjME+bCfS1yIF1RDcD/AVVF24fDGLRQQrFxC3FYV7zfNsfP1+B8P0XP865fa6Q
ls4GfrwTjmn5WEX3swa85u62ldWtDB45pNhwB0JC4HqWCEW5sopD3G0bLyxtVfCH0koaux/c24bW
jg28X7HmC14XLbnXhsRFcbKrYAh1nXshms9ZmL4D2/8iEy8M2RewV+pQMdrIH645GtIc2NaIV0u9
6NpqImQsHcRU9Ku0tZPmXiBnyKtvBKjVoV0Y4eYQvEPoo1ET0R+Z+VLRfleOzAU1gV0ZxDZSArEG
3c3LdCNgrcVFvOOWyiV6TjG667HFEHGOyqFGvG++aPqDBv52WTljZpME74Xm6+31W5tJwLZQXkFp
D2VnLmiQrJrgrLBmduO3VqC+MLZ3kF473Daz5vWXZrhBFWbU1XVUiX5c7FRm54mfFMhnv9y2srZi
aBT4RzYLDRJcDKZmCk5SaKr51MukE6ktbXLZLhScYk8j67at1YlbnquojKLvne9omWpFAw0fji+V
IHccUejTfTVxvNy2sjpv6AsX0XqA6ivfWWL2Rd0CGiH6RuxNQGkx+ayj0sbSjazr2mhAVwMSHqSL
TMAkr52uCWWaNC3DZQZBQonACIkJk5Kffz+aSyucszWFnNd9NIj+EPTtu7QwDe/JX+N2cEDgZo13
PTKhIE7mtm2M9k2WlaLoT+Q4TftOtMN+H/cbE7YWYOFgqMsAs4ci6DKhFykLAatfTZMsAjl6KjAG
pW/tkdomm3bblcnlk7mTfdE6h04bIh4KNEvIuDBWjAQJrlFg/gwOUr+DcoyVgHby6fbqfObYQE2G
AO+EYwOeADLjazP4drFJppD5de7X+rehcMMSPIR3BvkuSC9N7YTJcXpXHkCnnBd+DKqPbLoznmLh
GHnQNFZSK7SVn3LvtNnGKbOSybz+NG66xaltzREoUr98ZYfMeZz3k/tdvFO/356ClRTftZ1lP17M
dJKaRWhEsNOBqWC+H2hiyaWjm7tCPkTg8/w+pIEie9HzZjz5uLh8XuQ/s8+dpCmWXh4YTDflIRYP
crhXC6SeLSId1dbLk68KSO2/CVAmmkI3zO34Syk8VC6oahoBIlCPs4ZsK71LvVnZEfO9I/tGu2vm
e4r/ubSIGz0njxW1iq72WuEIZW+hma2w2AhYH5QWt4bB+aqhD6yRmcn8Frj3+Aj9HSOULDI8d5Jm
pai06LqVIN/UR+482BEUe+/bvHSp8Bgn+xQd5El5MMZvahUdFF+l36T6oSgcVSmsrlKAiHOyObXV
HkK1z4nwux2oFYNVItk4+z8qkLeGsRw1F46gRaNu1iMdfKV4QHFwBGEkxKA16i3kM7PF7PI5esut
5qCHzox42RdWelZLW8Mq1H6GHpnIi/WTYKf062Q4YOPuWOSkyUsp2rXmd+c4GA/0SHYKGN6gPIJJ
s7AszVHKn0q3fBBGm0xnJTDMIE+eU+E0gufaGp7Gl1qy4vTMTlpqlcQaAfsjd2J4NnMHbDdmtDER
K71H2BHobILCApTTAPS+nohqMoR2RMrBB2MWWv6mvN1pTT0f8roEr/dYED8pQbdMZe2cTfnwJW97
MFGO0xbQ/IP25XpFiIT3J3LQCq7mkCm6/hApY3XPhnjwZ7gLejBtSWVfGPLdyKzac9P5xnsN6fgG
jRRlLe0yU9vJ4sGcfkA910oGeTeq1oQcS2cJICfMhnQHjjFvSfZmUWrVIphsBbvb91rjGUtmHzhZ
I/e7VvPELWLBzbFwk0r6ktSVGaGvUThCBUb/pnoCtkV5ln2a7kZqoAd3N44euHRjqKjmEbLFKE2W
h1Q6J2dZtxTBi3cx25epHRKHlb9KNzoiwajLQdlbOC6sLW3KzzcRTD+6z3DZQbEFh9H19EOEhw2y
lg/+D+XwID/8ddy9/nVuQmI5wqMyw6+H3Yy1aNyc7DsDfeulvVQzBOlksnnXTfn3Xr5rK4pHU7SV
u/0Avn/yMKBrIJKCBw3u39dDNJImEfM+GdBRMp0FUXgAHxgUgKOHMlWPBfi+K9KgeRlhrETBYCKO
WNthmO1LYj72xvwUsekN+bv7qDEgqs3ae1aHHqo2jxD1xKLasSQ7FNhFwTUhGFHMw66TXdnw9f5x
KNAOrWs2FTb27+qyoRMMsElioimHO9AqUWZ5ZhSD3yQ5eiATp8wZih27EDWP22v48TD5NH0XpjgP
qRpJqRvaDLg7aI8NLQDaRc9KqQVgBXmW1djJCgF937ojytM9G7JvLK2c4rGL3rO2s8A24zFDtHr5
dWiOcq7YRB33JPc2vvLzXQqetnQY4JKDwiiv+BRSZpRtNA8+tGN0dxKYWxRS6+RU05xCgE5eKYQn
9Iwj5qeQyBGg+N4pLHGEdjKtOiske24FBRuv790aDSWuAhqKu4gWIJ8Yi2IX14aFKJkjzzJreDJ2
mtsSpXu8PYzP4g9AiqIQB/WvJTyDM+LaVwF8ACOH2Q5+CdJHnYD0sQdPqFCqB2Vm+1Y9GMZ+nF4V
wTaje+gkuIZpFRIYyqXpUOEmM6SvpN5SX/n8/oKuCwCsAHGDZAX9ZtcfRdAeu0zt4A9G+FiY+64M
JKq4fZt7aEutmR/NW0KVK8sJk8CBLqXJRX/j2uRYA29spiJMpo09J0fQR27caFYHJS/hCQ1teFvI
1xaqTh+ELkP3e4ELQBTtO3LSSWa3bJ+h5twfy2mjL3uZJW4foafyj0EuDAEiWahlCYPDuJNjC9J4
o7qf1B3b2rErZzvWCznlhaYBVTm+F7sxhXHIRkyepHtJmXi4Y92rJyqe2rfmhWWhS7fEyZY4/nls
fyxyL8AwM8J8prAYJx50E9/Qb36AKsDtzbFqZNHZAh0YKvYG5xM9VVJQ4kuDb1ShlU8/zFBw4/xR
jtihz3+wrULAqoNcmOMcpFDyuSojjCk7DPeiZhvn9iAkVnFsNxxjJZaDmvLPuDjHmIgy1ekEQwwy
xmWO2+gvXbgDSZd7e/5WXluLCPUfQ9xrq28zLdcNxEj5W77v38PvuS3/VoDvtNqN4sa6C16Y4s6n
jMwdMOQwlTw0D7JoCbvezR3NbY44QPSNrbw1gVx8mpF3rfQRxsAX/QgY/3AGi8TG3C2r/cnDLwbE
3WQSGbUFvVnm7hw9sM7qfrKvvRMdRbc/oKGt/7phb9kxt+xxB0EaqU1b4i7hdy7AAfVzvpf34h3E
wA8qOoq3qB4+54muPIOv2xX1aJaKPg2oMXisP7UjfHGrSWDtbLt0P755IWZ9Z8Yi9m8PlfPYzr0i
sorZmX1S2PCLyIp8YW+4ouXobBf92Nhlq0OEz6GWg0ZwgIAx4RcvP2GMi0IIEX6BRjhmLSI9RICL
LSDhSqYBM3lhhvNFM8nzWBCwmak/y0753pXOiEwDcyEjYkbUnmpE/mgHfit74wq0NUDOQ3WBSEmy
HJlKujOgjKXujXna2garWw0ZZVTDQDQFEPT1LFZ5T5OOETwXigP0hu9kv8wszU7OTWdpvVUesp3I
LCFQmo0L73pEWTBj4gLiBiHJteUO7Cop+EPgosiGMDJ7/TdTLXd64RvpANZXoI6q7+BMswcl3Igv
Hz3n/GZcCGyAcFzQJfwbNZu7tupCFcdbHQVKtm+1r3rG9kpxN4tnVQbpLP3ZKJaSgA2L3EsxFCCp
37f7ofkyLR9nfhdNlyre35PE6ku/Dboa0XO49IZyUSKMSwaK2AzAk/ixGn4L849peNmIRGt+9cfG
pyaxhMTRIkc2+smdqnng1nMzPzpp1uiBbirQnqzhIO9v21w1uVw2wf6FNhGeN0gUCp1WEoY1ja8t
OY3lXtGD2ybWLhNowv/XxPIJF+FAlxmpeyCw/PBZsWevs8zTeIy2rmJrd4hLK5zTqiCVwuMjHRHy
nnQztbRE2M8ZGl60fSMe2s7bJAP7EMnmfRV1CzwdkPPXwD5yPTBSDXkBVonRB1nGrvToDuUF/VTf
q0fTbjx2HI/6Q/xzdrU9PcuH25O6Fh0ubXPRQc8LQ53nApiyPUP1BOi8o/Z828Rn4P3i8qj6Lx1E
0IHi62g5EkCS0sJG46Df2jMO8b7z0r1uV3vlUXBz19goCSzXr08TemGQuwfmYqqMXQWDgz1aW8xH
qzN28ePc3a+V80FPuhwzlg+AuNdnafwZCeyEFdzYUx/dR7fGwXn82IRTODKMQ3hy68fqS7ujr+BY
OjDLOMxefKyd9Kgd6sO4zzzyLTnp38PT5LcPG1fD1b2NthoQ0ILeFGg9zj+TUOlIihGrYPc+ZYJq
SdWWJunqKQx8DRq+DJgS+fK1gX7ESl7WzHTj5+5JORo7EE578V1zag89czd8cjnUP03thTnu6JUT
LS3LogLK8XfrmU8ddp7sxjvJr7zhYfgWnbLXJ+R/Nw78Vd+5sMoF/7SYs1gzF8cEXf+wQ7uknddf
0n4jibdh5uNVcREpc3Es+lKDGWZ4QvPE5vOsnKatzPxamgltGf8u2cf5f2EGRO/A9+glzNRenjvG
vjpotWUVDtQ2HOnYPinWDALFB3VX23LAjtLR+P/NJ3+3mWgJarW+xnxq38RxH0WSlTYjaGw3rhOr
O+CDwhUACDScLBN+MVKgRUWzbLvRr+c9mkhRx562AKmrMevCBHcLzXUQ8IZI8PujmaA79SRhKjd8
fonln31+IaL9ZxScz5dxxZLJwCjyYKit4rtKrKy4L9gjuubeNRGoUXTMbxglS736llHO5TWdalLW
YVzInlNL/jnfTa/GvvHAgufq9+IbLrzaW+Id5e94TgiVtUXR8JkXZTl9/p3YTzq3StePqdk2+IDp
3FrasbW1X0pltQOSORaQ76/9FkH5bW9BRuzaW6a2YWJcYZ5BCWEI+zjetd3GCbcevuCK0BHHJuOl
XXMqaEqjInwZQHRoLzl9qh/ANWxt1vBXL/HYxf9a4tZPDOuhDVtssfRlOIIN1yUHSC17lQ2ekv8U
lHH50oGPXUiMuYMmbOdI1PoeAYU4Z5lZM3Tpvg2n+atJLe1OPw6/tN4O30oHL92Cbj1X1vIFoM35
1zq3yWkYFQo0OXFrzm2IuJS/TaT8DvQ9JRayjMZT/astNos5qw+VS6vcvocMJqkZWn7Qp47Kpknv
RNmR20NyHmXRNrLGMqagMA80+xppP80osszUDYdD3L2ltPhKi+dkZKdukr1pC0S0rOynnXsxH1y4
qEG+VSrVshrNV4UI4EnazbpF3oo4oJmd/reX6uVUcK5WxuDkniUGVwt3cu1IOJVr+4AyPI5LVHqs
wrurcif+Yh7+S2D8M1I+lyKFSjLP0PX2k/qQPTQTBZTuq9a4lH1ppF919oNJuHIZQbfZa7B+N74w
zcWKXjABlEqw/GIQ3mtBa4PN3a52g2NYtTMeG4tsRI7Vc+bCIHfh70xVjMNBHH1qlJJTCyNQiaEg
b6RuVm8gF1a4G3hMpGwiyYBhJV5DLAlvCzM9Kpsv3WV6bvgoXyhUpzJNab+EWjBHHAj7novnXlKs
JLTkSlvK8qVwlie2caotrn/LLBeocOdRxCnD8MCblNrmKXQNb+qs+uttx1w7SIDJhgALiioagCXX
B0keNlGSdfPolxMkF8c9q3Br3KKBWTUCuArAe2C4gqVrI6MAkfKklfFyJ0ezkuy6C4i6BY7ZMsJF
uagEnYoaEjxx5RfaG5aoHbri8fZsrXm2ejEQLl4llcJoS2DDCJ/C5KcAobfbBtYC4qUBbjmGZgBO
QoIB9FdB6LCH9k610+oDgCJjCbDaxoG0Oh7krgBwRBEcoMXrhUmqVuqlEuaqg2BvUUOsLsjFj3ML
MkZqkpY9fjz1UBL8Jmy8QD4Q2/wOWcBC//fx3GIs2chxrPH75D63gvE8Qp7IqoPkVQrol87+jb+4
t1dnNZRemuSXxzCModMlvCDjZ/AAoTEvPHZ6bfe56hgtGKLad9CdFdNTVTdoERTBrtr01kS/b3zH
MnXc0AFDWQaOJJ8JrPf1ujUhVbpEV7ChsjjXbabK1athxNExIVNGd0qmapMVDyKayqRMzJ/CqFLA
XpFI0nhIG930GHDKmSMotZiCli03jqpajHedavYUbWLVVh//2vcumFKsFmLNJwyUkRiZ0A2LW7eA
CRd9LryVdZ3tIUs/2UWoRr4+y1tgkFWjS7SBqhRATnzBcySjGIPxHS8q9kyGV7M91JWCd8+vSnm6
vR4rnr7gyPECWLL8EJS7Xg4GbZZsyGApHWXFUepI8xLSlDYeBuaG168MCtxdYE0H4S3evvzKU7kS
ekVEVy20X8Q6BZ5zvoMoVyjcT1r+5fawVo4gNLuimQSpkgXGwHn7ZDZKCJFjNN4z8Ssyr2i1Mk8L
JE8uT2IyOyDSCG5bXDnTAbGCFODCOiGbPDE2Q6UI8HZJBJLBpG4+p6ZjQNzu0IMCroW+yf4/mFsm
EgllwGb5t31UGEU5FOgeNkGZKaNIInTKPhWNd6o3W8fTysIBl7RgWWRA2D+xrsZGDk21IZN8pQxB
HtzY0TjbKZDsmjJ/abqtktPa2kkg0kPDiAjkIt8KVFeRrnVoaAeX0uzGk9e1jenEibAzqH5s9eJb
rUnvfz+bC8ELZhJ95SAI5XaBTkUxzA3RT3/Lufw772rITbxJRP39H+xgydB0IgELz+d6u7jRoWjb
S34OeYJ0egVQvZOstq03DseVXY3QgZcviIGlpRvyejwSqdUi7RiIFsvom25W7jCrDuhPN5xwrQAP
9DDgteBskPEq5Q7hsk1bDQ1Jkk+Eag5UNe+cHK8wVxqlcWeYTN9NY9e+G2YigCaX0QNTjS3WxxXv
XCSCFzIsdaF74c7SnqQjjVEr9A20p3YpczOjcg1K7zuT7KL01+0VXHvxX5njIoukRKUC+QrJ1xPR
rlCUrPTaUcafCKFmlu41HECaQu2x0NwIQqR/f8mCdfD8o8URvY08je04SWFdgI/VL6XS0kMceXO4
H0wD7dL3VbXPROVXJlQbINiVDYnzGlw3C+4GgjzcK8xQ5LbF7MNri+gLFHWLrwWTD4L4pVQzV9aq
DdDU2oKq6GsEgQUMqvz+N6QiCk2Ghl0QOzlFgubysLqL69TNWwpBVTXcSOCvDQ8XV6B8F5EhkWex
JelMxFLLiU8jexZRCUU7IK3vGQVzdHOXoIHltgutjg8yKoCFgYgdVdjrzdlNU6+VqDn75dxbC/Gx
eadmsZejKzsnW+RcK8cSEDn/GuOT3do8jEatt8TvGbA/TKoBaMKjNo/j6KFjW3qKXNwxQOgD/DUS
ikCXLqhxzlNmuctAvVrIQaN0dpScdWSHhvHl9vxx6/VhBKwmOImAF1wW7Hr+ULmV9VBp5MAYXnUz
mIfWovFdGh5AKsVK0bltjVut/7WGSwQCDIiJPjDyF8ltsW1qppNRDtI5FqwhiXekz9qdEutOhQL6
3LGNFAS3Yv8YBH4afyCliHb26+GZ49hAKlmSA7TVJX3QoFG/yI4UVIK3B8Y9oP7XDiInkpfL85mL
mzIU7rISYT1oErm3l9KWJVOp39+2sj6aP1Y4Z6/iQU1iRuQgQvVUbfcLmeRIawvaz7cNrbkeMJp4
W0CfSP00bVmb10liynKgCKKdo7k8LlUL3Bm3rawP548Vcr04FH2cOOQwHEVV3SE9AUJiaVJjbWJ7
t4bDObkQAXRZKjAE7wNo4zGqXwx9I9CueQAYPpedCn4DDOp6MPM0x2onYyO1aCFGXjdm51TJtrj6
1rYrjmYkrFGwA+aR8+fS7Iele04JevPJoGdVLNmjCXL+irAnKsjgISLjeLi9TGubFih63LOQ/scJ
wo1Mrqs+YUDfBUXT7IzmPRQeZxQzgBxzIEHk3ja25hOXxpaPuYgQRji2WVIJ8AlyX8XfleoQNXao
bpBxrA3JgLSfjnZwBFderExgIE/SylgJQIDzoo67GYgScgfiD68jW3xVa7YWbB2e6LqKWyS3ZHJW
xxC5GpQg+hKzHxpOQCr/yju2S6qNuVtxQbjeQtiNojYeu8s2uJg7otBJMcZEC2g4Nwc0+QJdkkEJ
/PYKrYxniXJ4faG1CKGO27VNY0hND7LqgBY9Ac+NGjCpsVEDBnkacmFqTL/dNrjiEoBEQwwXBJVA
I/FgJHVWUi1Ncj2osPscAfJ/tl6rPjDnwIRNW3QGq9ZQaUZVCCx0hD+iunRoy7KFtalTo9xGng+y
T6Oajb09ktn4CQLLSN44PVZ2NXCeoKrAobi0IHJxve9jeVJmnFJCfS+DEmMGqK84JIVxKkM0z9Fm
w1FW4iH0mUDXjpco0LI8wLjOgY7KW1UOQvAEaeVrHo32PG4lFVdn8sIKdyYWcjfXdYm4gXY8maGd
EhfsoUSp7T+cVlfD4aYvEcdUTUAdEUjKjEZiqXzVBqQA9bDeBMatOb+OpUIWCTEeBbzrLVbLQ1T2
CQVnbzfulTkQpvihpgwwgQwKAydTBoCvtGro4jQG8yf1LA+OQO0o8uYcbH91LW/cf5exXWQAl4sH
0SEaAV4mtPiB+/n6gwqSN2JYhXIwm3ijhb+njNjxCZQxcxhUbQ5dl4F6f78f8aDAqwIpPKBQuHUd
65KkWl6pQQb6Gx1Ckix9yqf3CCXL24ZW3BTQ/YWCHFcN9HNxY2uLSRc76FUEk3Ay0DUKDkht4zW2
4qNXJriQmcxThYJEpwXRPMd7o9AOqZgyYJ4z1UK0KTdGtBKhobZjgKJNV5Eh5LkZKRuihBigfCZl
TH1zqnJLLsJyI0KvzdsHs/TS4bQIRlz7hDFB16tjqRrQLsFtHswBTQwO4a3n88pekFEDgdNhPyBc
cmZaDZf4CUoQQaTsEh3gS3Rsz5DV6ZVnEbLQt31hxc9hDPdrvJpx8+GdDiR6PRiCGzXAa3Zf0s4e
QOLe/Cym5zaLXBHSOunLf7AIagQ0CICcEL0P17MI5XfKlBIWJ0qe5ShKj30uP7dNp6M5HArSehZH
BzYJgjOD6dW5bXzlRJAhrgw6A5yzmiJyfllMKQ3jpFQDTXHV8FV2BFvsvaE/JltYqrUdANAYcvJY
Ski+c8OscU0KRaHDbhZkKyc/xj6ysrC1UzO4PaRVd0FLE3BieACC8PF6PjVzGJHiDNUAwKpdJ753
8qvePHYgpxm2arVrphAzUIWRZR0CBlzgMFsQayFEaQF6tO5nao22Zm4sEJ+tWwLvIt76rw1uhTpD
TzIpLbTAYJObDPUz1UAV0LyXRW5XXQSB8XHf0vAhibdC/tqKoYKKFPiS0sUz+noi+2IcaGnOWpBr
0CSZZd0hQ2irnXk2pPj37UXjK10fw7w0xrlHR+NmLpJJCzQSlvEelRRR3EGAubrTmWS+SfOggTIy
1h7MlB0ZQFH3QtunPyYmGG4kGUjKhPBxarcpMb/e/rbVeVBU8Hia+Deu19fzkESDhHxMpgVhXb5N
3Q9CQRBA8x95uKnVu/wUd8oiAQOaW7DkLWTYnO8mYV3/c0xAIM4Ce6YgOWGhe10n2LNkRUVt9WX7
3o25S6TX26NcOzIgY4oMN6pKoCrkRqnExaSB1EkLgF3fZ8PGUbE2h5e/zl3m1VAVJC3Dr4NzArwp
qZ3N++z59giWncBPHvKdooSdCPSqxr2+O2NuJwMsuoFRnigA3CM5/pfXN6YGmx3PU0TLTxgMNeuy
Qiz1IMz9EmOBXvvtQaxNFNiSQD62MJniUL12tngaqS7VtR400cJlNFEPAhubBDNrU4WTxoA/q0Di
6ct/v3jBTVpYpu00akhU7SMAu542VcZW49alCc6VJwgZGCODCVGge91AF5IZ70IDnBXJjtTUbkbx
EDeDDQ7Rv0/3gKZpeQZDeAybiLsvDFmIxMUSt8pw1ySmI7W6BTFf0rON2Lx2eF4Y4tO0ZsaElPUE
MQuY54KBM+JOkJCQExpLzCXLlDeSjKurBv5rpIYRHiDfdL1qvdxMhlSZWlBVqoXuXZcaIZqDt1if
N8zwdWypm+UhmWEmanTjnLfS4EGg6w063Rt3rbWQA9ZHNOHjWQX6SS7kCNAurJF81oNOp1beJfbQ
bHH7rG0nwI/RH4wMDKRkuLgzzUBMNjNFTBAqmwwtVIyCnCRWt6n7s2IJ7oYtC3J3LA7fvjpVY4Ra
naAFuvgy4L49Nz6oaaCvuXG1X7lzXNnhnCDsxrnPE4woAz2M8QgYn9XruaOTYNL7jXzBiif8sYU2
Y+4GYA59OBSLw4mdbBFArYzENhTvryPeQvqB1wryBKgEcgOap4iZYoKjAYFCcUq5qEBtOTe21Eyt
1RB9q2d8xevAqwZaWDDy4mrDp9DNTjJCgyDxUndv6OGyC+np9oBWZ+3CADeghIJIK1RgIJa+p9mp
lQEwpYfbNla9DST/4BZHegx1vutQkOYdbaup0AO1O0jqbzRlxFXQon3htpnlU7kjFXP1xwwXxBUm
S0LTYyiZFoc7tQEfIfg2mFWUUmy37fTal716qLXSfIqyaiPc8VXb5U6o4NUMBRd0hABrxbkf9I+j
EDguI1DRLkHY5BUMjN7PeHFaIOLzouiJ5K+9+siUfmOT8R32n0xzoYnUQj3HOkzLsCnJ3bFp5r0U
pY6OKPVWgC2ZhuOOyopXmNm5DbONa8D62AkaKSQCwhh0S14v8JBCGKpmKRp0QUjUj/QI3agjkiCg
qbkDttQnWuQnVQWuNqN8LNNvt9d9bY/gkFm4moGGARnmtfU6U1JW4rQJCGtB7pqR1I5Fceu6u3J+
ohRoohUGLoxMxRLqLm4h81xmZV43RoCboTU238H15A7KYwJeniF2h/737UGtvTFQWAAHHe6IC4CC
25gqAFLCGIoGeEOccXxKDacsQeDoVWLoQWjW6bTGmY0vAhufq9pqzAjMWluFlbXwjeccFC8hd7PM
7fWYq7aHt3a5GdzTzg1FjzW2ITjZVjvOmhnQWaEgj5QC+mO4u3CK5jGdTkjRC4O2G0zmoVdm19Nd
pWkHSjaixFowAv4Gj3pY1NDXez0mva8h9TooWpCNFUhgCtQjs1ZWDzmpNJdAo2tjd64FWOQQdJSm
0OGHsuG1vWkSqJDGMh6mJsA9olrJFnL6YE1LtmS5Vke2sJcif422NF5XwQDXo2oyjGxiHVqadFAE
DKVk1fQuirWNc5CHFX3EHPXCGLfl1Q6ivS1utAHkCkGvMEyZ5lVqCdY6ATJMDtgZmcVqpXVkGpc7
acx3KkkAJ+nIlzIsRbAYlJM7yBGxh1CXHtAfWu/GrJaPeBUV/0PalzY5iitd/yIi2JevgO2yXZvp
7urlC9ErCLEIsQj49e9R3ee+U1bxmOh57txZIiZi0hKpVCrz5Dl32lxgUJ5scWysRQq5NehsgtTD
VSVCcjRsdQ628kvbzJ9APHPEbm3cA+smkFhB0ROJgtoIonlbzz7eyhdSur+Z0X6b9XlrpmvtvEgU
hGT8lbI5ynkxM9pNfe9g7x0Rlalx8IfhPPlplBkcpDz5380SvH5q1LTlIwUNNDz3FA8uaUVA7OVe
lkoYD44lOe7mQBxsKCv+KKdpvNwOfWt+jGcr0KfwYYBXlOUFw9y5Y4DkNAfNkDMDodc1YQdyxKDe
37a09rFwXkD0j4UhpVOcuNIAXBWNTINHj+znAMfSddstppDV9SCpt8Aqi6eDenOwDlMSLpMpVi0O
1GzAfwiaPoZXWLk1SbO6oDem5CX25pLyHUKMyUUbEoDiMSYQcQz9yt2avlgLaUhGQQjumC5aHkqq
Y0q4RQY5rUuQMjPU3L4Lc28ZQayVbj2JtkwpX0iIckRXVSb1jXsQleuHA8FUWjktG3nwWgkAWmGA
+aOHBSC2qnmZYl6QunaBx1f9XIx/NK+P3fJQTnviUfAN0l1AnrMtmoxV10D9Hv125K2W+nqdDfDQ
BQWMOqw5VYP9zP3m2c5B9+l2yb/wdWQTkgpAIoUV18jbVMxjiVqNbpePVo6WoP6X09WvgQKvY0k0
IIVd1Y5tX2YuD6rJu4xtfxQB3xdp9sJy/R7SET9ur2YtBL4xpWbbpfBpu/gwRe3u5Li/ifXZHNq9
xF9vauisfSQpBoL/S9ozlUsbecKIIo3vXUSzy0BzXIHbeFduAfK3rCievhg6ZtKReF4MM2RLwqYY
9WvW7G/v25oVADtdoFnBEvKOEgZrNJhRIeKZQ3VPyMnMrHCe2kgDNuuvLaEphYiHR7J89clf8iYU
Zf7ia4Z8DzGoMUR4dH2BfMzO76sq9IN26/G/4g/IIFEfRBUPHqhWm9Igs2aL58Fl6sihXgJkIPia
0aw10USH35WVlhsZ0EqodTCIDm+3UAKH2OD1+mqg+dphaoKL45a/W1KBnWnStpRBVp60gKciH8SK
wOrnK07RVdyphOiDCx8iswTHLjwDlJVLG7JvDdvd/mIrsdbB/yRrIViKkLtcr6gykFX4ZAguRrGw
UC/MLOxc8pHZzuG2obWPhUKajXeFbJer90ca5O2SWzy4FMbvrj4FXNu7MFY2ZuRZn2/bWl0U6D6l
MXBMqbLJSMkZRjXm4JINCUButfFAtwjQV86UfKf9fxNyuW88nRY5gSbEiH0L7AiNkn0GFmQ9q2Mi
8o1DtbZzeAzJ9wvqqkixr02ZE6la0WI1o/djLKxT84ljQnmR801bDbU11wNOBf1lA22kdxPuJW/c
YEQ36zKSkHhR3u4ei5Pfg3gZHaXb32itfgBW/39sKW+ymfo8m7mOHSyj6rT8AIIzSMiRjOFOAzPX
FsXQ2gf7xxz48a93UWRz02igzr94YDfpzmZ7P3129V+3F7W+f5I9FyAU9KvNayMYZ9A6f7aDixDf
OvJi2J+qIBbdEAbZk2nTeNoSLlj1DfCL/degEpBGRzh+Zi4BEGFZ6LtgFTO+0OW50e/HttsIfmun
yoVilwx/uEheyWTeuHwz6saMNlmATvylEx/H5lm0fXR7A9e+ElJzeWjBzIkOwvUGLu40dxWoNy/g
TouM+uI0U5zafzb129fW4mGUBdkseDLftZdqTE71RgdHT/OexgCTsiTgevVQm/XhX6wIQwd4aqBd
hn7Z9Yqg3cjrxU7hd9YLBrnChiSoreT/ovMiAwR6CHh/o8GoXBrM7hsR6Dy98DSmTjQEYeV9vL0S
lTJLpnqwAUE6iamUo0bXS6mq3sbspJ5iVNkp9tjd7ugbfRdxuy4iMD/X90ZZfDZNn+9QS1siAerY
U9149WGoDO2pmI0xtpd8OVS5pe+skQKbZenzg5mDPqbHTPbu9g+W2a1SG34FcqCYBdVyoBivf28L
psap94L00i/6Q8qz51q7r9MP5TgeHLSm5uDrbXtrh1ECR/5rT4loaZFnzQj+5Asg9gE4ptGm7rLv
2ZYoytqr5e261NxU17BfhpOml9wxfwWpAYWhooo5KieAtoAd38DTJd0XHQ25vVUXWDs4AKDJ5h6q
r+8Ojr+UdKaY3boQ8R30g6HW//DZVq1jLQqA3Blm8KZAVUVxNA/szhbpi/RSzR5osTVBDwa1vvat
DUJRzd0iF1v5bhh7ktMsEDSB/If8OW8CmyHMIO1zBB3HSUzypx1GeUpdCJfVW5rEKxcEXmMSowF3
xHy5cgsFbAEqmJXahUL00G5AP1nNkTHez6McRo5smkZLs3Wrr3wz1DzBfhjIdyCu9uv1pbVfziXz
5DmYgQ4Lcy0Lt5xyzQam5aU2GcrWWN61jZZrU6HNtnYphHkYMVyS1uY+oLvbJ+y9FQkVRNEY97cD
eShl+zKjxYA7g2OYOF9ZbocWREZN+68HGK6tvIulqREAyZNe3FpEqd3E+ZY+2XsHlxbQ9nUwqg6x
GcXjUl3CEkWdXkpQG1pfUpHHWv9Qjc//Zrv+MSMd/41jD0KvUos0OEe1xs8ksJeTkdZ3TR1sUQu/
P0LXC1JCLZk6mwwQ4Lt4YOvp4jx2DsFh+suZTFxA6DShDYt6jeUBrK1sW0U6JCCjGcgRrSr1I13f
e0BUFaBupNZGtrOSn8p5a9gyJNQJxaHrzePW1FcGY/CCfl8NT/o8Ro59P4sq0sq9S59L82MmtH0Z
NBvokJV7Vlp2JYO8IxGeymfDy4V1zMFmNt0Po/jErbD2oL5Q7Zl7MK1kyfddC4Qd8Z/S55rvdW0H
9YxgetJz+sVO/Y+82ppWex+28IuwGboFfCQG8ZQIAkUgxyKo8WOo61sNInbiRmNzwuUzfTKHPMri
234r/3PXFzeAMSggYHoM8yI46ddbj+Ii75Fhp6A8QlDko5bHRcPsjVxzJZjINF2qeeAxD+nKaytC
0zOQ9XfY5hnhiu6QEobt1lThys5hDAV3C3I7B3mZsnONR6jQNAT8pZ32QReV4wsGmWUiyOZ4nn9W
3q/be7eSHUDdAfVtgHXB1g/Y7vWyoKJk93XPtYvXdBPftZoBngINozLgT1n66Yc78sIMMe9RfdTQ
mBqiFvDdHtPiffD3QAbpwIGHKxzy5kBgX/8Upxtbza8d7WJUDprzbft9ssetgUOVxFJGBTCQ4ELA
0xh903cvu3mcgrmxsGC/DE2zOtoeFJOQCVmzHwX9vqxBBffgW/QJIwv7QcO81t+DB/ETJJIXsC6w
7qtPI6f23AyNXe0izFPBP0Nxze8i6Hfc/rRrDvvWirKdjM/USQNPu2jsS+c/W1BXZcuGjfc5M1Yi
K0FIUNCxUg/FoPXc4BnNEpROSHk4eOJT0cTzh+bvRx5RnJGULZL8AUV4xU0X0BWIxaiypMgOAA/H
lD0ESxEN9Ovfb9pbO8qd4XXu0PVumSV5AeDb3J5aObvHNm6LlfvvajVKyCZL22WOi20rigXNkVMz
3qWOG9Y5qGi2PtGqw3tmgMNtA/Ts6ooftFPLBsPvsmRpvpbWDsSbheHfWZrx7NjHnJVxwZ+dsg2n
S2e2x2Fqt/B3r/RUSoDGoM0/v0D5eC4EH1nW9VnyQtwQSAQrdEVcXYYz8cKcRoygdBTxNLqPqnbj
dlzbadzKsj4AYvV3rAGtWUqBujFLpN7evCu6/5E4nOaNk7B22sB/j6cOyqJ4+ioP9wXcDyBksLKk
5E+M7fzhkIsN31xJA0Ha/Y8J5Z4TmmM26WJniSwiahYPXevRK/PD5tjv2i0EBhmgjj0JV1JzmQCE
015OeJ70zzM5deT3xM89ayOSfR/4U6qTLXCQTMRVB3ljUH3n1AvkoLne50ntuuG4/G61AhqCWGAq
yRDuGyMPTVCxl0UX3j7ua/FLzue6KMWjgP6a1b1JeWXfFcryMEw521PfQZr0WaCNPNvo6T34wxY9
2donfGtP8ZKmr3Bvel2eBAMYV+bLQtNQMtVuDXK8TluqO4qUCFUk3Or4B+VR0oJqYupqkScmvXPm
z6w75+5P4Tch9+4BOUMq3GQPJkQp68RYvk31h07bt9V4IO2/OBdvf4iyYo/kOgZYzDzh47nMvnXm
Sz5tuM/a0ZNS7y5qTbhQVXXRMiimJTetPGHwkz41Ix1ElP241a1a8xX0xHzQZWB+BOPC1+nJNJhW
EbgZgQZXbDTfJta+GNVdkfRe/536H2875pqjvDWmnHU/tzkVvZ8jfQfL5GSfqfGc89Ds+t3/zZB6
O1QGkEedlyeE0JjNv42yjuzOQOHE3LCk7h8m0HB/yykDFHygPaVerT1Os5UW4tLWu6DQ950Rsxbs
TVacL7sg3bhi3z3IVHPKHTsYIAwlMxVQlrCR30VmHRv5j8X7mbmJ6RqxP/+ayd4hG0gY9cIBZsjS
wRmD4RxULSEWcO0lJnOI46SWfll4uy81CFbavkj4pFURiIqOPdH/3P6Aawbx2kKNSHZrMVp1bbAy
OB9dWhlAzkJyrXbvSv3F63HbOSQayZbs35o1PLZQZEO/CiMdykc0ReO1wmLGZaKkjpzO+5HW+j7l
/pdhnC8ks7ceBepdJOU05SCrifcAoDYqYMCvWNMxjEBcFp1G3ujc19byomvNCXXtKCuHZ6tNd33r
b9RC5Gd6Gz8Vsyp4YCbgxJ4pzCKx+BMgSQn07uX2h9syoYToApwXeGbmqP9S81SV/R4Nz40jp0ZG
CX8AEB0FdhwjcAEoX4uzLGeDR7IkyKr94gUHXBd3hH++vZD3n+jaivSZN5eo7QZkTEvk5vpUQnmz
iWoriCrjQ1lSyACjUxc8oBH54bbRraXJaPPGKGgbU3PsYdQaMNOaAQna7ILW2DjNcoOu3QBLAwYU
JIjATKKVcW1lpvbCJgdW7LoLLd5GXiciTJOWxRYsa8uS4g1pMNcanessgcgpqguTvoM+C91qq6/u
GiSGXMmNhOK1sh7h1MPUMVhxIKNUB+B1aePN+/hdTQFuh0KlRPfg2KLyr1hpNab79oRcWEweYPWZ
FnYeho/L525f0/x15pliei4GZ8Tltle8P1OwDCdG2opqGOj5rr9XXdYQMRkCfK/crJDcFKB9LWxv
f9vKyi6iSoGsEbkG2CfU6rVb21mX4jZLArM+gkMh7I3sSN2n21ZWPOLKivz3bzw803KTgoMsTwzf
3+X1J+ae8p7ttXZjlP/dA1F+Lrzf8UBE6QllJ7ncN4YmixWWXSGxsdLvdIDUS+7HTn1h05+WP1bd
t0E3wtk5igljGVDLrP6WGOXVPgrCQLFgUzHmdm0fYHoAYbOa4JY04hzSp/X0af4AhP5W9r323eQE
gLyZwWnlKGfMzCq/C3K8JIp0OdQjpA1G7c6zn//+u2EQUaqlAvuDt+f1ciZgB/0yn0hiOATMLl5k
pk+dDvzzlobBmoOgK4DHC9gEMNeshMDerbk3+DNJHP8AEcIjYkauQzJ8SjdKn2unCnyiqKKD7gw9
cHVFWZvRGnoJSWrl3yDPS0NDz2h8e9veJWwo0esAz8EVsXvwQuXrgKQAauE1o0k1fKrmy+CBa9/o
j6W992mzB/wjWtoixBNmayjotaN1HeUlDht/uBDAlCf6+ouZw6z7mWUViebNoQMpxcU/6C6G0p8m
bblrPXLwWDSQs+11e71vY15+4cWWfsn7TQaAUOpEALQDIJfKFsVJmjKNpDRpLnWyRVzzrgSDzcXg
O6oT6MW/uuX1EmtbMK3wsjLJKswyHAOIY6fJNAz3ZKR3gb6jwN+RR4+yg58foH7zFOR3DTMviDgb
zvT+EGLiE91gvLrxke1XPcM30YbbBOQ641wlc/nTYr+Ak2zFRkRbMwFPAswPKFMH/dPrxRITCgUB
MOgJ/9IOT8bDX6PTsJvg//nHgBIx87x0GvATV0nqOKHWnllozEi4HwoU6m+fitWlgFkXE3G4SKE6
e72UuUj7ahBtlYhhOor0zm3qx9LWjretvI8kvtwqpPPAnQDcrFybfOl5N9hGleSze7LR3zDLH1AV
ea7mX7cNraQGsIQzJisTeESrBRePMD2bUxOfpuwiAmbS4Utfg2iFnpqhiwwIILk2ksh0CxW3dgCu
DCuv9yVz/VkrYNhlSS7acGw+EfvEJvtQViyioxYz/I1GULi3cPEM8x+kri7KhUFyewvUZ7D0HVCn
ofkNagLJZnz9RUFKBRD34lZJOw5hVmRhJj424ugi9NieJKHe8KBVe6/5P8DJgPQqCweztu+hKILz
ZsyfbNaDx7xkNUepdXKPwjKKaDHqcl809nh3e6UybCphFe8PBHS0l5BiqHDyshm1CUw6oA20h5Nb
4iXgxb4eE9/+PGnThrG1IA4usAAXoSx5gdzpel/b0uEQVF9qnJQKyQpgJ092wUg8sDQuNMGiqif9
3qnsPsYknHZofK+8h3IOPxpNld9l/Uxjf6rLjWGfte1HcxbnChEDVExKqBAYfKznliGkB/W9nTqf
Krc8WmV6nFn62NZPvAB88fa+r/o6eGsBLZINLnSkr7fCga74NBC3TjzjcfqSi8NoIbxP7QGN3zY7
jG0eNuOz651MowslSIa+lCe2xUi4cqGhjYfhI8ngB0yV4uhNC1xOltYN1O0x0LZYrb8zIG61cZ2s
hS7oukN/A01g3ClK1tAbdmXi7dQk/gHtoJfSi/WNL7gWgt9aUA6Q5czcXHRYyJGCEPNXvlzsDROv
zqkcFRSOMPeDQQ+gxR3pRW8uxU70pkB5p04WPQjRnbG1L+nOFD/tgw/NkprFdnpn5noo6h13T2X5
HRxp4pyC3rb6Mzdf6kfQMyzTTvQHgReXY+4HHV2W2261sg/YYgMHDCUuAK2Ufei1AaS9BqZz3WI+
zL2UAQDnaM636qzvZpURIdGNxjwrmka+FL683oylcgajtscaT3u7Cj3mg3ddj4AI3w3OSf/ByAtD
d5w5EU1jbRO8sOJQV9blv3/zKYJ6WUSdoy6ug6/Kf1zEo2acKPn+LzZTvnYC1ETRk1aqdlAYpDMA
jggLqYaHDg17aBEU+daLR5Wn9F/3Ur7D8UKQg8nK8dBryLlrOUJBttx1DOpt2dOI2n8XhAvgVqJ4
4OxQLAIv2CYK/KQme2AQQYMWQUwyJP6p+ETIUzbt+yky2BBCo+FQ+/dGyk+a2GjVrcQLvIxQHQbd
DTJElVuU9ALcU6ZXJ2UDGijHx0zkwOgWKGjt8wILBkKiQOr1qCADFkzLNLp2nbTiezbpBwLG5mYJ
c//P7Q/8viiGnrik+cSUE7jQ1Llo3SipT/uySVrvQwDAK+n++CmNZgDRgh+ivIjU3TifK9ftlUUl
6hdTXxY5Wh+JDz65to5b6CYz+sdsq3jUyIax1UMKWieguwG8BhBScWAjh0TBYosmmeeoaKDGzF4a
7znoupjzPsqI+0KHIx9t1CzsS0s2aiNrj0VkFJIUCfcLwPNqjCiBuEMZBrlcw8JaTKFO8ofUH/et
pz0LNn+rmyy0h/FjNXUQdu+WjWtnzVlxqlAFB50ZUhwlYOczScccMMmk1lNt3/Vt/XnuNH2jlLBi
RTLSAqSN9xIuU+X0Bm5eFmVLWTK1nbcT/jIdq4IbG6nTiquiKoLkCS97OcSm7GWnuW3gjTZLBvtL
mT1CW/mQ6sadQYx9wLzIE0BCjH8JmkRcAkwOqEYATHHlqUxzvG1cDuWkNqlo70eu0VjRONpbtKMr
RwIG4B1gykGx7lUB6U0sL5e8zjStaxMQpHzUyx3JxjsvExFxf28iDVauxytbyr3B7MJvG1QHEmdG
+3Gxz3k3n5xAbHj++48Fp9dRMgOCCIUCFdTo1JVOurbmiW7vh2Gy7myztfd8Kk5FwR5Nwr/1vW7u
PT/fGt18n8nCMkhvZaoFXL8KwSlxEGbIk/Fkrk5NgSdS8IhKkFbQ2AoSPd2a+Hm/n9IcEAhy4Ba1
d3k23nw7PppAnnkuTyo37saz1jwCNLMRxVY2E78Y4DUUJNDNUseuOWwbQVn3iSHaMwBwT373jZIz
CCT3aPF9a8jO2kxv3p/pQHo86nVA5SPZUyKH4MKEFELRY8uYs59FYUbaAIDm7etnZfcwhW/J4UNU
WVCquN690eV1aZTukHDvp+ZcaqcJq+LLbRtru4fRGwiASP5l3NnXNgJBW+IxZ0gKy4h1oiFRpflp
7MroBIWUP5RlABttSQ6tVKuBSw9syeaCAgL+vLYKvSG3o7TvE6eynpo+AFrROgZjFqL50+bO/UJI
SGnxZaB57KYkHovHouw2AvNKHUP+CimCKlu9eN1c/4oKItFFOjR9AmWE2J12uCjDodx181fbejQ0
PWyaMWoxE3B7y1XNNuRz13blN3lzKjTqt0JMbZ8Mf4Qf+3ZItYSBtGeJncf8BUo3+W5Cd8oKgzry
tp4pK7fulXVVoajKFgeXLqzrRP/Ox19CHLLMDiej2yGKz90dyLTAgRPbuHRvL/x9JJd9JANsiAAZ
SkHd63VPKG96xchhuf7lOEdTHClDR3MIl67b3Tb1WoG8foxd2zKvbYEMlFK8AOBhkpPpwNKn3n6p
BWgMIIIBZui51UL246slnuouQ0Xjvgp+ognJxW7acLOtVStPaHtGX7/Lxj4x8/HoBGCDgIy8870y
/fvZJhvGVt4Kct0ohSMsYT/VRyhEGDyQHFZ9wtzS/OVbQj+hXhTM0PjV+Z9hGQSPyJz2y46C3GEI
/bTQDcjh8brZ26MYdktaVOy57dGiyirH/tHVBStDMpXeh6aqTQZiBiqc3eKa5GIX3OxiUNRT7WDo
JasOeeMM+nHq3MI6+1qdPxFL1FuM8aqW7+sBQikGtUAoqaAoo19/3G4I6GQ6Mz5uqO+aw3RXPFl3
3l160nfQcIQMRCiGg3v+0PxwMygJx95GbXo1fr39AYonE25N3KmXPum/sGJvh9nF3FX0PE0/F/2u
aIfQO/I2psZGwvr+3YOPa5mApWA2AcMCqlMzUdAhx7oHMpQRc9M0HMy6upu8dPzsVWmWbJwiuZHv
TtEbg6rv0rrhAWiGkmJqofTT3pnA4XjmkXpN3KPqWE0vlb1EkBO/bXjlfkWLA0MH+CsqrCp5E84p
pLcMs09IZVoRzagInXHJ9retrNyvKFAgEKG2h5RZvV81p+e97pVD0lbnnnxNzd+mtZHprZTx8MB4
Y0O5Y7w08/QMWkaJ63zRx6QtTyPfiV3T3gtQFnRnAGG6T244nM3ugbffMwCwby9yNd6//QXKbVOb
YskGQQdk6ac8Gx54Z8WU/84pZqJ3/dm3+jMXw8eebnE1rH1E1H/grnJmHjxJ16eU5Z0ZaLwdEm3x
9Q9NgfQFkwHpp9vrW7WCkgIq8WgSoV56bQUcNVnLTD4kjtPox9Lk7dHBJPEGPHHlqYyqHhJYEEAA
kYn2yrWZlI9Fyqg1JJjd29vf/YMbNREk2l+sqH+s7Q3/N+XBUg/eW3PK3uXW2A+MmEMiCEZuHTJR
sMZOwzdbuHm8sGK4Z1xbnjBKiJF9y6jPlpuiDmT4QwTCHrJblqyPUdPQHzG+XaCDXfnHcqrHvZ4v
Yt9pmMO1zbR9aWlQPjb6Anr1jGyNEL1PsAD0l3h1dA+ADHjHxT/j6WN3xB+TSmP5L6st86gW3Hhu
RGbcLx1LMYdtlWA2gFYDCHjY0p8MsMn+vO0h7445fgWeWa+j0mDaU19bg+WN3VyUAvBx60jAS8Lz
7Nj3W2xJ7xxRmoEbokYHUT387dpDtHwGUMscBE66U37J/N6dwOsiMOtweznvLoFXOygvg+9ZFqeU
mGxpNc3EzEXSogsdl1b1px7BCGiXM1SqSBPftra6eSC1+681ueo3uapZ+E6dIWFK3KBOo8Attd1S
guWdo1Dyt+H4dWFoM8kpY4zMKhtY05ZPaduJBC2HsDXTU1mNsUeWjct7/Tv9Y0a5RFuAfgoLvFlJ
7jsfMdqenswxyDfi/uq2gQAARMKmTPeVqET0QTCSj9i2gh9qSFi6LT8J39jd/jqrvvCPGRWkNQQ2
9UeMlSa9+bsfTwJCwmPxoTWnDTsby1GFDT26MEdz8Gl8TCp76GYU3RC6vbkR9mRUu4p6qCPhDKEc
CXQPhg+VIMsCahKaTiLRizb/2ngpGE1zno6h0N1xZwMjHqfEnGNIi21VEVZWCLosdPdARQH4kvqi
LxlUDLyqnJJB6yK/xEPQ5TsDU9O3P9jaCkGgikgBdQswq8mf8eY45QbBrhnNhGLWjtmJ2UGhupyM
iOdY2uADJl5tTe6s+IikzsckJ+AaSJqVTTVZBw5Bc5mAGrGqsOUD5D714jfJG8xmTP18d3uFW+aU
m8vnljUWrpgSIcQ+8JYu7MEfELK0mmIn9Tfu5ZXDjAF3OAyqI5jZfQef6k1eW7k+JXVZ3dn6eEBz
62/ho3DKtyaUo2wPpgBfnDklbvnZ7kTcaQ/U/p6mW/I4qx74z1JeL9M3rlHzAahs05oSWn6GKMnO
oC10SOaNwKRsGEotJuZkkJGhpAQYv9oAzPEqpJ7dmueaeXSvOylYMfJ+iW87wboVNEzAAi375dJJ
3qxFp106eJSbZzRFp4NJ3D9uTaqNi1Cto/xnLaiMSQtgp1E9e6LFMvT4PucGelMs5H2xPNc6n5/t
jnW7vDHoPq2cXcZ8Dv/r6L3WlCIspmLZ5RPYm3MwvZ+YvrghJJun6PYWqJn///w6qZIiRTqA77ze
A59MmB4whXnO8wUTO2Zo5sGBusFRGHVclefUAU80Gc4dv+j+oW69MFteeHXwTdSdvI1zIg/5m8j6
+mOA1ZLcN5AwR7Hv+sdoml5UGjrv0IeIhu57UBUhbw7pPIcu3TC19u1dYAZQUcMk8LuqWo76UteY
mnHuNGe4o/C1qKQT2/DjV20vdUWYkwfOED6G1ocSScuas2ocMrhYVZp3zWLadyLNxztnwvYSv9aT
xe6LuPGzz02K7+zkQj8IazjaKf0IGrvhOPhIOvkM8Sajb9s9BO4gACFGK7LxXw4LnmLgvuZa7Pel
iRov2G671Ch3vt9ocWAt7t3oQPKgrlsj7oX24li0OuajkWJb9S/dMNl7AHHz3W23Ui6Q1w8JjJeB
yQjAUt+RtLZeQ0ex2Oa5BffM3eDr6dlmjP608+6rqEb/DhqifjyV3PrzLwzjJQ4xR2Ac3sn05TSw
mj4LzPOiuXuessc6r/es40+ePt9Z2Xxqyi3O+jVPAn0c6FQB9IWIgZLpamTgU26X1jlHGRdaXqep
m7e6S+rz+HVDMXOGwRTAuNBDUNNBEMeh0G9B1rg+zN2+PeQv3ddgCUkail/uD7olDKjWjt4ZVFaF
zo4xmCkMFtYUZtXO+KHRsPzufqAktL5nz5kVD2m4RQi5bha1FAOK8Viuml3bjHoGh/7wWaTPYx6X
T/TBvR/tvT6ExiOoO16GZ95vXAMqnus/awX+A1HHA9WvSvHb1fY06ZjCO3fDEGXLQ0HiRuwc/bNf
oMRdhE0QWs1LoWthWfzZRM2thmBwaULnHHBxIMqUOuHUpJDkFql51jQfFFSFjTl9UKMuke1n1bFq
QAw+6u6yW3yj+8kzrd23mdecmswGeD5oP9SakYWu0QNkQWp+3/Hpw+1Dpdz5/9kfzEOB5ATlPMSx
67BMAg0tGQ21UoP5S9JU3bAzrd45NJbYqgOtBQ45evUfUyh4XZsCUqUGnDazzou1c0kOiOYxMFE/
LJsjkoJ7c+vhqFZMlLWB/vHaoKCzy02KtQ02O83t+DBX+l5o7SPIkvYFbyJmng2r3GvuHAHMGfH6
++3NXV0xmlTyPQ65QlXdG8XxEe1XYp3tDoDzvu2+MF2PTW/5xlyKJ8ySHWpCNxL8NZ9Duw4bjQ4v
GvEqqMHV00nLCl8/E+tEJ/+QOllkz+ZjsPzqP2fQ97Bia3rIPHYGeiZe8ENaTxxm9L62j9+Ke+G8
4xJGDgIpa5VVJs2CtM6X0jh7VbUnzse0084tiFzIrhwfZ8DLTKafdPaUuXccoNo6fc78b3qabVwd
K8kHsk70aPENQJb27tHjZV1p2cI4p80jvjTCT7qblxQ4pt80IFsxR3mASL+DNR9zUWhvByDsvPY7
CMS1gqWmcfYzHjrGtK/q+eAz+lm4Toiek5WymECFrzSHcHLOnpfFdZVdJt49k7rfafNWYWjtipE1
AIgrIBlGu0J5gY2zm1eN5hlnrrcvi/kptzEwXlYfghFs+TPoXicUPIJsOvbWZ7PeQp+v7b6sfiEM
ol4ET7jej4G67hBMyMdGTdtX88no6K4WZYh5dWMLFy3TSCUpQ63ov7ZQkL22ZfEm98FDY5yN7jS/
9HUo7DD47N67/YlsNpFX0gNJUYQpMfxF4vivjRX49H7JqHm2LcihjHMUgFw2/3Up+McGXT7hZg9u
P0czgGgcAwrpZYZCyu0Qs/YTQFIoxwt1QFNUeGzgDgW1hwAHDPW+WKtdlMi8cqtPoVaDX10a3S6U
FVEcQ5qixG7TngiGWwgebWN6MDJgsJ2PFu8ilzc7z8pPDbgdxjQee3rU2zpMp3M7LHvG2J98Ng4B
IlApCJgffjUQBJuW6miwHAhi/Qgx343j9z7oyiTKAyslYBF4BihRv7QZVCNpZ557Pgi8unZt9on0
u8466mlMMu/37Q+wYg65KIicUNfFFJU6z2+5hWbwCY8slo1BJGbwGXHnjjtNREbIlPZ8xgUuthqQ
K8kUoilIjVHmdfDV1czUCPIaoc4wwYYQ7Gr3R5UCmh7EgVM8DIDJey/F8rNsf9nZzpBFF9pvISD/
l18g9R8xGwOlW2WfQYgSaEKbzfNERIGBh+ZYsPR+0CGC7P+ojD+5VnzIhHP0tO43ama45+tonMbD
7e1/f97lPvh4kABEB2oWJbZMeVlnkrHm7H6qHG+X21CArvYD4DBD4Ny19AIow22LK8H02qQSYmre
ZNVY4QHkaMMQE2q1e29ZrMTsC7HzZ6iO2YVd/+psDEHy0iqjviJ+qA1sSytdGrqOddc/RLlnmsJ3
CYK6eQ60QttPZd4+z8FS7m0+6pfbi14JALAFVgwgFXH88cWvQ52rFd3YAM195rm9/3+kfdeO5Li2
5RcJkDevUigiMqX0leVehLKivCVlvn4W896ZE2IIQdSZfmg0kI3YIrm5ue1auYmOatvMPoNGsGZW
oAxPGeDJDb+Z57BNGoCwP5aKv34e7cBOnqr56M6/0GWxaGjyRNq28EHfIjuW61d3+4XCbqQpKVBN
1fUobZLfJsl8MAkBqTFcZj9J5vu2fMNc2zFTvyTuXVXFcP9S7TFDnEVlOXGx6gRruf0U4blde0Aw
rtjMiKLv8Q0EtZoaMONuYueyC6r20OeSDKGI3vc/EtFQj6E3uDhAzNseD/CXPIDOunqkGsPkT9OT
PfnrFPet6+eWdqe7v7u8PWvoVEANtB6PvfZpAUjLSMAB2R2XNKJF4KaSr/pg5RQVFJ+D5C/PwgBK
Y/tVnd52jdIifAa9U/lJX7IhrFM2H9RlfegTQ3larTzjILzOa84GTPt7tRqmo/aiJQ5Q1Uz7m0PH
6eAltht0DSkPmeeyM/GGH/ifIg9h8zMoKL5qo1Pcj05ZvzSFXj1SFLsPM3raAnOtljtGB+2/MDqc
rIq7kujLFhOl/Mm3GVM+UiAT85EfXF4azQNnldkoQePaz4aXApSyUTXPB9qE++9PHPxKPnnPqUqv
SsGmW426AayoyGbmoetRf7V9t83AhOsri+2DGkNWNRC7mbiCoZ0HbdI4S9TTP+zDRT7VdhQnAdiy
EVU2Bc8vU/u3mbnNgWYl+QUouiU2TLbkfjYU9Rl1cOBxrUacFlqPjo1sQTt36v2Y2lFDU3dX/vEa
ME3WZUdipUtkeBU7lgBPP7I2nCMPU2PCy1TMaZl3GjMiYC2eOlNnPumofqDgZwj0LJFV5q9dMJSW
od3ggwZkALzsrZbXM9NyOjIzUsavupn5jQz8aOeNg8EAPCO6uDF75wnmBPArvZmWkxklgI/Im+7Q
oUxj2C8gH+TYJeey8Icvt+09/0nh5gK6F6jrDqY9MOkrrKmpGua0Y25GK0r458pQ84eS9kA3JK4W
qDTPw5ba7fG20D27iaccpQ64UmgxEmFhbBix0SwzK+rX5ivADe86g3xKMu+8UvrUsShNQeq9Zvdm
MkpM1Y4XhzgVbbSIEZHwENNEs1d7ncVcM/J63bsbARgegv4diNqg6j1mBXrbfUw//OnrtJfYEm4D
hZ3mzyrnQ4FfilB5qz2JY1MX+IpWVDLPL5oKuvq5XyTP946K8hEeIE7BIcZ0uuAloZMJiSjUMaKi
ByZaClwa31M62WjX3iaiuxIlF865AZid7VLmSkFD92JZkTqyaDKNwCE/5uSOpCRslwSpWimVEt8c
cfMQUyKvhtgSHcTCuhjYs+nYulY0p4f0lRdZYHdUH5zz44JCZtB//1vJ0qc7VwMeEMYwXQNDRjA0
21XiVRho21R25GXvdXVUi1MGPIslrYK6mCU1hj1ZSF0CRBuTG54h0l7rc5dSFJHsyKH6KbNRkus0
DFgpJ6OufI98/ff79+HfgSMKyWhwSWyXRrWhU0ZTc6JReQBsszWGdXZqGjC16sULo27smYeqkXE/
XqsNcFSxo5iA4dNUHynci6el79yMWEviRFUyhWmtsYBZiBc8GySG83SwjSoPvH6W0Wxe34kPPG/c
CqgOhriEiwcIj7VBvOpGel8sx1bLz32RywhpdyqEWylCrn1RgJbSmLUb0Y58NdLCXzUglCj5IXGb
ozEkB1CqPk9fDDS5eyQaEsVn5DfLs7CVAble6xK+BDYdnoOqYRqCH8PFNjtKlysqTd2o7dSwyh6Q
8m4X6useQRlSkpW4foG3soRiX+INHbPxVkQ1yZ/BnoUw3A6N8qktV5nR2Xk0uCykV+EQYdTTFtZV
zpPZWX3vRhrfUoVlPzKwFgK9ry0ONO2LAB2k+n1a2ehvQMPHg90V05fbF2dPlT4ADyAflVYxOzIX
zZKwaXAjhQAvUB3HyTda0zzdlrK7UvRQoKEN6oqGQ0GXhik11bWmbpTmb3Pb+qSy/NJ4qgC1OqvV
KU86WD73kGe/bgveO00kfZBMQ74BVF5csy40R3fYTNsUO9x0VXe3TvP8YqXqg0Nm9cGwJ/Xu38UB
usXFawisMTwoW3GFAvpFVqzux4uoKE9T/z0jCF40WRJl79guBQkWwJuNZum6xY0YsBsQMmP0yr+9
FJkE4cRAkrjQqYIE1Yx07/NCJCqxZzo5Gxnyj3iJriDSZ/TSm8qouhEQZvzkN3uhT8Z6AryTJcuq
XfugfC4eeEcYpcLTLtZS6qqwqpkqbuQ135LahydN00O5hEE9+5P1bzO8CDbghGEcE/6nqaLQLJiP
zO2xaaXtRlWB4XSzSfoABKeWxEhde14gS0LxHsASqO5ixGmrZ2y06dz3gxPVynszq8HiNkG5SJYi
EyIoc1uAqVLNRifKdeIPTPVb7eH/W4ioyAat3QQQfVFdpoHePmJE7QDg2du6vLMSuFqIADmwOuYt
Be/O0xC66wtRoyVLz4BSjLKuCDqzP9wWs6PSiKJgapDAVYGRyq/UhbHp9WmyMszjR3aWHby0eWrT
uDABlmR+WUtAPg+zpBtzx7oZ8FmBLoE3kWdytwKXeq1WWGw1ap2TbX1ygsbofU+WodnbPfCgYLoR
XiP68flXXCyrVtOZLtWqRvCd2dnNykOh1M6RzLJaz54gtL24PJgBZMbVM58qqjrq2D90u3/v7S6o
iffM+klieXbFoKSK7hcY3qu8KwqeNmCkIcbAmCpxHkj+Rq33f1cFvDsf+Szogujdk7ZQW9Mb1Kjq
Rn/pjzVjIWv/sPoL2OFk1Wn+iG1DCZCuc2pegFJwZjO+4MsDQlDkog6qRunjmDyMXXPobBvJunsq
CTV33gRMz6A6yM0O8imCJoDscFVzZ1Qjxf5pJn+BE31712S/L7zWg6YXJpnw++vy6DY//rvfh5/F
E0Jw2z+8lIuNMmYtL+2OgZ7U7QYYTaBOFF5/vr2IPfVCfgvUeMAqR31DsM2dVZG+zTU1Kpo/pdEF
wBgDM5vEr9k98gshgm1OLE1BO4+OlbAM0MHsCXqcWuSHoX7HfIDEFdgzM5crEmy0PqRpwUZVjUY2
nAz9Rz1Tv7CLgyWjd90zoDDR4ETic/gAEd4qsrGgV5Th6CJg1Td+Mnye11fMzxr2sZLlLnZVDVYG
rwKSu4Bw2IpKxhSB6+DBVnNUphVI8rJmhr1ds9ARDS4TPqkrtn2b1qStCPHVCBOFP/TRfFVBpmDk
fpkWx9satysJFhpvD5qTYAO2ayGKtToEhc/INo6V6VsdwlHgG8kmUPdOh1tnlOOBwY/C1FaMW7CJ
VPB8Iot6Pn0ctVBBjlhjDniFCIrVEl967x6hGo7eT8TWgO4VrFqbFaQxkEKInARceKhU4/8JGxnd
xU6nzUdDL14buIboLxAe7SpHG5HlZLzC3z3U6RxlhbX4ee0eR+ve9qg/ZqmvYURqbNJ4VstDIqM+
39tXYNECnAbg4PAZBYOR6KmX9VqhRcs4+ib93LjPXgFRy6m3D035cltZZNIEZVnt1sboUIUO04r4
vdmGQ6pOIC/13fS4KkvYjUYj8Vb3jBVSMqBS4JkZtLJtFUeti7LXQFAUtcnJBLScO7GT7v3J+zJg
5vzz39eHbnYE1NAH9BAJF1vt8oJhsEONgIGCdmUvosjBuOlyyDsfPZi+lZUS87i7PNA8AqQQow+I
M7fLs/PU0OYGiqqjMVgHIgSrwfBRnZF1hpMp65rYuxZo2YWFxEMMb1Y4P9fOV5QKBy1qwQdh3+vJ
g5VLwLh2ysRwJy5kCDe9WrPGswrUqUBb4KPfC9fPDEb306Rph8UEGVJ9Rj2MZb9GGebF3l5y3w/+
jIWxUvGFxotK9QFTbjyNtwI8oEl/TbYSgKwE7qbEbO7tJJAowGkKl50Hhttz0wgz6JJClg0A9aSw
PtddG4xDJdH+fTEWkoMAS+bQh1sxeIKAh6JRFP2aF4NiWq/wp1KGKbr3BEAZUKlEVzMSgnxfLzwb
5CE7BXUYLZrSLgD9Y6osfu8+r7MkJtx5Nk2cC1hTkYw3EOlu5dR2OygmjwXmslj9GeW6s94MMqKE
ndVwM8GTRcgYmWLWZjW1ZW7qWY1cWs1haphDaKyaz9L5kLqtIrGIOweE2AbJRYBhcVJLQdubqbEM
MsGXMvO33HlYh1cpS9S+CA6VASOIMoNwaRMETDSheKEBSOKB9tp+qJeBgfRnkJyPTJCwltkdirbD
YiO7/Qu83pa8LJbESd8VgUoMR0nlA73Cg4l5KE3P+FqWtfbd5R7vl1/LOJt29QzoVhwlFRdE1LNK
yZSMTESLDC0B0ePimXeomn65/VTsqhnCdFQMYAYAM7VV5gnzLVahtVpUmtN4aBOrCBTTSs7jSobf
mYfW2tvy9uwq9zYBWQ0Qoev5g3XwJquhtRapa0fvwHO3HkyrywOkelTkihQSOlllgbu1g6KzHGMV
mt4Cu2ySdUDtrZznm1VkxkAZI6r86GXweZQcLkeT+6n+MHjJZ1YfbIW+SpbMnRchNkXo4KKtA0GX
C4Tz7R7rGD5cAP+pReuxx9Ty/WicSemfik9wGUeJZu48HsCi5x1lPNsHm76Vhek1jzkTZKHzy7fa
c7LAwQC7r9O2R9N8v72yHT+KdxSgexFQ+xi8FBbWYox4VgecZVNFVR0pLlpy7e8rbQ+u8Zm6Ehu1
Lw3FLVh3Hb2B/O8X9l1DybojPZbW4wWuQoA/DoH5u+sPmgxEb0818Ej9P0mChR/HHMa/giQGsmLn
Z1t9n6wpsGvJWe1ZkQsxotNbTl4GTFo4TYP7BVhNgUp+gOb79hHxTxV171KGYHXTGdizoFSEPvju
qWlP1AkfxzWgv6dSspo9zYPLCTA+gHXiUgnHs3pux4pmhithtPrBHdY6NJ2sv4OLSoO6atMnUGzJ
Xsmr5aFHEt4memfRS4MysqDuAzBBnRw9EJG+rr6epHdTyr6O9Dh73h0zWz9bf08F+Xx7T6/ODWkm
bpbhY6BlDk36W0VU+8xkPdOVSKmaJ6W7y9Xq1bMGmQd6ZTa4GPTC8s4RHnCKIQPgcBTPTJSorLqD
5n2yf4NXp8OcFEbv0iPNuru5liRTd1aGpwCFXAwsYaxGjNfrYsVQg6mSuEALEqfJY6vvTRKVlAkR
npwFxp91hU7iTL0jWQgOAcP9+s8ntFmHsHUJCH+NyoIIYg/gj/s74QbLiBeunmceKF/slaB6Such
qJsWEtv39bH/5zcDv46mEtwmpJz5tN5Wx1hW4ucdnMRUPyKn71tfPOdbOR/T+X5s/qZgAHfZv6s1
z9tzTicUmpGA2orsbLMFNd1KwFeM7mevB+KwE8xMYiaubCtfGPJKfK4EH64KtnVKCUpBo01i+NiB
ohbo+Rh8rbpf2N/bOnBlj7aCxDBKrV1bGUAIFwN4BcHvlyqLE/uEwcNAlXV4XWs0MkEcBAiJJ6zp
6tFNFANIllYVZ7g2HSp4Zepn//xa4IcvhQjHwwYTCZIVQhQCnCoPEpThWFX/fDkhBdOw3K11r5Fx
k8XKGcvNKl7dHwBwC+ryviaSk7nuquBLuRAiLGVkpEC60KhiJ0XDVDWFrHIOfVt8XVz24OWAsZ6S
3tepGZIFXYhGjxHDtovRpxjMfYthJFn6Yu8AbR7/mhycB+N+W9UnZGxmVmdZ7JG4tRyUqU6dbKRd
IkNkJTLXxcyJRrJ49r73qhfwO9xRWZ5aJkV4782CeM3QYyW9/W4NrQ8GLqr3/u2rJRMiWPCpHpY2
40LAsZSBbEZbxoOVpZI47gOFbeO7cAoYtEqgxweXC7nB7akMepY14CWv4oGVfuGS85KkfmEC1jhw
afGg0jZsAEYBZIBYa74AztUo+yMbKvRrF0FR/oHynNXBvNOz1l/76XB7E64NGeJzlJ3xhcifG+J5
eiqZWvRxNXFrDmgddpTiSDW7CjLQe4aLQbPTbXnX781WnnCyYGVJtcIhTQxe1IO5DoD7+P+UIBxr
UVKyjlPRxHORBrb9J5PFC9fe2nYJwrPM1GQhloUloJ7JaO/3OeQofzT7pW/sA9KioT1LHlLZrgmv
NEBCEVK2ZRMbjXXQrAfmqJJd27kMGz3gf78IS7yp6Rua5E1MtdO8etFq3VuFDOp6V4iD8BGIv8g9
OcLRLFZG0nJuGyA+IhJB4fYra2FDkrr/8+9axt9/hOi4cKiqb1dTZGqDAdeuiSsCmE/MzGfmI6bD
ZM1QO5cH5SA4N8gEgXRMnFvWBvRxKxgdjivwjTmB+3UaMGspA5PfkwInAzAHnL3PFUP8YSw9msGr
iQslrFr1BdDMf4GGhp51WTPKjprhZDA2B/Qf1DDEQdl6wiAys+sm9ta6iRKb6EcvGz7fPpsdJeDl
Tg05BDhHaHzZng1IVtzWrMwmztV0uJvBuf5TmafcH5G+k5n4va27lCUo3OQWOlLDkJWt72rX31nW
txlvslnLICmv2+IQNCJjy9Mw8AqvsDhHtiBzwmzcUEc5lvAIgrWgp7bvA8MoD0wFZWqXPpXEvhvG
59sbumOPNqKFDUVSqeLIELhVqIr70H39UMIVJU04lr+9vPcdpYxptsiqXbubC1xmDKrDWQT9w/Yg
tSIZtKJvmnjwZ/elVH1Czg67u724XW35jxAxSgVABLBEGG6yCozgpH2nOUiEa4fJKlt7qo9UCdL6
GA1Gfl/YRPSJgsuELtDKkZj3RtPMh6XsZv/2aq69eZ5CA3gIHw0BDSz/+4WV1d3eKswkbeE9oS6o
VNHs0Edkwn5lGGv1PVOXRN+7u4dhEOgjOOGAELSVZzTUrAH538Ru1tRhsaxNqJS9e2xUIgMt29tA
4BvyIgzH9RJt4VBQy+6Noo29LjkN+oCx18Si6JG5vYN7K0JbEYwHWlAxIyEqHdUqfEHTxoP7vNhg
/EQkNFQsvC1lZzFIHvDWL/RJwb4L5zRmpQuSn7GNTfUEHGdI+C/8LiRG4BICER6QLuJTSMZcKUnP
urjI2me3KaOGrH9MnfyxauOfn3bAXWCIBpEBQE9Qvd0qAS2rota8rIrz/IfSfEFUYDovt/fr+lS2
IgQfl/O6UdbkVYxi38wyH0MWWv1+W8a1mYMMzDsgUYtGU6jAdhkrAU1Fb0NGybq7xAZA+ns3Pbjp
q1GeVODTqBJN49uy9du38oRtA6owymY65HnIV6gPS1DU75N7p8ooG/f2Dt4QWPGQU0cqhv/90iYU
+AcZ/CpuwWRTp3ZUZg8mwBlu7961FLhDAL5DPgxIMBC0leLmTWor9VzF82yG8/LKzPogTSZdHxGE
uAaK2Qa8IngRWyFdB+PZ2Qjup24NmtnxzQmzBuxvRuYAw5bNaWhKybquH6GtSMFuj4s+OpQh0s8t
JdCmzw669KAQkyxtv7t/QBpFqhTpHrQjbJeGxqLMnlUdciYzrDAh5QFpQNpDu7MadB5wRNMPmAoR
tnxp8QgVtlPFelsGTqIhKquQNFDfpEd1beFgpS8kCXZ0WSu1HS1I8uiXbH7wJhlX37UAdGSBTQDO
AepxaMXcbpjuKhoSSksSddW5Lobjksna8643i48j8eZP+F5o/hQeN+DaG1o7NF6k0D4slM9ptWK4
u77n6Oy3L881mg3vxULzErBbMJCE8G+7mGXVWgA6dgnaKH7X48FTP6PgAcz+xNcXX1n1M1PuMeys
uMvPFpmEdozT/s4Ys9CSDdBc6yHyWYB3RtsWb00XJ/Xa3KOrwVbAnS3uFLcOK8N1Qpmg99TqfHvV
17cZuHIcJgv1YXRaeoLJIH2O1tdiTFAKGU+ti0REkQU2qX/oNUYuquWEQeeXXv9yW+rOArHRvC7h
oTH1Cs1wArzagMhGiVqDHXQjztL3OpXll65tO4JCDIXDJcI7j8rf9jznBpjB04isamcmR8+efVjE
dPGOC/lOjR//vCAoJ4ofvGfARpi4leVafWe0LM1i4DT+LJ3vtfZS1Nbn20J2bhuMBp5HvIsY3xSB
DQ09hW33ijT22sw7lOj4wVAuHJfbUna2DRi+eINRuYQ+iPZdL2m3LkhIo8PuAUgsj8bwmJsvWsVA
tPrztijuMWxfX0S6qGqDRk3DpKMheBR6BXx/kihIzrnsUJHhDgnpxBiOYAUOyvZvZ0sS+tdqB3kY
pOenhFslkqBQAjd5JV4GXsvlbJI1tlol8gCecXtZ4g7yjDRSEpjU5oBc+M+tMmTmvDpZQZHYzCoW
dYPSoWxU1Ue1UeAvAys0yLEbkgFOcW0Yt0OyBVMF6PXBv0Wa1ipPSxORZx4P9b2ivfMy0vj39rpE
/YMIzL9yxlKOynhVTBySzKn1Iiti4mAkp5nTt9SqZKPZ15tnIcAAvhAUXUfRkq/zwlPKJjcH1eBY
xAna1lz0UySOHi5s+tUApTAHLertNe1sG8A7cZeQFUW7o/iCZWAaVS1gt8XOgLQs0ONzzLN8uy1D
tLF83wwQBXrII3HGQEEfHOpmee/NRQy28GBp0YbT/LDnZ+AX+DP9VPU+67//u0RM8+L9gKuJgE3I
Xq6VnlWtW5RAztd+9TRbn0GXOz25dq0euqHP70hiL6e5m4ZT0Q0yFC7xWvP14ikBihNSFkAJEdar
zgCm7dW8jE0PmBX56J5ban0d3elAp/lkrPdSR2dvh9EXaPM9xnCvI7xicz+aGUhSythdQdKCKV8j
SKbxaKqd45dKkQdWaTRh1asJWKXYILnvV54DFozYG/3IMGPI34kdswpVqDtbZR2v1IWDmnX9ydJK
FpigiDk4w9Se1LHtwkJv6VlrAe3tp3Pu3dXzTA2/tuslBAM1e23GpIyyqm9eS5CmSRJIO5cXM/kg
QoNby/vABFvLUgtkN4ZWxmC3KcJSMfvvpaX0klzEFVbTx1ZwEkmAlqB/Upw+AnRY7WqdC6bi96b9
mz+hx7E52Z8Avpg8FHrQgifgj6Gcb6v7js3grfRodIQPgysmvPSeAbq8VcPxt9rfnv0hj7pyX73l
77el7Kj1RorgiprUaSrUeMq4qKN0AAU4WNSdT8DA6qzSV2XQPrbwNv7PRv5nTcIVtozRSdvcKOOx
suZg0vsUeDWWGialsYbpMKaH26vbMYToDwHkB64ugF5E54KlRcExf8p4aYDQiPf+vjIlz+/eMWFZ
QHfiWCn4ta1pt8qCDrhBZdzQFoSpau49IBAi97VWOs+NXq5+2+eSZ3Hv0NCYAmMIV5rj3W9lImuU
jUUFfaTJ8xKCRdbX1l+k+5v/ub19OxYImPrI9SBKMZGzEuQsLulUp0foPTAFg6RgGXsFgd/w0CZ1
Fy6TYt0hxUoel0b5iU5ZWTlsVzpHf+VxMlBFBGVRCkykAwqniru5OJJyAgZ9983p0JPdh0zp39aB
fK8LicbsaSica+QcPaTHMPax3drJnDr0rtrINiSFz+udM3lJ+jc3vL2ze4qJFxr1FzjzgNbkf79w
COrMGp0JrHVxOd4PAKAx0odWVubf00yMS34UbzFlKGK7TYZFp0XlMjLfOaNhATQFTu9PMkrKj/GU
S4+X32pQRaP9i8cl6JjeLgYEPubkVW0dL+1zBuK/OlUDwG7nw4uh+moNjL3mWFH0EXzvk9FX2qfG
OySKF/Z26k/gsCSJgcbq0cEwdPY0TF81cgav6327yqLhvV2//FC+Yxe7Tlt8PsuHOjYAnIsiNfjQ
j2tRSc72WoUQzADriVNaIucnDuCrtFtAfI/eMJ29F68G4uxVK8+AI5c9S9fLQUKeA1eirxUIJ6IZ
GDuKDsZWreO5anwNOE2K9rOjua+uTcBxQKwJPUQjedeKN1dVENsX6EhdfUatI1F+31boHXcBXClo
asUjiazwVbBYTxgAW+wEPTj9kdZh8lh6p3H9nVX3cBCOZJzO1aoDJxu0cvPv1speOqMPFvvvlB1v
f8lV2wKu7eZLBKu12l2r6CBMim3nYC4hupyeaMiO7FjekWf3nt0Zrw3zC+YP5bFtHtfCx8zF7W+4
KqqJ3yA8q62BHhDgUSOtfPg6hSQoQp9+HR9lV++jMWZ79bZrFWxk1o+KUo0ebGRIQ+3I4vHODLVP
3rG5x1t3X7xk92vEovHshM9AjD0qJyAFn3C3TunT33P11vsYhTqzU3OoQyAMHx2JOb1+qfB9iHdw
F3j8Zgt2rpv7vAP4aR13RdEfC2PF/XedPtBKSk+qlRvhQOwkrOtRdgQ7txCSeY5ER8zgiCGXsZa5
red5HRer4o/tqaNBX/rDeHf7pPfEALEJjfR81gtJzq1JqRS4Berc1bFqlSUiHzBFmM1DD6KsTJaO
2dtLG9EHqLAQsIJAcCvKgy13vRbWa+4B0GehQZSy2EgioKehB6f7ZhUyA8M/XtQu7j1xfFzMJ4gT
EKtbLmibInVcgpNN7Y7K9MfBwvLvCQbXEw1D5CWQYdPY0s6TZMz7ak6B36AL2WLGBgOQyYhO2Dru
118eOQ0aktbpt7IbwSDkd80LnX817JhSSUQhlStYjwTcbEXeQK7n2kdn8g7V8NyQO+3egx6BIHul
wHxcvjfgA7mtSXvWHCQ4KEPy6h1Sw9vjzfVmrdnS46oofR6Qos5RfEfOSBsaWV1tT5NQkuXQJ3Ct
wOC+FUXMZcKQpFnHmQVoX48Q5USBjOM7ybQeG2/Mw9x2KCAI605yXT5cRlGlLkR7Qk5xqrq1RO96
Hae2FRiF+e7Z38fpqHn5kZnjnTaCStEMV2BrvnnLAfHlNN9n+pe5Lx8Suz8t4zOS82f92e4QZd4+
gKsxXK5yl98mHL1jZoYDrBEcvXevO4dBO6cEoykcv+uYLs9eOCNmwfPlSV6Lj0LZ9abwaTZAT4DE
RRA82WPndTU2pXpFIuXuCbjnyWe7Cf70vhYgs+KPQRnqfut/+QaGk6A4YLQkaIPsmB75fxcH+FNh
InFjuBJcfRRyR0ih80ZoS7BsYz/anlJMMKD1iWZN0CxPa3VsyvpE/C73/H6VQcNd3wBMB/JDQHcq
Un5ihRz8LbNOgdgW5+Vq+U6fRomnpr5CuvPtk7422peCkLLf6n/eG4NuFiNa+ZgbJYXzJQWEV2+6
Qa9KNtG82kQuibcmc1BbDL1tJYGWaEIWBc0ZHiU/kV2iASsrInlkdxR3K0XQn4HalIw2QzeX48EJ
HAO9/eN1XYCILlia1ScWqNAoCA2UEFQKg99apiQ3t3t0yHpzPHdMc3184YVnbZnTqsx8Rx3vHYna
XntQ9ffbh3ZttLBIzBvDXiHviE7h7VZmnTvUiTo18fTijPdd0Fr+SoLka0EkduA6btoK4md6sRZX
7+rcQQ9+PHoYhT8o7YnZR+uT2kuu/a6cj/vOM9xY0VbOUhhml1MVezZauE1ftPzNG2iQ9fcuwG9v
b96uxl/I4ud3sSaSjJ3bppA1AhHICBeNBGkXSpMh1zYDW3chhn/GhZic9oqZuDMaupwgtX2MS6Pn
KQ2nQzqGs368vSbZ/gnRnJu6fVUtWhPb2V+X5EhMvpbI/ym2FNxGtizhaV5oUdVtqaOVizaY4Kof
cmfufV2ffR0dzqw+Jov2tBipZBpItkD+WRe7OUzgyCptLLBfzYcyMc8gXz9Y0xk5Ct8xJN3e+2uE
0XUcnmMXIWsHbU7RM21B2Pw3yX5b+uhblQ9l1KoscJ5nbZKo5P7q/iNQOL56RavH0mFTNetnnviD
2wXDXWI+2a+31WTfOgJS9f+uTDg9m8G1IgCri/Mspp8txf20jOGUf196dlqnswe/3SvoHeJ0jEVJ
dPRj9GT7ivIb8R/hwhkCk7fUEIO3MdrVaz9rh8JXrAKZ/B6tln5qL18dbUGxAn2XTpgXHgAsjS77
kth2frCrvL53RwWwngrQuyXbwp+eqy+zgbaIKAlZBFO4q1XqMSWZ0GFXPWZRFyiOr7wXz/RNr/z1
+b+Rxee0OY0UmhAEU2cZ1eBlC54H4p4y86vR+EYyB/bbMAWj+k134eO0p/9Kpoc0HrJTfCRye3u8
Eq/IYMEWjcdFtcLE+8q6Nx28z8arMr2n65+5k7xQfBXijgLZDQ3VSB1iZEx4hltNGxJWwciubf1M
PO9h1Jbw9qr2binqX+jn4DnnK7yISS0BWli70GXnPMIMTFVE6BRM6nOVlD4Zv3emJNfMX4aLRXGw
APD5IrLlzdXI7Qm3x6O56wyjA8LTdAyM8bc2vCer5IrKZAiXpKVknupGmV/BDwdAgiIAVnbAks+3
904wOP+zEsBEoxOG92mI5LS10hZl0pPlNRlX9Y0gc3JAejk/d61WhUqf6Y92skwSx0jwWv5XKIq+
AHQDbqDFl35hwztvpBSJ0/mV9KbNsfiVChyxpFuW45qZ/S/A/phf0LPbHieiJMPd7SWLeagP8Wj6
gmRAViHiEy55p6yrUinY2SlvH931rBixhX7nht0xjJZOev5KrbM3/Ztn879SkQQFjBYcGzGJblt9
veZTvrya9NVUypCSg0K/T/b9RD7dXiD/flE7IQLUa8ADAT+TsL1Zga4n4pH51fGQcnGT/pg0he2j
qKUGRmLKQsS900SEjgE1tI0DZlN4s5yqWKYavWGvS2oMr94wzZlv5b3Njh5Z1hI1bxecgEu6AH0n
sZt0/S82Fk42z2lh5N+2BAtjlmuh1UxfX9e2R6tidnAr7zyP1Z9Smb8ZBpNR2l5dGXC/oAADOAPA
4CDLJWwv8g9dxTpGXwl8ncUCNQYKwD37qZBftYzt7eoouSxUuRE+WEgUiuktzVj7clBc+mpn07Fu
dYA7oveSpXe6LtnF61sBURwHGCYaQ+To99xeyqaYmDMYPUM1i4b29AB1PZnJfKTJ79Jp/ZS2PiXZ
J2orEp9HMN8ucJZ1mFM8R3xLUVbfCnYqsCsXkwuG9DYN5uynS+4zgrYgcEZ/Y4l1knKp7GwqUBTQ
9YmnAvMxtrEVWCJQX5s6U197dGSCOyoh7Ys+5wjjmeSN35eEgha639B3Ii7NJVnfF02uvurZl1bH
nPwpT5GyUGQNcDtbiOEbcHeAOISnroQtTLVsnsnqqa9F7zy2+hjCS4oxxto5vT/medzO+c+mkhR5
9xZ3KVTfbqOWEiuj6EF4TYcsGMidmv7G/V+Mn/9ozQADg/YqvLdYHxoJhbc2h6NIuwVrI79V0Hrq
+Wdb74LFkLwKV1bsY1ySw5NwoAG8TNvVtGM6TFoxaK8tId/0xcQA06EytUeTsBjtDJTY4e11iUlV
6D1y5LxvEVlk7kcIC0uZlqrGbJqvuI3HFZxumAY8uaUX1Hrp52BimV1AjtP2rVMLEGL9koi/Pj5k
JNB3hV3lLWw616mLR5j1idJY9uq+jgMFac9j3RSnukfdvAob9c3L/rbzt3x9qU+dcc6zIrTt7wpG
GyS7wK3K5q1CJg3piw+wG57HF+6it9RGnZR28loqPeEdMko0wZfEXmiyvrlru42OefT9obSMpwqD
INsFZ+5SaqWtk7dKNX0j9pSnbsCz1AZJ8S7ZW/7VwqpQmod/gUYLjMSJPQITQpPKWej/Ie3KliO3
leUXMYL78gouvWql1nlhSCMNSZDgvn/9TcrnWN0QTzPsGxP2jGPCKgIoFAqFrMzYV+pU24dh+dL3
sXSdjJnsaZnAnq1UBl+MCCGvOhWnXSnpN3XS1/skaw6KLsgrCdePWdYwwWgJRoEIPVEoqZ0PXSuU
2CgkfE9n3tTdQ5/1bmIo3sqof2whWIHGyvyuNUNL+FEn6OWRoq9Rhw77Y9x0zvuwpX9iu3/NoYxb
2CZJXcOxKBluV8kaf55fX9YR1oHPQrsCD+kvZCmAznwX+4OZkHZ6MJgftXeNGQON9ScvKlfGY/C4
pgvEXW9mSDVaK4GiQbst3rt4/xVlSOsCSBv7SRm62gg2Pi1zVuZ1jt5n3sTZmL/hZKdiVHgDiebV
e0FqJdvUsdw4J92fghSPxkp9ZXkeT0bE+YoQp5nciU3st27fu1Swdad1QltqHYM6a5CPtenj9qSq
CWiFbmFMGCgJlI84slayC57X4T8rBNpEAA/wDP/1Mn4ye0pgsTbs4Rco8e6SQ3hnud0egIDOFZ3q
qt8KD+AJWANV/Ig185IpSNrwbAMR5C+d9xOjcd4YeiJjXBQnsQ2WKCcyUpzHjXlfx8kvJq+VxX5E
c84gt2ppGqF+FcJHwiwkzAr3VH6v9Be96Fb8YymUIE+buYaw0cHcf+6MdVyliawNsR9LKh7jdKiL
pMgY7d4U12jZ1kxxfm9EqQwyI5gaU38UIIJhBQS3jTUHWdxeuDqgDQMVvh/5p87CZJjkANtL/Axz
aaNHzV3NlKt42KdpsVPeerncCalwnRhrzL08iPIv5zyxzeVQaaBU6HiyYl817Cm1Y9MpPDBTVcF7
KVyVMjGSXdhB0JfgWnM5qiw4DJiwQeKLu+jcJsutY1hpsS512Baike+Scry31MEiKdoZlLahK3O8
sJKA5s00vrioAZPKGUvzBo9mMVaygli3jdvivQAQ7aYzlZVRLey7+VUeAqIGqPxwGp17Z9abKT4E
ayndaK1fqm6soFzrsn/ImzKv21wdBDoeOQsaDLjcLdXA65yBCtFHRr4VrMckvaamtFJl+pHVz0bQ
U48wAiEBwOTPB4NXvypqq5T6YN2e6DFuKkeQ7qm0gdIlGYrGUYSVJJivzP41rhOTXBhJlEjGPR3E
+/kfAPCjnLxkjvn6KX9Ihq0T2SL6tl5rLeNr0f8xisIBGg7Qk8U3QUnZhBQxYtSfFJv9ya/ZL9Xt
N9NOt4tkxzrbXIFRLM/rtz3OG2uqlcBPw17X7q3nIr2LRDAj2WoJcPZmDQO2ZoxbxKwahYYqBRhM
Iws6prj9haZtDI4h+Mza9YOJq8WaVNLPq8WX53yPkFvGTqtom1KMMAx6QAceSpEMiVMovZ0qg5sE
n2HvVajVaP3K6bC6ltyBnuqpIg4jfFb6nbd010nmVngsw9GnzbGDoloHCU2zi2yLXrf1GrvAPJdc
ooQN8z3sOTqcnLoqWolFBo5/f1SFzE2LbkKeVGbu5ci5lCHhwobgqc3683ilPDdTsWLMO5pRPzsi
RhDZ2KT5LpZJHbmVQPrpsPYqtOhDJwa5qMYARQAjPpZTt6ctjQjEcAlaSsbnj8sj44Eof+3EE0Pc
cVQG0G2UJRiKn8Y/hW8czE/2Bjqo3k1vJEZ+p0TZvx7lnEyDnd1LtvR4+QOW3efkA/itKaoDHRu4
Tz6S8B4yu8pV74le75QPzcbYOSvm5n3ww2FOzPGbE/jMqRtgbnCg8vxL/rxVbwpXiexhc7RuHfqp
rVhcW0luYxZRozFwDlO/Cq46FdB4v0epQZoxNNF9/kDpGvBz6ZiH/uRMugp1DbxrnfuqIHU5OkCw
on1xPQBSlP1Jf1W5d3kel6fx2wi36UslpGOY19QPShlC2ZP+HsmVZMfjsCZ+tZQwzdARY64aAuzP
VymzhGY1pNmo32gUTRn70Qt2yrGtHzV9H9LfZbUdH6C5B4L5tW7J/7E5vk1zozRqGWQOEDD1zeEm
SD9r/aA0dg3x5TIko3ioZacqf+sP7RttbbV+CtWIBL9TkN3X5Z1mPaumRwFkujzzy8v7/U1cxGOs
L8EZjOkIqRA4Wpm0HoPQlgOOTl+YeveytdUp4NIe1IhZnBs5DrM68qovOoC0I6n1HmrdbdPgTXzY
66ldFPvhT0SlXW9uB8mjCcRWgSqObXnCQXunKLs2XcP7LO+s75mY//4k9oOIEGws8+qI7CDvdXtg
u45Yj+GtuMYkMQeFn0Hjb0s8x5qGdz9Nz+dJ0CqJjGMVO7WarbHT/49Q+G2GC/q5akVm0WNAlvUo
G25y7CqSKIQ55jPdR5+XV5bXYv4r8oO3dq7DA2PAs/8IUSs0YdPhiGGuaF2DoXmTdw+zbNUoe6X1
mO5o9djX9qH4MOvD2HqpsMMLvfR6+TuWPez7O/izVbeSoRVVhJJM3+aTrQE2v1Gnq1QfsdtvmH4N
CEBT1ETWnAGqHENez88hIPU9JvWdEGxb4U1nRL1f+ayF0haaRf6eHv5eQbupUFKAJvyui14F08vq
7RhBef0Gl7U6ze/UtrSh4LGvim1i/ZbpK+tILN2j4D8q1M1aFf0c22L0stJJtXiXylchy52pMg5K
T1JzhHjm2rPKcqg8+WbuMO/RJZxkeNfw1cf8V+ond+UV2wxu/6A+R3eJL6y9Ay6eAif2uLM7nVWC
IG9O/TIIJ2+sIdGplpDZQ1PPqgTq0m5H9IeKj4VzAHoH57s9ZZDakAxsjkwB5DsHwSELd2J3r1hO
IW6baELh/EGZPL2xJ7MjAXsYIRYzEpXZNZJ9oyEsXHHdxbTw9Ju4WFygL1UomhLzDTHdenpVBXwW
jZ1cmDyl+Z2kJim6X3jD8C475+JCnxrmonKvyJNaNtgzUXjIM18BF7MS3xgl2P9v8tjD62SARlyn
MI4Q975se+m+fWqai7pFXyoGnWC6EAUIzqKpOjyyQiLRiymvdaEtxd0TW1/zfxLh9aKyaINffpVL
RBVjMqxtmaXT9NQCF3JVlUo1Hpuoz+Rxm47yjpX1dsplWzSiFWTZ4hUNYHPQWoOgAKJ3nK0w1sdC
FjGaOnNxKrrCm2EXm8IerrqrcSVLWHbNE2NcKJgmo6nKrocxEZK5dt86nVEcCjcAC2vSboXpZdTX
tJAXawmnI+TigaDj8bpWEDPljpGxsLVmW8l29WDdQJwiD2OCSobZ2mhbMIQnEKRe9sylaHRqnU/t
hzo15BrRLyjNfBOiJuRYg4pzq0d6f9nU4lF9amv+lhPPjIqsynIQrPhhftAnm4lXkliBQ/jKbIkw
HLs+tsPqJvfMtVRkMQyerCsXBqXBGKZkhOHI2A7KnxIlDMseCFheNrHxYTxcHufSIXg6TC7AJYKl
VQVuvn6cXVdi5lKArNC/GHSoFIUTsmHnsr3l0c3McHipnx+Bz6e1G9CxFjYjgvxOmzWC0QxhF/2G
NY7pK9VqLXbecXxeBzDQ3+Y4fw2VBLxwJoZnob28cMMr6d6wITmGfAIa5ahCr93NFgMaKoh4IgSn
KWrp5+OrqqxlVWDCYCRYROnjiUwaigiXZ3HpAUSaWe/+a4Y7HuQ4AxowxrlM05tIQVe0Z5Q3aGbH
BiXqrLT7CdYcoOD1jORjRBTZNvS1stBiZD35Bu6cGAoL3QsU39BDJ3yjHCSJiJ95Zhf1c/Wh3BaO
nlyn0oNZ7Gshw9P7Wo2Rb8f9ym+/JwG9YudzHUZdLKSthMNZxCPrPnzsMqKZj20CtNCmhAxJsm2S
+6Q/mnf5c1JsLGEfp2gDHKndyXTDDLDgybdx+dqb9xRkSf+vNYKY+vnnZej8Q/EFn8fETYqun/Y6
ajZt8z4lXgZlBdObgjshOTZitxMhTkOnjpjlGuvp4v7+e5F+0EtOwaB2vayjfLaxIodBo+XOXxPk
WDz3IMwCrXF45Kyufj7SVJbbUgzl2LcOCcWLhzy6avzBjGPW/KJVS9pCcirT1brXlSmeowW/vU8N
c9tg6hMQvfZj7AfJUxv9YQ/XAMXvxYaE44dASft+d9ngksuD3gYcPXiOmKnTzgdaNGMEFfUacUOj
aNG6EdljHaJDia7l3Uth5NQQN7A4nRpRMUu8NQ49KeLe1syny0NZcoxTC9zuDbpSM5oaQ0m0wpah
0z31xyS96el7mXlatyY3vGgOqGiQtKFiBX2B85ljUqwK2rxSjVTaZZE5QZISVo8gCNKoDRJUyVFo
5V0eI9+r/RUh5j54GAarDV6rzq1SSTAK6GbCqtP8FnwwxmqBc8ti0m1LJ/lQXFvu7O0/RYHzZvlm
qGQoJnEqYbZFbZ5UN+Ev5V70pl/is/Bv0tuTEfIMSFLMsl7v8ThG08DWu4NiOE14p1sracJitgmd
QlSKZ7AJLn3nMwnki9qNylyuTloRNxBhcGI5zh/R/X2U9ay6q8ZkJKwsrSNoappbNdHo7vJqzi7C
b/bTT5g350lGZtWmIrCWUt+QHLVqSNTuumwkmXkQ1JXkemn7AcH4BXtBRxtfkWzFBixIJcpBoVma
e1ZUGkHpS3AuD2ixQGPgtgDXRLczeqPOR2TUXY6DHHcTY/S7cN+XT9h3yvSn/MwA2QRtW5uQ+GPS
PPoeiE5vbYPCBQ/U++XPWBrs6VdwmyQfpVaoa9z3wlDUN3peAJUqQljkspXFhBo4VEC1ZtpAdMmf
D3Zq9S6oKZL3NHLBwA3BF9kFh6CQ36KRCue2XZpX4rFrPobV6t7XPudd59Q25zrNNPRGZSEN1Icb
qG/sg0bYtznbseFRFvedOL9KUnuoX+Xid9yl9ih5SXccBbwz77r6fdScjm41aVfnHvzfCYM3oaC7
RKJbNWYQ2BB2dEjcuNv8qznDZQDoXWC++TnTdTRGNSOy5Z6BP+g9F6+mSdsKRAWt5fQUJbsY9dCq
8IyVw2Fei5/zhSZtFS2qEpB152vVTBbk1JEj+XWkAmKTWiCzUKJyMwqQh748xkXvA+3if03NR/zJ
rtbTfkq7fsJzDToI3Kgppi36Sx4uG5ld+NJ4uGtAZwbAbDYirq2FtE32UTXaepiQKAz8IHwLetM1
wjUY1GJWBCrxv0c2j/xkZF0ZALjEsHimFO5CKAFoGbUNBdfVNnZCJXcioCP16TjURKSjc3nESysI
KqMZpwQ8NEiFzo2jmy7rerDx+Spoylw51zJPSCLBSaie/Yu4PNO7isiIQMrJ8xYLkPhCK701l6oY
afD+HncOuKpcsdPdMFvJwBbHBQbImWcDkih8yESFtdRHGiW+EkRQ3IoAsY37OnbabFq7PK6Z4uKi
mo0AtDCW+GWT6psE12E3ScLYE5m5VsxZDFAz/eh/hqVzVxmxTYRApnrqi0WVKm5jVk1KQqs2Wq+K
u6m8CiapZ+Ne0FDLssVegeRcH/cBWIQmSXMTPBXGbqHLsbJVaJBIOzYZYXtoLHmQHTmm+HOoZEpp
t70hsDsjzOPqjyRGJeqIujxsxkCjOdGySh8PZi+D5jrUh7rcVmIBzZmuE+uGgCAjN21sIzRtrR0O
C1FgFueYoUuoCoA8/NxdrZGlcSkrCTKm0n2fSOl81nZMfqNbnVDwAFzeHEsHL7JCXMkAPgdcmxe4
KKcETYlmk/qV+SHp1d7AmRSoQQREhegL+WddgKxJQOk5nY7tmF31sasmD1kfeL3yOQh+oH1AdePj
8lctpMgKSjFoqwPSFYxnXNDNrD5thiJkvhpVRBZEkomZp6fgPSs8ECqQon+9bHApQsHiV7/E/O7K
izIjcSzqUYiZ33iNRDKIn9rkU3mbHlsfeuX/whh4b2e1PzBbAtB1vsS0ZUYOGidQ8ew6n23aknRP
6d5mN3RfroCBFnYuMBzfpmZvO4m8eQRbcjePK8XxHJnGZ1REb5rE1kLfoiOdWpq/5MSS1gcBBMhg
adz3yRZN03iJCMZHiFOA+GubC1eZC5l3FV2ZaDF+MsVndDWjt5kWjyuzu+Q8iIYWmHhnllf+xGYm
NPQKVjJ/qK4G2U0GOxUH1wLp1KP8Ut2XpZvdhdmsy87EkaTxfSaTaNho+f3lD1lI0mf4zN/fwZ07
lVFOtBRy5jPWEBCbSCUUM2doSbhGCbUUMk4tcf6kF5neo6uX+ZkX3+Vrj/BfXVhcynA2EM6HjDAe
xyzAhMajbeQOrTY0eaCgljpkn+V7HpHucwIkwRafx232aF73WPi1nHnp5XTuOEBnIejzZjXDc/dq
UjWCYk0D9wpuq51uXhetPThiTayWVK9VZ0v97+YJUo1ZRWoFImW3ZUekjVHhspmtYtYXtxUAfZCJ
nBl1LG5tWTZ1qVzia9r9AFH1KXjthAMz8RA1FttGOAATEGmvqn4ztI3HuhrkrfFei/4hWdN8u1bg
YSDsBogSxIVcnGymZBAkpWP+k6S+QQWJmCYEdDo31UAP68jdNpB8VXhN1LdeWTuoFlcEiu/IqiCi
Mjdjnq/IUAZlZZoD/PseLZ/uTt1N7+Um3rCdcde5j6CCs8V3yxHBgFYf2pW4tuTy38Z/FDzFqKuy
Qp2YD3ZgIBXqAxNXofXzIvJ+P99FwcYLDDOEwM4HqKVjDfprES437fXCTlWvxmMH9E1t7al6tCAk
bbjVmqrVV0XkklWuPKShSRGkw/PInM7p3cyJwaDnNTeqHYxkIK2T3Ap7xX3dNTfacXjYZPfd9XAd
bbU/uYMX4Pv4/XIY+6pnXPog7moeobm/NnN8kEbkff1WeO+RXdv046pEx0HntK7mW1sIpH2W27v8
YOEbq4Nw/7t2DDfcWI+mA6zArtmGVyl5RT63kfD/TcTYtA+UpPblj+WJAL92xOmacU7Z5GUTyh0+
FgSY6DNjd7Fup35jC4787Er3mttug2vxud019vay6Z/HDpDMSP5nZDYePfkat1yXBlXVsfJTAaIe
IJq0Ig9Pxi3CE6psAYq+l+3NIzlfFrQ8wTuBKJ7BYvzzSqEkWVdWReObjxhot/sNiGb1xJy1+utC
vWumE521bED0CvF2LshovWoydMjBULyLADBo7y352PcqMYbCEZJd2aJNeAUbPm8tfnAGiLnmaiWo
qEXuRKutLizzPG98lWoHiaJj14o+qk7xOrn4c3kef0YSaLiJEJ2SYA1dXZx7BwNTYxPQKj+sxSNo
JXCTWpOR/JkJnJvgnNKkfVboY9n4Rj94aV3gjW9blk5sSsDIrJwJK8Ph+4GyMdFbLYatoVHvwzTx
lGANBb1mgnMIsdBpLrXzcEYICIYaoeHz5TX5uZew+Liqgy0X//4hxxLVQV52Woo1KUaolqA5q45M
Z4pzR0tzl5b9H0usVvp912xyRzrwNqoYBKzxWUBtRS93oxmSjN0inpC2A9ZG3V4e5NI0giwBRAaz
qDUIeM6PF6pQI1MzTKM2jbo7GhSMULr4ctnIQq1xnspvK9xx0oeVmpYS3Lsk9SNowZzk+By0ZNrb
WuwMKw3hy3P4bWz++5M7QNxk+aRZWeOP9jiS+M361YygrXu6PKafydf5kLjtxKwK7PkBrAxe9BA9
rZ3AS7v1e8bAoXE+CKnHKoQNYo9Wq64w+ZrVIcHz0anRqivH1VKYOzXF7aQ+KQA4m+YYXv8uQMID
dtpH4Z/SouJMnOfLAO4RcigIc1wwldQyquMYVqZBcFixiSXFqxT63rQmubwyy+P5tjS7/Mn6W1ZE
h1xuGj/PrIwEMqSKpewA3NGTUOYrGeCiF6DJHMkvoN/o/j23pTXNkFBthK+VoZNFQONJ7xOSsssj
Wt4/yKzBiQ5E9g8dgB4Y+kKaYCaqrsIaoGy5cgUr2xUmGLYjVzbCa3BZ23movIBo2R3C4fXyFyyO
c06v0WwNChtehTEOGUg6MrHx0+Q1tzDM9BhGa/DiNSPcxtVbaKmzSMIoLcGL+uiQCv0tE+KVGLtw
lYRAE/Jp8BDM7LISF42C0BJaQw3gIOwzQGVJNMEImtpgfGQVRFUTRtLpU+7B1axASmxwacfcNsd7
RE5vtCS3ZVxBy/ihmKLt5VleSBzPv4ybAaBVyritDBw5uEQ6QuUE9xWA7n+CyWXXxraXgAp2jEfj
Wus8/cP0zaAmmuqv3Wt+Bh98Bt7UcceVwYPPNzS0jZqZwdChuS+x7Ei+HWTpkLL9yIimrz66zUfa
eZY1V6pxmwYoen7Q5MYsCII21mrRzmjkKSYj21XJW2652q+wfMMdlwDpKbBPsAmt7N2fRx9gSODU
AeUL8i6LJxk2iwEkIQZaGCPjl6YfquT98mou5KwwMPMTqHjOQ5vyPPKTQFS16pSnKu38pu47nVhF
IkpXXYKX/iNrTSve4M/WuySYreKozJwgP5+UxlYWgNNyLn/Lz62FBnq89c13AnSH8i/gYjKFiRlE
g48itRQ7YOEQt3TUxcKBdt8a38TPAAxjMvRK5kvBzDpzPu5WYFIILsvBF9J0p7KxtgsJMWOgA+6O
2VrqvDg0BWpA4DBR8JbJ7+ZhyluzLgYfMBdxDyZ4/XoA4e1ONkS6klksmgJ6zUTUgMgRD+APYl1M
MrXDwEZQV6E3Nd3KWq6AkhrNhpcXbHEOZ9kXXHbmy8f8Kae+Y8ZdGQXy4NM8rkkob6MEvKPjOLit
Nk7uZWMLMNKZVwpVSkBB5m4Ibg7x8t4jmy5GXxwE69YK9bojuRaC2QqEQtZkh8ZYJLfYx6mdhGHl
Gawxqn1cGul70Xa48xl5kA4QGZa6h6ZnKXu6/IE/tyq+b2ZgRRvwrNbGpShV24KjGi2BfgDw8IEZ
ajZ3dskr0/Bzzr80nkQ4rznT4XCHuTGFhlAqwuiXaOg6oAt/3OuCEO2avI4fRLUvVxB7C6PC6oIT
BxgctFFzt6TLM/TTNWfuzO+fxc0QCkRyoIfq6Ot3ynuy058v//iFp4nzn8/FMlC6hJCWw8+XoSnw
KzlE/s6qCZrAikeWzr+v2Pt5BJ3b49ZCY1RpwVM7ArcJqZJDWm+kZ6r/GqrNAKyoqd4Pgis1RNwV
NLLxSEf64a6KPkp1rYd/Afl//iVcNJsKXQuLQUF3begq7UF/04srGeW48o16ZWaLmQbaV6u9eVuZ
gTnDPz8Xz+1yEcCSVWHC283ot9ZLUTpVsq0njwUe3qqfw9/p5rK5Jd9H5+KMX5XmAgR3nVE6yNKw
Opv8OJHx+p7HI7DVwY0VlwHp5HyNgnjRnxQcusi+Zo5vnuIirpuZ4j+f/FaRHT3+TMCt/xDsXidp
23YmWMdj07s8wqXdpoNHBlTngFDgEnIeUUdLqmOlFydcC/TaoyItvNFo1gpV80/hV+3UCjePZWpF
wdB3k29WuV1JwSYvNu0Vev5JcDAtupLKLu0SaPiAkhNXd5zv3K5MmzSjkECbfMsM2bWIewJJG6Pc
SUKtbGo19ztK892/mMcTm9zO7KSq7xGkYVPsKEBCxbBhZW5u/40VPMGjIAYk648eNeTajdHEeP2V
1eYK2uIvPbBKK0aWnH4mF7RmyUIdCe+5SwwJ5OZbEU/McjOEV6FkeHKg3KeGmTljrKkrE7cUohGh
gbfCDU5Df+25NZQvhTwomOhPOOJIb7bNb0xzdq1lbblyki2kniA0QyVxpjMEg6LJOUbYqZNaB+bk
A/ao7IYhg0RIUuc29B9GO0vE8Klr8O5o9NChKSuIMhu9pa9kS4uzi7dzBdkLfuOzpbkxRTJ61C4m
1E33NIGwfay0o5OgcmJHk/nxLzzGBAp3zhJgjVvMKZHZYASgVTO6ofYmJonErArB/udW0EdgAKUw
85ryIqsaE+RS6yPRz43+LkuSkrRWe///s8HHEKsVjDiF7ydMkEjcNaHdWWtvmQtP5cCwIcvREBFR
4eb5dY3EyEyFDbCCCv4e3bb1wTBHaxcMY3PfiijMJWYNrawQ1P6pWgFfGo46kYJwdEsAvV0tFiyv
r3tIRZTj5LSCHj+EhZraUTrGK51cS1sHHDB400A7InSIubMQT+llZjFZBP4zCJwEx5PfNSB8amma
+Jcnf9kUpA8BaALRKc+bK1A5C+vEEv1aaEdbTqPuMa9NlWgjkCCXTS2dSHi1BDnhLKoM+Y3zgDBo
WhyntQJfEtvweqJ0clW5Ef+NN51Y4UJBUzGIiyBig4K6Vb2oLfKdnrbqSv6wOG2QhwbnL67UqBSd
j8WU06FL9FDywWwBBs4O2MFikuk1SlL6yhZcaLaB537b4gm2CxUgHCqYos9QUcALkFll3VGC2EW/
DZVJbI/dGCsQGa+nrnIUq2TjVoktsSaQpK/xZJ9qLUpkqaoTMdbqkDSVhtbnXKVoVLi8wsuzYoB6
VTRQtePvptBYaIVGCkQ0yCXFXmoM7WUU+/ouaHNr5cllnmA+8YAWKYB8uL8AIc1tEUDijKKxEgno
RvlxmLT3qpTvI80PJTSAIHuesSXNSkq1NDyQTc1nDGTgIER1vuhVpE7lUMNmXxUR6OUhdVUIUeQB
PBGumFrKdEAGDn01rD3oLJVzUyPSgU7KC8mPKNjsD43uDIEL7dmqX8kJljblqaH5708u3kEQJDI1
89mRs1sWxXYaspXC08LBiOMJwA3Uu0Any5Mb9+p81Z69IqzDfdbUGwp2D6L1DMCWx8sOuJRn44V2
lm7HXjDgHefDGbsqsoYOwxHBdW7LYefoTaR68VAN16ZaCXYT5/2xqVS87Gvmld6a4zMTlGJlVhc6
P1AuwRsAclX4isQXkIsUvdOQ6ZUAk9BJmKdXg4refPmpMiGCIEt2uVcbEPyEstMXuOGP+nWdtm6b
djcsz3dCFg4rW3Nhv5x9kHk+MUWVW0Ivz/slsnU19uQ0PwSYhXbsSQLJz3I8qmsg4AXfgk0QwhkI
B7hjcfvFHAoIi8U1bIbMUemtmK31ii+P6tsCt00GXLmspoIFtYoCL8WLnjX4bR8/Vl2FYkZ8VwzB
sbT6lXvIUgHpbGScm00o6xZp1Uj+mH3oybNwDZEHkk/jAxXVTU5jkjdOMca2pZQuOmqvk5zE1goB
68IrCSYXutUyMM/AaPEk6dmUIacWECOAylKAUymE3k4Mzc56CWDNjKH4GOyp3niBNOgko8pRGdaE
hme34cLw2TdwbmXUOFGsEedg1SftmyiIuPllXdc+Dx0ypQlk38c+6WRnYtmacPZiWDkZPncE672Z
SfE8fAPdCIL5G9mrrRrvU7pWTF4OKt+W+AO4rEoaArKMGOmnkJGHzvs1itf0qXzob9T3Nd6UhVMG
UwpWLDw/KUiWuF1TBXEcdbSSfL05qoov1J46rlTiFk6XMxPctuk6OU3HvkR00n9jRGAZlNlb2Js4
znaXA/LyIn0PhtsoDeu1XtexUdhkAyG01UxGcj2/SYeVhGwpvz8bE5cQIOccIbyEUNCiPlsmu4p5
eq3aivop451SiHpHkmyBKrcQovUGc1N0WLzYqdTRGzv9WWXKpxaLH5eHvxifTtZynp6T01XC3Uxi
GibalF6j2BGDgqhQsI9/1cJNJt0okX/Z3tJFGO/OKLHq4GVGzyFnMGtpTFGjQN7QkQq+qoAl4U3/
YDIxgVQq7us1GOxyFDqxOPvayRBZPonjMM97HQVuUUIxabI2BQRRx3CjCm95cuxbeVPkYk7q7klr
VkLx4hlzYp4LQC0rRwibtjPk0oLgqilRUocldVfmdXFTQvoC1QzQZ4JR8nyURj6AMC+DGd205ced
it0/gaLrKBNUa0CuYa9dYxa36IlBzp0hRhTjpQwbR4V+yJhWpDVlV5BeWRE5zfRyeXhro+O8Jmyb
Ip4srGGRF7/qNs1sk0oSYWma2JctLW6Ik2Fx3tIbo9GPAyxNWuMy7S4x3UrZ1vrRGu2imGwUo1Ys
LkagE4ucg1isZ7Q3YNHoso0ZbMfupWZomuu8yyPjNwIAc+gtPJEM4oamTKUqUxZAB6l9QQOnLVWA
/BhScZBRDpp1UuS4dlQrJ1l8b9b30RhUzuVPmIdychj/+AJ+qGEZN+hzzo+4+EK6L0m0iCQ6ni0M
doB2uDMJm8sGOb/5j0GAFFGmAG0lj0ZWxQZIsgBDVlOUsQM7YtvAXFMR4RbwywjYmIC3BOc1ANfc
YTVMWWYOHc2Pg/ahDIcgD0GLRUJtZSz8Kf+XnXkg6C5GFZZH7IhdGIH4BNpZVpg6pvxi2amU25JG
JNuSN/J7l/tNFK+k5fxF4csq7AHtDFQ5mie4LEYc1aLCw0d+DJ8EYU+PoMKlD6LuMeDnlc0oDaT8
CGKvLDflaA+qU69SPc1+yXuNqgGHiarMXBfj8g1xUotAEQzoPe5vSmKR+R/Fs8hLTjwZ+JB98Ra/
lM+XPWfJVVUDICJgvHGT5s8ppR2UXjIg15YiYWzSmxh0ZmmR2yzeyMpVEa51uC3ZQxYC6Wi0uMGZ
OCdifa11QqgUR3NoHvPqUc3jqyx9yXCPNwRI+9TN3eUBLm0NHEvQpEMpGFV9blalQityK4/Ko1yZ
3XUvj+0u7Y19Wo3S9rKlL5EJfgFRzJ8lZFERAX7z/GySoM2kV0ZcHud1C7fNLtyG22rXQ6c8rEmw
AW5qZ+7DQ7NLtrj2bqvoKkyPogPetmO01rrOZyBfDn36NdxMS9WUZGZKy6OSv+YCtQPzhQZXNDA2
tS54RantIb8CBcDHy7OwuJFO7XIndK2aUwBajPI4DIOnMqdjpg0KnGB4xBpLiW2WgmOFL2HqSfcd
+m/zmwpCa+3adlrYTWiAwvP2l/6ZxMtidDoNsqLHZyRW71DjilYDkYaWKFpoq/lKnfir/M4tvYTX
e8BAoDCtQCfjfOmt0GhUQS/K48GYd+4TCJEdIFq9fKvhv3+9S2RGn4Zu5P31K7E/gau00RflBiS0
NVt0JHtwR4gbi0RZeRBZOhEVlEghAQcYznwEn39dMnYAwwyYC7WdCCRXIQQTv07acFsb/0falS1J
iivLHzqYsS+vAnIrqmvf+gXrpRqB2Hf4+uvU2JkmVdyUdZ+xmXkpswwkhUJShIf7fJQTCS0J10AD
HQc2+ZORHtrKEkzQxmpoyJ4tDOBoY/pUk2F6mmf2kDVBN0CEB+KPpJ6OVLlJ8Dq+7H8bAQb7HPEF
3QgAifANz7FO5XlA01Ew2F9asFNo6XUjt24+n+oR5IF/9qxaNhmsoRSKc8pASo3bZIk1qCWE5Zqg
SYm6n/G8JplIb+LzToYPg+/ehnClBRezuFuh0RSUNbhvBmn0VU17jx1s9N+mnZeqFokrry/LL6GI
rpm7IEIqAUaB+QTA1EAe2eDOw1hiuWO0Aw1Qp2T+3Kt5IKHx17f6ml3nmVq4Dfp03U5roG4zx4JU
5Sd/AQP/Ik2uLCi5Jcl77rE0Dc25GGcaTCnUrgZU+lymZ6HvQPXqFA2Q2mVTlwmubUtkOtvEaLld
FJeXqiyaqj56gVYvqARpMjvNNRoUquxWofI2NuBl/UP3XGwATr+gxuCk/Hkb6k03qhZsUOrnho9O
GcvZhTs9/RqJcp8bc3hmavn7ajgas+3ZLk0awFUeYq0i5nRr9PdSpd8q+f3lYYlscetVqF3WaYZO
g7wnUfmgvkY/wx5SroLZ29oKi/gKkFhLKyR0887H1HfyZBu5Ar9IXurOhATyF6vap1cR89KrrJ0P
Y/l+eWQ8DmfZCGcmufMMDVWSlhmLV5TjPQBVVymOq3g0PHNqXTuCfnXcQkhvvJPHiIABf9bfM8b2
l79ic35X4+bOl75pa8uQMO7C8opmxw7ZtSWhFe6yleVXPm2AJdMFpg+0H/FJ+75J5nJS4TENRW8w
MkWxdTezWbSIqsAMN5iJtXmOEjEcs9kD4rOP54I4mrRX4rvYu0a/S17c1zMRtp5/esAsK7kaHhdH
CzUbJCeEXaq+U3v251F3hxjg61YQvT4fuB+WLMiBAtiEEis3QmdGD0U+x3HAbD3y41IHvlgZkYae
iwclUWI3Y/kbijE/ihaN6aDNKN2J5o8akOiCs39rzIBBIPGv43RCmfR8w7CajvlUYcxMLU9G7Nt2
j27wmUgCO1uxEypZaLZAtQfXLm5uO6eKzaawaWCwstl3hfpiDXolCNCfznZM69oIF9GSrFASbTIw
mJq9m4Nb/Ch15kYKuq9j0AyWXeJe3hCbswfip6WeCwVL/kbfNUyLRxWjcuRbNr05Vgn+RLdVHy6b
+fzkxcBUFbczkJngliRzh61tRKadoEk/KHqISe2V1nSTBHxEaC4EkgY03a50CyIDwUbcmk4ViGIH
wGI863kvjfQ4z416hJfKBzru4sK1vtehiwThUIjI/bf8Y22L84+hoyGLM9hCMdUdMvxXCoKXyALn
HFE4qtM4wQKoFsFVXJO0+7MU58dJAFS5penAmaP/msNN2LjsqWkzxwE6Wj1Rgn4r9q5/fAmaq9M6
7acEKBi4gFzV7mh+NUDHlzdfBY62bHc+wq+tcOenrRg0N/tlCCgKvcR+f/hh71LfJIfLhkSjWRZr
NRpZrQ1JlrAYNHoCf/q+kitia6Ki1/aS/14QLsymoZPmkz7FwcwMEnd3mf4/rjjntaFuFnZSYLrQ
zeXm9K5RUsEeFA2B81qtboGlnDCEDpzeE+QT21gA0NiKYSqu8jgCcKbjWn2+FJKiUEBrsRQVdJ4q
UHLmie07zdeq9C+v+WY4WbJn8kI2BazauaHe6BuoJ+fY4rZ+NJL42dFuGu0eZxNe90sDyiRwss1j
Vl1ZXL5o5WWzqldGGcEivZWQVdFTUj6kV5NnWERxQXnbF4LzYNOtVwa5uRxkNKqaSFkFivUUscyv
IDJoiozw3BIfcQY5BIDk0JC9gMHOh8XqvKmrRo4D9c4E8u1KTon+FPnmvvPZVfbVuNN3KRkek2/W
KYnIsUp2psBneKjTP5+g6uDgX/IZ6FY6/4SmkrJRbcw4SKfdcDf/yDyzunLC01zeGakeTNpzgyzW
jfQjoiWx/lDp7ZN1bgIamkbDBPRYIDffNKCy41Z25eraHt6z6W8OJqTN8dZEd6EDSPj5SB1aUCMP
9WWLmw5ZVFA8MJ+IStdb2xy3L+RYZUhwAyVwbsUIF7onKLUGgHwcHCc5TWgRvrz9tvY5MK9o/QIK
a8nSn5sAnqcDDMZGaAdvol7soldzeh5HQTp18XD+ADFAEbWIwhugeuAOkMHWYrWNQlhBS3pOcL3c
tXrntgCAgxRhnnpXoyJei81X39ooNzSmYZvrJoxm01fUbYZQJvXeeDGVdzOadmZHj2H/fHk2t8YJ
2VcQ1KLOiKw8dxy34E4zw8SJA9y6JCRzI38O7Nsq2/3V4ECHifQ0Ln5Lnvp83ZgR2kXR0CSwxhFP
oT2KftYUExP5eIne0VEjSQyVLlF+lK/Tf2wyE3c/ZMo+5E+4cF00TWVCyjQONJw6sd5AWDcDPbgB
+rfIraIv04uk3IDm5qSGd9C+Vb9DdKfa1e+J+WhphsB5+Q7Uf77mo34FGlQTSvXnsyDZTtqgBywO
Jn980J/zO/v7vOvuo7vh3jyiinbAxKB7v7+rwbf/HQWKy8utLuvJ+zUg4yg7/WOfO0piG9VySYP9
tCDhteEZP8ZbQI/JcNcC9/dV2c9Xji/52UD68Evkgv3pmB7Mp8tfsel0q4/gjhe1AQ+zXMHP1eGp
MtFopNmknt06O6jWjqKGkIKs8rLJrUN7ITFCaALVHB4B5/NeRgkDfTxk5NNZO5nQQre66z73Kurs
otvs+2VjyyJ+nuTfxrjrlBMPDo0YjE2n+JA8dCq2ligMbr6lTMCBgQtbppK/hsRK10kFFBKDfgE3
ZuArMttfUQh9aF07lay6Xa6lmsOuo/AtBgr38hC3txUKiMCLogqN/51PaFFGddhApSyYXMRHdlck
Xv6QvM4tGfbDbR3t4hvZdd6KB+lNehscT2B+eYN8mmJw8QDkCXIqJKXPzVtqp8wRutgC8248xswL
nxkj1Wt4G5Iqf/0psLa5a7B3l+IC6H/4/kjalEwaQQwQ1O14kIe74dr+EXdELWwiDU9t7Rrek6hJ
fHOTwFEhG4G6JYgBuBEi7Vzm4PANum/WoXtiLkBMsYsmAsFUbu6MlR3utYfOp7zskyEJDOPZmVGt
s73cCXT9m3Ts61EQfzaPuOUN/t9RLTO9usqaKpw2zmGt9X4hLfUYel0wf0HBUphCXTzgk4dYCwYV
3rF4ybmlbG6dkEmYvwIqACPdVegxcCt6iG3fPPbPo7ZPGSmeG+taRZk0FCXAt64pQFL/a54L9DmU
68KSYaC78bsGlrRIEGO23eP373OBnFlOOBsxfl+91ifiLAIf+bVlPeLFg45KUgnM/T8L99seF7OT
0UZTO2ARQd5o70li7fMyO7b2bViYQDajq+VLpIGMS/TYEqwiX9LrlVFWzQxmtR0LTqZ/eWNvH4e/
V4mnvSryOAmbCrPY7yY//NbudLTbHJtn6dXx7H10oilJZTL9CN+sr7pC5OtpB9o9tdpf/g7RKLld
ofZ9OfcNPiNCn6Ysfe37m7oS5USW2+OnDYFrM0pOCrKX/FRKCUXIXLbe7EWnN+swucZV+xK74VV9
Fz9UfiIY1GZgWdnjAousF7INVskkYMU+0+/mhS2tudeGa2O6KdDpfnkKt8/DlTluDg2p7lFfgznA
3knSgxVO38+lVwUWc43ythZispcnwKX5XP6+CmVl5wB8HWE+BzfzpztcJE5N8BPN/GT0m+MfIs//
uTiuhres7spaoZk9zogPa2Wgujokkvpfhvvr8ixuRq2VlcVRV1a0zoomux6TIDvYt5OnXwnhmyIL
y99XFkCGkudUg4Xu23iFu/j1eJX5pZ8AfMR20IvxQM58D2Hgy+P60IW4tFhcOAYcHM9iCu/Q90qP
Dnsd9L+NB6gacAns5PhNif7oyaPei7SXD9obdat9cZCvkIo4GB66i91p94dQ0k9LyoXweajMPLWx
pKGewY5hAXSZdSKgwNa2x50FqIiPexJf4G5KCuQTlaC9DroJGpbIMAg2+ubkAlXlqCghLEox3ECQ
4kF9InbwtNv1EI/e66fhVO37n+k+DcaH6CoPHGRyGrc+NEG5b38Vr80+ewRNpN8dO6/8Ev0o98LU
zrLf+RVffxR3YGmhGkfpiI+Sbuqd6pde46JB1gcvslu6+u6yf21WT1fWeAKYSY3LJsVLGgeJ7sag
8q7Ij5xkbg7yArTKCe5s2lbsWZvjYuusonxpZhhcB+7Q4TC+/lR2FA5Nb4Zv2o3sQ3Xppfazk7FX
DuFNiWMrucZ1RyVo4du3TzYZD9I+A2zn8jR8UM9cmHS+kISu2k4LZXyXJ19LN9IRePij1rmgsKgh
uP0YQ4xgetYO+Tc8+k7mFfAx1h31oRr4bpakwTP0MfqhufKtHCQk/EIFjsq30XzsuPW0cSG7mTND
KhhWSQNa6bla/rXct5ko7uldSLoucECepseOyrTSExiTTw6JibbfvULzkST+N9FbcOv6sB4WF7UN
IwIMY9l/qf7epbda+SsTpSo/w92QuFvb4OJ2J8mJDoojODiiJr2RSE/AGb+bdpE3grAe2Zv986/L
3rT5xlzb5II2lHslw2lgM7KnXdmVbpwDaham+zaaDmU4n6SuOcRDezey7sZ26JcejPVlCmavedpr
SuVHiv00dzeSqJohnA0u4o1TlzjNhC9zHhgAcJOvHTqIwqWQtZfc3pe86TU/lYJdv3kHX88HF9K6
YajoMGOd5X18Px8AybjTvWxXea3grrj1uFgZ4qvpYPgITbnD8AbfCOYrnTj7xB8Ivbu8wJt+C1Ik
1NMXykK+HNywRp6kLGIBi2uvVqBQV7iJqFHn4/T5FJN+W/mY1dWNQ4cMj1FIlAVKfYyTX8pID5Z9
cPBqGqf+doxLQk0Hwlilm+Sd22vDgSpuFk5uC4hbOmePg2SRvGv3WljswOOIIp9+YJXkR0ntt5Z2
s9CUhlX64DBwuTQirollY3GfD+Qder6RT0fFic8DlMoAVG/W0kBHu0LZ1kSH+KcaPeWDYDW23Aty
ZcjpIDsIbD1fIsjaEeIpzAIUrq0OhZ3eNPUuZr4j71X2BA61po/QsC/KP2w4Aa4OFuQxwT8FwD3n
1A16TfDCa+IgAvit7sGnbOL2XIhEygRm+HzVFOms6bIWic/2hHY3b1Ko28qpYItuWQGEcaGlAysI
IJPnt1ssJPQZdSTeGviP38nvwlLthjsAIfnbwvIFK2+uJKdo9QaF1HTOr4bCOGX2uKvr6Xnu5N3l
7bkEMc7zbOxLiBug1Al04vIpK1NhPVfzpKIqrKY+62PPnhTNT0dwUST+aDbpvqe2AFG0RPTPJg1N
BQEIkIkWl/SKhz7B4xXzN4w+dL9JzQZItJokdfID8A7u5QFurhYkSP5rjbtFKVYzWkoBLII+eK35
jYXfQ9GNSDQg7lUKLKfddJIaB601j/sQZB+elIFr1sjG986g6OrUdVGSf9MmOjmXXge0wBucEyq0
biQpRalPATk/vd511r6aIdsueFNtHBKoi/02w3liU+qlGhWonVa1ep8PoCWIQldqpcM4K35VSvGC
7ZFGkV7w5gbQkcBw1I/Ge27RUhV6s0ZjAAyRDD9GY947KvUGlhYuQxvLZQfZ3AHIcAOthOgLAYbz
HQDOFnWoWgwxVo6VqwEtq7mgta92Ybn/3yxxo5J0c9KaHHUZtFAp0VMdEVULEn9qr3KBpU3vWI2J
80i0JbRFp6B+ujRr5X4Tn+zcDdnTEP5NLFwZ4i7bIG6rdZsthhJ5nxQnCFn4WSVAQ21hI2yoB/27
RJyzD1XvSGzGElG920O+fld8o/3etANF+5pm+9xCOc2kJGomt6kFU7n89qdoZYKcAwynH+SOnHvo
iWQaFYoQ2vw+R3ejqMdE9PucU1ha2LQ92gmDKP5lyF+FZ8nW74PLAFS0FoQvVHNxlVWA7+3GcqY2
w2lVggqWavNpVB1Rn+LWfl0b4a7KrZGlhVEmH3sIeC+GDqBEv7W7X5c30FYsR0vgAi5EAuJTOUyf
2iE2FRYHtXPN2HutipRHt/YNEoggp0K93DR0bhyTYTeQOMZkIXdl1tNejiSC6ECU7CRBJ+fyaLZe
qrgN/bbG3Yoos7rQZkDgJHQYGGihQPAw0QhtNGnrQO9e7f1MZu1jkTR3swVlHOzr4UvX5QbIZ7PG
G/LhyWZzKgiImx7z+7N4ZgJ7rguLDgv2KY4kd9BlfcdqWaRju7mWSFiBugWALiSVzv2ybqqp7c0K
gE1tdBEKxYu5dXahPe9fC9zO6rt8bNsOFoBZfiggoCCNIYnVgZgQWdV1Uqr6qf1DhYgl+wCuOA1V
f+2DwpAzqrRUWUrzOLlM8ML07Kppytuuk12lXXqFaHS47EQb03hmj4v0lp2NVVXBHvyIQEsH7UjX
U/UX5/GZFS7MU5rigaLASulc6+N12v1K4+vOFLxIN8eCKIuWSlBMAi527hIgr9CYDPbRAMzZhxRa
u2gg+0MGy3/WB7xkhqWC5g79qWc2Ls/9VkLQAVXXvz/GTX4H4JvJdJxLTdIluzyKj41Eo9umLfwp
iUE7x/JiV1jFL9YzFiRmBdyZFr1MtTYfm7ETtWp/AEu4swrfYy06G9ZC9XY+uP+YkRHrWYrTOHLS
q9ysTnL0rWThSxyznUNNYpZIwGto3ZxJArUvZFyIne4Kpu4txq5SfXiTE/P75UnaCKl4ly861cC7
g4qSW1Qtctos1TBHkuTFs29cVf0jMldUlIoT2eGCaRJWJdgYcbmiZXGCptdBnntSUeOoFMpVnRT7
y8PaOPHWw+Jf7HJqZsbQAXEEnV/A7PrQC8NT1QgeLyIr3II2FvTvJooFzYgc3r4y6znUBAFk24QO
xUQ0xi1417MN8R8lMdpwrDFvKhiGhvE0eKn2qvV3fzNdv60sq7e6hVTUoqxPYSW2yAgVzMBhvjBK
bRxcWBO8KRd+LLxleSONrifdDPRZZdsdSUbDcic2iuBdi8N+2mQrK5xDAydj57oqLZeQk2UPrg6a
2HC+beSEGBDEbUW8jduO/XtUnGNrVpMgHxCjKG+0V4lZPrH0a5neymYDFLeIU/ji4MCBx53KmVKD
8nSBUCWaCqo/SHWnKZFfu+KGgbRamI7ajPgG2ueXBkm0ZnJziWSRhdQQxjaULs7J5m1Ini47nr5s
kU/LhR473IChzwO0xrnn9bo9FuBaQha3jWI/yazKi2xauFPFJDL1efLY5bJB9I6lfpVUbAd59NdR
awbigKubKGUDDXoTi6u31S+wjEQEoh2aO8d95mLvOC50uL8ZadORVsmfKZ2YZ2VJCB5QxSYN1aII
7Z0g0nLmeHp2ujJ0eyWiN/MQKV5RoOu0rFKb5FVf+0iKgF12NMdAoaCM0OXc8pVokEiu1yaoGjRt
d3lytqf/99xw00/tis1lEiVBCSajkvaeFAmebpvRBY1jADehE+8TdR6ijt0hLYtstnGnRIE2HVK5
J4bo1rWV1sT58tvOMtJVfDG71EoKGXbMU+b4oJ+SDDfUcVc+xT+ko1YIJm4z0qzMcUGzmBNUIiw4
Fb0lnYBHSzRlnMOCprpVQwW/XQAxqt/Up/nt8qqLDHCrbvZtbRYT5ipKQhDlPNWD5UYQKEme/zc7
XODKU00r2wp2wvTU1nsbiODmWlYFG1wwGoeLWF3RyUqmYbrCp+6LfRs/joK+mc2Q+HutuRvjfywJ
QgYVkJ4owyoxaWT0yR7o96H1HdGEbUb6lSXuOgnsgqbOGSwp6Q5tpB1ojCKCdktZ1E29ve//3S08
zbMaaRNK5zAE3SNrjElPr7F5yOXl3xwNShnGB7sV1GHOt6TeDB1Wf1n++t4BwEoyO+xKm1jvpoiy
YnM8y3Md/yDPwd9hGinKi3zMAfyQ97j+Em3MSCXCkW2OxwID7ZLzh6z5EhNWISYFm4EUG1US2IOn
ofEvbyySWZSg+a8yBdelTZ9D8hNZa3BL44FxbsupoF9XFEgKNZmfxP7Y74DAKzI01vqlCOO0GctW
tpYNthoX0vFDInWwBcVZINOo4AQQ/TwXztS5z0J9AIS565AVaphueV0UCoLApgOsxsCFNCiOZLUl
Ywz5+KU13o3iVMZUcBffXH8QjkBDBc9TwMvP5ylCiQGvViSGkHGnM1oOU4XUKSWFHAypYP03zzMV
okemDmAwNIC4RYnKTupmXFsCFcUSf+rnL9ZQyfuoyRUvmrrYRXPatW5Pujd1Y0lGWykF0XtrSpeS
LRqGAfcB++35cKHEu5AWFJjS+WcSPY5/0SMKvarfv8+dDqZNy5zVgFtXUevlzCRW/r3SBH6x1fsF
BRCslobEPvqSuUXTKnC1UA0VwXK4SuWqcpGtDtr2duwgKatWUNuJQRgMBAsWlGV3SWfvBqMlo3Fr
xSI9lq0ZxU0RrVcf8nMyN6NQPzPDkeJbFEjneMgJVW6Rpjd9I3oKbxpaSFYA2QdhMc9L1RROqNog
kA/6WX2fw9zxtVjqvBj7zr8c45dF4i/XICrXVFDHQJGBr+vGRTvS0urQcFawp77sgnK6yeUjnVW3
aV4LtDLOmWAbboVGzCCIf6HDhQjJzaIxdmysmxEvSRbtskMNeUKauFOkQlU5IqGI/mDrerE2x7kp
zdpCrRUF+bXYOipO9piWGUAGSkVqOT7+xWz+HhqPyIBEDBgBegzNLp7Rrk/oUJPcmcl4r6l3Gp09
WdR/sAWoBfkIHkeofoGahvfJvK3iZI7RnpmPO0NhVwXYktJ7G4J9tgMJv8SjV2Z8U8WD4HKwdSpY
aHc1wDRsLCwB59ElV1SzN3UkNmgVR7+Qj4ew81AofxHD1la4K4icODNON4zO6JNDqeGJk+zmttxd
XrYtF1lb4a5tWepMcpfCiqVOX9WG4BJ3Ai2ZG+simMvWxkY3DoivcP9Amo87Sxs4B9VlPJdDpAsO
YJz8jkZl2Y3p+Bc1APBb4dmG/k5cbHhdv7Gysz5c3gjmbINTc2bUS5tKJPSz6QW/rfBIAHWCWJim
I2Ejae863uSghRH42WZKFMgTEJcA72KDQ+jc0doczY9ai8qUUfkO0P7trniSpS9VRKA557Tv3Xic
fqIb3phekyh309nNiqPa3F52ka27g42eSPSaomUWKN3zr9BmqWutqkQTMDvGQ7SjxbGKv/TmtNOo
qD13yx0XIQwIQ2nAp/BLJ1l13ZY1EB19mO37xn3L0siNoZ14eUhbcXhlhl87qthZackLruKpY8Qc
iP1TfguTGyZq8tk6Y9aGuE089ppR9R1OM/arfoMpNpL7WfLN0BO1F2xtL5SZEZVMGZWBj0aS1U3Y
Bqs8rkKI9Tf1Awjk/hz24qx/nauh1MAYpKGBX8+AcZnlADoWrEa9xnirw8PltdkaCMj7DKTdcVlF
0++5u2VSBpa1pUM7H+t7szLuadEeDOn9L6yg0oCWOcPQwbd5bmWi+NUWBEBB1iagTiX68GBNvcDN
NmssqPkCbQWaZFCZcud9NzC5GVOAa8bar1C00KrOM5xHBs7kLIeqznRwsr1J92A5Ibl2kmRrd3mY
W/vJsU0T/2pAIPCcE0yuE7WfMJlWnXRoEnd2JbBZHsvymkRSRP84/YO0K7rRP3r40dXGzercSWFW
OnjKtGPl9i2IHqvhsCROjFJw3fg8MFjCwQWntFVIaS1etHL3uXOsqKrRdoUHYAyGGdDMyHHtQ9UC
qbP95Un87JHntjiPnBula8oEtrJnMyUzllEVWNgeDa7XS/s5OFK5QJ/ZUpk3Bp5nbADaM1G05JAX
WUN6M3aIbTH7f7THbecZROlG03fAhUjocHF+afkv7DAh48n2xCE5DjIqPActzv3buoqKXp/wOpfK
b8Cu3uZN+kWKUhF/0gbG5kMYG58NeCbqdMsRtvKGMLczO48wHiXNiRpR18pkYuJtUkUJrvEtMZ3k
kDZoLWm+deWxLS3/sotsLSC61v79AG6kUqYO5jzjQZg4T4pxzaRrzR9EUL2NCy+GiVcR6r/oKYYk
wvkw5bzRpQaP6iCN/bYuCUqgdEi8qMoQWdACpFO3N3KiV74hwt5uLeXKNH/nhYoTpKaXXrIcvXjp
HuANRZRs2Xjvoqyt4ta2kPZCH4XbBVDMy+RybDGJneQb9cF+K9EHj0oHiEE8Ov0YJ68yehe83RpW
tGMgG4OcR6a+XF7LDVT/+Xdwu8NMy6GqG3wHe35vXPNUe0bwPXyju/LZOVU76WTeZg/WY+QJ7C7R
8fxBem6Xe+9X1aRMRg4ngvh37ue6u+A8ykXiVD3JrY+es1yU59zI1cAm8kEgvVhIYWXOpuxkxRBC
JCGI8hZd+LrbQKd5ZP6ChTPDU9dXROsCOgsewhv9Ced2F39b7VizbiF+oWCOCyIV5KY399TTb6sn
oDFx22vvK5uYEaGMDC/Td8E8L370aZ5BJYl8mAmGFr7vpYwZmDgkRFtdMohc/3A66lM67lVn3HW0
uE7a/DaFIJDSY+DpVyOfRNfCJR59+gJoWuJyv2B7eaqRuuzDKqEy8kfT8EWu0f7lNN9xx3qpGum6
6fU3wYg3PQvJWMAQIRIK7dPz2e7mrJodNoMeQC48IN1PsTRArKG0740nO3Eb+aUejwY4XQmTBbO9
FRnhW+bCg4BzgGfDqa0KRe1ORQnzBr6c32i5nwqKHJuzuTLB+ZKFe0wYWgqiP/XsjJG8Bv+USaS4
cysRWPDzqw9+u7LF3QUyc9aiydKR3O7sH62jE4hS3F9erWUxPjkHJK80IE6wXnyufsrrHskuOAdk
QonWSj6KT0UPXjXlPZaubakjhehk2YruGlbIhIQbyJH4jK1mzpNMZxO3KQPb3/wKjidF7QTxbXOZ
VkaWv6+2fFIXJZj1LTyYM6fwE8eM/N6RydwsItJWS0ldZVRgc9P70CnywYuBpBt3LteJjfMjM5Jg
VJ9zmRKbPVvj1wIgxMtrtjU2EDTjiQWhmYXN4XxsMYjjSrXGBhsxEg+4yT6YQqP39LmPXXVgP8H2
oAhsbsbupTANHrTl7vHpDhzSfsocnMmDeVW9jNOtCV2fOo5cLXfcMT3Z1V1mCfba1oTqwACCVB9u
Au88HyjLk77XbGxnCjomyQ0TpKClWwjaCQ6IzQld2eGcZWbmaKQm7PRj/V0uHhpG984LyCt3kxQ6
5PLq6Rs7DiS7QFsu6WBcQM4HVc1lwaQ2ZoH1ooBeQcQbvjgZv6HXP885h1aq6pgPGQuq+esQhaQE
A34pPXTSSW2pO43vl0eztZnX5rglKnF7Avg1RzvZYJBiuLNB1SYk+dwKUmsj3Po0TkurtF6Agb0D
nqrbcEg9ZbwzRs+xfRYB8iUE0i9p1UvTyO3lXGrHsYbibhAV+7w+JNEzSHVJjxyzVL9ARFExXpNZ
v7s8mZv+vnIN7uQsQW05Zm3KkPgAH5dyj44coig3M3I5lw1t3oiQuLEsHdKmeKpzWeWuUVnYzlCH
iuV9bYJ3rE1JNDgQH+nozSTF+9gw/XGAqDg79nK4U7LZLx4MUIXNcnElh51gB265ESghIfC0NFih
lnu+KUYlbQ3JqFkwydeW/oQnorB9YGtyP1KKKKVB0ZMfMgSq9HhMDRYgJ0GU/tfCdB01JlEV0exu
uStKaUiAQc0Gbwtuh8tq7kjVbLKgAIUjPUa9ctXm0VW69H3nJ21mj30tAARvBRXUB5CbQAIXdNfc
K6K3tEluNJ0FtTaSBG9SIQBtA4O/0N8uVwWA0BCOucBS1044xBWKgnZ0g257N5Guly7RwRuyr/OV
UqK7SkNpAi9S2W+GXWf+cXkc9nFv+FAHWJr+zl2kotJYZsujkHV2vqOl9JQ74Z8nNs+NcDtQp9BN
Az8eXoVhvtNqRmprdMX8r1vuvhrLx2G7up1ETeW0toaHUNqox2i8Q27yIPbDTSsAWS6E5Oho4e92
ZekM9oL4CZIZjRq5AgBulSvfJKcT0TttHTpIJaFZFiTJS6Pd+dqUTofCp42bTyml7pA6e8jAQmsP
tMMEUWjfNZEMgQB6czmKbe5oMK2DxhPuaMic1Sg2UKKSl+tBfZwk66pC80eH5ar+aniLeAPoKGUw
Bqnnw9OwXHW+DA+g+0OiWQdwaBkJHjextsuKCXoEouvW5tKtLHL7WUbbLC0M3JErNh21at9NkGwx
BNerzVWz8MBAszlEN3iWDqOutLDt4R/MfEXvTLMzwqMyPFclDp9aUNfZDFBLZUlDhtpGWDyfwpam
UAa3HaR0rKG9jTJVuimyqvMve8TmiGxA5/HshDPyKWHIyltAaeFu1SHLuNQ/IK/7pWvAoXPZzuby
rOxwDiE3FosnG030qv8mE8FZuOnWaCJZaEhxTPEwut6IuqKiNvLaKros1dltR8iOS7dFJrhuaFsH
Fbh+IRUO4YeFEed8UWTs2hk67QjpzWC/tRIzvCkcHRfYGXoKl2bVZI6QNojmIKkS1QWxBiW63plX
ZS/5yL2bnpxm+qEalScqKRBBytV0VzpJelQmDb3yYTl7TZ00L3E7GjvwVMjEjpEhLeb0vs/qgVis
QyqGquVNn+A7orFTIFhSxocxHWK3MAG5kwtz8oH+Yfu+yOhVhF8mWgJwFBSPRGLvS8Tgb32LdhSe
3aDIw73ofEJA8lzZhTGzYJTYw9TqD0hlmHcp01KvKiP6RqXaEKz25rkKhDNgGnhcQbqIO3LqyCzN
WBtxL5lIDZVUorvOi/JovbB3+Uf2U7G8pHaBoLvswdsj/dcqX5SMM4XJWgKrpVc4zWm03qL6XdKi
42A8Xba0tfNB8u6gpRJFFBAqnM8pM9Dv3RSYU70C4LCW2WMdVqJJ3Lquo2z8QQUAYgj+/ogcV610
0sTQEKUexvaFOfWtDHiSM+4r55DlA5HTinTx4+WxbdTccK6t7HKLF+NXpd7BvYsWUkkGmT3NSlzd
lEYoX2VjlN9FeZSg7WWYvME2pGOoKq95pGjeOGXlEZABKljXzXf66ot4XjsbKLhKQnsYNJRIGVjf
I2Wn/ui/yaQrPLsRWNsKVai/QXcTNWC80bnhS02jtB2FsShBy159TDM0/2YQUhd1128bAuIHSQCU
IviaVUz1iTmIugGkdmRUH5S2JdY3kfbz5qYAZhF0H5C/ghzkuas2UwP2zxpxyCLfQSjnntK9wF82
N8PKAndwTF3d9TmAWajuadCguWsPYDE5aP5PSiZP8mzwB/2PFrkYnxoWS/qhB4my9aP2keRL9e5N
ytuDQg+ATiN1OdnXRl8QDfoAVkr6XKT8s3UoL0jQ/87qMiery24adcY0LrMK8goPdKpHto8fqchD
PtLKn2L3ysxyZq/MTFKVhUkDMyOiKDGgvAjtq338f6R9127kSrLtFxGgN69JW15lZF8IqVui955f
fxY1c8+uyuItYuZAjY3u3UAH00VGRqxYi3gfSPETq9qiYSswXpEHNFEGMIqVd2jN5+/RXIL6zY0X
STcUpBHQoG2DGm8rtCAs4V3cqsWoh2DNKcEmnhcvg2gmlYyXWbZwCueiEYTASJKBCR6vTiq2Qpow
ELkkjNGGDEUMjQ3+osFyn0RLabJZOxLiBGC70R5P345DCRgBACawUx37fC2qK9CrPt6uMyYmWmHM
mjylA+gso1KNcVxkHfQxTek13vhLjLszJ5xDBC9B0RZN8biNbjcJSl5NHmR9POU9RKAGnKKFRqTO
u//5ktzYoZakElsllbU23ib5DzDWoENYRKPPuETASdATj4GgE5gWzPWCKFIZeYi3eaxAQ303ta1W
7Pciwnp2SWRtAjej2i3TTe6+pzFs3MjxtuNsqdp1oQkgzn+x6lcmKL/rqbHalyFMALlSpWuYAAf+
YxNzVfsJ4wVYDD/RR9FNFsjx1kzcAIPj2tLGtUIL1zWp9cH5+7yU/5mLCm5sUV4eafRW8CvYCsNn
pVsLHVjBARLVhIywvpHKBqiry8zs4pMQ/1lKYQizG+NqpJTHD7wmZYpppIxPtD9qTIaNt2+37PNo
IUWrx5svzqmNflObgdUYzTnUY6cwsufGhubxZrBEpzRRSAgm4tYzmOYWPfVMsHYzPZSDTOUyF5Jp
el44gzV7Mq54WFN0mZS6a7xmTyxoXl404puP98DsTr6aGOrwQ3RnDHPEZ9u4c+1SMjuWt9XRemxk
1sNcGaFOft9Av1rOYUTKLwivE+bE9q+cPmgLG/oXTUXddzezOH3I1X3XB2omStNoOKMhxb5Zc5a6
knUB74dM9/VwxTnRPrdGQ9nIRqFz+49qXa58MPLZggHqdIM1RAsUbnpzhvYXb8VHDtq0vjMQGTMv
kMgIrGVOzGlt6a+eSo1T6hn3I51FzDV3KPgJyAod8dIZRuPx7M+hVgDlw6WLNKMECmDq6Pku2ygx
AzGFHA39AhkTy43QeVy/VLHpFSSPiSInh0RZuLfmzty1WerM8TJTxVKAYSmhYtU9ml2int9ycvMp
t/6SYulMgIExQk17yt5PhO63Ky9jG3uChDFGvLwKKxtZNi71rNjRJKtSFkLWuf2MtymSeogwIBZB
+WYxcF0pn/pSq7LUQzbdILdtVtkxYHvwWP/nGampX+F/jVGrl8RQbnBbwLYFf9hLSrXzmndZaY2g
LAjLRVYnLomJzS6cBt0qdN1iR6qUT1A95PzyFE1XYQVo35AXIF2W0a+UliJHQvSGOI836Lw9JGQl
iFUA0E+dWi0EFZnWol3J41YfqzBEvNbnS6/habfRhwwpDBRTUKdFIonyQWzQe3w1dSTl3Aub51aL
tA0fnPnizRdXXbPyeJ/EaP1Vou9CdJLy9fEY5/zstXlqjEMaDGPs5tBQcGXAdjNkr9zx7BXl6bGd
6XV5P0xUwKe0M7I91KHLwX3kAVmL1i/hXWSljRDWTpmcefWz4J7iMDHbeolmYn5o/5ikjp4HtDAA
IEBNoV+iMkCx9i3WwPglcrEwtrljh1LE/46N2peekDAjl2AJh7C0a1kz8qE91mru64JcEAYaA4/n
cs4vX9ujtswYMC6awqZ9CSajQDw16t/HBpZmjtoUbNdonDsZyC9S4+t5dhalBSe8tB8mv3l1IxYh
WjTaAvsubSBPFoMOtsEtxz6BeE+IYugq/QjAeD0e1uw6cWgxwVFmoRZKrdOA7CbDCwAh5089ohhP
jzonEkidfz62Mzt9SBAiHYyX0R2LoVuwkTtOELawUr4Gt410l3N3fb9E2Tm7DwS8JyYSt6kn+XYO
pSKW1LSe4Gr9s9w4jHT+L8YBeglWVKG5ANnt238/8JsMKTHgjTpQTSUSkCvAlbLtEu3AXIEbnVH/
2Jn2ytVecNkhYuQOtQ2GgynXSiIwTaJ5/wdpOLtTeMBmClGPS/Ud3VU1SasnKQKqm++3CRbTQ3fs
43HP+X0ezhhZZX5CXVPjFpi+GKJuqpAhVyitkM4fI6IuCQHNW0H0CQEz0PDROkAMNIUZacSogQyu
8q8aT0KxexKjhdhzdjOCWu7/maGcReLJXQ1aJRSOwJgIgeOoRz9QvIRbnKbkyr3j8a9hFPDrv23x
+P3tEoolz2Ez1txZLBPin7vQZmuReCJoQoLC4JJm4ShTo6Lt0ZlTtxfDqJYq7tzLq0oBs7CbkpFd
6G1ZMkKFUwB2BO4QYFB8p5mNqEdAlLjs8+PNRj9274bC304dz0DboSthhT1Wn9D1sk/u39L5E+4L
+I2Fm4rac5Mt9NAh+QRML+QB6Q78pNMEkPOx3DkrS2mruS53cjOJ/fLxpDeAKZEWKonz9oCrmNrL
NYFO0oqhoAIOBHutYg/Sps84wvApkFqKszCL1Dv13yP7xxI1i53GZmWHa/jsZaYcrwoNYWG6Cw2x
eK/iA0K3ruMX9iB1hf3LJIK2CSyMP9CFdBGVuj4TBu6cp2O3YsscdbIyTS0NYFuzbtjxJIVlPJBE
FHvH60VhtTDmaf9Rhw5FFB56CehlRCfRtH+v/CbaGcJ6KoGfk5fwb1GR/iLtu7cEEgT1Pu0XRjtz
GG6MUX6EaeNazmDtXAX5JmFLM64jfRhqc2FQS3ao2CPRlCwXMtjpWtmQfO/QFCq4jcZ1AW24mtOj
BmpYEEMgcpwe8k5bqVG0Zv3Ijjze4IbWfvw9s4t8NcfUXYA2e/AadRKG7Y0XT1xz2bgLokIfOGET
xEDFp6zJhNXCLMyemyurlDuF4l8KrXZY7eLGqmXPct3AiFLeqtthwdTCfNPwlp7JQk3psIlq8MB0
4vimVPtRVJYSSXSe7V+n5Z8h/SYDrjZrC6E2wFEwJDb5SZS3tozXDaeSkcvMIONJETOOjyuDlUcr
Y0SCzgRdjpY0uRZW89cXX32EVGVt5rXYXAxS/UEnrZHL3IuhvJHq1pCKZhXHIMYXluZ4zsfj8Ew0
biBSQ0VhWoQru14RiYwSMHAV732NghhpyaivWzs95mhkIO37401LZ1b+Pdn/2KMOaxGCgxSZVSyq
rzo5hGzzQDCzpNX7HK1OIpJHKCclYJLrwQxdaYG1YH92U4EIQ5n6/QCSpLyxpkVSXbQqd04b4AaG
cNcNISBn7X5EUaXVOlsakMsa5E01AuKH8n0IZdrAkZmRNMIC8mh2za++hXp5lj1X9+AD5M5CbHUs
ehpAf2Yog4lS74i8afTfXHngfcPsAjWPBMntUoNbt4jRJ8+dh/4dnNvdaHFQbFoSuv9tebrz/Vdm
qFGhp7dKOyXjz2kMrQNgxsDWmJfAyotsCCWjJkfrpx52lUaqKnT1RALGq6rzzhTUTDMqdYzWfNW7
tt8wvdnyw3ug9MVGgWbJGkJOojnygH4oUTYa6P1p916Sh6vHm4R6vfzuUVAaIifGQn6Jo+vRnach
mhc9/hy5xaEus7PXqEuN8nP7EHVoEERPhRcIBd8uRqCGTYv+D8ySPAxOIHjKSq04tOS70L98PJxZ
B4dnDKIcyF6igkrdFFk3iMiT5/xZiYSPKJQtObY7fs8LYFCE1krAGzH76ReBHkeVKfXIqaaZZj7+
COqFi2cacDSgRsHzFr9w/G7Hq/T56AZKVV3QV4uXWqwjJWi4wk8ue4bHnx4bu4v5IbGATltEQHir
SwAW3BpjAmYQOaatLm2Un5mCPwY9NK3zuiE5O66YMce+Zzt24UKmmwGnMcKpTEwAU0oVPbG3Zj2w
RY+J0FeXahwstW7tPN6W0REHjalGqx7eSpTZ2ItXmy3X2l21GiHrJdXG48HTOla/n4HyJ/hF8LTi
gGi8/YyoAr31oGrVZQyex0Mq6IA/xa2tNMRF07g52B5jKinAbdnUT7UJZCvhzOaY56YvresBWqyk
2PqcHQgEdXA3Axu30fQbLiYNc6jOS7kPuuT+r+/lBfAJogsFMSPll3ylEKqocKtLvlK+ku/AbPUC
6n+j4xr1hn0qTQH3UeWUVm11TrOFBNe529TGeGD3gxMu7FPuzilP8hxXX0O5LyYTI0YNMHu83ZjI
UeuN6RFGR7yOi9Elf74HIyQ/nrHwTJg5Hzz4esEAAgIqKLlOf391DyfNWHhaytYXLjB6OdMb/nWS
0+YyeEz4zsdb5N4jQGQCKsdIbYCGFpuW2iJFNXRuXWOnhm3uKGl5SaN3rcztyK+hA+Vts4gzRg5i
BnL3UzPfjfraxUvg1PvQY/oIcQKPIWOOH+qUhm7Nt0wuV5cI2h2ZXAKhGh69o5QZocjrQ21kjEcK
rTXdopu6/Li3hVmYcRPIhYGkBFgBUK+q1Jy7QRqwahrUFzF8dSGW22XfocevhCQljcISJT/kkb/q
X6py1eW7PPac0q/1SjAk7y3gwCTKiwsRAQ3jm86CwCHrLSIvgs42hboWmI6XmiIR6otQge1M2Gal
znh2j2i0D0mmSUbf/AS9LYdPBdsTUIKYkcAvJBemeb+5wPEN6JdC3h8Ef/gP9Q1yl5api/vp4mUF
qhcakJJqxy9hKO4jwcmMhK6sSRtJUO6EEkp/ALNw21zQAl55ehKZkfoSCHulsOLu4mYG+j6b5u/C
mk/O5HZwkwjThGUHfSGcI7XmrQaAKBv60lkdHZT1hv3Q62IPilRpow0EEQHqln3vjIuvmfszB/AD
yB9UPMeRUwMu7PaEM+BH5pWCV88G41irr8BExzLhdF3eLLiS+wuAskQdrJiXaokrYWmw8225So2e
fKdENUYUdUUdmge6xUFmrnZaFGpbM7BVQ4bgHGcGhr9OLHbjWePTUrvhb4vyzcxTXzVFRFceLpOE
RpLgB86NPui9Ef5V1+kqhbYj5B6IsOGc2IqNTP8GzAr4DQMdIagtyxZj85Zi82SA6GNk5Xa80BBy
5++pz6IeJGMssNXUZXfudBAE64qZkhzAriVFLrpDH3Jct8tPbTwOLHFZFv7ayV6g4o5Bp8bFI39e
P0vikmrrEpYs7PZfVvS7OUemH8li4B2B8bmdc41lukRKJfU8Wh3mXHAkZ3QCnVuH+8FIDJRi9Ul1
0FhjXu3HJ20aD2V6EmRADALMD5gVKdMpX9R8H7Ta2c8uKr8roBcYlu9BvotRIX1samYJkeJFgyeP
u3NKe92OshNa2S9DtCcGA8kKHYBzDw1ZOeIW5GMMdkkycPpyamTX5mgljZHzR2zlgjkrKIAW4VdS
/cdTN1WvoaMB4jEBDzVq6qSiF7gScL+LUOdEkCqi5haYAXQEEDrnLTXN3S/UhKoGjeukxoRMOXUA
RMarQiRAYA0wYlcAUdc7/ypWm2FJNHfW0K8QHk45dsb091cOIBaHNktrIbjwagFIhZlccuTPCqcI
Fm7R+/2AOQNKHMQ0rAZ3S11gDXKfksIE4UU5xzJgKGJsZm5NCkaPMxKwvAmmn8c78P7Ri94HeSL2
4QBilu6WDJm+LA8jL7zU0Dxvdl/ietB/GBIeEh0tkXYE/cp31qjtHD++uVSwoeHacC4wD4ZG9MWA
jheO5nZqVbFm616Iw4v8XOijAcFOp7L05nVhlHePVsoMdYV1XBGWoZ+ElwS4WAno2MEsiK9/jYRf
laZni8TfN0YJgGwMBNH7c657xtI9wk/78fb43Y6VOh0xAhalCvAR+ZvnMASCQXpLGrjuEYKwotGb
TyM0gsGvTnJbJXCu6LI6sCRdWPK53Xw95dR1JocJ58ksplwhA3cQFF2EdGu+icrz40m/C1Ix55N2
CrLlCqIx2hlU4iDLaVSHFwmJQTX1IfkssjxRuGO3gvrwY2O/b0N6cq+tUaMqmiYAuUoVXqrPyIz1
1tIItpOumrzO64oFMARprNzkSG+MxtcJwHNbBsQ9sLMthCYBB6tJ9S6TZsWS0obGpd3oPyUJHcYI
dUjVG71RG8xKXVgLGqz4u/+VieePRQcf7jrqs/0wbMuIF8NLawlGu1mNxHMU0hxHiFTzAGoPOruu
jXxV2KHlHU+N1VkyyVasJcS4ez8TI133PTkHBvO0pI88u364neAdFBFAW+po9l2N2yKYPq3RAAVy
6mY06oJzZMQZoUAS9vR4CeeOB3pXZBbEt+jFEil7vBppCdMWETrx5FU6xnrmrmRG2TJLib77AB47
89oS5Q3KpsCjrocldiCC5RVW0ViusokLWzQY5Bbe2Gz1fxsbdfT9UssFJs0xtgaKOv5T0+/boCf1
An6MLvtjO6EXZbp8QcOMqiStoRskUcqBXiG88IpRNpskvngIRscVelSIABh+IyIeHTct43R2dObA
BfJdLfn0+3XEN0BTZWLcQRxFQxzZsfMljgmiizw4pXJwg41b7Hju6/GMzg4VIjS/jSpAa2hU7NTz
PV7ebBRdeks7CO+FmfzkT6HBryJTsQGEMiFHkpFiIRW9YPYuAdGhhc2DJkJ0qbeNLR6zY2U0lmaO
68ZirXytGPA8B35hsPcuGwEiTuGUp0N+l8a6x7HXxRHfRxefsdyduK8iZ3CRYuAWUBq0OvK0fxB5
4PTJMkhj71qm2QDv3txj48u4rY5vCikIAn2IoVjgFiYn+2m7fbW/n76/3bfuEB2YnLRL3NczQ0Vu
GSIAyF+DsOm3Z/Mq1kogYw8CrSK9uB+pxXxyJhS1jYWtcx9mob6LRlzAewTQE9Bh95BzhduWfXoZ
1uJL8+EfvA/gK2zJYU7D39rszu4rHOsuYkmWG+HSGZ28y+1NBesTPxMaxkBoTCfQy06ok8IX0ktu
9FtUBTaeDYA0lF1w08e7JcDlb+72kTnKrXID5JQiSYa5VeIkxx5q1jq70vblRl5BDdMRjOJZ2lcW
ZCrs2g7O6bN2cU3WaV6VkKh75j1+XlyApSmgHDCrBSGTa9M3AQCfW7Je2L4FQLrBG5nl7pdETmfX
+2rGKe+b521QBpmSXhimJqN6FOKdNBzERtfKZ6HTQV79eIPdR5u3K0xd6jnTKj14UNML6+75NjaE
YhOI/yEl8nRU0eGNrn8JxUVkQ6l1DWRvEJSS9S8VOHu413wpzTUzCJAmIGyDpCkewQI1iDbVQCfJ
c/5FUv729ROT2oG7BDmaOeyI+lHNBD8D4kSasrWXEq0X5Sy8HARDNE88qRYeVPdpSbwtri1QtwTS
kinj5rDAeSf0PRE1fOLiHTvYmfRX5a3sInobcSt9ahBpQg338T6YSZ1cW7+7LFCRSnh+gHXxwyv0
7iX6lqxxE391hrcjgjOEprgK8lX+LBB5Sc565hrGrPKg48ImAYSMypSLaSo0QlngyZOQDo8dpzzK
SxC16eBc+xaEGMjFwwgoMiWIj1DnuBq7oJIzL7t4A0Miaa8iI7owhfTZpU1QZzdtXKX2EphIt90P
8wfDeSle+M9k7Z8DvJWkdeSS8SfeJ0/dhV3IR94l+v9lHP1+mEmMkc4wtGVXZuoQwvhF2OSvvu6f
5W1sMk84DD5ZuhnoE0dbm07L1dUXZX2R95M10AMYfb2NfaQ12pfHE0pH9ZMRxL4cNLCQb7qDSIJB
aiwakc3gelXZKp6jRO9HtEgtkVjfvexpQ9P+vBpN0dVJkhdjdhGIO+jeJnuON9w636vO0hW3aIqa
OHlkc5UHMdOF2bi7fBUfPNvb+qeQLJEfzq3Q9eRNk3s9Ji2C25VhSJHwYnf/Fug/iezHCzS76VDa
EVEFRgAEUZdbI5zMCJHLcdmlW4ugyiTtV/6qPYNS91l5kkKSLBRN7l5DWCgkOyF4h0QkEncitVAl
bpp8CkkuwoGPSXeqjuoBkeZG+AkOS05pZvfd2KJWqga9veczcXGJNsG6Jq5TWM3rEsHi9I9QXunG
CLVKvqz24PmHEX8VPwkOe+C3S1tudhxAB0IKE29JFL1u1ygAAJ2P8qK4jH+6T2Hvfwkl4V/dz8db
4bcpkxoJrngUdaGHh55guiDOS1EMmHpWXOI3X+83J9uy+g1BpLh3yat+dELSOI9NzswdLKocC283
1XOpWx8Mh1HjsVVxSU5eQfhDbWPbLRCXz5yiSQUDLxlstqkP7nbyvJSJioxhygvL7cJYIyyA6Z63
cHHMGUF5DuhpoDdY6EPeGgFlScK1uV9dAm4VAh0GSkMVQILHs3V//+G5NGXvUQzEi4lG80uxVhZ5
kQIbouQoOMbQ8siaODb/b1aoobANg5558FGj3nhm+Ixk/bAwjjsACKYJA9HgA1D6wIOIusilTA3C
yoWJhluP4ifLaJbM67KMdNRTPpDBqvU20zVvzQjg0Fql6cKWmJ1IESoE2Ht4FtE1Fy6SI0nwkurS
txA0h/RmojflwC0Nc94MMPWAFqOWSuNcJL9xh8EDvKZE560ESm89G/W01aHFAogk/8ZGH+34ga4Z
KFxyS0w3dEA2zTFQNpNjRws2gIS3O3JkEkD7XOAz8qF0JPbVlUNz4F+gCL0wzPutf2uICpk4QNgA
f1eqC1j39AR9fG2O7g778aa8q4rSw5m+4uouZCQuk/0MIAiJgC7Eqnb9l/edgsJ7lTpAKaEmGBi5
7Sgd6a3SOPJk7ZOGSMaUffeQaD83+OPjb5pbXmhLgYplova/K1T7YyYlCZj4LpUS+CdOYzVjHP1q
wUXelUx+Rw5EPy4RsA1qtFdWxmH0VZWpUUxQ19wmORkWq6cWt1GQeQIGNXbkDWq+vKFrq4XL+hcA
dnsjYG2vbFO+sylaFnBY2AaHx+sOxWg9N8qVvG4PlYWMsJWtPjMrMV5YcKnE5vnv4wn+bWZ4ZJ6/
XfS4zQWu8bzmAgimpdr5QUKKiLXzlRsT5Ngtye4dRe8sFDFO/Lbfp+ulqvcdRoCeffoYdUnfsQJm
wFP1rP5SXvtq7SpvtW8pr6Gocz4eeZUVFaTi7JQZ7aSGqpnBpn8HAdSs2RZkorKSQRSMMbIqBA+B
LjNGouH/jqfGs7P+W4I2SQcy/MzRWOvxBM6EqkgNALKNSwkMxqh73k6g1IWyHzTAjni5HuTbyjNl
ZsM41Wu607ZLl/ncecDNBzoopLsm33NrLG84tiwYtrmwzWcrRoTrAuPxeOZ8GsISFC6Au0FrHhU7
BmEgKn0YNRf0hMbrvs7SFZgCS51tNI0AAl8s2JsJVgH9Av4G6C/02nA05K4aIrS3x0mD54tEduFZ
2jlnQNp+Hg/rt9ZA7/NrM/QmU2IlZUKYGWy0166ls/SH21jWjjPkp9Jxt7b0QWxCTi05rTQz/DSZ
1fHIEv/j2ADvcc71gfwsDF2Yztajb5pW+8rhsmU1SlqDb5IHEqmbUAG07MT6loYqBqqJyCQek2dU
tfLLKFnNG+QLQG8ERLZiFM4AlrnKrJ+FcMP91Nyq4r80g5dIuXUHw1/Kf91VOqczej191N1QJlWd
1lXcXPhoU7U7IddBq/DjWamuGXpHug3+BDkNEpqhWdo6fzKOMbdw1H7RDI/mi9qbfN+yDO9mzaVL
7CGyAUzP2C/gtbxS1xxGO1bSWkuOSXco8pEI3SbOVwH7lcuxHisE9ZIk0QXmbVT1aKeUhiYbg3Zq
gXePTBEPZnHd8VbSgfH1J1+VHRgICMfYZXTIIrNXdajWc83ez/e9+xRWoISuoDoIgo+OxFCa+Y4S
u9mquTnKlrAK/oResFE9YJqJ1y9S8dxnUHgFtML4haLaVGS/3TeVVrWgm2+qy9vH4QugGYbUK+hZ
PjHkCyrFKD1P5Wdk9xlQkXigqJp+Mh2/x/9kACra79fmmiXrz9h5FkxwIuJqP0PEAaCrASnrf/10
TqrjDDw+hnOnHdIk6PgVEZaClZDylk1ZJkmvDAgLlVXMsn8CudmJr+GnwjiyZqVlfVGblzAsl7bO
/UlDWYCfOprBoYH30O2MCVkQu8ja1ZdOakdSjcWHGGpvbOjttGBkF8713JUAElKwyqN0hHQuXQIW
wjJIG3nC7QrxJhkulVQZOSsaCjLT8lsoHJKWVMVSbnIukrgxSx2PQijYkp/gwtoBXDP5k1iQ+Byt
vWfZ6IBbE0xO5wmzYg0OaTZmVYGTpnD8/7QYAk+Bcs6UYJ7wNXfyIJ0S5CID7ssLz64DoqkWH3pG
/TycQXLXCwAomHggHsR8IXqdfCXlG1BN4yF+A/wQxF6pFU6GMBFLFnEMI+0y3iMVv4QZukNN/o7s
ygQ1v4xfICfVu/Wl4OwcSwmWkpb37dazImad61mO8Lf7am2ve3l8amayBpjTK8tUckLOQ15LfAwO
jxirXIGOGif5uyV//gDfgOXk9BKXlGdo+FnCYdzVR+lhUzEHL3rp2Pg+wLE7cd2ijxM+xVv78CnA
w/Nv6M0CJaU1LPF53gEGabvUI7lT3NJTGUx3ZZaAavi6rHOADEZbCSh4IcGDxCWZlR4jQwPwhV8o
nN7VGSjz9JtAS1yvzUAnjBRkvmX2yl479a/KXtn1dvOlPfm7pbTd/2eVkcIF3BqNIjQKufT4VvZ6
nBy3J8lLdMrPvjU6mp798TF4nyTQjHgXLufKZD2SGO5eNR/vs5lE5bTP/vkCaqlZAYiCRMRS54Kp
xLprQ3AscSIwf4bE5Yl7YAuT7f4uWJ27ztCkgtrp1G0HVrZb56wyrJsKFcIg7k+/ktHPCuX7D9YU
BSvwVmjvZp+4YavicXkW40tTARHL63W0sN6Tf7j3H/98BBWLdZUUs76MyVfjpjN9Dr66C4RMb+X8
9fF4Zz3VpM6Mt4IKjmrKkub1Gp/lEtorxm8+27FlrT82MK3S3VCuDFCuUBPyBqRNbH3pt8yb5Eh4
CG3GZ3lhwmZvuV+V6X+Pg3KH3FimitBx9SX6Ef4wb9G39qxuxXNxSLOFAc3vy6sRUf5vHNJ8DASY
GhvCf0BCMNnFvl4ALrxht/1OA+/d++M55KZ/kp5EMA2hDAb1cGRqKe+jsCCrAf9mfclB8fsO3NJ7
spYkMG72LxDcqTbKJXn1UqjkLWQ8Zm+ZK8O0VJxYsQzCCg2dIHiEl1vZ1t60DQSF8CT4SazgaUkx
fM7tTCksXJqIi7ApqXUMU3ShpjxefHWxw6Pal0tbCp9L8bksRqfuzQyVJchoxACtDqRnHVHUy1Qg
0OxtsnWZuHoapU6WWtkSNdHcVNx8GbXsTVcKnDvg0SGGDl9sJHSftE8+/55GUAbau4xVvNe7cR2H
X48X/84hceibAwh5oulArEo3Ipeq39UNwqkj+tE0AP1lHZfgqRmeCrc0uc5FR/8Sbvw+XwtM5UQ4
jBVQwdxFc3UEXiWicJ5XR585eMPR1RijFw9pDcROuR5effDgydussQQQP2tGONhs8/141PdZMHwC
YAHofJvYwwD2uvXDWa76fqDV1bFR0HZMGHBJsh8xX5t+xlqcxOiygrfWPhhWcbFSfKNInnjmZxwG
tG4VBw2qMn89Bqy7esMsLMidR5u+DB1IEwUMLiG6Kj1KdVOib7Q6CpVvtOK2YH7q6tINb7WsOQKu
y8czcXcXTOZkkG4jgkcY8Htirt7ldZYwYAfpqqPsRZBC2GhghJGrJdzZdK3deBjKCk9Nt6Qm8SD3
1bFLfpS6JXUNBvi2MCoWGST2FEVWyDupm+hF46TjM1QAFtzq/IJfjXP6wqtxso0vSR7an49NoYd+
aitMbYZFCkmqYVWNmcEFuhjlZESJMnp/74utGH3U9TMoZUzXN9xsLSoV0cIn9J5xXur8F4uAZCw2
JAvmXDr+yviUDeRwhAIGIAiN5/Rupcft6j83gmQXmr4AlofwM/WSblQ1KGvFrY6tynxVVVA6kTLG
NmrqS9QO91lOLDcERfBcnw4XINS3k10JjQ9iNa4+tmz9IQeu6fW7MQBKWbR5r9LBJjF1HglOmhiV
cGqbk9CvpcYJnopN6KJ7Kqm3Y3z2eQsUSP5HoIdmh37YxD20xSpr7UwhHXg/Cr0olhAbs/tkCs0m
ACi0FWgKlayH4vKoKfUxYrgNOJ9MpmvJ4A+nAM0tYibqifrEVD+TgKpfITRVvvAOJ1Xw1AVAFkMk
KIot/q3B+6TOjVhkDegcL+zl+xAB06tBW1BBkw8qMb8JrKu9LA5DWCRSVx+LzoB4SYQbaYsuctds
S1Kclb+AcA7G480zc03cmKT8Zc2FniSXMAnd2GTXAG/E9CdhOLZ4qKSf3WK/4LQZaYcxoYFRn0ap
VaRrXQEcJDJOXnNsfuoazfEy0U6Jexqeur4kiFOdQFpoSJtxhGBPgJgK2kmmNkzqPdALQKmmUtcf
kc0ZjSTv0C/i8REUL5Ul+dopyqAGN3l35NDReowuAyoqZjOt9Llh7I/AXBk5D0ErzdOzwmm8BU69
2TFdGZr+/mqjcC3vlXnN9se2tpU4J3W4boYl1qO7GB8BxPVoqJhKrSrcsRVG00WvXviVuy+Pt959
Ho0yQO29weXkIPRgQOIIpzhto/uDhbYIlD3BjTvu25d2Id6/XyDwGEwejOVRGcfgbudN5Js4Uly/
P2ZZkNm+lEebumMHQx2HDMh0fonn//7OR3kDDTRI2KH3F+q6t/ZGVwoBySj7oxcoTn2IRY+4bmUm
Q2OMETa8Fy51gd8vGgAMwGbwMIv0Hd2D3YqgqUIxrj/Gqoa0aYCW7yhVlqzcvyzAhPD7sIDsOpwW
fREMMdgi1UDCRLaFsirjRLWAY+D1js0joymT3OkZJnLiEm+Lakh/WrUZzKBXWuJBgMMEi5NH0GLS
WoDoeaYa9bEteOVSknma3tvziK+E3KgwZfJUNOffTn/QSoFWgLT2qOUd0bRAZ4E65DrVUDsr1JZY
AOam/toatdiVplUSPyDubYvM8CrJEat0ATg6NyCeR+spGtsnVQFq/0JhVGw6MRqOAsBe7nMgYRvt
ZOGF5U6PzyZ/H9jBO+OgiOjmR+xCq6ZGsRtIYtIMRz/PLD/+YEsLCu4krPX+UD4pHtob1Fdf7Qyo
DOHYfgThKfHsUNuA6SBH7/H/kHalvXHjyvYXCZBErV+l3tyWl07sbF8EJ3G0UZREav/179C5M9NN
Cy0kby4wuIAHXeJWLFadOqf/YX9lmRt4kpNjXAml37s/8HC8VdNtZMJRRrhc1wEq4f7UDNOpKZIo
swEF8ZspaFK2xtq+tKRAw3t4WCIliyN8acipOtcctHY6zV57n1j8YJbp8/WZXjSB/klMM+oJMHRp
wtVAh2oNGEtqpHiyMAPcw42+KrYtA3H1KEgsLC4l2QirQsOmyjEa7tjTqYohJRLDL+wT12g33K7a
MO286bOdif7AtJSH5TSJLcRXy2PLuQjLNjc31we9tIB4n0HDHi92HEzl2UDpUNU8N6aTLdwHGxuH
duUD6I32180suHspyGs4YONCZVuFdFHqYm84+nTKhvQDAytGMbMt5y/TGtvY0rl0oKaEy0UW0dU4
f7aFYzakmE+iz1954W8Y/hWgTrQxZ/+pacVaeeZ92IY3/ZlB5QS0rZkQb0hgsGv3g5GHRv3DYk9U
B3A7ML0fpN9en8qF2BQWUX0CpwpQ93D6l/t0BsFjWQKodCrzo9GRjWkcY4eC0awNEjyrE+vn1Fm7
aU4eXD2/ESxZeUotnRM0I4JSUWaOECdf2h9yoyHgspxPwFDOISdJvQfF75oYwfuEPS42F3gzOD7f
xYtKOY4TT7WyyVwkL9ziYNSbftrwLDDbTVw6Qf6RuHs0LYOFa19r/r7umg2ZzVsw+wiUZrPi2+Ac
8rI58pZ8XJn/94EzPgx9OaDyBB86TvLl+EtTtJzZ+LBRe3AAYzFJmGpbs3kwnkm9y+xvw1qOd+mQ
YiIAKAI0G51PyrvStFAqLywy4/QkWy0mO2Aqbhhde4EsHVLZkQsSTQL+fLXoZUKXdaT6PJ/Gsado
Ls/BXuE1PHBSECgN6c/r87gQkSH4BpcTMlTYyKq4XpvWhT+2iX4yqlbfV1nx7FHNDvWEtFHJ8nJf
csPd9ta41riycGJhGAyikExGNlaNRQB39qxJpDD80Tzyp2FvDuHMju0vo/t6fYgL63ZhSYlDSr0k
Rp1jiH7JbhoblB+glkwn9/G6maUBodghidBkP6XqEKySzn7Lqunk3dEQZ6T59KGyQ5KGlR5ct7S0
ZueWlNtiYiC+iStY4sXOd14BIwy5firQv617T6LfXbe2NC6ghrDpATx/z6yWpLU+5D6fTq5Ot26a
AIhlbIi3mTwoWusfWI0Cafx03ebSCPEokVBMUOK865qCbDwoeUsTI0RHgnWa0NIN5jgGgspdn6+A
9dZsKQkzmnheTH3cvXqo31fA8YOmwrytVqwsOVK0CgBLbeqgUgBH0KW/strKLb3Gmk6TDwBiVz1U
A9vYY76Lc+emoFGubTkQKMOjnQ17NrefNGQc4p++c6/boLoP+Wnyfnbzj+sTveBsLr5K/v3s4Txq
xqBpGcKgMUHHs9ffmDmIccAPVoA4+LqpxXk+mwDlGMYeDiG0PKdTYlo0EAxVHzOBcCReIti5+YAl
XlPEXQhDUHKFeD3a4+Fk1HhnYkmR0zmDx271U5zs61jf+ulNT79DN/z66JacjCRahJgFbgb0xl5O
ZGzMRc9JNZ8ArusOQ+xNO83CUzAnc3Nz3dRCWQHwWYxJKq9K96ns2Gpy4Dfnej4V9CM3P5XFK3V/
tA9evsnm+5Z/otpnVt+25QaYSjDZ5fvr9peGisADSEX0xwKXodyDuqeJIaUTZtUai33JxA+opSbb
WUC94LqlJdfzph2GK8LDfajsThPUff5k4MYdxrD8QD5W0wO5nc0MBAe7JF3boIvjkkpl/7OmbFA+
znWiVc58shvUHnuAhL1s23TJypv1PexOZiNwsaOlAi9KdHBcbpV2QoCeWNp8svoN1N11pNvrk+9/
ZbwOSgGgV73N7UOv8XDIf3KxiZEdKR5jEuTFsRE3jZkH4P6ndWjO9/b4lNVeUAzuncNWHiVLBxbZ
VyDS0LqKDhBlneOxsUbPjucTENt6QDh57EA9H/YFN0I/zfqNABl2WHntX2SJ0GOAjA3yolBNUdO+
zSRq4YI77+R+gdqBZYqNlwAiflM246b8fH2LLSw6oiyUvBFLAouu9g4W6HSa8PjTTymIBLdGWhpB
3VbZlne0Plw39ZaNUN6cKHNBnRuPIiTdHDnhZ842z/1hcNzBOHlu8uRQvdxUMSJnOhpmOE8cYoLg
Gt+MXEMj/+yAodKejV3H9fKQwJF94NnIIIKd8WDunOLWQ/S7c/t+2JEsSwJO/e4uNy228ajBIeBQ
eVvGO0hJzU5sfCH92G2RbSZbYCHKRzrp6YcxTTwozvbVhqLfa8VLLdws4LaQD1qknFB4U3Z53bVN
nnaMnKouKlt+V06PnkDJwPNWtumSOzy3pPqjMs2qZu4pOZXuDvgFAEhnREJ8m7LqYGT3LgUzGJTi
ijSorGSXf5vi245NgTtqX68vsIX1U9ZXstDiTahD2Rv1oMv17VD7476PD9ENthEWEuxrgLj3uC0c
i3MTcjufbaFWK+fRZwU5FfatU927HA0GiCWGzty7YzSKexdIQCRV6RS1zhSaYCfKtwSon/zD34wV
zyHc6Lj01J4qoxCFaJ2GnGxdi4jWh9AaX3viySf0+/n8z4ayhXLe6Ubb1uQ0hYxsqLMvw4qG7p4f
C75t4g398v8ak7qRzB7tVbTEmDKk3m0gswDBvm7hPb4G2CC0pOBIgK4HrWjKkMjI69ljmnUS483o
/BLW5zawptcO0i8/GnOr7a7be+/dYA4tYyi/SK+jKxeoaM2ZpyDoO2Fn7jL2MJYHnYoVI++3PRRd
dahbOXCRKLwqoQ/k7YRTgMXzNKRoXZ9YC1ZuVJVWjrmcmcvNAOoBOE9ZS8K/HCXfoonSTSrNsU/t
zmlAIz9HWqhlJ25/eTbyNXzkwryhrRI9IOjARrbTVUIBWvSJKLLEPjlNGTWAjmkbRvo/RtVCrc5F
8kgKYeOWU/cbH119IK7AkOKa7yBSzaGb0YIFFrJAERvTbOtYs7drisE4DLULqrfOTe9d0lb7xkyq
w2AX+cpayoGps4yuOySUcOnjSlSuKD7nYCbqa/sktp77RdODxvoxAG6m7a9vTLnxLu2gvw47w0EO
DVR671ik2tkBJbkwTnO6sXUSVD+ccWdPay0O79fRAkIcby6pP4DeGmU4qaQ/mkrHwAuyoXvQqUFC
khN/i3waP1wf0cIDT9qS55qgDgioDYZ85pp9XKG6LWzjZMyfM+F/JmO+NVFaL/TNILa9m4WdKwK0
LLbeDNjVPnPMQ2EFVXWTaQBoPXFrUwB/0/+8/l3v2C1Q+EIbLzaynGmE0YoPaBzQvmeoXZ0GkGi1
YALthse6+SKa+XvfGmGDnCXtQVab6CHJH/IqQ+HvgTefK314aoAUcZj5k8zeysPz/XEGHsrCRMEb
ItOvOg2jHwYOokPzZGhHt6yCYaogbxV6PN1V86dRC+ppxbsvxAnSJKzJTSev0csFGoeEGTn+cio/
TH0JsH68ySuaB4lehFqLuEHPvaC/b/zAKchDOmx1Ow/j3r1JeLdyzN6SQZf7H7RG4AeWTV/gJlb3
v9dURT9MqXUaeOxvTbcod01sjId+asSpsmo9qCstBlrM6oPYq5yDBsQ2+lCH/tfK9pDe+d2X4Lgb
Uq8NwFXlMVlwUTqJllkn1xgDO9262tcWHdjCywMDDML0vg312wZCxO72uuX3OwBTcGZYiZb0tnCJ
sDAFhV+DU3Kq0PFS4iUblv5RKx5FuvLuWsjYg5cZVQ/TlpLduprKjj3NAAiKO6c0qtKnbhpAAL7X
TjlSkNoQsJYF9hAIn+z0egVyseAbYBruDoIPsqNZRUMXpIy1pO+cE3GzICtJ4FvfhhggFjgHPYWK
MQXN5I7XWyKC5AfcRMW3NZRS4/owWXdZfpMkdOt748p3vff28rPg7MGcAsE3FZ9helnLcmtwTppt
Hoi4qRNQYs/GhlX2Lv5zEKxhEwNyFGjFt7DVVF7bPjWsgdiTe+rQAttEHDypMpuYT7s8/zgB//vA
h7vKuknz6dY11oLJ9zeOTQCz0ZE5wfq/S892A0OJxO/dU0u2A2gunfhjDwW67iPtf9Lmg/tpBF02
G/P9LPvAPgO5NY0r7fPytlGO2sUnKIGSjj5sPmaDe3Lq0NB2ZvEJ2FMkT++89jYHR/j18/X+7rsc
sHKwiWfMTNNm94TnrxMONSSb3HoClsSr1h7s70G9WFoUiBAHIspE4lYJzgbWzmlbWu5pTNFUWX9K
UXpzbo0ZWG6ram+QncgBvHA3NL4rusfr41xc2DPbyqxC2ycHOy1xT767z+rHKv6QQAV+xXm8nVBl
7YDsIDgmIE1EZ7ec7bPbHRAGmwlK8g+WpmOHNDS2sk3ixj14EJjIm42fGygktw0BpiNrwdd71whj
/JzVSd0EOTqh48Ooi+ylgWDNZ833oSqDIgu7z8sRbA59NUGryMd/nGyYTtGX0Wcpiw9tketeWM90
9iCWASzvpk8G9xWtyVkdgq23KsNsNPizZw/lFyudtJdqltkAnILZ3eekxO1uD7PrHEEYonU7y6qR
JjQyYAJDjVnyRyE4Hw5FS1/aWUCbCIwfICslMWSSKAcQyUmL8fOgd/GwYZnTo02TGGXIcoJunapt
XBYWTll9yd2xw4vMrrTHEnRe4AhDgdQOJ+gIeo8jR+z+Copygk0wjMhgAAE+feflIFgwlrHN7mf4
us+d6ChI5NG2ERUGpU1Y87jcgHlsAL1g59ERFFmtFs06SSAehQyb2DiYm2Iz2PPw3XFSUYai7FF8
6Uyz8vfabFvJS+nX8Dh6Z1fNLqss8GtOZdWT50lYNJpiINRWcv3KyQP6B9VBXOz/CE8qrwd3tCaW
VtC3JBTl0kxzTl3G+sDrVu5u5Qb9bUdyn3sQvgHIX7EDzpl4niEWG1Vl7N/mk++FpBztTVOUGRhO
Br7nvvBuKrPZaAb/Q1ax/1mHygHeMLIiqpz5YiqLOGncPOoj/zuqvddPteIr334dEhF4IiNakwmz
y/OWp2YRk3LOI0qnLXfbm8xuwwHFrbJ+MsW+cv4MQfjOnuIt/THxGleDPRd71NIKdP5VwWqbkHLh
vrOixDxVLQymGQaa1Z0RK+TfzcJ/cNr22Pv1IS9WPKP8tTOf9dsaXiIWsuegLVZL5JITaYK8Rh5x
a9bDqkzGkIzGvLm+UmpO47cZsKXgxQhYH2Cll0tVV1XZou03jxq72ln6QQN00Ay5N+xn5KQnSjfo
Qt+IfC25oTj+d3bl389ccl2nRCMOlswp7/1+35Zi59ePXb02wMVpPBufcsxsWhhm1Ugx4DGYPg4r
78YlZ4HGg39nTx6Es1FoPi7PXs6eKZCn1F70RAf+b41TZ9EKAJBSNQpyOLpynIbazpvR1nBY/Xo/
mCJwSgthzp/Fk79X5MyKeoh8O0WPVYJuTuOTE9dha8JNU31bTa+CPF/fdotHyfdQr0HyBBhW6RzP
500XcLNgFo6QhLYDYoNgkBSZvjF5ku+hSQ7y+LpYU05YmkYQYEqHC+oEvFwvjSYsNrDNsiIyrNcW
+uDInaOb4nR9ZItGwP2HtB3ant/1EsYYbll7rIhGy7jvbf0+ae37EbQG180sTSC0+iBDB+A0HqLK
YvVl2U9m0RSRO+0K/uJaEUs2II/cFGs9X8sD+s+S4vWGHg0hmglJaey7G1Dl4TV5fSiLBgDlk7pC
iPDVqygZyNjVLQw0ern1xr0+oesmWdncS+4G5ah/jShHyKGgaNG7qohqdMoU2yo5umw/ryUFF4eC
KxXZR/lY1ZVVIQAsz4U+YPH5Vm8QHbIwxW1+fb6WhoIgXTZe4fUHNOvlNi7mKgbDtF1EPN1aaLWM
Qx/PcHN73Yr66n1zB+dmlCOqI8ASLslopHM0mCPJNIR8Nr4aU4Wa5xw7McTOS7pBhirdjnGHHrPW
Rcu9pXWB3kKNsZrqkLgT2+ONqm1b7oB4IxuTTU/mPrTHHlpzE5mfrn/10gKcfbT6SuVGXQOpibkZ
+sho9mTeGs7KvbwU20hIuo29iufwuwJwn+dJz1sUcZ3brnturOzBFH2AxynkMl8HwlcWYnFIwCn6
eLogR6l2fDR6UlWdMeRR6bf5pm9t/ZZwEM/4PLf312dv6a6UMnP/mFKWnHMrH/O8yyOxdbdr/HfL
4wAsDggaD4xeyoU/06EzuJw3il551APCtJ5Df1hxv4uHAyWaf6wo1z0nUzJTC1aEiVpqUR/tiYZ+
9wJylo/XJ2txPNgG6LzApYJ77PIYCoD16wm0GlGbvdjuaU5OA/2bwQC8JWszaFBQYSkO7ZqJtggB
0f07DVbgzmhv9k+r4fPSU0SqCv5jR3Fbli8KzZwRi5Ud2do1egw1dK1pUyjAsgMhttA3QI2Zrkzg
YugJlDgwzS5wIu8ajCaUaCA1iOBpsuswpQ/IKe9B2TX2A/QvsjCNf5iJG3oCna/Xl25xn+NdAvwi
QANI4F4uXV2Z+UgGBAI0z8Mm/uVXa90Ti5vjzIL8+1l8gyyWxVOBx90YPw/jEcnhYOg+XR/FoiOS
BVw0Y9oOUfkk08xxBifHE85jez0LYzT6Gltf7HIIqK2hhpbCjbdi8f9sKTMmhr4A0AK2ihp44Qp8
g9YDIFmuxXemvQYcWlwemdYEHhMVDzUflTpzhsYThFBeoutgLmWPVUVXsnmqkufb9Yafll10iNZQ
yrhcIXeUfYI8LyLUCX1PBMjliey4G70Xzdy21SfrI4judPoZ/eU5pP8ECcCwNY6beiiCwmS762u5
NL+SFRTQM9kMoz6YO62dp5GWRdTrbMvKkwlYxwS+PK8EespfCSCWNida6KEGJbvbkSy6HHoVI8Wb
6Ygd6U2ll0Hj35VQKbk+oCWXIg+2VNIGd6/6ep0Mv45HaHhEXasd87wEPQzd1lwPit7gGBYI+8s2
qGxtrVN8afMAxAEUByCv6KpRAr3WKVqj0ZG+0Qf2kWHNhrG4uT62xcU6M6G4y6KznE4Ds2iE5J7j
Wh8N+y4nfMeaLhxdsrJYa8aUk1fK9lrNtmU6alcMUGwE0w7Pdok1Rr3lrRhbcinnk6e4La0bDahu
w1hRTw82nTdOZgV0KLdufC8o21JzNcxc3IwEfRAIpSRLlBJzlLLL1KxFEZUCeY6AIbvXhQI8rhB8
T01gIR3GQTLulQx0p52BLvDcEFB/nSrzu1W2bhNkaQMIKsLQ7kfJXfFYTkWWb+1hynYy9QqJIz68
Jj4HJMQVsf6Ujm4WB05XxI8dNbwYhxtJxzutoONKqLg8Nh+vGpSNQKeohDyGNxZFB+U34P2QHzKC
pD2AnWXlpC0aQa8VEJ34B12Sl6c5TlD7nZDOi7S4CMx5jx7GQLderm/5xVOFAtCbSDh8p7oLNcrw
4ijwCBygNZSBnnVbjQDjX7ci50NNecHfY7Y89MVAbfByKLk3d9yDtlKEholuQJMKQHTHVRjP4liA
K3ZdgG91XACXVtJRMOG6cH9gK/TD7un6GBaXQ/baoEQDXlAVFpJ74K8XHn7d9p+L/N5NedCmn67b
WBzBmQ3FgesWdKhZhhezgIDnTVwxLWgyT2yuW1H5tn5fkXjLSrATivxqanButRggRvlmnncTDb54
d1PQJwCuHpCjp8UH+6CXeah3e/v5uuUlnwdYGsqMePCAtU5ZoXECk4FDHVxQWTltRdKBZ8Jl0Gbv
5+pWG/TItNmaBP3Sup3blH8/i9iMTme5aC3sPTbsIHZwByqQreDjyqQuDw1CbzbS4qg0qC4hE4IP
g1tEqUU20FHeNLm1MXX26Hd6UPKVWoaKVHhbQiDVbFyH2OzvoFDQse+tOumx1yEp29+nECI6cgY2
k2Pn7NsvB//p+sotzSIyyagUy64zCClfzqI7MtS6WyQNmuqROiZSoqCmyKvtdStLkwiVUGDjACtH
vKRYqTPC7LLXsFb2tEHv9STAPeff9noZ1RX7C/8qO8ZAJAzkAYoll0NCRQ5PyZlA6z4H11+zbyE3
3q01ICyO6MyIErVojhMj22IiXKrGMO8B/Mx2MxnDOPY2pDtdn77FRbIADwNAWx5sZQ9WE8v7JsUe
7HUeVMNJlvT6NXTCmhE54rPzlFd+MegMRgqU7/I53qN/HWCxbOU8rZlRXuE+oShjaji2bReM6b7Q
7takPNcsKJdSX86TSLhMKQFQVPdgtIekb+auwAmlS1OvPkg0/bMmauJqSuwxIQ2my7NF2INSj89/
USOTARaSVqgiwPtcLog9xHYVu/LQ5E7g+t/zvNgwEKf9xd5yoHAguxIl2+qlFYM1rU80jMPWfzF+
l2QdaAr+6kieGVGWpM5oF3vUK6JMgJXEBjodrONr5ZClYARtK/+MxFKqBUWdDU0qPbVnHJsXGt8a
dLsGvVi04YLrSBLpSxmpy9nKAUPwRBkj+E0/k+4XI/shjRprZeXXrCgezJi8LEXvKZyyccc26FRH
OP3Y9yteZdkKeuMk87rstL0cC+/xgjXznEbCZgczPRatDwHVvV+9XN9hcnHfnRRIbP9jR9nHiZdB
uqJGzx0wDr7ph3ot8ESZAg9Sehn5Tns9XA241samxNhVh0p3W5TIhX/L/efu3gUPCdhPrg9Mhbi9
XdZI6CMoAMxNAmsvZxAQHFyXmIuIzY+zZx5GAnJgcUPbkLR4r+iBsF7r+amZAT0j1va69SU3h8Zl
3NtAaEvKu0vj1szwSvdHwBEgjAz6WH7nZp+um1hM+MmeYRMpF5B+qF2UTqEbws9R9autOA1Nne6t
bLp3e3DI0A9keujAM8qA6bTFH3ZDyak1UVpCPkD+HwS0l6ODtAtBlwyc31x91YBXbQKbHls9RHn7
1/VBLmwVSF4ayMvBFNqulO05g/hiGscGLaFAXiP1Z3XNjhYHtpaRW7aDkXiQorVcVQG2mbU6bwxO
I8/SnkdLvPSDe8Om5FjhObqyMxf2Bsb0ny35LWd3eaJXDURvWxq57dHOthhV2q/4qIUA6MKEskBm
U9hT5WI4fYMLsMzAvmeS/JHT4gQ6nYMPsZrr67Rw4QLADrpzS9YdgVW5HFNJSCMqC3tRTz/PgMx6
a2XNBT91YUAZEfWoIGOLuHHWEDBuG3PaJ+WN95hU6c7hYv+nfNu/97ikeoD+DeoFKllxzVvboJCz
iobEedVM+xGy4Svh/eKmk6oDaLgDnZYapYz+7GrjhDG1Xch+1u1t4h+SeiWkW1wZwPTA/ARBLuCH
LldmFHoMQQ04eIaGl96zd+n458EWrqj/LMgvONvPs574cZNRnJ3UCVC7QQfH35yYMwvyRJ1ZQG6e
lNMMC455agDfofwniql/YQRVIRDOWChBYRtfGrFz16gSivuidG/r751/E6/cCUsrcW5AGYUz1JNV
MBggVYAO1qFYOYNLRwR1LXTpoPKkg8fwcgA613sLZWIMQO/rwLITNFL6B2q6gQs6V2s4GZP+0TbT
w/Wjv7SLz80qJ3OcWjqwmtEoje908apZyH+jLTNZKzMt3Xd4N/43PuVOHZGCyh0T48upl0UxM7Ww
bQe6AZPXI7Uf6GQ8TJn/jQ2Wg2J6vEZfLn9eiZQuzCthcmL0nWXWMM/jh5k+oWkDMhQd6IImuwpF
vJJrWJ5VFBSQsUHZ5o2D62zLZ71IaU1gDSI4KUC2JnTe6ZHZa7Sdi3ZMIi286Usrux4vZSO1fKwe
MBZzd7SrI6NHSIFc3yNya7+bO5BxAcLzlqhRlk5zrZwnM65xmIiHE0ayWqpeM6EsD01dAeYxmLCs
DvdP4X4GwvvBY2ttp8sT9u9QVJLKwvXRIe3hai2YhL5AT2Vudv5fOSM0+SHiwTsW6WjlLNcAETa8
p1HrPXuJt4E7GupmxWEsOiSZEQRuFi3Yb/I9Z3vMmDQeay2mjGga25QNiiFabv8h/9XbRYrbDVGw
ixOKVN3lUKaWmZVRw4ownA0WH3T3jQFe7X5jGivbbGlAuIpQwwGvrlRjvzQFsDVzy9agkV9X0L9x
qR4i/z2tTNvSTpPUFrADDZR3sCRtNu0eUG74oQwobBJ/lSwM1NfXqt5LOw2vFxxL1DoA4FZu7rpv
vcqmBDsaeJ99MQQeCTN35Z25OBikht+qETLMvpwyalS8TUwTJxNhSP8JZGSeWHFlS8EouOv+MaFy
J0yEOmlrYlVKiOny/DD1d06yN3QXkkNrucylHUAk8gL9dOgv0dXhkKxoZrsvI9EkOzy8ZNr5uitb
tIA8KdbeBC7MU56V1NTwZk4RixCtCDTQC7K/ANehH/Q/C8rTv6z70SZvz2PxIoryyLpfOn1OXLpy
cS9eqOeGlMdVmrgZOBIwFIAd4+SIjlNysp+RZ576nQVus+EvIqxze8qGzjviD1yGcXLqJI6Dg6Zg
5eWzdGjASYl+A1Ci4YQqy+MV3dQVDh5XZkz2GneCQkBkpP0WV2uEOouWQMsBtD/OJ5ooL09OU1bc
7Qy4aKJ/qppHH1mFjKAGVq4JxSwdUQvQCryuCLBkKmQt9dsY7Cnj23tRZOQGm6FYvdaWtvW5EeXg
wAsUdd7CqSWOjazBEYQGf7H64Fg2ZF0VLx5XDvPstsmtLu67HhaGUqA3CAAR+1W3V94ii3N1ZkS5
N0liaI5ZYq6srNz43S95QME0srnuA9asKCHvYPVJITJYqRm6BGnvueHoNdBLA63JymUj512NnEBF
B+/poysRSZfLWWsmi4GBE/65/+L8oh/ZXAQHDfoc/PNasWnJTYN6GxQlgD/hTaqsD9UhycDmvIx8
DorlmfHhp0jAp5OmunaaGHvpnW6NRnrxDGFPQ5MHuHU0QV2OzkgGaJfTosRVGqP0OYa8EAFh/cYZ
Xq8v2ZIl20Gm3gDKFPGUsmSZlmpNxWgZGXYkarap0xPIgQONrzTHLW0NQLskbQCkNaCJfjmiceB1
7yesjLpt3ITf+RrDy9rvKzNWs17zeIlx6O5tV0WAXSf94/WpWtpy50NQzhD6tEZWQ5ZW5nLG4bZ4
qYZbYHTDjryiNIDuyeN1e0uuB0QBAExCnQj68cp9Z6AkxMDqWOLMTiDosYLuL7B9iAZlqhTIGEQi
yqVgCi7GBMJ8UdHE6PJrtsz5kn3loC12q7As1oTqFi9WAH8kBAdIf3i8y01Qzog867KCvVg8ijI9
VSgRJDo6W3NHC0b6PWG/hmxnxPPK0i3t8nPDylTyPjaNUsCwSDk6/iCDnfW7uDzRNWDw0jYEH6FM
bkvGV5Xep81sm00+trnW7d3qGHf7vyl5SsrDf00oO73U63kU6KeK3iYrC6fu2Ce/rm+9tWEoWx2c
PXkygvg7gvTKkG9pdueO+/+fCcXxODSNfQ56XDlT6JPATFnVygFaHoVExyBTLjm1LrcbsXMQdvG2
jEySzDs8wyCXR9xf9mQk2+uDWXINeCciXYCbAqVPJUrIE1YbrIclb2zBCdEYPR5yNhDFPh91yKok
7V0XO81hblrj29yba4X9xZH+Z1+FA9UUiik2pNYjR/+G9YqL579bLw9kgji+cBrq2W0Tjco6Jo6Q
V4deBbXlObTWWgMWz+mZEeWcat6AK9j1yihLhn2SjJuhP2We+VgPfxEPAZv172iUEJ/Gvu5MpQ1P
BMJQdKAh8+KKlZB7KXAAzyvw36ATQTCs2ihAVNTYcRmRVAev9Z3weMB0LdiuRF1LCTjcEbIcquNZ
/C4lxiDRIjTyNhbNDKD+mX70nvr0bvVGWhrRuSXlErdbRzCvt3ADQvUhZc9x88ui/a4VcVD3a68w
udZqhOdKaUAbwHPwvCqndwDiGypNMFb8qkBQh1aLW7J59LpwigP6zVlV+Vw6Q+f2lMH1ZdZnRo4t
QeYucntnhABXFXrMCZw23U5oHwCieNwP/it4zXbpYB7bzv7im2PYFM6K51qcaGQ4JAMk5HJV3Ss9
7sHWBmWmqNOPQ0p2nYhDl9229sd4sG6u+64FW3gYyH4lSXH/DnQJQYrJQ+dqFmm17zw0k+4EJIHm
gzagIcsVZQXNtYquOExVDENmv4iExMswALQyKrePXbptBvWKLEJzSxh/ApkIuMJHP2jMh6lutj7J
Ho38jmo9yAe/jQMyysZno+q2bfqLsDWqnQW3g4+RiV7dBU24Cr5yBl/r7L7OItNvd2xnC1B/gHyp
qVaeest2ZDYJVwSucCX+Ybad6szsMvRr5M0OXTcisKxs3KIfazigza1Z8QxyyypHCKJpuvwfAnx0
K11egBpIWKV8Eya5Q6f6XMRs0432HwoT/F7KMyuK04ayaOaSHFYIOp8Z36XZjjl0ZZcunE7k+5BZ
BHoJXY9qEQfUZiK1+JBFYHTfu+ZjWWs3cfY363NmRB6Vs6d4XTI8770eRRT0huZPMXkFHyRZuRYW
N4GcNLz2kY5Rs8sF6Blrw8VIepMcC337Ok+gtCpWkotvr4N3a39mRnGf2WRP5hyPWZQUaVgYx8J5
yCxtX9tTOLTWRxDaBWZyMtjzpN/4wgl9MW7iRmws877FY5pv/TFy8xcwjrjegZMDznKkFeKmGkAt
azzYN0DPbrta28bizluL3JZ8EoCkaOEjAIp4avdjbw5NlRoki0DGxrXb5qb42r/Wf4Eiw6n/14qa
siwhF923FqwgBEVsFxagWutaayVTsTgW5CmA7kQrjK6mecfSQJVZWmEkjFHgmecweYxbsAc9/bkj
x3UBFDVyxIBfyI13tnuN0dW6tkMJ0Aac+pF6yU/eZuZmjkttbycTMtg1rpHrNpeO5blN5cTMqTZQ
0WFwuDJCp3wZjWPWrdwVSwcG3fRooULe0karz+W47HYEVwzN8gjFH9B/3Qn3e+Xuk931kVhLzhL9
SrgBkIdDolQZipHT2kxKmGm21r6PtAO4FtgmvgFdUAi2dXDABW5gBFVIg3KX7ort1+fPPCTH535r
H5JHHgozGG7cPchuAh4WN8XmEwtYmO/pTf+68q0YsXq2zz9VSbH2U5fGmZvmUcYQC4nvKdlfN7AE
EiPnFpQHjTb2gpoxJoM4xR71uJ0zgk9Tf6Jmsx3BTeblR25LcmrXBSffWoO7SmH7dqWcmX/rGj/b
yvFQJMzqMEAT/M6gQ+vmQHwD/BLKEw/9S/ylfRnvISufnpDyuz7y5V0AQmJAxxbYIKFX1Os5rcDx
0kDll1JWb1LXsFeOjUq4+HuAQOd7uMrQiOIrd6YTswYXNge5mLaz82/xkG1dJz/UXVCA2ygLoLcS
oCDIpk070g/WcEAN0oH0Fzo8ExA8TatFjyUvhazCvx+kHDK/hMxmkqCj2YW6PUffAySqRtMNrRi5
p3HlMl8evqSuwEkD7ayjuCo7TUsdxM/YXmIK67jYzGYaFPGXFDTl3R25Y99HswpIvzP7fDfeGR/0
aZcYjxUyNlBbvL7iiyM/+xbl3Dc51NQq8EdFUCB35x+DBu6n6lA5QV2sVa//j7Tv6pHcZqL9RQKU
wysVOs9Md0/YmRdhNoxE5Zx+/T0a32t3s/U1YV/Y8AJeoEski0Wy6tQ5S70u6HrUANlBVne+Bl6H
sgTiD5bWo8veF48ZmCSbsCGxdBDKrT8anh9Q4jeOYUF72h1mWj+oTPQdJxO7ePW+/AjW9wqKaoCE
lnK84Ptdh6hlT/UhIDQnwXPzZQ2O9BGREQ0Pz/Uzr/dv6cC4NM74WQj8i5oqaP4fg9QZ9A+UrGyu
htUcnW7iI7LnM3UuJpm9LFq0GsthwgirTYKLryxv62zbpz9FZd91n4B2/IcTCn0owJqCPxnsH3NQ
uQhX2lRkFuQysXmabUlRmQTqk+bI+/CQCUsZVIgwKlA1QtIWzwLl2lIQFb4ACF60z+LOzsJTKRn2
XM3zQfVmdWjiQJTGI/F0f4ssNfiAih5kMzNTOxKbjN+mShwZaYh216GwvHJK7Cnx/Op3XxFpH0fW
wZpewGy3jThXZZYz8K8wiZsMgM+4p6Eacj1cSQwLJenlaG/JvyJ5QCExdzWNkj7fZWHgVKEKLNdI
GsjRJtNEdFqv8cbiZCKW7h/wor8/gglWg5/RqNZAICAab0Dc2T1oCtDyuYn+Jdvp92jhQoCpASkq
YY2vR6sMqWZCTzPGaB2z8abPJiFBZ9NfJvYi532wdM6hpIBWEODiLJ2t+0iDngoQEMBTh2p/ICzX
QxkrMjihdf5gdh8a6DVHkx2SGOhDux5QHfdTijMFbqO5kNcMS1f5zMN9C0pBXjF4KYpfmmLiCgBw
qNMWMNXb+au0T84FUKPkP2yDSyPM7lPzcIrjHkYM2floe0gck86OJiKDAxhwtON9c4uzB40rEdRL
MtSjGWtGlJuRGcCab4ibUZ3LzwSqqIMEhg4w/tYcN1+KzIYFkAiK9tjq7GvIALH9jBFC0OwVamel
f7CS5MuvfN7hv7RU0DaBljGqqojPjFdAyTiwYhF8I41SrTUJAifpbmpW0CKXwh1ECYIyI1R/kK1X
6AtVvZeI+rru7HB6DiQeZmlpG5jgJAXYGH9ArObaQ4e8FyuwX4HzTCnijWk0kUuDWuJstqXzCJsM
CFowOaPrgokgWT4pYzGo0X7q/FWYCG5GAdcPawcC86TJtnXZHSOj4Bz0SwuKZh8ZjA+4V+A/12MD
FQ6aP1AE2YedaYPtwYDMLPeoXZrASyPM0SdJuSr1wNDvp+pYTK9qOHE2nbzkLpcWmCXyJyRstByT
F1qPud46Phr1tTTfiiCVyIyJpMH8rE5bYRumj1F8EHBjjTUSlfGsnd6jxU0leOW7fUIB4zQeot4N
kslTlVUtkUyq1o3sGZTXL8/7ambJ47ES0Dw9L3m8H3NovpsQ3PigiQ1Ka84MLa8zBNrBJwoouzx7
38XtAyQRWpxbOCTBBAC8EiUCUoqJ5N2PRosLDbA8qia4BaCh4doKNCLkLvZhJaxMAM2pDf7t+xYW
x3FhgVlooZamYWgwZbkEoGqv2yZIuDMePGnZigEMHPKwsyrk9TjaQE3StsauMAbD6VD6mXNYw7i6
P5al2A2BgL+tMGNJqV+GIB8A19F0kH3Nsfo/KPp1VYLLKMh7g3+n0f19c4BCPNS+gIhBFp/xtrwf
BzW1wBVCswfk89IhPrRg2QRSL/gvzgZYFdLXMjoKNWZgtPLjrPaHv6goR9wYrP5FlnjMrvP3shcH
NBv8bYUZD4Y6QQpvgrO1hZu00EuEeIwQbKea995fCs1zihH6EuhTBub32h0MPa4aw8dCJTpFOMnt
UrO15AdaNQo1dqXORYb0vmssRoYLi7PrXGxXmhmBEFJspDrvHF+WvdEqA2J2wTpvwrfK55VaFl1R
A7JsFtNA9xO7YnmclvGEEcZZZaF7udLWg15vsgy6DWUSUKeHP0FgKuI9VuYfvlnEC8PMIoZgwhxo
hnNen1vM24Os/kGj1X/xR2jcqoDQzTyFMjObAM35kw+2XN9SVkCExsii1DrnJra4ZGAOQw0X0U9n
W2ACH6TRtEHMQAGUtEq0Gd6sDkTear6y4pZzaWY1KObNDBEOlGtmQoy5v/l6SGrmd3UjIA6aBSWh
NK3BV2nhpdWhIg6x19wOD+I2JW6bJCtDd43ydN9BFzbfrF4OHV8UxKA3zTz2wkARJC1JYuSmkH4H
I/6PMgTNdt4bth/knEvKojEkW9GBhaS1aDKHl9FWQxILoHzpxTGDrlnS2XmTKlCbp7GLCymPuGnR
ngl48kz6gWo5uxtiU+u1vgEFwqCgwbWTtulY2yI0rmUa/ro/kQsbAEhryAhAwwfnJptRTktTLkRs
PpTL0T0QJAPSSmiOd9TCjzhOwzPFBJV6zKNQAHXOXvKRAaAtkYaIVBDnuD+ipcQsPBOxZKbUBfMs
s6f7gBYjygvordVPUKmwcyd+jjci8R/zfWF3nrYV7HwjbO6bXdh/V1aZII1rQSSk4nyTskPbIH+M
VezctzDvKSZWQTkKRZOZ5g4VRsaCkEDtpTXQp1n1HehnRCgqhf37fRsLRw2ONHQHqxbeWRb7Gg6h
LWMUGjon1TIcIMNr7MQgdqccgh6Sm9P0fVYTE77uG11yDCBDVFA+oGMedefrYDL2SZTniol7KPqy
4uojQR5f4K3PwhGD4hY60JClQcMEC8ZN9cqIGjyg9k1Q27Ele2Jw0rahYYvCC5f9dskZgPhFsADz
EcQkmOdjOrY65BVgLM9eU0vz6IcS+aSPUhuAvv8weegCAmJ+5mG9YXkrikoEvQjGFeUKCXxBXAGE
ldpFNfIUvRdHdWGKeawJE2QR1AIbmAIUIDYffX8azccKeZKy4B3MS86OxhMEW2S1ULxgAnzbFW2S
9hiWFZw66Pimuco5lZfylDi6ZrZPE+kfNMRfu10U96HRKzhD0EVMAqvEnXcEnma0Y6jY0Hpa0fS3
huS3Jf6HntiZaxFPedVEcy/r8Iqgx30QoXm4gMD8e1faeNLf94qlIwTKNAjocD7Ifcxb7uICh9p9
GCGjBl6sMXlO2gHyXPmWRpZLeWXwpc17aYmJtl1IxxZqVGB2ayrIwVAdGsj+INumloicAMgzxQRA
iHdFQ56Dh6QMv4r0q6s+TJUDalqeNwRybF0k53Vm41Z6aiW5gdGIamTnQmoDIJvlgUdbznGxPBaA
xuYXMTp+Wf8ui2SqCoylH9wuX88aIZzE9PJQ/rHADMVUiqBW4Wl7c7R/AjPk7/5LdwsQSf+YYC62
/tRCVnimT/Ll97AgVfc58Q493jwxMQdUKlkILkNwBxQb1dMgebe+v1OWghoI6maScggZ35QN9GIM
rZGC7QOqElVbQNHpEPub3jz+vm9nKaBd2mGWo1JiqA5nsNNBSAD8qkKUrv69BZBiI8FiITuKsHa9
501fs3JjAHNWJTnAw4zK6/3f/wZpsheQSwPMBc4qekH245lWAbrnSu3Kbp7bKNAFa2M69/RryjYR
yu/p5PZdYRdvUCLTJwjzfYypRaJtFGwKB/zCAo8AZMlHQDyNtlHc9wAmYwY+jkJT1Sa+yzDBSCv8
GYIjF4y7tHyoZqGABpIRnLVMmOtLZTA6w8LZB8ndAm0HqsbZr0sFZ9y8/jHBDMMP5NTKBYg+NWm0
DuTDGPW2PjhA6j/6EdDnii8SCaDHoXxuKpOU5zh3IEO2yqXYUcKTRndVwcO1LN2aZkwL3AooADy2
rn1qVIou7lp8U2DkB1k/h+NvKSp3cqY8VIq6gWALD6Y+j/LGyQBvmd89c68ZM9GJOMkdCB3BF5E/
SVLpFcbvds5Ipzs9fbnv0Ev4M0ipzX2AwO3Be5gbQAFxqLyQwZ5lHvRtthfX5kFxGk/bdWvZ0Y6x
nbr6mR6ax+knaAodlUAUzBEA62ls1Uk9YyUSvjTyoqf981Fs/X0QUsiqx/goX8YmUqM1rt12Z6lr
KpqreKydBiSUansYRtU2KT1m9fBkNuYbkL7e/flZggJczg9bBUFlpPFrFUeI8JiuhXX8kG59T3rz
1+Cd3EerdsOTSp4Xl118rDoaMtHVDrZkJkiqflzIw3xmtehmDXsiD29dAdpwTvZgyasvzTDnVgpP
l4UQUzx0Z7m0ae7iEI7XiE8Nx9JSVVpFcQPU0sjb4Z40x67Li1ildkpkoIbZlurZ0qrfVtDs1ERr
yESfTUilxm4GWINfGY5U6ZyzbSkw4mmPhwhedBJOhWvjdSukcgmO332srPzJsMsm9Iach0pf2rGA
ZgPKACAkUpTMbAbKqGhlBEwfQgXRo1IAGhMqpBZaJIpO/RXWAqdUtWgQ9VoQd38roTJBCZmpphl0
zGm4MTca9VK7Oma8NMLi3F0YYeZOkvsARM0qUIOo1XSgISytD9nk7LClvY5Ww79HwnjHFHYAYOsa
3XuEs/Tf1AzsVrr8aSaOtkVtxMX806ObOCmJd8oqKoBQU51mL/6pj9nTtJN+KF60UW28Fp/AhrCS
hpeGbk0e9ESZF+TetzAnmyVWeOxY+BYrdIJd+Du0tR+aB9QUKuGJ62+VveThYMu8fh82u2EFTFH8
pO7S98HNH/1f6WPzEHsxGV4sgA2c+0Fu8VZzOVFzsLjYoV04iX4YwJsQ3lywwiIeuAFY7dyR2imS
3tvi3WqICYe2xw3dDMJD/7txKeRk1wbnUcBzbOY8MuRRptPs2ClSVMkrdaJNyGkqWoqw/4wW5+z1
aAWxaEKoUMGtnfage9WBM533PRo1uOvfp1qSi5qApRZdN7DvL9X96UG/wPVvZ6rf59q8UrhV/sqd
yRYdXj/r/V0Pxe5rE5YQ+7jg4fN1fSem215fS+bT/VHwZmj++wt/E/Sp7ZMZjix0W+xRUks81Qje
PN1EFT9EBWeep4R0CnhBoZ7wOwZ7D/Ib98eyVPgG4fr/C2CIVdeDkXDsBZ0JU46fP8j2F4C275ET
P8juc7DrX2hJ/oCjUfbiJ3k34jW9in90L8ma17XLm1MmwESir6oxICH7yTzkA25pIe9yPvvt/w5h
uDxcD3SSxKAqWxwHKvDWCokd6bVZoYL5CMll4zFb3Z9XnhsygaCHmppSJTi4s703vLWcesZi9eZi
1djkgwKB0SqYB9P8Hh8EezjHqwSZqJHIdnHG446uq+Khzw8j76qwmJu/tMyEBzms8lEqMbCcFI6F
/+yjjgRr+b3elJt+ZT2gla2HYBzHT+f5urN631Dyiz2ndiFaQ3246QRuZJPk1Ks10jnZ+KWY57Dl
OAvPGhNESmMQBBA+033loGvzR7eON4Et2aH7/+UkLNphCAV1oPIcSASnDAsvVhK31DnnxeJYoB6C
HiAU+tBGce33idFaBRJvGAuO7nALNJnihoOdvo07Hm3aslte2GKcowqzUA8izJsoAIkyyMSaZDIM
xqqzAJepRoik/JByEibpkbYGgNDJSje1lamnHWliHgB8MaZcfA1z2piDHDajiaPAoF1kT4NxUguF
i7aef+XGMy+sML5iqGPvi7Nn+ofEmTxjLXrK3tzjukG9zuM1tC+eDBfWmLPHHJVBR7YYpz8lKXo+
NkbvFMZ/udReGGGOn7yPJWsQ5z2eSe5YvoypwPF83tIwp06rak2ZWrBgZR9pv8tFHuJi+dl2MQbm
QEEXUqj1LSwIymvUqq4fbcao9dLYBZaE9lsp7Jwckg8mMob3dzVvwzEHTZ7okVjPDpF+0W26Klxp
J7yoyPxs7tv5H7vtG+M4w2vZmFjRoRqsoAUaVY7B/5u1mi7btI1bahdDmkmOKeajhgddPPYE4s/9
MZJMCAqXkzFBaiZXinUrSxld+Vmqoxu2oTgOrUzhUanNA77dIf98J7NDwg5VXmQpEIF8Tx1wH68K
4gby09BzZmTxagwek1mxBO1CbMlJlyZZV+Z+oir2bXTYQNzb8/vS6YQ/nKlf3PQXlphAJ3ZUMYMx
AFq7TuxIR9uMBWH55+HUoJPxRYVAhY6IBrEtRTrfN704Rohsayqe6iBLZfxaq61EyJQUko1ySmik
SKQzLVf3lS3WmXdfX1y5C2OMKyuTmHftgK6VkE4fYx8oGyMb5vJaKNplh1apEfpmnjlWvITw4h6C
Xi60bVHGRgf+9aEF9dNKC1PAhBv/p4XsKO0fR3kf9F4VPEZAEwGUcn9aF0d6YXD+oIv7RaJJgh92
MDjW/Qpsx8ArPQxgwwklVJE0zQmn7X2Dcwy92RQm2iwA9kGfFbuOUwnlD0B7sHm/IiXbjlL9qkvo
B7pvZfG4gK6qooLjeCblux5WTiGsZw51tPcMaOoNK2heRSoJeDyGi5VYgDXmBUOnPUS+r+30wAuO
Ro7RZGA0mNC5KP/K6WoUEiJVT2hMJXkJKC0Pk/rN8sZOIqRn4B9ofEUJjhkebcO8g2DK3ME37Me1
vg1X/SH46E9GT9pjetQ3OIV/ygKZdsU6O45ejvRvey5bUr0g9b7ivaYWQ/LlBzHz0PSRGQfzB422
4Vlu7Bp2vqp2kRe/qF78qLxHx4l71M3x894sMIdpmIxK7/swKmL80dNP36lcYTXZ0v5X+sR72Cx5
1OUImfhjgOnGqITvKc+8P2guI5l732e/BQLvjYfZ/FOtapT2MIFi04MFleYHq7b3yLTu5KfqVK4L
u10jCHnS1n8PNtW23Yhv9z9h2Z8vHIsNBymUY/UWn5BsNEddxduGVMTHq5f3BFgK5xfTyT7k/Er2
09iCIdD4VM2xKLbgwYZg2Ov9AS1Fm0szzHkFYOEEtTOENyTKRaLYPLipwnEL9i7SBVNl6hnGoTyW
69YdUITx7eJd3RLjIX9QN4E7bYeVctbs3hsdukoyorrZz8ibHkZneAj3/Rv+3Mok/hmuM1vj3AyW
erwAMvw7UrBtLtEUhchh4vvG7LUC8O+g2kVIaALJJZs+ZI5o/PStnY5nyv2JX7yHXhpmQtRQB3oK
Hi2EKLu3RRLZxk4lppNuZGJyNs7SGXZpigk+U9aVaVrMvuRqm+oJaQF3znhyBsRzJSbaBGqjQGsJ
Vg7D76d4M5CadG4Hn/oDmY2N9Zhych28UTEBp5OasaQh7DWO7lpe68zj4qlC8LYhE3JUsTCp1cHI
JBHhYdrGsHF/3r4BrXeiGgtW0sD7g2GgGxntm8hKF6BLt/Ot7OqO9lo8ipu2s7tD9jC85gjf7e9P
SMDc/4LFMaKpcy7LArakMO5hTVSMjAlntFUd0RNrDR+18mK0nHTDYiAAfQraC9EWCyaV65vAiEan
wE8bAM81UmatDXm2yHKmwOYqSi8ftmgQQAs9bhyAVF6bysEkmaUKugSUswH2e9Pr0fli0tdBkrzO
lG2UYEmL3gujVcEzhOa5g5Z+pmAguT+vi0VWNOyhexMNdJBqnR8LF3fHSEz1IfIxZKmx++J3oHtl
4XZQlfhBxY8KVEr6NBArSt1U20/KloeLXKJRUEHtPUs0oNcNWZ5r+wjuiakNMzq9UO02/qWOA1HB
FZn16/4rjbweUqT9Rhq2g/WbM/TF1Qb32Nw4CKwpy/gsmqGmFiFQ5LLZEcTVIX+noExAL5KgrvNW
9Jp0hSL03NyPa6PdqEexKck0FmRWR+Fpac2n8s0WA+IAumBgiAbFxvVEZFBQ04pk7kWLM5MklXBu
c+tMG+jpWWipdKMkCkkP9DcotuJ3zlTMR+g948wRGzdFVQkFOi4gROaElfSsKu9dsEf3yWaK1Ie6
BWNaGrj5V/gfVARUYH1RwQXeXAPJ5vWwkeUI8qZFXw6kXxrzQM19XzwOPLbGpcmdG1jMmQsXO47x
8iynld7oFk6XqtsFNNvKRYuRlc9lKOO11HxOlfQDBHG/7s/rkoddmmWSB349ob9ogll51aAxIShS
V/Az4hvloRlbzlZeOtsA2ocnW6CrBZr+eiZHXRGKZsJMxsUXxARz9NtylaOWzjPwHoFqdd6zMvu0
rdUkDAUkvOAZgZ0r77j1qXnmxJE7tmAHyiVO2F/M2IOQHbV25H/RKcCESVEu879acwoNldH6MyhB
/l/WJKuO1rpNBK8IUWVC17RooYJA16WMxG0zuWZhfhahyCmeLU4xOmlAvALVAyBFrqe4FcREFUKs
p6JWRJBeYgUduQav/27x2gU2Hw2JIBAj4n19baYfo0KOTQF7ArwuyqZtYiLGBvoiO6eLXJCuqIVN
Mxu1n/vuujg88K3MbLrAqX/Xqi/OAn+atDRsIqjgdeast6ANutP7HDddHB0YJzRICsGPgLi/Hp0s
NXKiFC3Q6ZTmOzMTFTtW6tC1fDHaNJPceMh/KruxwP/KzXelL/Vdi2w7Jxe1RPIB9BWQtjN0Dzh5
5i7YVF1kCcg47rvxKYidivYEqolE0daG4eaTqwnKAUJR5VQ7QRa+y+raVw8CkhD5rGXdBOt/P/mX
n8N4OrSxtQoNN4CaGtG6BenLNLxkAs+3lgIheDDRwg62BvTMM4EeUsJZ35c4ZdLacA3rYxyqXW6g
OVgHiWMdPBhyScqcx6LMOBZQ5khyzC1M2MkWKKqYOIh+7zqU04iepEB/AlbHDeJPwRg4B/q8+y4O
sdkKskX4/Zl+dWZOvHYscJWWVhxY0Qky7W+C3zygQ4qXk2LuoX/ZMNH7BeJ+MAGwfeq+InWBOgjR
CY8Iuwt3ab81QQdTdc/3vWHRDrh/LOSWIUvCyncKit9kgCHGpyZKnCEIPZPuVL/cGJSDZlqctAtD
zG4chiCTfEijn8Tmp5+9TNXL/YFwfp9V7wSYUtenMY9PlhH/tMDtaum8gid7h/1rUf4Zg8osPAj7
ciAs0/gEpMGhAg8C/pF2UHfDo3UzQFnMLlW8y+8PjE2z3Fhl7hR+qSWCImBk+sfgjX/8J3UD5ODe
f5ve71ta2D3wgb99gSVpDnSh03HyxqfBrD0xMdFWSVtvsERe5x8THP7viACkm9l40RfAzCOyo0Bc
dlV8ihIbLRQRqJVIlRJ1n634ib/lUf1jjJm+LtQyJDZgrDAf08/+QQhIXUIMx8kItObt4ZAhw+m0
/y7K3gyRiUQBVUe5F8r41KrFfpyQjwNGEYxaPAoP5qL0bUfSLVzGwJoxA4mvY5FfFnpY+IZ5THz5
acI7zi80nOX6dmyOTfpOuf3gS/tMBoUF2ihxV8Kxdm2QRiC6g7KmdVT6s2RuRyhr3vfCRQPz+0S1
QExyQ34ii12tgw3SOtbWXjUfp4D3xF+aMlw+UFNAcAXrABOJWrAYJpXh+8e8kW1fepxJ6GmdegAr
AXunliLnsc9eAL7XCE9vGdDYv/oWrqdMKqAmLpehcIQwdjoSPVGdlr5W/WvRjZsUUI3SaduzlaNG
9CpSkqsp8S1PKws7yjlR8nYzANaPwhCYCXCGgZ3y+lPyvIvzshiEI/q4baUa3BS6e1bE4UBgE4kY
MSRK0bqJagcatfEWujaTCKVR+lkUnHY/x1P0Q9O300oDynFDf6m+XRfcmsJtRNGh3IYB4UWLUbGZ
S+ALMjXUEnrSG6TAEUvKaZU9JV8hlbwg8ygvFbYQlMG+javNjOCGYiV7BzAEcRjwhqWnXNHsOkxX
qvVm/dJCR5PsVkq2kxEeJjTY3d8bS2ZBagbIOPIYaCFl2wYiQ8lBvNLRU43noKObqCKlVme4vlL1
pygts41h9cijFH24iWkpvVh45Hv3P+LWh/AmM1V02+H9N4tHXC+u0KWQHqsneiroaNrQ/sb2aXJh
U2g+jzWZedfCjyC5MV+zZGByrBume6Mb+04So+xknIOaeMM2OtX7+6O59ZxrE8xolFbzk6ybTUjE
FNymJQaScpl5nKZklwRrNOe7/94iQie4JpF8mQm5ruevC2hqUjHJThW4xQIyWSRT9oHl5K3dqSrR
eQXApRFe2mPinaJlkhJrsKcioy5OJCxcWXOneDsDJpNn+XR/eGzG8XvRLuyxpAV+Ukw0prAnSLbZ
fOoV0dpdiLb+plinud0BdUA3TZkj/qh2eGyAP+YJ+rF55PkboEgu44zCBR0dL7MPX7ww0zoRu9jw
s5NeNkTbV+NDJ3z6wUFqn9N81xa/6uKnlRLza5COTW66WS7ZNU2IMtBdnOckCdLtVImcnbNwEsyf
haVHfEQzHtsm0YJ0g6KvDZ+VOkKw1819+i59KnZoEPFncK5TUq20Q7+pPRkqwpzgseAHMI7+BbAG
IXXDqoFFTQJIoh7lJ6m1kLpwWgT/1VDgyoBW0+RgcDbW7csCY8XTZX57A2vy/Ty/WIKsRXGwUoTs
FKrZc3ySTVyD0pegiFccf1sIEnMXPwh+8PTD0OYLxYWhuq6aMZKT/NQ3n6raE8vf9Q72Veq+fwGw
80WBOTOfaw1Zjhxwk13Jedl8swVcvQfRXg02ZOgsYlWRaGA+YGwVkeq1qJ5Kt9jnD8lGPepHeRtt
gq25mY7WR3jqn7UVcD1OZVsbnuIIm+gwcRJc2WecXTMhP54i8XnKwInS1WdaUpAVOqA2xx9PUNAD
uunRGtGm2PEEg7/foffGPnvBxeRXRZANiODqSbazDcCZwHI1u2zdrNH2sBvWdBVsdA99fmApl4/K
U+zlnryWV8mKJyJ9ezTOs4B8JHi3wO4msl1cfSmCAjvALOjSQS0+VXmLRxNRxI0mrJT81GheD4o3
ju/JGB47fLTuo8l95rBCp8z18Eu9KIaSltpJI/IX+E2hUXoI9hAEevJJ/sjD39yuNC4auEfigoNb
jgoNyWtz4mjqdSsL+ulH8hh8qJndRkR/LA54qk2RI3KucTcbCxgx3BNB2grAytz0dG0tRq04DpLY
OsmW23abBOzvqj0SQdF407hoCfQEs2IpRsfuoLor66rNE+vUrbtd95ady4P87qNPxlzHj9GqdsN9
9ketOWZ5Vpl9E48JylU+rI7hl38U+i8ocJFmZYQVL+7Pv3TlJvNMXoyP2SVpWwX1UGMmiwodBG+B
AJ7yUiftqRKBAret8VUOP1AlgruuW3QxZbz89s2bB09tCIt8l/bRusa+uP0CVU2gYv1TqwH2ruxi
OwhWD/rL/e2wMMwrK/NuuQgGUuIXaT/1/ikl3tu/ToMwQ2AenmabC6IIGPGpfQBe03h87p/8lhQE
afjV/WHcPl9mUwZCuQamLhzXzDjKBAS3Qq/4J/EoIv/+y/Kys/8ubuD4EbX9N+uJp4rG1h9Ayop3
BIh9wbsE3j1wqVxPnT+KgdpqUnAW1sGOds6ws0D8vU29c7sWf1YH8yF/0xzN4Yx03sKMY+rwBwhm
gZNGRH762qyGFO0UqmF4TlUPr5XahqSEAv58BaoTpceT2V3wQhBOI++PgDlr7TIbrqxMq+wzGp6h
prMyUtKjG+PRT4nI6Uy4uXpg5XDNwrsToEEELubGq+dxRicwWeHRgHa633l3Ru88GRseZvfWUcCD
bMKEMVcxZhar6+mrciiJBXWYnFF0M1f6n0ok4Vv4JuA02FMv/KP9Hv4d0AMY4GuLzIINsh8A5Rwk
Z+lXVpDuDYolNYqppOPVaG6CI2OIcUi1H8pADDA0GpCBaCcDAu/K+r773cQLxgZ7cZI7I5FwxJy7
J8vFRfT+r3NXh3E3EFiaZaTg58Pn/KG2I8d4iPV1+8NJHU3ATZAAisAxOX/x1X5iRsQE+g7sBUE9
wWTv/uxfEtkGcOXoms3Wt38fIfd739zNjZ6xNq/hRby1xG4yqnmAJdwvIf4TsPu47U0H60nltTss
2bIQKcDJJaO4woJXJbm1SqmWsVY5AfhOQIrl19ja5nruDONhFG6nEXAVGAFLBLC/FivMEw5KPPVB
3J9NIYwe26ivUYw1eEQ7t1YQGkDzjzIknot4PVxPn9DXBuDpmQrwQ2KL5qNfP99fn1v/hgG883CM
4Lp2o7SqamOSREKrnkHsIjWosQo2Nd/v27i9EwLjfmmE8fI0ndSy7Af1/CP+hB/QU+glb9mr/qv7
jN/u27p96XzbAlE0ekawNGwAz4DtAcnepJ4bb4g/1I+sI3hRW8qv1H+K441WDCSJdz30Z5Dslo4z
52n1WlcbCw0WLan3CY9R8zZKzYP/54OYJey1SYrGRFLP5Ws6ujl0iSIVvC2gPVM2nLHPkfV6a8MU
oEMoJ8+5RjanqRRTW4sQEjzvevuHhW6+D9WdoEETOtQe7Pf6+fPzayTnlvCap25OzXnSLwzPO/Ni
lwelnsVNqEAo6iXWgYqMPoMNj1ifhUfhXLk0ApLnayOimk2GMckwcijOxeanv4lXFlBY1go03N79
qbzNEDHGmGMTqX/kZXHdPXfVWkRG6NE4KQFZkWaLZl4SPHUPuu8IvHlc3il/TySAaNdjTPLJmsQI
Exm/Ks+yraIDXjoaB+GATKp7f4iz3/1vZwEK4dqUVZSJFCEqnJ3yuOleBU5u5fa6yMzgHNoufMKQ
hjZufPi9fExLO5Kd8GlMnRYkRcRwa+zK1EGvy69pdFXum3deHWZsOAUscE+i7wRJLMYfC0XoUcwN
tXO1BwfGzt83rv8IP1nVOx5389KSXdpi6xWRlaelrvnqWVwN+8ghv540u3Lz/fB0f71YVqLZ/68M
MS5Zo3dHFaiBUH2unj2lIc1OfFefsl3ttI4J4G71AphIQYSnOvj395Rr24xfduWgQInFUs9V6AY7
/+mJTCvhQ1tNX4odhIRrcCGgXI2VcU7QYQdxXGFSNTJ5otutrVWFVm/OjC6crldWGBdNi3xMy0FQ
z70dbbKn8hCUBE0XmFDF7l7CbftWc66TC4fBlUXmJASmt8pA9q2dzVVO9oPL2dM3AwLNA96C0KNS
kRaRWKiEGjcDcLQq2KFAZyAVb6CL4kzZzREzWzAkQJVmiCr+vd7V1ErS+WlonIsf4pfhRRE2s1CT
0UtwB3djJ+RdkW88AZr2UDnBgwwJCohuzn9/EUYqmmspVaTgGfRH0jOa1iE4hc0NORsj8swKEAcN
BOCnzgp5wfgmQM6WcckDJBgZYoPtuQoVGnRTOgTPRr4x8cQtcWft29+cCb153n5bQU4YfGN437L3
SN8PQgiRYHxaGXoKdSs0HDc1EAcrtZ42uhE7yUpqgtV9s0uzih4vlCKRRADJIrOMChA1DSTQg2cg
hexJP6BcZhdQrcvDlRT9UpKJ3Ld34/cz0Tx6u5D4RDiGJtH1KjaKElbKKIfP41Z0g22wkdyek+O+
za7ONuD9MykcuMvZol8qDNSinRo+hxt1O+yHnb6p96oHPCZnE98ebYwlZvZ8pRyNWNXC58oTwMYF
7u1teajWsV246C060o20heIdDxRwewFizDKTGEN2t+0nmO234RNdq3b2JB3fo4dyY3pcMPqCX17N
JhMbs7CdBCHXw+f44TmAzNwZAt5edCjXOW8259m6OqyZYTExsZTFwI99DEtYmyvDA7/eb83VtpIr
rsODwLnYLTrihZPMm/4inPSpqYRJhmHRh0fpLfvMPd545rvF7XBAgoidBQAei1jNFCvRYlEJn0W7
d/VtsB7W4Px6RALk/pa6vQ9g3lAiA65mfvLe+Duy/bke6xV9zt3Jk+3JSRzw5e10J95MtmJjMzvU
Q//k+pVj+NY1/g9p19HcttJsfxGqkMN2BgAzlShZ9gYlWRJyzvj170D16poc4uPUvd54Ixea09Np
OpyeV/6gcoapEFT62Xc2evF1w0OH/Lf4A7sZJZTky1ipOx5O+YJKX1JibksdpMpPOlBq7G4zEc8t
nB+KU+9yjt+8bpvDIM35kWaxOROLoM9Db5qPpODZdPzV3f92TVs7jG7w6P9ERYznRnksZLxaMUYT
OtRBb4SlEqjhtBiIQiqViy2wSAjgUuid1jHKw3aph0mqlkDvj07IZ6KubktH805yMIv5pD7eFgsW
58xEnxK6Qf+QYoLuPJyMBL020al0qn3iljSxf3VuStI19hOu+4KM9/KdeVdutG/ArvFx+P2B0RHe
klne79BnlpzdZZTCq5cNfke/TTYSNKPZmw8ofIl0dDLXd/xVuOnd9jXeJC/R0VoptMEQqrHhCtUs
nZeW4IIhLIRxYJYmIkz8kMJu7JpMNRUemx+/fwJr/1CtQtdzPCf6151c80gY1qfN7b8y1k8wKhOn
ct5pWIJ36ly0NSj7gE67yaOmLd6V++ZtS6OH4lD+kHhoGdeG9ZIuo0FpkmGgCXuFTv6bupV2soRC
ssgRsWvTekmD0ZqhCEI0WH1rDUbBybtue0+py3MRs79hrw3zNwDB19CNjWj2Un4EOWzGGpuFTpm2
r6P7UfvwRp7xZrHuvpXlnAjjXgtPKqp2BBFxpW69lbjtv4vxtRuis6Jdeat6Va2l7eQYK93N7dzt
17x00fVjAQvGZpzlGQ9Tk1VGUkar8RXgxycnHUC6g9KROKa3TcJ8HywnzykwMpG0UVRGcpWcOkzw
jcUxNTPajY4QY1nro9Lk/94jYvMzIOpnyQemO1sqimQjwrImNT7VysPQ0kZAj53j94+CArAwydHQ
e+Cl4iZv5VUF1EPAbGFvsJ1jjLLY6wEwsHL3NgOWRAkvCGwHxu9ClY4RpUpOW6iiDBZ7RWsjvzrZ
KXalOHFXvd2mdJ2GgN7PSCJ4mGErLPTkUmr7yTRzvS/SU/tVH6VdSvf+pvwtPUcH6Z5Daklw0PaK
oQnUBIE6Ll+SKuKoKZqwTE9TMo0yHXO/+FT7NhRoi4moT6NpcgN7kJtpj9Gp+nWUh1Gnie/1B11q
csxLC1aEh04tJL9rTW/LFef3zUdlxe789zGsCPVo9P2ySU9xvhuycW8BMiOYMLsuhracfOTwCaqW
YWdtaSvPwYAOjP7h9k9Y5JAOtGb0BgNxlt2OqImh0KdTkp4KU9tawLYVaiBp/msaAEqeN/VhlREe
j4ybK9K09ZEHTk+mWKBbNZJ9auWdxZHgpcgIQDzG3DsEo6WxFQgMZGCSZUqzU2V39mRLCGfNjW6r
6E23tqh0r3VOS8d1TQymF3sPsaMJ1WZs02DeA5mUqgLgjLITkF5nBFAMv987b8VqbdzzAsyFewIp
AwNm6IyCw5z/fhYqaEZXFo2Xo/mL3vPyq8ucO/s4cw7LG4xsrIrs5NVtf2cJlfyqjVH1IBRtS4P5
ZokkdroJbGWjgEwWtYQNzuiIVeigIyewasxUStCKnMxN4IFVB5y7va6VaHiSozVYQcEMJoptQWw8
Y/QL0+hOYkFNNJYEGPwCqtRD6X82GDdGH5T12HebSA6fMOpHyha7xOuT3wZ0xHopz1YEx1LQ4FDu
Kx4+2rf4XioxfhuyWCiTowkRBbDLqxEnsUx0oepPQrkufcktvPdWhImOHv0AM+DTesxqJ9ZKkhpu
KIQbr0PDFlY0piURsKTkdbBeG2GPfpU8cXXNCdJ1Eny1WAZs3pmAEcP/bqsDMHTCDt3lU0EApaeP
DckLR0BGS0Q1r3gVVKATHsqitkXvdybmTnAMP9NuVcXvevRq9aRGH/xtrb52mRrQob8bxbEDVGZt
K4xoE3WS1p9StCGQTO90R2wT0VWj8KtWS6Bjy+ZH1wo8kOVvb8/wGyleBRMHSAchr8f4aikE0lkj
mugCHH542rAZRDf3N3n2OOaPYnivGIDGfrGGl1BAvByQwpKc4k551zeysE334lNk2JFp0ugIXKnC
p5p0F9Ro4dyoO9V0Nd2WDmMIZO3hwRidwgnvZcvFGiBSVGQ45PqqC2mpPFufsmXfZuh1ny3CATSD
Q8cBlYD0ExM0ZlrdG14l9CcxDtDZC8gg9Q4Y7rVODXUVTIe2LLAK2jYeNKrvNP9JNw5lNRAjWpnH
NCBBzGtyVebAimX1+S9iRHuo1CEeA68/dWFGJLcv3bi8jy1a+w0trHQ16th3bqMqku/1jR68dS9e
QCrhXhNp2rwKnY3Fg565hjAexsCZDFtODxnASARbQseyt46TEpJDx2bn203A8/5XtRX01WM5M/Z0
YMU2GrYYvxP3cTFM8hCfNGJ7ozMOeLk6TyPR7nkIyVfRE0OJKXjEshGqRdbHp8gTtM2AZeO0mgbT
7iUAet2WkquXxUwKDVWYO0HiBjpwaW1Kz+yScpqwnozYxuh2FP0xgLnkvZGv/M1MRoM9U+BOdaDQ
X5KpzTZK0HoNMhZa6REhtVQ2G55X+84ZXwgYyMB04JrmVVTAfbskI1lykRpynZ/qahDWma/mgJMV
Qy9eSaWeazQfDQzxJI1araakbSuaqElo0j4e44p0pYimJ2EKzYJmWAw10swbsR/Ow44mNH0VYR2t
orbt/GMoCEFABszqSERRPPmpLBQLool9Qx1N9bFOSNFibQwVg7iHla08CwmpQO/fEkuIPLedskCh
UyZ0v8IcaPVUrEaDh1B57YbBDAXtqMhToXEN49yXzBDVKutTS0pOg9tsyqNi16vADVGii45v6joZ
SMuRpesAhqHI3LLetd3U+Yj6G7fYH0Jlm/Y03MDATVhXIdjeI7ex+CrinV0lxnxnDDrAcLBl43as
4kJBJxTeGcfG7WsXbcXY4Na6dec02Yu6qz8CzDAgDr6tNtcJOhDGDDPGGFS4DSDTXTJXKkxvlMI0
PdWOQdTtIaD6pnHGE8eIz86HEegLMgxHEyMY0wZryE4tTZ9/Pn3xOsm452C8X20BO8EvQMBbGbuG
7I+KExH673sZGXYxvkg0uqko6vkcTkkimBmTHAM0ZFDOtSzJw/m1MB5GCyevtlJcC5pgXBzJdX2i
bkziU2MbkX+LjYVt6JACvHVQ+EPfCTbCX0pBV4lmFSozObt3mo38Wduke6mI/uPj9sGuoiOGECNu
wTBFY1+E6ekV4DM7n0RO6nJE7brKMtPAow1GGol1SPXlYRAjobgz5qDh3oFtm328f3rg5mUXb+iM
inxJJTLLEsNkoIK0g0RcaY3BTrSWPD8X9IvzGF1iGnoHZsxo4PugJnFJapDMOJFCPzsJAXnNB0C/
Rz5Zr2/fzIIDRXYPsy0iCqYWwvZLInllKaWqtHhJEe+XcpdtOiI2K1pz0DYXFfWczszXsxdbi9BX
EDLQeZ08Yh2If2oSsn0yefPfS0w7p8OIdJ4og2KFoOM9yLSm+h0KKg5H1K7iQEjaOQ1GmrHYs20L
vclOO08jGOj6GHggj9dZIYYEY9eE2kBKoK3BrmQjr0QqOMIvhT7xSq8zN1j7fH6SmZtntyJOjaKF
Ek4SbfStW+3n6cSNUT2qGXkKnnnJ0yVvcE6NEWhJ6iRrrHEojCG8xSGhX5yLmRl/4zjs4qcEyUK9
0vFybzaqHW05X1+KD87vnR0DKjLsosRSwOykb7E5XHN0cqzo+mOkCil/3FZLngCwKVGj0v2uCsrs
NFIEnGReZ1La6V7CkAw3LzhH/rfYxugmoMa7Lu+q+V4QCLhyRGI3dAWbI20c1WSTNlGvD0I1Qdga
e3jCpvdVRUObt4zmugHwUnPY3EieDGM/xmBc+RW56ubT2m0wjak58dO4lncynlYvt6+Kdywmxukj
QfOLEQTt8PEz3W/XvCNx1IZFKs69RPQUEQReVSqt1d8J5VUUeBQYM9AXpdBOIhTTPOwmdyB4bPN0
n+NnWGcWqP6UxBouvwcsR7mqnC2e6ITjMRdjgD8WBqNzl/ZsBJqWbNTdLMkj7fbAx/7o3e3apMLm
4/atc4zBFVJP5U9qWilQGjugkfWwd55FkfRE/VEHJKO88RaO/7x+KSi1L4nCbNpcW8P+DVq8pXay
LSiPhUsBzjkLGWPgy77k+cW3MZgXfJi0cidbW1c7gKo3lCaUw8c5LPvfxgfjO5dX5temmlfKrD4x
+aXsIlu398/xHU+JbvtszPNekmm8MuqbEfxD2lDd1FhmvuYc5LYVVdlFPlghPchhBdnDQ7V5Mu+D
HXWoyZu45wrCrMtnLjsr6qYXgPtxEr8Iqd2JUsA9Ep6ru20RDJWxCF2mSNmoI4zqKcqcJkUH8F1A
Q6qS7i3D+9T4avfCKnN4D7plunOvIjJVGAJgjGnsV4OP7ASst1PZh5pgWTrHXC8boj8UGP6lWtiL
Yp5kJ+kpfxRos1VQqOXB5/OOwbBPKrW+EgH+gKj6F1Lx7lq5vy1tPAJMKCXqQ4isCQikE0lIRszf
0fNtCv9D0P5hFNuOYbWYkxlHkDj0pq3T6egombOlI69HeebFtQH4Q2c2EGcCDdR/xFVZnCFHIL5E
tnn3nDgc3eTcuc48cuZ1Sio2N87SbBEBo22Dsy0OHCL/I2T7cxDGckZFp42VEcHEuOYqRf+zQOJV
bUfHZM1Tz/kH3+IZYzSTvkqVtMHTMNrvADbtmgrp6M/pkNE1Lyu2bDj/nIoxnFLZdH2khajqbV9D
oj9xjnLd9fMdr/35PqPxmVWHUtXibqR6axBJtiWNSEfhiNoNSd2KOAm6nx4f48+QGgOREV1xDMKy
oCtIHs/ge+jkZSyCrHVaEbRzMRHbu4aNRIw1mo0AG0Z5vm6WgKtrO6PEmAWMebZJoaEmK3+WPq2Q
0gmIZe+GQ0HXnGB7KX06l2P/ORVjIYw0S9Kww6lGjL0A/Xn/Rp1kvf16URClyBzZX3x4/SHGYhUg
N9YjHQxiwSZ4oqV72xQtGruzrzMWwiyt3IOByE4vv6aAPKa/n25/f9E8IBU6Yy3MyXfmWkp0BQP6
AeGvPdh2uh6fo5QgsrpNZP7I1d2fEWHuoyjKqpAGxDnmCo509YyZj7+joDDBbyVgBCnwEWIHrxPB
5hQMr4trTni4eNF/TsGuFwbm6f9HvY+rB47ELt7y2acZIy2PIfo4azBIfulXGjYRqGvOPfMoKJee
pmgKK8ZUK0wZeusa58l7/MsjMGbZQ5cbemRAILnvaG873Cf0sq06YxJjjQGN1o+BAVEFws7je07v
e1vcV5RzDo6ssuWuxKqAMaWCyvjw+m69IcL8+CtlYE1uYAmN1MogEJymdbza5261uk1h0W2dMYrR
6XFs0lxDCemUbPxnEavgOH5r2dufEWD02cwLoUzmd5K6eqlsZWcGs83AwlmOVnMOwppWQ+2nKC6h
FuURK3VPGeW9zBcuG+1GGnYToelJREfhpVakpYcHRaPkCFvwMseCHpdkPk+ilth1QWU+5lmUV2CW
3MI/KG06ivsukQ02V6BUM/LC+wUdv6Az//2MjpSX2SDOp8H7fzMzbOTJ7sKFaGhuQgs9EHN0ie2i
j1UFSxZ1LcdL3JUTtLMOJefKl3JYFyQYZgGeHzArAkh4v1qnf7kr3Pq5cERbeqHxR0A42r7g/i6o
MSyzilyamkLPT6/ewRVLqgI6A8sEaPV5WyV5dBiVrGSzb5J6poMecyzLPlLvyHt48WgwWgkfImh6
B86NVF95D8g02uidr0h5un2WBT94zjM20xw3Rm/EMx3AJpO84yYTFrIimoQu37kxFO107LJcq+kl
SZjAq/Cld2piYm02URAv8tV/KZF1QYphmSf0AG6TQUrDFKyBR4sbYJ05JCBwRiL+4CV8Fm/oz8m+
PdyZgtaR0sbRfDKNWK5AO4rF5F8c97Jsbc6IMBGjrPpD2w4gEpNosxud6Yg8yTMnFuJSYSKWUWss
IxBBpXTU1SHeldR/lr6exx8cQjyWMXHLUEwx2iS+Wda+SWv9ycl+fd2W5+tuK6C/oPNaxKAmYM6x
qeDSbua91Fe9oc5PZO8QH4vNuE2P3urk2eEhPKAVYv9zeBn3uY0+COc27e9vM6HxBW3GA/loVxax
6w/JjIAmH5Ud2jX2t9hVsEodX123gHcvMclf9dvORis4Fsh0ChWdkQIsZPiZpzNISLjDmIb6lW4N
p9wqbpITsyLpwTzI2xgL9z7LmFQRSd8rBatZSPTa7zPf9r1166dUOSQpNkauxTfPXGFlnvrDjGkw
vKHrMKxOzbTqMqwu2TQ66XxOXXTB+QLVQsNsJcYW0PPDxOxdlgH5u5Lw+pXsYjdp5Dm0OZEKjwSj
C52Bp61i9XNOXKauvn974g1eLEWlF6dgFEERZH2UGzE75RV5LR2ZKj7JNPDxgTfbu2StLkgxutBi
ZaOpVzhN7USbIqGvgEGsaJnQue5ibFKOb1yw8xfkGLWwAhlg+SnI7cRPtEJJP2+L/pIJufg+I/qq
qSbNhI7R03SHKr+Bjq6AZmT9kq/lx9ukFgKjC0pMTFGic0HxJVAaVzI91Cvz9/rvCDBhhBprVaTo
01xEEum7fl9xDrBgBS8OwIQPg1TnWRZBVZAa3qhOlZC39Rfnunm6Mv+GM+dU9qHctzEEOcTMnTu2
zqisefmm2xeBrsFLGliNW+m5ARrt1yFfqXbx4nE68W9zCqjclxRiZWpMT8RNeM856U69RWhuU46P
5R2D0Xmv1LFWuMQxdh0S9c/9vwUjm1Ez/jGMVxM4iVQPSimimpKTQ0gi+xHLPHmTGLwjMMoN+PzM
H+oReR8RRcnExqJizlTfwlvh4hSMentCpvdSMpuPcIs+YVfmtZ1zDIjOVp2GOKxlzwMFYSduD3PV
BBhag/vs27zZ19u6oYuMfovI0U+1gRspS2IS6qMToVxz7fss/UwscMExRsuL3NCUuMGdvOJtJcPL
G7TcGy9bTkh1267rLNAMRtByJVNxmNOmIbxHCIdTbIgLqVatKMHHxc52J5J+hoem5CaTOZz6lowz
W5WnqVr3AexhTxX31zxXqZPwPuI9dznG5LvkfkbGU41A83IImEZcV3yiH7nDMbqLFLDxC3AfKnYz
XL11dBP4CJ0CJTHQTZVPRHsg/QcnClrqrcZcxh8qjGmvM2UKfUuGoqwNYtfJukT2wcX2XBtI2Tnx
UNzuViKainMEFvFRX60bjOK3P76cN/Fuy8ujLpqeP7+GFRHE4qEiiDhzTPJfpf0T/dUcri4K4RkF
xgnkcp77pQcKTUMsKtzveqjrbY+/aN3OSDAuAMOQRSZnIPGCa9NBJffIbQq8QzDRXoTikKA2kPGk
st2QmPtAJwXliAZH/r4rKWcSnrRBKfc9iGgk6EiNl4d152IsJj/dPgyPDuMM1Nasw7IBu0b6q5pc
C0MR1NGebxPhcYwJ86rBDGsdt3LaVXsXvYl29VJx0lM82WUcQdj1Q5z3IGHcud0uWvMsG0+s5iOe
3UetG7lV1rgPDBpjjzFQhZ9u84hHgDEFVjahrg37f5qeXrXH1uX2VS+a5j+K8f3YPjuBGg1BnM7Y
9ADd31jkNT4OBGXNZOu7t0/CuYrvQcEzQu2gYKBXAKHsd07uoOnhB0fHv9fiXjnks7MwSl4Lbau3
Em67dBpbckWqoa6ExX0oNIeYKe0qajw4FXn64DXDcySZ3eSnqUE7z0DOTJTsOiI/tj3RPm7zj6OS
LDg4licVY1GCRrTpHfPlt7QyVtPn39mX7wr42SUNZmsVmQEiPdVywG7ZEv1ZHf+SCKP3ileOCWBX
oPflCwzYMd1g6Iry2nOWqsrnXpSdNoSDbcZuFjh7sFYYh+3opjmVr7Grvu/UNY/cNdrC/Ao4Ez7G
FES11/VdDeF77faS7oT7wwlTiPfxgOniYau8UDoMNs4pxc4Xpkf/Y2bj7AcwpiJq/UQDEMAshAd/
7W/VJ5M8Gbb5X15sf8iwpVu1G/osmJ31q7jajd9NKpgkzN9vS/tynuaMDBMTTIGRFaWH2xvgGtAH
9/Hm0WzF0aml6sX5pX1HYmfyLsJYjEYAnqGXtHewt8jDJk4gmQKURz5EpID14GHHcE/GBAqhFxoY
jgMD7SYjeUTekEcL3TW2nvwlC9VL5xT0UTmqIViIV2n6HK5+vGXUuOdl1Di2j63JJaLgGamkfbf8
DsTfdI74+JcHYQwGximHVBtA4pCuXTf6yGqXJq+3iSweA4OMc2cN1kGzI7xY6V4OVW4iUgCa888c
4HH6Ovwvhu+MBqOhRRzqgpSABlYeYWs8lbbq67jjJVEXHcUfKlcevdQ0FKz1OXaLfioP6MOfm30N
zlmWX/NnZBgF1U2gTxiI3072SIN7i2BjN5G2zXF9+16+O1qunPoZHcapY2WD6Tc56MTFCjtUf3lk
Rh0j1AGG5mZ7rE+7aCO45rYmBl5EBYB6MVHNeYIvp3LPfgSjszmwQvUinA8r5zv/AZuD9Cf4kB8B
EVapzfMlyybijByjuVPgYeB1hKDsDjKmZW2pm5tk5BXvWIvB3xkdJswP07xP89qYn3aoTJDXzva3
09fX7RvkaBa7w7VKuyT0RRDBGFr5spN7gpcRhlFuU5ltwC0xYSP9wQo8gDejJQdAQ6THDpr/FOuf
MWs+55mvGLM0GMtuFkSdqDaGmz/+7gSMdQjlBuNNPb4/YBbkmHHbGmZFucEh1nFjCHwcYw0c+i7T
uu++E27oW+Tw0BCWJhsA8/CPKWUbr4JeRlZMwEHmvgaZ3k0EXb/Y88bt/+dIFuu9u0H3cs/HiVIC
4GfakuDhpcWQsHAX3BebSlx1qApjbMc43b4pjoVlZ98Fs8/mMvT8CreehLvuBLwAVw9sjkgvHg9g
Y3OvH5rMWT5i/qyCfbVgdNqXZhdvnmOba8UXLcAZDca6jn0YC30PGjt9le3FrWQPZFTo2397Z5qY
3wVeJaCjWPQDwGbFoY8N5Lirl+QEwOUXn4TATIFrun05i+/MM0KMTdO7tK1LMZoJGVjkgulAXpvx
soCfkWDiEaxwnqRkiuc2JAnR6ejU9HOg8OV2QHhZ5kVZO6PF2LWhGUYs1wLfupgegeqHF0RoW7yY
YdnjnJFhjJs1mVNhRCDzOtnT/l6/a/cPOSfNt8w3rOvEFD+kGesKLi1o3U0jFkFkc6tD5+Zv/Rvi
UlrbY05UV7a5IjdHIFcG7w85Y5b9M4NdR9gTJohFjsfs5I4vQCkk9xP1XiWH4+GWuXdGiYmFSiuz
ukgDJRGrsO8CWyUFSXEgnjAsyvYZHUZbsWu1FRTsjDzZWL0gwM8JnBr/4kkMdGhg68g8os4W+dte
7eI+rSBuQJPU6Rx3zOlmfif7kr8+J8SwLPO8QU+9ZlbT+BhiVVZX2c3+fSClLf+GRNT78tTQ/3JR
51QZBopC46nTCAYqZHpN8a5sADLfISfEIzR/iJW9c0JMwDhInTCMaZufDOQFk58qrcljRianOhZb
TopwUa3OaTHRYhKJftaUuLPGRQQ3OtKsVW5tF7AWvKUVS+bonBZjXbWxhRDquLZuRstdY5IjtwHX
b9+24RJPOua/n6muUSsWNnqDTIF654w6DFzTO2yqgMh3tHGwfsyHGeTCwvHIMsYWPbKS0Vj1bKAm
t9oA5NBW31QHvcuNkxyHX9KLzl9sv6TU5yxlTG+coH05Bp4hNGHKSfsyOoZruNZr/xZQH4Uyw6Si
5qT33FEjruAw9jjslMHUKhy3ApcxwEaLHSBkgB1brLhgFLMQ/m+FuNqsoqSJLifqLDiuPCOn711p
r9NUc8j4xJOepaDmD0cBtnQpPXhmR0KDMRkIafIhOz753dvtxts9cKR0/s6tMzHWpO+LvtET0AEK
0XvqBO5n42RHGUskuDE170iMPbGmuPD7HKQmV0X5HwuGUNjO0PXIDW7mL906FGNNNEGVxaDERRlm
RLS+cxXlc1QfLBQfM9GuEFdXtt6t+2ZltW9l0f1r2GrkUbEpVf3GUQO4MSOUiRGGVVCPc9OlgZqQ
AmfqFHjxZ/T27S2r3T90vj3hmYlBxK0JfvtNp/7Vu5KTrf5D/yhgM4GQBQB1EwNOzFEEUxWaxBhm
OcTs43xnwkF7468vXJJDLHs1UKsXZYyFMRbE7y2h9oF1C7QCkboZpONeWz3H7sdtji3ai3M6zHk0
qR6DzgAd4Oj/xo5dEm5G11pJKD77Nq/X//sCWEE8o8Ze0BCqaurJoIZtwuR92P2eXrY8tKTvqskt
IoypmLy+KoPZLPXYTZcS5Teec7Y+EmAZ2XePk+3i9Xrvb1TVGb6i9dba8La1LJYpzo/JGJEkFOW0
E/ELpm6r5bvn3YN/bIlIjv0GYZfJkfolD3dOjbEj3tTGhjCBmgbUASQy2tfm7baULOnVOQXGfgzq
OEBI4VT8N/TWdQE1NrcJXC9bhoU4p8DEIIY8io1W4wyVLc+gNpOdoQ/cINomJa8H/yGkCende9W3
h2fHfttm9ItnJZee5uc/gYlPWsGwJl+bQy7gDcRI5Mrki4ftzqPBBCNGmGKXyxxqtS+bwmmcN9/m
HWMxr3l+DsZylHXWjKb2LQ4G1p6e0EXseHaHbpNncWfd37443oEY8xEkopSns/lQ7tyZzEBHFD5u
05i/cUOf2eR34+dePTbwk0gEyW8qSbG6DbsVOBEGR8bZWrY8TnI4hKDSQ+wA7jwF9Pj1dwdhzEKm
DrUpCGCWHSLYJTGdaIyOKV5f4aI9AF6kqQO6UNXYJ7kVFVKed2J++qW40ya+V9e3jyEtsuoPAfYR
XgjY4hyWE86RBY6rb3U6AAQiInJOKnj1Y1ZR7rq02cRcCcEZTcaoR0riR0YJvwtEeJoTHcPac3Sr
2x0VXVre/e0ZmbuSy7yo4hRMRPyuUgFLEeXnxI2pfuroW+AIG3EecO1WHClc9pAA15dl6LCisMLe
9YUCsE0JaYdVZ0c/axqIJD9to4Fb/1gKPwFt+w8lhqOCCmM0KqCkyZD4xtXIYcjtadXK3HEiHimG
mb2h54MUyLOHciM7Puy3gNDnV2Hnz1zLyJ8TMY4QcL6hmSq4szpeI12Mpc8qUX9LDu0nlycfPFqM
S0RAmxVRgiNNbgfE8SgApJxC67uHECMqvBzRYk37/K4Y91j3WpYCSROjPkBgUpx0b1VIBDSr+VWC
lsFdvka5jAar24q+aHjPJITxiEBlHXKxA1XFXNX1S9Hem81KexaTZ7F1U5HcprZYfUS6Evu+gLmM
5DjD0rgwREGMFbxS7jYu2u36w35A99h/qdiek2F4iRV4BaAN1fltbpFWJdKu+KW/8/R41p5rWfxz
GIZ3cQPoeMnHYdDTV5LgdR4G3XvEeAG64W2+Ld/SH0pMTNGKjTDVFh49opM6nwnZz09IXozJvZw5
EDh7WlVW0frlfDl2sj9kNhD24ekVh6dWy77rz2HYeMIzVEEPQCa7t93Bbp36udyIT8NbTyJa2S0n
fT3/6hu3xNbPhAQrJ3IPWvw6ZaQ4FujuzLgYU982+4qKiuXlQDud90vP5vGMd5IA8NGghMTNUHqS
+xra9KUNabxW1oErn9CZv+keE8fjCeGiZJzRZSw82h9UvUhAt0JF41f5fF/eP9yWvUX+nVFgDHuB
LsZIq0Fh5x0wfEhh1zk3xDsDY9NHbLtHuQwUsHUlXfvHwQM83F1fr/3+v0zvIkX+554YA6RllT+W
ImhhgM+WHkWSrR5404azdbmUBYB4q5gRl7DzyriauFNVv0lyS21P9obnZuefd+vTl9d9+2KvQ7zL
n8lcrDa1Y+BPSgtEldpND71LeQVXHiOYi+0BAd37Khjx/njP60vlfZu5SH1oUr018O2UcveELbyv
LlnD+g/fElqAabcnxX6sbcD1OHsfzvfp4+nl9h0szAxcUmJ8SAFLKHQzi2KyAWpxT3YwGE+6TVz6
9Jitdr9s6JtjOxg9dDgdgd+F6FvCxHgVDxOVcdVBAA7ur/45fDadlH4CfPpgd3ePgY117xu6Dp8c
2tpP62Nqe9R3rc3HbQ7w7pFxOtgaG4ldhR/hPiI3yvGb167mkruMq2k7cxRHEx8fyCdPyxfSaucf
v5qyM1tNq31fa08vsSMc01XxnhBguEfPtsDboHZb7dlxu79hOPZdXnoqWfKmSpNnht9zrpL3Kxl1
L4Xa88ISsvzXX54pn3nXbmoVy5tNFbCjeY2dtwVQZ2EbR0FMw37Er9YIIZys+EKe8lJGGPXO4rQJ
rVlGgH7/WFuOnD8/JI+Ni5Syvf/Yt8ANHXd75aXRqHEI3oOBRPuIB8Uvz1f6vxX9aq6ul7zRMGcd
wzJrqpAYWxfd/ZzXrkm2Lt3X55Gs1s7XX4oDo9mjYWSdIIKxA6GcTys8UWMUeyjQ+Bnr+DYeZXFJ
4od8tXXu9iN5pPZDS/brN/rx1O7oyp6x3bZKZJe8OJbzE5g8922dvF63ZF7IyXdofibgYSBhnGPC
eXa/WoIKd2S7B29TEZk4n9gCcJsa9uzdFohv03ZGrpetyegTiGVJNrZFNoMtvMfkI0bJtF4LZFO5
GCtMSV4SVbXj4wENMtpGcDaBu9uMSG/LPlHe77Tja5PRVt6dBoD6Y1tu6hw0IvqkdPzCWU/rdvVa
r+5M0VF+6w8StrutVKzwXVl7Bfv0SGCSEMsnh20JZAtiHqRHoIIQP0BbarJpE9Lc618Suig3gF/A
f5jscDdgUydWf62S/Y8vJUKJ3jxWtvRUZ3Z033lY4fGY7YvGyV8MN6cNfq7w23zTou+OiCgj/Upx
sVu0pvneQ3IpXUnY93G4z2e8tM+DuGncVeF+WkTDhOsGFTMqbkvn0INoGK8HO2pR00ZKQ3sXnWk3
3JWke7oznYAikY1NZDoN7MKNTPK6KQkWTMOb5XS4Qw+vKzRk42orSKqVUjxHKWCDFfK2X62BBfFo
rELHMRxkpA/Wg78rMpQxHsxt6gDas3cLlM6Tdw0b9CYy2oNErU9jJ2/UhmgpKr7H+8DOB7LRw7lv
St8hQffQYL1m79kfGqYzTFL2dP8mvqer7Y9ydyxt7eVO7pyOPGF9WmanwHtSNoL94G2LZ+OkFQSI
q4A0xtIgR0BovALgsIS6hn7sentci86m3T7n72lNtVVgU7MFbkzoGkf4PqehRgEkL8y1oUUDMoJl
AvGE7J23cYr1U08UYOJmXx+9Ld+tP577H5pCSLC19e24MR8xcLFFt+yaVJ96T1ZbHcI/CaQ5UJIh
8qAqTNdvrGg6GQpxK6yuiD4Nam2iI1pd7ojzVJHEKe3YBtJXhx3HP/6PtO/qkRtpsv1DlwC9eU2a
Ytn29oVoqbvpkt7z19/Dnt1VVYpbiW92hBlBEKaDkRkZPk70do89TrvU+e4kwED5NdnulKM9351i
TyTSff0UQQM+wvHFffSn0xb/szeQcsShIXPV41uc0Mbp+/rnSUNnkG3ih+IkBPs1cvJf88YDOnuO
P0ruPiMedi29CCj2fwZu8WsAxDVFc65KBicuXYu6J//Fpl/q5qbYnzobnAJQwkBJeBNjP8pjubFu
JWlPSeekT1+wchMk/xAcAB5bHj8xKErUknyKvkwafza83YbuCnJvfYY5ib5jZ3oNvCfjFiury6cO
NdddgZFjBw9NJKOLfL1PlM1uK+ROEEIqI7ez8yMK3htb+/xIbaDHKvcL7M+uc5rGJj4lONrfyIQK
2xNtyXTT7Klbp4T4W7cCSLzlYGY6dOVbAf5OelMSf7IDnM03dBXwSEm7f/p8zW6eM2+8i47Jh5OP
3uyLeAwdPe508H9doa2ZWQ1ARqqhKiqGfFn1qUeJIQhx0KMHV/Hw9EfyHp+WhgzqtBkxb3RvgYG3
triqXYy+b4454tJnfCppbpSaqlYP+Egps6V9/PjoxcDT7zz0Dt0W2xKes3JrQY3mR04E8cMbY9wv
eGe8Lj2LEjE3QbuayPujBRSD2A4IspT+9UNeae7BBMLZIS8G8cxoiGJoYBxc6B9fndg9AvVGOVWv
eCwa1vka/BrX39m1S3JMDBaaLZ31GndaluTlTXpOyF7y8AB4bK34f2BLwUoVRVZ0QNRdsiWXfST3
QTg8WgTV/lz0oCExSl/cotc9AR5WdctFkFupACy8/aHJHGVaJV0WmqAJZPc8ghnEbpfY+x44vPFc
lEvWrl8/72cxnzwqhZz0JTwU557zlX+nfy59H+aio7CRaqxzWxxwi6SudtIA3D+QgkNG5tFhfHFA
kBVCQ0Hn1QOgGiHHG8F+Pz6GLkwd8bFs6XnviuTh2efhK65I2Fk+SP+ptZ09nDBtKilbohcUs3jR
C88TZgegDHMsB2EJX573vedFzmOCPpKcvDzCAfHuie9utc3uOSI2oOI/J3sXOrx2mZ8ecEYDXfDH
OOOBKtOqHcHfq+Mc7z9vbvyKvMG19PYFyVw0UXoe5Lyw9/0+cLBqCvhvIXFmFEft783daLsP7k7d
P8A0kNvYuf+Gsd7uvvyvkwgL9aKQ4zGCC+ab7nWJ/pkkvfLdbB1OsPoGgA3wgiXvJnCO26Mz4FPf
Pc1vEDZgWC3zFHLABsPihlfB57ymn3jgTCSSWcIy6iXtk9kuT9zUv0txFw/qJxw8++H6EOVjtQQT
zmNIjtvlpDe2++sRLTERgZuWO53jfMaIBSfkdBZvTXNsuFY6QejEye3+wPhfO+RLHfT/lFKnQirj
Y7B3wdm+3r+Ed+r2dXN0tpVt3rbE9Tc2ecDvmJxBW4HuuvhAe+M/YMkmYDJ8nrRyHiNbgRIiw9T7
5dKBqMgzxQsvLK8W0v8KlqViZOIvUxJNYdZmWJqLgKWW4AYNr6aPMVHBafa8W17TZue0GH2sRegr
A6RdD60Zu73/OyAPy11efyJrzgVWVf/hiNHNUxBn6ahrQHiyj+n9r8ymH5hm4CLAr0AAwBqe0WF0
s0XNprA00DEQ8A3uu/KrxkoQoN3mAC4X0JKPLafEffquvesM8k6RSYF2TYIKL/05RdEN3w3Yngdj
ILymOB4Z89LHiBJrmuMS7Dk0IEpGgt8ZhILiBV5nZzXTg0Ed7BCVrZ8tf5eEtMhIi2A04aMdJQxv
wR7UvoCIM0JzUI0oInNCb/CNLf1aEBYqzmNfqyicU2feulQq5RRXC/Xu/r7Z5u7ndfZWU67nBBih
n2hTS40CAlLmZZNTGK4c2G/hVmxc63kKHFwdb3HR/0IT+JCGbEjYdc7cnTgHqTBZeNRHC/BE+i5B
Yrx1Z9fOn/4Vd38oMXZUwLbWTknAnRM8J7PTOAheU6fzRVyYwMlMrqaAllm//2KLNX6AEM/rPgZb
paORATsnJRJsRUwqAcLfACoR4TC3ZpTO6V1Wrv5fqo5zmElgjr7Nvnba2DIKsdEufLhOZy0Ugyb5
wxcbigVRE6gxwiEkUgpfdZTeE9xyj1YKeZ9hQRc9BvArENfvEtTQ9VNlEJ5SWXPvL76BeQcRtr80
0XKRExJGqdv65kFyH6pf/+dDZd5DkAgCptNxiRN26GB+BKt0vCfz9C8m+Rf1/OdQGTOQyHJl9dMP
QwuKXQaghcHDdq0Nl6PlNf1tQv9QYgxBrJvqREdwtOwLtQCd1WM8HdNzp2V6LoCvlCBPEWOgkkuZ
J6CMKchFobYsaXnnHqArb3VH2ISgKN1eF9B1U/CHQUadJGqUC1GI0C/DzEi6ocBc/oi53UTyImLX
zpHRJZ1iWli5hBtT7wZkVLHz1waAMAqMJRxbyw68GFCjmx7ac0ePwja8aXxePx/nKtnGCyo0mRyo
sK2T3Tx1HTBj9LB09Mjtg+//+EyBb6ursgzHCyC3zNVlw1TWhQBme++1AUhYjcmDB55tXc9/nFFh
bk7vrHkOsQ388dkikZ2OZARia0gaR0aTDHVjL3yYfnGprlzkBW/MRaoZVdRMhVj23o9PiVhVcpGL
9HbczRsrF3ZG6q9ZnyaQ47Ba3l5GRMzGaq7sPPBacBUeEcYOSLpehSFAHjFcYe3ztxx5stZX3erO
up/vqLmMMKPfzS7hqBT+d30n+wdo75zsnpAjdRyMoDpAr3FE3+I22a95oRcHwNqOIpvyfLlhnLVo
2pVtoZfnV3C4/Sr3LyU6AInuT0TYTgGqaNdFeM1maBKaQS0VwzNY/87QzjUxTJMEemGyMQsYHA4f
Jdc9/JlwZ7TCBRHGMGVDMqAfFEQqNztZJ/Wmewp3+rbaaG58l2Kmd7GJp9z19yNS4d8dGrK+8zsB
KXQyYdCCl7xYCy8uvoexX1aqjVVj4Htq7yi7oko2o9ufWjRo8cbLuefLmLBMMMpOb0DKCZY6TAoM
5KcH640XMa2o9wuOGPslot+WahHIHH+Fu1sTIjMQ3b0uK6tP6ExUGHUnd5VYqRNolLfBoXZV7w4x
PMeV5/HBKLtUl5JQbJF9PSa3sftb2NQIwf6Nzb04LUa5YYxHTmoRnFRu4xZu56IJG+Y94y9UXnPj
z0mxDe00lEYNhnd4xIwyMfbKPkTJ7VR47VN55PG1lvS4IMYoOWtGL7Qq4PSkG+lVhCI5bg1UPyXH
w7Dhu7qbjuGOOjr0ifPWbe38Q/MLW7APrqISqLaA2NV2Fx0V1KFQBHMD77Tz+7frUrSW/rr4SFbj
RL1c0uVEzBHDCi+xguIXZp2NwSt6P9I3nUIKxYnrDTDjE+kmnsis2dFs16JNMzdIUDxC4/xUuknk
JPOuLu+aaiOWD5zPXD7jis4yGJ2V4CT1tkXZQbSDnfYS7sefyufGFfcACPYTYuOAfn1WAESJvWcO
8fWnphsKhixUbK9hLnLU9UkrIlzkZA8fr6hVDqRFwTx34t1wpCbqe7NdzsSNH9UbWK4Of5uSYW85
pcP5koXSX8eAHbA63BxT/mtdpigLSihgsyQc46RHolxCGRzV269qezv6MUaZ3lB7e0iIuscUnMMb
alrX1H+KPyKjqXOlDqyoR1ildHb6hcWj2RaP9IHD5arWOaPCKOkwLXUpD3Hcol1/Cnb6hqw8Dxd3
3RKcEWFUNAUklGwmIAJP4lnHkE6MaHB4FMnd9StbyYac18tYNOtOrMRaLUEHmMP38oOCCNC/TmFd
qZ2xwmjpuc7MrF3EE0atv/l6o37hcHxr7nExOlrRMNpb56AxYXOG5Jf7ftd82smGtwdh9an94eXn
O86y1mHUo2b2I2GQ7nEr3OtejxzV9RNbV3qaoag6EmQqcrR4ZmdUYlWM865MB6RNgS0SPFuprezR
KwK32vSob78t8ZiM7iwVWQLtud58ckR83ck8+wJGxtWIhu2sRMPj65gTQAmGu35voXNhGatLiLjP
j+YJOJTYvJxvuNHEqjI9I87I/mQpqjCmID52GNLe5iQ4uKR3XY7SXmtrRf+zoWsqFp9alsowGSdR
p0RaPeCNqehU6GPcKcA07DHHLrZj7Ku7imiz0750CWkesUVwX1ZQW2ICsEj9JX3Af/2S1zW2ql3O
PophHqUeY9ZpD78JO5toaquPTwD8b16ui9j6gzElBQMukqpIP7tozkQMu2bymGKByOO0m1FJerOf
uIWG5fj+MgYmzIAo6pg2YFedB1iKMEbBuHCSv+rve/WO3ujb8X7MSI5dve93vEbatXyChpF4BdeJ
PJBqMBdaYH5dEwI6PMbf6fOyd3bJLMf2wXv5fUIVJyTGUbqb0XfzEG3KhHCOdLHxLL8AFUUdwpR1
TVEYj3cqxGJMxGyAKp0wX1E/pi4wKw8ilreOmwfepLK0KIFr5Bi1GhdSGZtpNQBuBrshqpM3AsI/
QPeVLWw0HhzaT63vL2oy9ipohoHnwmL3hHk9VLkJeamd0Use28wODVsHNeq79uHtbYYzWLyJmIj+
5BzrmhjJZ5QZ76YN5qCI+2b4BxYfHVWHJbOBFbifsieTChk+jklce4HnBBmXM5yUoBA6sBoF5Kgc
KNEoEb2Wp+TXtBxE1VIMY5EanRGXPp1nWgNAHN1sJlGwDrDK7Ua9y0rsMBY/RtPTBcvGqJ1tAeup
OAX0LRP8yfhIIpn05a6Q0N6Y9z3RC1+KMMwvcj5wZdZPQ4v1nw9kBKyRi1gpl9eEp2R46S4k4fEr
AGTGW2iLPq34sJ9rzsg5RcaK60neK2aIk1eAfFftaAOt3ChLF6IQvOr69jQfLRSEIruHjw88Ci6q
7Zr/KkMnipauW5puMB8QxYJiTAk+QANe5eHewlDBaJ8Ebh53XVP9IWQued4z9WsO9TS3i4w9A9kd
Q1GvKVFdy8sfJGCX71RIgnP6kPel3eUk2Vm37ZGX41qrwuF6/4dXNmpQerlPxQqfsF/wzPvt8FUd
y5d8P2+y7QemSLHe3ncT1082wYmXSFpzo2RV1zFdKRnyX4C4Mw1kSssJIXW1ZM3Q68ftZ1kZDof4
ntFg7lI1KXrwCtA4trd5ai+5lB0cl80T8pIELTSCw0t5rL+YPyTZclUgVeUwDfOAQrS2zxCFLc2y
7i0A26Oj4Ejb6he38LdqdM5IMtoxCNJyChIYWWdZa9bcYWM3MMcwagyp4YPBrFLTFCxJ1XTVUk3m
TMWZ9thSosKkb71YtHMH8Ef6zXBo35PdxEnurEZzyJX/NzHW5ARdBvyUBsSeDeRaUBuWsL5JBjAR
5XmCq1nzc1LMKeoxTYFVKw+Pwab9BIBUdJKNbVN4+FW5Ecpx45O2mZF2HDpOpWWtxIntuX+4ZKyN
1dFJHzKQbj2D3CSy27YEfRL0rkVPBrrCeU7Squd3TnC54zPVk+VVlmJfyZJjSiSkGKHgALNGBLQu
/hvLrenLQj/FNGSdcWVTxGRTZmmLAwgoE7RTLTHEaP+WHT9y+X0Fq4EmHAVVRgyGfzVGOpVUFwQg
0ECrjAoagc1O6Gci1ul8o2fYgUz6rrBap8wMgJD2QRVXpKW1VGMRotnpbtDJ7bciGNLv68egLGT/
cp0wcmsuW5It+afl7+zAxTkVCmlIx0eKkE21pe51kndUIWM3ECsqPBOYMvRdBACrhMka8z6Zf3cp
qZQ7ihIRfdU+LIqedq36RaU7OSfy9ILUndvUx0L5zuTKpmjLlH+lJUlFNIaTNLf1ejM1W0A1GDqn
Ir+quAGQAy8bmFAWy0uhJaIxKMn4iJWDif7VP+QFYEk/0gfl6fqprV/mH0psYa4ypLCWZVBKthbg
vzGJEf6axl2KXVi4vfc42iTIag1bDtmVAquG6tx/M/gzjnh2WYu3FgKcbMSoo4QeO9TpFHvXcjP9
a57OsjYZrRoW9rMajG+VjMosCqghP8ZYZDqfmlteLuwn2mCl7pwC8xhMRShSjM+Mj0aBflUhIPrk
Tm6dYxwk3s2H0SL9Nr8pVVt7laMtjTZBibkWLGeJSTf6gGdrbFlxRAWrRYejiHxaAmmd7ancmuFG
2GEJZK+fqOl0pW9xQ6k13xg6UREVVUJHlcYqRWUQ06yEIa2d7PvYC7a+LbFvxbXLr/7Id/vWpPqc
HKMS51wdakEdFh28RG7HxxyQYIb7stRFTPf7AUlTbpJjTQLOaTI5ninQxgad6gP2piOPeAM0sAL7
XfRtBvCOQ+oUDnw/X+NB8qw6nudkmRA5L7ssnmeQLYBlDTyIG0AoQBURdYB3rzqLZyT6Axoaq32x
r53kWLiocnLSS2sacUm6oAdMN7A+nJHNQuuCzGzEpb3gF3UMd7Y/6IY3b7Gawzqjwubq8gRBXFgp
A55yRX7dCAQlFBur+lrSPqSHZG9UvBGLVQfwnCTjRxStTAERBcYmV/2aHx3v3ekPqhPe9hvVT39H
Lkdbrflj5/SYdzIKuYhOTtA7ltivFJf213xKsegbBZklPvvkpT/XYnENSE6ShIcpYjH3pe/QCmmZ
TT1cMrUPqBMZiFDHuKW2MAO+8Tpv6zLyhxQTHg9TIMpSZyLlvVFeG41UhmNgSEsAmK/szSqH2qq5
0QBxqBoAjzbRQnPJWdjqcRCp4MyBa9vcF7vAgXm51/cJtz9w/RD/kGJ0f9dPgjQkcIsmbNsct1NF
AgfdBSih5a7TPAhbNA3wBGUtsD1nj3lxYjWPMRqcl8BWtLtT6P7unBmtEzm3fK8uMsAanjNSbBBU
V0OjCApI0Qxy0dqSGjlUtyX0Yc27tHPKnLr0c8yORRHbXee07jC/JuZMBmCQ5TtFPVqDMwTIEO7i
ZquFIUTZrjsv6GzrvbMeabEPdLenv9votSmPVvQ5A8Ak96fUi4AxFroFIq860A6DeiM2p2T0A8pZ
Z7oaW6LT0pAMS1MVoARdSgsSx6ZJgcL8+Lp/F3W7QEena99ZzneJ8TmH26T043WwZ3pOj7m+QFSK
pleCEdjcE7ogLWCPPKO052zvt/eGfeu+vBkTsTWb+rt2A3wSrE4ObzCL8Hn9Tf44XX99B3o/0GYn
K5qhMt9RpFh3m5vD9Pj6ipzFDABV4PrNPloVRoyNkANxPxJ0E/Sbh9IuN9/YLI5a5P7u+lcw1hoI
77IKIFKAl4i6rskGo/TQCU2ndNCSQ2nA/+1t3IQ9PxujQrJstuXZsq/TYwT6v+gBjkXCsgQFVC8v
e2pGsw2xY+BgpU8AlvWSZGciB9WZHL4YvfAPHQWna2Lzq6mprAqKmyA0Jys5COp3JMCzQodrKwsc
VbBKBfDrlm6isCRq6iU3oZoObd/m6aFo6FHrvoBm54Xz1/UjY5ybf1g5I7J8xJkXPVVZVXVzmR5U
jPtO1beIkW31ds6cfKg5mnv53jOR/IsUY5IEIavGZgQ/gBbGCtNOLDgEGEP0FwHmWvImjTusfEgP
+qC8SEDBA6SLO9bq1kDgFYnq1gxGN06Mmlw/w1WxOztDRscEY2GNYQ7Gwib4bI2UaPH4OevCfhaV
iiPibALkHyY1CJ1oGAjVWRmvgRBkhNhsfOhbV43uxNEW9ds888z+Jg8/TAl5iPloGBEp9WMovoYZ
htOEwR4pb2fwqniefQjjQWmlJQ/qgA8p48SW5CdZT0k5b64f7arMoCZl6AZicmjxS/G00rIYwh7i
KYVY4IKVThHVOVKzentnJJjbm+Z+0oUeUhM20anWNceoGy8y1M+s0TmXt3pkZ6QYpRxUhTr0Czdx
8y2WgA6LvkrDvX5i6zQ0FXjTaC6V2GhcK1VpEIc2PdRibpvCV21iep5X9+YRYe6eWm1WdnhvB3O+
E4KUiP2xnwzOaa2qJpR8/5sTxnoM2YS9dRaIyBkW9ZabUngESqk994VdhG//5tRQiTRRA5VRU7qU
M1nsp7CtIQRLlqmqn0pDJXXKkbTVUzNlDbVNhMpYt3NJpI+zoY/KLj0YTTCQHKjqvjkWgdeWKa9m
wCO1/P2ZWh8KKklBgbML8ue8w26y6g5bnzh6b/VxmoD8MZE6REM/Q2Sq0fsQKEN6aGrjaZjNLyD2
cGSAjdP+UXfIXomiJhmixS5ZyoxIV7NmSg+ZEXYkjfqTpGb7PKNO2HZenLW3LZ6p3CdHjC7YVe/q
eRi7TRw5qRIeBj3gOJSrB3v2PcwdylLaB5E+LjxPpBjuGu2rTJ+vC+OKRtJEjI+LJlrEgPrGKL06
78FnBznJu84fRTPZ6HKJzC+F6ziIvEiRzWsvR3xBjlGApWwVfTjiGrNy8PIa6mL4Jc3ikykOL3kN
sGG6TTExhPKekmVuXqJbTeJc84qjqGHdjGiKYBidNMqluAojGvvzqYerk9REbDKiCR0aA2c3khFq
APVh/M/tygVB5hpTPRInq57TQysrwG6uDKQBgtzkUFnRYBdUmAfSYN2FmmOVzmEqvs0EaC6Sthn0
kJSpe11i2KD4nzs8O0BGf8HP6JK2wB1O3X2k35UxVl0oR/j72m2Kt6JiXXx9bLEToOs5SuB/Ia2g
P0cBaJllMnenitQU00aBUdMfUljnsPSMmIjpJpVi19QmrBAOjiZwcnT5BA+QQ37lPeKIUQKWFUVB
Pwfj8ufo45jyVE4Pc585aYuwFeuQ6P31411xLDVRMTRUQQ0d0snYbbOkpiKZXXKIvzMsLbwL1D26
sgmdDzK8vUz/uk6OHTr75zb/0PuZyD7T3lVThLXY98khyrwh30aH1I/uOup0ww2KJIQCE2d8b+TH
Cd05UuGG6lfdfEraTUDtXHPCBXXGlW6EDSBg/o9fxhh+2dKkNtVwEjols0yUt2ADUxb70cF6KB9D
ZKQ35p0EsGuLiEu9g2iRK4q3eZDZPnrT3qzt9Q9aMUHo8YPgq4ASQYjPfM9oJK3VoxHgUKrfo/5e
mJyrWH3BKv7BDmD0+LGNZ0LSQfgiMTlgU/U+Gp7jnsjA8dG+sevj5jorP5OfTHy09Cuaho5XpMKi
XirBUg6lVo4RLUso9gkvQ+ZI6rPcAqapbqB6H7FMzaGqcTCLEFhEXj7eRJpX1Z0jwP3X9feRV/Bc
1cqIbjFBouqSqjEfFONDo9HCB3Xizuo3egnsLmCce6H83uX3lO4rA7UJ08nLTaw+yU7Zvc+qH9EE
sFSU885XL1ozJRM3YVmWtlzU2ZMwxCidgeyaHEa9sDXtzYo5Rnf1jZ8RYKzgXCtSbo2QpKB57sxp
M1TjVjF3WvW7Vs23UXmmANC+fuOruuuMJKNWpARyUPYgmdMnNd6FaMSOqeJcJ8JWkf9RJiheyYYF
jBj5x8M6OznozEJKMhNUyqRwaTvrbortjB72+8DWWm3rBXE+k1AcUyfGlMGml+KeYwhXD3epIShI
maDnnHmmmT5UQxQJUKDlh/ICKXIRt+Ziip6h2TaNu+ssr8ot3pGFgt1SWJMvZaUXlSDMAnA8qdoN
tJUzThNpBl/r8116O4otd0ADP/Cvl3tGkHkogVhEtTIiH9S3x3BGACHxxH/1AFHrVDRT0U3kMS9Z
SuNS0lIzTg+KkJKEfmSdLTV2/ktP3SAHpIHG8+3XCaKxakmmocmVsavAMUCgpODtG1oEPa4eknF2
1YS6YSbYieaoohupoX394thGkn9kFeERMrVgFNjXl2xWLfK1SRilh6gdqFNlUmwbY6k7Hao1m6xD
KRS9zrMjUGNTa1biy8ZU309WGHPkde1lonIiaRbAUWFeGPdQya02Tjt8ByDxYLZs+eU6o+zymh9G
zwksH3D2KENFGKSxwH3qG8XJPkJ32EivmW940e8WMDWPhZ2gieUATLx7zVYUQCCmp2SLzoHmhv6H
yx7/+hbGdzRE2tAkwrfApdE3UiG6kvLda4OX1Xd19y4Fh4hylO2q03jOP3PR49wLeQCQysNxoqR8
Pc61M6GqAjA1xHNQC+ij5hVU1yyIhDo+Qm/kktA5cHnkQ2C16ihS5CxSg0TVt6y/Xb9Uts/3vw7y
DwXmkRa1oOjpcpCdHaHHFwUT7AQ6KDFmUmPfchW/CUg8xRwrwiGriMxTbSexq80mRSKuJ4maf8iD
i1Hirn/Li347tjcyJeH4HOZPIW3ILGIWV+co3PXrlHULSXcLKoOdhlOrBiYGaYyD3pZfaZ+XxJgk
jyaYQmvHG2rQDUa1tSi2hdBvQnkn57LPOfzFhLA6WIKfZioKbkBmm3SnhI4lBoGRk5ei5zzJiJ5A
N86CnemyL2PITJRHArx2u0sEb1T/jb48J89IF+1FHIAJE6BZ6AUOSrvSKjQ+S5G6dMGItaMYCcey
ryqpM44ZcZOSRKvGcjGq3UceY2YTibhQ5O3PXTMEwCYHuJxsGqrEug9x3hbiJAXJIZyBoSqiYzFy
6+FVCd/F4pBplaeoNSfHsuqyKCLeKfKXy8ZrRv2mKSZ5o0aERjIauAiv7Wg5afIaZyj15tjdWx+D
Yb7L+oFjf9ZUhAJHX9UhRlgYydA1MMJYAWcYqeBUJ+YIr5YXri66lJVS1QCOvwjIBtSomLfaD9LU
pAKUUGkdFTTyZfFzN6ImF35ffw6L/rxGh3W4IrmNhBDJeWyQcmgbxLZCFTjOcgezAguLeCLlzUSv
uV3nvDFuVzuXtWiWyKHOqWdWz+OnWbx3jlwPhPbNv7gpuAeKgeFFE2kj5hzDGkt7hqSGqi2+hQD4
uNr79QNce1yIe/DLRMABVJtLa2GNYy0YM9Lo80PSHIUxdOK24WjunwL7X7dkoShtQmmK4OSSCIA2
w9CiSF60cSv7cWBOzhQXrYM90oLdCIrkT0MouGMeo7mtpx0AiVrJrrVKI7JZl++0T+9Sy3SKMAjs
yBgWb2mq3bGoTTtohMy2aKhwTn7tYOAUwSfEV6PlizmYFINYSSwKcI3a0U6brWkSvdc5J7NKBN3m
KPzgjWg/DUNn7pGAWn4fpxU9zDEpM4S672p7e/2C1946DBbeoCzCJ2DbB+MuQPE8iumBIuMv9d95
wUPpWnsPiOKhSdB8ABFlfZymKdVIBBPIFdkCYo+sCe1GP0JddzJqZQNHba4e2hk9RprUHPGriZTQ
IZTv6kz1+mKwubnpNabg+cPXQVlGRfL/UmQjrddy2WjoIZExU5RCpUizq4mja4m11xWJrzY8pM21
mzonyegyrReaIulreijDD+SpHdEsODK96r+ck2CE2hKp1tbBQA9d1RsbDNvJdixGGLyuqnCTI7Kz
66KdN6VoFDshLpF8USAuWYQ+36q1MGb4n8vm+ecol4dMZyp0hgaOI0R7qYkRcF4Hw5pVx3pdaUH1
Wwz7IktnD0wzB7UyipYe2uIO5idwpOSoH4qDoNkBZy/ImljCJcQSeQuzOhiAuCTV6mZAs76kB63f
y/Kd1EVEFp6uH9iaWTXQ5ozaAcbqJYsx3ClmQ+tAWu6vsOw+x+YnZdtJGJvnvbHVc4PRQTuLgWIF
q/26GpB0fa7SA56IPY/zRhXfE+09yrVdEBVOPRlulPKC/1XxhJkQlzrNsuOPYQ9NPgDmkgx6kLFi
Why0uyIf7JhiFFZ5HPrZVaaXzEhtI0GdNBqcwKp4wdOaP4E1VOh3QfhkYQb38hJhhvpAmoOF72gm
S7mI6HOe2O1o7iYjdwVg5l+/0hVFo2ORnLQ0L8q6bDLabFaHopDHDBVZAROLdG+UTq/eTDP2KdL3
mGfuV/jTwRieBHZg6vrPnPfZewjyrooGinuN5IOcvuTj7/qjLE4zr7S3RsdYGqKAMoFR3h+kjzM6
aZ4aKAPr9DDkezU4pLp2MzXNkwYwfl2WPq4f4Vo6BY6FCvRQFaVTTIRe3lpqxabRL9QaIwPwRy+V
TtkAYSOtEwvlbXToWVm/G6jR2lgwpdtipA6blNbC5vqHrDxPdA+rugJEosXNYe6yKqValLosOwh1
Zffl77lzTHijHW8qcOV1AlsDlQAFy7ZRkGKktJWKNB/HMjvUKpKcQ0sac1ttFcuWZqKqXzlAtq4z
tnqdfwiyce9QNHkVSQvByokLFxX2+UVsdxJ1r9NZqw3okJplu7exlEgZG4i3HvR1gBNsEj/HMoRv
YPWoThvZJvqH70OkGl7mzfiNrQ2a7VNgNnO8pdUbPKPPGMgyibMx1kA/0RE7iA9CGTuS1ZM2mTlH
uvbusWsRr14FxyirXcqsEkoDFr1o9FAEriAmXppgkkbTI28oLD9PKoCJWTLvoSwGlXHEdRhBE7k+
tNsBffqSqLxg6JlBmx0M9PuexkZ8kwIdzRNWEFlkoEVpm2WaeQE1tVMXzuVGNsf8aUzzyLGSYXax
gRXB9/U7X7GbOqpIQDsQ0Wio/DzuM1WhDkEum0GaHfKwz7w5o50dR1BIRi/z2nnWxBhO6o/yQysH
22VVp2WdAFSWHoz5S6+nXS/uBgfB3KYXeI0pa/1rsCEqluZhPh37DRlJLiUllvo4zw5SXQ+nPjIC
NxBFCb2HUegCMyD2i7ww3RgdAfYkDej5gJVwx6ErXTrUjSsNeY9WCHHYjzP2QIhNVXAOfvU0dGho
C8sfFNRNLoWhVfJMnKY6Q/W1KDZpUSobLY8sLy106s6aGt+qQZBvr9/22gNDo+fST2dAX7Oph6aN
lblFN+ZhNtD0bSi30/Ra62JBxIDH3yLMrLDDlgNNQ1FlFSXbS/4kGsfhkEPYy3qn6Xe04D3hFV4M
EaWKZWEhiqbs7EGuYNnCHOKKS+2+j+8x0TRI2FHDWyq9ck/AJYZLKSLzaEAKLvlo4xCJFGnCPUWw
pyZGnGaijQKZ5HZbjb+v38/KoRlophPhYqropxYZsZXyzAr1SMJrzG+S9pjlvF22awQA8Y3AGtod
mnY51LPnPjZ5SqUE3DRFabqpImFXTdMam+tsrF0NwGowibLEvKiyXFJJMbiv9QGovKOTzsIYWUIo
b0Jj7V7OaTCc6Hm54D4unKBbCCmu1M0wJY8+AF5z/4qGXJB3/ocZ5qFOEOOJ/n/Srqu3ch6H/iID
7uXV7fb0zCR5MaZF7kXu/vV7lP12517Fe4WZBQaYhwCXpkRRFHl42ENQj5KBNi2eMj0jgfnn7uBC
Cnchye0wF1EFKVK/meo9Ja5u75bKSypBIUa0blz0EqlmI406BI3zZpE97b1+G2ffFJ3OVUMDlMVA
XsVEWoL9/czQhrnRNKO0MRBaR6We4pEYoIqmClZtzdAMeADNRLVeQ1ngUkpbTH2Fcn11lNvomxPd
RbEVjpm9JXktMOkVKwAsB9lUPBM0CyOvLyV1Gk00jCfA/tSNdaB6Cz6+WC+2iU604I9PDxAIEMFQ
/8hLce/yhtoT6Had4mhLaPRtnuviXWvRREEFyce1Bx+KvYwg3MEQGQCrLnUyirK2slotjizv+CDp
X3oTDPZHsHq6o3SwvUXzxu5O6vzr+q0l3tEuosF5Y54ydOS8XDxFLLrQiqNcdds5zgJ9eHDK8TCC
wsScyKkyKDJYB8uUBJJXzAXAWLyMDLg/9IWrlwqT3olQwoJRshdup2suqV4njGdTn69ruCoHtDjo
VEWiX+XfX7VEzalRsIOkQcvo5FbtvqenUoTHW7NJFUuI+T9oe/l0NZEW0Oy6T8pjrr4348mZ3pRY
4C3WRQDj4OjgMEIjwOWK9QviVdkqyuMkvZXWWwxc2JjfX1+tFVdhqw4ekOg2YCgrzgzjYrLj1Kw+
1DBQRmyLv9mOMwGcB69qeaJm2pRH6pyA8F4WNIDSk7AasrbrrIKFMwUQCsaoX65VTZS6TLW6PDbK
CZhdzfLxQotEjmhNCnIIOopWwA0AjHYppZTngYLntDwqwwEDJV09+z6Ql6R6ub4pq2KQ5kUOHlll
YMUuxUizKtOm78sj0MObImjBcNqonec0Ag/Ot86xcrZt/Bb04SzOLorZyjIqVQMsrHdcze4CCAzz
LLlH0NgOB/buScbGzY2nNAdX5kLMo906+wWEmsMv2Xn6Y7UB5/kIj4FjQiB2qbaxKPXcxaicleWb
PrxG5oNk3iXGn18mF1K4y57U/VgpJQrZuTPuncDIwFJaixpm19ysg+cmOuaBWUVvLnePoLNMTSwd
1SsgLqrZwiBJrGUjg5E03xugL0kwrFArBYQQKw4DQm2beT6gonhCiLSolSYFk9AxkTcx6PFS6U7p
BBfXim0y+jhkKRQDc2H5aTgo12JKaz+jxUuf/WEEoWpVhRkariL0Ol+3B2bm3CvmQhR32hwKeHpj
Q9Qsn8x0OCSYLEjlHXJenlT+ittyS5TgukhmYtdEMu3PDkSklXI7dcD+29Nz45fVwbJMtwXvoDKL
JjSLtOOsPaYLGFotiKqNIPoyN9Vdah7K/o2ad032Gjm1YDXXUoUOEsyodMIywIzHXcA4FBGdFQDi
l/Y+lVWXSjG4eJtg0TV/jmNXT9yx8lQLD4aisf+8RHAhnDsPeKMWilpjL9XyfVQVV9Huzf7n9c1b
i6kuhOiXu2d1sRHbNtMQ+bPUN79JimeBmU127dh1ZHeWQHa4aQxL4EfZ7/JWc76ynKHikUzmsYRy
ylD5Q937xGwE68e80jURnGHO3RIROQJeoo29cQMAoglWsnYnKvCLNOGM0lJM4MSIkh3HfTgJwpn1
32bzEjE4ESlO7lZDB2VbRQ5WCTla9Si6PNbuMmz+f3+eZ6iqWnNQIlZpz3fzs74pfhV7x8sfgWC5
pcG+krw5cHaMKP660Qm0crjAIy36th51ZBKljrY3LYnaIFIkIcEky3R83v/f2nGHt3DanOYFtANO
HJTRbFZs5ekYYCuadrbmlhh+11BQi0KagrMAkFh0CskMZEZPKPhIhxikyq2P8j+yL4KlE4nibmKU
abSS9hA1YgSx5oweiW1foUg7qy9tt8v6h3IWZcZEMjkjlOSZ0raBzAq1bDqGALW5NA3bud+WzqGX
fznS7i8M5PeC8jksosYSnLIOLZVN1m3QqHv999fSrYBBI9DAQ4QRyHLLGNdVG5URunMszXOOD/Uh
20uB9b3atO4PDbRaD/JWxzTb61LXQo1zodw62uUo9YMFodQnwYOIj3PtGsZUXqQudaAN0Qd96cjV
BC9nSXcANlRfleoky/LWLJ7x+MnTP6964H31WxK3eJEVK0qcAutiNX6VTO73Br5VL8Lrq7VqdWdS
uNXCA2vA1RCxiwnDosfam4zD0h5I9qyWmKJFGc5ClNT67JiQy2TxPd53eIsanGalShIb9O+oDALw
ECrKeD9SWWQGK0EFk4LcrKx+4Gw492fOOfjd8jxHeWwy3VwK08FrNGOjDorbkh8zaNXKKTkMXyJD
cK4+B6KQjDT6RzIVEHZuTRFfm71dAnszKBizpqJioqV+LADcCITw/ClmWyeIp4Fs0NXTmOfs6dpq
z5EuELPSA3uhDF/8y6dEzhcVwJ68kbcVeUn7Go/LLMgAK6XdV7V5VpA1cabj/JQWm6G0gH9Q6u0s
1YL2r1WrQUYPNXkZvVaf+uAkqpm0gMJmcaOh+Ggsz9ePgkAA3/imFQ6tm7wCjgOUT1H5lor6Plee
XlhLRg7CIJ6sLH7pPDJb6wtqYS3VGDxPrRHW7V0pn4byLp0xDb7c55PsklnEk8bO0+UNDbEMd460
O25O3g3PhsMikAli8wBPMPpTle6KpAg62faF2MXVVTSR8ABkhB0/7thNqVJmw8SExZZrSXd4TAti
2s8OHuqw4gsa1fCk/OAuO3sJpZGhxksMCVlsIoLGpAr0QVaVKAUhEsMUPRODBBpgnkxMAYgVI0xo
y9Ns9H+lDEOu2iA6QwryUkpK0R/dRwtqSEXLWrrRTikRQXi70mQNijyYnMGym4B+cE+cNEfZU5cz
qHKjFy6aHpwWz8abtN/o6pvRah6JOi+eM/CTgLNZlPZcdSHn4rmVzAA8TqICB8vG9DTLuinMRzVJ
PFs+STkG/Q2+VIMupX+zUyPo1GZrgSyyAIeYawopPT5f31gJBRl7ZLBMRlB0udyYzGpHhY4TqG8a
+oMkFO3kv1J0losX/XNcfCmKu+UmkhtS2kDrlJabCATk5GZOsrAaZ69I/MouXGX0yh9/7sPO9eM8
TB2Z3TDPRc4Ss5b+XA2iu5v9AO9LgItAlwOiH9zhnFYNlStZXoAOlGXsoBU0yQMhz0TfmpvpWZIE
p2PNc2mqCn8PRk3wsHDq5Itcl/oMaQkZ4lCpwb4RzdIMwW22M3srB1krGvQtK/evr6NAMI+tsahW
GqAYx4lh9Y4tGf1c+TEZGyN7jIECvS6M2f+nNf2tJe8ybarWqZlB2Jj8tItTNAt+fy1UOFtFHk6e
5gCStgWLRyrbNfRnYhAXw+FcpRQEk+uORgVQj6X6TAChLo+XBfYaS56G/Dgjizh27wXpbur41P6o
pL2q/ZC0japFgQwGwkHbg5H++jqubprGoj2kjnVkjS6lM9Re0ffw2Bp6WckOyRTlofU7rxl/XRe0
6kXOBHFqDqmk15kBxCedfg26Zx7TMmgxhAQt6P+fIKbx2R2UFvPULx00Sl/jMJ4xRyFBE4rgmbZ2
0QGMgbQpCpmgbGPmeSZEbay01mpoMxVvaGNP2lMZv1/XY9UCUbRkkHpcQDxNg13FU+0UKiJ+TEUr
PMUThTirO3ImgNNhAFgmm1QIqHcKKMCJl3iyIP78aI/5dEzPZHBXtSRb+VRpkFHtTfdZd7M9gNr7
Oyeot7+om3sRRma1AfV+lnjdep7tvWhhE7zrW0nwJasbdvYhnJ3LS5qn2owP0Yxd2t3IYyg3j9c3
jGdFhTHg9jqTwZk4qK9o2laQQY8q+pcPzSH7Fv/Q3luMCg1AOB0OnkHd+kF6tLeN3wvoCPjhjp/E
c4bfZ3ZcKAvE94EVwu69xS32ICUoam856K7kWl4VAjFH3PRLHVBM0U186mOwW6hsym/LF/V78V0J
lJ2Kv1xfmVUnAwgOowEAhIHnAuiLTEt7SYOz/qb5BiCPR2Vr7qxk+/+J4RbATGWigpUWQW6+LzA9
b3ynoIopt1rzE6jav/EAZzpx1+wyUXuJGLDcmIjbRRhxhFSuJijPrFothoGCw143wKfEWa0eOblk
9xBixc9o23NN6UtLh/D6sq0k2mG3Z1I4u1UKtG2nKtDqFvYm6f0+2mr6cTReB+sNpdemsz3Q4mWA
rcaiotCqk3NkGw2LAFiDauDSj2pVVCZShC1LlH7akEXT3dmmiq8UtCndxtZEAOCV5lsoixI8XsMf
9y3n9XSbdGNS2nib64vfY+z5gEFY4E41tNNYY+BpU3kUwb5xnxEUbzKgKHSB5ayehrMv4HyiApI0
IvX4Atkbja80w3ksN/ke4A0rFQWD6+v7W1vOgBwzHvGSiOCSFnCUxL+m7FGKwAGSfrluQ2shLog+
MCAK3bx4MfGnwTKA7evS4mi8xJhWZPmt9bVM5juD3KpdF6iNFF4XuNKQj5mMuBUBHQeuB51tl5Yz
qQZ4kvIYABSH6vt21Aq307o0SIZhBJ1YVoAfylxCPPGTXT9XcYDmPWnrdG1/O2a15ikVJv2MXSQ9
VU70rbSKHuVyZKyNZgZPA/pK3RLEDsFQ9OgvKnt7n8VUB0Zpck62kjgHwFjJ7rpOa5vFqLtRYgb/
/yemyJxUUgsIaX6U7DZENtatu8Tr5Cyg9p8zmWD1dAP5BrxJ8MpVL1dvwCDJzATb69HA5aTSgJSN
K8mCPVrN3TBkJOvy0cAIyVkFawqM2hiOZfrRv6G3vtqgQDkhwgSnbCtwlauL91sWzytVdakOGmac
KiTmy2ZvVHtD2cmGKLW39kIFRBYxGd5zaFrnVJL1xbQIw9UvRI28ZZyJX9vDq14uiedU47c06/NQ
obmn6wUIKYc5uG4jqynasw/4pGc9dOgLAcq89pHGQf/Lk+o5X4fvZHCl0R/+JqMDaiMbQ0dRZ/40
9021G70iMvQtMFuy8ubQcEQarS4pMNTgY0FbLYp+l7aY6GbdNqMEH0V9MLoth64Ic/0Ua/f21wxD
FV6vr+Ba2Msg2/8Rx9126ZQnwHPDJaJI/5Pmz0o0bIhaB2aR+l0nCMqYOfDxL7rc0NMDRhbzE8nB
1HU1dSzsliZ5SxlKP/J2ukntnWGnt0Cpfp0qQ3DoVtVDmyzqbcA2IRq9XM05spqhjYfimBWdT5qD
2aO9DC0gqP7FmeAmWwtPdACO0GoEeg75I4l19gqifabOSgYMfNXQsJHqQK6cfYVBKX+xY2diOAPB
0EbdLtKeiUGHUBVvBvCcAFnkq9GyTxa7E8hbPWMMscSaBsHEzU9wlOMIXJ8WuoTU6svUbVMQWNKS
bnUCvDomSpTVBsWruHnpWl0gei02OJfMxQZqHqOEalbFcSB+a+SYw+YbZNp0rbSH2XnOeH99add2
EBxmKqrDCIjUj+TE2Q4quZSqjY7WCaW9L83EK5NTUokokNdM8lwIF3KZk4xZFRHMJLe2caW4aVr5
Iyjns01fiDB9qwrh+tTRq4dOA75bRTFppfexAcSvWejeoMylt0igv7QMWaTWqijT/OCGgAY8/Zu1
tIrVDyPMUhswzEBZZr+S7Z0KwL7gTDMD570I2hhYByJeAijUXp7pSpvNZa4joHzt2pX6ye/jLzIo
yLI6+HNzgNFDF9gCvJZ2KQjzA0C/r6FpYs72FQh15V3yN6qcSeBsoevLzp41AKXj9lRlwUC9ItqV
ouz92jE614Nt3ZlZp5mMYWoK9EiMUFoyfxweZN1tnu2oDOx+eLq+aqvbc6YT+/uZtBiM8L3FAO14
Ck7BkmholOwtb6qtONQtPKiui1tRDnagqHhPo40GIPpLcWY6GmWq405p48mdl/1ofgfJpdrty+am
yAQOYkU3JP2B3wR2D6lrnoTJqfqqHnvmkJrt3B7RDx6bkTeIpmisnCVUcnD7A1/54Y0udcrQ/kBK
oMqOMrqhDdtr+r0hiQ7sih+6EMItHIoLk6GxboCsDHrqzcMJVNtlA8oVgRdfE4Q6G4YwMvo+cJJc
aqPNxjI7Gc4rKocx0QNpejOl3O3NN6CNBdawtkEA2QLwjeIeANOcqavqXEgpZrewuDfKgrTag+Bx
GQRxr0gKt3RWbWRKu0BKoewNjK2WXbW5T0XB5gr4hdVJ0NSJIWFYPL5S0ksNuFJoVh4LFUVd7cm2
kbHqddz6VnV0Wv2ote8SAGcyatlEt98zWd9gvBZKGrFy0EpREWAtMwIuGeAtQC7ESBfUy43syrkr
dTQwoh4VxFPs2jZgpBI9KRXB0LQ7Pfc0x++HF+Jgknau/Lp+0D/oZDi/D/HA5QIHjH5sg3OWutTN
E2kB6C6zZFNH+3HcNdKBxhJKfsM9bp2QtDPyM61Hp172jPJ5lBtMDzhNJkgVDob0K7LCPtuM/U0J
TO+o7AftV4mkhqQeEnVTdDtbxPOzQpEDOgcGNkBnpAxMMbdktJClPl5aQPctP09QOzHJNseYOTT4
xB7GJhluTeZAUhbPkgYXXzXIbpXcZONJmTAZbbE2eK7ejq3oxcvW6tNaYgIuOAN0A1RRzKueOWl5
Mge8eQHSltSKBBOC5E2tN52gbLxy8m0Z+Xq0smus0YP9/UwKmXQaO3UCQFq+l0FsrH3De8mx7kQl
8JX+cjQUIHHG3jGMf5sT1CtRqxsUbAvOYzzuh/iHVb6WIMaptNTLZZ+Oy2Fqya3zLaW/uuJXnAyP
vUpd3H2WnG3Rmi54Cqw4CFYIQUsywENo6+K+Z4QpWICSMz7+zOvy/r1f1M2SWg9jLXLja6LA8Ih+
WJTMMOGM865DlCxRw2YZFEnm2/FOxShPjAf3nFKEmliXhIcNGnawpZ9Iq/QlsfUasP+XztmMzU1t
vswi4NNa1QCMnb+FcMEdSrhSOfYNYP6q7eeR40n5d8kuPYMYN9b0s92kBrIJ8xDaWvcYR60fR9tO
G0KCfDC2E0gw6dj9OZAOk9ZZVytKW6xthdvOVLJNWi8ABC70RYnCZNyb9eskal9bOZMXUrgzWcq1
0aFHEC0Bm3orMEj2hdx5t9EOjhiWzZsGTcDlSTSUoV26CBDbrt2jEbTYG86B2of36y56JW6Bm0P3
Nx6J6M7l89cz6JVQ2wcBHeqA9lK7wHK50cNfyMB16KC2ZANpzQXlJgXSH/NqkCNXn4zlWBB0AYva
CdYsnXWX/kcGd9PMcl5EDYUMJHcBmNS9NAtx1sF+6fjXtVnbczZZCmR9uBwwvuNyX+AohtqMAQZN
qhs9Af84EbHvrMTHmAf7WwJnVZED/H5RQMK8bOUJgConBAsU2gbQGGEYAnVWFw5t2aBrQVMr+mgu
1dEmioUbABNKHowkmHUkUzFz+/qSrZkyWAbw+yzbDYLfSxlA9VB1jiBDebHs782D1T83BB2fgqh1
dd3OxHCpTavE09PqGdLuTQLa0zUjsMHLT7L10IqihJW0GGIEDD5iuBtgPjlzq9SS2EsJ3HaZt7eW
3j46RL7JTdRf7NR8UiR5g959NLAUk+C8rmzXhWAuWpbADJInNTyOSia/1VXk91sXHLSuLlOBA1rT
kc26ZTMIAOXmM8VEXywiDeA3XRAzLsrOGX/WtxgqoTxrcuvlphpet5K1kABVg/8K5F8dyKX0Wd4h
JIiqRrkzrI6EqVZmN2TqiqCgfRrSXO3cPlPQPRFhBpQG1InnTHT2EhCBueOQDOGMhP1TMeaJiQZF
o6xCFSSRIYaOTYKC/FqS7eJz+ZMD8lXNJiBgtQvtGDvPcZPcpRFYd6ND4rgtajdpQfx+ml3b+PNH
rcNcDwwaoKxP4yEydCZmaoyVMvAS7JTZHZTvtozyqikJfLfKnDN3DbHpQQiJbLCxovv38uxGZdlY
tYpgRWtBMdwEdtq5k2H7IEvdau1BKw4Es+hQE/Rau9yksatYYdn8KJNtFzm+XG8czECckD4GSfnc
ualTv2i96OSvvXPOvvITO2c3tySPqh79KEUwtK/ImLnzfDtofSiBJBdA8K8xJkmWdNcON1qf3V23
3BXHA0w7Jg8CfgQObx44pi611MQZwqycMYfdm1HpSbWnDLNLIsxJtpT/Ux5neXk9ZtIyYk+65Ige
I1cb9R1xdnWHAago/kl/JQ5oPDCko4b/8eg9exMkUmxPmYXFBUWpK9nPkta6pjW6EoZ+SOpTT1rB
nfSBL/9kdB/EJ6w9H/f6pdHVcGalMWO4jDGi6jtkaElMEzfWuj2VTEwJxUxNDPUsn2lKt/koh0lk
eXazPBdztIuUh2I51poGUuT0tqvCygmJZn+5vuVrfhhzbtk1jSIFZmtdfqFtNsSiCdpo1GEAPkNC
Y79qdWGtzoG5aLOg3W7NFWPp2fIj1AYG5VJaXFu9WmFcwjGrqkDHfPgSOBwTPWUauWswALdt1V9L
aW6v67gSG7I9B0AZiTNWS7iU2nUl2JiAEAZx0pNkle4yba3l5bqM1XVE2y7r7wI2nk+YVHKDfvwG
8aeVfus6k3U0MKrSRDShYU0OHgKghGM4EYAFL3WJCkL/TSKrpvvamV0ML/fKPjSJKJ3Ffog33XNB
nL+U1FYriYlAtI37sGjI02TfY4LJoHebiUaB1pLN9RVcCa7AaQXwFHrVGQCfsw2AW6qh+0D/Rs8T
0U+lfpIHr7atfaGK6O5WZYGFFRVxEC2BvOxyFSt5HEinoB3DTnRwvI99UIGutHZuuizZYnKXiK94
9Y5FEuK/AjkTpFGXz4UJPHVS/FykMI/1Z0X+jokNftV7E7lfUt2PcMzBRvwXq2qiBMnoKDDEhHuz
lLkztFOPFim99HNX17w59gvRU2INOuvg9YVkDnruwFfK7R2omI021QH1pJZDtoPEYPFts/jW0uso
L9nSpjSj/FBmDTmYZjMFqT3cxwpxHpNGNU4KuBEErnftzGN2LkvHAlKFxpHLHW6tIXaafARWvkWP
hfNu0/uJiCLL1W1FuY4ls/AfGt4upTSdZQ69pgBBpI83IwYSVpPlG0OxV4iJ/7uNmjh+K+l7o7/P
uiW8vrfryw42HdZ/AW/KN5WWi1Za02jhoUByTH6L1MFv5iQP5DrG43FsBg+ur/P0rIz8tJ9s9DxN
pdeZeLgOfS0d5QWjha9/0+q6A8OGHJOJHDj/qpSLqcoTg+HI+tzNUstd5resF7Fcr51f7KytgHCQ
Dfvjzq/tlG1fjYx0tG38BeCPQE5rx42SPt00fXHTFvfX1VoTiCQX7IjRuOImv9xoxwRZ8TCgH69N
zVMxvioyWp9P+kL3ZpLtrstiH8973nNZnFEtjhlNC2u0amM2GFaNpIDMuiW4FFdtF3MhgWXE+x+v
ZnbTnEVDlW7nI3FwZlOnqUMQ1qRBHNtRCE44THKdx2lryP0caJNSBma+OIpblhE9znZhbq4rvHbV
sJYozA9A1Qn7efklWkVnc0Af9lFfavDwDgAcEhBjhwPJJi/X4g4jDJynMekGgZNYu0wRBoIAC72w
Fl4hl4JL0sR6GmGlB+2dImHv6Ke2T337LzDPyH85EIPchPlpEkStZu2kR1AQkCEEObaebVEnaPxu
JqIH/apKyLSZgBrKYInk/P084BJoa9xshgZ4L+1OmYbRv9k7nv8C77N20pEsBRSJjaeC179cPL3W
o7FlDQsFfUCTvptgypdazH/hTzC4SQPzLywDueZLKWgpB1HsgBprhSj9hOfCc6fF1nZxSORet8K1
lUOMiFy2+gHJ4464WsUOMWwUWFPmzhvXqm6m/IcRC57bq8t2JoY73fNSDklug+IRFVw1eSej4Tqi
qvuqKqwKgOIPBg3wnUcA+mfdB37RofdxVPug3bMwVy4uvl1fslVdfsvh34so1pXULnH9JS1lg6xj
DP+oM4F3WHOHeLKjjMsgkgbPUgfHVGe4SOAOFQ1USYUfwdiu67G+Xr9FsL+fucJxlkqpKwHCrKNN
Gdm+rt6hkVD+CxA5Hga/xXC2bCP+oyqFJjmQFspz7+xo9Ou6JqLF4lzpRGlfEXSUHZXYdqWm8Yhs
CZzm+qb/1oI79xGQKZLeMGpsxQKXI419G81m4I3/GwfjILjBlWui5ZGf8QH0uUOsCIJ6PQs19ZuW
oT/Gfr++YGtbj/Ig+M3A6Ii0B1vQs62vzLgk2QhIFI6jY721huSi3cef0k5gxmxZ+FudsY7h8esA
Kc27y8Ss52hxQBBoIjLM75PhG/rrK0waiaWvdCKBMv1xyAIcOFjvAZzDv094hCYDysMacTizCS0e
891it65MgOVXs91IX/90GdG4hp6bD8pKJI84u8umBoQjJfACbYlBl+9zdazHNwKurOtiPkcKoHRG
qoLxCyvYLc55Srm6LCpFgkrdJAGMO6gDxcsFZ+jzTkEIwnm0QWCGjc4zi8iVVTgOBWJkBL+HKfu2
XIR0qHHBzaA9Mj3cIJiyPG+vq7YSjzG6ajA5gpbVQvaYO1eGNs5jESMVD+raNNkY2rs2RqkLcJsn
gQIn0zN3SiovW+ajHP3xmYZsJB5xqrG06Nq+PAVJLiMLlKNSg8t1V2ugiR4ntI6KzsDnw3YphvOz
epV0ul2zx2jTumkRdsj5m8qDaYfX15I50suzdimHc7Sm0Sjlgibsoz0WQdYAfjueRq3zpvlplEVj
Qj/7QyaMTTuEwSB24CIupVnSVBpjRFzlbZ7fKm0HFgQBAx3/0rMZ+ZzB2A80dC1jehMXnBhtb1dO
Go1PB9lriNvfxCHm6YbEw0ix+2nzfn39PsZinC3gJ3HcOevkRS7NBuJGr0LjjXvC0OKCejRAu8YX
+RiorzcU6VnqekfLC56T8H10izDz96L0BV9L+fQl3OpWVQUE8CyNTyfb8t/sX9m9E06R+2DVB+/5
vfs2H70YrYvX9RdK5W4FJ++7oagh1ScPYeG2WwNdfGoQAwT/7gLYoQ5uuYlPlmCb+SLFJ225czjk
Bm1kG+s+PyNs76SdiaE5mGPjTYNryi/V3dR4yWv3pXtvZuJhZkESOk+L/jW9MTHA2qPp9+sLwbnC
T9/DHdg4teKsbbEOBRLV7kYO7W3t1Z4gJP54rl8zN+68tqjatAOFmMHPFq/cyXurd8nNl9T9NgTu
Y+8atyNqEA+qN+0WdE9ab8mmOKkvN3K4eXW+UZduItfzhnc5HP2bVznUvHtRfZnvoflnLTDChZVI
kM3nLBGjeLKslMn0lLnwjx5wbwE4eXbE+1NSsk+SOOtLorGo6hmSltCfnlLk7bK7zstCwbLzN84n
OZy1WfpkJ6hHTE89dd+GXY3e1DZx95m/FU1kEC4eZ0ja3Pa1kUMl85Td9Df9ablxNnXr5hvR2eVx
b5+04oyJmmbhpBRa1b6EeoslY+jO4E7qTrHc8v1xirdosar3ReGhCtTYbmPu0sSjGCINdILgIuIL
QP98DKoPBtioGTDh8mJ1SmQDVAuWXR9P9uKhnP+gxG52urNmtwrf7a23BO0uPdDTuBXc6f/jzvgt
m4vJzKXHo7rBQkzUt79N/YHeUd1rqNcF5lN1b4QdUNFIGV53GetiMQcIYQTqFEi+Xqo8ZaY2gJB6
fMoyTCy9t7rH9GdBtI0GTvsBM0hA3fpDA5DKqHeiJgouPPz3ap+J5jS26zKh+syuLedG6j07dafZ
d4zDXGNKl0DPdVkmoxpH9giR/aWaBgH52TRgZ7uw3y+YFOk2u8L/eX0xRUK4a193og5jCaGQuo82
ziF3X5UvhUCR9bOJ1sD/aMJd9llfVebCvK86PuFumwAbvNXnTVfs5/loVc82EVyv7LB/cvdnAjlP
ujg01qoeWjVB/VPbK56IbV6okn65Od3iqBSzO8cnw/WbB8Sa8KFTMG0ywfnm2YH+sbjfa8e50KjW
WpQxIcjeGGjXD9Dl0pfeq+ruU7Rvfx1dO7C96zbBN07/IxNAEIxPQn+Nze1XgV4bJPQhc/Ss3ove
0Ssev2bBXf6trA+FnweP1wWyA/t5u37L47ZrjuUsGmLI64yfKJc/12+YJDs8O10jEPQ/XMdvSdy2
xWhezcohnp5evhMUor073X/Nt+O23YqmMol04vbNKZM0tlMHAZ7xNamAFIy8VoBA/h9G+Fsb/s6T
9UrvWMAgv2fPceeWruz3B+JLAiexfo8jSfIfg+A8bpFStVtmLFvy/gInG+4w2Gf2VffwV54C0BmM
PmSGx7MgzLIMmoCoYlcr0EzbW8v7Wjyl7va6va1fmmdiOH0GjehdakNMb4Bh2DPyUHKrjfn0NfvZ
BcVLK7nmEXRD7rCR9u9oqWwOosmLq3Hv2RdwF8mwUJVQA1+Q4vnjTW4LZg7b/UZEC8r896ejdSaH
e/OnKak7u6nZgsZeGkZ3yD3uXvP7cSuC2gg04q8rxc5SLWohqQrITew9RNtsB3JxgW8SSeHuq6XK
07SnkKI9xk+ml/qNL4fL+/t1A1n3gL+XjfeAaAtN6yWDmOiXdlu5ABX/cgLbj0LpPg/q015E37zu
mM4Eci6wKuqWmAUEDqHl3lanbks22v5mdp3dQdld1060hpwTlDN5VHoCWc4WrDUwPiM46i+ioUki
KZwDNBJQYFnsKKsnqXcdl7jyo3Wy3Upg4ux3eAtH2xqGv4DdgGVILm/iUelaTZ+z+amTBw28mxH1
hySpNkM9OoKwYvXVjoo/2nNQDwdnGNP5LJdbGsuQyxi98WS55DDc1bcge0993bU2SlBFbuSaYewe
bAx8fvurB86ZbL7bG0MVdV3PITvMb+PbKL4bgv6r7Ph2EFXBdQNZNf9zWdwpM8w5aZ0asvrqoC9v
eeTmiT/3uzywIz+T70ygWrNd66s4ffrm/xTORR9dhMo0WLPhSN6j08E3QZtO8CRn8RWQQYFzL5C3
FiyeK8sdvVlO80EvII/6yJK/JIHkyTvjvjzkEfJRr8R7ryJPRMa2GtexVhP0m4CvE2+oS1NqbAYl
yNkV9HAKE8zA9B5MNxk81X98fBeN8FmNFM6lcZFCgpHySBtCGmYj3dSZ124IEhr7ZRaFJGyxPp3G
M7W4m5VWJM1Ms5yefG3xaaC6qrvdvkeBeSN6hvNI1o8o9Vwn7uDXMthBkxY6vZRHy81u9G9a4dvu
EIgMRKQTd+ozM4nhZSDoEMbe8NU6JLvubetHHjDs3nVjXHOaZzrxJLuYOY95FTNEkS+kcduj5PvC
dRPJ4A733MZ5ko+Q8WX0Xg7ZzZvmh7GfPBtBUbveI5JhX64r9ZE7vmIUOneiF2KbeT/AnRxuWy8L
vn9v3N0pfNPi4En30znoj6CjeyT+1ptO3rZEam33UzS3W3TgdO6YRwCBa5HCdvFUhxnxyA54c2+7
JeHP7SAiDVyNmM83krtjaUM12i9QefZeLDe/NX3TZbx+li+Cxom2k3MkRpR3ctNAUub6yY3uk53t
/tQENx/fn/rvw/Yv0q5ruXEk2X4RI0BY4rVg6UUjNaUXRLcMCO/t198D7uwILGFYcWenYyK6X5jI
qsystCcVGRiIQ9VKpJFbFk0ahlk+h16Lv8t9yBvVa/0Ho+gbBKBHgciGrZ+K/Ulr1kg+AZKuIThX
Vjpx8qkffQRlXMo2nyfAfYfk6tt8c32am2b1OyP18vgLyTaX1eE36ZTJI3qUhQmSOi8UH/RS/eWC
zjcte99p2oHF1/AzP9QD440oRKvAfqPPNuq6QkgjCWcLx8JolleisUrq09I/okEdXRr4XpdgKv6s
R78jxaht1ZD1zfx5VZH1NkFOhtEJP5lxR5vt30xRZ6eWat5yHghyb28K4VeBa7rkeDz2BFXVVWTt
l+erngFSaZWdvuxD8udgXw3tWTPar9pwtWdbOx1g+1iCPPD56KwpWx4GCzQWZCIeDSDyrrvlY0s3
/SZ9c317h0cOYnhNJCVK8fMYwHUt8bRa2YfDgeHxTmr8iAhlwKNamWPdIYjoUaaJOjDsNEjlY04G
+0Sfk8IBph9A0IBsoT1dLp9j9kTuIfrXoxDM9TTgGU/dlNuFjdnoAMekG3x3yiVxkyAV/TbqznHj
m9jtpUkZFonIaI5mvXg0NOnNeClY6D5AaGBBLF1vB8JbVcgo8p23fwTZ8ohSkujziMYIUzXEJ8vS
jBP36yt/C9613PKNLyxVxEZ244Nxb7eR8B+HOvoO6uKq8lpXWY0a8UXfJiQj+2CFAptI8CkzTiOW
lpMTVjvhz1e4bUhbG2vGtc5/nrqM4VWs2sNsPHxP+hVssCO8Fp2yOWOHFLp6V/UG6Hk+SdfepjRU
uNfoKLYxh8W47J8ie0+Weg4dOa/7RgJZiTi4gMVyg1Ejg/UU3naY3R8wyEAzYLSRpJfoGYk5sAQE
p+qas2xhHaezcmNDJfGp11EOUIn6x8eGLl3U0k2s6jKwPH+777FL8oKI2bZ+8VmLkybMwf33UNZm
VvYl1kP4CGUCVar1RMnU5bySmq+US0VA5s+VNiH5PMvOalcvAFUrKB7hmor3iCMmGCRpxChmmUB6
4RLUYfgqGe30UO1hFRx0f2SkIsXnHSAbIBdPEjJTgdSbY2J2x+8LffcVa8/19uRvk1+PDcrPR+6e
KOV+cQIwLBxljhqAlT0XprM/wRWyH9OYkrLb2mys1BmUnqqYqPyimWFEZpCyzgiMqy5ZWHNHWGI2
4dzJ/1nP/RcdSo/DqPSKLAWdSitN76U381/zXbRMSamxEkPiT5/nnhZ1WfOgU3w1Aa1mFW/OWAu9
z9AxoejAEBWWF5iP1dolEvCVK+yeLXV5xUd6ZyTHpeVedf93b4hmrxneRjV8R1cOzaYjaL7WsRl3
qzNzFD9fjfuPpS65agMx7CDfkKxwmRnb80JXDH4pk1VqORrDnE5J1Pi2KZuSc70Uom94uO0LNHz7
O9aYDA2nSxuUMQ3KuXb8qldnIk5/uGeAjaIkX9qKNtvOVqn2/89t3p8e9SJmSpddm+Z2egnZl2vH
NAANx3Cipx6AMUeUI+hkcoJWRRDJtnMLnQWsLoZpHUQDEUaB0EdHN3qFblM2wCkaGjr27qfx+6tY
v/wbLf+mQB1TVbSzLmhBQYGW+3pqL0ikuzrTTA7C+vPuv+lQJ9VVspLPhlYZydxfQu2SEHPxWr9E
JtM5H+zFI0qUr+w6VylvwxtHe8/y9UiLCcLgxmYGwdMK+s0T9SAVHOcLKlaZnwvDP2cEznhDxJNM
0HLjW66erVloExOZp0Go/6ZIpy27LEolX8UpvhSHTPvstV20d3WGezH50I6pUBbZv4pBrcqohEmk
N/9cde7V2cw1tI0pesB4yJgcURbZk+Mr5wy3FZHKMFGR/djN9Mr+dyc3LEOCuzbgNlLGVOZmbiHx
tzaTN/eA9zkl6LhG+pWwusImokNc0ogUZUqbuFWyYH4jhWyFmWjXX5jnMmc7d6nFVlRoGeOlnn5C
RxQpw1rIwG9PY1QU/WWr/wm27apHm51rHljO/6Q9GhGirIXiFHEhBsjuZsYFCCEk0IHktXxskQZL
8EN/RzRoSzGrc89Xgxb18ksIbQpXjONiMUEZCClBU7+TIqu6Dpe9XZNgicoQC5jvNtn7iA3KOMyF
XqpmFY4qvuRmp71dT9tCQ8McvA101aw4bb7EzkU9ISl65PgP8VXRZCKaC9N4lSv8pdC7p2C5kpYN
q59j4O/Bl9FhdTWXr0mWQVq24qpHYD0s+mAttbyFtI+IUDZEbcuqjEQQealjsn1ztBA+i4S9CdvF
kyPqrcaRq7FbHYlqeBZ31uPP0GIqPeOmb4Zu5JvniueEgXozZCrhtlvUzTChZ79Gy92zlgCjUz6y
PPMJksPGAYzVDshzP3Efw7bAOoWqOV96Ewnu0i705MTwOqYszFAzw39YcT0gYOGGR3wpADXynKGN
BXudTKQTzHqNt0CbWaFxJV+O9vFYI2morSHGAfYbiKHRHrvkfsx6B7E462LI8rqQtQgh59ZM0FUJ
h9QF4IU51yI9thbHqCTc8THpG+4sJUd3pClWZ3zsSbEIY5p9YUgZ6a52AyyY4Qsu122qv6HBlsx2
GcFfrrqiNSb/JJ5a7XdwanfiWtOSzUpdDpLnmqGlPDG8p4ka5v3JUM8KL9U5QM1xMujz1uYIHYAR
uJOMxieVeVrsjJ2zk5askvNEx8VAFSAsGBvEQOSt4ji6/1gqsOXBgwUTQBFbS1CvMUNsIEU7mKKh
gLo6Yd/kaqYDMxARG0saJtyeO+rUayNFCLRzBzlyzuKtLW/MbXjxRrtKifIWW8mvhCXuwx3TMiBj
PA4Lk9Glh979e3EPnLSuHBHsSiTHyp3KQtxApNVsNbxxrLiBH96wH9QApzJgc+MhlyjDnYdVWwcK
ShsIuZS1aQomv1KIv8/XnubvZlZqGPYB7eTE0F47gv0i5LHIT2r3gOfy1wfQ7MKpTK7lUFspEXvO
4TlEFrbZbpOG7ABVC9QVgvrfv/D5MLGHdmkks7BLkZ6Ybns5uqbCAmlQfoUpYtNEYm/3hKqm+/6Y
vYnih3xHidLoAiM1vic4KLHYLXpBQjyBvZlhU5PgEk9zzzHap3vtyTOM2ZuvuTrvkoj4mq2c50/M
2vwgOvRlj9mm9FfquC4W67w7q07brmIgXL2JQSaSNKuv69xXPM1ZRBje4KLcEtNUtJ0GLe+ME2F9
BOUwYoLdq90MZy+cfHUZYuS/Jlj1VZuVpIeS6bwq2EJHqlBL0U2qor3cBBASB6NWLx9/yaShHx8H
pdoVLyhhVSmonGT6bCO2WiJYSmKLgSbrXLva+let63aKu/TKdajxFqd1fxRBZ3zFhAd4JyGUl5mX
PCAI5iocFEiiLusYKtg42LRVa/IaHsSBVV6ZerPHXFMeZxzlor8ANAMULoFH9Ou1tjrCYmrC67pj
ivI6Y+RrERWAKYEnQNLh5ymAwwxvWSgalmRGUUDE/mmu/qrUD782Ze/olWeO07PyEEkVY7vCRO78
XgcpGxdgFF0K40Hb+4RsI9JX2pu385fbeOkv8w/XUIxU0b2lYlV6TF6xyFg3FpGms/IbE93/+BDs
OAEoB8BfpR8Tgk7JOZLndueX9vK22L6hdq7+Dq2dTuANDx6xp7OSgFMZ2zualM6njq/UnA+a3EGC
YZmftp4tGtiD83TVS7vB9WBaytFY6YIpl/iOLqXms6b7S6wVAK8qhT1TbeWkxG/ASBUBTZ+b6Jys
0SRpRoGWhetFbAoLkvPPwnw184kQ/cIA0bUw1YZw/VpJC5KV2zJYprnmnh5r4KQCDjAlGGFTB5jc
+we34GRUVjKvOwumqM00dbVjZWlYFCht6NOinrXNtTtHtq+rWrjT1I/HPEw94yhO/c0DJeJzgGGo
XD7wQIQ/WmuxxGjSaPz9++g6uj8jx+cSvuzAgd7jkNJ9SV41589jHm6OHPU8ARZiKB0C9gOYj5Q9
DjPUZhAIdOdixVuiIYHSEdDF2qeM9rj6wHQ9Jq7ljh5leXuxlER+BnrqacjGIzteoCtUXrpWY6oW
IKZNDu0Q58dcTlhGwHBhcxNaPBBq0EM3wRy473mHQl7FH+IZhozUnZjPSVXasYv8espYeDRxcXfk
KNHLCjdRSx/kBKjhbKEQMT5Ui4XmzxOiRr8ctdJS7+Uxi1MptTuilDS680y+ouWjQ/ND8lJZ1TZC
aPhebIRnDz2Hj4kNdoQWmtF53mzuKDroZmWkhgEKtFc3PwfJVc+7q/2/kaCie7HqeOyEBImowu6T
/I8fLv8FAeyFxOgeZB+yca9dqpIUbjXIxCKAI6okWF+jP6YwqM6PUxpRoF6BxcxTPM/purOLZvWr
3jBUl/XzwyWNLiEUFpXQCmDAAyosH+gqHlpPYSnslL7OR0xQ9qGYVamrDPcghcDBqWLCOxgHilVN
BRRKwfAaJsaMgaQ0okZZh3AeKl4fzbvzer29ldyR8z6H7+dEI0vyvqmNTbAhrxjp1GJjdcq3sRZv
P5AzJv/bzVGvkzPj28T38BlcX5NCeG+weLrMWHHgpBaNmKXMRBFKGKkOue6MbmlUBN3GbGWeISS3
dXGPhJAyC77qYcUeYhC00W3N5uhhpaJL1F1L/NPxKBSIhzYxWZGTF5Nof/paHL/W6vlj3VmPT3Qq
Cz+62R84psqsDOo2grRyh+tTu4yO9X5uRx8ukuQszNTJc8Wqg6H3DYiStyMZKYboRRXH87g9J4/J
Qvi4VkxHa/JBGZGgVFvyF54cdSABlwpF+e2+X55j89yukfuzLGPT6Ck6aUuE8Cd1+fXBsPWTmj+i
Tmn+FfAkkq/gTtX8ImW/4tiICsZ9TTKI00MCEB0/WKd4b1zazpdar/b6M7aYvPO+p1dqq7lt8VFl
XGnMA+yDcLD6/bGQTPKFXdcychPyAMB1T1TM0OjVe0F/zrOtE+zy8mkOcN3/jQbFWJWUcy8pwv7s
L/4kVU1UfjVzWfubWYxQSieqoRNyqg/TldeaICzrdG5kcP8fszLpu2GdBcBcgPUHZC/+/rx6Je2r
eZ/0tyraemHNyJzMNMeMycxKdKAcMghOJa6GVbc3fDhEUjRuKhITnbJo0x4e77ZGGgfrSjf5mX/5
s08OJsn0jZKT1/wYPeWkW55izT485ngqs3P3AdT7IEptmUVh0Z/Xl9YjLjy5p87Y/klNM9KOnpbp
RqWnmRb/Nla8nqNC5e1RlGXldG5F8R9GdXQOlKAWYu/KAuAszy8v23TzVpA/XaK5xJppFob63Kcd
j1G0QL+irdZHWMBQ/0ndHFGnRHjRz2bYKZP35zo9iO6pwZ4kLn12pNTgazi1ztxgnPpwqo/YpcS5
5VSn40qwu0brRme87VXzT7FtyfLT0yzDRw4615LT6TDTD6yXWJhUpW9maUQxqQqqiFcH2uvLwnrz
P97E5x7+1JJYRm00+uvq92nV2F8rjmivtWE8+4RVDJl8T24A0VjaCMBHytyWYuNeoy7GefOfyeyY
i+fH58v6/eEIRu+V6zXiLK2hxn70FiyeZRbY4NTv8xzwpoclMIBMo1zp3OeLeVvK/VmRk4twzS9q
0v4Lyw0MqwFZDs18QG28Z6EJ6r7Prlx/djKPqN2ykl6STn98TFNZFZz/N5GBz9E59aJa+L7UQ+sk
U9a4EIOY+en8K+J196k0GhPdmFVElDOD7GBFaekfALFR1hdV4DBRys4pfsQnFd76xm9nvtao6P/W
XFctEyCqiplD+qjwHC0SYIzXcqeqW8+fKyEpW3RukspLQzMLEyx5fvxd/MR3AagS27KHpVwY8aa+
y5ObPEYLxRzWf8ZrV7Rwmdk22p57VBJmzyi5+mSlrgCFsrLtyn6xH5OfijfRBIxld8DSxV9o+DJh
4UWR6/fzs37Zipq3wioFY/V1YNi6qcaDMRl6pVC2CPKF1IPLzIgIenqiN6xEfmV32gw2jLrlOzqU
kjhSeO2iBnRmNvy57f5PC0ghrbcMGDdyOtisN2Tq8UarCNo4hgcNmw4olRFcN+vqTJqf0TaakOt+
acGYbjjTWDF08+dzoUA6MAOJvnDsSuMotVlgn0XmVRi41M2CdK8brWe5OxPO/T0JyoI5iy5umzyE
c7/q18TYrHanjiHuE4JwT4N6+t3M62eAU8fcKCrDmbYkm043GEc1IdT3RCid4j24F1cgc5/XMyK+
7tBCoOlocWG9aswDo57wGYcmRXihSEpvBcypxEfWZD7r0qkn2+nKJK3y4dKLQ3c5yUeGMWb8/o3B
kS1WsbOt7xP8foFQMiZaaZ0Y9mWQ/3uFvLuKmzyMKHhCjY6AGhQkMkzCe9rVtu0P1k2w+BiM7IiK
m/ZRVku4iOC3+huoZazZj4lS6z0bA5sjAlcfazp6dAUj/pbsxMJRrSBVHTmw0H0mmunvKVF6LvkJ
8tEiKPX77aXSLpe3q2bvE+3PfmumGOZpMW25h5fG8MlZOkNnkLnUzQtpUP755e2pJmRjGD55Zmjm
T/M8MIcpCAC+Dkv1KIWJfbn0nDzBSAiaMWCYEWCQ/vWxyE2Ard0ToZSmVzN+Vszjm6V8Pu4BtNXa
x6O7rUr9uDkEva6mxEXrKrK6DMoM9kQq1X+thzl4HpSvm+qInpdNkZGr6VmlvcCRzo8b8stIlhjP
fUafqfL65faYtVpoAlMfJspld2dw65YZyWs6A45TzuGgXxbPL1u8GOaSPCnaJjd+GTuNJbT/YAj/
vld61LRYFKp7jUEuy1DdQClufdD/lan6JkFpYCvKmGwbEuN6RoJE+wVYPJ+1VnairH1/bJTyqSWW
ATdYSnre6qZpfvJP1tPGGMa8fO0lYnSrMO+Iem5b5aooXYpDQ06vN/fmHJdk5XZsb1CzSdEBysYY
+hmG3fNHvb41F+ZNihrKuV9XpqaeH8v/P1jJ7zui3l2pjrEiNirA0SXYbTF1fEZpllztdKcz+1B+
RrP3rFCmJEBvnc8nOD192wINwjcx9KAR4+Shw0zVWQ/ARCH8nhxlVBJfLBxOhGSs1xHRt7iu5fKp
1qzP0j7Cu1xhwFjFgAfrYfsHf+nvI6WHazquwCzSDGxGria9rSCKCzSKFTZDGKcf0G8ylN+cYOeq
hDFtZEITwi3lvW43rMYGfviNn67ANw3qke6izsvV6yDv+sUsNHSzItci68QwtFNqYWKTFXSwmKJM
htRdm6DLsu4sP0uIMs1lpH2KuoUhuFeMvLKOkHlVlPEQ5HmpJBJEJE4ATOZui8sK0/WHA+OqJloJ
70SR3m4wvwqp6w50IIawGagDoDPWMjTDVpdYlszKU7HeU4kyGr6S9SoXpnhLIjTo3t6S8yd5R34c
MZVmu7r+wbAjP/uc7jmk7Ih6FUVPdkExIFu92RYm3pS9ziDCeKzpDVm+g1RslUI6Ljp62M5kiZw/
RnoxO7xeGCw9nsi53rNE2Y8iKPhmvgBLa5B7A72reSSfjmkZMfoDoddfh48PjrGWa9Lc8/wCC8o4
7My5Ba8jLwBDVAX8e0iKUpHkAijVx0c4rdGj36desLTpYgf7WYfWiRdMMLy97ZdI6IkEzUALHKVt
szR60NgfJmREkBLFFqgBcyT+oWIofwGlbAjsNXNh1K+PORtU9REdSgBDCWt56goHJ9mi3vx6/OMT
GTDIwogL6ulK5TxSsChzODYAeGIUejNfCdrKVp8awnQFJ43giBgleJXSFTIWN6F8HSJtgCIhKzEx
bY++KdBtBG7lzhLFBzspckh7mPXPwRwheQBIEZbtm7QMI1rUO1ULHZogHVyMavr71Ea180oOHyzn
gqE3t5zdSG/K8L/XL5wA2G49vv6J6sfd9d/s7ejX3YKrq3Bwll/W/+lofQts85xZSwuJ+E2vNbqx
20V6ZNqI8lisTeQb76lTr5Sy6MqSV3GCazQt98twjin0HMPvZqlpxR/AJdof9umZWzNHggadeaBT
9IhiFObYWj4ER36lhc5rSXIswOTNq8AwegyBv1ni0fGq8SwOXOAsn5X9Yikha8qQwWm/fSSDlHHI
5/0sKJPhBHXUMuDl7hFblShkNLq26mxW3YJlLm7yNGIor4FODYjqIWWmYJzB/I+R1Q1JW+n/Kgsw
4o2yFpIai0q8GOAhMCWgaHPrVVsdDiXDvE7Hi99k6PHEHJsS0mA4Qq8lHEShAWIhZuB5hRGRT2DJ
3Ek7ja/fqNlfQrfWOUOyndU+uzzXbxhjYr7wk+7tiCfKvW29eTKPskEsIvKSkXJjSht4FQrSwQB4
MoLLihl2Dz/5QKXo5HMHKFzAh+K2kJUiekHadX5SsV1xWC792GhNR8Yj7iizUWR8FUk+tArRzxD8
fALNDM6Lodlf6wMLUWA6CTaiRjkW3MLveckBYzpqBVszMtA6tDwWuvW6MlYdOdkIT9Yfj1mc9nOR
lQJYibjATnvqbeHrVi7TOaJXAbiJ+/R0XiI+4ZfEwPXZGAv++mpuGT8G2enH5pssJTfpVZilC/5G
9nLZYxkxthAYcOo1aTc49doX+nhT9JlzNsoyrKLiRP1iUJBv6lSM5KGJP+TzEmUxrdz457ftkrQa
6J93OxY61z+4i9+0KBnysb3KlXrQWr+sS33oDPOIebRKlBpgOw043o+P9h+E9psgJUaZK2ZcPgTP
Q8QJswkYVlm3kP86yDsGLab0UK6pEKkFFsgMrzpnXTDTtx2cYcf8ZRm73wa8YUO3GdwNv/hT+7+5
o96helH7fjt433jJSQSRQeuG9Tu3mCj//+AzfFOiHNYs4rB6bgbT9lK+K0SAdiyt2O7h6f/CnpBe
E03ARjHY+4dn9pso9RQp1+KvZGphlPr6ig6VxYZYmHWtNO1DWh5c/eOF1RHGUAfU2XHmo7e2LK9i
rQ6+bK7rF07bKvYefdSF3loVg79/eNb/y59C71blr0oURUMs86buHX1JROTctVtEzWo0E4aj+mdJ
UTjKxJReA6iD6xB86qa+H1z0Y2SZ3voNSU5kYMDfZmPYc0072Tpw1mxPP4TPrBTadHbwb1Oj0JP1
MOlKlCvDAwndN88eQT6G9CvkD5hnO/0Wf58tZWnqmTITlHwQWCATYNAythFgL3aMF0NmkaHsy0Jw
hSZvQGYREPWK6bNLpwnvESn10MO/htFXDKwVZBkv8BnLd8vavK5WiItOhkGWV9PR399/YYDlgn5Y
9ZBstA8HQfNqZSB8xg56Rrg+naAaXQBlomayU/jOkN3WAauXLjHlPIPbcGCYpekQ7fvsKbPkYQqz
dYakQ4KRW232xpnawWaBeg0W55FEUxZJmcfJwh1C6H6Z6Q4ZsE4fszGdsBkdFmV+apcv+aIFGwFB
8vBwQa/KgJ13xJQZKaGqO0PzngAteTqsmSi102mOv4+QLsv6qeSo3BAhbkG10FSDe9dWbsnw6Rhm
HRu6741dsCgCH1sYoSXIJMLHgrdq1WSDhGyunQAKwSrhMEw6VsPeE0y6FpGvj5Tb+i0bRrHhYB2f
ZCA48eRrhd0KJ996fIsskb/FByN7XqUt2plutUB55TRkfoAdkBrEG/r/SIiyOOWVS7tyCKsTy3nF
c4/tBvaJKRiPfUWFLtL6XBsshBaC8bJOgYGi7rhX7xRqh5tv+JijWzz+QMVumHajo6tnvOtJs0E6
XrbbOZ58LNYhVqDFNmrDJ80WXhWWgDDeqduTOSIZSItmrsY4xPUVLb1aobvnA8s8PfaasOTlXgZd
INmXQQS2trpnI/Wxjy5f2S8s10BIwYS/vS3FeXSIlBW5lkITz2NIfGvqb2vMTW735+XR236ew/0R
vUmdQD4/CdEKtJgDSUzdrE/BqbNt1skyXGGFTtL5BaLTeFC9XF9f3vbm+Qk7e/Donw7KMtQYzjBL
7W6RwOgiO8Hrw2xge2ab6ZU4tmBoAzYt4zIZrwCdp5M8H/ukhyo3oHBrXdwuUtKHOsfSbRYZKkby
K+evgotpSjYK6ap2JNrvFWr40D2WC8rQgVtoPDq63v2vIVlvUel2ngAY91ixWY4nnYirS2R5Chla
1lk6Ekr7pW+W63dY/WHQgdXrzbBYdDauDVOpX7SQBG/1iVHxDwYvrKuhnA0pjQQ3G2roOtq3h+cE
7eOWMdwMKm8vDGLDjz1QZjoRd23DBq8leAESwdsZeVNns7mVOdbRH1Y66R8yV3/7ADQUbJeqnpAO
sl1FOieRWLZ9yQ7bTaiehAyynolWXB47DLyxVo0zzpROzsV1MOfqOdhcN1/8a777YmjtxHzzOOfw
Y+llVXmhHw9uc/R7i+7zQLOW5la0TIji0bVQfiY7A4NMDflCgxVD+pnEKR8knaH3OS/AXWJcUK44
v5n6WtzOM73R+tRwqsNir3W/9IP9dQq3fgKztf4frSOdtisrX+4X6JQY6j8AZYaXjHaPEH8YvP5D
mvVvGbrN6Y1sSR4L87YQh5v0fqONTNH4C7rWGFRY4kIFQYjq/AQLbNH7k2ipLZPk3LF6xhk2UaAC
l+6qLDwuQNsKonJvpVg2y0qx4n56ud08Vn3JLUDhso12nPZGUuSkAAhuzZYMI8IwiHQLXCWIZSUP
QCKNhs0XG5cE1tF62uVHVO4ZpAb//YG9uqUFRtfvBlXQNHhOzrreyKRHDzn5jUzmleFkMwRApHIm
4SyrSq8HRwgmE8DaIlgRGTUdRnYNIMr3Xpsw49JF2CFJ2mgAttH32Njqkk/E0wRTpDv/1oZQYC0b
CyR+OmQRsJFNlTBEt7gJzugMeXfuKO5ghlX7xQyMs6x/IlFjoGo/ZEvYPcWT7umIHqVNTju7Fn6M
O5PIurXV5+DPY6GYDvpGBChdKjEaEWLCHJKOKSDz7Q+CPlQdQ0Jed6iVHdb/TgpHBKknOhaUYFE5
wwmS5dJyTHRNEcfojo/5mlSrEZVBSEf3tEijuE28wa3vdeDEsUz2ZFJj9PO0H++G4VXNBlWSD54V
kltJgGFIWbJG++jYKPFXsHBZA6VraI7/RDi+0XLNPiEzxOJpMsvwzRPtpDe9sLg2Q3b8uvmDq1Gw
B3otA8tF1eevBasSN2nCR8SoZ1fi1Jjn/0NM34Ym927rLH4mzd2IBOWmh3Kgqt4tyylq8+MvZPkR
oLLc81vY+8OojqiI94JWhXUReQJOLdTfsM7nswX8FQE8D1p43NR4LNRMYpQ1yNym64QFiOmXS76J
yLrRRHSGmuIrt9hnS7uoTAbF4fMfsUebhyzmAaMHigGQ8hOLIDtMUDCxpSVL2lnXRdkF7PuCKz00
9KKIjkEdtERZEkrOGxRLEJaqywaDry+PuWMJIWUkZmgeiZNy0GIxJ7MAsyfMkhPr/ChDIXhqWquD
EMZLb9uuVa1F//DX4Nz5+J8h8tM5mm9hpF31qm/lTFVB7WWLvD6OEBiy+hEAWPiDytOAsIC1AhXh
UJJ+fJTTJdoRaepFDvhg5ncqBCUHTOkAVKogT9po6indu6R7em/MetWvhK0bwIW27cfUp6cVRtRp
cxJkSR0N/arrt+izMCVI6GFhvLBgM6YTGSM6lE0R+87lkx4HLBAHkPa7qMHynZV98ljJ2OkEzYgS
ZVc8vlQbXxxkczu0BwJJPoAurFBXs1m4L9MdWyNalFkRIyGSuCt8gFy/VAbKXHiYS4JVFBiTQwmI
cVcMrfvhvScuFsAOpl9H6+MfF47b8ohCCFoHsHGeaZ8ZLzXtyUuy5MzKDtQqbZsR15hbWHDD0Lvp
UtboAClDooChKhsy59Uq3GDtwZewliLiYmHfDjt0vpg+FIspyqq0lcNxngJ6t+npUFffZk+Pb4nl
F9JefB8IA1MgYe4jA0mumryjxXdBdkj1Hmzh/JgcQyZofx44svFCcAaGtqE+38VEPjIzKAyXkB5K
qbym48vh0NBlR46fwyiCgW5l45AzHk0WIcpIJLJaKEoKQltssF16DDQd1q9ThiH1BV5YDAnrtQw8
02L5+CJYlvS2CWPkOIe8msYFj5+vtGalt8PC8/d+lS21NctFH5Tip2shI5IS1WHBNWWzPQkdUpmP
GG7xWelaomOXA2vj4mSGTvgmQd2EM5P5ZBGDhDlf808h4ZnmhcUEdRtFj3nfyIHXgpbn7bZ683UB
gA2/OhJb2MSGbijkixg3NO0ofTNFWevFImhyoQNJ/i3EGuHNk/G60hgP6nTsIWIpFNBkAZxLz5nM
+8V1XqfV4PdFpNO28MfQL1MSzD9hDhDPEMN/mDQAI3qU+zBvhKgcRh3P/XuIwR1hBbvJODcWCUre
hLz2slqth6sCngDayPaYlVgi24h8Gx7WgFWNmPbGsN9HUAUVYMs0FplUdGLSD/CglRYRryC9PcCJ
DF7Z21VfeGvnfXXCjIZnxlvBXx9YDWyTojkiTwl/JztxXV1Bfu8e4KJ8uYyHfDoJMyJAyf7sKi/q
uTMgk5LrZnvV9qavV89LcuQ+0AnYWicMX4XPrBTMdBZzRJaSfxy24na93J5bvSfRs2ehz7Yo4dUy
+JuUlxEd+T6yi9V2xkUL7M57eVFwawu922e/GDI5+ZCPaFBBz9BiWCoZeFnrDhCL0P6Csrf0+sEg
M9zED1M7IjOIysioYz9rfhWHvYPZ0cOyluOthxElq1PHYmhQokeUhkMdUUK5qgmVCAz5NTDJykIj
ZvDpWq60ZIVWt1LRP5Pi6d4sXlpcM7mH+K3RFCp/BjzwrkXPyl1kz5MrweaWAeX7anK7D/2g+JjN
XksMEZl2/P4+WJ5u2oq9sii6OQ5W18OUEDT4xSQ+nk7MdTsMqefpnq0UWCyB6mDd4Dqt16icRbAd
trI8MCRl0rsYMUQZjcYPm1kAVLCzH5pu7JKiDokPGN96KXJkPl95uiCvnfLyPOufSsFsFkvGBzwW
1Z+4FkJ57WN/uNUtp6WvhbcLgT/SKcgROoaSsuLW6erniGHKmvQoGOZzFecqessFF5N5oFUW/56/
VILGicTLSGut+I923RvS9SKz4rxJD2VEnjIyaqM4ciMCUDn68gLiPa1c1lM+HUmOSFA2xsWeaKXw
IaOYKwbMU7DGU06wxEZZ/RaMk84cymKxRBmbQIpdTgmHG9Sb39gxPKTHG701cmJrDMPGs2hR5qZ2
sTRn4YHWiz7seUgM7H7Rk932req1xYkky80mNSpT3ks5wAsCnZV4YNCnO7O8XAbIdgHpifXyz87A
M/RYHVgM0j1ZVZSljRoMj9Dl4qyWngH7bfJLFO6GFIee2Gt7JZu2pjNTHYPkPTCvdHNWC7BrLxkU
Q9+mH8uWnKtPl5ip7YgaoLVt6fyY0+nA41tM6dasReCjw6i90UtIY1yxFyPYyGaMNBmD0uOHnadr
OKknYW/rYOMGv6zTsIJ2k9rvIRk6bne/EyzA1hne7XTeaMQcZWWSRE5S0YOaJ8aL+FWu0pCsmLNc
jx0+/pY9Hr29oeoVldjD4cME/Oxd1NpVVGMv9OPTYzwQN3s6ItLWiz71B+02j1+Pf3m6xWF0SJTh
SKsmzNJhnUGuV4reeVpwVEQrd4w6I+mLukVTVGUnLBw8puBRNmSRzZK4LnFs1yucPGLBXKH3C4k9
1tAMQ6Poek4l5G0bDPcT/PZP/W/78fExTBFdvhFi2RO4DhezdSxTMSOGqWUIF91btVCCzBOHU0Lf
X4DC/itA2R4zwJCsW7gxkiypm83dNAEDzhLTH8Xq8a8zojEAoN57pvO6qjulGbTjsm1WQzd2uYk9
swg1AEqi1fRw0jTj9f9Iu5LlxpEl+UUww75cEytJURJFSqJ0gZVKJazERmzE148nZ14LlYVmjtXr
Sx/KTMFIRHpExuJx/+RXGg9wFl/s34bNdlhhDZFsaS0FnPXR3OGlVA3OJ28WdvnJPpNCzW92fmrV
Y/zrBAXBsix575TgwAepMson2HdjczsI6Xnd8A9XzzUTB+qQZEgyep6507TElgnOEdliFCa5YTbv
ABlkkIQIc1gCkKFryPFYnvZVkL5M4T7mvfl4QM22WWWC3jYdhbfGO29DJDsan09EcfvVh+3ev38p
WSrDSKHbUi5YtPRab+ue2Du+GM6VZYcdi/Esm52Mt9iw3uq2+ZjZPep3mOe6ODi5jfLI7W/lvYdY
7loxU8T8pEKkESBj7BJMMwR25H3y2rZ4voLtmbI0MZXO9EoNmlNije79/lP7REGN1gn/yzcR2zal
DYo41S2sL0NBK3npsZWvd3qsEruA460hZrt2Re82Wl1jkBu360qgOrtdWZKVUZhDptKBPOQpJz9b
UDWBeojjNTigyxZjyk6RVSHFUiWrJUlIzjxQ/5f3FbpIsKnFtFR2yqdO+r6QLSxNAVuIU3jCU7Z9
s7H3bb1PPIfLv7hctgCp53/EMSjfGaXZYcM7LSTQicJdtjmYK/VnglWFlhOsUxLsgx3HNf7Lx/oW
ykR3XSVK1okuJZkeNt7KE+zpCcvsv7gITx/ffxrFtxwG4c+XU6/0Aj3LDcg5H1ahg5ZxykjVYFsb
ePS4ApezOd8Cacwxs8IWVJZVHEJgg3ZIOv+GAU1KoEkjZfgVuBWM0zsc018OZL6FMmAvYiapU0yY
5MsGIr3tMGDX5mO4lx0RdPr2rt7wNof+C+p/i2RCwFqs23gQ8QFBMHMm5uMdpboDyRdHs2WX+Y8Y
9rUYg1FvaujD4yW/217syUO+qNxeErpmmDsOyjGWq86zb2edBUWTU4EuB/O89+Kg/sgyEno/ys7l
6MW7dOxTMcrEtlDpiirMDUUbzfMweh6syBq9Bvvn+26lIDLgtfcsB9PfZ0nVn6knVFKomiWs5GQ4
IdZPxwlHKx5ysc9EI8TqaaOnUIJdqzI5qj4quy+D6ese0ukOx8vwbIPBkNLKogHFNwDxBqN+yett
07v6+hvQwb4N+1CJiky7QpRzlNfYoo0lox+UcmvExElitxgvvzut0NuTg37LyX3Mfd7+CdzzZMCk
atUqyUZoWN2d7j8KBxhyvrt7vYM7CHhttYtPfMMwseXSxKJTNtivsWZVrqoU/aFn8Jdhk4IHShNk
gG+rtBhgzaQw3ywfB/U0yODIFFo719y6dDUsAUtXabU5tRxzXGxU13TFoNuOsGWNZekHE0Ed6xc6
Le8Ao/qP0gZ9GfDfuv+lO49oT468bhN5+v1nBMJT0+V8vqX7NhfP+J5Cq03UuSAeO1RLdGbFv26f
5WI1aS6AMQ8pTC4gG0cFcLP1Prxf+qoNaEMvSpsFjPHzRfBuC1zMqM8FMn5GMk6FPpxQDwRP0UZ1
qyB5DDYvt4UsWchcBuNYxrFVLTGBjOPRc0bwU6U159W8mL6YiWCp9LO2GVKFfpjNttqnr/VP9GdE
Z/uTuxR5yS/PBdFH2gxx+07qzYTSNWBMIVyHziMahHJyR2PSQHc5B0fNicWruTAamcyEmWM3KskI
YWcX49ouz3ssPlQMRdNA/C+hvs1mS6Sok0A7LdI2BwMT2VJLTBCvNdBlJ1QEoxccfZYMYS6P0aeX
0cY9JJCnJCR9zUm8K8CLetvYFq/QXAjjEyOpGcZehpDGO24QrXXue/GWuPLb2SLJqtWQ9B+g21cQ
inbq11xiiKsXYb/a/AdQJzf7akPUJromTACJDPmV7UftEzwDJZ9MbhBInBYl7jdk4Pc8CBoKG1AX
wtytA253/UCTdxdoyUG/xRDfUGXUliXdUGSTebIrsiRM9UC/HxQ7Sv8Hguk9ubzyMOP6/P/jFGey
mIt2wYDBKTxD1svGIN579WgE6cOIWpzTgK7N2YcumgD3tu6BJxBOjZtHXj7Y2Q9gjDXLMEE3SPgB
zvE9BA8iXhgBomGDF/MsXfL5oTL2qkenUjlVkLMB90v1Gu1v34fFOzdTg7HGMhPGcGzw53O8k8RV
57hBw+V4XsrlzHVgjLCLyxJkGhLOCt1e7yuS+L2tOnevBaZp7Y5Iq4ETKC6mPuYS6anOLtkUlWUd
lpBI0xFHzxPcs0f2e+4MFE8zxiGPiTrI2BBDKZ4w721Bir1Wn25/okXvNVeGccKqcRmlHHlrGtVg
ZBML6VUiv3KAcTH0nEth3PBQSVOEBgJIqdCdPMEcTnax8d3ndRB5PKigt+OP64sYDU1TpokxIUaY
XhaYs9IUCGvpEg1XQuEzACByTo4a1g0xbBLRCq1UFSUVYmg/03F0jHuVoLsctbm/Or5vjdhE4nnM
tdCcDKqRty0c1MIb+9EmMULqz/H/0Ze/jLYzgQwARbGcyVok0/EujJAdPxRHdXJ0nn7xVFtsWzdm
khgIOuViamUZThFXCdmG+PEMVoMJLSSbRxGVa+Brshc3kPupu7yLzDEUNq9YmtXZDGsdFPtO+Dj5
d/t18KWtTJv3+ai/uGUpDESBgd7Kph5yNsPa8jAS8DrtJHunoWXxtk0uByCz02SgKUnk7FxbOM2X
DHl6NNh5I+YZLdv3/Xvcta9dYNq3RXJNhUGpSm/Lsc5gKk7jaNfGvtFTHHlVvMjOmneSi5A4049B
KyWWIzNucRGcnvIYKPflUdCA8twGb97lZjBEnfS6SE1gvIikQ78S7vPN+ef914DcZc3dksP7bCoT
3PSCVKWnEWdYvyuvmPtSFdK65Nn1KwT4LagwAlP1d0i0A2pqboZ40U1/Hyrb+12NqZpIDaS/nF2s
FI/uvW3nKyeCnVPT7k183b3wOo+Xvc5MJIMvIShBCxHrg2nrGEDz6Q2o+YU1EC/cD8m54yqDL/kJ
s6L1WcPRupTetWqJ4KqvweftW7D0NJuhmKr+HhKgJVIowwH3rlb8pPUFzFOuxFer3d4WsxivoV8b
C8ewyVETmeuNwNg0J9lE57E/3Qf80dDlw/r++8xdzlpR1nsdf792HfBH02UZnXdxMId6W4/lAHem
CHOPE5BQ9KEFQWhyt53sKVpH20m09Y402x0q//faYeS07f8LUH0rx1xpo2/yVFIgUwP5NhFdLHJG
EfqnSdZxTT4/uawCizahKzBjUcK5mcxhqljk3IfU8hpEph/Fw+lZw1xFi1Rs+1zZEWis+SOXVIc/
PI1umSY6+pF7uxKkzUJTGWMJrRVivyjIFMD/LRAtiCVbXo0NFuRcSOYFu9yWxb/yATOxzHWOm6m3
EjmdEKnijkmp/fpsB90mULjArNH7ektD5j4rLXbxyClEOfp7SRSvcLB8xHvCkMTrLxRYH93Xt4sn
2SF5Xq/X6Dg90qcNQhhUvz4/weVm37/hLbUD0HB877J9zQ6BwYAICf/MLPHLtkqgAdHusUARdBnS
inN36N+5dQJMNNGJoFkT6TeGattyKyskWtmV/aU8lhvd5Qhb9IMzpRjEGdRer+UcSiHyPGLrEZIJ
9xIOMLd56elFUkSsbPvHdpn7Ek5xb+oXKgosOKZ/VLCTIsrc8C6gzD5BYIPctiX6gEF/jPrTuBCL
pTDe0W3wHufmpxahdvZrWIQy4kjLRSzNPTrv00bpPMu+uv/4WY0Id2LpGmre+qgMOLWC0UqyAnG0
Sjs5sbd6WsUPZmEjK5akTgBQDG1TDiqwUsCM92u6cWr3wouIF0OBb63ZXKY4KLGUJbAtfILBfT9j
Q1h4p/iYrkd9k+7x+vy7Z9RMJA2eZ5A1nVPzkl+geZgRr16LKREQg/hugm0dgfbWcbsJOF/WYMAq
CmOM2wgQuFF9BB/SCTWXtbhJsIEKfBWfvGzScrpgpiCDWGqKTaFTT+WhTT7dXx6CAGSeHPThAL/B
gE9WJWOpGRCCAuoJFKIo03LzzxzoNRjgQapeTrs2omuKN57laaLtwpGB95XHicGDUoNBnU6A7xTO
0OYF8Sh2qowkAg8/HXrnHNs1zXzj3rG7sU+D0aO7N6SdA4Od3hmYSwLqIGMr3Yug7j6vvnYo5YS2
7nIjUw6OGwzCaGF3FoUGx5lhWYeT7JQnOneJ8RO7EMh/B+MGAy+pqke42FRWQzbHrVzY4meFEjtW
mBLN+bs34bfJs8naqihao8iok34/+9lztAUB4x70TQMR7njZnuUw6x+3YTL4kRTxqRpKQNYWmOV9
FHjxFhtwnCb7YPOXEfJMMwY8MJN7yQSw69AmxvhhwpMaJ8gbHOPZv8lAxjhasllGFIadbDcaqIug
QdJBvoC3fYIricGNbpBNuWtg/xixuqYZwX90h2LBhovz9GRu3DSTQQ8jizIlVeMJBSX0zoCaipJw
I27h9czw8NZkwEMuqlxIFdj65nje9qQIKgI+Ipk7z7zYdTELWNgAP1TLojj1OLuLH5cEwVjiCq5h
2eFd0ZLq4lQN0cn5DtHS5yZO7q3evn2rr818t46UQRDBsMowvcBMkOzBiKhuKxtsUs6dxAWN2iqs
7RBkx96AxlA5cSPbDOBRI8QS9L3DZ0ri2hIDMp0knzK9xq2/rD2vtq0LVsWDW1lYoUKCrYq3lV9O
KX/fRHaDcTZJU6mIsCckKLdYGLUCw/P26dUk2F1mrT450qjRsEdtqliDoSsm9nBfH7SzKKXuZK2f
jBzhoOKUWwWDgn6QPBT2Z7r9xDOHI23prsylMSY8IYlX9hakYaqGFE5iv14QnXBfqEt5ybkYJuKe
8rJHV8rpGjQIJAMfZHD54NWYFs1iLoWx0iIukmLQrvEPGvwTcLiBnB7VLG6BfLEBey6JMcBLnUpZ
H0KfBuXBdsLKN8y127TREe+HL7xZLKwb5X2rpRfSTOj1R80sI9eK8BJr9FsdnV6Efncx5UnEA+mT
Z4Q8UYyr08ypAMUKRNHk7tGxkL4YyPmoniDt5TM//ndWyE4cGBKyFw39cKEf75WJ6CfUdWm1IeXx
dyx2R80PkXF4DVjQI/MMzS5+jRGyjYfJYhObL9DrGBHNcmp00dvihoo3VgZajMNr0pfLL7MYD85/
COMPs1ju45bePGfrtC2BdKwpx39fyBkgAfv5wglAF5tgTNW08LrTdHTTMbcjPglaIlRnBNWYoIa1
/odpifMt6e/+E7++xTBXI7LaTjD7AviF2S4M3IMu75mWc3jRGEcOextUaZJak15BvEOiXYR1RQnI
DgkO7rZCi853dm7XDzm7dkaMhoBIgULwux5lWhqDETzwyOZRn4O0wIaX412c45yLpKg9E1lp2GNl
5hCJxmZQ2bxvFe+01rbdSkQlLoFfdW7ruNgVOxfI3Aql7wVzGKiO+UMNGuVgd/E5Injfi/77TKfh
ok5511XQ6TjdZTWxdimiJdo36nzytghJy070HyNkx3ByVc9EsYetvxwBWY6OjgDQGwVgXuBoRa35
hrVfJ9dnWmmmGOlyUtP3oyPaD7Fd1qQJ1IOx/tobb3Qv7P9jMyxPO8abCpqsg8cJQqeHF+xzoCnm
1Kk22V12AK8Kr/VxkTNqbhwMcERtmRS5RK3x6PX7NHQQ5mFlF2rCr59fX1zi/uWQ5PvbMQAiniNU
oFWIo3wkRwexZmDYw4ELIIsxianIYES3EG+JjEFezqdRb1QTqWSwlw07zdXWdip7uc99fy9qNJPE
PEg6OVMjE0rhALXXFANUGJ4SVuAp4EDVUrFLQwespGLRi2RiVeXvd0yOT0Ubtiquseofqg/raXhr
arQNbaKP23a/VEf8TRITIIyNLgiFqUHS5vjgfRza1yfL/fWT4KUPEvvcHojGjYwX7hpm3iRRMi2d
FleYDxaKcVmXkTUddORqXgRS2vVgmyDTdWvneV9tK///Zjk/eeC1FO+hBgZyANlQVBGNhL8fbHK5
nKRMLUUAsheuD3S9NXm7OPc/sAWEy+13nWhiQOU3aQz8R1XR5JexE68p2hIryXDDf1jemXxEJPWe
wGOTX3cOvv1o7k0PI3+VDf6VYIOn1u3PvPT00WUoLoOFQjL0qxnM4C3ptaorhlhE9Wyzld1aRSEc
UbUIicGXtaKLmDgSKZgwuv8mkfnIrXhJxhGrOw75IwrDhgG+VaSD0fN0ed0hrn7hJ1oWYt3fJDK3
89ILaTSFqUhLkVvFCQ+U+QzpFu5y46VI4jdJFNdnp1nkpwkkvxmsqEd+9mGaHPnzNbC7wDp8wg/K
lGDQRrcoz0upCw5DlyXZQnUYFE8w4d8FN6Ws4JmXw6A0Mno9jHi6A52Oi1X3BoGHTG1aHUVWBpMC
tW++megK+MhfLd9OR3vYBFh2A0psO36pnuzTw97peWnDpZb3334h8xH6+DQ0WImFX9itUZjAqoot
7G1q/NYFVyCOxia2eXdSiUZ3bZofYGTseX3vS/D5249gvk+dqdkpFnFMoLPWCIZ3UZPwTJJywy16
3n8Y+ex7MA48TSOrbKwC2uLV3e/lt9PBff6qP3jP+6VK128aMa57mCaEdjE06taOE1gtiMdRrQ13
241GFBJjsLHysq2FqQJEtD5WOG+xpwQGIbwYWWBzq8ZLj57ffg/j2+UMnljv6Wd2nA/1bfrQHfCw
gO2yJT1GHmnOaBNanATO0ptvLpVtehHOoXzOJSp1s73cJzu5Bi1g7DyqKz+6G5EmwGau2L0QLI5A
+9558xk5l033wYO2RaD5/ups90tqRPFomfgZFxQRkQXxmyD0RmxZtbB6jQOjNGC/YWEs494Qlbml
57UI/4zrHqZO/xQgMcEddFvGtJlSzMtB7mK1EbqrIA9p8VwhUoS0+GgLGOfAQIcN5aKCu2vseli3
FGQgLQMZk1j2FRQsycXN1qU9BRH5ePDiimhovbnPc1I6CFIrf78effsenE12l4AOiyIsfdSjZG/a
2evfFK9+szYGyqpzOVmxjjsHPD2ieoUZL+zW4/stDohcQX/mTYw0i8AygZMPdxepIqcwImb4dXKi
1IvLH0NIoskRUoJ1Gtb6or5zDGwhpv1NSwbCyspSezHE+SMZJdpC4qmfaoIu0an0ePeG471UBsQw
cJgXkkE/tUMXh7oRpvXv6HOuC2KfB5n0d/9hV4qii5YpyZrBNj4JndCdBwOnml88i+TDvR7+EDeG
4f7N+c3kMOdnjFKI04OcF88JU4IsiYjeYWqXHEGLSDATxJzeoIyDFZ8benrUwWfrznuL4Q1ui1nq
rkV4+H1uDLIjY9hqYQgxnd063uVe2YQgd7wjP1fwLAUJ2u01c5FvucmSRUv8lsyO2qaqGfV9B8kj
1qK9/gq96DMl02jnACDuGrbFSzcTxjwEOh1cGJJF4U52z3YCvxUCZrA8ac+t5i+8T+cneo1WZvc7
r/oY61Wgl0K2GwmN7Jr71vi8BAbv9Bj81oxQ09QKUoQHRFdvmIZGvwvaL+zb9rGU0vpNGxavrQYM
sNTedcN25F+hAz5ttcKUcrcSnOCTtrokD7sdR+qiy519LgaLTbmo8yGhZ9jb+YN513nysb13qucv
wfmMfe766qUSxG9qMiHkyTxJTWVAIEgJJOe87Tqy/+o+gFXctePSIi7OlGMg5HwuRPOkUVlYSvVe
E28VkRxcb3tufnCJgPE3tRgQEacUQwgniKqc1qNbTpPaxmCxRXQ7c4WnU7KZ7Gb3NT0H+8L/Mmjr
EMcLUAk3cPlqX7PbgC1DsWVR+6Hv0NLWf77wOtCWHvlzJa//PhNhgoXjVLcQ0dnXDcB4bQsTRtu/
AvBn2p88qpvl0Al5JxMva1GSTOZKnDJNOA+YVTno66Yiw7b8lW1Pzz/jYN1mzr57wJt3QwuanJNc
aonV5Zlc5lKMRpdKVQu58d3m2ByQkFLWSGTYezQRci7gQsrmN1HMdRCjsUnOAkRlJD9I9yj37z85
V3wRkWfaMLcgC6OmMk2IqJztQ/9quBiV2we5z8sXLj9RZ4KYO2DWYq516gWRQRMgMXki2ReqQpjb
oz2EstuYRHpq3M7JDq5bYQbdE3YDnvnkmdfTvHQVFEkXsT4NBSSkZnBVZnaaGLEYavpEk1FVZis1
cXhB0GLeR5FlvMYk/E9lqfTPWRadxdakt817Cns3RFNv49tfuwFNKBgB5nzDpaBrLo45WkUr08ul
hLiMOO/vE3nwwT6dk/vngNsxtPgEnctiAhXhIsCJn6lqeANvjw8HD3TXfhioYDhB8pwbfy1+re+j
ZB+fORK/ppb/71Hq9nhCMISX9iHyRxcUq5+7mJdLub7tWKicaci+M3MlnPA2MHC/E6J8ZNNakNwE
u9rX5mbt+hjv+0XuQnK/JpRlSNfXOwepvE/9CbRoPyKwkzicr7sEAvPfQ0OQmb3KZiPUEj1x8eQ2
543vP8Xg7/35Zl/QCvllt7L3V0O8+lwmE9YIFyXV8jPOYHM8xkgSk9f7tRyE95zwiacaA+GmIpya
OocY3P5OwmqrZNy18o9IsMXGt4y72yfJs12Wsd9Q9ChChx1u/iEidBGaa6X2yvcJWsDx1Cvs9Bcw
vOby9CxFGoqMhhRJoslgnTnNHrVI7A0J8VgRwKxMjiCdw7RjOZKxtlGa4RnMUkw6F8ec6qmHdzqf
IQ5BVH83pnYa2LsQY2yr2+e5fDW/1WIcYWiUZX+mhmk87dGgiInR239/0dPOFWHcnxzmCQi3BCji
jLId7yVfP67VD+y9D6IH7nDXYow9F8e4wqiV9dSkUIOluLnjVGpw8SLbvXhv9Wrdvgfc8fElpkVc
s+8TZID7lA4mRiSgIArVhYP1P9hBRCkj/Ue6O8Cm1fGBmG5HdJd3tkvPo7loBscvchbJZh5Lh5eL
D3eM5Y3ZQHSe6XNMhG1Tb0rzrJQVjrTdDw7IKdBgwIGQxZfzTBGDKjqDx/o8VJcJa14QwFCqShCc
23SY8sm8A3kEdvP92GNV8yf32y3V/Offju1OV/rkMpZmhAN0OlfAl0PWzueF7UvF49+kMNBRTLLW
9AUs5MV5z1OCPc3Ro0ieRYLeicih27F44S39i3+6v39ski0TjuZYKY2F8+waIpFwNZ1orwYqCKi5
fnE+3mLJQMHeDNRVVHTWsFQ96dTo9aidpEN3sR3xWaL1qvvy0TY9Hn3fUrepPhfFgEnftnKvW7lE
XZojRqsEQ5Nu97C+SC631WwRgWdqMUhiynmL/RkFbOPoZG4TKLYD3jLO42Ax6psJYcBDH8ZBPncQ
4pg1EX/qwf70ygFg6in+sIWZCAYkerWa8qzB5xlgC0HkHs6kts2V8S7Z61bnUr8sW/u3PBYu6kqU
m8HEN0I9TdlIQfVYneyqrlzBcuLTZpzcfiCNZ2UOiPXlCpObSuqW3eNtta/h+Q21WUgpCuzMUJA0
PWzOLkbdqx6oQiemu4i8hD5mHEjx8fSEYrKTehropfRDcsQM2Wrt1iu9JN0KUT63J2cRsGdnw4SB
+qmoOu2SSofKJNkQTJONVNOFfOknjlvn3RSDwRyr1nBVBHyFQnZiC2OlQbwL1s/ruiJc7j1qQbeO
molVtLwzTskFR03zItvtKgXZWU/8u7u39ZrL0rjUwzfHAHYwJhGmE1K5kLYdE4Jdl6mtHsNXHoXc
YmZC0QwFuQlwW+jsunO9i1qlS0tcGzu6V5zaD1fKUxGMTypdutvgUYt6GeonymdG9OfbxrvsD2fC
mTubpL0eqkUtIYoBvfH2QbcfEO0+tchtNe5o0+p84KhPf+U2vsWyJBtVLtUttmFJB60KiuDeHiNb
3aCtgi4X+asC8OyArxXLmc8fQ6lVQgkHjEaWbe+VBOu3rN5B/n/DJT9btFBdRZIJ/Hho2mHOU1NA
PhFeGuo3PNnVbTx4n34SrBNb779AlHr76y07xG9p7DEmclh1p8tZQnKJFuWi9fhBR1SzykEfAUfW
ogOZyWIiJ+tkVZOmQLPtNo0cfXBVGU20tffcvu8zrIXxeR5rOS8yk8hgWNqEhTY10E4hvVfI9t0a
9Lbu6MoWijfO57S/rSHn0ykMkKVNFZaTMkgHb/CLQPX2Ime7NvdzMfCVnLJJyAdIaATn8tiCXzbD
Bp3Vhjc1uIzJs5Nj3lpFnKpKV+DkHKTpEhdFYoxBolueT46+GLLPJDFxUnsGd4F2HiUkk44Ofake
JHKon0t7Zd75P2w7ewj2ubtH9Mnrs1nGzZloNmzqtCGThxZKbt63797hUhNsUiR2HsREpL36u4AH
W7w7wARRU3aqQrWFtjhXTbLFmiTPxYZO/+8vLdmn6+6j/LhtlYuFB7BC/AdR2O3ysWTESmVBpujj
hY72tMFNtlZjC759rta5zU+iLcaj3xLZJFqnDIURazDTF5D3xDb65Se/Xp0/TN6z8nql/vDnM0kM
pqTNf85TK8FKgQqHR9H5pX9DV9K28Kwn7enX0wFbJbvnMRBiNAiVK31A9Yr3vqVmeuuHMFAjl63a
jBK1JbA6NA+5V4DS73j9qJTiFL0cnK/KuTcsf4kRNU2Zp7ihLTr3vfd2ZZEz0vabAZGGt9Y/UKXj
SFx8qc3OmgGfvOkSSxk7elOlByy4vlxb0NTD1HBf2QrvOBn8kc+xJZoTZNVu49GlEMfi7mKb4GYu
CYboJB8kbm+j6776KiiFMFuDhbgo/ViOs+EdNM+YGYDSZFXX4wjXp7ijNvZxtvWHBheW+2KkOt0y
IQaOJLTAn0ILOoPIXvVBmwjWtfS1go8sXPu/tVcGiNpQkgrFgLA0t7cb76PW7KryzXsHXampnfwN
w7Y+AyGVCWtKyt2oizDXDaJDvOsSYtnwkEGIbNNtO72GuzfOkd2QWZ0vqlYm1KO8OOU6fjinmPpa
rR4Kp7YFjbS+jSBxk9vxFoyb+faT2xV73bBx6xcwqBSdwlTXuwvctLfdYOvL9uFsfyQkW68oKbyb
B+uKyN7b8547dcYJQTQGhqLTaBZ9BBjaOujHPb/yHNgSzcr8O17/fRYKh72E1a1Sj+/Ye1v0qile
5ZXPg+VaLjqn8GrbDx+Fbff+Gi2g/s/efnx6PPkdOlKfY3D4gKHDn3zx4b53sfE8t4OXcfBHzoN6
MbOKNaw6fQ2hkZ/tCkrOrSHUF5EilRBggDlfjc45c7TEE3IyrKyXdYN165sdL7+0WJOeC2au8NjH
VitFV8HiTiNFQjDwcdyKF5AvrLs3sd5itJ6XklyMCudSmbtcR7kl1SAbOiAzeHzYnp6yyJZO6KZT
OVdrMSycS2Ju8SlpdTAlUUkW+txVu2jtHme5Vlxpa7zdvseLfaAzYWynEHi1O7XMIGyDEaSo9rL3
+EE/nGKnW9mlAZ9TuwFWgp2ce/desdeFG+Bi6wbh+T1aoGVv8/x3MLdZjPHwLhuqdBM7wlN+IXa1
pixGt/VdfEnP5TB3V4qKejxZE/TFGNnDQ20/YeuVb9guWcO30fns1OaVjpfwYi6TebJ0bdnH9QTd
xs7+8FIUA9CwveZypPNM9NqIM4ONWs3+z0Q37V7x30A5uDNtnqemAcitD8UEDad0inR8LByg9bDd
ZpjFRsdubNG21k9+zZJ+jlvSmLgg7ctaj0NICxuC6fr1uvd/VOsdx/qWwrz5B2IQxUr6tmgjSTrI
2Up4Qj16iu1Q4E18Lw0I6XMxDIRonSX3hUlt7wWtSQ9oTVo9kcdXF9RKYBTa8Amped+KQZJplNJz
mtNvtWkdRwPxwzP6qx9qL9bQf8vNqizFrjP92CaMcchzTIBDHFiULK/YYEQC+2bQHHH7Di+WEHUd
U0+6psqSxsYe0qTFkgIGw0M5BQZN46b29DHEzvMaJfwUsQc3g7MUKc8lMujUSqUQl5KCqHHToIlY
QMMCHpPIhO12AqegvWiLM+VYgKriqesGaiQ4RbWwNRziy+0DXMSjmQgGjxq9F7BtQJYOQkfqrfYK
xp3OTrDw9q882UwQtc8ZIBWTmKdJD10G28kfS7tpCJ2j3XBZ2Zai+vn3YUCpjWKjDxN8n00fEkTZ
63tsd84ednvKHsStBC3a+UwtBpQERWjTUVDhq4yf1ZuEhRAnyclEB8kTLm8iz/IYaIrjvlWNqzls
vPeHidQwB1SQQW/AfT3w1GLgqRZLCwQHOMTKAUvR5JS+8SysARO8AiG9LX+A+uz8GFgSQRBdmq1G
M4bb/iA9rWXnmXre21a+mHmaGYXO9ISVVdKYSQExSCir/nH7/v6wwhgGVp3euahIPtub2L8tkodM
LANknwlFL2awDDBAbhs8ZWU3brz0flOlBI+h//IgdQYrBrPpFEuEuJejQNQVugvQsXFbJQ4csW0u
sVGPrZRCRJyS4ZeIrgm7l3kWsewZUTE26Ey1oVkMIkUXLJLJwPiLF1XowzeuvNWvx8T24RhBvmRj
ISk/f7YYcc5kMuCEDY5qG0c6bjHGv977u8u9AIp/Xux3Dbr+NPZv1RhoGttRjuszFYPRTdD6TaTy
sFwbuarQ5jXXUDC4JYsBplMz9OYJr4cDyPilp5CsuY++ZXP41oaBo0RuNCmuDQp9eJsct7W7HWOQ
+ipb9Xh6qPyvgB/FLIP7t0wGl7DjqAF/PbRCuvHYyKSNieHmP6KK7JGv5vjGZbz9FsZg0yS3etzm
UJAK2yar27dpMU2s/2N0ushg0tgNaZop0MXwPtBK/fS0KgKaDUffX4n9bjZH3GL4PBPHxC2VqQ7h
pEGcgGjiOLjVPt80L+BycTiCliDdQHGUkiOraN5k7EIc4iK/oBsDY7xO+PZ4cpDYx9wiR8qSh5pL
YSxhxBRBduogBaUEC0l9lbiKi314HG0WewrnchgjSPN6UC415Fz3yIBs5LBCPyzmfX/8wCJ1XjPo
YnPqTBzrqDJ5Ag3/CeLAveN4EeKJg/dgkA49LNvLDs0KBnmgowzk6fx2eaw08uhe7hosTcVIcFBs
d/Ur+I5uH/VikmX+mxjLOWEldB2f6Qcdne0BE/YE62DRNAREBhnpp3XHuXfqEnbNBTK+TBuNTEGN
XUb0IfvZhajviA5OX6gwDO72gSTbp9LOvcPq6Ql0+qOdviDHp9lgaD9ZaGR1JdctyL2N2hmPpW8J
EeY/jPFNlTYKclPih700aAOx+HyDS/g2F8A4okvRld1Y0aP2tmc7F4ni/y+zofTG80aL6Y+5LMYb
9dZYnEV6T9G0isFBZEAKZ3UA4a349jN91Um5qjBu/1KHvBY03inSf589BdR2GLWe2riCnfPWfe7e
ttfFbORcMQaA5FMeny/Xr7Q5vsdY/vxkuHew1hSb5rlpiSUvaBiWJVvYRgf2AOYUjVYSLyNClkPT
rcHnJHst/WhmdmcanCB2MaKci2LOrRe79lJgJOawAcfg+3vhgNXGtfyTg8llDrzytGKOENTD8agV
ECX6L9sP9ZB5HFxdbNWZK8Pg96S1GDvPIaHa9y4mCyihBMcOll3E96dhoNuiBP1GBBEOxQ0sbF2h
QYffA7v4uJipwna1jVOlKqnVU3v2vMv2ED/8Ij9phxNmVr8uQZD6vM/zL5D8j2psB9sEDqBRnDp4
pePWA+cisNB/RIhMB/d4GY/F+s5cPwaOQ9ns9VGCfiDGOJS7iETrPEZzPUEt0Me6RXtf1eQLxOfC
I+1m/uTY4mIucy6fQV065ZNOMuRffHQsABTRrIpXAM/3UnNgI+a5GAZ7Da01wqmFuWDu5UyibUvr
JRyb/BfQ/f5wDFzkJtgm0hq6IA2Crdkk60AqmZKT51R+a6+/MEa3+0qwHYBzF5aiv7lyDHZUiNWb
roRcmAsw3nzrA/Hj/METwztDBjcu43+gd+OYu6NFtt2PNlBbdKWl+GpgHvZp9wxHt6XX21w3BkpO
0hjncgLdsPRgi2V/JYl/8BTjnR+DJboeZlVFnWVJ8kcVFZDr4BrPOpYDn3+sg6Vr1pom60wFJgg7
17zVR7bG1MB0h3DPsnG946f7td1t1I28wYwE5xQ5GrL0zXqhCUB8QMrGkzbR2rJrL/E2oFrkyFn2
/t86MmiCUrHcSRNOcoNK5tiSQaBNFA5yWf/D2ncsyY0D234RI0ASIMAtybLNlrrVRmbDkKX3nl9/
D3venamCeAsxmrfQqkOVTCAd0pwEhOa3vEM1XL2PcXMS40JGZCDnxZ4IsXtwt6KmoffoDagQu88w
jvH94eB/3kW7t2GMVvlQUaiEPMZKKjajNL2e67R4+xNaC4G68aQ9rP39QKxWVuNV9yhZmHRcZl6a
OF+0ZmB/rHnEHvbWRZf/53VXQ7hHZxd2UN++VJU/kqGeM4NXyG6AScwGAwYSvvb55wGQOf4OI/mq
I92kJnQimEl1vGgtKgWQdpJrQbqyeL/skSJCt4FTex/Z4QwO0XbrKLjbOtJLer8daSdotj6AgIR3
RvKwdZ7RGu7NpsPcd2R/djGoaKMRRpXD2YrCMP3MDWauwSXTr/k0sioaZux0htDu+y8cDeqVSu23
pPOShKSNLKlj3Wx1SKfnvf827p8UxnkzOLokIDvvxQ4NloEAcl7rIwNtGXg/Y/5ph5kT7DNS0Nuy
oJfkJNHQyqHutBhHJhpnCNFr/lNBYLPH9ZKCJAw9iyaMf4ACqsao3H1z8jUCAojgbaFT0pE8NuDI
hqAfQAcv+09Azozc5wN/ROgD/AIFqfWT5cjnkiXJa0fxnCHN9caSB8OY7fUDUPOgSqqM2ubT7JKS
5Kr7po6wV3ZZjRO6BfUWEO20Wy1/5JyB7Oup0e63goNLipLjFnwoGyRVcF21Q58R0Kk9mkJN5ZxN
2VVRykaQ6NcGPcSOiMaRsf6IHonHX6+370oh33JVoahqM+HxhAOcd1G8F7p6IfS2tfvb6siVhFLL
2zIPcEes25HmNU0OfHIizW1it9aBJskzz/Cq6fk2YwpDJBcXyma2i3E9RKB1JIClOh9d1TaHzVze
hSzIfiMrMI0MvVozHp8+WS4FTCVMkb+Ln99hK7NS2jdLGZf0JFNB+zQVw2qMvE/6J/KrdJrTe3Sq
5gc6ugvGi47nUnde6sh5fPqhVDXVNUr2g7ULXcZ5Je6N2N20Ijaq7MZWKHfJn2w3pnrODAJJwehE
+6F117Vq+cO7I1bJostZIfkqg2hJtmOYg9nIolVCPt1PgGbcPwvvw8GZDi8/FOHMZnLikjHJaLRV
ga21JrQM6O7msf3OPv+4Le2b8egFBTlnsAxYmYDd0mDmHn7XPMYOhoOfPqyTJ2hbQOfe4WnEstU7
VWVXYerlxEHBpmXRExxifHhUNkOqzLs8M6ubQ1qTHr/+6rHvd9EJ+WpUI4dnytwsA9wd0jzKqtr/
EQ3+ba/kcbYoCwTTwjefgrwYVpoACPZbuPsMzJavO7c9qTyzwgTLA7QmoMcnnqwRTfMQPzyp8KRV
VkoeYkt13mRo1FnlvER8ke7yY+vcO3HomKFDB+DF9ymCAJU2K89RMhhVmk4mICFWkcSW6+UYeevi
7q9YNnx8ROfOf1RneeETGabcWipoAOKb+73uPdfYN8ywKfwEU/VDZaoUPlre8RSwkdWJ8aZvbH//
JfoRPqYP6XN5gq36/6AIkgGpLCPM62kl5yFI/HT/Sg6f7H2iu2HpBB9QEIuxdfK2SVEpn5w84E2w
ACL2zRoj87J//+FAnw+78/ltQE+J9KZwL3K6oBaxORccHI5oqvl0fx+gzFzujnaye1Ttv1CEBkJ6
o9R51y3UfLu74KH0kR5Q1XU2K/MX5lhODwyiRMvB+gwCWjwey0BU/4za1hPKBSrfsplNvSQlvVDS
vK5mWkDN0NMFYDK8zZG+DbEE9UH4juN/xp4UbOvBrp51MZAKSkhlXOTlT+gmjkJDB6MAhNhnXnM8
HNwdOqTwglk7KxSPmDfk5BsvCzkvMLBkYOkMcr2LRDVS49gQPTkYsXw4OB/94ivirqf541P2WK3I
/MqJs00Qh8vDliKULOfWxDnop06BDhzqBbHzC48ABZ+qgEFIsQlQZ2JNM1fbidp6vovQa69KTytl
VLIps6VxbFlaZRRPjOVoHl7QOeIpnbgqNJH3OelIdcZ6DTrN/hOaR/DufM5QiQ68D6fOoZ6D4qq7
c4+p5qqSESpxsaWExwDM0SU1QfrT2oez/3bCEjR4hem4bpY9TI/B/mA5E3am+O47DD447Z3m/8hG
R5XxkSwO13UAmdmA9yKUGtiOLF1nHmQTScIo82n5zlhc7PfRvibarszd+Zly57bhlkKy34jJ90qa
pRJ6mPlVQj6Yte2Irr43xlYR1Cp4kl+peSNKQUvwFDCnXJyFODO292RumDhN6WJE7z9xJT9U60EL
ckLAldVnTtbeV/qjxRVRtPT+eDs5TGwLgSE5ixLZqfeYRxmjJc98khzJ1/aL3aNhYv55mxEVEel6
uhardzMTRHJzwNLbD3qeuhZN3dn+gwuyKNdtANdxoIpKmbIa7FRDVmb+mLeOlZ4m4bDh56izM9fY
vsoNN8tzBc0t5izGGXY2oDsQOcbrDKPeWHxahirzeYKWo+BUiXAfD4nXWoqF6VtCfklIMsSmNRqj
kbeZj+VSbkrOZfyDWKaCm00iFuD40AeGFU5yoGCzhXC2EjGiCIf1szMOdni+LQ4bNHRACxpYXcNN
NDlJJqo1RZ+QluQ+p8m+qM+zjYrCwhTas3EvuqFTHRQIIMXeDOVFi0QzxtnMbJr7xag9WlPpiVa4
nH1OpsNtduh16m9VIRDiGNuyOaVU7rYMBtEXWF+Y+10/rezUvFJQWG/2IgT4i4KBYUpqU4EdC5L+
iKBrkrHSc19vH9OxckXYuFl8X9vhvmUK2O2tyzH+l9Z6dNfiPM1WOiQEl1Nk9m5Mdh2lXjX+e1HG
wg8cFrFBSzfXj7i4mxCgWkNQmbnfWrzzC7PM9lozEJ+2Q7i/fTub/MALYSEZsv9UBrRLClJoxpAV
fkwOXZd7vX2K0Tj/74kwxCarpzOZLR9aLJgwuyIp/DB+7GoAAa3r1nTT/QMqlFOcnGVwIWM10DC3
Iji2wve09vhNT09/8PMYAbEp1QlQdKSbH+yx6auyLPwm2unsnhcHWv6B5sMs/01C0vyOJ3ROE3Aw
Lju6fCqys+h//QEXlq6jVZ0J3SSSlUwBFUcqEyTianE1AstCLZcwhQBvGRdmAQcRgOS6bcnBalLo
CHAGUGl1yxtj09GMR8Y+8yT+kzu3sT8K2QrDwn6ga00BGHjF21Av/Lnc2XS9lKH4evvEtqwL+4fE
W1LjQhn50NY0S43Ct8MPjL60JjssseUQTIBqWrW7TWzr4NZTswXiQt2WrXLGRYPkjF34U1ycEpq4
0Ee9LLxoGRSKv2WWLylJNqbXtWoJe6vwdefzqNB3FRfr3y+OLLbyhUYVL3yGNbn0vo12bX4/NYqz
2rgY7NiCCGMtEgbN3wAHLqgkeiHsqNIyf8m+YFnTSS+OC4mPecacRFc8vzY4uqIlqQ2ZLaFFGmiN
ZzrHXkfc1s90lTRvUYFvYZg0A+qvzaRza4xWK7WhyH2CHZlOrYVYbVp/x+yU4XGSB4rzk9Nxq99c
Xdnf5CSmljmJUm6VIPeljVqnRYI9b/Y0DJyuOdD6mU0/WOOYs5MnexH69GBpXjv6thm6MCMemY+a
6gRWqZNc+dUnyc+isEzyxMYJRMNdX/jL+D6yjrdVbEPwQYIjhkPnO1oyjGvhXLLGtBdR5b4xA0E6
/KA3L7cJbPPwDwEpyi6zgY3RSoDz1knMU9E8jPb+v9FYmbyQ/Zo35txqTe734mkIX0YROFCx2zTk
dMD/k49/GFkZvSCi93TAYi6EIQazetfQ4+5JtLbwLAZorqmsu/dmFZb71NKjHVD+kP3QiL6PaZee
usnOUGQzmNsXQ/rh9oepblBSkzAPBU/XAxbiqZh/aMO3//b7kl7EpJspQM1z38qWnc3auz5KFXOX
mzIi1s2HAjiZTG7ZWbQ2tXqCiGjqDsOTpp8f/4AFYekrWAKGJJh0dcOU8lBL8ft6hGbG6Dy1Kk3d
vIQLCtIlDGZc8GCOgaDSN24eY2xA9XDYPCNE8+SvZ5AcBZtwT6EFvD1fS77G05kUX9pCYQvWj/zN
3FyQkJhAAc4q5gYkeozM5ZXbG3vyNItW4Q+3zsokJjZFYJ2NrctwTZS0Q1L3eKDE/VfSfWnNSUFg
66guCMjoTHPQjzqJ8ZizaXXQxv4+twgQ2dJft6VKRUaKT1srDZPRAhk6cKfj9zpq9ty7TUNxVvLe
rHmkpjYtBlgJe0cXz4b4cZvA1p2bOoBr8EoQSElI2l0MPSPDelZoPj/qtvHT0t5VPFywRVzVXbXJ
i4EXPPISFjRdejLoBeURysl4x1Wv04B5B6aaDl79oSzAQEP5m4J0I1rF7IlHYCZY6l8FT1MsUj2V
dfvM6acpvV94pKKo4sm4dgpNPiw9N1aestQh2UvWq9zO+s2/82TazGDUFlg1ek2hzxNAn4w894cw
G7xGj37aRuMtaWs6JradIBdLhJcs7FNJ5hMJxP62fKz3/zt5QNRhfavJ8Sa+Jl/M1TJPVOQIKyuk
L6PoXA/0zIvXZaSHhkyF4gmzfaD/0JNMdbhUeD9Z8LIDe0mqn8OgcAWb8o6tqf/Lj3ScrdEvpaXh
9/fGL/rps+LXN00CDhzZCozSirdBq4sYgfUdNZGxyv1J2zOB/WPkLitVMrd5JWt2gqy7XyEY11di
hnhwlTws/HxOvtUZUsvhtLPaY4ZyiyrjKyMIv0U9JgPuKmbGkZuX0Tr1tA/HLkZGZMyG6BDQOXSG
OVyOi5gHV2da4JKUWU8YKUcXhVkm+6StH6sk+TwIDesdq4W6QxiGnm4n9jENuky4dRXHrt1Pqjfc
5uFbiGWFAYQmjENen0tuVU1fdyneWQNz2p8J6XEy/z7tYaA3FCMQ2FoPVylF5FNWUt7kBSKJMHD1
xXZL0JqS19tKtymkF1SkdzxW1pu5QUGlCr0OQ0703dK8iO+3iWwf11+sYBhWTkMluq3P2EJZ+Lw7
d/Y+Hp+6REHiFh8rCckeEysZ03A9rbTYTdW5oPdV5SpTEipGZH1AHlQLI1Cp+29z9TI07/rm8N/O
SnrEsEQzOfbRgxHjEbUcWz8vy+4PSAgb0oWyAObbpLOiRVkmImoKPxDBO3NmscM1EjnIf3m3CW1e
io3HHpYQEYqY+1pNwsCsF63Ac3KkzV4HbnMR6Q7mLbA/QxHWr2Iq+4716S64wKAe8vfXlEjSGUTv
YDt4V7hauBejJ4If2vx9FMkxyr/OPFDwtuU9LilK6pmJeVyqNi98QbDQ1H4N6lIRW6p4klRTDBUW
A2ugoI3TsRkeALHudNa5FobTNuit3aXJ59v3tWXu36wN47aOJ4x0ilmYkCK1oacTwfvFmTGKK7zi
Cw2eb9PZkgsk2ZFhB6S3/psAmmO58KqGAC7iWCXvs7t+2aepgsjWBTEIHcAtKUY4ZXcy53mS9wuF
ZeM/zQQt48kfqBESYEIYcPKWLUOFt71uJbyCc5yiIv/Ms7oBYloe+cnQLwpRkJsQ3nyjhRXwHCUj
atpckgVuYrm9tsAqMGxYdcpHLMDbh0m8I4ZfEf1xyTqnYT9zoXpsbhk8MIfpV+TesXlr/ftFlFEn
Ja/aaIRe1fOuSiLXjn8my7/PvpsoyKPyhpVvwpKjdR4lI9AzptTnLLOemiqc9uZkTueqGwJVjLsR
tyPAtQhd89YUJZ5rhgAW04+hmFO/jIN9HcXvzQhrwY3OW+rDxM9BOSHUIKPTmS/GZLncHh6toXeK
e2HXTpfquWPYaNcrg/79v9aJqw9bxfnipK1x6EhqD6mv6/bnyB6cGJOXVpwcE66wlTLy4CpMV6Sk
S8WkMRCF+z71037eF8Spo3O8vPTCdkzzvW4eg8q3psyz4t2UJnA/sfcnrNoUTzMbCvQG+XnBaskG
kgXIlMBXt84c/jJSghfayVA1l20IL/j8h45kolEvnO3WYqmfj3Pwvhvz/MTi+bkdgHp7m6NNSpaB
NSgEGsqJREmwRWNjtaS+GRYeY1+iqHHKydrfpiLDivx1cRdkJCsw1FaQVYaR+tbimtyOXWQbnKUI
9os+fEsHChtQ79KuuR9C+o6U457b3YEaE1Ykk2Unwt4lIz/d/qhN1qG6MOM2XIYMRttY1lLzEQoF
dD3HOAVB6iSK0u+GW4LJA6YeYEiZibjlWjWWTCvRZ6ZDZ4mIj03ReBmbXqymfsxJ/4qtN0QhoJsE
hbkGR2ulzpZ0cQrGOsLLLfVD7WNUMo8sTvkZcFZeOv26fXqb5uiCkqSKJkNsbNWgNM/PBvBbEuBB
Y52ZJZDsxxrF8fk2ua3MsonEHv4hKcJhda+PMkntJKoTLfXHhCyATM+THauAqZeZJHS7KQuw1yzt
PD0KJswvZ8MJCLj1kVYFuoaj9FtQdZMXYevkn+iPbeIghEmZLWdlxWhMAyP4rLY4o87s1EvjGP3T
beY3JfWCiHzWc99H+hKAiINokPqj7t4msBHWUAS6HIUxxAS/ARYWIhuqROepn8yN7dH5sV8zaWH1
GKFmubtNa70oKeAFLQpLjgYPBNhSqFZgdzGZKtg2VphfmqY7Rn37cJuEPJWxmhvQ4AgGEUXBaUrv
hKQcBsILHFi31KdC5E4w4NFtOXabuoWBXp/6tUxflxxQ3lb22RgTN5wmj6MAMeqlW8woW3Wqb9q4
xKtvMq4FuDYYCnUCGBx2an5a4uWYoWmC5phfMp1xesoNIAXrgzd075qmhTCTr4lRfqGwlSmNFcHE
hpm4+hbJLnUBus5JiD44tBPSkzVk3CHpXJ15XwVOtmj5fsqX8XD7VjYv3qBAT0NSAADB0qUUcVSN
3YhLqVnSulXU4vWhk+XfW3WKtpG/qUjHjO21lehDGyFZdLCT91Z7KoLX24xsxbRXNKTjG+PWzkSF
48vHlxgxlYHYizS/RPgrIMJt5taNuHnUAFJzm/CmmhpCt9m688aQ53PS3miKHl1YPiUHKz9Hw9fu
hbQKIluWFtz9Q0W6p6oEFjDGtDJfi5mBNoyp22VZnB6bqtMzLx705Y5bdvMxGZPmVPWT9g7ZLWyU
1moATmtB4oqk7Z0yCQJF+LctQP98mHS1WVtGxVgmmd/uhgdN4c821fOCa+lOrb6dAxhBtG2SwmlZ
7c3Tz1iFlqO6QMmJjTQ120ZAcPow3IUhILTmXy2wbm0RKfySipLkMkjR2VGhobF2mfahcb8ch+XY
mP/++XMlKetHXITDXZuOfRJCHqf+XIeVZwUnkaUKedy0VXjAmTqjKE0KKXRM+xq57rVnt0sCl/V7
mMuk/WZn56L8elu9NuXrH0pyu5aRdwsuH75c5+N56T8ksfUnxumCgqRaVoi8/WzAOHkFeacPD6Vq
Edd6GL851wsCkoqE+ZAkXYLD0kcG63rOMceZ84eEPK+BSUgbBwtmbp/a9v0wYnEGjH1dzrRbpR4k
0Yz+1mXI28PSBuFjmweH0A6cHMYKUXyfvNwmuamrWKJNUaKwEbBIx1jCDEIg8Jqo6efUvmutxGGa
qgNRHpT9K4i4oCKd5WIJYGhNFjzJGPl0csvEG4vMmShxKmMqnIW22DXfPvUIQIF0Gjlj2jppgTfL
gDyunbc7kwGbgWEnWTN5JlqyOuYVfYBcS//EdYx+3D6VjYgcpY61fG9iOQOTk6PDNKzdQPjeuIoc
q529MfpumueMfOruLa56Cm/egYVYkZnIRQD8/lr34y4BK/0aj4vmnsAtHbrecGs62oo+KhWh9e8X
RmbgE+nyEnETWgdcxh95h5dGOCsOb1P3L9iRTFlkIDjLLLCTkiNa6XtF7CPP/PwlTLgUPLQFSq9v
8y0XXGgtOs+SBlzUxVmvC1cvTmnRu12OEsxzEVte2O2eeKF6D26zZVO0jaCJFvW268Mrs7xqEXem
vmE8Uh7e88FWOOVNqUOS7X8pSAmEjPMJswjwAb1dOpPJHSMmX+LwTqvqzBGRP1FVIL1q92827oKi
5BDmIoireR1NySLtWFlR7gzDjvcFIvvQwcqgozWeEp14S5R9bGtVBvj2ibLfKkLUyEjKwW9jFSej
y49lrfCqm677b/6YXBBqkhah3wT+APLp9Ev4IGL6vqOWQxPVbIKKGcnE9VE/2el6lDHqNfeqZ6vq
16WQqtc6smQTjqo+T4fjbWO3rVAYp8CiYhRPUCO5luwh1spxSfHpZd27TTIchtLyonk5FYv+KS5N
TIAG3VNj909RE/lRr+rq32QOG4SRU6XYMSPntcWocU1fB2PaOWsdA+MqH4q6mb7dZnOr4RL5a3RH
GIAgAZeS9bONKDezpMh8ZD7dBdXyCVDuC8OrMTTcsrpDC103Jw490/E57pZdOpB9kEXHLjUdNHTt
Z70+NYm+n+rYHyPr6+3P2zqEy6+TrGbVFXkST/g60mZO2AqnSl9vU9gKaPCaJ+umZoFATzJgZs/N
tKoxC5Rnp7Bpd0lc74dxdsgR0QHe88OxoIl3m+ZWRHNJUzJpqSWKUuPrmYdfk4G6YQoMleo5wHGm
7a/btDblWMesCxoibANuQlKSgWZNwnWET9x8zdFAmNf2qQynz+nA3KWw7umw05twN0XsS5yWquBN
ns9+80uX5NcbvvBLokyiXIRz5mOOjHKRHlC6x7hafRhqct91H0It8iYLjbvNXY0KUTFGg9MgeeD1
kRf1zR5NnHsbsdcSLC4tVLsmtny/vg5mCLE2HstFHD3qxihnOBx93pfxu/w5bRXRxeZbHosxDA7u
BDpFpEpvmlpmU9p47ZY1FpsHkTu0H3RWunlIPrQC0DJBsBOABNIGRcSxVcxAGfYfypIF0zNgjQ4G
gfEdFyduZyca3xXdz6n6WU8/TXNxSIEOs/pOQ1ipB3TXqozL/8E7pvsIxxwEat3Xl0+MUJQDgB38
nlQurx9LUawNue4wL+5ioGfdzs9hd9fEg8J6b2oYMkAUC9/Q5ybnxbucjcMQjjj0wPBzhrmY1nT7
snG4aA91rBpi3BSjC3KSkKOBI2uAHYuIIfyQjvVBix5t5VyJiifJUi9xY+kl7ZE2MbHPtrbvG/2r
np+x7/akp/nuttnYJIYZLIwUIu9MZWAiUY41puQgO0Zju/G4a7BiJiFfKiTylljhg1S0pNMDeJko
mjUfFBe7pMV7rv02a06P149F60qhFVvBj37BmHSKVTrBp6zEonzYa/yM4es92n3dDLpw+wi3Le8F
Kcl5mfFAQqIZSCxY3/KmvEuNu4BpuzAp3Zl/Q+g6JOiVr/2qGhQR3qY8UiDEUnR5Gr8NuC6a1Vh2
AaOrC+xFHX81ce2OlYLIpufE68xAWZraqFdeK7fI7FLvepykHomDCM9tknvpAGMe7LvhGalEp9OJ
IlezeXsXNFdRuvAmHN1lFrAeM99uTrnxpaCYsjbzA+D4P9y+vE1CODr0FHDUwt8s2wUhDL1hw2FX
w0Vn03wo52FAGFQtXktC2+n6UvHm2LwwgezgX+VnGYkj6sKm7kb4oSzMHd14GeLGsVTJwbdYTn7Y
6GheRUxLEdP+NplGsE2sq2AVRzvzOtH2p4CjHMsq3c174bRW9tIkpHSW70mbHSq0Uwz6PsrT4xJ6
5SxUpa3NM7bhoAyMfuOMpctsOpL1vQ0pbfp3dZsvjih7h9JlZyYIAm7f59YBGzrma4RuETyPJWEN
WVD2gUERBaHjFKSG4WVQavxqqOTzvSQiMUQN0rXxxDD9H1VeU5xz9HTdZmPLVF5SkCJHfUxGo4ss
3GCZuUb/Qx8O2EXndKjzGhj+u01s634MKgiW0qDuiFbaa2Wbbby0Q4RvaD4p3bpIztU0n9rondlD
G26T2rwepjPTFBwdzm94mhfqVqGFBEGAyPzUStzG8IoW3VWqEUAVESkSznk355GFw2P2SzFgOWy8
y/LsP3IiOTMa6COPTQ5ci+EsNN21inutUWnOpqBdHJd0M0WKYaCqwXGR0RXHOlfwsErRb3KMRncL
1464jUk8LH2SMHvBZOFg1c9Ir7rNkr70PT1PBjm0ZfU9jGwFyU3BRq82YXhqE3TYXcvaYAxaauIt
6sdx7TMLrTXmKa5QOUSnM5Kct6Vt8/gstA/rHEVvuJNrYpVJg7rtUgznkw6+mPDxIBKzUviqTXED
gi3HMCjmnWSZHnKziLQpx9xgahduYtTUpVavwx+PxeE2Q5uaagnMp8NZYVpbylhNWmKzhmBE0R7p
vqKvTRTupz51ePLuNqFtnv4mJC8e7NCxyoMSY24V9oA0w7Szx5e0txT3o2BHRpuouxZvpqXOfcYD
Z8zFt0Y8RFm9y61wd5ufLUkwyYp5g/wi+22APp3LrKVWmPtht6DjygJ45XdMJqgEbku6KVw7QjKk
Woh8bNlg0r634H3GebibNbjYKqx+Rr3+gTaojOfB0222tg4QFtu011F3dBlLAi7GPAyxzS7366Zx
C/EzMZA90dp9MT7eJrRZy72kJJmKnGMMYSRt7icA2nGNOULHtN2yx5YKax8SgVWvc9OdaJgOmMOw
f/ZWELq9STRg79h+otWW2+Zm+Af6cPlVkjXRYixdnCboQ2W+cvFDJ19RzotyFYDaljYIhmACETZG
M6jEvDEWeYTmRNiRtNpZ3Xn1JmOnwhTassaAqECfLvq81h7ua2tlZUIAlBMDgUbZho7ovbAvv/Cu
PreGtkt65KRjXaEWW/IDncC0ABNohXrbmXzhjhsWdgXqiDkGKRfTiYYHwxSu3mMJxdSrzKSKlnHN
HhrKOsHWcTF023wq4l2fJV6IhEAQLN5tYd3SQqT5MJWPhh1Dl5t2EDmVRJtZ7pvG5CdM9wOgW+lt
d8gya19lqaIHZut9hF4ybAZHEzQ6uiWjTPWGVnmHJug5B5SW1Vvv2umT2dt3Ebsz0QKE/3W2J0th
oeW9IW8JN/SxGRbmnzhgRyTdp1FmTVqEMVsWIasUdY9B3L4vkCTIhXkwGTK2S+HmZXJP6vHOWgIn
Hts/MD+2jY5spNR0YsvmzpiTeDY45nDtuT6PNf+YJ6ZbpcOR16rq0Kb0IHONpmVcLVq+rqUHMpmW
OsN0Q7HM/mSP7ziaA4eZ3Qtl7L1BCtUY4AUJNOfjWS/dZ9EVQOWf0Wguilcs5HObfvLqgqNf4OW2
nG4SwksQgRAgvjDFds2ToVesqDlusNbvmWAPRf6rmM+axf/9o5MRTBoASETXkeeQsnOsFSnSYpii
oBo5hWhrzEkL1GuFLd4wkldUpCxkTaeoFQMmJyqkrRL+GDNgQJd/ELJeUZGsiLl0EfYG43KGQXs/
oCfT0p4MrVsLhEUXewHv3NuXtKVnoLjC+thvPkC6pWoeRxZX6wQPt3onszLXTh8t9jpb8OjVrsSu
tDIcnJp8DAEzhwGd0+0P2DpXCAdS+shbQ98lyS/tQhvGkkDP6eRU+S88NP4E/Idd0pCem62FyojR
g0ZOKwelcVNQh+WKGs8mI6jxU2QB4HPk/o44y1CLrABmkxi/eIFURPOY2Kpmiy2dMggATARK4yiR
S6fVLzUZ6jIr/SWm5aGfrcoJcvNnRer3QNRqFJ5mk5pOdKAcoIIIctca3Cd0YnYqMBsSLqfG6Jyw
rp96M/KKQrX5ZP1w6a3GAB0CU4vuGEyISoJPGEAbYxqWfmS/YDP3kp8S646PRzNRBOVb12TAjyFb
gxSSLY+i1MSoKivQCt+qy10RdGfkh+/Twfzw78X6koxkLqbEslGQTUu/XfBSOmD9hz0q5klWzfzt
yC44kY7MEO0EpPOk9Mchc/ThV1/Xf3RWQC8T6JTBC3CVj4v4qW8jUvIeTFj1KwhY9gsZft0+p43o
Yp0F/5uEJNB86sQSYxLW1zGA7MTz0Dh2t6A9YZfG0x2fqKfV1Z2WW6+36W5F/Mj5YkZIR2mFITV0
zRtA4sOu4wwgG2VjHuwqrw5VbPZOHHTAwScCpheB1mGaDPY6mhwjyBV30yIxdyLh9ITSZ+KSagZo
5e0P29I5jGJzdH1j0hHN5tJ3NWM02sja+kY9H5jN8RhZ9rN5Xy6qvNhW9zd20wADbw3r4KJXVbm4
3kkfWjwIoAp6wk6zqPdLejJrseOj7YrOJSiljrF9BNKPGz7YHdsHfPTmMn4YxeQazZNFVc1SWyIN
YAKOCRDAAyCbev1FzQz0iDAuS7+oWe2IhoZuRINB4fO2TMAlFUlxmnE0ysGEzE1T28B+Nsw1IiBB
imCu9rdvc9O9wr9iiNDERmxkaq45MsvSiPWlKJEM+sWxgWNEm1kVr0XKkQDB6K7Sj5Nxh82QbmXz
k1VPf2DC0ZsnVsgzDJq8jeRf3HEV5omVF02J0uV5Ns75l7aqHIUOb50n3nUcTxET+5zkPMc8FkD5
7mvcWqt5cXZYmsCLJsUzREVEujQ25YCO4GCkRHsb4i+B/XuGClxvkwiSDXBFgO3EG+T6tmwStGbG
JxCJHpETcOvmvhjGP7gS9MOgCRTVJpyXZHnsMV9KhDwVBvLb0uHZfTUkPw2GicTsT8IFdEhZFDOs
pkDB4JqfNgEMXdfVlZ807SEptG+z8V3P4zso720533Df8BDUhFqhiob9rdeE5oTEwF3qSqDkdIFj
V9pe68Kz4HhaJKPH8o+3yW3c0xW51Y5cSDXvghx5sLb0RT87QflVT1FnKut/bycwkftWaBII7OT2
2WDKaxIFBHKNnuCiaw/hMWapwotvtTdYAjOM6/1QTEyuvF7wEpAIEj1Vld9q4jDa9CEKX6o+vrcw
vrq0lVeWX9FK6xZJ47QBts8UmptmnUK7NgwvymlAkX1DEUWDx/VHYJCiyOK+rXxRVqeyac6FCnp3
Q0Iw4IecOFo7V2skqRaqFn3WJ1nlNy1z6uBdRA9hWDhmHjnBpHJtG+wgWY2wAnUykwt5AIRbYSF4
NldIjejm4kH66y//Q9p3LTeOLNt+ESLgzWvBEPSiRKklvSCk1gjee3z9WdA+9zRZxLDuzJ6eh4no
CSSzKl2lWakEAZ5s9+VwiSlU1RXcHYjc9HT3cutN0yjCXhgNVgOVYrZW+yxyukwWiFdgzk+fApkh
lgvMIRZHhQncATibhuVPUffrO4C07ZSksOOpxc6USPwXo+84OhlXNY9HSvSzrBGwlsUYjAITGIa+
agou3oSBwW3kfKgZGrBwiPMtqeI8TKMpNE5uVvEtkrqol4T4Hxxsl5Y2ctmGRJ1Uycmy0CBa3kiM
pMHSIYIgsmgaikPAU70W+KExWi71snKXeNUHF8wt6oa3ui8dC1YKTfcYeEemDpOPNBxi6Cl8NQRy
uQvqvQ7ojcrAogSMf/xzKsiR6T8NluiSolQ3Vrwoy7Wo2klAz9WmZ5SEK87+72hQyhv5g1hLUVzt
klwyVyXm/4SY0YaxdCHoHMCrFtGSodIZsKYbxVrvwwpeMXL1qforjf7NEDegmjAThjY53An9yJQa
QalaqagwyayufI2zhNK329Zz75/WLDvXDzMwwc9ZbhlPCwAaX8tWllf1BCRPPNJVf1fJ76pQkQq7
UbuQBbjJojSr1oXvaKIigXcPcoxePGnRW+phxk49xtzbfYZu7wYMwQ7gavBYu7mbOtLUZpQ6ePdP
YSQN60nO+jyVZiiA6+S3iIh2XKxZimZlscrQERYFKuSSSzX0gxYM9HaNHUX3T+dWzfFUAd49wis4
HaDlXl8CGhbGplDx8ytvpRkZaZoXPWDYyEUayNUiayBBsOgubr7MkBj2NdxAddLDF0AX8+LzfTaW
zgg25P9I0AG2WNV+OaiQWn0kWfcCALr7BG6FFShUMLizWsBh0mqBtTnBmMhCvovroSKByre7SihQ
lS+KyBy4fmL4yZ+Q4loPrwlS2lEMPcaSAEWzqzpTH1dFYdXPXWlXvsNtwmwvdAxBYDFIybGfZfLA
o165U3NPMnW59NZDyr1lPBpTpSqtGBZzFtpb9oACgRluDSH+fKEXyp96XJC10gT2OKm3sgajVjLi
AKGvbLH7KqXGGoScI97YM+zbrcOezxUNLjzCKwXj49eEO28KNcnDKwltO2nhpJlvYSeAVwdmGJ/u
y8wSj3P9YMZUxwAVjXaO0bGozUQEWIZW7VKg32n5xsPuBj11RC8iua4RlRXU3SoCpgsBKQQvAaet
0ivi8jiXEOTw9U6S/mpmiG1GK/XC8V19nzq+TIy0Ppbw/X4IkXg4eCTyj3lIYp1xeAvyCEeHY0ME
gl4xGgpihug0pEmsEdR/9ckBsqBgJi9lJpIWGZrJAFwbcQ69+yRNa0WbBq/eBariFhpwUc4tl5tT
2W0ShVEXnA+HEnq4cBBCoIC3Et2Gno94PYt82MC3hiQHrI0c4DXxdl/qFolgD8mc95yxXqiQqsq5
yddlEPFxXnn00rVOUr/cp7Eg2bp+QYMKqTjsvc9aP2kAKMObehJtSjS3DlgTMYa8HRR/SX1MhkYM
GS+WReHWNYS8iLWgWZTwVZ3sqeOYNkAfecyyU9+zcsaLQofXrITPI5NHb19K9BzDdHnd7PjyIRk8
5GgGCxZpEEX7/gEucIL6sIay7JwplG44yUpeGvuh3YWAcLClvuzWdRMaLCcye29K4NBXgzcrKt/o
gKK9VsM1gWe0crsbs8lMjOQlD/R9JwhOHzdETfvHsU0f5SnbKOFKjTeC/qJ27/c5vRUVtF2hvWdG
o8W7jzb08I+obKpSB+wUL7MDdBY4ESciKyz2HqnEOLEDH6V5rDZZK8OYru9Tv71QUEfiUMFSC+SS
aO1uCoSFTal3OwzcmZ0xkYRfwb2TQmU8yW7NyDUhyp8JnZ55vqd1uzhys8TpC6fHaI+/51TWnc76
e32nqLTDcaHaCKxiBOnXDqwOvUqv1a7fNX1UxgDxTsoNL2W6nQE41wwnIFgaRuqZ6D6vSDH4gsPx
db66f663RgY/AtM0ePDiNYK64fWPCIVUjRpI8C6dPGvwgSARDYSrZIbCL1wf8rLo7oGioGhIJ6AH
z8tGpQcco97b0UPtz6OSu6DIGGRuZXR+uwMAFFsj8PhR5p9xEYzUqJ0kWlwBVVAp+W0htdM+4DDr
JHXJR6MBlVsd+dqVk/EJjegSIyChFyMiUQuYVkznAGIOTeEazWQxdZM+5JqwUwBcNMpYhjWdi2Sf
fPWRFW+N6XEUI8J3ptc6SrxpHvGh1eidu+9Mfoq9Na+GJguD7fbc9XmMGSiLmEtE5n8+sIsDScVM
wURxIO7CoS7sseIr7WRkUVeaSqDkGMwrUNFhmMSFQSWA6wHIZx6YwFXT5eGuFZOuSSasM9I6ImH0
LDWwiFLTCUBNiVwaVp5o9jhFdqX+c3OMoi12hmD0EIkwTOld8+sLUZLXiSDspJTDFrxYVXZ12JTn
+0qzcKpoBkInF54PwDalc0VlUnXof/dxqlkorPlOrTiSYxyPtBIe2j2gCBhG6VZL4cMQD6KJbMYe
pfNgZTQNuoZFtztMV4qA7FOBpfWZVEqV7qMhD3WGJC+8WVD9Mn7wwlDhvyn/5RXqGlFeCztetdLS
lDVscyOFZAE+HwvejEOKMZzhH1v4a5pUKMJHnlL1ei78gGEU/UNr5UppAoP8/t0tmAigxEIq0YsH
lBJdvJaQuMSjApk+YaelcleZk9IIqZnkVYZ3SxKXuYl+XewN0YtmsvxgwghaygG68f6PuHUyiL3/
MzwCDIgbXGcsLtO5gevwIzhBXCHHpFsDMM8cIaq0tTKFTt/KIUMtl2jOMThA2ZA/QTXumnEA5U8D
4PWE3TDqu1EN9iMqgCSXjAqrPvidb0QMJpdOGt0aKPhpaJ8DxN01wYSTarkBluEuy/rfQYBhRaBN
iilaLAE76WZRbHJ5Tcq4YkjvgrLAC0D94V3RBkP36wpVIFbhAJuHLkHO1oe++cjF1DCbqO5GhhNf
sAQA8IATx/wPemRpdHQjTRFoYpsBMJ78x6bDGHtc2q0KLCLEJvdl5jbShFdD/RRpF8wR3IDmxj1X
VB0A4bAJQA4+SrXqHJGreMbhLVNBohhNndB7ui/PV7D+WYAF2qGvOiTpWLRuXPSsTvGlK8LrHR+C
WKAwOB/rhVvq+ybvEy2SdnqSTjtear/lwG/MEp2UDKuyTGkeFUbrLUojs1ZcUCqgaXEUJ9LOS5TP
oVeeRqU5cJ331/3LWSQDr4/gAyE6MNOuyaAcjfJpkkpotBEB4DP4xmrOlrhFyU+MJNzswq7DRuxZ
BA4wsFywRuxGvKeAV7jaV0VgwicbNEaZUvmrrHgz7R4kjlvh33/MGipysBoCppY0mWat1DQxaNGI
v2uHt2xKiIHhNpEFG3MrdqhCQ+LQgYncpUbvlOblJFQAEK4CRFnGiHoxvkXqEDMM0iIRdFyh0DKv
MtApg5SHFeR58EFErlveKsscZb9eL/Tw3xACODiUXEE1iR6JMdq4yDOlVGdwzdIUsxRxjz9lzdc/
vRlcP+qlWHUCs465v2uh46dKjrDkU8VC1Drl7drQutLtRoRApM1KIXr85+QgdzxqcaiM4GF9Ta5t
vAqYboG2S7SqJZ3WPcmB7qr/HKoDfTf/CT7maVGJIjO1ZQ8Q6lDbBVy5m6kAhO0fp28M9Hois4Zt
PWhKoOF9jCRV84TztV3XhM94tHio8mlfZaKzJvFu3cNMCKi1P0lKGO3rI5MjlH89PdZQVHyvY+6c
Y8VRKjuhwEoQLBFSUM+GZ5CxbYrekFr1Le8VASCc1dww/R4IvT7G2nkgO7Ou5z6lm1WfPVo0+ZbH
9QA2yxabd0kvrL4FGqbO8q23AQsClf/jCQsgrw8vaEoDD1JQkry9kFcHYDEVXH0Q/BKPVEY2dJkr
GAWs2gNcN/0W70uo8VTi/MQoDMzMFwOnKsKHPM2zbabXDMVdMERoLkOfBbpM0eZDc9YCuL1N+R5R
Q4DKPOEE/0VDp/Pv+/q6SGWulKF3BBEYPXUdxqLiZWIpApkoKkqSSWK1EhD8/WPXB5j4n7ZtHB9i
S0rGy0Jo/CIFQHyjJYkVGRjbSTheMktVGOx/wRFGQAC9gjkQ9NpfS0QeikLW1w0iOznsTGAEd8D/
0HRGRWPx3H6WP8M8wIDPf38RMgB2d9L1oAPURZQaj5iwjBw1C3TrPi830g3kXhhtDLBpPBKIdIcl
1wOIzwfo0a5NfVJ58iMWxlm1BHeuyU9SXjOOjsbHQxVhlgE4azRbYsKKbgNA5T6ukk4QzzGx9vtu
XZLP9XlNSosU5O2gmKbLWScGj3Qm4IbonNa8OEpOEgpDzEE0WDeWFW6q7427/bp/kJTq3tCgrmtA
d0qEZIx4tt5/MYJhum/y5ttUWCc0Whh7Cb7t7If10V9HZGO6ns0gQyeObshQKtRxolcbaLQ/v+wV
kpPjQNar3w87Yh7cJ9dinNePn74IIG+oUSFx401Vpc2XsrVeBed93z8e14+/Vza3OjQmoL9Mlhj8
+NN7FOeQ9kIMRuRh4nI+RmsvONV6st4Dc71ek8K1SUY6WzKfI/L0bawZrNJ5jBtWKYMxyfwY89VM
GFDNvyYIee8yuZv90N9zd6PJnvr/uNsC94pYzpkM7jqyHh9+/xod0+Tevqz7Er98g+jinZfUIxuu
UiESWu7bqVI58fzaWHunJsfHwHpc/SZ2QQTTI5uT9cI5DJqLXF7QpFS5RX+t50WeeM7W/LQ6jLs3
nRzs3KqPG7MnT088eXJf7tOkW8P/c30XNCnVDpN+kAxk2s5WsEZ/qjkR+UvY5F8QFte3TifW+Mey
vbogSOm717c49MkQz73py0S0LNczvyJGzmD+yI28XBChtD3ypX6uWoln2eQfvMf/9tAo9dZyNYvw
aBDPhQVpjCe7Ow+fY7Rzk5X7bFbPp8RkkaSepDf3ROm31Kdc2CA0OI9mniCz//rbNLO9tj65G/RV
OCemNFLO84Ygpdex0SLJE/rS2VK/3O8XgZE0oLFd6O/T3WzaNFYyH0LwtnuO1GaOP6s30doExLVY
4vAzv3RHHm7GDWKfV7oJ2ozdjuY+Jfvj8XheP6rrvx4eiGl/fIDspifWFysVuux3/kgi3YkWcEEt
cQIob18Hax+Yznr9QHY6efNN0/xiSAkNjnhzqJQFEeq2HhQelxbsttb7e236ZCAP6nnVjMR0T1/+
J/NoGUaLbqKoKkw+dLwKBrcO/Gr3lFj1KrBQhhG+R9Jv3fhpJL4VrZhOgaHkdHdKpedSgrZ78dw4
L/t98LCPXcfxyfpRtlY7bbUzBVO0KtP9Ot23mQzNoIelfCDk5XEKVfw8h8QnrA5t5iVS1gXtCFWS
za5nbw2W40zkcfVAbNvePH0zI5Xl8OtCPim7oulp6Gc9JGb7Xp+wmPDB8i2XESP8jRIgSkT+ycDk
M2XzpzASIkmIJXD07iTWBKFcP8CXbiJSmCf3dJLI/Suih77+VxH+UKQcAIbkB2GcKW6T9Xu3ljMT
gVe3H4l7YoEq/E2o8IcWdV9V2PqDAHjRc0perHfBOjuPsCy/V8RM7Oen0+mLcZw/HbK31uwPQerO
PFnI/FKNYJqtz/bxOAFW3MKqe7McyETW2NxDdmSwP8LXjfvkB+Q7IMlpfnq400NM4KMYD/tl1/Tn
51CewugLWYhr8G/F7tiTdJ0+Waz9T38jp/9HhJ79bsrMS7sGPOexW/xSKoe4zxv3pSX/HTM/onwR
R+tiqzVTDmaUz/hsemZLFEZoSc+B0LL5I08XJAq5wvb1NJDOL9ZRjeze2mysnrhdTxiCshybA7jk
f/WORpVMkyyYCkwyniWi4M9rb+ONJfSWxfA7zNuRr18fXZY1UVCA0JZ7Cp681vaI6z+dQp5sGaT+
xpX/4YmyJcUAmPswmoV//4qF6WQ0wVZO3nn7PX1Otv75VCBYNs3k8GY+RYzpmZ/ExB3VozMxfaun
Hl+Hs+q9Ou/O+vxjy1aE2Hi2PsPf4Q9LXpb93B+OKfvSaX49aTPN1nxRN7VsHTYIV7iH7ZfLDFeo
hpkb2aRMSz62ZRQXkM3tdjT3DkccZ73qyMrGA3KDh/J9M82wHPRex77syzEyQM0KPCKcmhf3m8UR
SzSlmeMLbUMjCxBn+JkjrB7Y7Oe+8HOxxQBeJrNsB5PWHCtd0spR/x2EWbP3jgoMbhP21+HOrDcU
y5/S+fux8dRC/bml19FUV/v3T3ImD7/e3nrrAw9wxi0x2aKiSmCIAIYunoVeQIin421ohlZiWoy4
6qdQeEe5JMqKtEaQZPyPI3ndF+v3T47gjY+Ajmj2iujkIyLPAQKGkSBkYJj9xZgOSX0FCAjzhBfF
ooLpNEmScwkPhNqeTtaW8f3ZB96wdvF9ijUVSzBT4KIjMDfwAkEqvyH817hm3dSi+l6QoYyjDBvs
KTMbLwiGtf3Bnh/X93V2+eF2QYMKrTo99OrYACspaRwYib0Tkm6rh1Z8jvbBqrAGRmcOkyJlAIfY
9/wszebLEVeN9WoQzHAPJl40Lsu9LAeOF9xRBjBsGw2b9VLpXDmVNd/UsKsS6/nJPX2zsqo/Q7n3
hIIKnPTJT3tZxkm2oGM5gaXubKjvicUUQ/joKoUo8/Ikq+ApwmDE+em7J/4nQygYgvcTiVxaviLT
+iIFiZe9bJbPHUkwU607TGs+68mdI/sxVRd0xLjEFmgfdMbV9lVdvacbbiDZwXVL1qEtB09/JIHu
cTH0Ks09Bbez30dogrURVfSkhMtl5v1Yh0cZh8TjSsDZglJpv1pHxxnIY7b9nRAbEa65fcnd+5e1
7D4uOKOsBDYSYclogUOUSEpekd5cPz5q5kNDHnZvbmLqJvPa5mzpvWujbEZcTkPjoXfjHL6o3Gow
bdc9Gef0F9r5GC8/JnOUscgT348w2z8bC0S8GgF369WjPFdhbHMDi8HwWj/ACvd4oyxGmXvhyKkg
iBV079v90Vk3ZDrUv033+3T6FyeJZgcUzNCfMpdR6XdQ5xno4ZMbhDMzzLGjEfkUlFYnbjBQoP+6
Lyg/xb5r1q6JUfFMjyGCTohLaPX2FekrJHbWq5VxQs0E/zA85EIm+prYLEMXqm1wXQnQ8ZkYUpxk
2mF/VGCtiX2o27kkxCI3i9w93iiPX9Zy1U09yGEBe2ONprgpCVCDLW2/w7DOWRnwhjEZ/plFk1J0
X87GOAor6YyOvTSzc8yO9/wTunUZ93YbzVwfJaXgQRamySCAN+sVLyOAvIR2PTqbzH5y3Yljhr23
9uuaHKXdQsQZQt+Cre3rnldJ9sHvoGj3ebr1Ydc0KLXOqi70e0zBncvecl4DU37gsSzKNO9TWXD/
12QoZR6rIdcBPiKhOrHlgQJk5z5JzfEot2YrIOBgSeEsZfekkAoBND1qVK4GPUs67qtzzJFpj3wY
00oxJI9+BY0TWmQr8eeK0r+qZ5bAzcdyhw26TapAiDGpJW4nHskrhAAKjMjp92tnyXYaPGoMegz5
pt8/nGGIUzGf2v4l/Aic/iFjGXXGvUiUdej8uMbEKhgaT6/b6Cz3lso5yUuBxMKWIdkL4e2VzNHP
Hk4JtXTSQetlb3FkT7x1Z+KJ9dQTVsp8ofh2TYoyDFogNqru4eDQuR81pH0IQIeVDVrIT15ToexB
kOZyk+ug8rJ/bV/eR9sgU7FprUqdH45PtqmSt4SQA/e23W+5435rmeURdWNUfv5bf0mjDahhDnjz
YRb8UCXt6i8AXyGwctl9GCyJoSxHzCd6O41wzL2JmmAfrTUTmF6ZSizTYog/wxZKlNFohcivG79D
jpJsraIj6DX/HT+xTBNDyeTZ6l/446kGAGLfz2KpkL2lrwzy/n48k9UKa6MD8sIwvLPk3bEgMhVq
ZJUXxMA1lM6vg28rpNpZBvGBomErpy7Ys+seMoMeFW3UYl6JAcDBUJI4BuVmh2qqZlrCg2G1rATe
QoHgSh/owTq+FGs+mU8STsV7R8idE+e4RlnHX4frHXqDmN6S5cdoSFat9Rq/7MGeBXN83JN0369N
ZujLEhHKnPh1qXvNBCqt2W/SkSDp1aSEcM/KCpYShQaWWWZEGnRTez2OBrDJISXT8UU/lShVtcxU
0MLD7/q6qFCjCvLG6/t6DuhfrQkZr8HyVvs4sO+LPOvwKIMxYTlj0xuzlUzJtM0YX2eZ+puxtCKo
+K4DF+lLrhJ9ExZmra9lzFI7xpvB8mGMi6ERlLO6HoHo/3NmncW/GI741YpEdGuXVXBmiTYNQhfp
CWCMJJCy9ghuBcvh97VTvsGTsZKCC9n+K0mgkV7bsQrRTQ9SKnoGXlUgVuLPEVWumqz9Df9UZfaw
KqG+38znEMto0A3uZabW0ljAn0goc+wd0UY/V4gXUbrXbGPVdsQUybPZmoWV7RnGmOFf6HUaYha3
cTq7sqSx5ck8c2aiW8rEeg0xb5IyH4KHkLStQGecFS2w8PxKHOQsEWIxOFpItV3fJBWSCPU0ptJQ
SOjYedljhLp9VA7TO5JtPkpvzITbQonvmhxlQsQOk2fl/ABDU8S++NTJHMxtmVXu+VffcZr0CD6m
/9OUV0CmN19etaNjiXbf2ihGTbbtNop532AtZDquuaLijkrMx1idn8wvioD4fjsVhF/1JtBHbEyY
mSQirqtZOovs7PrvcEkD+fqJnAIzaj5MbFkqPNPkSWx9+w4rOl42yMDFw/wn6gB0u3CcD1HVxyOC
49bE5gDuJNcmK6ha5uUPDSrM6QyhHbHDcTZe2+GXjRQH+WbVUf4mbfOHCBXblHpaDZMHIq9zF2ht
rlMTTUcHdBxtspX7L98vf8hRbyUt7oFxMiIK2O5f9+nerC3zCWlExtHNxuBWCv5QmQO6i3BUVTNJ
nbAA+PxS8ATwVywLMR/Kve9TxqhrRD0WKnw/Ji97yRIOB7zBXGaH1rLK/mGDMkRl3g3eMPwIQP1h
ONN27+AfNJk2X4aZHcqQ9DtzdOHNdMf8jp4ZKrzsp/+QpwzTqKWeXLUg7xwddEDbmABmhAILnciz
lfhDgoprwqxUA1mZOXyFg0Yj8vF8RtObv7LRBI+20s23YX0zhGPZ4ALpZMbN+Fnwdy0dXCz3AHme
8CQKSLSLD8kb/5d8bNeZjX3A3lPkMvsXF04SQyxYojJD2AHskmJzUFLD97qJP49ePWEvl+S/+XGD
RfNRwaPGN4XiLteN0Q0NEcvoMAp6QIz0D6esUK7HTigMyCvzUCQ23VOajj4xQeE4kT8X9SlKfCJl
tp7/ui8zCy+luYUEkCgYopj3k14frRZ6I5/XpXge4rMqqCQEDuV9Cj+jP5TugcQ8GPSfYTGKDV3B
hIFYViLC+pi8Jmtk7d/9yjwmqDH6h+Na2D5y5ipzd79U0lsFAaei0+7q3cF+7lZPDGFaZBgYx9gk
N8Ne0WD4MYCclawt0DwcIGUglZZSs7A6luIRhQdcDaAssMUJwCDXh5qkmHf2Gx/RXWO+Arc0IIZG
+oLEPUGidoMe+iGy1IPHOOkFIwrgtxm7V5I0wKFTHtzXRV9uKxFkZYnkndsNQMljRuizRFDXCRhB
AEUDuwlLdOm2I8wMJX6ZG7AAx/K9++XtuM3mG/j+yoN1X3CW1P6KEuUUYqX3pyIApcrZaiQ6G3Ys
WLHlbluim5Vzn9rScwATIoqBRQnzGhJ6w3melDICBFi2mMRkX2Z2J5LJR2JEQpfMY2fKmLSopwO3
H1TSrZ5R4rIYorlUJEHHCj/DVMz4W/QFjv4wVLLHIWTeiIfPwW1CEroI0DV+la7N0MlMazqyYOAW
GkB0UMWCF2HG0gT4y7W0RgrfTCOfymepWkeG2/aqyQPcz4wei5Wh7trRbDXADpD75730EMdZY/oL
sorZRHoWje+BC6F5gnFGYtzutuK6XAdE/HVi2fKfPiNKYOcx3xleCog2mGO/5i/lIjUbSgmErHE0
rfKDn/sLqpeEHNW1j6ZKjqQfHf5L2guB+QubkktL2vAE7aTApRMeWD50KdK++kGUeYgEI2sSTjTO
te0f9okTbmrz3Xc5oh2ShHSHyM4DcmJ1Js5fvXcMlHXw+sBTfEypn5OQGI/xDor05N6/04UY+4Ix
oERfn7TQAjgxATb1eeysLACG/HbYyutQYUVzC2HWFR1KYvXWqGvBB51ttG7t0TC73jEOMqnPpp1k
Fgb6yQZrje8zt/BuviJKubGokVO/xYj/GTQnG4A8HW/l3kczoI9UOd+nxRCRGzDSzI8VuSzUWWbF
Tf8hWX1NIic1FZUcNpJpq6+5xUzT3pcQlafsbdAnXDSlOFarWnP2YB4y02fY9AVlxHIgDNwDM0sB
0jw9RcnVNZfkvWecJUsi2Qq7fAZrWk2m/8wdm3X3S1nVzxFengrRlL0fY2GpE8emjwLdenos3hNS
NSROzr6yYiFQ3HIPUFMeS2uAfMSDeUqo+GbwU0zne+eptNQaw7jpOpcNbGRBm3CSOBoLzPZWnkAP
2ySA3jFDS6nUW2HIeCwmKWPv/Mrb53NgonLxynLW6nxl10p/TYSyfSpaPo2iApGX1+NfjrPVzS1y
XY5gCR1J3Xy1d6ztHmMIxzVmWn03OD68bTZ2cPg4HA7SJn3Aa/wE9HOy2YSOudk8mR+s5M1POe/e
T5zv5eLp54eTr3oKfqKFDvvPTwPZ887K0c68L8l5ddigaWrabARzsl20CmCTCMsRzYp78wOAZmEA
xwAtgrTXnUJfEavK81ANnBzsElbcye3fipEkbn7k3lg9LItX8occnfBIATIWT5XhnWW9MCP1VSkZ
4AwL4Scu/YICJcl+KQEdpgOFysnWYU3eS8Lb5aY0DTM4+G8FGV4qU2TY/p/maPoYgW+CpdaALeNx
mNf3GJaFPmR5Js9TsTkpiWweQ+I8khX6jnYQp2d0zLCEZ2GaBjEEYtEZkATYJz/V10vhqRMvqsNe
PuNRIVhoKEV7Tml5x8NHT3K7tTXEck8f943zT8mW4vSKKKW5mGX3BLkB0cqC1tQEY0nhX561dvav
2y/D+vrKXavv3DKH2mwy0zypWBtVkNM/d4PXzFPKjX3OHdeU+B0yEkFOvkms8OSfvIc1GV8zW/0l
f3Ln+6wv2MgrzildFXldGaOylc9ZSN4LiahroDCzouAFfbwiQgUqfiTWSa6AiGUc39W/HgGZM6xQ
RDvd5+U2WLk6PbrXKqgzbajETj7rq+D4+CBtuK/7BFjCSU+bjGGhebwBCtORf2+QCJIsTBSsV0S2
dsOmf02I+dwzrNnCBAXYUrHpAcBhgEagJ/biMQXsbTLi9DAqjhkG3z7X+zPh5mHB7eNKM1emYj7x
25GEGfk+SWsG04vHekGfyrRx8oC92cowK0eKBsS5iuOU5hnBy34dmw+/5hnrw/NTsAlsZM0Zd7qQ
HL3mnlJNRGhZGGEf+bl7DT/UDTRzcNFwCaNuP/za5esDgBoCVhvCkum7OnNKEfHWx1/PZz4PoFrO
UXHPa5XDHNyjZttoKtl8j5/zifuWxaxiLWrLxXlTKimNtYp0BmijHcNHKfAleVqT6WTb6cOHvIuQ
gjaNf9MPcX3OlI5i82mnTVjrhieMk1lnGL+VjBbMN40lzwtvYlBCCg6LTpFRAUzWtVtRjTDKfF3A
jUJ9PoXtepWQHYAIbNQjQmskrO6jBZyPa4Jz/uPCpeShrzXCBIJba/+OUiBk6FG3HlVrhRZTcY5Z
TSQgmNWeRdN6weccNlySRbsCmvtBFv0l+8IR5HVyEHdf2nl7St7noSdWQWQp8Lo6WUpTtSnNNWMA
xdbcWk7slqvOHX7lpvH4F7qHVg0qTR/Pz9U+xikb65Ny1Na6ndjygWHwl9XngnVKacUmUIQgxQ+J
0fGyd7o18KYxGLIKd7udtCnIJrfQWcT/f9Rhl0KlqzOgNLfEVjVBiUG6tF/Qz4a5inxVjQh4effE
nL9aiPiviFGqKntSN3Q1P/MZPXTZuc1NRSMVb8fqUY0Zz9WF7Nm1HFMqKnISlxfFTG0yuwx2kH96
29RoczzNVVHrvtlnHSSNtQ4wXM7HjmxozR7PC510qLBhomee5wFiCMPML7SBX/FGA9HpFTYeSxWM
nr4vN0B5IWSFaSIMs2Hs2Mzs0NIYbm2h4eKaImWG8iCOw7gBRQUFpHdnFa9dxgkuOs4/WqBTdqee
mlRPelAoLEdxsaP3YNuHDZ47iHxYyc5lP3lBjLI2oaRUkpLhujpL39RENK3zT3zwoFsrbpW4qcNZ
nMXacbQcnFyQpUxOYKSRKMQgm5Ltfo9hEsRDzlq3CPlNdr2Fp97G9Z0vlzWMwzIxOmViEqyPSsYc
hF9etwhJHEeAhcmfOZusfu9svCo3T5yVmYkZmSxZne/t5rVwwTNlYqImqXu5B+mcBA+qKRBMLMCZ
7NAmaX/Y5hNSfSf9XzwBL00NvXAjHfUIuWwQ5eeRKtztOTUf1yvPWR1EdFUxRJfFImVqoiBODLmF
qdlu1d6sUCCeK9H/ZjziSgnprRGNUulxAGD9c/AWPIlfKmqo3FtPtieWoP60P965NBp6dzAETuVj
CfIS7JRjfMBs9b59qXaC9bme9zuQx0f4x91BxCj+QSUI53e2tnoDjn84I3/En//dCdNps8jvhamd
9VW0BYLrJLG52mFqN7Dlx/ukFlqTrg+ZskNNpgjq0OKQoaEc4T+c9UAICU2I6/Owwozm6ZulIrfV
1muSlDXq0O+V8JmCN0vhJEfgy/Jr9DO4JmcZVr99Au6Obxlv3K5mFSF+OiXv3TNlkKLIV6qkAbPY
PGlhU7rZcNajg+Rkuyo9gv5e9C3P9SB0yUKPttb2yX0y395+ITSZzLcDWozun/5Cu/j1UVCGCmvm
qqDg4QXUfWl/cni5rIVVZ5vInrTk6z4xVgRIV0Z0vqiDsca5x99APLWRcHOAhbUOV0JKxN9v87ii
tkMyw3LND+SDYSjv/4D5dO+dPhUQqUHcZmMkw6l+/o5ZqwwWCkzXR0lZpVrKpd7vcbcR1JYAn80+
fNj3GWA8FrAx4TpqH6YmHPgJlk/xt05JYqzVeAhMjJVwKBtypG9XeIQ1jxGxS8PlSfbMUJ35hG5O
EOiHKo8COxAqhWv6vNf6YYTFJ+dttlM+5d9AjWJQWAxLLihQgU81Sg16AkAhDk5iuutaa+RMhSMv
909yOYC8oEOZHSBKa4E0QRZ5E/VHe/Xw65dgzs2XiFVZD/Zl0bggRhmctME+5/m5dW4MUhVH/btL
n7HemQyZXZ/HbYuGWhb6+Ky4926KsjSGPnZZLeAcw+/XGutnuE3LWhS1/Fa+YIsyHlUQ1Z6Q6qjk
kv/h7Mp2W0eW5BcR4L68VpEUqdWyKVv2C2GfY3Pfd379BD2DaYnSiNO30d24tw+gZG1ZWZmREeeJ
Bmvir3g+nSaSpIXlWtp3s6CG7WtPrgZM4CZI9XEj6qOq64tR6tLem/mHlI9CqOEoU7h4Rq9Rz5L4
qzdAjxHoP52lgczodRGPeN+mgowKpABFdc5awYYariLRl9CzpccHOEJcRD/dBo8Y6+9iwX86PLeb
4n+NzRu3Sqllsi4KJbwq9J0eQ+BDVwkFd8WipbtXLHQE/mdY8x6uQh043vMCCa8LNCJpJDsv8jje
f3Fe2Ji5iqGEhLXEu78pjI/WJwBPrHiyBjlRvFrYf3dAC3DuF7Zm7iIbIW07uLClWTtdAC7L5O3e
SN73zVKruHD/5P4zdTNnAUgINKp4Bh4QizSVpj4Ou8bIbb2ipvP8/LzSaG5sV9v3ZrsHi8X65wcM
gYt9JvdfoBcjnjmQXnN9zy2xMTUznbrIXdtsbH6zBCK8g/C7ntmZE4kCsWlC18MB2LQ6mKLxQJtY
OtIN8kGoHa3pS0qPR32JaOt+5HMxvplL4bo2doUB43s9786K2ezG4/40bR+6+Dq6570mmA+0slkR
fPazFW2bthDcLpacao1yaAZRI6RHmNfAFs8ItBBs/t3oj6+36RfnBx0KHpBQ4JEbFefMBh5b5GWZ
CJIjyhm01ALSL8F4pmhmbgEyh0AJov4GgvnZ9pBSz80UdhoTyTlSEvrJfS/dYXfDnUsjs73RNn7M
qG0moT+d6B/VZ7Rn6XmT/OzOkHcWkOrRh+3/g/72npu8NDvbGqKYyW4+TmZ3te4HU+N/ha5n16lJ
pa9ABmXUdI1N+ffxot3Nklzand0/YtaMTDckk9NUMN5fsiRwSm6NE3jtloKSe5vy0tgsXGUzta7L
JJecsaFqsU/c9fjpxytNX2KkuHvS/rF0E7TWldS6EOPEdJ6BhRbeou26PYF9cGlEd9N0l4Zm0Wmb
RJLfTIYiVILAIGwinw5239UTuhh4U1rmMpp+8P8+BMDx4c8vkuihqNZiMy1YRMBECJQ3/fm7zEKx
OIGzywcC4G1c4cEKM6V+VlcKyt0KYFz5xn/2QqLrSzP52/T5aGAzjzWGXiMJ0CJzkKs/7ySkqs+M
xRZk1HT5D9Wt14mrdljjn9URnban09oY6VsaA5RNQW+z9D13r/rLlZ15G0Eo+nYQ8D2oOpmJka36
59awhG7xWXBvRaGJC94mVIAgcTJb0RJ8cE2fdDDEpGSnnXnQyZoe6gMvS4f9XuB3aWm2qGLLqFrY
wNL4gvCZialCNLOFpwEMFO50SmQTbKYFF3Pv1F9anS2sxg+J0he95IQaGSI9WbE1UmfjE+o9ExsW
j+zv36V6y/Sb880EnQsVwGQJvO5zpFMLqfS6HCTJOZ850C1lADwSjvimpOm5VZS6SwwJmdgjbazE
BV/osFoY9NIHzBYV4qUIE3lRcoDHdD+hPcw7rcX61Es+RZYCX5uhk2AoVkKwYPnuBXY59Nkih2XP
MH2MoaeVXryiQsu+a3S7bZB6RqhBlNUbZYGL9I/jkjr63QfupenZSiMh68mxD9P5H97oS0fkbRlQ
98YFDq7T+Xf1XdMo624ioMXjdYaesoVZv7fBlQlVjEXnIK44GzurpRj46CtIRIPU67B7zZ69ox+T
06l781HX/PvY3h3CNw1vs3/szQacJOjnaBTY24Q54nOfo7LeEheNgPkb4MzIfw/mFrzM2lYCc2lm
+KsBrV+W8B90tmmAHPKiyEPKcYrCrm8Fr2MjCeR9ihOjb4kVia8cO1Na11NtZbC6r+NRHAmAO0vn
7M7ZvrI7Cx+SUvFddLcpeI6DlxqkGecCLa3O14iz9izaovMnBfPvevxY1zuLsX+UxV6xpS+YxRQF
1OOGlMcXeJb0hjbkL/S0Hl/P4vq8qdZ/PXOwFhb93i6fOgMUaPJBvwk9O9dzPeTg1UgAE3O66Clw
eB0FnWGTmFMa51ht/JX0/niX/XJ1zJzZlcHZEIc4Dby4ZbDLgO2GEqFPD70eWGxrMKfE/ly/uPuX
tUH819/6EkADgAzUIKyO0EOw8CnTpTf7FBFynegZQm8mZEJmn1JBwbLXuopxVM+M+oSIiqN+lcyq
DJ4k9Clx+boT3rNRIVL3k2Rm1BzDTg+0ngRsTnL+s8h3UliSEC4wBhOoFYXbDhJy6aFVadvbTNxQ
XnVKZu+PRgHa3+9kCS9671l9OYTfushFADXk2VDnUON0uJfqR6htXvNB+dtoO5cz8iNjFy5tG+fx
vN0LE6+MzsLEYZS5Tk0KxmFYvUTsZIZ/Gc6QNiPCGZMS9UC5HeucWGBZjktozHvP6ivjs7so9hPF
jzWMOG0ANn6JYlb3nmThecj1rIBsMPPMpwtp7zvobhyRfzbKnDKiENRC7NWccSSeFpXpqpTjIQv3
3W6+QBksfBel3fxxyR9FIqMIn1iE3NJlsLBXxZlzHmMGnW885lzgacjT7+fDVJrMjZ4x0EYKPQpr
YZGnebw6HDgV6EtSIRgKFfsbajO1UVmGLXvX8VRq7rJ9/iIaoakoJEa9cG/Q1gCihyaHhUP5u2Mf
2Z1trjJXQ8nnYbfi7Pqt3EBIDiTyFRUsJFJ0Z8eioBabZFWZKyfVzZW3ChE+h779EhuaDPBmuoqp
8PR4Nm4T0L+zgW4bTATImeZuUmKzXpZd3nWKVy0gahWR9gvFp68i0UvthWEbIucLsc/tTp/ZnLkn
ta3d1BcFAK2VP8JGO0p0fVqivLotKV0bucloZuAOReed6yBJlli49BRy3uR66xvyU7RCs436pLiG
BOFk0AKZuIFR5PsBjQQ//usdPn0JoPVQlJYEDv/n+ibSiqGN+VTGcAUXBf/D12EilA4rPXXRYbP2
+4Wddpt9nxmczS9bSKWftJLr9KVV1wBbt3+bnbIbjXK/Txy4bDNAdpC3FuzexlnXdudaG2mbpy5m
3HU20c/mHO0zkhgQi40+XPMtCiawHFAG0+tFezq+xMeX48Jevnuy/5loZXbC1DiLOaFSXSeTCFuR
miW1wRyTJ0Q1cNiPjd32j0yDRb8qdFw1GSLEswxU4zVazYo+42zElXsMn9KtawwkNIBpouIaNOHA
mUIUw1uN6Ad6T9qpPo9erpefx99xG+fMvmMWU0I7V80yjnFBJ7CKCohXG/yWRnqgB+ZPaNQF+dnI
xmObt420M5uzHa36DAe5YI9xdAhU6ma/NeM/jhlExLF3pPsQBfIpmxa/WQ9vR8uKDeXzc9A/T4hy
lyLbaSvPnSoU7wEvhvoe3hOz20PzCq9yB0Q66B159ZAEHJ324J+TvUijtbrqdh1H1rFR4SkpWtq6
/gjXJV0XHNGXutruerXLT5llIgahLxm3wadUsSXVbz1LJWHTvXgcCXt02zP240XgpqHNhq6BmhNv
l2nsaHS4diu52tWQH8IpR5zS7OFHjR5CF6hJ+SgQ/X1s7ObFpkFmCLelosiQO4So57WthFWSTJOx
yaSaDuCnSzeMil6oveY8tnOb6Pw1hA5JSNsJWNWZoToIm7JQQgQkRE+em482QnpVPkg/n7weG+3J
QspfWSQTuM0iXZudgwbbSMmQ8oSsZ46UGeZSDMm2MGUTQfuSxNI9xzHJduNBhn/xCECu5zLqOy0L
M9hqJ2zHsbVMwepO0Ycz+QsCMA+kv4wX8S07oF4FWM0Xjk23aegSvvje1X/1IcL1h2RqoTRZig8p
ZCLuQ20tuwZPe/XYKH9qmjQk7xZ0DW6zh9M8X4x9dlyjfGD7MYLJ182u1/O/pvnxsdtsNlYONrvq
kOIUy/QwfDtVQZqTkTjclBUo3nE9p8tJ2rsnCOU0URKgiYxOpesJ4LgsQgFGYpzYM5oc/FUb1jvk
NUTNzUZbqTGV+33wrvW0a1eVZi5s9clJ3pxfXCFIlwI0gf7jmfVcE/2m6eBEFeLuUvQoBdQL9c7k
wen7N5s0QZYozu8OGEsgowuZ54Rfl3LxqEpDJoqyRoF6LXdoMbVsli7FADflXfy8pCHJgacnpJnl
+ZzmrtcPTeOfeHUPkAFNQluIjjlzlkWQ36YmQxNDBh2A672mwru6EUaKCR7ytcRvpNAYNXch2rx7
3tBPrgjoLAclwa/LuRg0ZOvLLACm4zQyR7+2++Iodqe+f6uQ3cupmlG+eOWHmgjVueX1cFSMdiTj
a9h9Kgpt0aOseJkujCSPv5mOBlpAx8zs5J0i6FCJL4N6KV6cIof5xphEwSERL0JUdA6l8ZTchYh2
650EU3GhhRCfRQUBY52SsSFiRlXBSMtV4dEBT7TkKfYWQorfgHT+ASBUkKB1zoMgYo45VOouqeJC
8k9JihrekwoGfh1xXGp3n7Wod58jmKf16nXMd1zxXucgypDBLK98ZRkFdCUsQl0yE7AUmGpNG2HK
bYpGxnyOz8Up0SjnEVZ+FjUSGO1gsJKRKCZEZrmVu9VUqpl9ZMtv+UjHfWA3LkEHOqfp2dqXTRcd
6n9dJCKceudSSA6FCREY0gS6/9lB+8v9+/iI3nVXmqCJKiBN066exVZ+1bgS68r+iQmpfyhIeOap
uvZprJtghKc4QLoBPGJKng6iHluRbuTP68j8VD4txZb02tSszltM79y5JBXUysBiMr3ZwGUyc9wJ
74uKN4g4Y+OOy0kw0vypUVgilZ5VFLt2FySUiUn2omZ6yliS+1L2pH2uZdqIS6fr1qXgW3ioECIM
RhZ/HgYPqHKl4xAGpxqdybk9cHr8iRUuvqXQHKKe5JFTepTndEZaT3FQR6qwJQNKCl5g8LHJ2JpE
08jg2reOWYoOb50REsz4C2cJcQuq0dcuNsnDIsq6JDj5NnP2zcx9qkKL/anw9N67BcnRVJ2RiPkz
fifRR8jutBDNAqzF/2sQtIbvELGF0F4NWTJhFi9nfS+XdVcGp3h40l5wfKRtckKZoRmOTBOAxccs
v2Vk4EedVVfFi9Iu3Lt3XmYgmkGFhZuuOSijzSYiYJKx5HwmPBUAGLS0Gmmm0Oy7ct8ygxk2XQFG
kW1LymaPcJUpn/vMLDyjU0n25R0iaecyCPvMKjyEz3VJpYUkxBTUXfub66+b9tiFhy57vxqF6etq
tOv6NAxwMcEFjzste3ZZ0tb643N954Gs4EZARUCAkvLE7HJtsCjHZqhHPzmF/DaHHsYn6xpNqBfs
Jtu5rgkXEzhsaXEC8U9ZSMeCeEsIhtsEJ5S2IRkOYh4WFTBuHga6aRmyrRClp2aVQu3myX0HxAve
Ve/eGjs+sd7CtXLnoF7Zm22BRIbIthvCXsr+aLjugJx8PKu38cw0IBGxOyIpGQLi15PaJymneFqa
nsBe6UEQ+Kf7+n90p01R0WyvXFmZ7RXORVel7JXpqVXt5thvBLPeaGskq73SynRxwzQLZ2faC3OD
gqYqEEEAooWfJxWA96gZQfCzk1v+1L7Z169ttn08c3eejuASvbAxDfriAGTBpI1bwEZun2uesOFG
dpgVuykHVKUe27q3SiIeV3DXiigp2mz+XC3x+LqtsxNiiWYwkO1KwTteGdwrs9hJeG+tLm3Njlne
FmEsjVV2Uv50JfwOYTe+v43CV6Y+yOeqoVVrxpnxeIB38qwIPBHfyuj8x630y0RxMZlhUwipFij5
yYem/IgAQjlHqd0yJmSHfWHbVnoSGeyT8FPEI0E+u44cr7GYo6dtGekj4ELCc6TwLBVwrI5Ioc4n
NE4tRTnXzGtT2WNlqJXdBsi2rAdEJmjRGxAnhjRrXtylXOnt7kOOEpfXdKwQTs/fw3kqtH7QdcXJ
D3RJ+sjSndgsPERuvS9MIIeADILM48U9haMX8xWnlcu42licwPZN+v6lBMwgeGY7yRrs9Cg/P16e
25KDpoLgTZDBLoW4AZmLa3NAwwkDy1bFCcnQtiEKR1vbL1d+s5ftSi+fuWcJjdlaFCHe/CsXK2bp
sE1+6PpA4wNwmjVk7xCvzGkvwjDpEi7oMd4eYDtQonlI/wM53JF251ZUe2qsXFy4cW45vaZRXxid
pSaVvmOB3oTRXe/wpy/zK3yJRz3ecGCcWddo7DANqqxAcvIi2TRsrceTfm+Jtek1gXMP3bH5oc+r
1hW4ri5O0qjnLul6dRX1QBVrmp5+BjWVKpY+tvjLxHwzyzKPQYMAhANv4PUyx5pQu0UzQKNJF3oz
Q10xTTnC8Yb6U7w2oCoqiGakDHVZPU4NLjCbjHQiHZ+BsyHBZpBpisrbZxEih8sPOiKzGK1GJUSD
fFrGdPRo9dR/pzntARlp7BzstwFtxl3vW2ViyV98RVvGKnIjx9tkkTnrVnsAD8mJdA4DU0DSNt9E
XM8H6thK5ckXCFvHNC7fwoR6hVlGAxW6jyBbse6r5pvR+yA996Iudi/CN4pMkgTSfppqYHAzBdXQ
EitEeacC4Lq0W8CoeJ3FUxSlMMXSet1XNg2nZ5qJ/yghn/14kX6b72aLdDWK2a7kijiXWUkuT2hp
DzRdAeBI2Qlg5Rq31c/4BbQESkDuKv2GFrj3Pqp2GJqcsnIHqqhWFdJoXPPsatAHWQ9rq0tX2vgU
s1uRMbLcLF3qP0vCIXtSPoJnITcC4c3roCiJwvJgeAfxT+0aSraFRqL71jObciXIa1k7KnjUfRfh
qkx0JniNtFUVHSLOHBnLjUxeouU+w5s73w9hbkRtQUWfjCs0Svj4FX/NSCSUqQDz26ow2NLkWjp0
T/5X4+uFxiOVg7+fOmBffWlhOm97O2ebYroPLzxpUFeCXKpieeLXob1jzodmlRQkRi5txeog7/SJ
jNCWjN85JHvxejXSVbkKzKXyvzQt23xZZTQNILoEEQr3+xq4+I6iZXwQk6nlSTh0P8qfbF/sa9s3
OZBAeE6yNVNozRwGOprR3iPKTlqFeyioIj1/iskbBdslJIlYaJCh15Clr9DyPVnSijeDQ7jweryT
glS5yy+dPYyGMhOiilHKE6tUNK1+pnZt+SV9llZY1cj0l+zdRj/X9mbp5SLvBaH0MDPcoTQr1Gsm
xdoRtCCq7puu7ZrcXjzE0C5uFjzwnTLNleV5OVJIWTmBz8DeOEav3qaVnsd3cdeptKqI3LyPg424
I9PDaJ1J2Br8y+Ojzt+59S5nWpgd9S6SXWx/zLRm8TTwaI+kM9BAZw8ngQQmanK6YGeblErvLq3W
mZFtBHsCpzz+jv9jb8ogk0UzGIj5ZisgoRLaJcn0HZviUz5WtN+kejmavIzX5wbHhZ30HmM7T0nz
w77lT32hF0i07Ou/bEi1P4qVJAmR1sUqa40wIi5hKqIVlAGzUWNOuyY6dA7Drbpx69JaT/R27/Gk
+QqPLZzIOtJdZWFMd8J3rK0iAFMANAWv/JaiL84b1w2xlihBdRo63e8RPP7ImUbVNLYafsuyBQ0L
Zl8q//rVDKuIoZBTUDUkX2YrqrJtIgWSi70sGm5Mmte+94ny4W+89kVeYnS9U22arClIU6t4NCu/
vu9ijIXIA5LDhNXJR3an+vZr3pTrXZm9ARgk5tYY/pHagNTCKoBiQUPTmF+IKO4e3YsPmOXiQr/x
OzaLqpMY2TFAogi77Tqy1WrTL3iJO2m/67HOvJI8pqUvqBgru94xh9AZTfbzAOogmSZWPbWyIeNX
T2379K0BlU9i461GYprS2vjMSWH+xLYF5QRcVdQzl15Vd14EVwsxO0DoGBSGRJw+LrK53EpCkcj9
8+NTeksYhZtMQXoRDwL0ptycUjmVkfasvd8dHVbvheTEkiUdkgj8q8pJHjZFs2JyUwGTEAPExK6o
kac16v69By/isGKDw+MPupOxmT5IwZsOn4OKzZTpu9x+qhcPrYzVV3CFN/6+NzvEfYiaamiAMtsR
Ej4SS1UNIB7CuE8xlf7G63QJwHlvD+JpCVZGGecOzMrXXwG0spwXUo09CM7+pjBd/3XM/rgVAAZu
v/BOuWcLfbSKokxyweI8d1nkUdR1sl+fgMeu/yCQYZDhRrIQ9Qdkvheml78TMagTMhUgFQVB7ewN
6CtV22djUZ+EbqNyZ/WHAeewooD8h0TeSpAqqnpGUUVrPlpIr9x7D3KXpmfnmpPzJA/SvD6Vf7iv
SBCoMOiiRLNaBXlUQCvSiHr2Ikurfl+JAU2BMsjKjbr00L5TAgYi7GIKZoc+S7sMosZVfYKysO2E
LxLc3LuyelGRLD4oOr9wxO461Et7s3PcirmXsxzsuewaYoMRvyugMZuHqLgc685WG8pFhOWo0lqK
o7UL3vRu5KVxwoS7/71AZiuuCaObMXVTn5oEBZV8k4uGWFC33+W1ZJRaSCsObQAFcWVnYa9NvzyP
Ti8tzxZ8SBuZq9BidAqrjjQpgmIlocloeCwqgd9RpY/1Z1r8SYaXqtnwmu0Nb0lN+/fHn3HLADOV
AhEhC/ApLCv8BkwXHiXi/F6KFUzAgCD4CSzoos6ntNgNIdFO+cePuj9KqOEEJkdPkp1sVCM0GlJZ
ks0vHYFpxDczgjKbiEzwxFo5nc6LT/GjoBGKDC69jT6GXVsYSDOqU2Zk6CCmOX4y2SYSbcWnwZk7
qJ2e5dbjyfiN/m6+AKyjSBCouN2V2Zrwk+w6XyXViTtnhvTUISFY8zERWYMNNninAOJUrYAXrnpz
2IBbZOXGKMmH3zVeW+uyRB0sOENwd+d7VOqpEqwAH2y74+OvvOcRkdP734+cndDcLXgtlDBNZUaG
gga4XZNNkaNM61FEjY+N3bZWTftD46F8ACp7LMssvJK4BPqmVYkrkIIgSyb2iH4BPDT14Rw5g+0b
SP0t1KvunowLk7N90ChpBPaqqjrVEbKJeLj67j4N9VBZeAzcKSBej216LFxsuLIJM2iP/45NA9VI
vm3QFifoyNob6IuwwVy6FUB0FhspKKUfz+vdRZwQvb8t7SCGvDYdp3Gr5E1bndQ1d+i8mJYjrITN
IVYWLtDpMr7Z0xeWZgvIjV2uxT4s1SmI5LuUkUyvKt4eD+dOGWeayn/GM1szTwi5VgSZ2gkptRPz
Jf+EhZUCwyFs5ZSwme3vKnchmXgnAgRXvchxMqdJPHQ5rqew6QJPVFoJ9NS1b4TwjVH+LgkLe+T3
QTqbvisrM5fQuL0agCSrOnXrgYpG811MXNi53liFUevxk7cRvnok5TjKmi0N8G+BdnZrsHaPPth+
H70sIeTvbB3sGhD6TtUyFT141+PWSgmZ25CpTnH3FiiQ2m6PLdpSA1PAG7pr+/9kmi/MzfZPF/hx
MTJudSrS7yaDuIr6lUfBwnG4u5YiGoKm5ZShs3I9JkTg4VhDmvfUaDRyfxIB3RTREiD4nhFOVXGz
sBwS/NJsKXOub5ghDJuT5xqeCMXcGmTnS21ldzcMYD9o50L5hVfndwhTyiKDSLE5lXps9zqni98+
OEhHtKWWaJM0VDugia0eIhtPRv8ZLOOgN6TCAdAKQ7R4vSQ/j8/mHeQPIP7I87NINaDKO8+DaZ2r
akWWNScuJcWqOHFfbKN7hkYrs0aOS6FISqPhWGRB46FL2w0arxRTpJsWjWE9KTbx0kV/bwdfftBs
tZVo1JpUTJuTwj0HMs3iDdOtgyjQ1ZB4okcAR0M6w0xUwgvdejzzKxliG6/ysOAa710AEDDS0BaH
Aoh885Dpub5U27ZsTpsEhXZwh9ntYbSU5+EwoBsayfXYSEi71fM1tysXrvE7fvnK9rRbLy4fVyjU
NmKxKj2K6iO3q/ts4e6e9vPcdUEyaQK6Qb1EUWY+eRjFKk/GpjkJCYBm/a7ON25jxdWT6JoLW2xy
ApemtAmHgx5G1DiA4sP/uB5M0HKq0ohed/I6vT4DzgRI1grAihTkjzs0cg5bD2w0Ku10C4XFx8Zv
8k6oP4jo2wAyCShSVZmjVsc+E8c8LlonC+3ziCNWf7kHkH1322zhNphv3F9LMqqEEGVBDmiu8tnG
jZvFId84TUz4LlnnHbvzQyiJ+fUxHGwgZxcmdr5J/tsgyAon2Aya92YuSw5YPqxLtXEYHvlg9A22
YrXg3++amHDjKL0DkzMH5UBKPE4jLWidOEGll/fR/PIvnfvvINB8CPiRpKEQPnviyZrPpElQtg43
yiajPRVCRDyvWBjHTdlhMgMICZZm6nNkNeF6DzZyw7XjZKbU5VW5VVfqWl13r+raszg91RlDMQJo
2hQ2R7VVZuf7xvYtnnTwdwsbcn7RTF8CtJzIiiiLgfV7NmBuVKsRwVLroNASWHhRqaAjIAkDuaSN
z1rsls/s5ivbVKh+/HvTqoa8DEQskJjBd8wmgY1DtdSi3pFRSQiMYZdBHT7cN8+R+CJVjtjYLb+T
+ScpNcI9mPYW7M9dDkauAluF9KiASxzaRTPzWu4XYVb0ThD4tGCAe1RPqEZVol0pCy9XYVrPa58z
2RLQ2AEcB/Chs/VWO5HpPK+BLYUluFq18Ci2OxHFOgY9zfDnqH4pbaKHeMHJyioRfdrWf93KkIWS
DOWbX62j/LWrNjF63YVNxK2y1HBDktdU5taA4b5w9VrODC4C2rEQl+6eW5d5/fmzlZJKt2NKBVNV
KzaPHliOoOLnPUfaTxwRTSCxRuOP/2R3cADVigBTYIPONmbgi27k+23vRKpeV1ZlCM0m37RrXjTy
t4x7GcCTpNlttJfeG6AD/xPrUJnB4xqRiDYPXNHrXyvsWPdOUz6LfUNL9B8PLsFxJi5gjwJH+NxK
1RJ5GJsJDS6jWffKqf3Cd0wTe71vNPRC40qEl0C0Kc72qAzEDB6WPeuwecTQnBcTxJpDuuAEptfH
lRUgOAC0BuM/iz4RVCGvT0KR8czQoyXbidWICPFuGMyOfeJC4/Gk3vTq4rTBDmrwv3bgxa/tYBu5
UYA/dvqD9pKVpFr3dkVRDnbcrcqQ0iPtOtlu3zt72PjrgFvw7Tc34q95BRcvgFRTyvTafKu0UNbL
YF7aev0u6Iw8eG85lBO5CZA7Loz2pnz4O1oRUSz8qyQCwXltbmjkHq8RmONyp+AspbCq1EgE6DCF
JKgUWo+55UNEuUryXdg0n0FRfUL/iobDqlhy83dXGLhJWcZGwkN+NvPCGKUZN31LX4K8uI9XY7gr
madIWBz1NInzvQR4pCDz6LODe59N8igVIgqnAedIlSEOx9QRU6oyz8kzP9X3fbxhykH3mkPPcAQg
Jj2KkoWQ/d4yoxEJ2BkeuQrQCVzPextHcTNGMecMyUZrGDD/twog7vWfsHziuyUo1k1SclpmTKuK
nhDIDMg3t1g2pFHvKix4BkGHQl43ELD5OBxsx27BTL19a3RgvcmLjx5K6/j6+ETdW9ZL27PJToSK
1zx/Orj9vqley00BzH89rh5buYHn/Q5RlYBqQ2w3lZiuZ7QJk6CrlZRzdhgbyCHFFZ45ULcjZkZX
4PpfrSIQRNsORyJjJCCzOwkG/v6cmu4H8rPIIHTzbv3vD0IIBVIfrPQcHNUqbhgXsss6egtG5Yw6
H7uP83kX0ZE2Zrcq9HhfrjbWy8t+fwTZ1tvj+bipO0zm4cIgSqqpUD68aZrtgEXuo4pzlMqoTgnY
GmK5pALS72FaQO1QIDwCyGM7vidKutaeFszfO2IKAHm4E8HVdkPBlQyth8iy5BwBGc0Y6O7SKv0Y
cKWj1n70XYI+5VPPS0YtQasw0oXOKZJJCO3xZ0wuY37QJ+pYHs5NEIELuN4UCrqSIl/sOYeXzSw2
ig5F7c/8lY/MtjsFiGUem/utyM/tAYkPH4YOShTzZi6sbCS1yiOOc+RsH3EQQV2NvYbLeA95+LpD
A8AoWUKs966puXqVn8JXEYJ3crTqZUdIiOxtZYn20B4KR4NtKeThkvIL0K7YzvrdWKVkSIx8Sffv
pmQ0bRXEllgsOCQ83/nrWRr6GsQeJY4OQgX/PG4C1MREiwPB1ssPiBAfz9GdjaGgEAhY8iT+e8Of
AthbFDOQpHWEM4DpoKD+fvz7d5b86vdnSzDKXpEKQQ0K9b/Ifkho1bXbjSqtrMdmbgLzqYT6zzDm
4YiGykrYDhjGB54g+qA3C+d3YZrmuJpEGbyiYPD7nO7q2o57f/z5N3U6rPnV98/WvJaGlpVb/P5E
D6ngn24vrlub+AHNFmzduQCuTM3eFZrQ5UquwZS7+woMaRceH49laaqm+PQi8ZMHriQM0+/zP76J
Uv1im82SgenPLwwEQ9Q00rSlIoJ2NDJuVXQb6c0Wbfc/E+3AMincwib+ZWy9sDi6ftoBuiZCfaiC
yJtGDhzBAwzYkD+A0hmD2e+tnyUM1Z2Y5Gqdpi1/YRQdikKZJBgmtCtkynxa6vPfxyt171KCj0F2
CdlBPJjmT8yIkauon7SzduwufeFotm5J8xRCQ27TLRS97hzQK1OzXREGQa+I6QAlt/dooxhiQPjN
Es/qko3ZxtBaJCt8ATbYglaU+PtmacKmC2p2oah4XOE9gMYXPMlnZ8ePFbZmYm7aegDUUWAGVmCo
HciSnZvH89RBdmFnNlsQguBFBteo46FqLX7ani2soicgaPdLJA/TLz0a0WzOmCh3yzTAiEDG7y68
RO+ux8UoZjEg3kdSFoX47aQigMZ228V00NI8zc6ImEllXk1ySg5kXZ+BHBfN/+LsynYk1bHtFyEx
GnhliJHIMTIrT72gmhIwYDNPX3+Xs6+6IwgUqI5OSy31UecOY3t7D2uvpWGsgL2sXcYFD3C1IeKy
XlxGAlR7NcUwdIxeNj9TV/N7byU4WrjvVybET7gwERkYVqASqP3J4RQdQ6/z+7288kwu+P5LG3N8
FQU5KqFgQjwnL+02e7e9NVXORQMIscE0hBjbnIe5Jo3UELgqhBOO4kXAPd/3WGt/fpYfQ7Ko4HqO
P19/0ie+nUYoo9+3sBR9AXr2vxXMXmIrVNQmhAMQ8/rcwal6GZw/B3v7ustWNnxtMTNnYo6cdQMK
nWfPQPGkdfl5ZSmLtwP6smg8YhzkpkaTpXnctQro7EHhyp3E+VN76qqs28JrLGrf/zUy25KGjWWX
9TASe4Vv/3UVUTjCi78+2w3ZLI1ybPHXOTJl1d2AbceARtVaFHzT30f8dWVnthcRTbq0ZqB39yAK
/PzO9sZG2Sn9Khfyoh+5WM/MsfeT1sNpYT0idskhCH8utt7Kti+63QsbM5eO/ZB5QrGW93dU5QH8
QLwCKe8mctTg+fl5Dal6A+2bfztxzi8cl02SJhzwup+T3f5kvrhvr5BIOn48eMHb5/2lLbrIi5XN
3D2fiqpPUhuh5XO20ffBBAq3teWsfb2Zp9fjlFOrwWrovnaS4PD5fH8NS6H+1VGb+fkRU8lQ0cX2
nI7RA9ufzy8N6B6cFTPLB80G9xmYIVXA8K83ZUotVjWGIYRJGYYj/2Au5o2vkewtGVEMdNXwyINU
bg6u60AyQi0eg1fXtbajryAzAgmAU63EEUuO8tLM/NIUGDAbWwgiWNtkh1x9G63gjpfO1aWB2Y0J
68iUmgkGAIL5LN/Uj1/0MK5dyyVvfGlkdk1C3jfjIMOInEGOsXa0Z74nj8oh8uod/xfv/KWt2UWh
JaiOyABb6lYJwh3fr4Xzy1uCFqCJVhiAFzOvD9ojkDoPkPeYbIyROvqeToiJVm7K0vEC74WBCiIq
OPbXdN6FY2lIR9Mq1DRkQB+aV31jR1Rj3MJFTRRe7AhV1Pd/YxE1FwvQc1Tf5+X+SY7GhkNV4Zw4
/OREBz5sh0P34O4APHw2vN/SpnWHx7XdupHAEB4URD3/NTs7GiMPaShRS4MUhWfIDn1lmHwDuZ33
+Qx6t89PDB7in3pnAZpqgNJsLbr9qsbOs4DLHzA7LzIkUTuT4wfgS08bPIHv742XnkzfeXp6eVEe
Xj9jP/Y/d7/vf29VPN83dgVCBUOzYuhkdrNZF/a5XFDxHMIyRivzNwLK3ALMzIcH11ew3eGZol0H
CLGzuuqlbO4Lo/L/1mfX3ujUhDYqrL+/w/pxo6RuuCf7aPvPAVNyr6C8TTy2XcO3LcYal2Znuw1R
C6UhNcyGYAWzfrMD9EqFgMv9b7t4eS4+7WxLh6TQ5aiCFZl4j4KEdHCQRirxShC7WEO4XM3svTTr
ppWyDnbqAygRuXPqX9qTkXmAVj3/XvGh+tLjfGls9qqlTdpIRgZj+kkUyvrM0Xbhk/3yEwRj33uf
fgs9hOti4HvAirtjTp64IiiYCzcpoOHUONIT+wMG0Mh7/Ty8/XhDq2Hl4TVEqHhzptF+RRcYDR6D
zFxjE/bESK3+PyHex0e2N1GkMh1rK+hAh53YivN+rz+NChDospvmvvPrVwqucqgAV7vCb4C2rD3q
Wzj+h93vT1HQijbM/Sy2n5+/V33esvNB8R+IBgOAjjkGR1OjjI85ikC1rz4XwQAtnDPfxpv4W7Xf
1NvaifbhL7bV3EPyCHpFj3uY2N7fP6w3MOwvD3jxI2aniA45T6cMP0J7zAINs6zZa35K3+xTCWvR
Jj6WT2vMisK33OwTMApoOWLYDSnSdYRU9malFeWEkm7RFa7ghXIRSBUr13Ax3NMUTUYMBjUqsAFe
myl6i2OGr4Rw1AdmX/fTvteBzvCArfJXTt5iIH5pauZY1F7SSG5y/QyE2rQ3vrF97Crl1v7+aVJg
MFUHLDuf1ibyyArz0VL8dGl45ms6C3ys2lTo5ypIfNw+l2BeYM2h3eLgIMCFR0oFNs2WAYWa5WhV
TRNAj8zpXNSlY4zfaPM60m2pG9tvQwZkslI5OltrWS0sDdNCaH8Df4f/niN32aCPtGs6+Xy0Db/e
hr/AGsQf1wi6F16iKyszv5bpTdGpyNvO1PiMfkit20HkZdpkw+/xdwO2CjNe7TLdPr247WIUBaTF
hqGasxuX5l1makhHzwXURsJM29jTex2j1Y5pu4i5RVe9Amtd625ovMXqZuW+3y742vpswUVTtkPZ
Kf1Z7rwJww9lo21CnjiFvi8a3SXmrkrVIxiZVuzePiCwaxlgMtNAxijrs4Cjz8bWGi0OVNK4ybqD
ZNbOxCeANgtfTx/i8bOyNzQCe9hwNAxIdtjmC5C824a7Yfe7aVfes4VQAD8HHIBioBgw1q+35CLC
1aNINVO7Gs7mr1p/nqrnctpx6Xv3STqwLrziDW13a+yQC27i2ujsGyQ64l5FBzJLkhvfUmq/ap1u
CEoT2pR0N44fUgOWoL3F+5/cG+ljr4CVUEqcif0Y9VPD3lb2RDyI1474+vfMPKRcdn2C0z+cp9Ib
2dFM8TBynzDMej5HytPoqJR7qzCpr9jy1iw4asCegBLTfPJyynpeKl0/nOWDGrmm/mLWwzZSjW1d
fKfWP5q5KUn+QDNQ8r/aGEcc+Kmo9+m017qTlrl5+TQovdPEZ23cEv3RSsqV0Eqs+94PnO1TF2Oi
rZYBAKS99lHYUrxN2vgoMXVauY03c8AAxuIY/u9TzHbATMdYApvncI6q9zR8NUH3jCooxvDTYiOR
s4nZwdHTgHrCJ8gPVemq4UmqX6jyXGWvirqRo39WzsSSdzKB4sO8BJrhmFe7fjWNZCosLVKGs50l
1uCzvEjdSE/1H/ZoTRtmlH8aQMMfK6MMfVkZjhIFSBJt7B99ZuUrRUjhiy72AVMOoM0XAxXgkYPS
3RfK4PKSxnVcV7xqgizbGOXu+5huw12NMRjdT/6yJvxlC+OKwM0AhwRE8Xzd0JkcxrBpg1SWnEyx
XZvZbr7Ro3HlcInDM1sU/B8gIeAfFRWc2WMaDjVmUhS1DZq2e4+sMd/YtqStGLEXPh0obwm+IL6c
mDq+3sZWsAlEbT0FlcGlziXamGHogHX6zyzMisYzqMS0hwEaf9mRYnTlxdZiy96mHcnMEw85plis
SrMmR7eh7IbXaCC/taYwCj80zOS7ZVDlzENZAcvQYDcY2a9b/UHr+7T1SkkpX/KKYbi1Kbj9zodY
++QjL38ZjTo9AkecnlmqVs9ZM0p+FoUQN9FNrXjt1KHTnFbjGfeKqe1f6NjmjxhJAqEjNW2p9Tut
L3+pjKc/8zFMzjSMM+YYrODPYTrpmVtMBjlphVzG/tiBY8AtqyT+iFNVRo+tQycZU/T9uFGnurO3
AMRl4FHteJqcdc5iDjSlPZ4qvZL0TZyo0gG4HO0nCakMymLeaDLoWJPsuculiT2wRIIGzSSPUePH
KCqCoCAH13AkJ+nHZHb8e2/W5p7K5fgBP5iCYYO2jLsaq6wfjGZZ6dc570DbCeB/4meQ6nqNSrWT
MZmKkTcvN5SSuk3D8DRncVPnTtmq5A08jkPr14xywFsxN/cjTriR7tphxLBA2IKBt5NpmYOytWy4
Z9dIeP20pHbogEyp/ydhEZ/2Lb4dcYyuh+zLOET5GnRzniyKu4QhVyG7Ca1qcC8KH3NxbxOVxrXa
D30AnmQ2uMrY8RqVVtLHG3my+8wL4TRe2oqDHCzP7OS14Y2Z4INoEMTtWo6tUEq7g3THqOQ/wiID
dshMwSWpQh8FkEwF3I74KoZOPLUgVudnINtN3YIkOYBuqdmcrNRE4SgZwTLghpopWIzwGJ1Aapf7
VTGVv9pwqkrPVqbmj1RELPVYZyWgku1BJCiA2fER041wyEmeSzulzfJ2gxn+atg2dtXCJWfZwBzA
N82Xoe5l2ZNGIwJ/+jCNkAQ36mgqHPDkmZinryprXIn6xeWduRDMFaG6LEZjwCo3cyF07IqYkbEP
elK4Tb8lWrzpyj9StoY1ntcYxE6CAQUFOQXsibo2T1EtCY2yVo6GwKKR8jJJZHBsuyYbcEPJeBtK
YHHboaFOySwk2aBF8trQlDbcHEtMM9qgONVLujYLsOBBQSUgxFRA2IfgbRbCDtqQkkbPh0BDddrV
TCj4ZYR83n8IZ/EqVo7MFJ8XE6CYPgJJ1/UZHtq25m2iTwExjQ2UUN3YbA5tTVD9GP9AoXfFYS+Z
E2MViEaJbapzCPs0kU7nUyQHHMDgxzbUoZhT4PDm1dg98XwyXQ368/79Nd6eIzxBok2BTASzR/NH
IrNqs68HaQqSgtq+0bb5Du9te8Bzzj2OeZiVJEC8odfnVtjDliGHhK6HOTu3XT1wbGosBzFNTDeK
9OJkd1KHLmwnrSR2s+zxa/swwCHLcNEYlJFnIZzZo0BXqVQOZCMc9wZhP9TG6rdDAuYFPZymB0aU
xs0Uqdzc/6YLV0awoGMYFC+8qJ6LBOzC+ckSZMq4qk3BMJSuXaq+bHW7vrWfMRTujjroLodz1wD9
qu0TXkMSbILyVhGugcHmlWXxBQTzLjpN6Pqjzjv7HYg5a7trmBKAnV92O47wyjF70kEtg4EBAcKB
4OSviAtXCX74KUElhnaYjUzaFP+XIXLyvvtTJqbutkrDjnkrSydZnqa3pq8xfx3nlYdmRLZn1WDv
WBkXr2hIN87IxnDDclo+WBFvXu9/3NubjzUJBijNRlCD6cPZty0StajVVg60YXwo1PJbU2j63x9S
gmNq47MhPUGj5dpGMSYVlGemIZiipjmpEJTycJ6Tn6ba2rv7y7m9D0B+oRagAP+Jqsp8xCLXuoTH
WqEGPC11xzaacVfnU+7qQzOs3IclU6iDoZgG+iy8GPMvxwinA6KHAMUU0rt1uAX0+P5qbkNOfDLR
TcFAsEBbz9wy1PJiketoQSUn5VFtakxrdgZ5YUC+HxERAN/bEnBhDiRy7WmEbPx9+/OcHide/ABM
xon/gMhoVgyr7KwyNHStAmXYGGk/OqENuYf0p6Trnj36NTht9An0L3K/6SLusnH/b34AWNpR1ERx
Ewrn10fHyi3Nzon4AnrutUPkQ9HWzeTyYOrTuyK/lUq5Z6YWUMl6lPva6ZJ6xaMvbDNCL6RvsG8K
ffDrX1C2sD92Ctwez7u3StH5gZqZpYPpIkSV7v56FzZcRAeYlBPXRfsqd1x4ul4zaUP1Rg5yWas4
QvQJol+drm/MtO7feykJ/Vrt0g0z0V/SJpQW7tu/fb4wlatpiCOEYg5Q5teLteJBCnGaZFAOK/bR
GJPOxymvEdOS7Dtj0l8O6YrzpX7x+ShoUVogb7i2FyqSPJW2IQcJo2RnKowdotDKNlakdk9ZGuYP
UtijHsHNcq3ALJZy/XLi++I7qzoKsYIy9Nq0moVWb3VYaqbGbsjt55GO71wwfbY9RpTs55jH55pi
tFxfq9zdvqTCtGUhnRQP2vwlBRdGPFgg/wpKmYmgAPW4fzgNdJI6gDO7Sb29v6vzarP4zFcGxRm/
OFZaAslyvYVBu+wdqfwntdJNreWPkFF0wMt2SOLkwEow6vemsmJ74fqAiIZgfxGLISFQr01jEEmL
iVSqAcmt3FPTSEGXqMtxqo10xdTtU6brpk4wfC3a7Kg6XJsaMccK6DxTgw2UT1aCyXlZSXzCyz8+
f8OSAuNsyPjVYOAcSbjDhvZgMXKawuy3nNQPDaYSpbTcF2Xy0k+xr/7s++4btWuQREl+mGIWSAbM
mn6qJZhke/J0f4sXLq6O0B1RmQg68QRer90aiVnQoVEDQ8PoLOFuUn6nrHdTMB3dtyRc/uzeXFma
naV2ivKQ9bBkxn4hgekHbcg4O77dt7K2ntntBOiLQBOwV4M07Ty5OzWk2YTGvrDXJKUWDaFmCA+P
lgw45q8/HMjx7HoIKzVgtf3QV99pU2ys3sBQ5ApofMkQHlAIe4DUBOOBs3DBoMOA6WhLDTKaeYz8
4AXZaVrvS6m5claX7gFSS+Ry6NwC1z1zqnZogmpHj7TAoA3bRWb+hjhijZ97ITSA0g7WAzYCEJJB
Fuz6wykA3CtRliqBVoeR21ttv68zJZqciqgtdNGNySdQTdpVltBYgbKxPyIMBX2s3bzZutmtfN7b
RaOlJTw5etV4N+dxbBNLehdXqRzUtTo5XT3VWzShUu/+sbz1ZlAmhq4CsjswwYNX8XrRaWri9cRG
BnlH9xMJT03T7iOyElnevg8IYOEqNWg3oCoxJ79pxlxK5XhSglQFqRnUjsvCQBVvOkKK7AcoxZ61
Nf7Q28OJthnU8sBwD30F+M/rdeW63dsd6teBztj0rIB93UtZSA4WaadA6skavc/CbqE7ryGwQw8U
q5zdOgkFH4tPFcK6RmXHmBNIuZAYI9H3t+vWDEFbDLm4UNQBMmcWztAKDeREHvSA5zq0jfS03vY8
+vv7BuAYwnRAXdFZxbm4/niZVKVdXMNKrOfAMw2o6PA2t1Zu9e3RgxVBqwkfJVhNZvdtMnMWDo2m
B9YQlgFSR1ADIWh9Lut6Dax26+JxjGFN6GlhnGYeldW5MiU0o0YgFQ3dGkWOF0tm8i7PVG2LFvL4
Hkvt2uu9tD4xuYd3FlV28GVdf0WMEIc5440RJJWO6cm4pRRCt6gw645e88j466OBCXgQOsPnw0ki
ubk2x9nYFlNfGsGUl4ZrdVO7aetmjRNmaVFCJwWpKOoFN4QtdpF2U4n5gsCMmMOnRzsFwQlVV7zS
0n4hewe3Bq6Sqs4n7XMdBJhqk5MgsRJoCHR6tieZ1u+skMc7u0EzAPxFkX//bi0sDYMFgosTHSUD
k8CzD6iTobNb3QhSUnSeFcfoMqd94YyK3ayYWohfgZIQbJNYnWAQmW2WNhpppYe2EZSWmW15PkpH
EOGQHVGqNmjNKtqzLG53o0Q0V+9VesyHUVnFbIgbdh35QEhUBlOYjkImyMlmNzAZukjuQkYCW2bI
CoZDo0e+zv4hGYjzFIcrIFgm6Fw4Wv5qriYNS98b7zk4k8BggLqD+PcXMXxR2XIUTrIRxKmJId46
Hjw9higZYu9i5XsvmkKujV4h+GWRo1ybigbJlNrWIoFFMFx/NLR66J/omGQQWpe6QVvpSd56aai5
oCCugzWJ6OYcC5NnWVzq0CEIJA4h5ioz6z/FEMor2cHtooQVRAcGeoWIWWYRZT0RCd5VJoFaWdUP
tbO1Taah3eUkab2GhVhcEeI8FdQpcKFznnNuAtiXSaCHtJu4B9WoVvfQX4Qcrb7yKCwaAqcFmrkg
8gILw/VOKaVlsLrDTuGxZu9ZaOY7KMUXK4wSc+ISJD/idRPcZF/oDmsGA6wpGj6cJGFgRDb/sIvc
dsA1Lj1WfdUd2t6Qj9EwKQc2SKNPQTu/Samcb+s8b19KJdvrlGaunIZQVaZluLWkTv8uA/74jRZj
8WjGPfG6qkl/m2gtrrj5hV2HiCbGQrEV4D2byyGafYXUP6nDwMyj0OURyqkkN16NbBUSf1tPwOX8
khMEXBJ1hVnU3ZoDOrCGGgYNni/Ixshx/EHwVoORlEnJr5KT8gz11BLiMqSLITSZ9vy9Sw1lbclz
/KHYLQSoCIdxItASnzdzeKaCPo/GVhBalHoFlYdzJcV241lRuimpGe46iG97aY6wrgKxkd+M4UOS
29VjH/fpKUutd72i2jGD419JUxe2A+EL4jHM6OLAzgXXZKXt7KaNrMBqyXgmEdqSPI+K5wnFlpWr
cfsoIpuDyCPEe8FjhCG+66vRtKLKxYr01Nu5S/JfGmaGqhazrpBQ/FvNK3xyG5PHYCgCcx/QkXMi
yVGL6tbgZn7i1gOxK0eZQGP1/W8fXNFyQHUQVXT4qXkxGEtBdy0Fm/nE0JnNB+W3DhI1l0SoWd23
dJMNYBwY/UmMQuDegEdh5iq11GZaHPHsFOIxfczSRJReY9PNQoMecHW6zX174vm+elgFEAX8Stgw
dAfhy663KhZS3S266yeWy/rriDKL1+ktpuHj/s8UNgbQKc3kKbFmv6jywFas32RbsI7AHYVu+Ad0
J2arbcuw0aqm46cujfQTZWBCKtRh2NZx8yeV4uSRx3LlxnaqvN5f9s0JFYYR6ApkEN6Kee9Oa3Mt
mnKbn4AetCdH0yKIeElhGIHGHKwjwyafmuoPLYbxb28hDMNBodKMXA99n5mrSqCJ0TElLk7txIAz
QUTp4zgljpX1zcqrexu6CVsgcQVMER4YsKPrvaUGA6ebBoono+xDj1WFHTQDwjSFK8rTFMvxpwXA
/SFsBqDTzChRnxR7YLv7X3oOE0RMgV8hxBjQRBRCe2IrLoKn3opiQBmK4jQpFXnVJcBWZGMQ6AUT
Yr8qRLhoP7KNDI7P19xojd5JwDP2PPImcyY7JQdA9c1NE9o/1Whim8kGTQKpIAWWNsWP+7/1xkV+
/VR0HNB4QaFt7r2LpDPsIqmKUxpS3c+gSc0QZW8LZmk/71u6CR5gCX4Y3UzgBtFzn2XHaPukCpGA
g5tsJfFK0oHeVh7yFT8srs/15Ra3S8zuAaoq2oDXnz6x6rBMSKmhAxo2qVd2TEX1tyL5c1PLtHcJ
a4xhf39lt98QDBDgoxIBrChrzHw/cvExw60mQalP0fTKyhQ6Mwz4ovKxGDikvP7WnI62sIyThft8
y/lltFo/NW1mBWnfAmhlomtrnUAKLRtOIsdR/ddoDQE/w40SAn14xea1rkKv6lIaLTOI1BTSZ6Fs
0W7DwN0ZrUTmt98RpD2CZQmMLgLTO7u8ODJTlbLECgZA/FyMW8SJA6hY+tqHsbHGK317HK+NzV4B
VPBig4HaKWiB73GQUYHidKDWX3t7pG4A8aEkBPQNwMHXx9GqeTzlnWQGSdmpW22qoOyMU9Q5iQ7A
eN9D2IEYDWZYK42kKyCjW4ePMBQVL3R+ECwgpL62XYd0rHojtoPJGryiC4/JkAAdUJ+nTtmW0vn+
qVz4nuAGAz0a+NYxpDuvVUbNyHuKCDFoy2w0ndGQM8ltLJLaK+HCzSkB+xVyHLCoAoQpSkbXy9Kt
UkEOUvBAJukuMfFeq60i+ba61jdbMzR7qUlpaSEzOPT3SAfli0/eP5tFsvJW3Hw2rAYZomyAbhJt
ga8ZmIunIgzHOk7CgQM21NAN5fzM5DZfqfAuGvmCW6FwjsFm8e8vjFSxlEmhBSXBtksAZDSiNnmQ
I8bYivNdtAP62v/owUN6/dqOYWcoGdkWD4YoCfd9DiUe9JXXSIPn5xqvOs40whiAujCHMO/xxU1u
CXoy40hGt8DgYdtSJ6R+ZY7bIfpL1w5bgOmBeE0VlO3A9l+vqCejaRRGaBwz+clqBrf0zKbx7t+c
m3DhywgRDT8bBRDASK6NjNkoKhU2OcqUSMCwxvR90k323iElOpSjHX00yFUPEzB620ibEtfSav2b
3JLomQwVpPgkizmVHtUHVmSVO+T6L85tDbJ5VI/ISsAwj1/Fj8XUBZLzLzb+eYqL/C6k1sTIMXo3
C39jbBW/O3X/3P8k88k6AEDQm0KlAYKsaEigPnv9SQptGisrz6wjAtnc7XI72mRlqWwAyeZbdAQH
j40VZBaG0vKolaQPpMYIgtQQFqEk2IYHrlqlH5o8fjDrOjyZUsLPjcybF7sbuh0sy/tpikPqVXUk
e02j2K1DxlbQaJrAdzuxAkTviueaxyZYFBgMTUDLgPlE3XTmUACuzqdhItZRz0YkhltFrfdS+z1F
feP+51szNIs/C3kErqM2rWM3HQFtgNyq5uTJY9q9/ws7eEZRIURVG03N612aVNY0iQ47pjE60kR8
myXfC730h8nc3De1cOmRHv7P1My1jKTlch5b1rGx26cwJ+9muWnGU2PIjqr2K/5yzdhsoyQTNGkq
mASPKZYVeSepetk1a2wZS5tk40EE2QAyBZSprj+emrWJ1gH1DZLpibm9lrN9zStrZ43tg26Oyspe
zX2zOHyAf5iYlxcTlXMOdLnT4lDhMNdX9uCkhLVepSZs5eTNR4OQQUAJCAGcYmIuDtQWsyORouZF
bbOMg15NCkgQGVEIyZy46b7VEYhhodrbqz/qvha+dMziwR1qjM+48qA2o5tyuz23lsxir4rA4O2g
rq5FmjPyVNccLRqnnx3Js2fCoJHts1RXQ4RPkab8kosKchny2Fa95aHpg3Q2UaNyrSt24/yIgpYY
pn3hkgQydHaxck0fJoMa0hEQ/vKtMx2ygwCZRCH+tPIhbzJZfEhEuOBJF/MfJsoV18ejqAllltVG
Aagsm035UDrspxh+zR+Ltffn5mgAzIvGpYpSGZLvGzi2MrZJaCpDFNgUmJzOegaif6dXUFmVmeQ0
yveuhLiLRtEZy79N+J8orrvedv4orWE3b27e9U8xZ6vOUa5ReNJHQSMdcsiZqm25zcB+20PtS2Lb
v/QpX8YwIQXVeEDQ5v3avuGjETdjFCTZt0ST/G787OJzBtGRbvi4b2oeS2I3TVk0rkzsphjqud5N
qUk1wNGnKFBo6anhYcCcwxivcLHceBRMpKLqgecF+a8IKa+N2AbvVJmbSVDl1qkN30Ml3fYxCITb
lcziBp6E5cAS1oLRW/gua+YgO9sOwxgKOYGuSEfD5L2vIc9oSo2/9iWG+tKBD36mGNGGREr6NMRW
vRlj0J33sdVtMY+jPss9YOtcQWhdInJ5ChHWP7ZMe+EdBkcBUO5XSeYXPg+01hH/YmhLbIGoC15E
wXqI2ZGkT2gQY/RG3ytRMBh79HvzJ/ugpJ7xo/4dht4mfGZ/8Jvv77/425dlCRiEbWTQ8L/YnHk1
lbAwrhU0JoIWmt2QD+bB9Ax6BZtuhx46OveN3YBlrq3dUBaPCSDspQZrJf0dR+U+KUZPnfQt3MzG
tDGJNB478Pyzb/ClmTmtrHXRPJrDmAQQAlyox1x/6BLjP9UoGzRQ8s7RSw5QWoj2pdE5GFVySnnA
s2A8GcY/UfWtrXUvpkDo3f8EC37EvvwJs6vAlTQ1UoPge48/Ivpujg3oz72ukV1tDWm18CYIrigg
MtDnE2n+9WrjwdTBrYXVhuOuLz+HEOSm3fccU45q9Gak7UqOdXuKwRqELys6AIgcvka3Lk5xz7Qm
q9Q2DpQk6CziVhaYVoAJN/Kf9z/hwgsESyrSH0C7ANWfpyVWmEQqRQQddBsDBHLlKXNKNyZQOKtX
Duytd0TVTEghANKCt3Vete2lQra4rsWoaKli4gKCKG/5mpE5nQRCE1iBFxa1GBTp5i1ZqtQTOohR
EvT+EIQH4r4Q3Y88yau8Ndn2pU26NDWLE2jGmrbLYKrkfyTJjZ6ZfWyqlUzsZlBFLAiAYtBIqYi5
tHnPidCxTjirk0Ddli/ah+xjGs+pzM1z+TMbBF3L2/0TsbRNl/ZmEWtajoZKW9jjSu1mhZfFaD2N
a+XNW1d5varZfUqNsYaEHawkk5/4G2CcFL96tv+syqzchj3A1yPNhEc2UcCdB+CSGWlmSIwEsyjf
TC1/kiO+5Wb8YlXppphsN2G1W+kfdgQuAaupHqdR+iwxhyq1u/vfdcFhIoNCYojUGrAELP/ahZQI
owszz2lgPiqP5N36Tbxf3JN30O/EP/eNLR3NS1tiky/8xzSMhS3gVkHNDoWKgSbzZ1W2Tj+scUQt
nRbcZ0QISDiQ7Aq/eWEoS8q4zKyeBkSiLoOiXWuAWYiuxDw37WdxCTAqgYI/RFlF5nFtRsABIlZP
NEDD+Zk+kQMwoflL/gJJgAByvR5PwTW/a1c81tJXFKImGCdA2R8lz2ursc6leNJ1GkRy60BsyMG4
s4MaTaevhFqLXkvg/YTyAThw5kGqiTxewTFNgg9jQ0ZnOvbQ7s78eo8EaCUeXjyHl7Zmr2Yx0UHJ
JNjqQXxpO99r5xuiBJASNm6/8kAvXb5LU7OAuK5AnIbqcBLUvuH/qz8O4BQ6ykDg4PW63h1Z6dQ4
CjHjUNMGLFZ574jAzPv7iwRM7n+NzFaA7FAh01AhnIQQNimax0LjTmo/R9UaOffit0IV37SRpqHy
NjtsKghHbDttaUDNHCwzEn2UJfBx3V/O4nMP8BWCCmhmoYw/szKUvKiqDPd1VLthW8UKnkl7MrwK
AGG0J6xfo6TJ6Jkamd+wwfbD3l7T67uN2hAjA+IHqghcZeQw1/uGdH4g6B/CDyZG7Em2dawwhu7H
svY51oXhDTpyi/vLXvJSNrwHJoTBowckzbXJcNKrIUzFRab2FsWaaYfkN3UpWG1XPvCCy0B0A5gD
8HyYxZ63wUkht2XPojRQjE+O74eQQEsrVwzS/vWSrgzNNjKK27bQqUQDQ818YNQPYW8EIMTw75tZ
eKdFronxF7CMiBHI6y8XYUq/y5M0DZLeLv0iZFHvjJP9k1BoSqIZCfVrMEI7DbP6CFP+/SoEamHr
rn7AbOsmKamQ3PA0qBX5Q5XkbSsbj9ko7UKZ9M5g6Q+UaN/KqNyNQrIMLU7gJ2kJ/hkKStchy6Fq
CmSyd/+zLP0q1NjgdtDmxuzu7FcxDiwe2B3SIK4gsTBQP5tezMJYqVAuHSa029B1RlkPRaJZLltS
LW6BYRNrr09l+SPWHhU12dko1Pz9ciCHhlIUkJlw2LMrmaAOlch2huVola/oGA82f9blX7d0QMh/
aWXusFvN7MM6T4PWJ8BAxOxNqf9wzFi/3V+NOJPXabgQs4EkoA1sLfBTs9X0WmfTvpqyQFJt5lZd
wZGS9v59I0sn4NLIbDGj0RR6xOUsiDMQu6rM+Rf320S5DqUwzIAj/Lm+eHlUQc7ZKPAc1B9q9k7V
XUU/7y9h6XihE4UcExyyoFGY5S9KmYcglChhInrIw5ch3behR/L9fStLuwEQLB4bgAqg2jP7UGUb
GtVgwCNqoKf+g+G12jUMzDmvON6lPAnA2P/Zmb3UVV1wqVfiNCg+MkSDUuz8H2nXtRu5rmy/SIBy
eKViJ3fblsfhRbDHY+Wc9fV3yXPu7G62Tguzz96YAAzgEslikaxatZYHvWOv8wjrN3pVsraXJtuk
KMk07hMluMs4cWW/Lp2uF99ALVpeJ22hsPgGJMGyT1St5F/qa7GrVCPIzeD+9sQunKOzgsDcxgy8
PPJzlx6CV2FYS30U73NmP4bpcUggXFk7fQwq2mKtNWvB3ZFARaoA4tw4RGlkfluFoq9EXAzF7Ik0
8pcPcadEkVY21YJHooUH6FnU/JFB4yiP7Jgy6L1qxBqqHyzESRnfAg8NFnENz7o4HCSD0R0GxNqV
8FXkq21ZDzyO6bYifO7r07QdszXM44Lrz0XUuftp7qMUqOH0ZRbWkaIgrKoyvNHX2br6FzOGpUfN
GtgdEej6SydI+jrym1qO92X1M5zuuw5MZGAFjKvH2862tDJozEPbNFwNFzfqKIIoBoTjJA1DwT1Y
6APwBPm6kNig6lrZyEtLg0AxYzfx4AM9xuWIUOiBTmjrJ3sJesSt+KyBqUeJ/v5lN4eKGcc7E53Q
GPe4Kzsv7WoYkUPiq6bmH7ngUCZr6JKF6xNKSTOSay4mAWFLDQZdJUOdwk4deyQMY7Oqwk0sl1Bf
3Xe5vw1adYtGCPv2Yi098WAPnS1wC5zoV91jaVuNU8/hcNrz9+gYaAlrZ0cV7CpG+9nFgOStLNp1
enTGT/xjkHKPgo3QYBXPBl3eTAzmaTIzU1g5SZaMzOg0oOHwSEJb4eVkxtLEpmk3JvuJO8UDdOv5
Ang/61Msnlfmb74hUDcICaci8ofA+SPfS+2qCKT9gC4KCZpVSGqqkMuxIMqr/Jh+QeJuXKtZLO2t
c2uUx2dsUTLIm8IZOx+o8g/RB98kW+vrydH5J90a1xywzrI1U+5zgcSImMF2NymJM7zhaMx6s5H1
PNa7eBdGVl0YbbmNrdtTOoe6W5bnXX9muZAFIR00Hl1NhyLYD2b9WbdE/fjfjFC7rfOnKfQVLNtQ
22/Re/w6gZb04baNpfCERmg8nXH5B2SFtsFWQauNSbqvm+gzR/NNPaGbSa6N/80MdXQwNTsEI5Om
+6KWnCwLNlMyvilitHZtWhoOroDfYHW8MuhACKibJ2RTnO57dEGTFu01Vtz7c6FBWsumLZ2GOD8A
cpp5FXE1v3QBoEYAgOKydK8JkaxzHhp1ZUhe3563hb0EyD1eZMCRIjFE3yAGv9K0fkKMQG5ZDyQQ
CdS8jtIoMHErlr6fvpRLoxMYQY9D8R5FGmrbKmqpJq06JPuo3bZ1QKTmjk+ey9xuCyAvfrLddgw/
Uv8dpeeSk/SxWbteLI51JvFBMmfm0aFu1pFX5cLQw91z1lHwaCtCq/dC3V+7LH379NVIUVPB9Q/A
NfRMXq5cUIPbEb/SPbgXLVGfjI90C9EnIiBvnZmSHqO8cnsZlyf3zCTlLFPsj7HYhymqHp3FbnuT
NUMSNOTEbcvNYGe6tGJxYSPIrILucQ2PIWA+Zu89C1Acl0taxyI0eklq5+ADQ3WKCU63h7UQBcHP
Is7kcfN60cxDrVyg76Pxkj0E7NC6a08Jp1fCfeP9YOqVlPnCYYlrLZg7RPSfgOeJCrgNmJlLKcZu
y0B+Q7rUj0AJGKV2OorDpmjxnkzRg3kI0YH5L2ZyVm+eew7mhAJ1TCNZw/Mp/tsr4r7rfrX7qPt7
AAnazYBXR40foQTEaZeLJXReXgR+EOzb5qMADJ+V0ArZblO0rmooRN9etAXPQEYWwBHg3+b2Mmqf
g8OslplpDPdTUOhZua19EXrbK4+5hb2M2yGu0ADw4jlO52VB8pnysSSiHibep1NrsNKXrKGm8ffo
kbnP6x87lFuESoCLoYhymCI9yJ5itMx7lD8A1L0SHRc8HTEedbc5NMIHqQuhyklDBdracA/KU1PF
g8EIJQ6leQ6XzzR+m7qCW1mmxRn8YxGY4UufEGtOKNB3EO4LJdFFPP/56CEDx6oMOaF/4RBnluhw
mBRRxmUeSoq1ByhVz2KA8vvQKiuPlEXHO7NDxUCtLYeZMjDcpyUqeEJkSCmekWvEIPNeoYI7LjJI
z4iADiJBR+0l9K95saRmAFFU0mBrXOx0Qr/2TF02AmQimnWASqQXJ+5rie0jZLNQhZ1k/wuM2p+3
F2Uh3mEY/1igFqXz/bhNOFiI2dpMxHcw+OoVqzgMdwBvgYGnnX7b4NKQ8BJGVf77iU8TJLRahBZg
GQZR6j1mYEZgx+rHbRPXDiDMpy2ATDNEA5N36dLg/PEGLkUMZwpVz4OYNM3HsFYbuZ642Qio4WY2
YGDTKSNdrcRTizz5Pi88K9Gku0h4CmVxFwzDMUgb0LUozu1hXe9UQPtxQKCWi2CEmHo5rMpjRA0Y
7nSPJm3S4SAaTr7qdtFfB4RLM9T2EVstaZg2T/foIAC/stLeTcWdvIaSWxsMdTqEhdcEVVbgnJXN
JJFCEtbIMKZlQirt1+15u46pGNBcWEL1TkGZmBoQrzGJGrF9CkTQ0QuLHw24bYqhxrCAoQ1k47a1
Jb8A1QAS6LN8GRoTLlfJY1sGhQLcpIMIlf0QyTFm+FGKjV5WzRf6ndaTMlfuPu9elMxwm52bFGn2
PMZXmoGdinYvJlFl1IBoGmDqyh2hHda4ghZM4e4A5gbgFnCBp58JCrBV+Rhw3T4OPUglDcnLAGVW
a1Kk1r49jVdhAkc6YBEzxcfcysRSB2HlyTxTll23R0nVYJTCCJKVtMj8Ey4C+KUFGhuReolcVwXG
gt3KkLZlWxMWK2vK4sYBeC/SGbbiLVGqNWOIB+7p9gCvk02zfRzxqJsC+Aq1jktHCdScy3AJ7fbd
T5G/F/UNp0ASKQPGE8yZeqXXK+O9csxve0iY4M2F4g7d56SmuRyXKsY71Hr+KwAaCjz0rTExK8f8
1Xaj7FDj6kovQMsnDzuD5UslUXjXNyrhjl8tyi96o/LPiKitJrRixHsaRgSPL3+AWHYT/tKgc1WZ
of70xRqxtbJma0Ob//3sseP7YQAxHRg8TD9PgQGNxZXD8SoqznMH9m9kPlE1xhF2aQA3dr/uS8zd
9DMP9UnPecO87XZrFqhgmBfIOKazF9TyLgGtqVdLoDYFQ/LP23auX6LUUKgAj+7tli8lAdsrfIhq
I6xOokgaZ+91pEgItCGeB2iPS5A+/B8Nz5HlbJEKqfSnxIdh6chrBWRqeyso9efeElhH2r5W7wVZ
mdNFPzxbtfnfzyxOTRlzAYdVa9gfsXAQ/R+JsEL7smaCcvXcC9kxjETMpnDqho9ePeTC28rEXWVv
qRWjvBu4xSlNZ+eLg9QA7ZcW6OJLUZPYQGNYZnv8SqBYCvFgRERDOu7PeJNSYwJLeiSAe7Xbs+FA
WA+HsbCmkrY0becmqCHVAdqpIz/s9/xA+o28C1cO+7UhzDH3bOUhxpDBBobQRG98c4y6h5U1WTNA
HYOBwDF1KQb93kP2odigcaAM7oT33u0O6h27ewqPkZ7c3za6Mmk0xXvS+IDOKn6/T7LSyLlSz4FP
zNa03RatgG8DRIdztkWd//1s6ooQ3ANJhqXxBp0nAAJUK7F06bwDydQfA5R7gUSnT+om7vfZJ7Ab
eiS5dWp3nVmFtrhWiliMdniiQRdERbEP5DCXowmyxOPBJNTvR+6NnWnILWSoSEAgsarq4hsWaWV0
S7eXPwbnHmnKYBcPTaXMBvVC0NlQVz4asLT0kJZBhmzFzZen8j+jg7GrY6mNezXKeyQyxy+NkOHr
fQXJueANIELCGxf9GLge03d0tVV6NLPB54rqPovcJDiMkXvbrRcGcWGCOpDyvCiUGGSne557zZNP
bNcyP9bo/z9x+cq2nV2LulpemJp39Zlv822BrmNIvOzTpEai411QXwcoiHBrb9BlOyj2ohT7rXFx
aWcObn0nYA/BBbRe1TMViTwow4jamgcs3Hwwon8sUYFuZsDgRgWbqckjPYZej5gxZizojDcQeWX2
FmIeSKNVpFQgoqkBy3M5Kp8d+VEtkh4Y95Zk4kR6ZL9u+8LixEG75/sZDT5DKvhInDA1cQGH7tlt
WvoWKBOJKDvikDq3DS3NGxLWqCijCwZ1ecoT1HKQejFpBzT9tyQcNknxrGavc36Na//+fo/0OMrz
s37EjAO5nLYkj/owFPIBOPnOrRmScWZR6sCbxH8NTQKR3rklalCQzfN7VqyHPRQPwEQlRIHeVtna
Q/oaFTSbAdQAv1A5xMX4ckCge/IVKYSCYCPoxZ41vdxmGWeQyZTY5SZf685dig/n5ii361VInDID
lioQ4p38yfC+EY7PvG9ynA2U8V/SueC9dzE4arVG5CW1IcbgpC4y0pwlKVSb/5L7ECA1FPRwKgEv
DCAN2jkuZzDSmCGL6mlwgeyCnqCUiRvVl9cKF9TEXVmhzr4sDpJQSKCpJ71EvQ0qlZ4DzeIDRPWY
/uX2dqIbGmhbdPecHFVCytSwFTN7Jn1VU5CSvclvfLYPUVVrOhLETnSXD4/8eIeX7Vq1i0bL/baP
YixIrPByvypeBqFaCuB8G1z0h4NZzkg7k4BjTtpEB3T9qtaP2+P9xiGdnSRX9qitlsmZEmKRB1e0
k+ZRmowOQpoWFJsz1PIyu3fGD/xyQmvE78wmsQ3ZvP0J3zKEtz6BipXdnHOqJcj6qOxroh4bNPnk
WWfmkVOjZTXaKWi86Lnw2MaNUeWvcvM+ArQ3ZRsUDHU138XBr7w0ZYgNDrumaHA7eZgyO66lO5WB
3qHa6wVzqpty08jcthd7fVypByw7DRBLKrL+wB/Q0d5rZLltA2VwoS7B6p49/19tIAyLPwN9qKyB
t4OtcXveqMj/e+UAyftmqUVJh4pexaihx5JnBncAzE00irxEQccfxZD0YHI2PGWcwPmGpvXbZpc9
5swuFcaG0m9kMZYHt+bxuu+MMOstCfcD0TuhwBOLsdUzz1xh+92h1Ta9DwIwjYQ8kXvJCOSXNAbq
V+r1EEqc2S5f+Tq6Yef3rCio5IIVU8ajj7q2JirEt6YOS1GJEZHDz6S4Q34vUVF12oCjSOkZUm29
1aIDzZr62+7MvDOnEgHZpR6CCSOiCdXHakhBZ0Uy2F/ANCJ7EHBXM8PTRuL7CWTvTMbbVcgZcIei
cJG14MABMbUhSSdhp0AsXT6N+bYAs/LtRVuaFryCADpDWhVMIfSVp5P7TPYKtXWr4S6FdFERPsBX
BzHU4y6DTqDrF6Qf92vy6As+ihYtAXyAaGsBbRA9K0qZQSWN6dyJ/VFzuT3Jdp2X1pClptD/3YNl
XgHYAnEZeEpQ2qGBApqWotVBVDtXHI6FGJCu/xEzlswjK79Dr4z4sDKlVDbjt70ZPwo4C3jnaHrT
TmQyaeKEzh3jNn8cBp83C9hFi7eos2gTMoUEQjYhFvOR93tlm2TQr7z9DQsHI0h6AQACkyYeNrQo
dCEmCV+FWuc+qAGPDLNIWDRRMp/JVOnJWlftd8GRitOAAAOThBjHgkqSOiqSSWuZLJV7N5bH7G4S
JeYhURoG6oWxL4NCpcm3QwuPF4pqNPwGbMsZ6v7ZqLVmOE78nplUiCzKwqiPHki2cD0urFaJVL1t
ynbXhuoTdCMFQ+FHWZ8UMH53XpHppYZgBpHbxhQg/VlxdWEzbcBZTA/dT3FsRNKCvdsS2RGp4LoV
EG8koZxWQvySIyPmgQoENRAAeilHHgK29MM0RlokyZ7Bv34vMh9Kf9+Vd7XwdHtR6bz9t2MBMAzE
AeqLkBqjbm6J2vTgZsl7V/RMTdxAq3SjcdDbCgpS9F8dSAeBBnse615PFQao4rUyOg0r+s8H4FoM
eV0UA2mUZdG1/qQwZe+WouUNqt2WgTVLwBa5AfLDXTVtsnCbopIviz/Z9jFvQXBcyqCLecki/3R7
NpZcXAafM7QqoeqAZ+DlDVPKJqkTpaJ3Ge+tbH+O2jEuSCUTJb9bvaBTKY/f40bhCbVwALeBqL60
BbKxtA+ytnf5JvoADJPEiow7WHiUf3ZMoUMBuOVX0EDLi31mkzpN/Wrgi5zvelfwmJ+CakeenRc4
Qv1tntQ24C3G2IJNhxuIl00G36yi5eYJvNrV6GPR5lIzCxbpy0FPRQM2S67p3VTcidGmbPdScojb
I9R6GzMc9BxdOlWx4yKE0MnIDtMaE9PiCp99ALW1qjYtxXH2NiFgTClJySBllncSQR7eglpMycSV
O/7aiOcPOkue4AiXo0jGMkcjdzdw9aZMtb3UruUfF89cbOA/M0s9W5geEmpahJkdmdrh4tJg8Sov
5E3IDAQydsjWzHpvgRVJJJXs29vmv/jVH+N0jtUbeKUfRQyySayDLOuFiWy7+mJOT4+1s3LpWl5B
KCPiqJ8lGygfZrwKSfYatpT0tWSdJn7MgO8cHwTvh7ZianlSZ+JBYbaGd+fl4oWBP/AhW/Vun/3q
w4MMpmoPr/fMQPsacmG5Z33lzde/mUx0YoGveibHv7o95U3GNh02aYuzSwXdjiXhuVRAa1lnNNJJ
jto2m7Zxgl+3DX9TFV9tzjPD1FEAvSo1yaUem3PacMEDqCqfJhZwkwIxEHEwmPWL84iwIcTsfMhk
bPr+UDSqo+Fy1zeRDlnSTSS6QXkq2Ufea0F/bCPXNSCp1vIdiUVH7VZelHO8uPXJ1C2hLvtmaHPM
FbiFko2KDJvfOw2z1rO4NDVIq4HlcubUxHWPilvB0OftBLEKN9IOkhWYWasLdUHSH55kyz7krY0E
vABgHk4+6ietcpkMjQ+TR3LNO/HMAS94OT+AyGxbAXtyGia7F5wB7/vbK7iwNYDfYdEEBI51vEao
r0QncsAVzDwbdjptB+9eEjYQQTdG8VhKawyHy8YgTAC6YZyWdB+GF05DzKQS9mEGAmTHF3ooExA5
/smiBz/ropXb58JKY2z/mKPiGyDjHKjcxd7VSLX3bEsZ/9Xk/TFAAyiiQZKgNc72bpHUesnK5pi9
+1vflib0uPVrxPSzY1KOez6c78hzdiyUTNGL9Yjh7CTSrUzVN27l1g+nQqRYCE2cdfjhfPToAQjH
KzXyLeIm80ujEhujbo5MQ5Rmo2KneAMLoiYRSJ7qWHnVlg+bQzyupajp9Od83cGA0WcHdB56keh2
XPAv8z761+CbbH7SFK+4C8ZkVpBveEVX+zF+7TjpFy73ylaK6iojUpv9JfD69zegTxIfAPQrtKAu
w3knFq0WCHDZorwP+AfU0iENLvu+LvKb2ztx6UScyV3+mKLuGVE55FolyNgdpXIsM6d5KZEPHcN6
zzLb8GclGdHBAw+Lt6YCv+hYeDl8ZwdQ3KIiohB7XlVxDAy3uUoYrYdW8RA1ay62cK2Zn71/zMz/
fua/9ZAV0ah6vcuOjhqOVlfvcn0oKtK++q1dtcd2p04E1ETJCPLJ7J1bmeDv5rUrHz/7AGotm4KL
qkQKkAzeDFbnQn4jJLHZ2rXenI6SJVhvDJmMQ8SS0bjrEqfRB7vR8YrInfuVtZ7X8upTRBHd5uqc
eqBpW3xvTFtUk5CQS+4G6JQDg8KCTLQykuolimzc/0gtPpQvTd0QYdK96U5rHxq99V5vfwhNyPnb
v88+hHpSlHGeT2mYIy107HLygvnnHurUaRSIE9gplEUTrMiDEukd3q18v5/iB66ymkmv49ZoSgsM
IPExQIdq9pd0Ur+/DNl7PPDmRDNN5F3jCqypYTi4Qpe/hFr5OTa7IH2/Pf7FdUA/1kwpD8Zo+nGh
Cs0ocRHWIRs4BlldkCd7bGjIVWbmXgPGyzX84OJemwuJwE3jwKX3WoaKR5+20eCC7CPaCvUUv49B
lK30ky9utTMr1FYbNMFLFK7E3MWtuIdosb8rhCCwcqnRHm/P4LeU0JUro7SCy44GiXOaIkVt2awK
G0wh7lOd1Vjjlrd5G03zT4wV2MULvMUafhrRht3W5jgec9vfP8eb0dLeWsvfFGZrcXZvZV/Bu6To
dbvB7535GFqJvnYhWLqca3io//lWKgKAnxWIggIRIOIDko9k4JAV8A7Q/Il5nqil4/kPzeHfZOIu
zFKR3QMfRyg3cGWmOITsW+49dsJGzY4SYGDpqeAQZW4vyuL6n42TekHmscrFgZoMrtKF4zYfhsrM
267ayGq41nW9lIzB4JDCmtUZsU+pwVVgeU79sBrc3Oy3jcXb2YkzmJ/y47y6oMXfy1Zm187tAS7u
2zOj1AA7ZpjbEjLET6b3dlAEC/WiysV9VQcSCXLBJwAAKyvXveUT+swqdaFMwaanZgGGyve5OThS
MwHafKwc6KlV2QHMR7yHrK7JpGtRY3k9/8wx/ajkWtw0PVS2XVZqjjzeDSgwqUy/Egz/y/b4xwx9
GCRQimubAoUuDWn+U6ypesduQ4/wyqf/2mUBUbhHZu3uuVSaQNqfn7kk0Tot0YDx1ONjrgWNnhuy
jp9quoKcaRNCMTc0EIw30jDpjWcBnmxXmW8AgWSI3KnOXrX6vVQ2zLvPfPHDDpxruiyuPVmWSmcX
H0e5N1cxXRYL2EqpZ/qRXbf3TeSqojH2mxStATrEy3NDindRq5IGFEfa3yd2L+xTns6EGvStGSx9
kfl6aKb5PlbMpqh0pVir/y++l3DuCpCoAwMTLRrHCFnXiRVODU984UdHbl9lBmw79u2t+1+W+x8z
1HXTk/1smsETbsRYImgaUAoR1ccmPaLVxyzRrIQrDw+oiGok8DUJDqECrpbj/pEqDpsfB6YgSbjj
4k7nQ25lj6/NAXVyhoxYqnzXDC444nQxDvTMsyQmv29XCRCXA+fZdFOH0eDlSsexLU6FOLeicB9r
d2UZvRbaSYuczC92E/sqTA8pu40ax2tbA7yXW0bdl9oaYH1p0KArwIExS1FeqfmGatAMUj4ivCjl
8C6G3WxHHIyhkLl9l6bS2izPTkvfGc4NCtRToNHEKCgBIvDvavkksA0BEW4bWmG+Tfm1csHSWYHS
IgtS55klkWYgUcdG4Ifcww5+9/OPOtiwoAtvS8XuP2579pIh1NiR7OE1tATTXVceI/XqzGTmDmVp
TAWCGNM+FVXvTHl4VMW1aL1Q3wPKCUlNyO/N+lJUZBhjvM+9DqXRKVfsuH3qhxQibZ2utltB22kF
txXCLy37y67W73v5uVnqEPS5RoilQBndEAwh9TYsX+I1zocl9zgzQdfIJ2kY84yBJmNXv/TdsaoG
6O1ZYSISNXareO10XVo3ZE05oBCAyAAHwKU3MqFXCkzOjG4TII0T49mn3POto/atE6BS+LdOgsZ7
UL8h/qHYDaW9S2O+Wg1REEAFUwRgpbI6/l14y3mixCvnxvWevrRDbzE1jpLQhx1G2zbK26S8FOgF
fbg9mOvXzKURKpQ3XQIBxgjIGCAdSp0XPXbL5CNr3bay8HCHGYinzdUfZFPp9DbEDke2A1TelQZO
H9QP3H4GHpy05sQYfg1pkW6Tv/DhJzP+SKWdMn6OyCAUAWNIQA2UYuQEzc8g/CUC2jBuM7VweHHD
54aPk6ZveyhNrEzLtf9efi8190CLh5LSA3WW5qdxum+c2uhkglYW2V9BDa9ZohYgBVAF7TKwVCmb
QN3EUmnG/jP68nQ2YoHWWMHsLWBrMDIcEEiHob8UXdqX3otBMUE8aBhZnByELnDqwqy6x0EYSNm3
jxnYglSrr1nSxxMBqCQSWR0NtiT07IbdtJ3OZe9RBj7CHiWlDb/WpH59T5YR5lH/AAeYivIw9Xl9
B5rUoeZH1EE4z1SrciRxAX7hLo5+rfjkwv6ajxQFSDhwQ1/xWgk5p9aA+fCuWOGIHnQOvV65qYyP
mvQAqZuiPHZyQGLmsfIldEESKb8vmPsGMKPwK5J2URD9TNVPBX1v0OxuXyBCybS+lTcrDrLymbRO
iM8VCGGeyLudGPMWKGnNRinDLRKu8SkYm7V2kG9Og8uTHecfAC4zlelcbKOeEKBgS9IYWFZ3lxOk
00pylPWPjw9R/zjtn5+fX19f7+7et09IsZGvniT6518vC+wjj4P+vplnh24FLQJZ7kHTKrnBHjgL
ItuDJVlgRDr4dmg3O8H2LOEhtSdH3nBmfpRN1lYikmyjp1Xa7uvzeVYhU2b+dchuXLWuh5qvygk0
z1wJwARiNRCc8kFuxbzWzhpEcSFVjrImzhMwkMxQYVp5hgsiJaxaRXbZbfCqWZMDUpe7zJTBEX57
grn5eKcXeKbbAb0kelau0nIjK0TC2Gqym5PjqIMZXH85+uSXSErjtH/dBqQnP26b/MauXJlEmxQ4
ZOb7G01KpqA1ogAXuewau0N1co/Wm3UwEn3UtZB8WJsjWqeJaxGElYf65DiO7mxN0yYRBm/c71bO
1YUHIab67Guo+08woWzO5oXsKiQ0886onwDkC93I0fVyP2wTZJO2a9CmNaMCVVWGR0OIdsAU4MH5
Q38bP8rEFJ6F/XQHRbPuRwMl6Uf/cWXe52PqxrzTAE42jPAED0rMu3Ew3g5H63jMDOsY6Ax5K8nH
POlWCrU5km+qOwPz/hgR/Z0n+dG5l04tcVYcgdaVwdVznnoQw+CVos3ceJenT5Ulsj8Otex6h/bh
YFX7JLT2z7ylmTb6fnTu1z3wnV/jVlmDJy46/ZnhOcqelS6gAoT0MA/DE2fwen7QHqvOLmO8/61G
eLk97QtZJowSBFHffdEiWoIujQ2g78hDtsEOS8m077SnfgJ5x2nwD96zEurRQwDhsZWpvb4CAxoM
iScwQqHNADpElzZBRMz04eCrboEVlcynws6dlWFdn82XJuarzNkcZiGUlHvPU1zWFrcA3JqRFZqM
3pHnZ1TTHNFZhWKsWaR2KoAIrZD4jOIORmf0uu8wd9UufuIeeCO34KBOdvBWwuN3VYLaMyByBdBT
g8QwOBcoF5W5cuT9pMYowZHf7QJdM0v9IzDAV64nBOV/K7cy8lDa5ba06wPQENY8B6ntE9Z6SIzQ
iYyBnCS7IpEZ3YMlm8Rk/voWfyvs0EgIoz8Dvqj3O2mTHJhNo/uWpwebEjz5j4ylroxo0TPOBkR5
o5xWacgoleIaheXfP+XHtT6+7wIBNWVApKugZwRB6KxIe+kYCsr0TdopitsYoi7svBPzUFiRhRkz
Jyd+C4zJ8be1zT3XVkXUXW4Fu4A0dmPHWETvgcc8gNzb8e769XN1IQSiVoPXC7CVC3QPkdqFmZqE
qguVObM136qNYk173iS+m4S693x7jyykxoCNODNH7RGYS5Mpi1S3NdGfDmi+pZjIAxHNfM+N0Irs
wMSdmijGbbt08+YcWC/sUjvF9+pArAQMU7bVbbPJ70IykA40As/lprO7O8+8bXAhnn6jrTWIVoCV
hO7dnCoIcUfJoLqeHRmC0+ywsBbrlCsxZ80MdRkVIBqGrCnM4BroDBv/XrMjp9CV19ujWQBPQJsF
4PH/Hw717Egg8ayUfa+6L9kGDThWfA9E7IN/kPeT3UIhQ8ERiaTmK7dmeP7B9NYB8xx009FKBb5W
aoAyrvJ5Io2q2+zLrfwubxOjMkVDscfH+Kd0uj3M2floY5BeQPZCBOZXodl32Mgrub4LNFcozVAk
iFAoovloD1jT51i6zSL7/I8laj79RggghhdprhaYvS4FwLXua8GI20fZ7DmdX7nSzSHsemAy1C3A
LoSwPbvR2clUo3WlmdJMc7N99Cg/8saa5NnyzP0xQFf7ISTIjd5sQD4wDpDhD/6etcQVZ1+eNTw0
oJUlgSWQTt8DlKIpnVxqrnhg38st/1l9gcjM5B/4lTfloiXcEmZwDppUkcS6nLA29cRWaXrNBX1G
+RD9VCCfZqGYCXbn6V1ZcbvF4HRujcpxNLHchZLXakjPzXAxNMnk9/49d6h2yh0b69UbpCf5lKy9
8BcOvvkq9GeQ1EkeoYHZ4zmY1Y7gNXgUP7lf7Rr78VKAOrdBHa5aXihcGHcaLrRBR/p3dIQdq6/c
albIMxZqDSrOcPT+4DWKxiMadsCFHlSY0sxzjbgmyal/2vCn0dAlvd5z5jY8Jk+3Y8VCoggGAeDi
kItBkzHNIpmwXcaoDQyyW4WUdoAnqbRrcX4GqAqDZ57wVgoMgKBDsFRvd/3HKgvK4tyefQE1t9Ae
9iFmhS+oDDR03RPFDCzho7blzfMdb4Dc4zV5iuw1ccXrWAIcxFw8A6YEzE0i9VAb1SrlQAbluQo7
WR6/KStuO30xTW/dnuAlO1BLx9yCKXGWSLjcgpVc1nVb1IzLasUW99Cf5eQrDijfOrPgB3blgjD/
tIsIKSK5wCGLgRcC2Kjo5rFRiCHzUcS8mzAIwnFfZUYOdQaTF1ph5b4pXq0b0vCgrEM5CupZM4L2
cmR8AHjMOAmSy0x3XLlli50abQqNKOhE85hnz/sMoWQSHVjATPzHaThJOZH4J9zSdEWwh0/Wf28d
xXssEn164lDBxp+/qvc8dzT1sa90Fj1P/m4coDjmWZ5vtLXRoHlBhnQS+P9S0j7HCWk6Uy5xMU9R
A3sa4p3gryB0ro4EjBJHKO6Vs7Dh1ZkjQp4lzeYXZRaonlnWI4ROFaQRIxAnmEkYlU7AF75ZtqO3
4jlLllVxZv6HBg3IjmfPOjvtRGkAOyBTya48MOjrHsAv7wt8sakHTHIoaamt1HF2L2njWqF/aWnn
DiUkZnFVQrGFOjd6pip9KCjIgN8AJ8ERxoPGRryVsieBI8UhDaw234IoXY4Ok7+N1GOmxXrJHdhe
ZzknYPQJZMkf2ribJquuiC+fuBZozOKN951YNQVQNdcWk/9IvsLykDYeejjtNnn1IREvkTbW1R3/
km0l8Z5VJyuMiNdblboX8Lfbm/P6Hv/twWA1k5D6Q3MhNVBZBGdpMyEdBynbE95PFbDH4JJsy8J3
iroZjapLeCOuhG5TSvV9k8jg6hrLR19OW4PnPFWXNM/o0+wrnUcIvZhcb4RUCQkvpAIpwYdHukwZ
Nre/+xoAMmPtNCDTcJ/FEOj7pBDwvTz5avIk1GqyAcVfescz8iZIoG8QAsDeDVDME7zB0grsNVyJ
C0tKo78Vt0a4UiQJMsV4DM6ZZDq4dTmA8tH/kfZdS44jS7JfBDNo8ZoJgAoosgRKvcC6u6qhtcbX
r6PO3h0yyUvY7FqPbpsKpIqMjPBwr2f/pYwh5dAKxWOMIyvXAwGFCamwkonankLtNRJWvM918gWm
dbzcQTUOUQyejQVlX5UqvuYDLys2/kCl7SDYPb8ZWjPyhnYPOKbif8urXVbLhrh0sDCLMUM2B+9g
hZVkUZNC4pMmD7y4M3SL51AuGnzet6aiDzdNJECUt2+a7Rz68l4Mud5GXwnp4rk0dQi3W8ZQtWvh
5NXbQgajimgo0HaFPgiifsZP9C141+Mm8OpERqYtbqjKJwpdxLLtWiomuwOk0EzaSt8YAT9DE63J
7TaK450+iWsIheskAb4GZPMoq0O4Bq6Due+CmI9KUGwEnvCshzRL3OkvD2KumaKhNMY7SzaHwcoj
S/KPgmw1gQ1oTiFXhM+OafFHdET0f5fbDHpbKYlRHfua+o0S7wvF0oSDIpmG8ap5gUw1bm0el/CU
WdolWYneHNzTILZe7rszf5spEGcosgE76tVXSRjgvSs52WOnPVSyQZr2vRi+p0M8bzJ1XvFDPxna
K9t4faJChb+CSeTS9iQNIrQNysAT9Qc4D98MniYO0DgSlvtOp2K/TeRTq9i8b4pm/St95J+GV9ma
RlOJDwLVLFkk0kl5yXRz8M2eswzw7685nesLH0t79pHshdRVihZWReCBLtE4cs1mlCxJ2weugrph
exQs+QBd+Xcp2GqPHLx+bQqUV1aW6acwxEwVmBFwChcQ64LfuJwqCZ2hQ6fogdcMiVU8TtVrXllj
sPELqvrfLef05abqPvI5JpLshNOfmjdVYaMBFzQqRMg3yDH0FvQRoaxN+NJKe1PmNvOE1oSHNLVi
/wShDLm2uGTbGURILeVR+kKF1H82ntp4V4NKokVyl/uW1ccQFASd4Hb7uf3QDDJC5jXaRc/JBDmW
fN8qaxjOH9rze4Nn8ggyl/VyBqEmT3Ub1UazI2nGpyhwjZ4m+yh+qyqSb7PkDS1NuLTRnP+Rn+Ji
myjmHDpBa6vKmzia05ca7ALuSQYyvNhrk9nBYxvNUfVTItVP8DYkHz20oU9L9wiNhpOm2uCz1z59
eaf1XprsqvwIlGG4aJA7qmbLs5uXhxS40oj03C7QaYnCcfGa12apWdV4qDeR9li+o0nl/k144wZH
oUkFQB8hGnIrCpMQn7SmDXhODbw2sdWKAhtfBTsw4fcmwFopEaON3tLJLVq0q1lof2tojn6uvapT
dXLlNVGPW9fSxecsQd2ZE0lziBkNjR94k5vJaPu1m8QcUEQPeVKEr+1EZdmS+cTUxTU6jRun88Iy
4766VBznTOYCj8tJlqXgOSqp0WhEUW0wK9V5RtBxvjL7109+xMaI/uHsFw5h0FNdDhft3ZJc10Ho
tfwDh5snnkc3DHTSlMBT5AtNopU0EwFz0l5A0NzrOI7htDP0VVq7q3cWvkT6TyPSkl9jW66zuBQr
uZNCr9CVASR9kfGgdOK4qXpNoMPU5E6jpfpLIQynoOXbQ24Eo1lkE0jBQkF8L9TOoBOfJqZYCcVX
yflrUO/rpz2+EMKkUBkQQYIH+r3LuUI/khZlTRh5nS9t6yg2Da2mgLI32qZs7LDrrYbb5XEPJbmn
mHtNa8eo7UQDXPn3/TNzXaREsRvMWwgLsXC6pjKOXC1laVKzIvHUTQJIk/Cm2ZMLZ5XIVPR3orKt
ifiRHEEV5N23fA0QWixDzVfCDQsIo8LEKj2wGGJjhKmnVg+5YdcBOHm2RXLSfE9S/8SamzXER7sF
/9CqVqM3Zu7z76X4MoIxIMwXKY0CQNP3gQeyOvWpXkZ7mIIWYEsl5SvUwRUTrjwAr9JLzCcvYcPZ
iRbkVOYQdyWeqGaSN8IN2fHQNEDxpJAQqeOcymMRrty1N3YzinCIRKCvgSQum53gcmB8I75OvRqQ
CKdZI7dZthpzjVz8eOYaicShBk4dP16YHrTpdfjSpH350Ot0LbH/UxO6tIQsBPp1AEZC7hs5psvZ
0+rML6QwSb0pnfdB7MrTXqg11++cyqtm2RqKj3La9hSxhcnJ/sv9/XadAEV6BwgXcLlAdFCAMvul
+Uzk5M4P/dCrhYUGKx5IMqHj0+5TN69jktUbfq135Xq/XJpkDlc6gStK6I3QW8REErEjqSSgAetj
npVvDkmm+yNcBsDML5K7GmpeIAsCpR5zoMasGMFUqUWeFA6pGXZzQ/iCp9ygJfS+peuiPuYSspBA
9hkSvAYb2RdVE4yCFsdekR8m9THoZ9D+oNdM/EZGR/kFvtI0typbiMngqPrRaO3ZBT8P6RqSi4dk
rYJ7DXDB94A3Eil0sE8vwoWXa6u1ZRyLXBp7LecOC72ESDPuSXn0bW4mZb7LjjpKkhNpTpJnqKd6
3AYl0nyQlctXpua6rrR8ioz0AeCiC0E6c55KfszqAlxZXi1/leVLXz823EnKIAkVWkFEVB9N/bGn
jKaEWrG89yHXh/BS7EQoU1r3l+nW9lscBvCXqP3gsrmclaSoxkGAEofXSRLCIaPLN7UUt8DlFvM2
1qrURJCw9n65ZRTkTOD0wVrgZmGMKkkTClkYJV4a6vpW7ht+N3QfQtsfgEKa8cSLjZUX040MyA9/
AlYeAuMLV8TlOKfKhzjHhFmd5T/ytJs0AZoMeG/IDcmeRwTjTWQJnaWvwYJvHTgFvD1oweeX7BgT
ZolDV8Z4hMeepvazK4DhJMnQ69LW84rvWu4V9mRrIKASkGABiR/bbCN1Az9pepggwQH5IymC81q5
ZG45Z/HcxLKsZ1ebD9+MLv848cJGIIKekG5G3P4lAbrwyucfk0SgKdUkTjyScaU0dWvHnJtmgiE1
kAyEQ1Xi6aWigZpl5GicCoAklRqeu1qhg3Yqyzb//mxoeOGjd0kF4pGNwOYwFGbeaBKvnWI0zL74
UmWGUkDjscR5zNa26PUtu4gjyQh4FOCEcJMz01v0STgXGCPaVQW7GHQRKupjtZ+F+Qmi54uSg5aY
AWLVrdCVQIbFaNWVwy4yW64GFYI+51YCjL3dNeqXFk8SqK246JDN4mpL++KgrjYbyk1IdKO9Cww+
l5/aghijzGYBy5EdOgVpV7TqEV16aKAHN+/Rmso3m2SNr+fm/sMUgVcdCmbIfDAenC+USZInJfGM
rDFB5Q3d82dupln+gly3VNsdXuijfmh4Ez2/fLAWBS1HlR00euiW2qgBUg2WbablfbGcxTL1+KKP
XK7Q0UKtp+kplkMvAY39MZ+h4Kbofkancvj413sR+QvU3YDQhLr8T4x+dvYUKUjKsWxTD9RE6LY9
SIo5VJacg5Ll876l69ZxbMFzU4yrBLMqBKCkJvVEFz2Xu3cttVvfeuveIwoCASu10YS5LxOqQeov
O8bQ79oGR3W1Gn0d0wLxq8OZQYpyEbRmjjzkeKU5idLMQ3q6MQtRAONYAonpf38BXphhHHSlF2kW
D0nmZXOMLuU9uKZC8QD2mHEt13njHXUxIja4Fasg5DsdpqRncTMXRHvTPyCerEMFhrYWUmCRPQ4E
ta/nlRUVr3cusMoAASISW5SUmXgDPP5xX0dl5gFuZiHh/mvyGje2v+NjQ+zY1AEuGczmpB4g/jod
cH+sBV83LqeLD1g+8Hz3TmoEmGKeeTWfG2RSjdQKkim374/zRjYFE3w2TiauCOQCyP2yyLzSVP1T
N5igjhOh1gsuTJsTt82LWO/VfLti9cbddGGVcYaq3tRQPMHgtONX/ScjqE0lpvw+UmSCdzWV9tSa
fj/eN3rjroBNUGGDmg4Pvp9Ey9mE8oEYgMOgzTwuwYsS1Ki/cWlAyaLrExr1EbfpBnGkcl6sAUpv
pJ6X5zgwNQCWIafK6r6jghOgUNSlXgp2vmPcjqWAqziQOxqUnAAwllLN+vOSe3sN+GRqyZgWteKU
RdEWNJqS7DUM4v4r4Yym/8J7r5mQiu47DpQchl6HaB+pwCRbC3JZm3ysarMbKDN4RKK6KVUUIwbj
DwfpYMUek0IukFI0FEtIx/C3NEZBZHZjXCcuhLzHnBa5ihtBVtp8MO9P/82jvJCA4ZbGBYii0uWG
FoteUaqySj1kElquN/WGCAHoEfxHzaCDo6BgrdMkAhvUQNHfi87W+x8g3riMoNL2zwcwR1qW+TyG
KBYeyvG2U3hASLsI0tTJvoEau0QTMM7+ATvlaOuAl6I0YocNUQ5cB4bl9m/NvYevmOW0fWoDzHhE
jOy5Ul1UW/4XnwmoM+hRwTyPDA7jxAc0vk5lPKdgD/uOfvHb2OFCGaS8tR11Zj/Yak16neCRRKug
o7XyzvkPGZDYPTXqlI4IzpOd71soUyYirZNdP+7qCDc+qTTCr+koXFN74eaTUT4HxhdoTbzMLle1
Q4Kcm0ch9YppW6mHrkpIEtrID0roZY6l726IrBa5/T4WSJ+8T2Cg9/cRFFgStP+ggFntdOnVmKg6
oJvtbYqfJsAbMrOuODKsFd1veQC8ofCQx3t+ebpdfisX1tEwxUbqoarfm0GnlmaVTT4xMOUWyqkq
SdOs2NY1t8aOdeNJsyAFwZu0NORA4ebSMrSV/CpRZcySygfbZpQaAA2m+UHJqnLlcr4VA6DwCOkR
RN/gLGNC4lKrAqWeIzh0SZDBZ91NVmwUryjz7PmkWiuX3Lw/ENRCxRsYffxiDhWH+DLqwOPi8Rna
nATDjjvSgharfVEnG/WA6C2ZzSlcu7YWZ8EEltK5WeZ29PUw8uOqy7xKJWp10hS34w+6jQPKJYdy
3Ez1ysPmGsWFjQ7yXmSWUXQFgIxZwlGpGiGEZJ839chBAFkEtazfIsDqDenENxRD9FOIaCi2uMns
G6rZPG5SgPoNcFnPf4Vp78srn3TLnwEvA5pbDdAZVKgvNxVfCVzUcRxio9Do9+ChBXSkVZ5FrlFc
iFCHB6GoAspzWUQ7IHZXnpe30gMSXJSBhxdK4+DKujSfaH4ITvMk9yBKRNT4XZtQ3ZO3nLaXpE0+
tps0eKz1xorWpN5uRtswKsqLDgRyj4yHlIUMKKIelgeFjNVjw+emAWEQP7aSPqM1X9BGfetbB738
JMhsRW3gGvEWLC202c8CCnkhRDrBK/YwRq96avI+BQvffTd+4xhCpxUhOFKDyFmxx5CbWiUWMiH3
oFRNOWkXND04MVxjDV9zoz4EBBNe3MaSnlQBErlchqrqVL1MpNxLnfqZ22WkoRDPIk9PwtOfmohr
XI63coIX9phdN8x539Yh7BXEDW3579K08fQ9P5wSRyVvJfTMvQZqiau3940Tf2GXuWjyXGj0ORZz
r/+Dd0AiH/LwV65tlKIEZQZUnGqd+IoLji5+fG64g4/PKc00sUa0DnWHorSKdAVJeuP8XXzRsgXO
AkpullUfz87cQ5F86RIozZ7PsOtHIoTfzbhKFnLTHqBqPPgp0dTJsgtNUxppTQl704j2yS2SrWRX
bMLnEWsOZD3lCS3dpUvG6itKtwMxv7KD35DX+zv7BynB+N4lNvmf72COX9aj5Tg0sAMOoCEhBpFQ
ECagc8W+++4+No3p5IC0lmTvPQ+/Hx/X0q+3UsEX9plrvMl7qRKqZd4J4KzgIKwdvFqKeDPuCx/D
D/EojMzH4Pf9cd+qdJzbZZmHoqkDy0SEcXd0Ugia7PHIpqkPeYuNKe3uG7vxQLqwxV6r8hCleogx
6tqhBwts3J786XUMvleBMbdSRBemmKs00xO5mCQMSzpmaK9BJgadwf2hGfC0JbX8EH8OgCi6/lpG
+7bn+mcfsYUVJQgQVIQ40ZOwLSrSFZR3+Vd+3iffQObMicmBdqWwqmdRXcnX3HTOZ5YZH4btMwzp
jNnlpUdVAJQutkcIz60Gxzd91pLKBskrgBMsm0Y9qJysBsB0KtxhwTwqdiag2QEM+DsOusPaUttJ
7PqX+MYrHeV124gfkJ/MUCQ06jX28mXLXB/bfz6GcVd5J6ThKGCd49LtQ2vEu4ajUF1AG3wK3M4h
M7m1vNjtXfyPyeX3zzzk8ugFuQzmWVIcIbZb8KLK78AVC6tUIuzhREUIbP9n+lDMktbjOBiT1I6O
WD8AUqNSPCr7Bz5z8Yjjeotb6ZNhndCVPeY6GnxBHQYFAlGF1aOpPj4WHnIXpk9aIqD7MCRfmRm6
xva+W2CugP+2Ckwo+HuQTGCPTC0AQNe09ehM1SHyaxAFIxdWfdQVkfwvPbXlLlyJY5glXCxq6D4C
2/yCAEXIfbmEc1UnaZcP0N0yK7ckv/ZrPY/LwpxtyysDzG3SSGrPcdE4OoPkFkpIav/fz9nFCJjr
QkLSmZc7jEBNRmtIYtqVBOwDiSKRVNRwX5RBad5fJua5x47pZ7Oe7fsRNCRJx8GkUEGLT3HxMIAY
x8rKsI77ygpzR0xB6hulDNUwoABt6V2y29+Osp/eW8tHNrJ4uz8m9tr/b3N4cECkEwl9VtWyBfVx
Jg/Y8QMNT5D22kHWkshE2TS2spHNCFnSZgNyRedhHiHRxqEXNUNz8df9z7h10LGc/+8zDPbZEaPp
Sy8hZu4k8a6fAjJLKq3QrtB3Kklikw86os1U4tWVsGfZh9f79B+77GynfJ0EPYaf7sqXwfI/Oqd8
4lf2KnsnMpNs8MxlDIKVeM4MqOnpDSjyTaEj4hAtCu6fVfcuRYXFA2FZGL/lRCET0kAoeA3JWgrh
9vb9Z6jMk8IHUy8IzzHUlxNdIxFc2UZIG106FL/Ia7Bc44cHokw4aBeDjMVUQ7fFUGOONojjZ830
s6cqtEBzNOd2Ay2ViqRAKkPZu9v0lV30/k5OSjrPG3QvtMZDA82N+/vstt9DFg0FpEWcirktgU/v
p9bAEe74TQMYG9quDdQWLV+w/m+GGAdbq7FegygNp9iG3tVu323XhJ3+P5vqn7EwLpYboVmShDgy
LRgbYpxawdaIYIa/elAaPprQ/Kb3x3T7kCJXguIbtPGAH7lcZF0IOtmP+dGJBEAUob5QtzVJ++8O
gA0N7dT+Q9zaXbQGWWDiuv+cnjOzjKufQYmhZCHmcuSfjaAg6Vsg+4QL1k7pzQPyP3auUh+hoep8
LcOOZPzS00164vrN5KGdcNnB4UcffDZm2UtkbkX8PaJrXcE3wgDkMHkEAEhGAfjFpF7EUgli9MnA
S0Q8enY4ayj/QoPDnkFIL0a9zY0e5+9W1nQ59VcO8Mwo4wDTbmgBgIJRaDU/6hxQgiF6tIo9sAyK
cghAtie+ylq643FewxyvomIl5mLhUf9ZXrh3JK809D+wJXQBmlSDOAtw/UqWb6T2pZMSq/WbT6Gy
Zb63Om3aVUOF1KoZgrouhxROIjz3aJYSw2KXBFBD+tQMt0v9fRasXA9sOuzq45Y9c3bnDzUU5cBz
B7+mKrbiZ2ZrnPxuI42mX7sDpuRJmHYlBO/vL8tykq5WZeGCg1NGpMY+SvOsyPx5WMz6AZ2DTSvR
NAvcmjN+zaNi6Tr3L/N+/xnomUVmH0hTKNZzB4vKM7d98U/CftyLp8o0dtFKyHHbcZ2ZYm/DLErD
aoSpJrME+8U3VVPZPFgQfd2kD84aE8Ntr3Vmjrn38irKY8CeR4cTzGmmUPRUHe4vl5nlY07X0jks
WPlqHpmLMNSNJEK7/eiUubKb524bVEDYikRxVJBbhG4jC/itVwnpzBwZgABiiCjmzLiOaul/E68u
/Y8gzTKgvM0sqQoFsaIMRHxKtxF7VxFfSmll21zvUxWddBDl0fEaRiMb45qLphyloBAm5x3QCAse
cS2wuPaJMIBKPXKg+AfUWy/P3zw1UjSVMKAF+QtX0wYkdMhnRLJVVQWUoz/Esl+JRW+OadE6gw9G
cxjbJ+ODibGdUcdxpPcB+K2YQrbg1C3wjvtn/Ke/7PKQY0hnhpj1EfkWknkTDOF0i7T9jRSjtJ1e
JVMg0V6zRivaNfZ3bUECrUIjgmmcht/PaxpZt0eLzjwU+nCZ/FSCzhwcGgLUUakxwaJKA1pT+cCZ
a6CH6wscA4Uy5NILjJ/H8jYYftXkaqpOTqZTH4ofemUJsdmsEg7fHMuZHebsJZDGm2tZmZz4hVdJ
Xm+4jNRvNf/YicVKLMRW/3HOL8fEXAyckEZly2uTM9oJ0a3WBrfPBmK5e51OD2QGxZSx/KK1BXYU
mmxK+Ld9TvY1Xdht/NUI/Dp4ufweJrKtEqNIhEzH9+CplMa2rzZQ6FsZ9W0joJhEwACSBRY7Wo19
KgUDjKiy3aLMO81YxXbFbd1w2MtQ/rHCxM4GoH+lysGKHL/l2tOwySEsjBgolT6HwDK0jEqjsjKy
64cBugch9gzKPxwFnINLPyOH+gQtHtjUEjs2/gzxRmsfSoMaaEa+f+xvbFKU1xYS5WUaUeG5tDQJ
mSyVTTU6fkLqFx/UjAf/WO+N030zN5YKFGvqQguNdz204i/NtII+GUmTzE4Z85iz7lgazhxV1n0r
N+IjJK2A/VjuGBhhL4CubNtxmOPZ0Ypj8VQ7JUaVlVupI4ABjiCMB8F5in9bMXu9XAuzAAgosAkF
9aocriFg1JIco9NdjhzzXWvzVmHNeARx1ndnSyGdQPuxltS6XrpLq8vvn/lKdP7MQ6nAaiMrVCwO
OTA1I1WklyCOaRttVwa5BCaX98OlOWanyEtbiNLC3JzYfujKNfhn6pd+2PtPSbrpNM6SJYtbWJZD
yBn2v/9v5tkdFCQq9BPbbHbaP7o3AHFUoApsQzOo3gQ2CCUiBOBr1YOVdWXJVdsKvR9Fns9OHpVU
5t8r9W1655ELGoa/94d32xLkXdFxDeyIzvhLuelS3BYctkn3HHMe73+G9V/J/y7WGHBuJPSwjIsm
OfAF2Kw/or5nu0Y3+i4qp3B24k4zqziykioiuHA5JBKb3q4KWvopWo+dSeAey8++bVY4jYXr+3f5
AshSicqCUWYR8XMKsO7UprMT7gqrDc0i3AKrVlv+c/hk7H36DF7jx/A7ebs/xdex22J26XkB5B98
C8wUixnf8kaA/TsBzaECT7ERZughkLZNaaXtxaf75m7cG5f2liU/m2gx69qs1uGLJt7l5ufmV0GR
P0UTc6STct4hX7JyadyeWEwo2OmBA7ribQVFRFZoZQEOSxuEBZZbHwE6XH7tZOKTrxjF22Dldrzp
g85MMk5B76SxCYZydngqHECEtld2GlnLRLCwGOwVTOU/Vlg21loLkj6cYaWz8qNIX2YS0nl7fPrd
k48A3el4p9N0A8Y+U6Ir4ffNzXpmmrmJNfSStgkPF9DOFY1k1KDnGqQgR3S/ruyX6yvycpAis18M
tRWUApZkEHaKgalms6nMdsK/FOk7aJXKUAH190bkA1qWwg4vBTo1u7ZbcbRLVHrl5s8GvFwDZ9u2
bnK9GQ1sIsP/iIzfybhyLm56urOfv9g/+/n6jC6mMKyWtczKJ91/TaWjWJmJvPb2vZHJQWcKIOr4
EyzGeHdeWsprxW/SGrtmtEHp8jpvR1Ju221qavYxJ9JeoHAENvhp0Bzztmr91nV5bp2ZxyHomp6L
YV3dKzaqBzSjkFRw661mRXSk+ADq09qU3RicovIBKXaykspiUTQ/xwZQsiWOxKNVNRgPBPoxoQga
THVrNxZ3BObUCmzFbKxyJ07IzQIO2WoEKWcxtaEHWtDVZMct9wC+OrTVQeQGpWlmElD+mpo+7Gen
eG07mjzVL/lJ/KX1Zv4wvIkHdPtCegzapIfhuNanrd5cgDPbzEbTlFTPZb6bncqqyAQMcL2rT+PO
/wumz0ekXWQTOKJNQH99lPRVwSuoo18g+7S8zYPn6SSiBn1Kya+AfmxeGrID1RHhgHuyfjkBHS3n
oX4QbYW2m2dvOKhPazHlLb9zPnOLtzg7Jt2camKRYebAqu60h8yBGMeKw1n2P3vSARcFXh18lnhA
MvFj2eTplDYzfHeQukoRZqA8avQtx/MpkIcz52YDej6lvOlpoYJgQyuqXVZ3McpDgWTf/5hbXge9
cXiBAF2G7hLmcm75XpiqSJydqPqjhcc8XfGu114HgwTrKkASQK3ybMyRAuDny6GiO61MASLrnBzE
4feHcKNaD+C/CIJGbHdkn9gAIxIbOdWG2Hd0r3rlwX4HiCBN7ZHytribTJWAhS+1hrf7Zm+4OZgF
9x/w7oKwcLZf7hQlBPVfI9a+Y5ehNb9lFdn1v+UXhFQQyd2UZNrJb4D7g3IGVCrcaVx52d24nGFf
RWSFAw43w9Jnc1kgDR3Iv5yDkVJ1L75yD8ln/jUScWd8Gu5gFi/VqQURbLNVqHTiH9badq+dDJgI
QMUv6zxQ1xILWQOCyfdLUfWdIAMhBzQQppPCnZAgQ0JzEFeemD9pystTc2mNOTVCWwpGoWg+KtQF
4Y7RL44sNDriZrAUO3oC26OdbFRzJEgLkpcn1QzI6eENqMUHgWanYTdavCna/YYHKGC2IERj3t8P
1ycJWs9InaHHG4hdADYvt4MRzolWJIHvhHlFZDQsr4mtsD0WuFYuLTAbDsSEqd+OnOHIG85W3ptN
4ZVW4/Vvhlc/FM/5RjiFa9nJG9H0pVHmMvczNLmCMN13mqf2MIOXebZympCcrsEqbngKpENAyQYC
LMiFspemPpRhNup4/0BWHqpVD5klJY+ykMDT31+oWwfX4KHfCWNYJ/EnnD9z8X7RDi3UwDknAyuR
G576nXRInwu35Im843f+NnyYHMWTD8HRf+CcNeZMdqCoKC6N5WihNUC7gwbiy40iZGo/VqXEORxS
dEH0lZc9SaHRWUsNLaqVwd4yhiAAWTqMFalsxpjPT6JazHHgts0uP+F22WbBTPQcjbvzCpUC6w6W
cZ2bYnZKO9U1mkGTwJV8fwdVO/ToV5xdNUjUBdC0i5El4IO1Jwr7uGSNMoHOOAUlqHkwvvrlqMdm
5Kq7BN4WW/T3/V1zFdT9x5K8uHvUKIHQvVw2pCKlHFJL2A8QM3VEWtqpGZv1ASndFEEL9FWtmhR2
djROayKgV4eQtb2s8tmOVZtOjjt0AzgG9Ie64EWdN8OwDdxoN5Z/gxmcktHX/eHenFeE70Cdo56D
5utLi1Mh+lrDYV6FdiMqZjXyhH+Pi4Bo/tO006J/GzL/jBBOExVv+FBcK5f2imQQ0znB5pmj9Dkd
C7PqcyI0AdJqO8kLs2cx8gJ/6WauimOcPqZaSRswti8kWug/Kr/FOSL3p+AqrmC+iSWRSYWxhjwH
5sAICRKMR3/fuYk3DfASiVM4aIh46HaL0C1ZBSDeOkvgnkC5DgHSklO9nI6wHfIuTEpQwwFO6cZ/
yjf/ozx2G40GkF6ZJbsJCedI3mRzuzUNFpYSDLcXLJ8ZZ9ZeGKpu0ksYr6AEkFnjoT1mv1Ra0MSN
HCWkCM6nQ2/xzw/cqUcn11rjPxuCw74sAgmw0AwYiI+ZELyQ4R47SDm7Qb7JumMTPo7+SRTW2rbW
zDAHWsqHSag6mGn+9vuZrnhDNhz4GQSob9GevzRr/7ySzo4srwhRjgAJjlfvP/yo3gVdspLQ+0m/
nIdEiw1JAZMpSghg72Lbs0LonOCd3YcuqCg3pa3vZzPbN66ydTlL/WrcAh2Ne8Oc3fIRHLBHH1ma
7RblBhSpUtdATf/fH5iL72FugDTX0a8CHle3qV97/RN1QFKAIg+cZR965U2Nic1TQza4/mqcpCM9
uFYzT0Fu5/533Dg8F5/B3Am6EWlcJGJaUtDuGoC2G9KjzIFVfy8lm1hZsXZVv8UqKCiwQK1nUYnC
s//yrNZZiK68YozcsIBIVEKFtzYn00TA4Qv1gDkDaLi05ONoIeHwdzrwZliRAq0bdHt/2FdFmP98
CNK7oOBE+uUn7jnbcoOWTlKoDpFrjM+iQnLpYQggnxuNJNwmRyQ/XWXtCfDTjcVsQQUhFJjAFxw8
cj6XgxdGdJCNxhSBeMzR7GpEE79da/tYtqPHMd9Khi1X6D2HiMhXYGck1B28hwp9ZQ2ukuvL0M8/
YzmNZ0PnoMU2BOocuVLwaxAaWgIv6jfH7OSD7Gw8dOWLWJoldMLQls0pb/cn/sZdic7PBUMN1nDU
2Bh/OdYhuCgCLXYT9U0HXa0P8ljBJ8lnAcW1CPp8ebnKonMV1wGXANeCllwRGdqrdiEoG1Vlklaj
m5ECCRJw1tKGqFS0+pNK53f858/fp4/JBIMwnclbTRITWjLIn5TAMcyIVr5/FIlmOlMAircdMcwB
DyNq8gjuD4FZIlEGIipo8tyfKzbZiqeyjqc66p5ITKkgyb5cqLk0kq4DBNbty5eICwj0nZVw5SBc
ud7FBiL8pSMfLE5sB2Eahn3gF/3odlpJBpA3JmhbvT8MgW1T1JaBILfHG2gZlTAOZtG7lhtSIwwn
d6Kf7qE3t/S9Nuc/oJPYIusp0t8jeYvIZ4YZfJctcrRzE4z8wPXS48sRvKiE7D5fdn+gomK+LQI0
z4+PEjH3Tk8//mZkP9gyUckJqSE8YFO6XUA1D8IG/1ibf3v6629nJZD9S+lA/6pHGS1ZEv71q7cV
/L+0tp91MlKdJLuUPCDJphyRot840uZtMD9y4jkpsTp6f06ujgEzI0wIp9c8kKhTgBnZzM2Lwpn8
nzHH1uTBUbIz8pV8gLRM8IXnuTTH1iW5vhg6WYO5g/vp8tRMyGtBdu7X527z5JrucVdb+MOx9vtf
G+e73rxvzfvj/dEdvvcFzNsqi8Y4GwR8gfrZmrWj0t3n0f627ZNlWvD55NnqyUYlG2JtrQeHvm4d
i5AT2ZPNL1Ona1vylkc425CsYqk6yXKgzfiahFTWu0ZXqVlX1pfleu9DNYqNAQZaiFsAr4BL7m/3
zf1ROwtdmDk2/W62moP8X4R9yXLcuLbtFzGCPcEpycxUY1lWY0n2hOEWANERJAgQ/Pq38o3uqXPj
1qRqYFvKZLOx99qreZT8CQrRdNAfiDP/v6/5f/fk/7jr/yj0KyHwCLf4EGb+koKcC65zfhXQdejR
kaPMfifjvYF/A0SiFNwfrI6Fhjb435q7f7vY/2hRtR9Hqkt8jPObxkv98PFourS/F90D3Fz61w4v
X49n4ON8fnY4/z9dTl/uLp9e3ou+v//6hDfw97/d/v8+iWGpDit3rBsALEM3nv9nZR29b+PMYcyo
cvBjbtf162r0YL9z/Q5XdbNOg0o/wRBEx4cw9ukKtv0KMX8HIUI7/VsU+T/jUa/lESGWVz91MA9h
bvuPd6NJmilUySEfPhKkug3ult7rIfksH/dBk65C+BsCD4bsstyQW1wgd4Gj7YhiOcD3erDnv9OD
+6r/jfb/v1yjHFMF+jR47oJk/P8h1f/ZJthEr5lm6wPXBiRmKOgfcBiJYZzH9NLmozvlFbWXLO7u
BEc696vUeXsLT2L1WTRSDjJqdtYk5yfdRnUJq0ke0qamp4On/6YW+e+TEp+1hEP+FV4FWvWPJ33P
y6Mx+bQ+zObbViBYWb1M+78Jvv+7iF5/Ce7U1ci2xqjynw+NbVpmfYtfUl9R21cI7Q+Y0pCu/jev
MJgH/G9fCJtWONeC+Hp9Pv7zd+0mN7ZYkv0VXQ08TyQoegeiSZCuXm40+0FLP/062C7THrE+kKQm
ifsTI6JlL5AmjchbjUp/WgL8UgeO8Jnvi7bZ5xgT/tdIUV+zZ0OL0biA9lHOaMdDa8bHA1Df26LD
DI+uUMGWpIxy/irDaP3dKLm5hCSn+yXbDv3K4JdW9VPNdiRPjBI8mwrJipd44FHqxt0k2a2svHy3
PhCYYBfLDj12KN1vu0/kbTGWFbcznGe3Hs6N8CfOG3m8pXZdV3iDWWXi/KmaV3gTdfCzS6e/rGhG
CokfGZFnBYbpGo6zKSttbvnWqnjmgoQciudtm37GLanQyxXF4oap8gcaCR7htVNTd8Sli6LgcI6Z
RQnfnZrVdpArn6rPpSFG3a6thh4umzlM8sZigw9UXclj7OMxgXwp/FqkJ3+NDOsLK4i65Ee98Rt8
FLBvEmrcb0fx8ICkXBrZY7kLx3aZghFHGvxgmL/U7t2Qccc7XTle35chgZ25gqPGLUTO+7OVYoFM
31TzJyZr5wc/Z+vTrlL6fkzK/VxKlae9gafuQz6J1oHEBMck2+StvUxpapJOxtKFIYu+GiojYOlE
53WCf/5MBNwHt7D82eH1lQ1VYxY5IB7K4nwq4jSdIy/EiNEvrW5np/I/FnkjyUWXOsH6WSewMDFk
P866ud7uvdiaqiNSOQbns8TRCzIg1OvYpJAjba6ClLYWaX1p9JK1A9Qo69GtWMEgHFg0kz7bgmYP
cr26c4dFzI9aM/mCf2VkR6Et52e1zKPrjiiXJzPybLo/EEeILzYzd+FhHrPeJGkebxrbuvuwp/Ga
Ap/RP6I2PLktDBwnb/ni8vVsoD6ZumjS6vdklgbhIcHI9pQnhSy6ZYf0eSngmdEzX437zYbI5K1b
7JpmQ1sK9ssosv1qCw9R0pSsDvrsaoekxmji3pI18/ANrA/cNErdhmDzOl9ggUAOr05yhknuUJe+
BVpdiuWrEHmTIqmlhQ9+olZeDEtbU99tno+QB4XNPoW9yD+q1ZaXiaXsbwW5JKxLllhd5ollWV+Z
Vb9XcVnxMnDclvNcOsOGooFzNPwTsy3eBaQ+Jw8NNLLkYU2gXztlmhsgGdVR5j02Mv7HHpb2dR/T
+ingUj5tqWsvEncq9jAF3397GCQiP40DKu+z9MBOjhtXvB0ln76qBLbitKrZ2OV7C0xr8xTXwIx4
1rpm3+r3VIUGdxXxh3+gkdCYlRYYO9KJowY4nIKiKxw0RWDxuxU5TCPcveBeMreya1ZpoB3ag3jL
NuFED8x6+bnrfb/NEhU5TEwqdq8b1trTTDxt+6tm7SZMCGroAmQ5FPHPY9ovE0P52sjcfFRzOzY3
uQswslJaE+SHjoqdUmRw4aQ3VfIQpwwgBKxV7dd5rtT2yZNc4moJnlxTdXL1W7pgYR2zbfig/Kgl
6V2lMg5vD54jptaksHVySIZ7BcPDYjEyQkQAw80KMxuU7dXvahkDjCkCa/Gl61qBlDgu2dcGMsY4
AIqofy6NQ/93rAbhJSzl4lVztf+YgxWsJzwW1U0ZJ2IfZMuxm2ymGeZWAeYj1wcNlaHN3XKXjFCj
dELXqFwul5U+Hc2RFjcT9Jo/NwQ5NRCAjWl1KjJL+ScQYVcYIcUROxzMhaELaSEyZAZE3Agf2lCf
smyKFaKH2oB5uTzc3KcwVvyoM2dK2KNvxnftEtP2pHeaw4GQr+RpmzR6zUnQ7VbXbHpjyjbJpdm0
em91kSy3pF3N5Uj3bb7Ars1k3TQeiThLo1rywFjLpyckvdB8SFYFR2ssZML9vtHpihNB0tUtspYP
62FNfTn2xL20s0g+AxoW8iXA8QcmYelmMjAGy2sYUUEht0P5/8BiOsSuyA73c92a1p0AFfAfO+ip
L9FMa9HlnlRPcEl1tie6WV4PJ7EdKea9qnqoiwvomBqV+gtB83icZLsBWeZ039RtWY4r/HcInfUl
4bL23USteV0EFvA3Wb0l9WWt4vi4Zzhy+lp4fOmkVM3PfdVWPB6V9a5XElqDl7RasLUoi9HOD/s6
k4e5RtwRqlFzfceNzEUfiHXbkIeKxntEyDHECKcZooHWWGh90tS1WKqP+PR9hudz7mswmXAZp0nC
1XBH1DI6DsRsIb+2Ou4Vs0glKJeSwKo8d3Tusxxocs+KZf0GQnTzbHhg3zC7hQkndQZr4Krl+/Jp
RVew3QiV7E8CZM3pbHmKXkhWrcF254jJKU03xGTAeyvADp2RHO+4INVtTt2MCKV8Sts3SEaOpCMU
eTRDpZfNdyRxx3dapbgIIy40fNqSUP4o/JwUvYYLABIRZ5WfmQae241ZOu63lV2QSII1Iefo1LdI
XwDHt2JQ2wr/PM/gSYSyZGp5R6OgzZPnLZ6iWaWN6/2cehiQXVnaA2p6BbJT2jAN1R4e7n5s1/mN
0DqFt/q6J6BKS+qmS+nmUp9SutC/eyX2+aSmqnkEseiKoBRNEIMMiXTdWgeLF5SDNTaMAEWXIQkm
3xD43CQpApoL/JbLRi14D3mC3mZfFubucC/Sx6Se4ni/ZptiN0iWSOhlH1tfX3xm3GvDiZ56P85r
era1Evaecp7cJyOdf+upks+x8gjrcUyCXlDTeeOnlroATzBryvW2PcpSfTJJvLokUA13CNgBAAI1
Re6zM2zX/ZMsnacvphB2eSTzyuhr5Vz+VTlD4HWNHdp6X7s8+qNbIkyfoLazKX/Tbk+B6pYj1k1o
QVBu3G5jQOINutU+usOB4OHm7d3ANPzv4eWsYR9T5uEGbFhOOzTwbXYenZVo+tCLgtGjCs8wLZva
nzeRcaTcwAL0ZBpLZkiQXahuaA5n1OdDtzkbyGw1ZjYBf4+XcR8zOqRxhGV72pgw0HSU5afGN8c0
HOs208vBFgMmKMwQ21sMNhiGs114/SOhbUNfRrxDqksS0MOGsJGQotUSaKTQMZAmxBcjjM8/a3wq
M/hmL94dno7v+Vhn83k88J/AHFVPhmPU7FrQej+KLNlZX0BY87wm9PhVuZSwE3Ld1JPCBvHOeIKZ
xXMpXuhYTbD/3FT6XOwEy+DroYv+UubkN4AF9h0Lrxif1SgIPWtFLXJCt6Vi55TpY+7ZljHY5M+G
Tj3X3rLOJGv6gESu/VcpPSFd4KttkdPFR5Du6gX3cMEhVnRI4yvxpzlVvxmSBexZmW35q6QZv9rG
Z+vJojTKvuAVQXYxgW4PW6eF8tOomoJ1/lBY90bt4TW2FOna86mhnyewjjIYEdj8C86QWnaCRP3N
xBh9t7be05vIA96jXRyw0FcUV7kjgbMWc4j08U/mmukpE+MB0Z9Tv1pUtWs6okdhRCYibE3QarTv
ua5qNAFJrTdIDIr40PKVwa8nLQ51yiecBrNj7dO2N+pt3rPxInSOzU7SVhdxpOSdwpX7k0+0f0LU
2zj2shwRGlb4JfveshQIDtvshNvhSAlv0aoUN0hZa3BDzVazS0NT607Mbru+y7d09ideIayt29MD
TiTY95flsJZuCZ9xidCIc7IAXpdwY8PWyc7JHa0wIJ+qXdi3Md8AhjOCfr87JMIIuoTt0NWtLif7
ye2ibU5iMQxjnoUHFZqRseRDtZnUDJhqDo0e/sDCCMA61FyyYTPrk6lp7Z8YGlzzYqUMfpkTV9PF
T+3qULZw/DxgDjPLZZkqdVvRhYubIvFlPuTpMq9PDTiaCi8mzix5KWnipwG6bzi+NLKQvU43GL/4
EpBKSq+dRl5I9GjpjuTHHkHxDelMRhCvibOz/ti0rt4LN2HymMuA7N6ETBY8GefD52RbWtWFWogK
uwBQ7sD79/vSR4MIws7Q+ThVqNQIfF6weEegTqUBwwcERnR1Xmz3tILyWmHcAMxVBvMp37hq0Vll
5M7ybQdjsgbhtjtIMh+dSNsdS0fefNCcw71r1XEDAXePcPevSt0+7oUp505aWmNBtVWi7spVCYRG
yqtzJzYk8ddIG5nChbaV08Bc7Q1UH7N+MkIkv1OyNcDaWq9ghegWqXt41MHE2ON5MmhVOTzLqqV8
WmVw5FSuS7N2NqE77RaVNw8JayvexxILkw7ibexJrOPoRAPo7H8XrHDgB1H68t7izxB65yv5CK0Z
xndVCPXH50F8zgSj+kTmBa/kVGvCe4muifaSi6KBH3xTQUsxaXymqvTxS5qyaTmnOQoNKoptXvHk
sRcfGAFmlzKaDFkr4fEsdb487ruhy0keUCbDngoXAD/DhC+Klul0olZwjFGeIGHnyIXs03rWoa/D
pj9vNZYMNJtgjorG7aCYZ3cPu3AfUmR5QpPw7go5PcNevwbexNEOp0Yg009dA0MQU5daxDzhbUB4
XZnhYql8Fn8mtWQI0K4oyiDzpI2ntj7Yr7itx7PjoYxDMQLqwD+Zpntc2QVet1ltPqsK0yuuepO8
xFyWPzJTmPSULlMNvWUminrIwT2gXYbQvDdU610Ngk7C3YwNi/VAMN19I3IsU+S81epR8WOvT20i
2beIiRXw0Fa5qrMz2iE4+kryCIGuhjOBjKi6+ZLw9jlUW2EuJRcMFox1lW6nsFUcOXsowTcKG1Uw
7Bcjsy4vCf2WlaXXdxgmTIaWcAN+yUmCkRUEywOhBqO05tTEjGYnWtTiZg5TbE6w+WK/rPTqiwEu
zW5yKwp7Y9Vq55e5pRKH9Zaupg9eg0wirVIU+VV64WfCDlcOxAjlb12mlg94JxOcjGsFk2al5qO/
HqFNVx7pjFEYicCsp6qcs5tD7lZckAnsinPG0O8SDn/c3sA85sDhUWRImk6y7LGmEyr3rtP1cckz
g+ZaJDnee6RGwdXOJDn7ZJZs2e6rZcPACKkg9iQgyrbo9QHk39TBjbEPYtmvlTKHWnZmJYyTmVPF
3NV4BAG579OIy5WXsx9WtpekXzjmgAEY8Rt+3H6B6AbQE6PV9n4QY/be2cVgGEuwsnxUSboCinHA
pbp2h8rjrqiynaOjcgsZEKjRQNuFJyHvs6WkGXIsoE/ommZCpgHF+GxRodZc39dTPqaDSYP8XLSq
nTsMR6h2R6rLog8FLae+aCh472KlpjmN5hDwWlHagqeJAJIMpY8Xp5BN4njRwaCX1FdxSxeLMbH9
KmvsEoC0Y4FPMJ78SQ+TfDts5bJzje7a4dAUZYHAZKjcO11vrn2cGW1HgP6ieZwXGlrAhXum0V0K
fA2kKcGZxCw0JzeyqNT3NrPHW57kEcoPn+x/c3XsmGWKLYNpeQnXajLG8bm1CZ74kAucf01BcYxv
YBa8JxPxmC8qARysBXZl8SbreJ4JSnTXwggHVe+A3vKMeXoGSUyWa/2wwegLnuhRNggKyTlq7Ibo
d3KSU4KkEBabbe3DtKekn0b4gPRsr923YtWwy2MTXcoO4zUQHxa24wcJW/Fbx6IGhKOr/MXbuMKg
bEVvBNvTEi+zaZgpYDFvBM7QtlC/vKhb3dfXDh8o4aJQwFdaXGkZZtO9cxlUAbKVqGOBY3gaVUwS
zF2+gdInF+ZxDJEcJ5LuMx0QMlIUj9k+7q4XKAd/5CzatPNlah7MogtghNys73lWSdjGpod7IMQa
PkQDnKbjDO6uD60QNbupG79m5zyGIj9PicdemAml8ZJlY+HP2PkEeJJUVw84kS8pHRKfFdONR23/
0laTTIac1zCjLZKm4b09KsMfq5hM/D4Uk6bdmmVwUlkCUo4QYUV42Ue7uV8Fc9k8VHOqyKnNQQzt
50xxAo/NMv9JIHjFvTmE9TBqX8r8dBR0XXq/5OGd+MZ/VoitxSkAi/2tz6ldvidb0qJ7XbcKbt5a
IthTswnxTiGb649QXbHIHYzIW9MmJtzOJmW2n2NWmFOit+qmbcYpDgrygKzTVGU3zYYB5NS2UvGL
jkqRDiugFrWUJuSzdQmCkCxDV2U6v6M0DMgZLKATjTiwkwh8ZqOLfLZKSGDHwdTNZXJw9+wnNFak
85HsC2B/U+znmKbcIFACr0SfKZoCZVbYsJ5buwAitpjLGGIf4VsIl+lEDCB1qtjHhZX3a2mb5YbS
62hhxY5XbMQRAdI7QE3w5hq1uD6ze2OHTef79wlPmUFWuRRoemfCAX62bB6Cz6e7ZKtVAtJMUgCE
wUWEebvACYg2q5zvkQYDKGcHYPoZBuvIN28xtd0syI5fEVW5pwEguDKfHNtSfIRqA7EAZhKw6TkM
/0UYQQ2kMX0DqCPikMEUEw2ThvgTrYw1CLyE7NIhvg9dG5AiR/5mvIUZe2L8ml7yucHROkVQ/geY
eaT6Bo2IMn2GZ/SXx+1CVxBL1lyaWEzsYyuW8Qc6ssh6Nu0cKZ+znfP1xuwZIt0bm6rkbsq0DefD
438dNkrYxZFiszlcfoBNXX1vCGChuMVmAMufLOdKr/WLsJm4C1TWkBvPpa2QUgmt7Bv1u5ifEulp
lnbhSHnekalFBswuQKS2+x4jVlfbiPBdoCo98JWi6lJp/DEsYoS1bQOY+CPyHR2SMVN4prUaPyp2
VL/sOB36Q2i0mV9WHCHVa45DO94eo8jYF3zKHRlh6VrhaINfXX6fVmM+fg9mOXDDtJ0/ZXNQvtet
pKbH++VhclY0FrE9cAz5tkBAhYeh1OTVBgLZwJh6heYk3Uf9EmcRUNaUgtsuWqNISeilMwomCmSt
gcWPKSnNYyj31dzS3JkMhlemtvpFxiTDvZh9zR/FNE3JUKHNxZ1eDH+W0nCwsTAt+d9ST44AJMfW
AGM+yB6q/rQUGpFBIztSdR5HlrQ9zr0Al5HNV3S7c1PS5CjYmiVDgm413MEmJPsKhNw92AYD3EWg
i0Bs2eKn6iEeYflJJVkihOG6dJ8LmcItoWBRAcHGtIjRuzUE23r8JHWrhPf2xtX7LodtbXZ/57G1
Qpm++kygc8u2B7UucX5bYy05kAdTQ8YLFB4K0HUub+S+perGeQOecpdsmiHsOA8A41WRJPib80Yw
SMI6gSGv5sBN23ySfkPHW0/dREQK3w+iKqyHsuK4fjLksfdUMAxDWHPUzT0Qu3U9jcjjjgMV5Bqf
C1AVuUOIWsp64Xw9Py8YkuSJExTSASE9oz3DK5uOFwhFiq9lgzYF143wZOBOxu8M0aZoIrd5HP3p
AJkMObPBy+nWtWup7/eMbPXAJsTmDbVwir+HAzXxdhrR34wA+WLGMmDghav+FGmdgl53ZPWto6Wr
u9YU5BvkvtmHStY5/uaONuMvQHV784TztcAUEvWVorgodEksQ7JUaUyDLRaXaGM1oBr09iy5WcvS
AOlamIHR6QhsC2sBsBbjDnRsKdvjBqVqSfujRbzI38WbQ90nFVPhzOZGPyLV3PKHsY4hRQsjsLYp
6ZZhycGWXPbczvp4FmhH3pIJfV4f61q+YqeOrQ4MXE1M7lreevI+yxzGSPZAS3HAJ0vexgP3p59J
quaBrqlpLrUKpnpsQ8ZhLTKL9WfGixoE3Rik6GbketU3BDbHj01Yp7qLq8tO9YTo4THnOj/NIzq/
U2HUcb+bdKk7OrZT1ZUIevydM5E2D97YDd9hBh6GXrXe6x51Z2WwhPfL8lyZfMe6w6gUestJoOel
QpVApneiAHQ6wjCR5BBZeK2O29yS6ZVdPa9PMqnBBt080jfsZuKzR5PNb8FwAMqgcUTW3TwbDEZs
TPM3XFLyBYPG/iBcqL/7FresMyXzl4YfI+maWq3fjqp1Racqic6L2bqgeBYaC87+zB1w0rDUTxng
TAXYoG4gArGW7B2wgIiQg1AnrwLIe9KB1Dmi6mtkEWDBRzFFt3NEfAWWGeWCT2MgTmlwVOM1snk8
NSjaryHO+scCFO/L5B3asSRdTF8iu/KWS0BQpzli4Osz4fCZeCkXizhBn/7VKitcV842+5AsMT9o
LpKtm/2unkv0WeWwYfbeT2u+LE8BZiSI90J83vsmNTq2mejqdLBoEeJ47TOxxqjFG6sPzOaqZtj4
1Dkb34REdADXV7zeYf4+7eBAcLS0dgoD2z0PgxeyRopvWS4vLXbSgKocjyAWAk/R/crm9iMyEC1v
JWaAzwc0hS+Ue6zyxswirGkMPj7KZAESnUXmf9CxQdfPuASPIwOAdrfqSdTnkOnpdlwD7IKhlzpg
WQFEE/cR8zye0aRsb7AJqtDXTKr+EgEFvOGMKH6B9oMFEcF2HKu28ShfkwmHPAanbX4rcCFhDa9w
tHfJopDRUGme/6i3lXxepZ2xyMisFX1CnEepLfLlzbXp+JSVsGMg7mhfIxlFig2Phzd1xhfg/XKT
AO52ni1PULlV0wnlEc2JorR63/LA+MU2cIFnZZUinQfrqE970MjjSkREpu7eOixpTDn5pa/RCN7u
balMd2BJ85s2WIV0wEDV15pmGngYsMNnOEPocIISYG17YWIKl7uMrUVfSfTSGCX8iDvNYnHXwAFu
6uzO/S+WasgqcTYDr82qYMMNWklfAqvHaruHeF5hdzaX+3Se1zH9YkebNl3YAXf1xOy4v1uZBndZ
ZqT3IJQdEqE95AprZS/3r8KP098wt1b3VLsGy6TJ1a860aaAY1th3rD9R0R1GzAK93qVxFzwrfPP
lJUca/HA28tUoHHAKmKEDlpx/rzYI19vrXB4qEpEHxnMijCBw0sezc1sJ6RHI7FFvDC7HgqJm+2u
T9UGz6g+LSL5dUwFdGibGsMzCAPii8LHfNxoFfBErNflBmZj92ESZz4BH6C/o2crJkg0bz+cLY4H
JXIgOSTWdyq7Slm8a6uXgrEKAg4t6796P/L25Ket1i97gY0bnsE4324Oj9UCycI7Rowrcu4bUM48
1ebebkyuwN3yFW1Rmt8yGcfmtBZVBDGtFuxHK3f3hKA6fFWHoTmeAVPuY7+HYv+RlFrrc9yW+QOs
CTQ/hFa8HtBdJrASByxwF/IIh82AA9wCjeSI0xEqhvk8ofN9aVhx2G9goG4ItFmwQleXIgGltldN
Ys/JThd7v60tFs51Ea9P2WT9AVwhZ+UN1hY5w9Y8Vep2mz2Cx/Z6R7AHc8mR30yyVe8TXrUSgO1S
FT8BybrsKzS2xfINLSYF2yLA1AcQM/7lMYlp71G4s2/A4XV9cfvK05M0weECLnudYJrCrwam34Br
tm0ZjBzAiHbVl9Q3HF0hH2d7Vx1oaIcc6aDfao0N+TCiRqUnLUUJ9gS2/GCWYwjhNxjPxtCTPYzt
+TgcjJpKAZTq0k6ZtJCbRQusognmD2mxhwIAN7m3BrMZwdNe40J68BhFjxfC/ZKEKAWu+AF1U7uF
JLuzaPGXc6E2YOGdmqz+qil2Nb8I/ri5n3ma8H6ZETp6QoAb2bCVoKoYDmTJJbyL2IA0w3LgB35C
TSvb+3lcJ+SCAUZHPRmbL1Wsy7+bjel4ciSbs45G3nwnSL8AJJFuKZbCWMif62pKws3EIBsBOxpz
KbhNKRyR41p6xGwuzgA5QLRpsp6qsKPI7glQyjPUyvV6wmMHcAAr6xK0uiNq6Ot9ghdVx0R9KYzg
/HGtDCDSGiAKCBEl2DZ3aF9L+IVxM8K/lZdgFI04clUvq5LrvljyiAbWkuolzdoDWVRzxEQJRodI
HqRqbMDM1zIgakUq5LkQAaL5WIKChOVno7Gx20j2VeTZdd0hYblzu8cwNp0hvs5Qt9vK9ZK1mIE2
NPakSxogpaHFqrcHKk9+4j3eXTfNm8NicncrHWBaQuLXXCw48YkKLjmBSjVPdwtPJ9Kxg2E75sGm
qE++xvDao6A2G0RTNBYDbNQx6m5xUmYQKi/2RxrWDIveBWu645Tk63SctllF9mVfaA2ToxWLqC9V
AR4gQz31zfYlAFQLg67Mwe7M7JV4XOqUpRdfyjzctksAaq/WKU2+gGK1sxtey7bB1LnrB7Ia6uCt
nbR++gocT3jMO/Ninosl8jRi8VPO/DUbK9HeEtNg97LJpKpwhYE2v1M2Z/aiMwWovj3S8FpgSqs7
BtP9qxcvW+WwxzbESzuaBjDelECMbpJ5/w3uGFAx5Ak3/gzWHyLxAFoW5izEQdbzGLFzNWUMP32R
bNs5S0ZtBm1I3PvkWJDDEUoDvl7E58KeBUPeF8X8Rm88/FxxPukw7vfg4TkkTBAsaHtWeaASKZAo
AJgq6LbfrlmMPfqPAFmSyiGbU+4AMEvcMs/PVDEA9jhow3HKRAUZheXtlWOUhjpehCXuG4Yd+tTs
FGuRvOFr3q+gM1gAIHDjOjmh/cOCdf9xVomlFJ4KaCw+Jt84CPb4TMYzbjKIcVpiCYwYtZm6YQ6z
aUGuyI/2DKraaD+1E2KYO6RFhenEd4OHSbliB8lssWb/kGAuIkhuyVf/duBbmqd1BFPvtFWqYM9+
wxL9g5JElCCljfDzrjIj0XPvUvnHBSqCB4u8Jvee5YefYb9UW7xtHodvP1r+/0g7jyW3kW1dPxEi
Eh45pWc5lpNKqglCFh5IJEwm8PTn476T3tUdrbjnzNqKBJFmrd8tsmQzdyDZVmVElcpNypy44qVp
IGq2aYDbgPRsOF6wrXxN75e2C2CN4rjCAGnzqD0jnbTBTTugut2DWxf2oCaJNXRW0roHKtQk2oPl
tDgOeOXpeSkyfXHgsrrTgrulfJkkmNZnkajcu2m5evKfUxsn46274GLelLEI7WkxVXTndvGYH7PU
Nuu2zReX0NIIPcp9amss24gsia6a1hWQLneSlbYbbqH45IjYHxjgEHfyYZROMn0NlM/N4QSZ8W5W
6hzyX9NA663mYZvdOpoSVhLdyERMVO1ya1VpnNwRthTL42ShGU91PcoKyDSimtuOA/vnCCE8TBu/
8QL3QKpluex7P0wlq2yM0WWEQ5DftIlhVRq0VvbYdyJqf7m9WAtkWz6at1FJ2UCNDZ11PiVB1YT7
cnLS8ohYw1Y7J5xddeFUrh9V43INdm6szGPN48lTq22dfm6Z3jg/C+Le+epcV+l9ZVLKW9vM2Q/X
waZ951YxJ3MEVO3cQiIytaAG9iWzQeVu+dPYyGMGxND5ep/ZLoBEBY5Pz2UBPoBwY7UQUxzctt6v
1tQu48iScHx1YHbGK3sD7Ue9mSBPBKtO8/PEeMwfABKmdTZob/xl1+oljTYzVF59niAEIJVlo72D
00rHHEIRksi+eGWS3URON3rHkKHLr3GbFuvJWUovP84zNPhm0EH6o4oyVDoTJvQasoRru9sAyYDv
onyh2aBLnnBdxY6adhDkiPOdeYy4PiSXNRo17V0VJUM8npxucvQt2xw9Q7I2QfW9renHNovXu+He
yNmLdsE8haBFrqciUtRsW95GXTzfyr6kBVxGh5SmMVgDy2TEkuEvgmntxcFZKnQjftgFwdYbQmJU
uSW5VoVaaAt0Si3dV5Cxxw4pst00FD16I+ZkdHbo68jAnlIPHV4B9gObgU4Lw42EAd2XbR+VX6tu
FO9t0M89yINO1x3yC6k32sTxV4jigEFWSee+0B8RebT0ZcDRVw598QB30pijbWF8zmXrX/fyKCx7
v2xsBHsVWa5pHUT9tq+0ZlzlKsRI44Yh/MbJHI9FsIZg3F5YletGBdf+Sk+evyBfad3k3OIHWE7O
2pUws01GQeYEoX+tIAZ6UdzYody1KeoJ2sA6IZ1oWjOmUaph+N10DLbLorKM9g0Uy9PaRWA2cmoF
ruA0Xj9zcmA86ulDn3wJJ3rs08F+Mk6O31927fAMrq8uMumLlBZoWF4K8j3MsehbvR5qmvsVUWHv
/2pZTeEGsIfKpnD9JYA5XSM4xsi4iIxkMv4OnWEJTlk0uTw8ESAVGNFSEOMRh843uJSxQHynoudh
gXDbTrLUzTZtR4RlOhPzPZEZM2EsVCjuyV2kJLpwXBYmaNoxfxOF9L7SnamHuUHzvZmMFNV2Rn3s
nrQ7hT8dLygVOvKo0VvBsO1sB/06YDGMy/6ezOPMbpO8ROuzwB98itEDdqd4QSr0XYN6TygEY5Yt
evKmuAGmCHqCMJtZbCbbJYjLMtb8HumYGakAPRZcpXsBujBE9lc81ytzBhn06hzGbEZcYZk0vx4R
lIm7md1T7VoZGkpY3gUEVOhTvOqh8I7kgUoUAm3SePvWB2HbTah3uWcCfylOqeh0B/xQje2x7Qqi
ANmuGK3jaCyBdJJcnFc/cbg3Y7+eSW9IwlshJHJFrZhLwl3ApYXQwObZIZrKxNvOHkUHG2xo1X4U
HqpEG8Hj0mJdZYSRN1mcah3yJcgF4y4M8khZ4Om80PBQGwl7GppyfshRjrcAclQQZGOVBGNoEGaz
pzQuT46UrrqHSZevEhlAvY+DyUE3PzRRuJ2cevXPJapUewOBwG5wVhTW+6Yw1ALG71vkrCWw0DYq
sp45giq2n5KI/mgLzMmoWhPVUPnVIHWx11ETuFuxzgKyr5n6Z10yXXMTxkn71UShQlm7zGl08qaE
76zt8OCPVfIr7ErnBWVO/DinGsmBGhD93fBlwL9s6dX1VkVmRn3eJ0Q70QYsP8a4D9svViuhNnG7
eMOmisosfISz8HNy9Rqn8WBbssD1zjVUHcsOjtlFlY/keK/FEK6f8gT8dgMCVZBQPfqEnlaBmurD
EK3hg8vbkdsu1EV/d5XUfAMZb+pts/bFsPXbLntOS01F37CybuBLWPt+SE95aItheMmZ2cMQmAVO
8TiOGXjvMoj0C+f9mhwoQdd016QKaE4P7PBtvLaVuG9jfzn565AhuV3GllK7GMGXefLK+RLHq6bz
rAo8NLPxg/R9hBA6XWdKhOg1WMLLMRTNgOZfV/bFcYJx2c4JkMd7O/qafkX15PERa+u4hPFzEgNl
VMtTky4tUq9IM44iVthMDr7raXvTcMS9QsckP3SIyPFcJ8P03iOlyHd9GLC7PGTG5lTouMExHQ/L
/NQxtYhJU/ky5G9xYHJz4LdtOQZH3/k8D30c7cuMc3jb12Nob0yXpTpG4hH4dwZ3x4wmS/s4Hosw
lhtQhHU+xFUqo8NcVN0Vlqnke6zc5Hs7eVYhBm79V6fRw5egdxh2yUympdy3UTot26lYk6dBVSX3
LSeNPtRR6Tr42TMip9BxKFjaNqn89AFdZjHsxjkhuYyyI+xfIFUiIvc6CtFtbCIS5oVS4Nrj0oj3
KZjzx3LIfaZp+QtQY13Trj14cmXKtMoKiyjGOD1h4+2YeLur86MHwbD6s2dar98iE0lfDXOyFDrY
osi4EjjI9nTGzW0TjwmXWpCBQlNXYcgATq7fWqHGn9TPlb3vKg1mE5t5SvaO9rr8XPAWfo2hqqr3
QGAPAZPi5NnNkwGt8LXmCpWKUcS7IczycR/lQ1Z94wXmKLTpUKedxRFPGC63cbOL/KD6prgeL8II
+44Utwq3yRoiY+rdORy26yCib5P1+/AwcnIWNIZR73xyq6tpDgaaW7rtUrl897EzXCqF5Oy71qV1
zgPiaLFDtlf0tyUxg+vLmsFobouoBFWA7AUP3mOqaeozaHI6/KQMCsRhTCLr3VTWturiuFpzrtnV
+JvZN7Akoda+i+DBTSv/dlzCId2hE5wi4nLGOXgOlQ1I+Sg5BE4r9wKzODJTIMlT3pwf9TqY6pAH
Q1+fwiFr4puZK9o5gxHDgzIkFjo+coPR3XE75uKQeSE0eUYzBuaRZONzMUi6dREG/WeTq2jZqCiB
+HWRTr1EcizcHZdhTYaqh8sdhUUOKzo2Sc/hvkbqQS1MXKec0sF8QInt8q3TBXU8QzksOrvV59CA
E5/bY6+dLrhjOcbZ3o708dvMBQjf9BgugiPn4DptG+y0zkkKFzHfiDiMn7dSTFIXxnkn06F/qfWo
pyc51H6w74xIv0cDwpOiDut0Z9o0/5nZIPU32egXxb2NFwdABotWfueRkPwdZEN+n7uYFriyIkye
a7p9geIEYVt1rGDNUBpDGE4vKX4oFBl5M1B+hqFlL65xKg5DMS752YSogDmnRG52Qvv9cqjNkKR3
QqQeN5dJPPXItJSc8et6uMr4yigekvfAoVdgkdbLm+nGyj26rkb3nqRKundztML+2HZd/Ps0QAdz
cGNvpdAgt2+O1b7Fa9FPCH1qdG6gYK1V+TEsllCha+hcBR4QhDFhj5BzfJKD1rhtZODcuy6wbMbu
dUNcyfDR6rWBeWwPDYDAuu2H1ONskE31s2C95dsE0ll91mFckCeAH4K2Q5TG/xZX/oAjSPoGHxvD
3geCLIZ8BXmmCjNm1t8VPNgvuQQtbkKPhMNnxy5tlm+Uk9QAGGrRr1U5Ckn57XhOdzuKquJwqjP1
prG/QRvNovu6Kju/arFM/rO0GTOhoC3bL55upmA7N6MRm5B5sdEXRgwopKMFct6Nl9uGpbeaHhCx
pIzytsaGS3LwExIxMOvEa3ewy2BvvUDT+KBTW/OLAaNyaZYLsJmJOOLuR6BWIOMx6UYmrGPf8Jv9
YJL185LL5LHBraSplL0yvhcAlQ1Tn9Mxu5u9vEz2yLiK6j4Qus2erN+uvqZwkkWDlIHCakFB2dnk
aUHjPH+CGXe/DgJuaE+Yh1Pv8xGxCwd0HnPFgiyYTdZOBIi0bpi/EjtXzafZRWYNwWNtc/FT72q4
wX1naP0YmrFPa4f7Iq3z8gfMugDYQzUwycdIkxr3UickR25Zg9ws6KuTr+NQNq9VDLuDlaZpAGTp
XN3DUMmIdZTmo7dFCTvedSambx26oHlAAH31WNvBMxvPXcKvOhZr8wj/Sd1kSVzOdrE7NO8gVj73
Fywk4p8p7LBOuEDuc1QyHjlciwjTRHtVOIvCNckdggRItnqKB+RRtF81hHNRSW5kBfmfhvzb3wC/
WXaOwI+6QxGhVaLeQGnP+TW6/Q4HqNvcpwzAdPcFtS4qmKSeUUXWwm/MJaNWLM4mLtfpKESr30tF
B7+LVn+Z6fjdudjEZd7/sqGN3nPRKw6I1i235ZxUj11qki8uXpD32Ck1SsQM2/POjZMh3LVTh1FU
u131rs3kuLdF6GKUQMtezHsvk8O5MmPI4GLEcuGdP5pi+lLqcEo3bN6Y4R7QqHoXRwUS5ylwkP8q
6RPNX7a1Dxfe2+SNgppJohGuBOKe0gxjGpJ/BJEyXSxvKJ5SezVtLPmGn55Ka67GsN/iAx8F5XnI
IE41NK75Og0+wGDddDY7JYEKcI/Kq/UOGolSfutAHuU4IZfGwyCX6KdQz/49OMU4ga7W44/WJjGG
mxAMFKAJH836i0rJfrbQbNMhU4pC9JDFCGjbDV2U2XlRXhP3RmdH2x1UdsLxlTKHYui71tulucZn
0QZ589LJKFdoR5pIb8e57Mnvd2enQ7CRtk84OFls0pvFDSV6muyE0+cvjDoInNvVa1y9K+2ULg9D
lDdUvVrJYCeB9zOKr4izik2BukNrd3xjptYQbacYri8ls2aGm0vsW1pMuXlb7QoMrb2omNB2XZep
yargF0AN76HEhJmeBKNOqbrZ1rwlu/reFtow5E0GM+NFAqRZu7gPHEI3zBXaSNdrkdRnPp7dQcJn
oqgvxO1SSDzuXlMEr33W9wxyTDyUOFGWDSBpmeNMTCaaplco3xZRTo0JAeS/SNNd7Glzy5yYEkCU
X/JCX15dojHFUwQG1TXbENHstGeGtsB5OVzt0qEjIHMLPJ/BBkLTuwUVmd7nyp3Nxs7lct/Q7hVc
fWlqj+181WzCP4snK/hRHuYRruIMoTYr0gKH9gfqeUWDHobtAz9gacHnELdCgBS+Priy6mAY5sDF
YYSuEZNEt+rHwZlUvcvqjl7fkXyJfRjo5JvvT/gNAEGRoTeBN1GEZ6TQMsJzxfzNdmh6dAlXbadx
GhpHkbQCIy8qwS2ApnyLYhl9b0XZ8ffg2W9jLcQdDWyxbjv4ps9ZSrG8Dcza4R2Y0uppwMXmbhJk
i+C7wHIb9OQgK1xKiH4VAPMPTt8+OyClxzPIK7H+wRapdTehXy/s90ySCU6dNMX3xSrGx6xwlsfc
c1uxg5xu+mPUSPu76bGkbMpwhDlMaE4/wWCoT3iQuKYSv67Ckzsgw7/VcJY/mirFtrBW/hzu8yiv
nslXnWn2e396CBUE/VUIMEF3DH3zElhde3vi0pBOZqstsa5PBkteKwh4iVQY0/a7ftq2HMGFkvec
wQ7qrzT00PtAqhfqPUCQRBQONp+h/FYgiUSxyIpobtzA6c1Oh6HEOZIxeOFJCDrwx6BvE33D2TX/
Jn4g6O9osab82Ddh+2YZhxYi8Cq74bVUQeccirZOHgqQSe7WQvBieRBUdbMAFCFTwEeEoMoAKo8G
dQxuXUyRPX6n2gZm37RgmJ/XJswejYXSuwPkFM+VSGp9W8oIPHv0lV88mHgI9W3a+ldl9iTdfF9b
6nacSNX6Ax8xzBEdDiUNDSCUMxRx9jUZqJr4L9Lwtx+D6G4cUeM2SPh/amAwVIcnvZpEbtvaSy+k
TBXTfrZyeDIO45TPITyx+yXVqf8ajOXwbQ1c06NTmlS+CWpFs4pUQY4x0ommcvLNVEkGEsYxap+z
FrVYb7HDdMkTJuvlxW8rpBC27DHgX0uy8WZQcW55jTU+P+we8Gi2LhNnVyrdo6AsjJ/uPdFwWSCk
Sk+QBPOn0Wv9N0CXkgFC01iSsD5ESbLN8ky/r0nio/KexSI2uD6Kb3qV41fZVg4b0Ab4USzq058e
FRIE4gCCs0Ufbec341QTJN7EqXiA8/GDu8G1dMSYisa7GvcrHjmZcRzRvlc7uXQ22GRJg2Z6BoLo
uBNWyMHJDwS2CWIyo0MgqPCfpDFSPsbYhpD5xSZ7dsAL54uNjCSlwaepacHbHRS3ODpT8qmcFjlN
g0t13Iq+0/4p8HNEaBXdRLxboPTktg+y4bWtwhkD3YRPCM43Tvdz4Ivg3A+dgqzJY/1VaWcYjnNT
Y2bNp6neubqIIk7vtO2R5zNYkHJLfFXzKmCiW9UBtZZ+c3JBeq8+Nt3swSTCgf1j12Y7lx4d3BR4
+cnUHBY3mOJTBO5F5ZgvVDsN+UvQXMVDhXRm/EUD15KmUaekBG1AR+uYez1fHhQ2gs/GG1HPtiO1
xMb3PNO/LIEMEPStiEr5uklYf6YmnYozIV/zzyrHobRBqtRzPqjY/xq2zvJQiYVF2BWdqg5zP6lP
trTNS1zUK2CE6Zf3icv654xAJbo6pabHNi8ctSOse/GQ9wtkvXFiw5cwXRARhjrx3+pcXY+CJU6b
La67tuZ9UOptjUJcuSn6kUidMUAQtpN8z3izcBZ9DkmdQGuli+zzmOZV8eKj5IL551ytX3rP5p+q
JrELYsVxegQX1oqluOKmmTKRzCeoICD4MBub8CBc/LobBfT4K16oM3eDv5YP45Ji0cVyNqB1wRv3
WhNGlyLS9chwYebogstmKer3cVUJjkvjoFflavwm2N56h4q0fY9B3omhwow473BzEGbQGhFvIafN
G1FxS4AZsSwvBPdLpvAlwhHHkRLzHlVE/oYOCUl9qNaSnFVCPN7weM36QFZx1h9T9E4ZSvGh6r+t
3OPUYKLyX+gwk3zb+C3iflEM+gnViS1uUCxl/OPI2PYckTLT3a11M536VWtWCWRSwdoNIpTQUAJv
RPjzCuJhnB+qtQvetYfqdBMzBJk0XW0AuR2JowcpUYReClB4eA1oz39g9WjGY5Nq9zcJHr23twyB
YjwQ7DzjM+fs+jYmr0BiT7rZOsHtiTXELaIU1G6vvM7fxpVayFHnAZyHWK/dZ6AxSJ8sNe0bh277
YKkJxBaENqFaGorpOu8+L35wAkzuBleYlXcL0RVQxV4pb0CKsfujhW2q54BYgJnH7MAB9TQmlImy
MvdxgC6LI08RJ1r0lFSboqo5cOY6HKJPMwFt+Td8K1l+bKO5vEM45UuQRSKOWLSoMhRQpT0Bq/T9
acgnchXCEvnkNvJKhmstgYi97apigzkgbOXPq7bqfoY/EMd1SExIwd4v+vaKIn8rPKY3Ik6I/U9V
6ElQc2vy5NK5Zuif4akwmTXJNdvAKSpXP9R+O1b7KW7DL2OZLaQPU51dUjgnankkT1+Uu+Bqmb12
hS53iqVl1vFCiyznagb777K6BTO6qjbA31kIbIUej6OYNfV+3C/uQzus2YUIn/JuciOM2BsOOF29
NPj25EMUm9alShtLrN9bEQjHFQ/EsdBGHLqyD9MEVe8UDt/XhsF8egdui1x20yRBbOyBwa+zMz2h
x3d79zFZJgxWRzf3igZTD4bAJnuWCxEL/W3iIwqmU6Tf8rN9hKU+jHGoYA8vzoz1SxwGOIdu7VCn
6rz/FqloFXSA6J12VTErnOltFKeHImWOTrvrtOeRT1omVN9EQc2i/a2GrEeTCV9tzL3TyUC+IFJf
k73XGUPlJQpyFPxujNPN5LvLL58Ul+5mTSk4IBcC1b6aIm3UTc5JGO4mxlC8S1KcxOMAk3+1a3PI
Jz+duTHZoxcvEs4m8SpJVKUt6ulcOU28HlvfMAj6GigC5GKyJvu2LpFuzosyuX8aQTuze2lIAb0h
/o8z0xvWvNkZUcb2ZWRPM5G4jaMIcwaRCJ/7ySvX2yGpwvQeixGGK48GFRsXbCgyCJfdP3obpHj4
sjYtuyukbsVDsgf50M4z4AneHVtB3d44ZG3ajSAIht2zElJAoFGNLCcb5cIfC4k+b+i8zRXi6xmM
aZoWMZx03UfSfCuk9ZN1V7zEEoIAxUX5KZx19M3DRcN9oYx8dtXaMtnYA+xcoBZxC9VNSWXDvdPS
iMs03FRxujwGaRjMF6gp7jB2ZPBp8BNmcWbs8YfZmWcSD3jd8sYJtfxh8z77XvEDrPscYbgAaADZ
2U86Gn40uaF8NEEBBBo38Eepb/gzi3Q1WOcCb/2q1sxJT16lHH2CvrOf5zY2hzaKvOE4DqmdH1qr
yV5J0BO8zBKID9kEVuCTTRW2U3KADGslrohBnVmBD2vHDXubx0h/kE1yOhAdVKZ7iG59Wpt17Pfd
2HfPy/Kf+8537afeh4RDRJ/DYuKgaaNtzufG29xI14KRhxVmk34K7CntqvyN1JGCrmFq5B1+ViJP
TFB3+zpww3iD0gKVahEiRt8A3U7dieNdcWYFMxFAa54/AXa5ekPbDlA3CDqwK3Dl+vsBK+YLFD7U
tN/XzmXJcyBbnTV419NZTr+NiUbaUzaQ2pfoKWjVQYo74EGMaQ8ZHtGU5IfOnc4WDOU2WUdE05Zh
7UxSJcjHu518lSCzzga0EwJqtmdDNbbc574aeLQsHdc7LwYGxZ2u03lrBlBp4kXclYZkIIf4sda+
LY7JkORXn1bfiztvxlgAdeCA2yltZ7sTDR3Xlv5XoJ1YSrRYcTfgKMlmkhZg5MpNNnh+t/OqzPxC
QE/vlyI4JS0zj6fg2A1xhpOE+/rYkTG67okJC5/zntCE3TXQ60mYBIp7SlMaJ/R5rLMavdunMe0D
yGI5DLs4AGtGOif0EwkwBXgWYQ36LiZx7PPSGZs+dIyffUvEoneV503z18WH8gZHX2RJ3Qtfz/6G
p8UvSzIo+kY9yw20jmi35IWS8OKWQJF7NCdoXH0yBhBc0Jq5WDZ1+Kaubc8uDQkM5htHqjnLYE0/
aRFje4a4DV9iJZYd3vL50s+6PqwIXTN09NH4Exc/2h0MIuDvBPbRbKzAvmJPFy8u5M3Iq2EZnnQD
AllhWcfD7e4dbE5kd6BDRkOIZgJ3qVoh2r1G129VY+r0Nqlrx6LxrsWuKSPyAqSb8NdSheSdmdCs
9z1N+48OmwFedceUz/mqQw8vHe6YDQrkyYenRFt8KF0YftaZHG474aYeI1Ckbp9VkIGjtKIdfrfu
rL53QMN8A90mNOkgBsv3OWx0vE9kby8N0JbZFG3qy1+RcKCQfLj5Y+ZWkjlOizu+kCIRKazjSUNX
NKq2QSnQ+zc20HAoQxvm2bmLhmTdSSgotU8mjwE7Car7W/eaNLRfuny+cLDO1R6iCRWay3HgHK8j
3PwH1UyLucUJgGHCEEHinvsCi5ikqUYHKIbhexTH0t7hG5HRI/i1DLDH+vMutpJEqdmp2XKYDXOn
PEXNhBesCOL8G46BEkXwIM14yTMbDbwei9SrHKboMCpcuRcS3z1zL+bUQphgaCmqAzqGhIVrKpyB
LibgHwUY8DeJ5+IR3RBqbwqKOSYnSGJ55K+97j7G2uCc6VpmD3vw2NX7HhaqIxICIw2gRIFGbZNS
SzlbybCx6qBrGid2VgEruC2073i7qE6T9IZTjkjP0HeuIiJS9oijmVczPSLIJ9Gcha8SMk2yFcXf
uA2LYPIv2eC0SFgwFBeGSy3Hm6G3Lod18wwGtGLRZAZZeDCjzLqTDCv8iZBtk39YCekMbhcD6XZF
gj1+Ha7fHa3pmm+L2h1/mqn3H5uAgOt6KydQnvuFiYNkUbWRSDkys2XsbxHZNMEXl0QJSODQccwT
EFWuwYPKokQyohKb7ErkLqhhPOhBsEGCVdrPRTxHP2oOGtQfPhxFvM4BfI+JSIFE0hbXO6ORoaMG
h3g9NKoa03Ntojk+Etajh6M0FCxciGg45FaUulJonSNJtKbV5XTTtQ2m5HzW/r21mcgkKHXu+t/X
NtB3Xgu6/yVG0OU+jkgPyflalzF5LtXYp3cSryTohXIcAtNXPubY47t1vrjBMHcM9uVPe6lj8P6T
7DVkPu4XD/kdLvEqaHZemvVPozO23nkCW0jIYPK8l9IrMjLhhUdx3VcGZY9zdUT2bjaKGweNTXW2
mLazAwcywoBRu7SZUo+EDTRxkr/TYdrhSIDm9Dh7cT/sCxNNMzrl0cnOeIszsVVzt2DqwoXgOrcJ
6D2xXanM06e0Ut6PUjlZf1ZJrxKk6ZI2BItv9M6ZMpIwNMLWkeeUJXMF2hD7CezZgCam/9Kt3IAK
H12TVzd5XorxPREU3IADOOH3XbH0/kNIRl1+6kqkCIyqID9qE4LkMSq4LrPqjagWk11FuqF47vpB
dRemATNsQvvBMDwOskfvtvLOxBmjUEbR7jmh378Gk4rgqKcB1GM2ZWF3zZAHzSO4ubU3foTux5n9
CCtAHHQpbrZpDigVbWjuiZ9efwbJHBbocsfy+x/icP8ede2RZoiMJBQe96/3IWa1mhs3Qfo03iMc
nooXr272DSI8PhB1k9isTvaarfVh6txzchq3W97UH3KY3X+K9Uw89EWCMSHMC/nwFfqojZWVfAXm
2y0EX2d7okR2CEPumzOjK7bZ4Y9zBq5Rtv8dvMxT+154Dff2sSt+iEZ1eKy5jrPp3tT9sp81s1A0
GiwIYcOgQYwEqCokx1pl++ngRPHXFs/aWcy5d8nwKKR/CCX+2yAJ15PISQMBZ06Y6sdM83AiTyfv
uuke/mM/L6ey+SWzLwR1/eFl/z10+Po5xL7zY5P+k3z4pVfjTh7mpOk+ebLja7dd7Dm+D539uI3d
16K91zs/OzYEMmw75jpemj/NaPmHN/1fn/8hYRgEJPdIWcCD+o2WWo3MNg33+PmWn+G9OaAtP0Gd
5O4hl3/4gd1/fHJQTMmcbI9n//jkccFQPjFOTGJR23V6WMnNoNvJxJEMAslNGSosBb/pO8Gd9+qq
OR7Pi//bM85BddUflvzffwcQOCGur/s6c/o/M+H/kiKsR3yeM9ll99A7l6w/wKHdl/3zv7/tf/wQ
lzEOrO84cj8uKkha39Y4GO7doHlCzHfrT89l8PK/+BB6VXgASjPv4xDyqs38MQrS+Z5c288ycn/h
Xn9Kcv8Pcdkfn4VtQQ2CHzCWAIth8mG/Ro4cRBIq0pSKN+0+e/GnpP/DR3xcIXyEK1CXRK4bUjS6
H6avuWqWzBj3ygtCVDXuNX7S6KTrE/KKf//JPm72jx/0YSlSQ4djQll2KdXTWD1X6W9PftfT5d8/
5R9+sf96nA9brWB6wVprt7wM+rtX/EzkZf3TuK4//WIfop/DvKohK/nF6mA7TBefy2vZowCP9B/O
jT89y4e3rxyb5rbwy0tcfErDhzT4GXR/mPjwp5dy/Qp/2ZGEsdlAzvxcJn0Mswdeiiifl+H/c7d8
fPUfBr3ks4/LSvApZAlua7cj7+dLED3939789bX95VEKjAIUX2F58fGeVM4vYgRxXv5heV1/8r9e
oP/vSagsfVd47JwPT4JAQDlKROXlmka2gTm7ESNO3H9/kn98KQlsfMilGCFz++8noZND0MxolEuu
LgmZsiWho27xUxv1hw/62/VwfRwv5IDxY5AU3/+wW+K5dUW+VPWlGO+AN4rhDp/9vkBAuKqvSwhs
B9FFTuZh9S5p/KUi69tvkq2FmskRX0riwP790T/Gqn/8Qh/2lh3XYHFSvlC+evuaGLQi9OB6s512
FJ46xqq8/fsH/tNv/ddf4MMeYxhGGg2gQpdZHr1vLQmTTQKx+cdf+vrOPi6cv37Oh422xj2oaZ/V
l4oc0wbRMlY75EHEvskjsXoS72VlDzHmh39/vv+syI8fnPgxt57vovP+uGKnpHIFxpD6IlvngnMS
Sd3j/5D2XcttY1uUX4Qq5PCKRBDMEilLfkFZsoWcM75+FthTt8lDDM90tx/aVa2yNk7aea8FkD2M
AgDAj3mNX5RPhIrdNnXlbQrYJuTBaYwjS3usiurMawBnT5SJPY6EQGpHNO8dCjNorYABqwpG+6WM
ttTZgjwsVeJkHiMGEjh+iD0eOdVD12GTHMrmBTlfHahpCaI07sPTlZNoA1gLvXyJQdlgkt1D4cHh
BHdGZuFgybxMqIQYPV4VMkzjkQdtE4tAtgYsBKiao+5F7s9cvkFmMELGplVWKv85lMlxPgt0wIyA
CSscpD1sqUspX/Vgo4iPIpRhE4bjAOi38dhi8nIcziGQEDRAjLVIX3C5/XwLHpTiLAy+tQCAHY0H
i8a9viqAAiqlHnZA8V+Q+tGr6s8/FyDj988kUQBiIiMl5CzRYyQV47FHGU8QANXNfDyXcHVz7u4O
1nArglgD0w2SitB8PMIf0mV1G4i/sea9GFs94LtRF18DA6QrNco5/T/kIhJTFAkOmEa8DSR9gYGY
deMxzvZd8QFYRJOZ5/a0A6MCDulzaAE7SeN5e3iQWCy2UQFXIChP4MLeH1iNWZYSRf3pyABUukkx
G4E3idaVnRhQ3uSSJJBkc4g2QZYBCpF7SWrpeVXvl+xR9AHBDmgpL1oDPxydUhQua5ogch+1bIhF
P2GPLeAF9sD7ZZCvBIIuHm6ybkZNNZ9fmEV5Co8E/TWYUQkbPSK5gIh4YI98HetJ86rBfwJKfpmu
n8t5MIi8POcIRJ5HflTheeKoJB/NSWh8YTEBrxwaKV415dkvK0AriajP8McuZ1+fS+QfdQdEKvBt
kJVA0EEqtBTD7bXYj+xRyYGvmojMZ+3J6iWdUOtJgfu1kUQhd2vU7VyxnrjfSPeVQKRH2ROYsfU+
jVDTmpA0BFyjH6WboUGbO1DcJBdQInrbFD8bjLxgNltqnA7IFHqD2ofB9Mw+VaVoDWzP4AMz5gHl
pS1tpIAxGABj4cbzEnET0U2TYwKFZ49c/5p9RDH0oDF1ZlPtC8pVXHjTiG2BFYk8C9QhR1KyIv3H
5HWh4XkBPTwuOLuQZSucXEEdjALwOgOGdPoJ8E7TaD0/u8ejm9UI2M1VKEkFjt39c8vrmAeDxzAd
FZmxAX8A+A/G7lI3QANbLfx8LuxKi3ivM++lEVuKOX8Olq+bjtUXOtObj+k398q6mh3Znimu+XXn
AwlR136lW//cngu3sp9/wJX45uEDeITfiFslSb5Szd24/CID7B50o07H3vVfUE/YgDaS2Usvsjmt
ird9eEzB8qqtayfaoSWLIvzB2+CxelFQQS4u4T/8rCFuhMfARUKLsDId/RroTRiu2gQymBmi9J1L
UfwF3jMw4prPHKPSGBozG2F6/zdfoCHRinvNC0gS3H/BwEtohwfwyLGuGTyu6g1527U3mH0krTGp
/hNz0mjGl9VYb+HXPhe+dNPg8YCEW+JmdFZCL7WhP0U1yv5HIavPqlsrhpZlr+n0rRar/yTpegtv
9jlA2R2TK/L1Tue6iKF5FOTddErWTI8RJzV7ey7vUbPPaSP46kh0SjCPxLlmAvqetNhnj1ih28qe
DTBogEIUL2pHkbSoKJD+xcAvjDGMPyEKSedgEtkUOulQyjkmP76i+gyGuAjTboxX6GXCWmWu0PTT
4gpvxBL3BhiDQhpXEMsotV11q7CpDEYudknknT2PR1O5Ffj1zi8qYEWbgPlqmd4NtdgqkJ2vaETk
s1dOPmJYG2QoFQnobDJxkwY+73LgtLLHrE/CldYN32Ae6p0hBkLA85NdurOIgCRW48BpJJE3KeUz
Ce2sWLeIAlw8AajZQedk0V8kjC8/F3VNZZKrupVFZLumaihKMYnZYy+1GPgCt4yB+rMjMtkFXRX7
nhcYIxKH7VRWJ1S1NukkvqbJtI0AZ2UAaTqy6hTd0BJg9nVFA1xXxgmY5mIPPuCig6k5+SEHHEOm
mswcGUSAW6Aw43G/A1Va8ehvNEres+SuR1c2X1MUP/fo8KNWC9gLNPvyyH5qxOKUEmVBP6vglPAS
kI2FZt/G7Q9WmiIjTTIwPgnZJyCR13kp/kRxcBeqgZtUOY8RYsFBY/ZEse2L3yPAAiBZCjphjXDG
4HoiA+617LGBL6H3Eh8ZaK4VKVIWnqsKB0EC/42AcA+5ynt9W7QaqLdihjvmOpBd3X6V91Z0QENw
VNpAvXt+gx4f6b0wIpitMMTPCILPH9UKAxQFv02V/QS2NbRus85zUcsLA3WAjLqQwPIaoRAEYEEK
BSZ6jhgM6WU7MpWfwR5IXJiVvwz/amGSoPE8C+dZY4mFoSN6CltkpPEyEI8CTjEAgio6DTCL83xZ
j4oFOwgXFppcQ8WL9PiAKpRM8ghBU1sDsIUvp1UDfquVnws+xUtfFCWzqJxrQEyR+dn5vLFRDDem
RYsA6FihAP6NmbHQ8MM++5JD+ev5oh51GBY1hwPo9eM1ViWPCsDUkuZDUoaODPRsGEnnop8iBYhW
nlBKA9zswN0rMQjTgNasyWB+xHO/X1aciHEN4hIeXRMFQIHRdqdcQC/liMq5UX6m6CIIwzcMQAJy
1Ykx4ikEFKL2x4eNXlEZUQjUtYoSIXFXsgAjhGUPqhB1RC87XJzUzNhU/hcXBVGcIsKV4dC8SUgB
uhmH0nTPH+HUs2iNEdFQyGcG//L86JZe9K0YwtqLFWbxQeLMH/MEStBlwhNgXdEM9lwK9+iXYs9m
FwYrwr0na7xFPRWMBzS6YyT8GdEcycTnBoiqWerEyR90LOliCp51NHmfngteegO3coldHAvk3wVl
5I8+CrhiKm6U3uGKxn4uheMX7uStGGIXBbkQ+inl+GOWA9RA9QQzBxuZVVfI/s9toeD0aLo1oqBq
Dzjv0AX2ZLqLlTjcjkAnoHzNLIx4ICCv10QRtgdmQSZeo9hkmPjvfeU4onUHuQZEvgDY0f1KESyA
ELfW88XP740QpymIzTWYH5wsKc5DGUWOReD/ddFPAbjiyJUZ/nDiC9zYBqM9frsJypryBh+Faixm
7SVRlZHeQ5hxrwQwS9Nhji1WjmHJOUymT6+JcOxHbhtHL6rsajJF3sIJA6xC1OAKCghkQeB6L1Dw
ogFNlb125LnWKgH+UYenMl4Dyh1odJVedmg7aS+iwBkKhn6hPCi7vBDXoktZxUzmrPngl85X8Eab
a5ihUSNxDE5p+0vSDphZ1UW0QaEnLh6MtnOCAQCM2HLwHDDpCQ2M07hTMDYFLKgSuGGtnIKe8rcm
lebz41/aGUVFVKIJ4BRFzEvc/Ryj02jl4bxjjJkb9FKxNfxHF53pHTrjA5CsIjGEaeN32Q5pxM0P
3SqzIQAsODdH2vCnSNr2bhIatN76/qlv+beiWhex0bQ2EozAwd8p7WBpwGatGOBPadMqT3dSeOQY
xw9rypNbMEpo4IATj+AMLguC8PvTwfgNpqS42D9haNIUpDd2Qlales2/ePRu7NDBy+a+AZgdsy8+
FJ9ifh+zSPfCCUNfZFLTATbDP8WZapcjgM6Bt6CJPwH7bhRo++M8Gv/vfNvv3zw2G3D7AuwTq4ky
8RrCkUVbrCT4J6A3YfIwRFsbkCQ1B3gptDrNwkufnQs8O7QWigpZpwGD1zQqo+Kf5B1wJcVwnQ17
pdf0RI6tvPxgVMpDo8kjliZGYFMBWZt/Ktq5GAVgmWzbgqoP4/wmUESfP57HtKaAxhP0GiFZg3gb
Xu79vUEzHy8DAiU6TePedxJxPfo7MfrucIBxdG5FVNmBjF/Yo+zvkx4pZIMbviITsEyMwTMrjdnU
wEP2AKFaFoxR9iuMCgaANE+ikBZoPJz5/acKRDwDUkUg9MdtdMrfgg8cuHos/5SXwWrXiYtutIuH
XnXK9jx4WoRIQsv3oI8Ff2Efner+QwC5d/vn+fY/WEri9xM6FbhySi17+P1iB7wRtTQwKVyGv7r2
45/LUXkZWV4Z9lEgXVa1q5psnMbo1PQ/xKreqwVUUiqPp9DvGco5PfjiWJMq4r3AcYRdZoljykqp
b5jYw5qUNFuxQ54AfbREDDwVuVOPbbfG4CfFy3qM1QS0A8HbgDqANkaK/v4asyMCU2DHTbvWAJuJ
1a9wO9cYfgipbWsPzxOSkFwV5oAaCRrSLU4lTCqGnc/ukLE2hzWzx/SvzTohxao93ox7MYRRGzUl
SCMGxNetO5ixg+ZVnhbfPl7uWYSGoga6Kmb/6X7PtFBJWUYM2V2zRnbaxPSSXptf/tFwgTa1/f1P
b+CdMLIyhHwlmPMmbFvsBKZm8Ftu/VzA47W7F0A81WT2j0b2ei69BdSZLdoHKGfCP2qgexnEcy1Z
DehIfcDulFcMhqSYasEAzsuwxfb98A6h4WFlvRkekfTe91/aydP7NYZQbGXbUh7Zg8W93sL/nZ0q
3J9dA/LfMu0jdldbGuoKmqG5oalQ1vsYNBFS5ht04/L1GK+pgTGKG2L2FgDrbNUUv3ReRy6Lsp7l
V/X3egijB8yztO0irAcDaJvIZAzlxDuMSROzqCdu7rxKPCugF2PcOMMJ1ha6eUwkBKEnsl/dinYd
OdoJERoJwBiAEe4gyTtpTmvNjxgDJqf4Umy0Pb8WjNLmf4D9SzMFitGivQTCGwOXPSDUeEjmjcAo
NoLl0/eRtjpCd0xlF5cY6GJ3k63Z6eAIn3C/jWwj6pwBpFJD3mtHYLVqrelT17d8LZHRhEOGZlZ4
LffXsswiMZSCZL6WreW5icmvSxN9JDbYnyha5TG4mJ/AjSxCrfC8BypCcDXs5kMcrdhRHM/MnMAR
rNxMrOc6bFG/3Agj9EsmqcI0T07t1i8OzULO//bOYyYWQmiMCkmrUkArwK7DTQytFPe+NwfLQFxu
hj+er2P5mcmygu4RJAFQCbs/IQDipAyTlSx6yGMHkC1WsYmPxc4zIoreoEoiVJTIAIw+ECBpfmC1
7pkAAHMz1zNor4oqiVBRHHCO2XJeU29161oPLfiDpritVjmlwXVRF95sHqGjCtDSJP5YzDpqMEVj
NpeKi+Gu/7p1pIbK2jFXJSwIwIjrYR2Zjc59G0D0evmPt4FQSAAE0bhIwIIqG0AOeq1r+9jgDPBL
UZZE2zlCK7Wgvc+8GCtqYRUTDI3ABzSaE0tZ0KLy+/uAyMKKVzCtIGtYz2DOxpdfo4hv0DTPghZH
VyAcdg5KDrVs4nTQqo/yKCacISQwIggZt+m/eKZ3MoiDmSIRFGTq9UoDaMjUG13P18yaZnUX9utO
DHEshQYGLAyazMcC7l6DhfEDHQXl7B/Lb2i0u9kwmbAKPkAQwikEh3epY37faLZgGjUj6OoQyOMY
JkkMlSZSeNSpdyIJ4wCWLhF4U1iYcJBPs15ljAwg8nprsqb7TdMLS3YP5WAN0Q1yHugaI/aRAzhg
lHfKbPeGdfFRbAa8IuVXaIK3j7K0x2zfvJt/yyK7rXuwjypFc5WV7juANr/00EY10hGgEdvyr96B
M/LfvJ647MZ7oSrbWW0T1upOPLGzIOmrMBx5FT+r9cRE++j1NZc2aBmMAHEeRUnNv/FBIpod0amJ
/UVrMH5+4+vynMwlwOjD5oY6Bsw3hSXqgwHSdwPwxhQNv3hXEa2iLxQJREmUCEPf1Ei/N3XM7dIU
U9YByvrySUII9j71J8l36/TEo0NJOIMkV+8x860wMm29CwHmHDD/7xPmu32zXi4owxgwsxzMGW8k
prbPPjFh3X94Duqqhrpntp6Rf7IsRe51hJDc51u5hMGeBokBJgbk1hZzAKh4ZYamakzbfg+7uuXf
QiMFejZ460zv0PwCKJVZ0wp4C2YChTNNRtyLUuhDNgTgL9h79HoitpbA7msG5/AlfJm1LMiW7HQL
2jaQjgUv2b7SY5OmqBaf1o140nwwdYKEG8hHd8FWOjTmrtqKbrMNHdvm9ivQ8/4Codv3hKuXrSh3
fOlVSZosYsQTww34mzhzqc95dqxx5qfWkpx6F8Dme86sRnid39DjhGtO7uG0byQSKouVu9EXwobb
AVwPTMVWbyiv/Wp2aTKnNkYLgSUSNoCt2gzrfjUHsp4zGRqw3L9ArZjopU2Pj/gFVxitLv/bBomw
FBETYrh4wjZojnRQT6jun1p3skEAA2cLRPXZZ/0FMvpVYYDSAgF9icCCchILnv7dJxD6rffCCOBo
+ITBTEzQEpj5zjvy68mInGwHamqDOdMciqVQ5k4moXQQrtUyA4ZsHENR6LEjXANtDM2baFfpXzWH
ssZ5G5+cPdlpoFSC1Atqxe1+CpsAfvmAS1YYmkkVRDtPQqU0YItPExYLE/Cc8n1tMAZAYQ2go/Qm
2LTXlHVRXpFEBAIV0Fi8aV5Xb81xvQcnI3U7LC89etAX/r8KQu9OjogIEGcpVRrNJ4fHMoehw7Y2
lJfMGU30ptO8aOpFIVzPmRpGZDxczmDbmekeXEbX0+tNgBG5Bc0g0LaTUEpDMwPGK1ARLQxRt8aY
GojYzMYEWJXFrz3HgxJgThJc7MJQcHnAEo5cF/VUF43CjVIgNJXqA8egknGq4OS95oUAM2V0h1lZ
iSZQr436OOsBzWSoyTxhtrVPXgrpusogLQTtE85XPXluuYcqtECyufd/NCbapLHrB6T5Dmh5czQQ
y+qdm7zJlTkZYKvvdMVtzWSf7MHd+i9zgLd3TyY0FYjSVU3qcBly6622auQ4jyvpxOo0s7jo3aJr
WONkzHvArSYuOabs46iNe24n76Yv5aoxwFdsgR7EoSZyl5y9W1nEDa+YtpdrwJ9c04Dc62D3q27d
mbP+zxz/2OjKKtnPZjHCgwZmjP5chcxX+vG8/14qceUBHt6C5ADiWxdAmAYSxzB6Ea2hlbZI4kZH
suCFQHmHnjLguRvZITzNahEMBod/FQndbChpUqHrOUDNQxaq7sirdmfP7GbriePjdfHfBXtos8TI
Alpk0VxG3MpESJBgGrm/Xmu0VXfAjYe+wOGtO7wH1Q6s50e26LXBZZSBxyAC1FImziztFT/NwOm4
A2/i92Dyb0KzPpcmtyq3zGgBb8kpdrkd7HIEmsxKovmsS4cJ7QRoCIUHMh+5we0IHKQUVGo7DS9D
xQ1F36sBsCwTXjotOlky3LeyiM0tW5VNGoBP7cYVIvadZgwvjZ65/x9x0PzOyIdwK4lwSYAKONRi
hFUpB6DF/+rOihPBoKrb5rv6le1LW0QRwDPGl+eH+di2MQ/l3ewmEfxAzwA1t8MKwQt6yvcdfFJp
45nVt+L6hvCH1RsgjVBkLp4g+ujmrigwepJK3vM8Lq6kloedY/TukLu+hVNcYU6a3fwbBaPdyCJO
kAOETFhODW6LMxdDwz/1Gg3tFCd2yWLeCiEOr5OkiouBSHh987PqhFu/kuDgPd84mhjirKSq7mcy
mHnfYuTeOxdw8Dq6uCkPfNH+3C5n9lNuAuJqLHgUrDsehd3uUJ+EjW/lyFR1K/FHSJmXpy2J8CAb
vueVCfzd1xoyWLVrE1TJuO20E6KuibCpIWycinI8D5s6+/u+NavlwfB0blf+eH5MS/lxzFj9fb8J
mxqDJjPnfCyqMjFssw+tAOWFwIHz9h8vBKGJ82wC0tJ8uYHXv51zUrPex6JoanA+hQfldLMgwn7m
OVfLM5kkrPRs02JH/DXu5yAVaIomoPXNKV9pv//bLipEbCp0HtfUAYTOJVcWiZnUmFxA+BkeRR9d
x8CI5QGqhRWQqlbBC0D2TCspIJATceRRJuz3sYNmhq1gfjXoAuhNzIb/uuChWeXrq2+eTrStXXCA
7mQTR1gDWTPFYAS/27wXR96KN5MOUG6jMyBYMgBfa6V2sqLt7awpnq2YONBGKYWCH7DiaYuyLwBz
kbwHA842PQ57GU6mcKYc5kKO7XaZZKanBrIdLyVYpqLvONPfFPZhfbSKfX28OL8pe7qgU+5kESo/
mtD/LEZYXGuBLhYBW7yN9NaRKI9vyQ+6k0NofW0YQgDyYk3vQA//YA0GbQHTev0Hjb76xwdvA24T
vH64rrRWNXHh9Lhrk4+soNOfbPOsw7jhtaHEZortPi2rS5zEK8qBLdhonkP3kohpBUy7ifM33NiA
EH0/nDDW85P/q+wS74pNs5+r9NTmiuX1/C2LMAKA+BaAszzLMq4p2EAH9vXs2c2pJ9RkTY2hBllL
FxK9qnOjtIZ+P5ZYXxuOVdtyFb+L5BojkBbDfijpt6xQQSeWBPEsWmPRNSnMsGr3G9mmbZxykcjv
xFWHSB5VTCTX1i/ojrV4G7lGk4UJpxzeklK5lUksTopFUMAkkMkdvFP60r5la9YSzDMYk4zKyt6S
fXpu9oLVO88FLx3krVziIBGK5AyohvgdYEbB2GDX0p/nApbcVcwF/b2bhBkHZYyviDEkMABjnAGR
FdMrNqwHbpbcyrp93a2q4rPNmHUh/VBLswL7L63/fEm/3H4DYd6BoMllDSYMdqzhufHmM7Z8i93N
9gnonVCjvYkyBhg30W1Ce/lLvTR36yfMRce34JPrBH4Hrlgr3ndrYcthpLnTOz3RASI8mrItWJUB
dXembD3tUhE2Q+QKHkMEs6X63H0CmVY/v6xWRxQGhtVrr9OqUEvVkduVXrXvjQJKc1wkkMsg9DLk
1WR+lvrhZ2KugYkC4yjDMldzPL3p9d//dZOvn3YjOmgATc2N2GSwOaFOy+jT+nBeHecsyC8QKCF5
e6KlDSh36pqovxEpVrwyoHw6q9seIiMbyKLIttMiiEdAJwCRAm1jxgDAqJFAIh0qFROCKEqa7w+o
JKJtZx/sQ6j/+VNZlQWupl++8U25N7MZJH2NW5GEmRQaAKGHPnYTtVq0V+RuiTRP41YvslMY1IrW
ogq6WSChbsGI1rRBiQUGATLS9u7sX58G/85+SS5jFubz1dHEzT+/OTdeZJQwDSFOinN9YvdiHlEk
XK35s/0jlKrWRaCd8P7vbRQN0Qqt3MB5zS8gcSrjG0REFJmLTx1TrBr41kQMFxAajkGKBbgBMr/L
3n0QE3Zm8QNtt6VggT34+f4RkjAahQZpSeLnMj6mMCVCn/E8QGG1jM8uNlDxLxw06gHUcc5zIaSn
9peUGWUGJW0MvpEJ1Z5NCi4uxOzyhrab6BCghg6EMjAiGC5wNXUweDi982r0OpfRYgvCj3oQTWyl
xii+nyhCdtmYdvsnMCe0S2X2pKvdOgPMtGF8J7v8sy8s345rg3KOJADGg3Rie+W27+OswcKrr9oq
QozSpnp7NoQ3dGVorVXZp14/zYUahyZZvH/1f0lG1xsK3BgAF2Ti1YcCE4AhOkwvifAFuqoB4PNy
GejRFKJPWFXf6gBokgnAjddAtK5menAaFN91qPbm4Vw/AToOyEIyjxIvmWZSxKQHmniVXgYQeqmr
GjzVAC2weGsESLox/kljewSJTLyaxLW2infVoSpRaRZtGfzuW+7PlFq8UzebKHQy6fj8ShJe4V/f
hglMVZWAN6OJxLXoI78DeyKbXjQOJOFMrvKYFsogOioMcA3SajqzjnjYCoymw4/HXD5LQvaMFSeW
siall3QYwceQZLpYgTpH5VbPl3UFTyUFQWXgSUMWxksJ/0wY41zs5Ca7yChRfYLiLmeOGN0Blg77
Bpy1Umf/1AVA8XvwLbnxugpsprIn2IOvYVhhrEeJzMSzphTI+q4fgjLKjX/wW/EFI77govdQOP32
U2uKzaA/Pf90cm7seiS3n04cCehWYpiONruostkPKSZ4QJupJ4COhzu1YaJ1Vuq50x9oSeYrEMzD
ninzOK6AgY0HlJowBi2Ur0AHerKhgCRAP8do3uzMI0DwDOBujasGrPV6+Ttc1ZeZcgckmA2SA1+A
xa63obhuJcoxkn0Bf+3FzScRNgcdf0HQDfikxjZHS7TGP/ZaPq4y2NKv4lt0YLlTG+NNK0ycvTw/
B2FJc2Ci7X/bQVyhgGuUoOSm7BKt5VP86138PoQvykZep9vQqDZ+tGqsbyQKDTd9DW1pvceM6wE9
Ivj/Nm/SEpRk4vC6FdBfGmbpMcb7ALDFMvnYjGWaX0QAYZZr8H0BsR/8kOl713HsWxOCr9MUAJGO
SJ8Ps9d2Stk3AM2n77mgJT7FnizpDSSpJAGz7ohBSD9xDPAzUDDkl7YJJput8wyc9OlX3bDSa1ex
tGHx+c4TVxN4zEDxEQWkMzFmj5/fuDfaoIDxvFbyCybKxbUacrxdsCVnKgzIm4QSJI9JlYiU20cG
OfOWA3Ud0TI6PkUAkhMJHH7kYq5om/zCJ6Ys6VVk4UlWuSO8VGjSWXHji2iWu0reCJyjoH+jQnGE
5pCTnvJfH4H6lggYV0UAjtH90oUxGHmpaPML48jcjgc9saiX2xJgjKOOXUdj47oWrQwcSq0NONDi
S1k/fwhLNw9KFNNIwI1ERZEE6xIDn1cCqcwvnwgxSyP9mZ8bzEqEnxQ5C3cKcmYgWRFMvw/Goch4
YWIDrNRDnwgWWk/nMgApPW5TGYMMF6wZYKfjJAC9Mnpb+cY0WdJbDNCZUvqno43XbUcnGgcwhxn2
6GHR4OpMfDHD2Vd2k7sX95UxXXEb6HBSfr9RMoVLOh8TwgCpYQVWBlrfrItu7nfVBeHgS2N+iXU4
JnABNhVYTzJD2oNDttWVzC4YneYaEUXFv5YIdQLYb0CQY1z6Xij4FxiuBRXopWeL3mTKUdH5lhOd
AoSBOpNno6504AFLAvXca763mjqWVoLjFx42HhcOG66Hyj4g63dcGXl4+fgGz2N/DKHP/M4GQRPM
DNyLwEmocmDNw4HqzyCaRElXy9Va2XuxpIGo1Ovi2IwxmgtuvCHxwXQ+tm20xWBbHZvsGPM/skIQ
f4ArFfPwbFD3mI9XQg42Q8m5rd8nrKZrfB+8eQUvvVVZ3aHXUGHEi9BlBW2IeMmWYc4TBJnAYsSY
NNnql4AJtfK0mS8WfY2yBUI3pQMoUqyD4sZgyk/+A5/DuLyg58e+BMsRZ8if/Xtpy56hcgbA0nSZ
bShxD9n3Ol8CgCXgezCgDjeQBIjnwXxZtQHnX2YSHgV9fzGPpkdZWQ0gEXN9TKT0YGNLBmsS9s/f
+zV6u1fqmNeUgE2Ppk/AOl81382lL1tfVGMQTF/M95+jla3RMdCsGf1nrv/ERuiHGqNgpZGjjKmu
Ye913Xg1v08nw8UQn7ndQg2idJboH4bhnPDHGfXX18x4LQywqqMzyXVd45UWTzzqKDwYAT0x6FHF
t5N2D6iQaSlonnfmyg+Qx+l1s46DYzBQTM/js7gXQ2QPAi+X1BYA02ek2Sw/2deAEAGAECZ2NwK4
3J8fBDlEiTtwL43QPn5ewvDEkOb35mgUa0VH4813sd3tdjZYKNZ/vkZNH9zB0LfTd3ykdVIsvIx7
+YQi4rqm6oFX5Z1NeYVe7539WRtgHtLX4vH4g7ULXYZDBbojA5j/FD/mMSC5F004eSofq0o8iwZv
oVh8c/EhBpvq8/19dCTvZcyHfXPPQWnjp1Ar3jlILmVb6mFDeUlkauavA5SEGU4HqRKgq9xLYEBr
1k9CzpxTxzv+WQ1u5+4BaPkb1eyNZI6U+/KYK8F6JHjGEDdzMhB7xpay3wlVy5wBnaUPzXrmXhvB
Ilp+NvKPXqJU5hdPCLppNlMKaDD4+7V5fCVOzNhBmoSpg3qVKm8C2sGfH9GCj6OxgPiCEsTjZuHW
3ksZJ9T/1YxhzrkVW+lK3aq6++2j65eW1F1SINgXEX3ugLBAoHUvSEbznlIPHnMe/NQeCjeqBb2u
d2Xzz11mrOhGELFvQi3m4IaFIC3rEbuhhUJkQSSr6CH7lSQTbQOXNNatOEJj1XUr1l6lMecNSCQx
mcKf0C2qI77+4gwrswxX3lAC5aVnBZcUwDvwlwAwRuxkJZRCMolYYKJ1lgy2PAlx+/NrsXD34ABy
c24QFU7get8fVpHUDWh0U/+SyNWPKqy2oK1t9SBMredyFl4U6qggT8FyEHJc239vNISqRH3UTbV/
yercBXDOwZPidy0LP4Vy1Mu0szmepTyrhayUdieTOLBBHIJAUHP/srMPwNoH2AD+GpCBX+urtQ5j
a7iOt08Q075SvN3rpBJh+O9EE+qKqyS5bnqIfn9njTfZeusNED46km7a9lqz8AmfSJf7OvINFQjg
NqIpY4DLaFbIEtbOpjDNb0pmduH23n3RfBFuDkBhBC2SmtK/hKHmyBPIxiV2Ww6cmVaNUdc8ZfMX
xUHJzFEVSKVk4l5FXKF6fOr7lxisyrwVthIwuZy42RR5SnmYS8YV9WVOFDCqjPTn1fjfLI3v4roZ
RNW/tG6pGrWPDRX0TNUxXnpojpkpeUbt6Q1GtnUfs6CeLnpnwNf+6stKzz+8mvI9ZCv7bKvuvoew
HqDrBbw2w/sXTIpz77sIrRE2ePO+I3QNGR7FMhLlrAdhhOkFxa4Ud+C1v9TTqnzptiy3+SUhkSTt
xn8KPPWXLICNYoYLNQRkHe/vEDM0bFrGSXDZpPpu0jnOGn//3rwlyE397h2BBk+55LWhkPC3PCKn
HnmB1LHoU7/00bprNoA8jDdBZyugXGb10HOQHwgnYNknZhIIpiBuuvDAse+ptuabDTqZWL1gXCWz
QJFtDtk29hSK33MNIMl3fvuFRNZmDJLJY7souGBmGiSHNooeQIrV4V7+9l1jz/3k5wnnxvpzPhzs
ly2DDm/j9WS+7zbOq/gZHkIzMxzP+q2Yvd7rDq0/bvlp/L2DZAdvJijFJAZxcOGlTcTrzY8aDLCY
I5eNSHGBTZ27I0CO+WrNm8lplHflueb04VfzwmTGqJyKgJKMX0g44W3cfBChF5AbCcO+xpFKoDvw
PjiGsyTNEbzC7BvtIuV2DtRYAbkntgJmt1sXJgh2tT+VugNVvZ54tKrYQnSIDwJMAQhDkJUA3P79
nQaIz1ACyDK4sIbqila9mn7wx9Bg33szNT0Pg5gs5cUumcJbiYRZGjNeS5sgDy5K5cilMdaYGs/G
n0jNB7Qc5vJ2oxAhgNBiBiskXlCLDG8njdjuUrQFwC+kpvha7QPMO2pWv0/0zFSCQ82iGLCawBut
J5iDOz+3/MvqUJJnHjiQ38ElvN/hdqYeBwkojrxZTXKF/h/BjfxfvW+UPPK7WbRO1XjFewro4mtD
opUklxxfVKkBZAjINgGmiNBaUieDozqD/HEl6eU3GOojHdTRnGHENsXuk00zVw2JzUauB2QDAAck
rnc3gRm3zMbggllb26/fQBmeeoHZsSc+3ETyTHhthODz5D/KQvcZk1UMSXmjbPiST3f7EcSVngpt
BqqbgkurvLaqoakOh2mFQVdzczzFwWkca5PLQwC72eOaR4gvVzzFBl4bN0jFiP5OUFZAfQPOjfiG
uJi4ZGrwDSiF2mlico3+geHSfba/XC6pHZsYW9C/ofJO/2bxcyYZ+Mmg8yRnyIdaUhuflaHxjNRS
ADHFYNBl1VnWL8n4nX9KlNTxoo2Ck/M/ecSJh7UiloMEea2LZtbqnB1jq9kqTr6TzeBX5Qj7yWVW
e7A+gDXLDfT2E7NkBu3I5+0ktxsNBECnQbwqARz3/o1VftXyaVKH4HB9BfF1eFIqC+RuvO8q2j6N
t/5vxhVoTFqLXu6tVML6hYEE3MAOUgPBsN9/7oKvdlUbtW7PdvAdkXm2Hg0FnT1yaB1lXdbHEMW0
/WUPXi+90i+v449NS7l5S9pVxXw7+CBw8R6wBTUwG2up4gWXsFgFzblqNxn/oWAYdMh12q7Pmprc
9VmpILencCCeIHxqUE8WUyKwSO/1Vqj77rgLdRUMtXteV8AT929sJxTLzBeLeQ4gwd4fslahAVWI
mfCSt74liV++ogu8VQzANtH+D2nf1dw6sjT5ixABb14bjp4iKci9IGSO4L3Hr9+E7m5csokl4tuN
My7mzKjQrrq6KivTauQnNtMDNLhnvzU4CndJaEDBW5dFPSntWFt6fE/GqLFjdqGMJ6qoH94RuaEM
VhSBx4eOVttyvOLYU+faobQQYM08I9A0jkwMDExEo9QO64VQECCYHTptvWEEvRaMyBz8J3X8eew2
pp9DjQZwFUXEpkEkgPj2dmp5sVHVWmJiJ2pyA2hjsMwSsVkH+1JYBbxHgHJeeHjPzJ+AoqKIVjIQ
QOBpdmsx4FrZj3othp861pvBWmw3mtmcNwYoD1xW4eCmDQxkh3GbGvy/fAvsB+I94Iq15+6LsR5P
4fyAkOlGJAUoCE3qWaQIAWoR9sSBtNWrpBzScROmn4+tzJRTkJiWBRm+HTwKdypdXJKUfFWEiYPG
0KwktaGQ8LnetTuQse7wph7JuSW5+ZSCVSZNzfqFQ5r8snr8FdPznd4u1x9BHXwfACevbfARkIw3
RXRTZd7XYwszs4kaIdCDLGJTAR7mdnt0fKNwXVUAqNXj4h7XARhRu+LkLezCmYHg0hARq4CGFYIt
02dcPZ3L1I3zIcNAyjZ5UdhatbiyzM3HY5mLwG6sUIMBE5Poi9A8d2Lt2LYbYecGsQ51npjbD9mb
MNpVDwXGpVjsvviHys/V2Kg7sSkhpTzmfoLIPlIu0vhbjaewOKTeM1fhPbQOu4VYYMaJIMIV4URA
cQlwCZVhLbNAa9MoSpxOIk0dkTA6D/17WVs9D+Cgf1p6j9/tEThEGAIpMZLGeLlQi9cqPHQF5Sx1
giEEQ26co2xsQyYp0OOIX9god46YskUtoaiWSc+FUepwlWKEEObzWSsBBDyAyFHDfj/eMHe7EsYQ
RE9pSdBQYXC3uzJLlaFSAuCDoJWkee1XW1Y/jy3cP/smExPwAX0CyPXTpcp84t3huBY4RQArfNSE
2rc3DlRxkuU98dsts7QZ72Jy9D3geAFiATk6qMlSayXkEGqBiEOO8jccFtq+GVCSeeSfjK7vEXQf
CIYfj/D+6U9ZpFYMdXi5jxghd7Z5v/2CPoTdAg38L7RaArEz/dSQn5UefRvZ0mmfWb0p6YdLDayC
LBCB1OoFbhCFXlA4eN0YH9oWVEKuRTze+KxtLTQWQeR3xw4DBZgCDPG4SCU8Nm7teUEmq27fFY5o
Zyh2m74FLY4xIvm/fiGpeRdbUpamK/fKW4aJhjSjAktN8BPLxqVhyWUYFk7a0nCm6b0yIoUMn7aT
kYSIg56KK1kjjuoaCw+lJTP0FSYzEV+6XOEU5gQ8DpGI1szIJ9y79BwE1uPNeI/+mGYOXPEoMqhw
WH+3+tWgECdKEL+VC2x/+UP9sJIPrTo0a3CgXjoSt0tb8C72gTkR9X4WTc8iFAyowcm1X9U5cJcO
cK8K2QafRWZVovEqpwSthXKy2ON0n2iZLE6yzTyPQBKO5XbVWFfMK/Balw6qawMZ8dqDZg8EdY4K
slZoMhCf0WKYGYqrt/GlZs7xv3EporxPtFDfQO2cNoASWwUFMQfdFM1EHG7kCal9HRwdm00vLezT
aQ5vYiDKGjXHuaK0bqH1pVNa4HDfLtGSznnomxmlPCZb+aqQyVXpFMEa55oYe0stCFu995GxEp6U
50UNwynkfjQiymOiOS7iM68pnVTbS7LdvjE8dk+YnAp3o1WAzZKlVODitqFilFDJpagWsG2EbM8x
xpgAfvoqmnlihd85mm7Qsg8S/oQHWhrAQMIxkS68AyojLR6Zu2gJyzl16E0KisiEStSdW3cREIhM
Ujmcd05AEKWmROE2o6vXoE3sTqO5VGO/R8zjFoRa859+Es7+Xy7tyicghh+aIHIrpy/fIsDhnPhV
QkoymWDq4UElyj7dQjRt3KiWgETRY480E89AJAr+CPJzIvjpqbPCsq0QxppWOXnzFjZ6a8jtJcmJ
Ki7YmbkyIIU2QQkURDRo8qD8gt8kKpcltROG51FYKY5X7rGROuL3C2wdwnQgqO0LWRgOdRkN1Rlo
nt6aQk6kgDqgUDus2SAH8wWckWJ5m8B53oclOqw/NzyyL2CXAdmY7R1TXTfPl/LfFj216J5balCc
iz/wOchFQQkOlCk0hmIsBk1yO7l24kb3of5pJYWZ7oKt0v9iZVcgrLRHbRvVa2lc8T7pkG9nDPGg
/sZvZbRwIdynI7HXrj+GOtreGIRtV6o1LtX2B42EoP0DzJWASBphGCoehETApfmmQjow0m2XUjfT
bqKXRuKxBxBoQgWHpZaGq3K5ZfKhcUoZqk+uJox6kkPQ+vGe5meuPRlIR7yKJ6QhArzbHVB2ieA2
YFtzyrEkUAjiX+JyPQk5kioxQ9B2rnxQNynEG02xswuAqSvov4ek/VS7V1/dhuK2afTMf3/8XX9Z
79vhcwA0o99/emLi79RVgcd82CgJ3zslR+SzCz1ouy1N4Rs0Ryuo9Y2e7YtkyPWu2I280WUmJxzj
kCTsSkmNLtoCDN7YA2fk1Y9rQE5a1KDLabrjT8SP+uNvnZnD22+l5jCJoyziPLZ3KrLHrkSC4QNV
gwk5MNEFBOZzus0Pkn6JdUQSPwvG74OyW+PUNkWWMVCzYuzxZP2I9f1gImcZQfLha0qePu818vEa
kPdPyeZ0Rz+8fi7Yv0diT7JrkzIDHkfT84tKSjGa2KdqIfUI06AyEJnjKgH8MCqNFIICniGRDj32
rr5g9t5x3VqlTkciaLUqSlrv1P1hkBCfxRWUNFcJt4RMEu7P4a0lKkrjoUQpBhXGZyXEOhofg95b
jTmiVawG/MLUd8hSf4GSkSQ22rfRMV4Snd3q8NZkKU9934tCzfX0rVfXn5YmvVxwbu8kL+lOeBVB
Iz6uzjFM+fBHhV5jw3k/WkiME8oGYMVYuJlo7hQwqN1OBnUqRw6wI67BB3jFD1dvU5/U4i5qRMKn
71GYT8BPUIKThS1+76NglUNeZhL+Bq0wlSRhAg90oByDYRPu2/IvTx9r5rteh5ZM8s9PQQEa1j26
B4HENuuRiZVy4QPub2R8AIRSkY7EtQ+PdDvvkhdo/Kh6gwPzQ0z26Ml9jjYeOf8Tf+zzOr7Y6BVE
5/GXePhZ/YKKd6kof9+5NU08oElQG0ZvCaBXt1/AMHEoukkyOC/bt+M+2H5Bf+dwRKkqIOd8a9v2
wbwMZLP5rNYHZxObPgHo97R6eTwR0/LSTvn6K6jl5+Kaz1w+xjyAAbF8VaqIgCFuYbnnDhyWEys+
cVsAF347VEAPcqWs8sEJRtOtFDPmNPPxMOaW89oCdaTLys1kvywGp0pAOSfFRBBwcCPb4xRDivDc
HBZVku9jx6l8/99BUevHDWEPjuVscHLjZb9HsSAj2+H09rb/8PXjc7F/xhVvpJx+7sl6JGt37ZFn
YbtOdJsQ03Qyjjg+KC0BX31aXUKyMdMDmmOd31T/MR5PzpxnFSZ1NrRkoj2UzhCKzFSgTXDYumQS
4z2F40eOruZEXVjmWTuAWOPtALgs9NFulzl0xzFMpjOVIxc+pT5VBFesDABF/ft4RHO7diqso4UG
QC8IPt5ayl0hbwctGhz8Rx2RJDQMynxHWmRA/78M3dHodJi7eDqkWvLu8tuadQTu7bGJ2Vn771ju
tJu7ooJUbThAhhrMz94uwcOAi169fKlWtzBpNMC4bSRPw206OI3Y44GV4hymkCMtIn/9eERzx/1q
dTTqMEp1NjCDAkNuhzeVhjp/Vv8/rAv0LxHiwnVOHUW3G6BReTFj43Jw2qgxuBjgUe8ghQvpWppC
+u9uvLZCXRKdAg3aIoUVpIp2yfQ4edsfWfNoPeWrlpz77fkM3qjWfP8UefLJEgP9GY+n8q9eRvvn
60+gXCewE60rltiAufG2zYiiwc3sLet4xlVlj4cn4ZSS3ScEYS4r4ChifcF1zC3lX+OMgL5A4Buo
Iz3w6Bz82/9ND5B4lhI1+ng8wrldeW1h8uxXAVCVh7IX9hhgFQGz4Buy95JzSwi9/8tKopvlf4+D
dhhSwitVDCtBuErIyz6b0AnH9VlCRtw5d0/fIukQe7QgeQDBij7NJXowFvzjwlD/QrGroSpdCGFX
FR9RT/5R+yc5sWf9z2cTRTy8/dBACToJ6lxwbV80ijfgXKB7u0olyy3UdaEt4cVnXtIoFgLTA7Yq
pDXQKHS7anEUikLDtyPwLuC9xp7s12g+N9bRnpiQP/P0cqN85vpqqblsJrt5Y5iurkHMLZUh+Tk6
Ail9W/4Mom31wT4VLXHRKCeutKfs6/GUzoUWCBKhuIvrEzU9aoOyXBnWQlaNTgIQ05CaIkABYXPG
O/kjCheyN9O00acddtDLjxZUFo/k22lNB6j8VB0/OuqQkia+NFxu5AJh35jwpAn5JimWenZmH3vX
JqmVDOs0y5JKGPHY2w7g+AZcSPdWHyCvsjyHJI2eAvewhBmafXUg6wYuW0iooq16OipXR6Hj0yhU
W3V0xsjSYqvoWdJHmZEIrwFDOnbXNCa6VdePV3Km/sAhZPiv1ekqvrLqNVqfaoU7Oi1EHmSStiZA
xIqot80vp2vJExRyQQGQvLn86rHl2XW9Mky50TJuC5bPYZjXnoINB+2S6J3N3n3BLjfJEgPaXGB6
PUpqE2WKKylaOhnzTh0k4aV/eWbH/WkJW0Jzh/9djxOyj4UXUBBDUvd8hMZaLxGk0dnvK31rIYu0
ap8LhzFtdDHqgcUaDqd/D5b5eUrgIppVbv+GZrM9LVxSswMGN7GIHmYc1L+X1tWycoUrBJ2mjQ4y
9YJq1SvB16EBvVRZmV3EKzP0vFZZI2oDzKT5vj0OBengCFIwvKnaSw0Bk8dbZjYFJYP2GcggBNRg
A7jdrFXDQdY491mHI+s1Y5498/n49SGhafT4tV6f1yBXsTxmEZd8f+MrALOhZIYcHcqotH5a0TRp
09RM67Aj7zBSrkvCkpcT7i/CyQbaSsGqgECRpTZOVnp+UTZh5yCiwU0s69oXt8VNTNLj+l+6+n6F
qDnwc5uqJpeV4xJ/9blZgThHMbzXhVm+j75vP4WaZSAMciX2os55EYhwBPkH4Sw84AAhSuxJqI5d
26/v6JE7VMfLqVjCqd7jmHAUr2eC8oMqA97fIYJ51XkbftH7rx85Yk3GEd/Ju+9X8Qhuy8Oh1gfi
f/yiWv94/POr/d+VoDziGImVHNVYiXx4TepjoSzUymd28e0AKc9Xd12seCIGmBvgZ7feLFEfp+6r
2iNPZooyz26jr1Y/qrkozTFtotu79NYydVzVhu2UMos7BJYVqKdYvEgNzTMSLdJjELko1UqLbZ87
ltJTnG6TfLHbeOkDqJt1rFV27CLMrUDeosMHijG+8Sys1msiGrbJWpt8c4FHXIoyZ2Kzm4HTMaDi
j33ETXa3LUIz8HzF1vO/c/gKQvyN7psr5mmFZtnH+2gmuX9rlHoqJYwSJnwGo50uNQTEcx/7r/by
HJ2es816bUvma4zkdUpY6x3BIWm4qQTfkUV+uJlL6fZDqAfTIHVpFvz5lsKcjnNnfnzUzxpppwTN
XtafQ+Nsp1uS7HbvmWQe4MPJZWq7Aenvwq2/dLr/4pGri4nXmiLLUmx+ZvXyBr6LArGVrFtr8DiD
Sv/8TzF3poIuf55wzuakGaeF0734AdPxv/qApm+HJPGxKhMZIJjIEN3h/sAkBATEjna+emIU/dU0
N5iBeH/y7YUX9P3NfLsYlHsbBlVKWgb2fbQXut1WzR0O1CZuqofFwjvynnPu1pX+9Y5fjTVUtabX
JldamAlKenvRPK6h4vJkcpuDzuMiMZY2/eL0Us5NqPK8aXKYBCpBsjhj7V880k5xAd6VZ8CddrvE
gOPeoKP/9eck/Mjnpb7+mTTy7RRTbk6JXAaSu9NpB6nBdgIqAK3AbsodFnoit+63ka7oT6+vkKYA
hYQpDMSETmBK3GNOAFHH0q9WC8tOE3wjMrz9KMr1RWlSeGU7fRSUio7INeJuR/rzbH8TOL7gCT4f
3N4/wvqxF/p7Njzw+X975GoPjJrPJNFkNyLiPiFGvdtbCnptXeN87s87wpywFYCyw7t04agt7PQ/
p3xl2QWzjhuxsCwUxRr5KmvIs21Qe3oYjVbW8ubjkc7AJm5mmIa7lWWV+UkOe6XxVnzuhR3iQWJ3
Fkp0TxjixbOMhUWdebPdmqSjNs3nmSiGydxw964tWcHGXYlHdzss+c2F+PBve11NZpz8nxts6tXa
79vdmJHjMQXhr0fcnf2ElFsqE/ApX7CNFhUslpaSclq11leZNp0oObHrynbRcZ9AinFcM9FiHmU6
nY82LBV/Raqb56UGW4NthAF5wxVVEAvlJwx0fX5S9G/18p7BjxnO7wn0BtuFbSvMfoACQiII2Uzq
ntSiqkNchWGKKEkEIX6D1GahW+dof1afg06HANU6Oq19q94KZ1QtMhydwNLT03RZrdRxwuwtAjln
ICPYZ1efRF1ahReoZR3ik4aTGIEIZQ9XTtbKCPyoa32TA1J0Fx1vgYWpmF32K7PUsqM1MCkSAUsB
eipD1nP1PQly3S3shNMfH94/FNXdql+ZolY9UyQtbjXcG+A7PrXf0+OYRfDP618pukCx9PiT2z6X
2AVrnOrDgTdQ/M1QAUSXrlW+7F4FwHhZkAW15F9ZkzO/fm2s9/AgbUyQBBkntAmAsXsnD0uTNM39
oy+nbjw+9vleFJPOaVz+0ESsw3DCUn1+piY+bQCgeQFhYqca6W3UUrhpEWjqFDYhI6VMEQuyUS5O
v2KOByDS0NVhoodllaJ4tvW+VsVi+9j9XlBZntVkRUAOdWpYvf2CseCrVqlRsGzY2Ajret24TKmz
bnLgVYWkrBIbj7cEN43pdmJvLNKFpiJtuS7008ExGJ5E/8IQatji9sQY2IwLpu69660panoH8FRF
o4/BdTprS8ftVtW3e3BhIWbxjWLhVN2/r2EMRVJ4mCn/RSPsuDary7bHuFxfDwqCfldj4TTNoCcn
EzLqQFgt0BhSOe+gQrffMKIQC3qNqen+48NbgZZgJK/DUW3IQT+NqfV4Dmd8FJDzIBEDMz76C9Fu
ebtBNNTs+rD2RswhlEUBGPs6nseVbFQWcL7ZmuhOaHbkN1xUR565hYGmF9EYAZogtC3QfcxuhBcF
00iDEzaboTNzRQY10aGqAekC76tSf4OwgaT5UlLx/p64NTv9/tWV3PK8zwcFzCJzauKnMwgyd6Gn
Mwsh3D2XgnRriDp6YVEqrY9udecFSbbUOCIfEm2fwZOHnj9tW+lflX0MIAbIIds4aTMf1zuT30J+
0AHdsO1klrxq7c2mtSFqdKl1/LHJrAtLWDKg93YJyDK3vUFxhHTZ1GUM8pHbaZHrcIxzyR8dbrik
26JwtMCKOn9hi888NDApV2Ymt3w1+5xYFVrZYbvxm+ZUiOji+I6JbZqHqVD1e4lNfVVbq8vqMzJi
+/FWn3OFyAfCFYsqyj0qtdP5Ik/yREhHx3M9vdaOrgA8WrhlhATtkOqCsZmHwyQQrPHgaEZJXJGo
17vmhqhCZqgLpDtmm4MkD1uAwePhrOhfqNG9qlhFiFLukT0p7SUs1LS1aB98bZxaTN6tyrKJkeD1
4pX8kssIdhRkefnfCm6rLBCA1IvEE3N+/9omtbKt5mutl2DA3K5HC2++UhQ9YMB/XApkQDX0tVBO
jxd0zoOgAUmGnB9QGniKUIEO16VxK8Rc6yivcPmgNM6sQjREbd86brLGnf7Y3sys3pijgp2mhDqX
17OtI25CAz1x4NzkEp2pnjzfdusFVo2Z3XpjbPr9q4MixqNUxxXGJuoKYw2pUZRvxbH2Fup0s3OI
yGBC8qJki8bkWztaW8tQCag7p2fj+EmWor3aZQXx3UEym6Jk1l2YcEQEg3XS+JoticOSFBk37Qxq
t+KggMcf/GoTopa6xoFQhcy0oLVO0BtsaEv5xGTJbJJX/px9FV9CR5Kvxyspz0QONyapUSeBzOWt
C5Mia+fle/PFcF9ioOfBlk0JVxhBRAJu7ffvLJa5N6R8X6SnHDy2qd1r+9h9SYZjDTilBM7bf5EG
rdN0o0IWdNhn7lnE/63FpoyoBIsnnYYPUBfIveWPRpLpFUQsVDtO7QZK8ZdxI6AqWf+EYM3dpKxe
1K9+/C1L32l3lhtd6NZSVemJu5Nzs1fWwaYIW3Cc1DqIXeVhSZ9m5hLAtMBZoakJvX0S5TfavkGN
pETJRMy346XidMZqxGM0TC1Vmb9pehA5m4IKbvanFC3Yr/0SFm3mcr75AMqJIPEwxEIaIO3RGeJA
kt/B/0WJOmntRl7Y+TP9BeBVgBjo1ByCoOtvj1ydMIHNa77GZeTwhSWRHDLNOcTbrPDYWqWV2vF6
q/q6b43bxHGtMUZaUdBdK8ET9qJ8/CljgweDWbg35mLAm6+inEyc9wwUZPBVoLd8k1yyB2x2gs8y
5hsDor4q2Da+refOgi+dcTfg1GFVGXTlEvQuqGAlkXMZdMJx76SjjC3K6ikEzlOklAu07YVvj4/f
zIEXOAXdsCjKTWQBVAiGAqwaZ13RO0rNBC8tXqdElHt3YTfPlA9UgVPB0QfCS7CI0L0qkpb5vKsC
pq9AsAY6BlbsGlrvG6BqyltSKs6I8iqq9C4i3MQIBIAiOj3uFF0cLnK5qSpw15XMKvdNTrAez8A9
/ye43RTo4AL1hwsMIJdbtxuqHjdEo9I7IbqgeqtMdqKUk1Ph/+PBhYFiJRiF8ZauDJfRi8L2WPL4
A2aeprcfQB/1JAzgkAEdT17A8GV9dOab4X1F5PS7QmVlBV7XwtP595YlybDFv1nKwc2cdLAATIDp
SYoXPd+3E8AXLR5bJZ5TJbDryBa5nQF5Tes4EvYoH7td8FStw81qYdQzV/iNVWrn1d0IPicewKVt
bcVATJDoUBABSkbP58T+V5NdZ+2+FR2w1m696feOvvABc6/jmw+gzhnmAuGpOL2OcQ9wFih9WqP/
5D1AtC7G48HOzTAK3yJIA9BOD1LM2xkeMpaRvYFFBIr+MwmFiv4lHZ/HZDVoa0VdOmwzN6qAXjsA
iaGEgT1NeW4ZoUJa9dzo+IkuvDWfEWAUSL49Edn4fn09tCbaY0Gd+O9SRhjp0rQuWZ9+/8qXKz5T
qJ0C63WxBwcn/KaAxh+iuSMZBL1AKANil2il+Dr/7BeHJWHrGTwOmJmAoYZkjQKKWBriEEeRHOX1
AGiVYhV7nyOq9wsgwNbHSzZ2d550HNuVB1lC1vwfL/KNYXrgZaeAr6nHeypc8dzGkwmv7hSxJRmv
+9nC620mPEAnDbRGAEpFZ7pG3U1akTeMWuJZUQu79kvUfsv+WVMWRiTNXEUiP6UFVEUCZQj9Tivw
QuRqDbeDQF4GyDpKb+GP/NvvOAts97pkFeRjtFqD1cedanefHJS6bEAbRj3/xC1d7Fpz9442h41p
73bm57DmTBGyTevXUd+9bza/SzqsM8dMFBWQ8fMgd4AroxypkrZsF2b84MT5CXSVWmFoETptagjO
IGh+vNozZSFIiVwZo05ZiaZWVglgbLs/yp+xAbp1hyjnevVt2ya6okEgyYBznX/tFh32jOu8MU3t
tFYTGkAwucHh7QJhUUC+rO3Py75CF1n8otmbT2YtLXiwOW95Y5PacF2Vp24twWZCiheFvIXrPXfI
X8IF9zH3WBeBwFZkUI8gRUBv7FisK2ZsMa0ZEmCpkeky3hyglGbXeMBWiL9cqzbVt8QojsxaefqR
nkF78bwk5zNTCsPqXn0GdSe2bugOfofPAGE8Bx7fQ43J5TfjmykeGaf9Qq9lj+Y9cL6uLxz6CaWF
7TXtHuohBgg6fslosQDdALXEoltlmAWcvCH7V4WHSj0/3r5/YNp7A3hc8OjOvkegjuGIYmpf9Q7g
HB9QoDTGnfiiboDdlwEniKFa79mlGa2L0lBs54LSiGb8TiIBIFdjnlo0MNZQD4JWJVk6xfND/++X
UfcynsAFm/R17wQKW20jT1IPkhpfHo9/zn/+va3+M/w/bPfVLVV3Wi1weQkjLv/OMK3yVGfZb+Xx
nYXOpXT/2NrskNDyBrg7qNjv8qvegOaFpsBk+6F/KVT02wtLl/6Sick3Xg1IkCqpDd2md16aQU8g
AoFlPebWHy5ol6zRgigL+vvmgjr147HNnljpanD0evE9M3J/lt/4zd6aREUz+xzYCN6NwjDfeeyR
1a+2jlFZWcquTcfgbhf/1zadMpdTQW2Lpu2dVpZWHfvCal+sPC5cg7N75coIFb2xNdODowgb0sv+
1a6h9K9cYIV+YjyeyFkzaDuZ6EXQRUhTIPcVSHxaoe+dPPd0tf7yBKvNLxWe34/tzD14EDP81xC1
VZIxApcKP/SOylVmkqJjW3JLgh2UkRTN2z7Aw1GAhFrI/wqhoudg32tblKhcSbQKpV97vPii9cnC
Dp6s3i3l1VdR20iQAIjXWCzliELmM1+pkeXHJcCSNTAovl9Ep6EVv0pGFRbghHNBjiSh8oE+QvRu
StPJujo5CeRBXIlBZ3SV16eOD8yiOA3ji5TyW1ZbyrrPQONR4UG7AY9XMFpE6WR0nzJ4+RfIzboV
ADOBIZck1YAaJxWE9MYfsUZ73yZ+rcHmAsqO/ldO9FEA++FCTnP2PkfKBf0Af6qK9MmRpFaDeA2Q
wMVv4r25nGjEgpm1+1D4VEQr7CGkA2WdUXtb2HxTap9e5onIbCqsqSJqeLez7ft8C6FnjwXgg9Uz
pIr3zCEnyZP76i/kUebyqaCyRO5MhswBcAhUyJIOfeulfDI6BvfKgdjky25Q8E5J9dos+MCZgAy3
KMR4UCiUECtTloRIHks3RT0jXNeN3hsVUHDQcY7PS68bkEffzx8Q1Oh6lcDEICLZfjt/TVSJdZQj
8NegWrLX+tGVzapGQtgCxTGnkrioeV8vRlfsrZhXmK+iF923IetbxmbVtJeJNz0OSeTjSOiZ4Eug
km1lJvvXC34dPTcpxA3RJ6GKHmE9AOB1SIFH6VmRvQrAo7JALiKIszzeqbUSyKaci1pmZgkyuD9Q
sHdZC4pyjIokq5oFuipK7GCUYsumx95PpEl2DF3L5tRWmlppAzQr4SEuzJgahCEE4kXDEBh954Xy
uhs77SQkbSwcMyXr4604ZLy3L/2gZAzZZ1yBQL87Z+0xQy1lC3IFPjwmaS2Vb0qmtNlTGwaltu5r
ICbtsoqF3HR5OQBOdOxi0dL6WOC2WT4M5YZPZHeqI/CuvOc5tkCDSucKnJXGlfcMH+j3l2QI4mrv
S5Kv6CV4v6FoJxUgnc3KIMRLTxNBfK7JYlA/9XUI4H7dM5lwGGK3bnVxzAe0ZwwJFPACl4nAxsPH
bGNKLi/4K65U+wDUTgUbOZkYt+m3JCVAs0MJXAyCL8TIA8ilIjdj/ANqBGJ+kpNOE1dKD3L+k1I0
PvrKhlJgCF/zRWbGlRIPmPqyD0Zd7ZIs+UjBWiWbAZIG1Xet8l75LVZN4oHBaqyYdNVkotZtPIaR
whew2vih6aMTNn7OopCPClJW6KaDqkESyoe2VaTAgQSDh1Y21IHQSK9FfY6aT9lqSMx7XqNA27uS
U+7sZV0zGjH+uahJITX4a66lqRNp0PE1u9xrvW1VIjnyG3tcEHebqo0l/8A0jSy948fkgEgkStd+
1EJd15CwS7XneIyHgfQQNOTNoknizHALkDKbfJJp+CItVPpDXTLQjW6GkJdtL4uDcNfwmg+tMF50
I2mHJA0TbN3SZdM9EyMpZsOBqPih6DLfCqPYMCRp26w3hyBLIQqfuVWR6FWZSZGuFugJBgVWlQ7l
sweFQyGEeorWpZc8z5VxlyoFREdivo8ZXWTQIrUS0oiH5LKCSeJIjoRFZ+Bbam9dQ2M1BWN3mnJm
w5RCsi0yNsXk+V0tQTEVUQ2H9rc6UnuChkmNIW3VJcU6STqueAILQawA4jsUw7ByA6ZiL5LaAzYz
anKpfnidooRfY1bmku0NjFyh+CEHrdm6sTboPB+0vsXJXiRgqYRePIwymJJwNppiw/mDDOKKHCL1
dlyVcQrWloLTvpk0gSgC6zWeZIzQfPunIc3jW1Cy9PyjX+Y+c+DKlIvMOPGK2mTUoM8sLuDZvCQt
y8Sj4aEhRf3t0pQxQdkyvvag9/GgfNT1/xYumZkrHZTJqPqCLw39IDT/kzi2EW7hbHSCGjrbobZt
Q4dl10rgoE5JNGnfpx+t+lxEX8DkkMIPfvs+NzT3X5CA61X7XficmTvvP+xXAljcUPSmrocyGVOA
TaZyt2cxNYFwHWcjpawSTjLUwn5sbfph1AWLyjoSgKgbYfR0o3SqcS4D7lXWSWU1sQRGfZHUwErZ
JjRCdkisx9Zmnh248iBlhagFrB4SFRsL5RSAt2hkHEKpMNI68ExgZ94fG5krS4JSCyUEgGJA1/IH
OLwK0YS6UUPWRwtjzKDJHE/yJj9wDaavRoJeepZGNGPUBA+v2ow90GpopZGpqiEv9qhSFz1SSmDh
u9JUp0LnqMk6TSigqS5wJBl1WcI7OeAN9rv5CZbQMdRC3tmiAmJWLsuST1V+j1g83J27HOjqx/NK
hdy0BToGrCpvFOUAo8kRtOCZBoDzj6qBsZHkS/i7hYlTqH0iBV4sKb7C7+V9kCDoGyGgMhDB04cV
Mu6Ph0UHfv8Z11Q4RRYQWUuaBUWAWmSVSaGwT0LXav2dUBqgz7XcMYPv/dGCg8rWhgAmvAW7U37x
6ujd2Z1it6ttKlddqiUq7KKgMO5k1OkhRBGgPUXFL25fHbvXJbAv3bv8H5uAqKGwBiK0uzqxxHZx
zkW+sO8GM1l1MoHCraZX37iywB/A7bX3JZOzSylCgAJPJXDC0XR+FdBUYhNGwh75VTUmrGikEgl+
hufQ+V+kfVdz5DiT7S9iBD3AV9CUk6iSNy8MSa2m956//h5q785XheIWY2enY7onRhGdBJBIpD1n
iNaOctaLiy1FVAjEVzi98gVeb1jTpAUR6W37F+CB224ruIo7vMRPsYOWtOvnt7iwf2QBS+38+Pqu
nbTeyLCVGkObgPSkwyF98v/kFv26Lol7n/7r0E4kcbdB8MEWQ3pIotTUOgcAkH+LEm7DmkJywcKF
HPl8RbFa6XI8yxGYeBt+0GgmKAFyZ2fGx3FbPddfZNcTpj9fX97aRnJ5+LoSPTopqXLbpWYUZnap
/KSgJwVoQHAjRPBzXv9v8rgIPkBDS+ElWCZQ25HJEAuHVCw+Rg/VXjj+30RxV1wMjaQcIuij8Bg/
ANvJ9oAG/zSKbA3reG0P59fhxJZ4QidKfpP/rom+SK+AOg5DzJpIvikpK4p/+Q6AnwBw2L/MD/CW
OMUP+ilOALhs3A4NxWyJyJKksOXiLkFzrQDGer9cU8xLSwmoXiQBgEgwR+a/2YmT1cVlVFC08Xq3
WgD64aqxS4/uMgkYiWNrZbh3aOKJq44JUQwa42MLPptRUNcgpC6vx/lXcNejEKLWz6fUuyXyzxhv
8gyzqive2JoI7ioIMgB4BESBt60qO1GyQ5zVq2vzWotCkL8C+Dd8MaARnOuKZBgj/MvOu639mnXF
sSlvWmOlS+BSH9GQhn+AdqkiAcEbR1UbBdDuTIFL4732Jt0Vii1Gf2rjLsHUTF2tJAM5txKG61wa
ZyDHHER3aBUKXF/xDbNNM4kJtVqZ1y8z3+EDMRQ1ch0kBQDVRyrsQvGDNCpIGLnNlO3S/DFUUSI2
84QhrLKi4gVhOAOXhm1MrJp2vYJmPFIwoK3fRV1hR3pne+Maitx8WOcv3vk3cUsv5UJoYiRA3Eg1
9mX2qPTGzk/uu2xN+/lK+e/qwToKgAMgZ6P7h1ObpJ0B5DBM7NKwsUryWmSgi4aT6QeWcS+ywJVD
NvwY2ooJ5XFzZrkgo0V7AmD60F1/ETNMIShe8jZxW6B1olhho2yaWZHjb3xbsgS7tqiFpi5WbVJU
b9Ewu9HB6tQ4z9IfupIG5TvPLr6FMwGTETXADOkSN5FZFxwxExY2GCpWOpa1h076kuLMzP4o2iai
xKRgJRgbJiRbNALKwlsDtvmPMLVoexAEuy+ZFr0m2WMaWFIUMf+uKq2ovBs1lnwo1S5G+kB8NVbZ
Yy/vCngG4AGCEhPk6BejCtEUj3JZ6YlbJvkfIALDMRoer1+USwNzLoLTyaAA4EqTkMT10ZOZd7tB
t5A1uy5jSR3P1sEdhUo6H/CcEIIBErA9TQ0TI3vItsrtZBua2TZMLuxxzelbWxpnoJUu1EZ5hFQQ
OcbioQ5tWV4Js/hc+6xkoHKasYrRMICkLWdmxN73Na+uc1eoSqcmR6l6VOPW7NGcmo1Wou0MoCj3
dbwJ2hXRl47muWTu4Lx+aJUpb3I3pY8fSl7ZNDFn9e3XWNkWYq5zSdzp1YasZ4Xf5m4RO0SyfGqX
ETogWE83ze3I+mDFhVhcGfhfKcWYzmxKzt+8QknTyEDN1k3Vd6FBiokg/1m8I0fIQnnNQVqwyQDU
+I8wzlKKg5qGUlpgcW1nRtGd0n6SfFMBu23lDsy7xBl/CELXL8ibULrgTTKJyqmKW5xX0JdmLe30
YA+nnWBEQIhuJe9x0I9o2grmS7hiCZcPkCLJIoNhFqVxLrVhTFkr5UKZu960qwLBAqWOyKoc06rP
RDxW3s0QrTwEfC1svhfobgCuNMrHIJvh82LABS16GuiFG35OTnb8Esz+qILC0Kaw+/LBbLfJM1ln
Ebl0d8/Fzqp14nyKdUiRHCaFO7af6k/aoT3LS+Bf2LWAoeCt3tvetxxtVHrb342x8dxRcxjeCXiy
dd++fuB88fxiC7hdbwYfCX1dKVxhK5qKEznxswxc7eEAxozEbCLwqkwmwGrsCpASPRtRlAGbqJ2/
qqvcwpce3vm2zD8/2ZZpLNCiWOA0ot0E1Fh0giDHZWZbDIW+GbflTbT9i+lI4UhtaXd9FxYPBMXX
GcUbM+0itwmRXFKRZFnh5kVujhqi09E348GJZCSHQGYJeIF/IVCfmfUAKoCJIE5gPzZ+gLRx4dba
G8D1TbG/jTzfQn2jztFutNbhu2A+gHuNWAdM6EhL83P8JZkEb2zlwk3HwI29bCN4JcsRG7fGmkc7
PyWcAdFUGMSZagE5moshU0VMpbAKyxkaxrPiDZIz7Nm/k1caWpZ8uFM5vOfs60ogTRHkdE7y1DxN
QPqXWHQn2KXVgXJcsOHM3aI6YHnOYH6OzH8MbLpN0cwPlspHY7fGsLHgBOF7DLCjagol6F84V15R
zyIYr7R0qyIy8zwy+3pla5ckIPAB+RBMpHLBDicXbTRoSla6dZhKh4HQwI4Iyq7XNZMfAv01COjn
nHnZZjYnnl/GyItOqsqmdIudbM4N0fFWtFVbOwzsxjf17WQnD4X53M9dWYm5lttbXuR/pHMPXW4I
qPrLLaTTukJvSCEd5SAcV6zeb/2F19LTRXKnpWp9WrUVFinvsyfhLdwivBNZZAF8Xr2hTggW3feV
+HVxZbKM/SXQEHT7nytIlXUgMUWR1Y0noEalB1QtV4wKX6X4r6M7EcG5JJqvlbSJh9I1tvI++gaY
m/euW5Vd30i2d9DBzro2PLX4ggLX8Z9Vcec11ZIa5jVWFey0b+UNG/oSWdVXdgh3qE0b++iBOoE9
szJeV9MlbwHpX7RwIP+rz9nn8+0M/SisAwP3X8typtQmkkWeJYKFa5P5txKiBBqVKxfwf5AJrGkN
U6tU4l0+LQNvT4z0s9uAEl22nWMCWNX9GtTV8p7q8NKxPsNABe18acmAuXxl7EsAxeubeJs4gg1P
KPDM+kYBxUl7UP7MqP1/ozVS+qUISIPZ/m/Jvxtw8gJXgG1LpQmStbvBqgCmpD2g6+FuMj8Nqz2Q
lTOc1fHsEqpANgSTMbh54IEh/3e+Tq3I26IGqI6L+aDcrEjQbnUQetsVIjHrurrwiG1gsT2XxT24
gScZUebHpZsOT2n052f8CMDPbQnNYTR8RtW7GqWS4t4DHEvDtOYu+sCf41c17Ltnf1ePTuLLa+q0
tn7unPuq9aWS4pt05Q1AxBLZBdKjELyXU2CKAYt3XbyJgA6IudJxM/UmkVZs/WVceLYrSN6dn4Bi
KAORFXxB0//1tp73NwUrW3k3Kb1VTw7Yu/PpRSrXYO3ncz079znrgrIopkzhiqBTnpNaiE3Y6W3r
ojfELvT7TtrLJDMTsBg3/p/rB3+xx2BII3iWZRgJcDLwwI8hUdqy1PXKLdPkrYh9JyvAgdG2L9fF
zGaOWxLK6gD4AJ8vgkG+3p8NWq8lIIB369G3c+UxxOBqn6MktjZ2sbSeU0GcvY1rbG3aQhB6hZ6i
vDBpatxOar6ybQvrwVDHnByb8S1Ay3x+REStC7QAhVhP4RYgMKXBMymc3FgrMS+oAhQBfgacXKSP
eSsuhSowl/uxcscXNWGqWR1L1W4N5/rpLGzamRTu8hd639FcnSqXiJlZR8fQnpAzvi7j8i5p0GlA
miKdKIIUnudBArZPge6EqHYlXcDob1cqwPuUqs5CXGPlkaabce3FZtHFpWnIfsmGWojtronXqsBL
e6rjgmFmZv5N58yKmHZVX2hK6YqkY4mmbsTwO1Yz0yMh5uHXkriXlhXrxpMBbCMMPKEBkVOVKIt6
OaF+5U7F++R/56WMGrelyCi0oQat9PlWKI5JHjwPhWN89I2/aQAfJ7mBuNVktKa1pk5a9HoCdunO
GABNcP1ceAQ95DLm70N6EujBKDLxqhxXcZeJPS3dtjK2TZaZ+negzFQaH9I+qs34qSAsULaCuE/i
0KHKrhhu64BsqGeP6m0FNtjk5fonqZfGAlMVSJUC/AIAVVQ+v1xtO8XNQAl83LF8LY3QbGJ1xdlc
0HgioykLtRLFADsapwOYqAqGrC8bt5AmSw73A4bBYn3FSCwoGualKQA0QKg03+HzdYRtTcoprhs3
j/fS9Lc0DCuKDFMOJkaUZCU7u2CRzoRxdzjJfUnP9KpxtYqacnsXFN9d8RPqH9fPZv5rOEOOM8Gz
pKio7+CFOl8TKixDVwV56+rNl4BuNmpg/MYHuZx8K4vPGkox1+VdhlsIBoBDgjSigooEFOJcoNL7
haLqfesGdKM0EeoPfmpp9VvTyEwx3HqHfrGQ2ON3/iQe4l3+BKACI95DU139UKvb659zqTcqkm9w
PMF0IqE3dlbdEwcwSZNRSNSwddPs2Og/NL2JSL5yI5dkIL0ILi7MD6KWx6l/oOaJAOyV1q3Q0xmC
rC9Hnqn73+adsYQ534FDnCf6+SHMIhP1OmqL1p2cBvEBAASB1whM0rVw+VJfzuXMiz3ZMIyca+iH
hhw6Insm2jTaROmmm8ASs3KlL63GLAl3GrE52lB+FelEUqD0aoFiUeu2ih6YjTTcycCEXTmbheUg
lS2JcJeBUgaU7vPl1KXvTxgc6NzMcmITqWamrqR5Z30+v2Ag3DiRwJ1+q5dGhCbmzkWLC2D5QDu3
o879Wr6cH2mH1QdP84woIMozWSBvAENi5FWrRJ2bqOlt/6T38OCbnVFhXDF8ToP7qS3exCHdjbW3
T0AACuzHQXVqXTXBeu8/BWgPBgZAcptnplI+5mF+o0+Jg5kmwXu4fuUWzhVfSuCgyuD9uRhxpWMr
ITgpO9ejtbBrki60u3r8uS6EH7n5//vxHyncwRZVNVTFWHduOt22PqiXzSTA+6x+Bkc1HUztzu8x
oWrkx0HMXoq/euBEk+3LyYp9WVjsL4sSaDzQJSD9Ai6fKHGX615Bs3p00RrNjK4FjP/1hfJAD/NC
IQE2FR4lIMX4fq0uU3qxSLsRCQnMuitv8UP01L4MN80R0Ckb3UoAJRoeaWAFk13vZPZHt69/wXzj
OQXXRDjNaPuFG4gxp/MrJARxHwu1PLo1OCb0NDCl/JDUjXVdyuVziGViNFPFxBCe3l+v7GQj9SRP
82nwRlfKhq0O4AgNWBVZ9iqvJeQuWxSwoTLWMrd1gABanY/0RFLfZLrY1NXkjuZkDTvlUDz6QCAe
zN7K7PGAKeOjb/6NNtPj9RUu7eOp3PnnJ3LDNGwzUSgn9806rkXes7bzZ3T6d8+7e/J3q3LUyJgk
mVyDqZuv7tAA304z72Nnret0wTs+3z3ORxorIgCSAZJG8yvdRFZ+S3fqLttOm/qttj7r7bgRHN1F
Vhr8k5Xl2fnKjVu4EHDLMWSLagPGvmBgztc60YlkZZ/L7jD2sYn+fuYJr5EYMvVHE21QoaB4aRIP
UNkPufxS1U5eBU6c9XehBzx5JCkLfdp2+c002vIat9rlc4MerJkrENUJhJm/MdXJOVQBwJdkX0L7
P9rzzXzCENgk68E2GQqAsqip7gi62KIMr+ib69q1LBk+MhAMAMnG5yAIzZGhRfLSrdBj0qP3IqMp
E4eNv8vrtxAs1NfFXdo9NLgoIKlDrw98f94qUSJGwhRFqhtW+q0mFA7AblY8ngVPEkgbItJpcMip
pimcqkkjSVFTNFS3CeziGHmo2u4myugm/Unc9KZwZYHFMutvqtRSVKcBgaB0lJzQksxuNZN4aZ/O
P4bTusgDB2jsUdUd70UAE+gHCfBX8MJCMxx2dbuloEx+ml5A2TY2W9kx2t31Db9MooLICW1VqEKJ
82wAn27PadmPwJVQ3VIV0PBpKtI9Zm5I9lxEMtPbfRLcyu0+pntNYmSiJk2cSPsCvlT/df1LLitV
v1+CpxdcLkhX81ljQStJqU8YoCTfNEHXN1Obh9i/E8zwqIV3KfBIhE1a3pYHeR/sVTe61++qffIw
/UieLTP5VSJbtF4ZW4WagAKaVh6SS38MqEsaRRHcwKMM+M9z8xBXtZwXEb5ubL5bQGA2xn2q/P2r
gkO6FBCWv17fjcsaBXbjVB4X7whAj+v1FPKGbkP2/Y1rgCrg+dN9/LOyMGV+aM+NPCQBUwh7jhb8
iy4vP01mQqZYc5U7EP5STGgch8nxHzDqpjmYek02PWX98ID+vipn/qF8MSRHvu3epw/S3QrOpNpy
40zkXtO3mTCYBailS0fYhOoaqcblU3f+pZzL0MRV0xE91dAk0zG9BC/8tNfUtWaHy0cPUpANQWs3
zARGX89PWg6kwSd1r7neaMbVxAwVUcRDiGmyIaiYGjBVxQhLHDtrHtHliMB85vBxgfElzSPHnGQD
g91jKnSaG5bf2kGYCUStrLY6gG2O2ya8G9EU3ooPU7iy5MV9PZHLuS7a6EmtVjcaLN9LFT5lOPHi
X50dnWdyCJ2dTi5hUDW9MMb5pLlt2LgTibcdbTaKNqxEf7PxvlDmEzGc/45iYaAbw6C5WqJttD7R
TTIW3xWSsonRpXaYtMXKk7XwQs4PFXLmODsZie1zdZHS0gOjrai5SfEeV0D9d+pYe8CoOuuFcBsM
gn3dMiytEAxNGNmccVlBYXwuL9djoky+rrn9kDHVf9XkfhN5jxnGJocqXVnc0ns8N9wiBQfnGUSx
58LSELOpgGzVXGBN6kyYgFyUZxlZMUEL3h+aWn8Bv1EuRHTHPclBK2gYZ5ZVVwfAWEaB5Bw/pMmL
qmEmR7V1KMpgGyCJs3tg/xPgU33FmVMa8ww3RuYM5T1Cs1UD3Mk2tVcTCosOg04lYM4hSMY0DbcJ
WhtOrRzrqptFyb4pKQNxsyXgfDGgEegyw9SxqQFzzvO83Jw+QWCAudMZOF5RnnxjW2ivBpi9H0Hj
3bU3SbiWGrss0sNsYPB1hiuf5/v4ToRqnBqlp3jCgYHINMWUwfNb1VvPAlrmp2ehNbrVHsIj2Gyt
UXyu16a4FhXyRDy3PYOKhB3UHc7pgKHMJgAudRiVpVX7GCDDbqI3whiVlVuwpJjoPAfxHEHzDPqi
zxUTOJSkJyMeLU+u6w0SXBGwL8EluHLX5m/nzQn4sfDuI4pEWz1nTkihYCC4V+ArPsHDt22VPRjm
zYPPnA+DOd+bkN2KJridHeIKlmnbN/tX+4d93nw+P7YH4E3/CYBU/whUrfft9n67fXv6e/8I7EDr
YPnu22HvmYf7tZappeM4/WTukSxo3zX1CG1tpsYcomcyHnpSOp10J6Fd4/r+LHopp8K4F8tL/amm
o6q6Clrsi2qPhkeZPKuZI30JpaOqdvqs7OlNVBw8gLFfF770ap3K5l6tmfO6jjKcjZK8q0he9pWF
KfbrMn75Pa8pAGfdfU8simYgqnsA3uLgzIg9AFEDFJMMsFMyczrZsT0waoFlx8dc/76+QXgM2nFr
LUReckApAY4ZmvGREeZveay2ipLEeGf88SMftt38Tvusme7C+iBqTpWlK/u7dMVQEwG2Faw/HCJO
98uGlsKMmeCWnsg0jFAFKzWE39iC31wkaWG7JEQYiEHOLzE6CjK0cSW664Dj0Nw9TexHt1T2TWxi
/njWzzE0S0tndoQujsct2SVvLykDa8bDn7VBuKV7fvolnA2j46DKUzevVTuMrqf0iMA+0Aixok6/
h3RtxdxDB3yGYMwIVpyycQ8MzzcD3AFfNTNYdfP25TztqPXzy3NjGebxu38DURMrGBLMQMZzPmco
r9i5P+Sg0XxpzTXouKULBdBLCQQkAJRGovX8OKYyoFlYtMCOAGJHO+47ZZun3YpWLe70iRBuBwSt
qUAlVOvuAFtB0WEJKJQWqKL55/Wbu6i9J3K4B6ImyBY3DRbT+gMIuEiNQZEyHlf8o+Utw6z7/BBh
YmD+ipPEjFjRzJi6QXeBI4RA4aYbtxLwPa4vZcnDNHAk6LsmyIuo8rkQAIN0fpBlujtStEy+YCah
eCYDJkWRnMi/rstaPJ4TWZxBl0VgR1VRqru+cZi+xcgqysqU6jWnecmYAbT1t+SM1/uXB+Jk36Su
7Ss9KHW3AKB3pOzqWjTHoLSG4R7O1IBiomE8XF/ZwruIc0J4i2fcQP8Bp90UyMx+kSi6a2jjeKBS
UNpNKG2mQr+tkSUCEk+4InFBBUEYC45sFZAIcz/x+bkZowpSDgFGRamAaxQhw9PVT9cXtXBcZyK4
LAEJcxmAEbAnUqwyBW29KtImk5Oma7wxC4pOMG+AIECc/zU4RU+m0G9iCYLK8g86QwJMy4/Dyizh
moz55ydKMTUi8UkFGU38gbW0ZCsNK+3Qi/uFZKaqIdGhwXk7F2HoY5c0I9R7SADV003jk64jxFcF
YHzFGOO4fjpLKodhLzTuacDDQOhwLk32sxTU4b3uCnIe2F2QA7d6ojHz6gCjU2kYbNo8WLnAvxzo
3BODNDEhgI3DrCSO61xoW3hBK6UilgiQ6FsCvOaXaPNSWT3oH0uQaZTmnc9APrl5OB7fj9R6YCN4
424k8MaZPZOBANizNd9lcSNOvonbiFRAUyGwHqA9RvPUhAM1Y9qCngGFGJAqs04rVHZ965d06XQX
5PNdiCqgoGAaTgdj1KNSPUTyLglXKrSLImBOAAWEe4EzPhfRZ0MKRCFJd9XprvcfJ4xR9XTlfi+Z
EDSY/SODM1qGDzD1sFFhJ6f+e5CabyGv7es7pc9bcaEwJzK4O9EoYtUik4+Riv24f6ltxNRmA91B
NI1fMavewBHV7t8UVjlwgp9+clOYFQtwrgzDC7n58LN7wPXZ6RgICk3w04By0gMqFv5zBiYFVBV8
mNfOBD2SyLaadf9v1EtXkBAB/ASaUfhb3dXqOIw5wWFrvurIfgI4qTR/K0Z9J7dyeqdjZspa2bWF
TUPOFARQaPwDCBq3afDTY6knCXE18jwmO0RAOVi75Dz+3zsYGPcnM8M65voBdH6uZOnYjn0lhQRu
DEYYxEzJraRD9b2vab9yZZYu6X9EoVh6LirJtKrUNAH6XFePkdq9qIP8SkKpYYBE18wAfLLO9U3k
mY1QhJ5HQNBJgw6v35znuUg/oZAZpsR9a0AaXCGgekE6x0rMCHEWpr3M5K5mwNNyGovavfkm2+DH
1qstigHXv2TpLsO5Atc6sr6Xg02ZppVDolbENYS9oN+L4o8B3+e6jMX9RVuKjhFueHI8XYRAYm3s
/Jy4ZTBFJmpgR3DKIzWjIaesHKdoc13c4pLA9IOa98xPxWNso3FpkkOvIS7g4JiGebScfjbT83Uh
8tKDiqop8uQYhEEDIWfZyRioQji2xK3A7BP0hx6oWXi3x79DcxQT1lHHoBiOFI+ljgydugFiX+Id
sqlm2TYUHoYuZqhzsEHw2ej1t34A8CQQe7VHca31+HIqYVY2XCK0naLhD1Nj58rWD01VV81IXC9I
0SquOEFz6BHo+Tu5sTTJ1DGeYday8S/OgeAQ1HnWC/VGzoRXvUKB2qEQV+rBQk1Icy8AoW3jIdm4
Utn8rUzwlvxU1KyBJw5U1WNOQIggqjU7Z8AvDcXyEZj+SFdgRAldZA/ZbgAVtAFP4A5uwMBi0wf4
+4TZxYQd/c2Pb7ObELvAAsMM9vf3rWn8Cy+PoO0DHZ3oPRL5ZxMJ9ExLgCDihpP+BCfoSa9IaXqD
LK7ct1/36mI74OyDmgXdo6AJPN+OAORsgHI0YKPxUiW7mHWW5Ix2ze5QxtpK1l3Ifjr2nbCbfFcA
5A0gEaj6SjZsHcPCr9+U3/ji2tdwkZVUZkVQ+PiaRB+Z2loGsD7/CP1GazZedtBTNwpqU9GRszMw
nwNyJbTfg4Kl3o25rfYyUGYHByBLYFpCW7ZwMJQd+patQj+M9VaJDjRCOB2bTRMDIPhNCvbpELI2
vqtbpxYADYzo19QpE90QzGZqWlu9DsIHf6cVo6l3a4vFzl5b6+zWnCiiEAEVfBoIrEKHYUMA9WJ0
8/p2LtkdlIpRr55jOuRnzyXUcVzgjvvUJcOxmYDZGT5RBQiI7coTtZSxwdAWgN3n5iE0YHB3CkUL
PwwyHFuFe5OzN2AyWQS+EWpyDK8SYDEMzP7pJpTpAaQV9s83Zd/fKtN/WRUa2xS/Z/dnZNS+jy1k
IpgVmWsFlIUMAfhgwKQxM/bois5Fml0pN0QJIuoq/qc4fmZDDUSzzzL7NLTSVmm68lpegnHAlJ7K
47ySqBxKpSkgj9Av0b/1FKcEaV7duyTAq12UTCzNtGdqYhmHMOpNY3C8bBfAKdTH+0aOgUMzmIlk
K6MCBQQxPLrukTVNH+vSSqT3UTIn8A2mAivKh6R7od1j7DFtirexsDZZsfgszPs2D3GgJ4Rv5Rza
PvdLLaVusqPDuwdMvQDFpp267UCgrrrDSq11KWVOTuXxVonEuhGUkNcBKnXK01fNeBXbwNTvtNz0
jfuCwlIDHGEKbT2+B3yhp00rnh5PmvDrd51+A2+LAgAVzNMI7uDdiYHpZY+AGWchuGYkyzA2mP6Q
1Xt4MKZCnCkF0OlgE/FTDKuHKgC3k8ek1andWWV4k4G6LaCRUC5CIzL3TDZiIFZhDJXqcf6uUiID
lH8Xhanr+8TfltGK/VgYQ5nr7CihwnsHFaLMqXAJmgwh9wvqghFCqW3tqKH3zPWH99Js0ppNwP/I
d9dt1lIh8VQmXwNHlr3wdD/HtqMDGhA+TmAOW8EGeA87UvaawU4ADs0CyaWLQWwrXamNX44t4tqe
rJnPR4x6WQf1LF8bnKbWD10xoPOyA2OepdebYKzNpr4DUG6aHVTZqvO1wdDZVl6e8T97/tuJcvIs
tIMfNVoP+aVR7BXhjSomEXeigvnJIFjR8UV9gucLmjDUB1FdOH8gIjXQRupVuNajxIAeZRq1lcAj
jchB0I+yUprxWrFo2ZScyOSePQBXA2YVjbuuotjqpifgrMbmohCMzgemN6/Fs+T9va5TS14+au8I
D4EohLkIbplUi0ogx/bUDTXRarI3Ed04efx0XcjiuSFXC6xioFeiyeF8L8eqldS8osSNotQM5a3X
Jxbx7EatTWGNXPM3cr5QEugIENORoUPUey5MB8UHRWGPupj+tqJdtBNBjY4LyXymokrksycD73AA
FChU4SZLYF+ogm31m2N+01vvc4+Ux9LdzXPP/iRmBlcO4CioosjO85/ru7KoYYjlkHjAxlzEy4Gg
y3XWw5BrQeZSDxo8xoe4tRCFOPE4fMRVCQj3t+tCl1560JKgyxjtoOjI4NwRUcpb1MMhlNYKy2J4
IzfppjUAvZbDJ5FWwrtF7TqRxp1F2VRxVGpQaB0msZC/VPnPiGjt+pIWY0j4ExhvBKMp9JjT4dFI
40wWAph+4SVta5boX129a/sn339Lmm3SsBaNfWKI1+g2ytxU2g4aAfhHjl6Qr8i4HWeggBYwVGNh
V0rx2vjNpgo3Bd0U/fb6ty7cBHgIQP0B2jgwUH6TrycWLFaVKegBD+/69Qjk/HfVe8DkIIv7YxWt
AV4tzCKgHQ/t5GjOQ2nJ4COl2CBjbiSzCYOjD7+k3AbBZiLbsVJZBLrXjLCpia0YSbqODRP+pwxI
4CetX7n+i3Zt7g0EZpmEJBvPGexLU1MWQkddybcDzc7zTfrQVqaGxEKA1mjpoV57npfU/FQi5w2Q
VPWjKJjNWohY3Z+Edz+L7dxrMOP1XcX9Ww+X5PrRronkblbr5W2UjBA5xrE9qfDrm6chucsxpewn
va0K2sqk3prA+ecnupRieVPdDbPAvbdP6/Am9v6U/gPIGqws7LbXl7dkrWaaRBhWvIkXlUqtlZW6
QgbHTUFUIlQHiW57genoYgSALn1rhRUHazG3hwnsGUVtHtr79YNPltdXfYbuCfSpyWiRofsBUZO/
LY6KA+RA9qHaJdP3c01CYk8xwJM69lSbE0Hoa2fJytHO2sI9KRQpKgPLxnwrAFvOd1ryuxGk48gP
Q5Ft4n/JRb1tCGV5v4bNtGQfTiVxZ5oIRQKsDUhKvI9GrNgcC0m0tZIY2TFh5UgXl6WCqxXTe3j8
+R32u8AHs3FAXBSf4EFFjiqDpkXPTUlcyw3/NjpdbOHviAb6T1DSnF+Kk9OMi27yyzIkc/dJGO0w
CDCRnZ5/T1YnvMeDHQeFFT+DkaH5GqWbsB5N4ECgHabdKcPTqG/keK0iuWSVwKmI1jfkkmCU+d6s
MjaqTEiRPE578O1Oz5X0oFI70D8KId2R/Kj4+YuivF6/RosHfCKUi95i1Bb0IYPQDjZXGH7QuWg1
+U+LORHUL1dextmvuth0PIgouOLFR+b4fNNFQdGzEMwarhimspkk6CAUknIN82NRjU6kcLejncJE
7KYCCTlpP6aoxKEa1GEKvgef97jWMLEUdwEXBu/aTMGJTk/use8VgAHi6UYa7K0Rra8JTN4eQHei
G/rgvyQrHUaLS8PW4Y4gwgcnwPkGTlIZJVlUI60fvdMGRlz9qutXWVhralk6KB0eGRpn5lnoCweZ
hInSpSNxB/oUTi5tVlzNJa2bO2x//WGwznPrqEjnNZiOIC6wmJlWvg8AgTCylxLUP732eV3DZxPF
Kx3mbObtwijOxUh8qfRRFGHMDROh9iRXLJcfkwk1mPsa6es1y7yUXkPr6D/SdK7ohHpIIqN/mrhZ
TXdKfivmQJaK3ithJ2WfAUC1PLPSYNmC5BAlgVVUEjB+pv2QVDZI2dkUvw41OOPrHQ1eyJAyz7jz
+vsgB4GKKQDtfkCSOzzEYEsRd/MY8FTvgTuxA9Y57XBxHzAiDHQQlgmYHMluAGLdjkxIH4gfMnm0
ru/swhN8tlYuZwnoZy8E+AVxazl46JsN1QUTLfGYpDpg5KffNdJayWlJL0HPiTlPpC5hR7jd7eE9
gvIKZ5mSyIwy8ZYKxe76opauGIgbMDCHW41Eyrzok4fB8Np2BEwlceNcVVmXyIZJFAABiCkySoXv
k5VHT5kNxIV+Gii8gmkAQJ98NxQRgzhtG4+4t28as9DrglbMlznD//Zx+xVZX2DmZm/43WcoSZtz
Xl/Fr42emN3z9aUvjHzCQcfMFIIxFJ6B632+9iDoMW0u41PUwVZalhIr1Q9xsNXbnTjtuiE2e7ep
gfS9F9HsNgWIWxz47kBJbNbgO5aawM+CBe5bDBoqvkRL6grlVm/CrVDaOoKT8SEHuquxQb4ji/56
ilkhvvoBmMi4Vqleyi6dfQH3jpTSAKKuEeFKkHzkxKnrdteFwIvTHKKxrr+fZz+mnyKJWZrvhrVu
jKUoEpP4FPORSB9CITkPhbZJJ/w/0r5rR3JkWfKLAmBQ85UiZSWzZFdXvQRaUuug/PprrLt7TmYk
N4mZBabR6CmgnKE8PNzNzYqOmyDDRj9zLW/abHpRgbvh6UusnGV2gkp8EP/i2V9NeY37/fhrAgu7
hmpj/CFFozOUNlUau5YhF4vAkMq/+Uf2MqxpNS8961D7QskbpSlJB9jyete0KoGeVtWYPrO+4x0b
ZMzt0Gpo5vVJGzPHVBPbio8Zd8JHxcqdku3GyUX/jEvX5mzBPVjgGDBQI0b4hMLB9Zd0Ac2isqd4
eE+gIskP6Zrew9JtDwv4zSBDsMAALOzKMFCKUm8gDMvNbQtl2h3hT1Q7zXwy1VOpq3bVHKM1Boh5
pQUPcWVU2Ih9GzUVy1XTt/JXzfo5F7q4slk5+wtuyJqTYSCygpoSUJnXc4dd0pVmQZAJkGKAlDMw
z6uZWgGdULzlcE9OFw7xZgDoGDXfId6BprE+SXFrPukG0W1aWv8iuwpnBPguFtQAB4bw9mjkKs8o
x2pycqLVlj0S7ZgihZ893x/6QoCAPCAgjQayAaAzEqa34VWsVgmmN0FSSELcLyfHttmhZBEgmgvX
sg9Lq3lpThjWSIuRNVCvAvn9ics/yuikgY77/29IwpG0SFK204ghxS2y/xD8Kje0Vmy58oyH+F/E
22gwxzJRZeZZkoSdY8o8TVq1sPwM7cQJfVVaFAjJ91Ze2xBL/YRXlgSXqILeqkjyHOw4cvmeogdo
hJJprW4btjH65lhYtlH9aFo85Vy+BlpedHNQHjLgjpHJAUbu+oDQQmmsNqosX96q0zZJHlOIB7DW
UeRzQi1U9vZa+8ytQ6m8EjD6xm8KGq3X9D5n/yK6gtnBIW8tSyATFRZWHVUlarTG8jv09HMQekwa
yuR14DTmSjZnIUQH0ABgTw1RMxh9BUt5IUc8noiFhqTc1YKHMWttHu9p9GT23+7v1qUT8V9TN2yE
OZQQBqsLmJ9Jh4aBoAAt4wAG3DeyENzAr8nIOqJfE73hIqiuYFE8khibJ0pfKs3NU0drv9MGD4Lo
FPT7FEiEaN9nnwYBZKfyLPAitlvg3zjZGSuQkdtVRIqDIsrCX7hIxERHCqAd73ScmLSUPgpafQfI
BWo0Rr9JlWbt0b2QV0CHN/p/keycdYa/ElsXEa1UUSAue4qVpJoDdqmynpOuGkJ0MyqdMd1Itlp6
92f7dklhE602eEFC31j+wmhe2OwT5PohR8p8jsgw4JsW0rD9CjxoeWAXRoTrvuHyKEVmyPwm/RvH
z9Ymz20QZuqQM/5FFMnNp7V38e1VAS0FqNqAOQJFC1OcSjTSjxJDCcUPFUBw2UcR6X4dqNsu/J3m
D8Cl/PNZnFcN9E+AE95QsHRqGYL0IbZ8CX2a43So9lIVrxVR5zfTtUvBmC6MCE61UcCCUCuh5ata
61HloYBKg2Gh9Uve5vHTYL3r7PdIypUzvxBJwSzuCx0KyUhmikWSHPdxk0w4A33uF3J8YBB1gyaG
Xe/bGSZkbPqw29ZB5K5ikBeeFtemhQvLygpumaS2/BplzCF5exqgV7cbXChCsXibu+Zvi4M4oNsY
hUe01/tr+v8YONLIAAZg3KIfMlSIAKThPN80b+28/xMD0XRS5F0+4TabkOx0lCB4ayZ1ZTctECMg
S0UBCVXBDIibWsi66FrJ6yjH5QH5mOdXEBQB6/zLcHSo3hBnQEUSIndeYH9ONv6JFPa2fnbHo+UC
awW1REDcN/enYuk0XX6PcH7jKlOgk43v0d+0HvSfgSPrXofkJ5U/1FU+nHl04j5XwVgNjnoAMhDn
Xt/fQQT4mW5yHCYTOgsRHkSRtq2k7z2zNnUdQrZ4w1Q4K2o6NUM9Crq8yskYJjzvtMaBOLTU/pbq
jZEidwS6y2ZrrNEWzPvu9gtBiYy+XIhSSPO1ceE0TaokgR5Olg8l7MeQhJA2roPn+3N+e61jDyjw
vuDqBzRYVKgsaMqbfsRlYIFaugHTRzw8NwWkaPG2XSU6XlxgVBbnGg26IQ0hZELDf2FCgQYHrVGc
hO7xIgwAqDXNwm7k3I7Rz62Qs5RsIzLYRB4cU98W5YSWqcRrTMNWzdcAosv3Z2Dh8kXXmWKBFgnN
oICxXs+ymtahakQM1yFgbtqRIbFGoXzR8JXjtmZHeFa0ct1MlYQAirTqqYnyHdoEDyqebvFK38aa
IeFBEdUh6GdrGBoHT7Nsnm3D0FnD2izuzYtZE8LBiBZZaTW4a/Uu+WGGCTA+0Ge5vzKLF/rF0mhC
ek/FkwUk+RjJxBwGlJ26DbBv3n4ZsRu0j6OxuW9vgaYBh8FEEwL+Qkgo4oc0I5ZSOmbMT2zyIgH4
GL4O7gzOeAUFOkeWzdjqYAh7MA5+B6Ka+9aXTiIY6+auJhXsKF/gqovTnqqDOuP0mG9ooZ0j9kPX
qJK/Sw2wyt1Km9hSOHZpS/C06J+npMtyhGP91lA/q+yp0lZMLJ31mf/OQLwHPIEInI8aljJUQpgP
yXoDVMAxtdvhyJQ9VQ762srNu030lGhWgSVUXiDWLexGvcrRDDU1gJVl0gOCEwedKy4JyR8difDa
lB/k/lfdr7yIVoyKFLEckt6lPpbMb8ccqGWkRa1jLeHlB3ZsPqXogDaAMZfDtaBz0S6ED5EfBp05
+oGuHRbDkSiSumYAEKkHXuKA29PoMOo2B23tfbm4US5sCZdkq+ZlFkuY2CD/Wyavpvq7Iv8m4ER9
9z/jERxwxpqAqDHGo+mA9R7kfe1Be2kYP+PkBPLJItBWPP5C3gDPvguLgitWFA5aUBkWdTacO35S
gW2RzADVlFNQPJfIKYNiV6cPQ59tajnc3T/oC4nk2TwYwMADPsNNhN1aZHo5jRnMm6hE2VT3xuxn
SX8owZNVvtBsZ3HFlhQ7TQ7JqLj5v7jxL6x/Od0LPzNNMwqk5AxoJGpXABlpg7EzejeDBrC+cuct
3RJg28d/IKtAnCVs1bhW84QGePahtAUFg3B7fyYXTwJ64NFBCIl5YJauT8IIR6C1GtxYhGjOMXjj
DpFmOEXHtl3nDd954UDmacXoQuIHyzf/arR4YErEgKHpK8ssM4rdE3GnAJco8FFkN0xuCtEotfrO
zU0ZOlHwGaGzbBMXTlW9t3RVMnRxbi8+Q9jEEmrMid7jM5JWgYaT3eovU+kF3rjRtoMLpjsG7Amo
/irMClnZQ0vO3UBnG5IVqjlHctcT35hRMBQRnPsY73jyAW0rYIztMq3thjqFtsbUsXhivlSIjDkW
Rs7v2l4cGmCXl7DQgG44g569deq+shyV6U6RP3AeORJYemsp8UrUYiQQa7b/4jqbm9xltF+CdFmE
NuflGEtkgrNH06RD441VbtGawipXlh/McuVmWfK6l8aEONmUu7bX6Gxseps7uOoTZML+jRO8NCJf
z6mZTmOQEbh2hBusrt1E/kwVkHHT94hlDu2DXYYGY7vtp02Zu/mQrp2jedHESxubB/MpQZYF3JvX
H8BapUnDzGB+jNxlqjoA4LjogQBqCQm37Mi7TZv+NMtTHkHGKNoY5Ns/9x4X9sX7G1yi6JRMdQYx
TC9t8Ngc0ufKGaVNqXUvEh7/0WovxtKZBbwBRwdYLWC2hYUdpTgmnWzh3PT6Nkt8Tf411e81O0pF
umVqD9dluJDbo/xnFcQeqDlPurWauZ6tiBOPGBehA6gpkAEQLlyZS7wE5zWB20QnyPgStnuzAukY
SAcDDmrJobMN8AVUSuwXBX25P+sLvRlzTQCEOBBbBNGPLtwJstlXDXw68eOHWW1x2IBLG+kWLAD0
MPxka+4jj2Se3G9yp9qtvVuW3hQmQg0ksNGOgHevsARh2zd1Iqtk3vZ6mrhhtMnU585LzhYa6Dwm
P66MdyGfBoMgl0U3oAXhPcFXDszI0iSVid8YksMr4gHi0o5QpG9sk22N8q9k9Y6yeroWFvnKrPAK
pBlVS6we8Yv0ZaCPcgtSY8MEMtIGy8UGNJaIWxu3DteY45cnGMA14IcpeEjEZDYNo1CZyhZ3Phh1
aWSjTyqbPG4CPW7zY6uCdXWNxW/esMKGhoQQRFcAT5qlRwRXFuGoDWYNkyMBdzm0sULoegTaEewT
+/uruXDxmYjZQIYAMnkdbO3XPosXba/HBJduV5h7E1kKMzpmmbkz9cihyrsBJtH7BhePy0yNA24S
NAwoYtWzjIemGlUZbpqgDILCEujn0KA06PvIzNBG9gS9dQdiDR4twINngMIZuDYVGRxE1W4sf8+D
Fzl4U9YigKUYGiSeM6EukO0zgdz1TISBFslKHhO/S6FURTwtx5+HWIHjwpuP5nYzttug2cpZ71XF
GhxkPjTiil9aF9ZBo0HQNm1IfINNmd00gBdpvl7aVaeBKG0Nirm46mCQUFEvAVpdrPJHaS1DOKaE
NUiBhjG2ddbuRiVCmIEOhbSELhJdzcMv3BVoYQNxACoLc8JMeHrlvCUt1pMA7wEFPVlu3fxs8U3B
zjkrbbRJgMoWebMQDKrFUa7OeXYshpUrcnHg+kyOqaMBBIpW14usJH3akign/qBvzYpvjCpyDZSM
cZpr5TfEulZ2+0LgAyIOyFqCihMiPaoQEjQ6+L8HZHyg3axLrlWigBMRmrudUawRqCz6KYrJhVg5
zjHSTNdj44PEgiRoYAu5Cgd7eUdCadh3gF+5ZlqcAgs9+0laaIe+CEcnpPraRbw4u6h14OmCAi4K
ZNdfQMYwHdtQIj7DzrVSZA1ClKyOLRhjYv4Rpu8rrmTpJoI1CqUhdLei7Hltb7L6cWAZVrPJjixO
3Oavqjsa185QfDC0xMbzW1qrNi4d1EubwoomoI9qFQqbWW3rU2mXXotejvQnc+4PbmkuIRU9E1ij
YKyKY+vrruNEs4hf6+wjr4pNmYIyE9RH6SeaN1QerJRsl+yhGI7KO96euOyEp2eRULnNEqxdazgx
j7bk3GxpKztS9Tpku/tjW/IEl7aEfZJEkcSKeZ/0w2RHLRD3a+506QK9tCCc8yrnRs7LkfjfQi57
utNExCMAi94fx7zWotMGWAK3BRKcyNQJJ06vdU4zC6GXXumnwdwFw6vJ9mUF/nla4QLxwqf7BheH
BRTazP+OAtsX1PIi1aGpRdzMoAU/nyBJRSyHMwjBKNJWWpP/WXJcKKij9QJpDgUKaNdHq2ppKecZ
grxS+9brD7nxPVzrhFy8cS9tCEepSrEbayRufQb+auY13yZzZyQOpjC3DTdS/lh/zLWS3Mq4DGGb
DyZP2dTBpiX/Tdu/pnUuu4/7i7ToiC/GJbpBXSFIpOjY3gp8kJQeKQiQFV9iO+SL6z/B+1SvMasu
HSi0zAI4DDwZekqFkNyqeh61phScjbSX3EnRRnvK8zVGjKW6MuJfYNo1JAygFSvc4FnE5KAuS4Bz
3MoOHVQYQU9meKX38VaC51LarVlc2u+XBuefX+z3qmElowogLVVugZ/Z66yfXU3B7m6tHKzFoYHv
BbhgZN2BCRJm0CxDbpqRjlKt1boJuqyi6Ud1QNdD3gNEXx6S+hRamwmXzEiRgWcPevyRTc8rO2fp
crn8CuHUaUVoTSQ0AMHK/rSgaTjw77X1hucHMO+DDTp0Cboh7lD4Q+Qw+QFfQtqHKVlDvC5N+0yC
CJUfXQZAUTiYqQRe8V4emA8WIbtMAAONT9Vk2V3CVzzoUiIMSaj/mBKvHT2YzCw1J0BcoC9qgooM
uIRDrsc7tLGee6tDOuo5ycEkbtKTpj7X7QrGZunkQCBi5vqZdZvEx2wTl42W53j/NNJpJCGoJFa8
wcKS4mDOKLMZY4YL9noLd7pRGOaUB+fGAt1YFMAh4M5LPsMKT7pmNQhcWDoLzzg0u4IDHoG9YC4t
aRO0Shqes7/qAc3WZ5BkHDIvOQ3PaKZgLwEIa2N0Bm/u79x5R1zdhJA4nXU2ABySQJUlVgCCMY2V
qjPCM+jgB8WdUQdqAz0QW4seSmNT9SvRyoq9Lxd86RjGKe95AXs0yiFl+RnKqU3Gs9V8gwKiW+eH
On68P8KbdZxFXJHcw/gsDXB14Wi2lAdFz9Tg3DWpV+Xqru63afJUWeobI+59WzeLONsCbgioqJkN
TOxOyqry/9gCCgtQmW0F2jFukO0qZmTNkODQzSFrgzgxg3PLHqteAc8llIoz2a7WCAkWDeG5hQ05
45BF4mgTGaoaL4bgPHSKG6NHyFQf48naF/LP+1N361DmucMRUHE/QeZPmw/8xc5IYwnUu30YnkHQ
VPeQnYxHF0kOV82Kw6BExzQFtg1cBGjlwR6Ris/VsS7tzcsvECZ1ZgEo2iEJz8BfDCzZk+7Q6BAD
VDM3aaA9mGYuDf7cH/bS/M6qkxRPTFQvxMKRoZRNqlhZeJbwuASrhNqDPIrtV2uby3YMkOsDsIez
MP/8Yna7Bk3X2lCGZzXdScGfmXgF5BXhP6b+xSLief4fM4IXiyu0yuocZrpg9MoIanoJmNGSxmkq
8LCsbc7bgG02N8ONAVVAKls8b2UFTWi8wmCOjw6FD/uIo95moR+Ynae9jeR7EtOVM34Lk5uNQkUP
bwc8YW8QpPk4Vjwd4anBFrYlu/4pfgj3YeMrW32ttDb7JtE7m7qJFP0sDIIM+fWqVSXvhpD2IdiG
0aTyEOAgnFj0RuRtuLYRrfnNc2Nr3hvgOJkhucLSBUQzu5F34fn4/dOwG+98pvbZsn9vNuf9Br1f
583ZfvaeIcFgPz/H7ubPK4gOHYST7usf7/H189F//wNKQvsBjDoH3/nwvcfJ8UPv99+nb9b+6Tg6
O8Nu7QP4bz92L0+/wTL/5Lw8Od5hZYGWHP6cR/m/AxEcflqg8c+YBxL46iO3651qT2sJk3ni703W
7EoujlOiTJHSFQNsBDFiH73VEegFa0HBVxB1awZXM+J2AMTFFl5QJOp1AjrSM9ViWy9+dGpkhwnQ
d+MvqENPauTI2bDtSg95uarf8al2wCDqSMlrrT/nEODpSYGGMMUF5mt733HNzvDepwlbEy0wwFuR
Go7rAOmkHytQjMX5BXcnnssqPKOY7tPJkEYxncJzAsK+JEV3/0rEvmQAbasQlZ0DPNzY1wvY9ona
9YWFk5VqcO0VXFU41pV7f5IWvO4s+YlIAKI7iFGFR6teJIC3MxNB3bP9qDnyShC+tD+ufr+Yj2ER
8nl8/v3oOp3CDDT/1DP4GQUD29j9KY1Xk7p69I1kKai+7UF1y9FOyr1E/4ZpiqjhX0BFUTG7HLJ8
PbEdb7XKHDGxXZepZ7PU6F5h/Uq3+ZLjRw0ClQiMDxwBlmAl7PIuQpELV3USonkIFIE7iMfGyhME
shMbr661bvpbiPI8rguLQsqoNxQjpQwWp1+AI9uvpvv68/yYOInTON8JemDxzLP54f3hwxsc77fp
HOwfO2VYOXW3vZfCZwjHDkQmPAkVFp6V5EEyoVWBFswJicy53lSlOrDhJ3WM3dRobaM1j1QJtwOk
LOiRmL85LRxt/FnKH2Hw2g9o1Nx2sdtqoOoKIwdeAh5oJfheuMCuZk04ZnHW912gE2zQCtyDkhsD
StiCrcNK34u0Qg954d0/cQvO/8qgEOckWdBImYr5QYnvMbSY20hHi4UuKVa24EKwCEPQI0fFCcwY
Iqud0jdyFLYJpOKkj6oDJDN3FQo+ucbNFEihaR/a9P3+0L7qlYLLnSMOdObgyYvWJ8GbqHqdx3WR
Rmel/k5NeHbKoYcdyluZgCicWXvQk3kWGfZ69KYS4rT8cZIBDOrXuJkWnCfavCgaveaiEIBH12e8
iWqpKQKMfTBoCBrJEZSRWfmPGV7mrX5hRdg7PJfGnEPa6tzFn+o21rZt+I3nHiiz78/r0kqCSgLW
0McC2hohXohavEl4O8ZnPqHLyy+CA+tyEGd2P/MstC30mzp499y3uXQuLm0K8QPTWUQyApsW4kc0
vXqqF7SnItQciDL8c1NA2KI3D4KAaIWeT8xFqKJXY4QXYhGfKXe6WXPcA1KzUh8ZP5HVtNCim9Rk
5DHAooWqrC4MrOs6CqICDmuZ5BFIOHbxXBvsX0m5ZQE9RR20V6Gkqz+RcFMBY1GjM8qKXocYU973
ftX96YnyK/upPjSNUw8/oPBbRe8tCo0Dgp+42Yf6zgDvDd/H8mesrtHvLPkPgAQxX4i68XQQ/Eek
T+1E4io+RxPfohAGIJuePWQUXJVrFfylUwRKHYothz56II+uF4bxKEmJlcZnOfqNBHO8lqZf2tc6
SrZACH6lyYTf31TRqFkJlsJCYEq6aR9Ppyp9gPaQDUxizyFBwf+x9iROEdJJaLZHfRoBj3Avx0YD
di/IO51zHS1DSmfH8QGJ0ZXTszhzF1aEu1jFiwg1oR4zp8eWnXHzNzL1a2J/i9N3YURwcpi0XKdW
G5+l4u+QnTTLpfk3ydyFemKbxUe81n29FCuC+vgLzgHY/9f77OKc0l4ZEc5h6mjghslDKsW2oYL5
KF/jpF3a4peGhIHxQWsgNAlDsvEiaY1HDdz/58hoNrnq3vc9i6ZQhkLcNKdQRawiuoSHiEwNThOv
Xbl7tloUeolj1d9i8ue+qaVnOfjAAN5TZk1xpL+vj5MEEj8oduKtJAfaYzbmO7OW7FkLiCWjl7DJ
VTQQGzsmeYuiNRz3wtrBtoE3GmKCmSL02raaqn1KZNjulOey3OUQGoBLX1MIX5jNKyuCb9KDgVjI
5Ifn1qSFXQJ5qscPCgSrh0l/TtT9yoTOHy2EGyCyAaoftWw0p4kiZaMcqSky69G5jWXpyJK0cqXU
AMl9mbdeIKWpp/X9tB1oBTLd0mBHo4niU6gbbIPWqhxlzqL4NvZ4eXKjjVZ21sLphEgSkv/w0fP7
SnA0kHejDKEwwi8r2DYgukBa/TdXM3vI0AquMJc2/BNy6j/uT8rSnHxRNeHynmHk4hIQ6JmrAy7T
fihfkyR7yUEIpyhrUezS+wZE6DPj3AztUsQ0uSY3AY+NJD2DnGfcglq/stsphuZo4BOACGQeIOAr
bKgetYg8yzXl24VhQvYQZ+h/qbbEW7BTZCWrsi491+C6TwZH/5ggWH1/Km+ryPqsrfhfI8L9lEyG
QbjVpud+tKsRNO8qscE5Wtnxj8IFd9gm9O5bXDg/MIgOW/Ragp5RzKbEUh4xhn6Yc12biYfNIp0a
k1qAzOXhd4M21WOgZmvcoqJRpCeBPpyptgE+weUouKVQl1gWgfbi3MsdcLxbI/A1gNAq3djGykrW
5CaHPhtD+woIm9BMP0NLr/2QQkJ94gqMBdJH2YL7mhJbLqFoD3Yb82wZbkc/WghUZZLNDOok+kpR
Ttw3s30Nyh86SIFUGcmba/uDzqwhr1l6VlhqI5s9ACaSaP/GyMy+gmUEmbwI3shQ/LASIMbPtdbY
uvY+1Nwmq4Kri0O5sCLcksEEOQspibLziPpNj/krZu4OEHff35M3j7p5yvAH0PP58YHlE6ZM7Zu4
5zQ9JwndNCbEBsP8DQ1OKtvRg0G3kpbvaWZuVMKhFNKA8Q5S1GtHUXyOfH0EWA+BK5wZREU0OKU1
6VoTUwoEo+ly5oJly+EO0O82Obz8/v03O/dAdtwf+tLJmJUUEJ7OlBNiBRll1SAzU2yWgofPYJpD
ohP7k21o6hXSGuJn8WjM6jl4NyN5j+vsep6NRA4lpZ6HOEGpo3Q7hFdI+s1F8hRJiSYZ9pE12BXe
JBMkFsrwbwae438xYhnP5pm5BFAt4RsgxsKqGpo4Zwl3iGP2uFYDhEfeaKD3mJUNs9NiiHb3jd50
CWFxoaaBhx+y+ugsFoskYIKYWG/CqgY2FsI+i2knD8VHKjtWD24PsP73Lhg9FeunpGWuPXKoZqDE
rWgrGZOb9Z7L6AA/zZKQJt5Y888vAlypLVgaAqv6ZCpE8iQmOToUQ51pnAIkqDQQYRZZs70/+PmU
XsYwIHNGSAb0Km5rpGq++mwvbBItJEOiWNFTwcfQbUKZAlcvTysXy+3mms2Aew/3pQLaDxHGo9Yz
IZcKMyBu4f0fXlaOMtJNzqONXoKmoH+v+DGMOrBj+lHl85Sv+MSbTPDXQC++QPS8QLRpPTejJz0F
U03qkvHYJQ+aWn6gGtZ21EZ5MR0y6A39GtDUgL7eQ1uC7Ey3uXwibIf2GmXtm+Zn2NXkf6UdcNMi
PjOAzha2ezmBYD5rseB9Rot9VMT9NkkpPSgMDdpVUCv2FDcUoFbKweut6aekLLjLm0jeSFBGfVRD
c+7V5bw/TJxOtpWw1CElRDElXN5umfFvoab+JC3U4Ssrir0wRDLs/gYSI/uZoAbfj/oinIYmiysL
MdgqHfWUn1rKWi9XJd3tcANt4yGGbAQ0ZPf37d2c1i+DAITBDaMVCfvm+pRoUxgSwit+ClG+yrNn
kz/LiI66+rmrB9voPuue7kneb9l7s+/DY6v9hPuaQmPlYvrKC12u3vwh4AEBGQdFLQ2+4/pDAqvL
zb5o+AnSHvuAHnj/DtkfKH9XoRMEkadWoPRjR6uDNjeBvkr3GIQee0zbn4HWbcrglKv6rqg/0HsY
4n8E6OPpmvP4TSd0268Rft40zH99LbQ/8TF4qYBL6Pprhwg5O54O/ISUzmEobKtVQZ1s2GMKkUX+
GiQttHX/6Gg6QXr4oOST13DNhfZGpu/78pDVM8m6Hzaak4NVVrNetHGYOU1X4C9fL15xVtGr8AXQ
QmAvauBIdc3B+Jq2p9TIysmue618yuksyitPYQsMVSBFqpvWemrZbWCER3lMI2ZXA0TdpQiVbhMt
s6AtVGs5eq1KwKhtvVXNQ1yxIffarKZ+nLTo8axYnAMVRczs1xQHgK+XQRv/qiqtD8CTXZenAQ+K
zzCpJSRv5ToeXDXn5rTJlUQBQmDK1sjYxBhjXiEV+S7c9ujJQQ/l9QqpagTaKQ1ZxwbspSWLXK37
m9NPHo4gE3kw1zolxNvmyxy4VFT0aKIv98tlX3h+Oo2tHhgwB7gWq7BT3Y2Ntb5/Wm/GBI5zXIRo
zwOqF45CCBJ1OoCKOizIKYjYKUsZdl99MLTpmJCTmnC8nRh9v2/yxiHBJCqKFNEnaCEglHU9jeEU
KDUquuSkxwfUevc9Pw14Ikbq23074s2Ju1rBgswjM4B0EMX0aBt0XYKd4yeOba74ltsxIB+EnjDE
Y3CqeMFfj6EdrMrQR7yEyFTbqVnv6uoAXSivK8eV4EeM4udr+dKSUCDNyj6vm1QP/MmcHJlMkk16
/ptwc6XOdbPbBDuC+0mbqgtQKYIdtX1AoOmWeXDUggytwPGvtF4rH8w355UXgYNDEDmT/SG6A1vV
9QSOpZoYQYkJLB8QzJwG5oJbRXvD26Cjm/v74HaLX5uaf35xjjqlUNqwhakwZYf+Wak81p6S7BMR
HqKHlc29ZkyIGAgtDBVlS0xjHh1MiI2AC98uMw1N1cCCNZMNEtP7w1tYuMuZFDOUetBOIGODRTV7
iRJUSEzmTqA/QPNtGPy9b2th21/ZEjZjp7dETUor8CUAM6LeUbuHHC+NUV95WC1s+is7wmYcosbo
1BR2puID6AAwX8sbWq7si5v0DY7WlRXBESGWHsCpACs9eY90871j2becyUf5NX2qVJcE0bOcowdO
m1ooIK70pd96p2vjguOditJSasqwK403q/8zZv/wrfI1uBn4i9Y+RK5flI0Xu14vGOuziQR+aoG6
YaBa9NLqcu8EtC43XVUWftUOa1nkpXUDqQBQDYBbgrdUcItdRqaxj3jo96nU2zGQ7YfMGHNcydKa
qSUHgvTJHNwhg4Jq1/Wp1vU6wqOgCX2uVjHxwE2BaLZoMuB+8Zh6TJssqMEvWRXDtpqq1mNS0K1x
CC4ch/m1BAFnNL6paL2//oYshWsJxijxg76PviuRBbx+y3qPDpw4Y1k3K4XQm6QqFhXyvBbge+j6
Qe1BGHRhpNY0WDzxhw6yezID9yNSm9BHDOreS6ZkGzPmtHrkyyBdu3/0l20DVIcuD0QKQB1dD7Zq
RlWbNJr44DdOv8VWIW1HpYL6m6UkzgD0N7giKPEqi3zntO/dqiqClbtwwbkijEc2EllzKJmItTlu
lLFMBiXxC6urss0wTdpL09XAAZlWWFSbUFel1FHyKo9cFiXhWgfPkn1ck9AQwWegs1JYb26wnOj5
FPvSqECzLa7SrdY23ZskB2hCwfv8KIWEbw09k9fabBa2GppfUNOdI24Qagknq5qkkSZtm4Ejngbn
AgxuW4vXzM0Lc9PVlbq9v9pL5vDqxeECtwEIyIWNNsat3Bh1lfvBlIONDM/ZImudCq4Y/UVr+qw3
GURsa/RQQosU6zO3U87zfuGr8k4y6z6cCl/mpmsErd2n+p5F0S6RT1kwOaAV6olpt1R3MkrOKmrN
TaYcW2PtSlhYYEhnoLtoljjBG0mY5aQJeajqVelXyDCVBkgFwmJrJeahrIfWieP2WSaRd3+qb8p+
GP0XiwXYX2aKdzGLGM+ZgUZuK78uzF0X/CDVU5W9G+xsQdYXiAEt5rtofAnkNRb+BW8NPLyBfLeM
lQYL6vW0m2OBtnOaVz5V87/cCLxY69FZGqcrF+2SHSAp5ooFmJoAuLm20ycs6ZhplX6SwEOqaabb
+jeWavqKnfn3CDElsg0zJwiOiILW3Gs7MQrO0JotKn9sIi+r0UmOvJzWRxs1fVW0lXh54f42keFA
rzM0hQEYmE/QxZ4NopYR9FMjFRZkxRMleb4NwIC5EggtDQnpP2s++eiIFN8wBVDuzLCi2i8VBwzM
O3Ok2yoOTl3z1ktrCMGFc4gdOMts4zqdr3FhTNioxOotyOZBh71tbIK2+MPY4g3Iz9o28/Tyk00P
OaRfM+Mztta24+1Y8RoECQJKTPNRENsnJKkvRl2JSz/t0EMdfEpKgBzkHpeBa0WKff/U3S7ftTHh
NmuTgoxJmZR+zqH8UgPiv0Y8dNPXh4akmQsVNyZIeLGCgglSRzwzOjPxIQ+3KQ70CJ6lP9qucQpA
LoE872wob1dr1bp5ja4PwWwV9QgVHXR4+wqeOzH1HoIWsEql1BtAIZWg6Stu2ENmlE/35/D2XF+b
EuLnFqKWsxJhAvK8Jo5c03hO0jU005oNIUwmdUxqUIqmaIbM0VPflVEKTv/MdPWC82/3x7OwAa+m
TlgwlHL6rJSsxM+Cyp6KfZViA5pHSSmcyVzhwFqzJRw1pNu1PDKwTNJToW+04Rv/CbFdJ83WGioX
XjnXqzR/yYWj0gCtKOMMltDZWEzOAD4XK0V+cVTClzCs3ZK8ZPFDjyJ2AIhaT9eCpsWR4lYFxBRg
S0URVtDirA1RfMCG7HMnD+r3uOk30hjaaYBHf/F2fw1vnwVIZ+E2w75DegFNotej5cY46YOUpH5a
Qf/z1JZbNXG5tiPJiTVPqvQ/nJ1Xj9zGtoV/EQHm8EqyuyeoezSSRrL0QijYzLGYf/39OAe4mOYQ
TdiAYZ8DAaqu4q5dO6y91p/by22e7tv1Vvm+lanllBusB82pKx8K/+nT78qdDzmMSztLLcn1+ma/
WUpfBSfqLDKnSRkia8ODXD7m0T9ji5zr5EFyzWw0I52t61AersZ+Z+mtT0iREFzc8gGZbrs+1LSZ
bG3WQOA3o+THbqhfbJuaZ/E73Zv933Sab5da3YsorS29KVlqnL/NTAQoqPGq/TEo0Ya/K9PppFl+
OA8wGlcw89ReHBxNMboCtebbx/1OxXBx329/yereRIE+d4ZZ4nnu68tw6H0oHlt/OHSfiicgWt/D
8/CxPcArjpxfWrleMXqg+G//iE1rfnPwK2tG3qcOUfDNLnr4F+/H/BcMb9BNdV/y33KxU5DYW2tl
yUFGdDbYVXaxwlMRVQyTAGc51rWb/4Fj1uj32Eze94mWA17GgkB6MBu2Zg9bqFUCxeqyyywd56Ng
/kD6lYMVzOc7Zf4kdX+0h34+xyY6v7k/N4epO5p7ZciNrBaPRC4JGMpYitKripZASH5KTE44r+Gt
OY2P+V8Moeb0K/7Moxvu1fS318M9oTyFl+I2XV+lRpLS3GqzHHmKRlNckv0xdIsEGQkvTHplKTRZ
dUuXrCv/yel6oMAly6B468aq/8Nzx+QJYeOSUr8bqBTJOLZyjYEbujjK+Z3KnZ6yx7x8GrNxx5C3
nvG3a60uUy0ntDLwdheaRaF4yaSPkrPTmFruwto9UmsAHbBEHXzS65NNNbPqOoEndtLBR3uc8oMf
2VClwcw2freTvQLU1nqQpXJ+UPBBY7kKtMxW1ueir7NLMJ/DRXbzb9O8D/vHyfwxOHe3/cDmM4Pc
hwW1ugY0fZ2YxlFsl5MssZj4OiVujpY39GVJP0JrrbgysLPQ9KTaOKjz72mvVLm1U0gWNXp+8HlT
Fr8+2VJrijjq0/wiyZCf59FZCo+5hZxkl3qSfUBJ+/Zut9ZbkkUgD4QNxhrL04SaFo/KyBB1LD8Y
0iPYHi8IPoW6bxXwznSw9txecMv1wT603AOOFv2R6w3qWS/XXa7nPOKVmbht8Pz3FPG/v4biS6jt
YWi2tmcvwhzYDvnjeiR2tLoZvhQnx+8FbghhjxlC81F4Rkylo/hcRsFOqvoOWsG3o/6J9jwclYxi
rof4rCwEHyWk4jLPwCsoUHaldpnqF617bLUvvTM8Z3ZwHjS3MrQDMyue+iGkGQ66sJp7Bp8Nf45/
S/FD9+32ub9CllZ3lnkO5o9AwC4cDqs764TVHIRBVl7sIrmPe+OxaetfmlP9MQA/Qyo5YHAGs+y6
kE+1pHoNiWjkhhHhq6KXx6AxPbmZP0rJiRr3zm/bCHp0C6wVhSA4sLjo10ahmc2gmaNUXizz7zGY
nmY1cW30KcrZD6VPBXQszbM5p37XR+4Y3Ol250lUn6X+fg4Q/KD+ffsHLeutzwplJbqmBkhMzuv6
9yR5owfSEOaXwA48Q2c0VreKczwkql+Fn2+vtbn3N2ut3HXTF7IZzPoSC/hSd6IR6tUcvMj83Nrj
td7b1+ry5WGc2ZQzeRq06KAxCKx+luT2WAw72erW04v5M/AGPJAi6nqwJ6FmZJcObqwZkN9J9Qog
RYneJbw6qex1qexHmXacGbWz8r05/433j7VRAAUgSbtg3SmAPWFK8j7OL2HXeGVs3adT8+LssoK9
g3EtN92W6UpTv3Hg0Fq5aiXtJUsEIr9oANkbMR7kePjQhZ8761cWOn5rurOp+0MQ34Vi+KnrL9mu
tOByZ9d2CnOcvGC/GUu2VslC3TXaPAdFfilkJfa6MWq9qU3/g8umcbwwSIPtMYGjXN+GPhYgLFs2
Gs3mH1mpP4upRQfzy4QSbzzJZyNUv2uFcbx9L7ZslVeQlxAMoP6Of1atekOvszpnxK7wrBaADqpK
IYNCIpx2nPaWxWCocDQsE8L0l643qBYaX2hoF0SPrLh250gQKzvqQQmmvfr75lKvTwOi0dSM1jEw
Iykmk6DLUsVhDJGcnYT4EFMp2PGp2wstnw0dYahlV3sifa3b2BryS6zp0CO/xAOA5HSnSba1CJM6
oDSZuof/cpUma4zs5aVD9CBBNHroLfXP0JSya7bmHmRry9JpIavUtgE+A1m//kRBXlZyFRA2NNJA
hei5jMedA9sITIzlKjN9LyOAttYvNvredsa6LC7N3JfBQz62NF8COjanSpra4D6SNBJkKZicxJdo
G554neT8cNvoNw6U8jM9CtStls7f6qpBXT01UdsXwLI+6TalzM510Ce+vchWKAD7I71qBcCeQ73o
+jDzMotsk57hJc79b86hd/+GOdv7eHn5dmDg3/3aufBH7DypWwXvt4uuSypOZed6krNoKhofEnyE
R0ZEkaZSHJrkvnW8sYeA7BDod1X6tYkfJFiKb+97IxiEh0Ul9QRTrMrrw+3LjPElLS0uwNjMoxVH
waFhPgemZ8avbK06NiZ6bbNW7VXbt54KUFFMbi5TQGCrV5cxj8dSjfjXheeq+lnL7XBvlqPuIYYw
3MetvViUkpyqKR6Zja5Nb3CAD8RKkj8zVih5mVaIHfe6dRg0Vy2sDM/HD7u2gRGpxqxCTuRSS6n9
2JSOchAEQw9qVcsPYe2Eh2aoJt/QI/nT7c+wZeNMCmmLXBHNZXX58zdFUjmaeqini+oiGfMxqPq7
IvGmWj7dXmUjrKJVtACtOHBSxpVrkp1oHtu5LC9dcKjrn2p/920w/tmtgW4tw3gA0EEcLZWV1Zel
VTvyOjYcY5XyFbOEeHGU74dZeyr72fCpPOxNum84KhpHhDZLToOrWN3eOY/GvEjLChEk7UEpmJ2G
zSuzzqWm+EZ2159khHxuH+bW5X275hqOWVRaC7sQzdp2+GyH51j+0dufuky+zynFZdqTjnK0UD/O
oFHz4ksTlqdqr7i+8QIs/bJlWAjSdJ6Aa7NxlEBqGBauSKZmTxp/iHIvaFX5G1bRFMogsAjQlSbe
WL8xMjiatKgHOtLpnZIcZKD4FZnioe+/DtlXZercMPuSpYc9AdCNSAe8OLEApSp8/3p0sp/MMQg0
UsYuU8Uh19ufGtooXmrFsptXduXf/phb9gOVzTJnRnmZqOf6IGUpLbt8mkoCq26uXTOWKzeEqPdZ
6Wn69M59nZqIGfVJjQqyJO/EWht+h0iVuA7wO/Tg66Gzkmq2lcQSnUcHRLiIPMSS0uzYaHeDVCyu
eGeuYMNsGF8mDmKMBJHRNZhDC6a016qG5mP3TelaN9mT09rYECVVZRnNZ6ID9Nf1cSYZCJQeiNkl
0fTmLpxgVS+NcfootCy9OKUKVEpSQ2jIQ2unr7XhSJfyFOqHNu3Hd+D/QRsHYTdzdYEfjyKV037o
u+kumf9D/xZfw+glIBWAZuupBiD0nTJMKb3+efSi0HRD7XDbJLdqbmAjwKjSR1pa0qvXCAaNvFQd
cBlhIT3YOJl+br3a8u2gccO+/BRZAqoeq/eH2naDNju2+Z46/ZahqKR0yH8rwI3Ww7qTqYfoYoPQ
CNKY3tkX0f19e5N7C6wS/V7YM4NXWX0RxeMofxvLYM9LL6a2cmCgvBdcD+dIkLPKSI1KirQ84EMV
2bFAdfYeRhvdL8WdemRWS6lde69psvH8WYRShFNUvYBLrVYsojpP4imsL/nCUB3JZwuKdv1QarDX
7gQsW8fHrNQymYWhkHVc37N8rmS7KkV9Ka1GOZRilr0wi3caM1v7ITZRQBLo5PRrIzDlVC1FpdcX
vWq8blZ9GXUKUyQurFTPkD3u5Bwbnp+8Hcy5rlpg3NbQdogrR3vqywblZzpe4fhgdfpJw0O70c7G
tnwFZ0fitNSW3/VeqCTLZDVpc0kTuz7oTv00pF15V8Q7Rr51gIvE2ALVWeaBljf2TXA3owwwik5v
CO6y4yBFF6U6MbBIb7/6tMtevmESSB2RwgCrAk2grG6UWTVRmpiZQA+v/Do7o1ck9U6nY2sJoixw
OhApUSBfBVtpPkwDjUEAY6KHo8QKkkPfZXv9jQ07sAlr2AXVJCKPlftzAvxfpoCmUhv7sbcSV5rh
ZTJzv49Pt53QxkoEq0BkmLF77XBcfx+JJmumMTh3gQfF1+M/bflVhpNwl0H0/bkBQFvkP8CHUZta
48NUKa8KvQf5bM6y/TQa9vAjrKlp3t7N+1CGVehpAsKhEodfuN6NHKvJoISEMkXUf9CHooA2BEFJ
LWyd+yCB9mAc7QppYCEd7HZyDrdXf3+WuFpiUlDJOAyQ2NerM0lelbyY5UUMFboxWWI864GV+UE5
jg+oE0Y7u91ALy6+nZoq8A7KmOtAcVRhRI/0qrpoQwgGeJZa5YOQE9vNFMn6MIoieZoFoYDd5GCT
TRGYf5l9hW5TweDY8fbm3190Pi4en1+EIfEZrjcfm/kQmQFZXKxMXyFN/KDJ3xFo6kTtWdaeW95I
oFkNeiJYhWldECZfr9aKNBoQs1lgjWqZ+0JU9Xc8jDG4ep+pz2NZUtCWihrenUKK9b/gttLVDwND
05E3pA20llov1UiEzVa18+puWcEypgyWFRdOzfn6pwmnz624lqsLTD9T+Nwmz03sNcNOrLd13Cie
gTUDlE02uzrupAmNpM8DYj0hzLspLIOTEcTKIUsTw5eC+DM0VOrOmps7ox7KFQZvb6+Tvn6Si0RP
CCfaJjrKkpQvEokPVp1UXm2Kn7ft6X0YvRRfadMTfxGoa6svrOStURYqi4lycpcmiAMrI/qwU5C6
XeocKHPvPL5bzoNwHcoUMi8c7+rDlYTPxAA4XZF+VuUflXKIrActhJZR6H8Sc8/Hv3+B2eCb5VZf
cOiEI0N3Bb4laT+ij3Q3mt+BEu3pmG0ZCkxTC5+tzajEupatJ2FVWwX5Dn98GrLwKMbpPPbkB2oG
lj7Zsf7N5XjvF35jRhrXNbVulOKumrB+O1VOcQSAfHa6v2fN/iVPvyPIRG5byaYLJN3CCwBnoVa+
CjgXlsFG15Xq0nxI0386Xz02tp/+Fh1SVp7y8nJ7ua1vRid36a3QyQVVfX2307STRC/0CoAn09QC
SDxsGs60x9y7ddFgXYNHi1eMT7ey/SgMasfqJlIP5CQLIVf+ZITfx1n/LOnm19tb2oACMVHMlDpz
DczSMM9zvSdFWEEkpSqLUYdFCusuGsrjqHpMO8aaNxukeNVRnb5azmc51dEnI3gbnmTrPMXH2z9l
y3bwKsxhL6qS74rdRTuWWlbb9aWeDqp5EfGjaL5Y4Z0h7yy0+Xy8XWllNamRBWUQWTWVX9e0vO5Q
utlvI3aZeb4voQBHM1P48x512kYXlKOGw4JaJ3kZ0gnXRx23c1oRPtSXGflXhaIvNI73WTPcy4Hh
Zo5CA3R8SarsZa72qhIb4L6FcJxgcunaUf1YuZsmh5AuS+b60oPqI7lgTKepz23zPbd0t0zOmfLJ
UH/KTJW3wWNawuyaSx+R9drJOza+8TKiRnxG4ZtgYfUz1Dir6RFx8jmDi8ox99SBm6r5O6HRxkXF
iQMfWGgEF+DF9UkjvjFnUSDVl061Li0owVh9RKT1y22DXb7XdX6Nk3uzysodTGU9qzGzbpckyx5M
04Mm1KX2cmiLHYPd3A5lCA6MPjYBz/V2hrCMDSOum4vddwfZzmDfUO9bbfxzez+by1imbDJrDzHr
Ou2QurAeg5n9ZJLmMJ+rgmCvs/YUUVvYcdwbj+2SB/z/UoudvMkLJRlxWjhgm0vUYwDp2UhCL0qk
z3ELM23tJG5aQ5oU7DX1tndId9KC/4ka2eog494KGs1ImotDkJrdxb+DPRTtpk0AMqSDAgMoaIfr
jRlBSdhdR0vCm7iMVRxKol89cQ5puXOVtlaij4tQHBk8TnPZ65sj7GohpilpmksInCLOTF9LH5h8
Ptbt37fNYstvoVRAfsE0DNok65DWEehvj+HQXJRS6Z7TcmqOSjXNvwpDbU9NVaIso+iPfWzNx1lW
H9q43JNN2HIbC2bzFdUAJmg5izd7TSBWbRhsbC6w2vlmjrjy+CWUjrGkH+vuP1y2t2utTNOU8qDL
257LdurNv+0nq/91+zy3Phz9LvT2yFIZKlw971IJ3WGQzs2lSF/CDHmXHwAyA+Xl9iqL81k7p9dH
hllNAuj15FeYGdUgNKW5QEVbVidN+377798I0BmIBaalwjMDnfTKk5uOkMw2JUiBNy5/itjn91wq
H+SE/1fbsX3I2kx2kUz99wPqtChpj4AvYHiOvV3bQtgLaTQHpr+y7lA5343o2RY7TYkt7/R2idXV
avqsKyJDJj7I6HoUEFrJdGOL6ZPutAdZ/pjJB7U+3T7PLRNfSnHkchZF/HXxqhNU3Pmz+sIN6o3e
7/UftePOfefpTbjDW7B5oyHfJogl3QEOsrpPch/GSm+bzaWp1J9SLCvH3rJDr9GN2meMSTkqGnQG
ZR4WvghBuXXZ4Pz89/tF6BgAB3kyjefVT3DyPoQFicpgKx6q2PlAAvM5jOOTEipPrblTtls+2Poy
MG5JvRNxIExndeUSmiVNH8ctir4ZqlgGFFZZoOy8aVv3+u0iK9cfigK0rBq1lxbF9SE5zc5HaXCr
+T/4fdTmaX3SXQKhslpGYpwzCrqKgN0Z5bOq5F4+WQ8icXQ/KrXEv/2ZtjblAJc1F2Ee1O1X3jBo
C0Y90G6+YAY1fCSQ1bdKM/iZUd8FZtvuLLfxoeh6Ln25V7zLuqovJxa97CwQl6ZtsT3Trj1aQSmw
uWhPbmsrC6BJ7zD4jFEgt73OfLQgdaKmay9WVFVMW/xTJKC541DX/GmcnUvLONPRniX9Lutk7SjU
vHgaIqs4RnlkA36t+p0vu7F5Gg2w2iykOUChV26nju1JWGMieOWAnYW2q/Wdb2o7jmbr8tOgYeR7
qayQiawKHY461l3URN3FPDn1Q2Af4vqxtQSNtfuyLI+qFXPz7/+1GbEmxNTk6WRea9pNYVkJ08FZ
d4FtzKbHfMnKn//edKgryqSxKDmSZq0cShHkI25G9K8hZWd8qhTNTTrZ+/cbebvK6j6ILKy1Zm76
yzC71fS1a/1S+TjQKb+9zIYpGMSPC56UrJyvdP3IqWMSZG0RDxez/DNED5Hiae3v20ts3OxXDl34
9kHs2WufCAFKKdNbGC75fE7ilwosdZCqBwd+5tsLvV6klfelHA76htL8kpCtom4xySOc62K4dAmY
+ymqPjT1NwrjkCpqQ85IJJM2lKk1567MlU+NBa/F9z70OhUVol+D+WM2n8oicWs+aKNTp/iYFU9m
/2LGphcPoMTa9M5M6ufbv3rreID90UZC+Q/FjNWPjnNoMOZAGS5WnPiF46NL4wrjJTbjHbvdXgij
ha55qeSuAqlpyqrMtLrhIqr8BAVOX2ufwrj8OIVZurPUYjXvPgTpMFyTVHCh5762qnGWxzFNteEy
ncLkfjCNE1XUxBzcZnfI+314iBAf99CAkoSG5jqciftsHOUE4gGzByfDe9E+Jn4c/a6Vfyrpn9uf
Sn+3LVgjUFxYPhWd53WoqyGrPtP7IQ83RnfEh497jAPvryPit+CrbEqblFHXxtDMtRmKfKlGZ43q
U0RzBx3NUkX/twqX2BpjeWhKQd8IvGL93CZiNgn+Euojmdm6ciSAH9snOYYMMc29OZMvw1OfZjvx
4MYBUhUylqYFA4HEhdd2EYxWJuaJpFXR6zP0gT8Up9hxAhuVWuAciyaqtpziOwKXURa2mcaEnB3c
MX42K5ZXWvmT2UaZ79TQxiJP1vhpQ6dKjWzhj3PuBfBk7FyBra2+AmqZfeEJdFbXuquyyi5lSilI
nx9SqTjowa/b1rj8DdeXjL4tg3AUwbF9UIDXh0njJOgjQYmrqio3j7WcfkVPoasJzpWutH5o6/8E
KphOud55m95fb0J5GmPLxihurJV1pN4wqPNZzSUOszuDwooZncMFvJaGHzT98+1tvndbYO8gaoFo
lHYnBZXrbao6iGjmY/vLBLjxvtKQf1DtKPGjtp3uLa2Udz7cxuY4TiCOYBwJXYxVtIY+Qqnkfcl6
ZXsHZuxbFcD0IyEn5OpT/6Cn+vH2Bt97MDb4ZsGVpTTplIeVWveXwrHuVAa1otq3QFfNWGgaqCdG
yE63V1wdKY89GDgSWhJqeCveZSmKHmrDaIvyXCcK5KPmWNwbQ2Z7upLMj1lr7DWsV17tdT0qwQzF
KDz/DHNcf0K0IW0jkMvqbDHWp9M8jSnw19aP27tag7lel4Gyk4HNpeQL1u96GUsXdkbjkGWSkiPk
5jxAhwvFe1JV3mwN2u92ytJP/QAhpTJN1mOg6KOvFsPwMMVBvpMKruxo+TWAhUBVojBE1LMuDTsV
/cpYVcVZ0idxVOb4pbCSL6YB44oT5vq9FMDndfsENs6Z5xZUAB0xznldsShyEaL4qImzhgUzcSxF
8OFGA2HOHO2Y0BrL/7o9XkCqxKgG8I6sDlsvcw1qZhV5pkhJrSMiPgHY246pVSeNJYL82GQgyBBN
8y0q094+SAqKHG6pSeHvAL3VvzrRS89pNzW2m3dzA0MsOtYadOdZ2RwaCL8YzS4KOXIZK6526i7r
ZtTrr0cwS1skYHlv38WkA++GVdvi3ChZNbhpmNR3oTXnfllaSBCKfpDoT4TFUXRmeUqlUf4J5LFV
3airpaNUJ/DdyVL3kMRoQusBHNV9FTQ7n3OdQL3+yqWPslChUbFZf880naMpKixxtiDzgO0iaZ6F
FAIOG7PZC+2sPkqiyzzDjBzaPCb6figr7nzo11vz5pnhRyxJMvWM19FZUqvrW1VOARSeFMPOc5Ci
05irgRH66jgvU8GBNZJnlbH4yv0OumME2LA7NmBDW7eYxvDX0AcaALOhrYnMlL5+svPJ8BrDSB5g
YilC+iX2VJGDjnD/2lFkFr/iaexbr4CFnjyhD7UvkOcSaslaMM+HbOwCAUnYKH/5t1dHATcE8Z5G
BXOBJ1/vsonnyUyHqT2XqlIeikYozCKTOvSGs1vmXgLt9YnyrhAf44HpfqxOtKuXJFWWWQvqcT8I
MxUZA5Eg/+cEtl+GQfAyWiUQSima7hqt4yKo83cEmJMdA1sWWv8QvAWsLQtrONxT15sOyyauJAP7
Kq3RQScn/hKYWXpXDDGlngTB2ET8u8f11ZgoSDPguughI4Z8vaIldKNJ9bk9m3MF/bVF2NXOOlT+
0CAfsLPhBBSuvb/9bVeB0v8WBedIcmBC/7CuQ8R9iNRnorRn5DibZ9qGMVxGRelbdTcdiAbFqVMi
/RRNU+QFs1n8l+UJt7nHy1DqGhkhw5uUdx2f26yQXtaNfPiOwoKCTob+J81Ffm/qkvDSvlE9arN7
aJN1Q3bZPe0UYjVexAWNvkr7DJl2tx1I/dmURfw5MwU6SLoMSa09mqcYGsWDNsbTYezKzguJ3o+i
rSWPMOeTBvDHa2u19stiCL9ZfbvXnVuFPq+/jUwdFCqQPZX67LU5yN3IaJYyVOcwpPJgt0xx9Lrl
kZ0obk3h7tmmkfaxyhxtJ4J9/1LyRlIQZpaWubd3dHX0kqqe1mBz7lH0G90mFAx7OpLZyadA5+Lv
mMD7gIt5INgkKYRR1OZTXO9ztrpoSJgjOZcAIJ4znZkv3RSTZxsV0x1pZcTfbpv88heubjZjFnjG
V00NWESvF4zDJErm2GnOkprMR2kxPGrfe92yzW0txSNqLdRt1xPPNG0GYGihOHdjYOZeq/Rak3qU
rSrpYxxkM5GeFGjDvJNFbixLMxyO9oVtCgqZ1Wma8QwGcNmcOv1QDGBogL9zCfKesN1JsTbskzDK
WKwTuOE7ZWSrUpyGbFKca5Th2szwLLM9mCjXduC1Kqs8iWKPAmAjiiUoocJAE4YhNYon15+uGpoi
7buuP+OZnG+hkX0bzaw8VFlu+JGBSpwzapnXE7a6KeJlHvUwGqOxbqA92Qd7fIsbhoQICkPKpNL4
6/X05JiUVSDgnj4zzqt/isZwPma92KvGb3hoSoMQciKTDEJyPeld0WCo41jtz6meP3VOcEwt2Z8k
KInm+7KBR8zSvgx6tBOhb9gRVSMmlUF4ctprxzwqc1FYQ9Ofm7Dr3QhAjtLmP2QR3dX63e37uBEu
MxqxkJUhBsVbuyY+zEuycBEY/VlW2vizFkideZdLSe94SRskT2bSFZ/SwK4cN9Lw075cCXCjbVPn
f7RQT4+DXFpuyjP2FFbx+JHi9/c6FcodMa64b1JJ+dhr6LLe/tVbB4QwJyVVFHmW8YRrUwzBh3Vj
FQ7nlqmYwXB6UCf9T22sK69qstPtxTbuGpXORRSDmHwp510vVpmDljfF8k6NTe9NzWy5WZb9aUP1
R9S3vqgAZertXty3tSq8UIyjMkdikPFfr5p0Zmd1VTycG9P4LPIPc/27z05pQBzSHgyULG5vcsPQ
8VlLye114m+dFNpDUkljWw5n0Zt3Y2jBJ/q1gIy1Sg+OVpyKPwEyc7eXXLeflkeWRsXre0cTlrLf
9RbtiYmfVM6GszXbEN7kk33fZyZaJzDknlpd7k8w0JZ3YTylfm7YfxFntgeFWqebO9HJmOy9OfAN
s1oeQdzc8s879LyC4EWY5GI4o/eUPEKK2p4mKtMnFcdwL2Xz3gTP1nqwuALq4P7xJi428AbUMXej
InU882dFn/0SlLzLzfsZauVfxKLtv78zoBuJZijJLcCzlUHlrdOaaCCO5y5MvteUcJz5n8qYXkKz
3oFJv7JPrR55am9gUmlCkfGvWRcTHqFEduLuPJnq9AUSzZdOJN/luq98OZnnx1DNHD9qNOsLcyql
lw2ieULJKz1YchyjGR0bSe5OVfG32ZlTzcyCU30WbOwYUMF1oyRQ3aRMxxOUKepxoOqwc+PX/Ros
kzeOJt0yWUAWso4fRClZdiPS4ZzoVgLjgNRl96QO9ucw1I5p3yd3Yd42z1lsh3eRBSuzooI6H8yC
TDfOrWMVaSMcl6bmt3RNTk2dOMfOMdq7si8mRNOUFkE6M3DlzP4U5YnkR05HnsMkm5fjhfy0yh7i
vgd92rd7PBgbXwfhcXotNtEXeIs1hndknstp8nY41ylCbgCL4s9JL8IvMT23wzD0Te5GQnthtHjy
2lkbjoU1jQd1ahK/74b50E3AQ0fRtw/wZgcPNg7Ka2hwnRwjNE/FZARuIceo0Gm1fEi6Ut8x5Pcv
P79/YeteSDbwWUsI/ebWNLKadoFhDOdgrgLGV6UKaiZ0RG97p/d3k1UIIHn0cYtQ31+vYjNTLqcF
vkBvpdYvUmX+EKrlcMwsufetsVN3dvXe31OOB+Cy1AgJZ9bzQYopNDHP0Xg28171UtsaPsBaNbt6
pPUHKy0jv23tEm0DY497cWtlKKaoogAjB1+2iuvSHmLkoMILibEKTrEaviQzPK1Db0D7LKvTh7bV
TpUY9+rZ758cGi7aMiBM7UZl4Pv6hM28MyV7aOZz356IwHxogcZnwxQPinSaKk/sUZ8tRYNrr7Ss
Bz/JayHSsJc/f2M3Fk2lqUji+TxUw0mNY1dT0OkLn2tF9+Zij95jc3d0QNBOIkThlbtebeqWAze6
+Qy7Q+c3Tg2Ow5E0brrhuMpkXSQAlP5UL1Un05x3rGnDeimkM4i0ZNeUEVd7HanNAEbkbAf1OI33
SXTumx/2f1qELItRb1il1jC+ttKyspigyWyU9odQcj/Ofgzm3xGSZrfv4saXYzcOvGOw4oNrWAUK
DK5ZyiCL+cy4T9Q8ycnF6F7kdPKgBbu90kaSs+A82Qynv+Bz1evPFo2BZMqZM53DhtxFA298iCM/
ST1BEUL32m9tm7mNCjDS8HeWXu7Zyj4XrW8g4VjNMid4vXQQlH2rhvN8ptPae5Tp2sHjDbKPWIvx
6IxR7UpGTHHOiHJ/siBIiuo+3kk91l3K5emDH4lSmMkZEFuv/F6md80oLH5Fofrat+ALlQ/fdFXf
dj0Qyre3vPVd3661iqxD0UV2rbNWF8++nrkzVR3lwcgijzdm58tueDnSZMpE1Da5D2tex1kZ1XEs
dflM3eUDDQB7IK4z+K8G01/7l1o1OxH1+0oOdRV82wLx5kjX4Cpq72OZ1pNyjo3sXiJr+ILadOxW
hbQH1nx/jKyErgzKrMA1+HTXhmNWUSXEEChnAX+t+mzXf3rzQW7pZk3hzilubQpnTc2QqI5Wzipi
VRutsZwsVs+IG7aPRWNHKN5I2rGrWun7beN4/8wjMfO/p5A2wzsx5rZWGis0Ju2c9EV1oNvTeeNs
723ovaMEZ0ZtnYBvufTrqZDRKopcHmT13PX6ZxXBDblx3Bih+ybbkzVZPsP1/WYpXApzWmRZwIGv
PxOZhWlOsaWeYVH7qMm+In9AWeUYTvIJooVTQ9WGafedktT7D7ZAFkntKCqCqrVXzxC8T0PqtL0G
b30AjynNDAlNih7yyx3L2MjmWGmhwOUhIBReQ2uKZg6zJGd7ldkqZ6Nvf/Qtw3xdYVbHvAw/KjpS
rrUEeVNvIZeUKvXs4n4id57rpzpu/yVBGo6MJgbwG3qcRDZUAq+Pm1JfP2iBrJ2rtHCb/G8t+Hrb
QDcK2K9tkiWG5ojfaafYRtjYs1A0JBnlJHGVThOwmgRQhesT/ksWavM1ruOh8MkzyGs0o8lAEoOg
az0RS914GLp2lLxINcrIy+QI3iena/Odi7TRrYPPlnxmEatiXGc9J+HUY1Qlo6mdrUrobpZm1qlL
m/6xDJ3anxjk8IwZq9e0AJXP2v7VSd20Y4Yb1wySMUyQ9tLS0lm5qMFIrW5oOv2c2D+1bqHTuiuc
/JgH6o7X3bhk8CEhZMqlhjxgXc6aAjSxkk7okO9PQFt6ZFMzSzLdpsrKkyFXyaGqx+woZW106kdt
l9L7vdciW6AsCw/NEnetWbZCqUoapR/1MwNLj3oZu4mcfJxacTfK8WOYQmCg3evxz1iJ6SNAu20o
CPF+7BF5u22cG/ce2BlhGeEMoz5rcIoVGGNH5UE/466ZEFFyFyWXRwbJv9xeZ+vDLuJjS/Kw4DVX
8ZIDD2aTqJVxdmC9dsR8mlD+GPoQYvqdlTZ39GallftU48YuQ7s0zmnTAKb7Fufxg5B/3t7O+6eU
fJKBazow9GCIbK+dRlNVNJHb0ThDS47E6jAOHvKgLxDtwCnQMeE2KV3zHz4VFC7Ang3Awe+QrnoR
CN4R2ziPA+XdYbKAftiZfqzaek8MaeNr0Xuh00hiyxDmuuWWRZop+Jd+Dqvqo+mAp4vkD0bzp4ZQ
+/ZBvg+39CVGgCCE8vwyMHx9kFMVR06JXO4ZpaUHyXr4P87Oc8dtbknXV0SAOfwlKUodpG7bbbvt
P4Qjc868+vOwBwdfixJEeM8ezDSwAZfW4gq1qt5QKpEbikjJSz+V+k8ue7fDXSlqEI+iExqQ9EkJ
fR4PyF1fdu2kHTNtFju3J3OQWfLStJe6eaydsQqthwAF3lczy1Evb2lK7g0hh7o/qRWKQIM0aadK
siLR7nWsW51UUxYXJ+iAqHBpbfhblbMQHL6RDoUtBLP4OBlGqdtKbEQ/b4/myiuE0ZCBMyRycIrP
q9H4ko7xt6wdsVmSq8g2/MlOhWRfQoI2RSeWcE4RnzpA8tMw2ox84+tdeQUsZzX1QqLzx7pYqCpk
X0th52gEsaMW/schhePWfFXC+NR+NcT7rBvstvXSUN7C8F27rqiI8h3JmTnB183/sUoA3KEMdZTH
H9GsOeAGvyfNM2q8tAphnSuxo8tjCf18f3var9wdvKooAAM4J59eo8GyZOEeaJV+9HugNv4Y9Lsw
a4VD3lu4QshisTNrU8JrpRwRTafbtbsd/8oJp1MyJTVcANdAW86/eoV0MflVTy6KjLEbjEXqagCI
nSpSmo2X19tYVskodwNykEhMQCZbFwj8cNaUKSRbi+d4h2ytG1vfqsh/SoBs+oozhQ18Tbzwgt7T
65dAXbTFD1N+KLVTGfxJp70VRraE1nhDEQX1VIopntGiUaHc3Z6Ua8thqWJQpwRGjWLTcmS/K9v4
BtUjRU+Voyp986vIrRrrN51I15Qfl5pDV/ZePSqHJtkSBL2CxVo6jG+EY3wAmKpV5LkQzJjEiYw2
OMhKsPf9A1/t1SxHx0+BhT2KVXpQE21vKK3rd4cwag9+Pnq1Fh7SUP94eyYu76bl55Bpcqvzo97S
0XcTEcFOzcJ00uEq7AbTFU4nefpabPkfXI3CXqL+QbPrsrpqJLMWIgd7xI65cMoZ5f0krtUdj1fe
KqB+qYSY/3y1L4rJgDAXnznO8NUjZVJis/T9CMXOZh72fuOXbizLmZ31U3y4PYmXe3zRrSJXF5FN
4wm7yiJqsdT1ulV1sgjLKVMFbZrGGbLiNI+KZwYd7z6d7KJ9vh328uIlrAIhYMl+2eGrrV2GWgiS
TdePQv4y1c/h+CsNqLdu3bpXR/cuzOrekIU8ncTA1I9KXHjU+f9I4FWUvHuKB2gjZKKIFbqDsMHa
2hrcaoeycfOsIwU4cq8mh9E4GvfmVkv8yrJkApGwJ2eF5rBuKfVhV1eGjqhrVS+Fm1APHsKxrO7S
NM9cUyjbnVminXn7q10eyMtX+y/o6qu1yLsbYYJMZQ8b0aVNRDm+L16Dym93tyNdOeUIBXWDdzM1
wItycd76kzYkrMvc+hHhN2JYB04mR07FQy4/JPV9Hx7Ccmu9XB3gu6jy+QlXlb0GiJ2oHOaAhsl1
ezvYQsUsx+T5VbMMbeEr8+U4w1ezWEq6EAaZptPZcKX5sOlTdX0Q//37q0WvlyqIpZ5/nyeenbYv
gfRF97dkfbaCrNa4nNZNLnTLzholtzZ024+1x1L956cAUwUejx6tBAR+XckLrFhHkM7i8LWCYNdQ
PXS6LP9N9a/3bi+4qx+FbIMEk2XHk/X8ywd9OVayEBrHWANYqUtx5ZSANf6HKGgrLt1Gig+Q8M+j
mJVYJ4uS0HHIpeLOHCQawCb52+2xXL41kLKlYU/mv8AYldUCS/QZoLHfmsdczNBOzyrRSa3UxNLL
au6R2pntoah+psjdbKTJ1wIDGaWLulzI1rqqgR3JNAniaB79YcawTM90D05hhotwNO/G2EgPUis3
ey3Ji93tIa8N4qhuLewypMhICUiN1qJFijKAQBcG86iVL7P4BetgL4uGw5yhyRh9H0HkJtJB1YRd
r933S12HBil0dztWJ9tqigMEo3sTQaxIjO6NZgE1bvaZl1t7te8xrnlL2aitoox3/vGDLI1LIxLY
920a/0HCpXzpBNEncfOrJ1VQC8eslMSljKLuS32mGIo7CGKcoYNkoeCaodJ5lTRoT/RBRaeOVfNz
bA06WFC9cjtJ+Dlmc/IxEoVhY9VeuUXhhKCfyeOHZ9Da6bvsStVMJ05FY5aceNJcMXeL/mso3s3F
r7Z6lrRvt7/mlc1IRkIKRLMOcsYaBzxFk1VOfo6ilCZ0Oyk1vvstoLrbQa6AGniLs9UXg2n2yVpS
2Kj6ArVYXz+mU3UsrF1mPFDIb7Mws5PZDqzQm6efuv8nj0M7C58CiEZ++xDoJ4W2m5QPXmQODw3P
odpOhl1tvnTmoZIfiwZy6C4Jaaj2er2RN725X60WEZMCigToIazAtci5oNLa8DkVj+IsFazttPY/
SXptvUSt3mbOmCjiXu6MPsN1TWWDq3JoBWCD8+lvp0YwLyv6fLOHXFkErCGsim9+bUWBbci+iNS3
keagnAfkoEIjkVtXzpBMCrWs/TXO2oyz2ZBEiisls/orBsARurIS5aLTkIc3aJH6PYS9ou3SnaCh
jOqWYdxl4Ezjxc8nn6zvWtUYpq0JWXVcTKgTAL0+KgJyqqHd0ZbynNIQnpp7ckb/I/6H0qsaJj4l
iEamflFoidRxlvmCYXeplMQOsqjWPjUH9WswK/VgW6NWf27DTIztum/yrym+MK0dNEXAo0WzOoQw
gzJxwW4C6PBlIXAEK+JybLKp6dxpQA/vXu8N3pd1TZF2p3WFHu1RdNLLu6Ztuu9iL0jyTkDRRt3r
2lR9L6iFf9ODPss9psgPHKPL5+GAf6yh2Oksa+UOPdX8k9jRKto4b984s+9XA4RdqnK0gUHp085Y
o9TooimCwMGCF2g8t7aeBHVq+w1oZUeWY2m0k45KqoKE0mgLAi1aNbTSZ0PAktgOZ2t6KCr4vuJs
yp7SA3mzpV4aflt1GnzJsqLZ6KWuc1aIG5jAoLDAjb5wBFeJSdQYVjs3AoW9SCz3hYQGq1SOsWsV
vf8QDXK780PxXxPl/wsKMJbiEbbPxuqBI9ZSJBZ9pB+n5NB9MQvVnYud1Hht9K/liiUSksZc7lxF
8IBWw6vFEEadUvKmsRTbD/UvVtXdURf6x9cF3XCORt5NcGcXPvUqh8iiUi3FTKQcJLBhNVf20Rkb
9oqyRQG5KHotkThiuE54i8IEXmXDaV76c9+32nGKf49N86TE1X7oH6M8s9teexpNZS/mH9rE+pEM
WyqV6zuH2EDOAJkua4WRrmJrlTULs0/m50+L3Fjs0Wm181y7N+LalqB4Sgj1dRuJ0/KFzrfTedDV
WlHAayUpRMGjEv4I088CfnfRv76hloGx+plWtEP5YxUjtfQmAQyoH7sqtsM2dms4JQEmMxu32zrb
IA4yT8BJKYNQQ1gDN7ou9CW5lsyjVOTmPm1MiOKgxx1oaZInd63sBqkeOEh/NMBhzPm10ZvSM3vr
NTHk7mHKBuk4+WRKaY008KS1ylHQ8WMU2iS+U3vU9X0t1z1fCrdUjNcOibAw0cGiI4y6HToLrL3z
RCmacURUm9g/RmlgK8mc26GQfe4D0RP9R9/cV+qDVRuOuCiU+MLjMNW7vJwA2XVOmbma8MkYgl0d
SHYNJiQ2t37fRTWa8i9lQnQZ+WlgluTV72vrJBCpp/tHSfoT8hHjypOaD8lOrQI3F2d8cSiGKdxt
UvNY1Ftfdp0cLdEB+2EEtBRutDUEX24x/FGa1D9mUN7sIhJEO/T1jQzs6hgR3aR3sOzBC6cAQQqN
Eklh8oyh+qsYAA5i+eD/EXxHEY6R37xoweBpgeQhOoxZ7hbae/28ZJDYjyhYk1GZQox89YQJC5nm
D6ns0VRzOxAzT4RI3sBZub1LtsKsjmxF98PA7CfhKEeT3Wp7ofwtRcZGkItaxjKYhbuACwKvWZLO
8/XcpDhHJL4lHGsz2ctDbyO2qw/AD7RvdY8weNr4jlm2TjqlGzfuBZthCb04KfEQhBYA5/o8dBa3
AgSUODj5Erp8hiuoxoHomv7sS1gBYp4xK9rPVOk/CV37jO3qrwF941YlRRvv5VyngP0cpY45fbw9
8RfJ99sPA9ZFAZ/JoUd8/sNCSuSJXmXBqW92yI/g3uEoiABVhZdqdwZcd2hCQf4xw1kcn4AW/Ue5
+LiYCOHC5krZQQKV28Wf42JnWR+72pPjfFeOhzjuqUPXTlTem426YWZ3eSfxXOCRya3IXF4omABH
ixVfLvnNgjeB5yYSra8uQtIxNhxTZOpKEyIVROnbs3V5Ly2BF7kc0gra1+vJCmNVg8EdnKxIPg3G
YE+ISeDEuEuy8O5fQ731eRFhkynxA7w9/y6pZARSir/wqfJN022N2GtUad4F+XeIHt4/x2JEQHwh
XC6V4FWPMqVyIWXqnGKNBSyB/t4hyP17en0L93JjwV1+O1RU3sValdQNOS0rSE34m0/pwmD3B7eY
JtdCisDLQ/M1FtTZC8UkugvEuDn8DwO1SNbAE9OeWSe+lc9yonKRnoT4UQw8vXhM68i1uq0u1pWM
DUTvUiyTIG2A6ludZ1Sz68zK4uzE28zpAnR868+l+pfCw26m05v29hDuq1xwtcLYSEsvryUNz4g3
uszypl7rfCvmmPpWiyMuv6z9hKiv9JBpifLh9kyuK0w8eFDR580DUwbR4DULqEJqwzRGbGO13o/u
Rzp0DvDaEkDRKEcMTlQ+Z9QRsa+va39juV6Lvegls//w/6EjudoaqGPlo4DLqY9Y4ID9l1olTiig
U4NkVSIrH0qlfP334QImpqzF2lkMpM5DVlInC1an4FSLpXI0s2aVvRG/Ms9e0rRQkb/cjnf5QgOz
QscVAg/7H5H983imPBW5MmrYxfYQ3yl7DGEguGUxDvlzPRaxvLcSc64PoI0S8/ft2NcW0CJ3hX8s
q5cK4nnsdirSqmlmnLgzeITz1NI9VdTc/fcoCwgVihEHApSJ8ygy3mZgkkTcxds842wTpSerlKaN
cuSV9AnsCsBauIqAzrkrzsME2SBmSetnJzqLtqGFTjtAneoPIhyCMBw9QQt2rW6HmflJ8Ltjam5l
NleSaLg/gHtJUhfd4fVqFQ1aDJY2Ye8KTcMW9bj1KiM7iUb2Q9Y630N0KbSTwuA4GlvfydX5h1G1
h7gWJ8/HQmKft+kL4mCZk/AYsxeMohO0crczlEz1Ilqv/37zgI6hBM9DHbT3msNYzRjbJ0jsnFpL
8BCGehq54Zv6ud5UZL52FyBwzzaG0gY0c7UGKtFKrEpdpqb2dOm+2Qe7aLiPYfXt8Ka9vd6WE/f8
SanBsDAXfjD6MuAYzhcCXCq5E8U+O8mdn3zBOdh3cRkdn4fUUll5mryx8q7tYF7L7GGkg2TUFc/j
GZ1i5XrGLhLTP5aV2GB/Mi7z4T4PtpyK3xxAL8YGfJfnGm/ZC70EHeVL0OoC84hd34ekR8BGDiTx
oAVW9hjC13f7FjqbmAn1zsoETmlUdF3wZvE+1uvCU5TMeiTTjx0Ax4pjDFHvpkEtfMiCALK91JiH
yWoNt2lC7SHQqmRP+/YpqEphp8Z5uR9iJbgXlQE4flv1f1QznHieFqmD32aFzKpS301yw0O3MEyP
qp4PdTJpN+72a7cCJTjY7ZwnpLKrD9yn4FkpKeLNKMx/SP5fQtG3JSnx2EOO2gTOJILp/R8WFa3f
hUeDYue6Pp4Jpi/XY52fUAp4qKUJo59HNcyPRvvtdqDL1cQJxnnMWxNyKuv3fDUlbRsJWANhsU3S
hA98JqVuy+GRzMZT1s8vt6Nd7ksudaRe4QhR8kH15zyaP/OmtPQyPyn6r944LAyhrLbr4a8apA9g
1T9ikX474hvG/HwJExL9MMAPYGSxsTkPGYxtNIgSZihaiPsZkOWpLexEiKzfLWJIs11Ar+Whplh1
4VBzgEMw4MT2pIRj8VVMCu2zjDjRZBt9OXe2UehKZ5diotzNbS5/Kzq//GSFWvUjAEXSu2KWBdAg
tVL73uDo6akAODcGdO2DQQ0AdfOGV1lfb32QV+DihvwktHC4StGmHg5ObXpJzMHRunhLlfTaJ+MV
R6+PKeR/VsfNGAZNwtOrAEyh301ws49BPnkp/rKhLx4sJYHmueU1e7njODTBhSLFhmcEe+78m029
jpf4FOQnHcmw0vJy/XtlFvfAEpow3Fk8pm8vkitZNQEX1jnclQW8ucqqzUyODBDaWLKLQksvAn2A
1wyA/n0wlP5n+C5m72RKYn4KQZvr5Ggp5dCxL5CHC7URzPPt33N1/Ih5sEGgfkEvOB//PKcWdf4q
50pJEkeN6RKGeY+hYp/ktBCt4kOgou6FHa61EXk5y9a7hZosrxUsHZc8+DxyR5dEFBM2qDmqbq8L
TpLslVD852c200yiTyOKqeNeOY/iSyMOgf6UnwbpgJqCncYfe1o9QzE7hjjAC0l2lDU2APmX2ecS
FOUM5I6AQq0LTrKV9Kk4zZw9Azol6hOv443M89rkIVW48B9htlPbPB9WlQeWH1iLfTwiEQW5X3JM
N1v/1/a/sqC1ARgADVw/qUPDlxRytvwU4IGcwLGohI+j/8kHiRTMH2+vw8vUZlFIQLNoIVHwhF/l
uG0wVso0KkyZku7mXiXB7Rwln3dy32wpBi7ffL3ywIOhwsXzcdmHq8mLproNF0P6RCge/OCTWH4W
VVsN8HEhtfkxmd8ba0vV7dqSAJ3GIoQDiK3GKia04wY0JAbhdDJ9rzG02Y0RB/Fuz+KV6iCFQcQQ
2VLIHpCznw9t6qEXKnJTnKSwxF2FrvFzmFeOP73kB8zg3dLU7GQrg7i2GOF1soUhn3Ddro60XmkT
Y5bhT6vGQ5m9pNp9LW5VI66dU+9jrO4G6jh5H/YYyDfxhHDt3VxChkdTHPk4BULjxmq8tvLfR1t+
zTs0KDK5taHUAbZmWrrrEtnJjdJWyi9x0x40Zctq5draAF4DWAiVeO6G1WYWhy6OhZ73naYBFolb
8jzk2bc6cFd2GPw4xIMtkhTgdKsxpaNUtXOelKdAz/NdMxtKBfS9k/fTmEWHHHmqjUm8MizGxOsY
giHclTUlb7bitMzTrjxhSRJ6AX1vG7Wff7SLpr9DPwr48PJuMEExrDbWaJpRPJn4qaij7D/1HVJN
ZikY7sbGurIiFi49JH6UcYi0CiMAak9wKlhcVajKDi/lGD4m4otaDzxwy+eUznOrTHfL/0eDa6eg
bhJiX4MDhV1kvUcp3/VDdaNM9gYkOzvJqDJSzaHex4+CCr/6prw7e61hzKfe6MZv6ZREsVPGMJ3d
YVKLQ1spkeh0tAViV4kSwe1jTd+rChQ6V+qySrOxgjd+JGAjfrSTjzNIULWyzSqsG2eKJ/UDcmI1
HIXaCnc+dkPGTm3DYXSqGhYzyWfVQpBANPi30Mlq4AmQyXWHxufwJ+7McfRS3R+6j0Wut8OhLutE
sSv0ixrbGCw52gVGv1Qucz/hz2DSwVOUiO5ufLnlyLuYI0pslLtZ9BdmXXJilYNVhjpZbKXc6Vl5
54sZVe9mEO9yUI2OMbfGZEdh2Mh2U6NB0lviYiw4RI8mpgIb+i2XCSC39sJGAnIDsI6yyfnZgnsT
b1FQNyc+U2sXqXJXZK2rWHspVZCvDe4Rr/ZmyF5BEn+YB38jIbo4rN/CU+zieQkidi10HOWpZHZG
qp+GJvDySpd4p0RO6BfRRqZ7cWIvgagaLH6edN7WugJVFXdxP5f6qTBzwDBozqQ1L4jMrltI9+3j
4G/s0Y2AxmqLWpWlAPMq9BNMD7tDz9NCE7gpXUlTbSP5I1hfNlbWkpOsVhYXOghsIOdctuu2U2Qa
YTuI7D6A4f2Ok6p4UCL179zB64BMgHljVMzqS1PBWOhzpfDKYdD3wuL8c/uXXPumoLb5qJyFxFkt
Key21R7fLMBkteR21l6VdhTrNr7n9SBAX/ioJLXr1IIELdMRldRPLcDGhg4nPXHO/Y3tuhVl9SrI
LEo2gZ8TpblvKWoa+V7VNhLAy4XC0qcQTqOQegd/nu9ABF7RdihU5eRDGYULKEsHP7lD28xR0i9S
ZG6sy7eOzPk6YadBL6GLsuyGdeEjFHHsqbVYPZFCZQ444Bll6kkTd1n0QU6eJ/WbKH8RKVGLau60
1K3qfvJwsj4GKvShdOvGvDb8dz9n/SRq9WBUgoafoyiPqo/Mp/7YWl9a2RvjhyHf6LFcZqTAlEg6
gBEsdhfM9vlks/aT2NAEAwtwUX8ck9ywgxI4pE8254E2rU9yFnAXcKV86LVycipcz73b++MiE+E3
4MGExgldQATtVoUZWQkTkKGGcUq5H+l0uUn2+u8R6ABwB4NFQwJsmfN3CaO5SFlZc2OeSlFQnYTN
7oppueUOc+XLUaIAXko9Bo2m9ZHaFE1XYHbLkdoNnqD8AQD8KERH9Q7jS5dn+j8fK1RE6KAA3ADq
pqw1ffoI49ZeSJg2U7zXZEroOX6taqFvOdJebnq6fDxc+L8gZ8HQns8eRsylJGNqgGNw/5A3bUR/
Pvog+dbGTrxIgcH+v4+z3vhyQ6NCJE4yzLaJEkoSfQGMvCu3/LOvXPJLJCAnNB/4662l8249RCxx
s1+EiHIOBc/sGsUWgyC1O7DIrp/6wl3fzv4BUWKUzfxR8Lou1zh+cnN3e2Fe6CjwnFax0eN9oSlL
Er66FUWEJgUj8DG8nQR7wHYty76E8i7P1Bcfumm1N2a3KsenWMs/leP4Qn9wAbymSbXxSy6qewsz
jMtyST04BNekCD2oQMQ2snXijUI/Wcqbuyo1hsOk5MmOxLuHfOpLXtUGxp0/ydLd7Ym4Fh4iOMq/
fBGFMsP5Ggv1qoytnPDCYCGpGjRuaZAG5rGBl7x1NyM2rud412obw754OLzhqjgCKWwuCLTV+dfU
hajFqJacuh9VYoNA8R9G1c42Kk5XR8ec/v8oq2szYvNHwRJF/CA6/XP3uY8d+iR/qq0+zbIVV3cZ
MLH/Ai1H7buFjdBPq2YzgZTCplT4Jf1z+zNdThfNAZ7BFDCA2CLtc/7vx1zM0D207qROT370qlGU
jOY/Zn7naxuPp8spU6nPIW0D9A0xpjXwzp+EBAWxejzNFnK6QoePyugI/ldKrNWgUvsUHLSzN9Kb
yxOIoAtyC787TODXpJZpUMJBC+TxJGkfwYuRfaDy/5zr00aydmUaeQsvsfAsQqNx+e/ffaamE7HF
Co3xVMG+RO3H7swcmj7QfOmTFFUbCdXbIXK+KlRqWxQ6KXjSn16325HP8hNaFdOpdzlNv5mVPZqc
4U6l2p1qJ7qDLo29//b5U/e13gv36XdQ+O0+8sLRLv+Mf8oP5X3ubL38LpcqP4qFhCwKdb6LskoZ
iF3jD/F0gqD0OIDoKAWMqfItqfVrU03tEj6PSqfk4j03mnEt0JqcTk0De314DkOw+7ndor3979IB
y3v/fbDVDdaZEDAwbplOxhyyPB2xqF1LDI5Kmv3N1R9189gL5WNRHiJhY0Vdm02SjkVDY4H/rWnE
oiCqvZ+00ynU7yJDuMsTWweB9M+7HyzFf0FWu3/OCzjEYjWdqN7uDTWy02F66B6DcDcLW9/tylYE
fc3/Ug9beN+rlG2E12gZST2flBjQa/RNaWRHFH8aykbScSUDRjeDLADPEdBawETO92JtsO9yvZtP
Qg09wtibr2ILn80tyPGRF9/l6UbedgkYQVD7fcTVXZcMcoJGCBGNbvZMtfjYPc+IsTnUo/BOHovH
0SwP+WjL/Ubkt0fg6iBY1PXB+iO9e/lIhIvTRaI8zKfX12Nke8cPD4X9/Smynyw7sys7so+jS4pv
h07lBLu7ZJcsf9ih9/NnZTe2ZMOV2j1//Pr4Urw6pt3vvvn259CebNmu9zyg9+GOurYdubL94cB2
cw33087+uH98vP/74SG0//7+e3tFvvEbb41odbPWljkazcCINLuwn7yHh96Td9MOALFjedijPABz
ebJ2/qPuWt+bR9Q2NSd6aj84h8G+B/puHxR747K//n3fzfLqEo6TetT1YPlNT36e7epyn1HK8qjt
68mP+gOwvGb+uJViLP/oaiJwNlIXUis6Ahf5G6rzw1RJWMTFMTXxSNglZbJxJb/tuXUM1CjgMQPL
gyayGhg0UzHxtUI8SXbh/MRUiP/g6+ek9tfPP0JbtE/qx43ve+UYgBn4X8jl3Ht3U2aR2s+DRUhV
+aY7ySF1Bae1M+fldVmw39HhsBsve1WY4pPz1zwpd+D1bH3XIdsoeuhz6IXN3SJ734YtTdUrGcrZ
T1sd9tIUJ5Eh8dPEVNlpQsmzD9f3qG4b8pRo10zRSWnQTVHFjWP46pwAS8bpSYH2sUZPSXT9pUmp
xZPRd899ccizu8b8majdt9uTfznANxNHuKDL8YgPwPncA7uspzoOpBOqv037aJW9nZU4fruT3Du5
pOyM5vftiFcOY7jMioIlDGck9KrVds5mNW2lRJdOqLOpc2bHjeTI8d8hRcMrf9C7+6Qf7pCZft6I
uwzlfGUvHGo4OlShF4nM1cpWtM7k3axJp/xRMA+zKlGQx35l+oW6PgzYNv9U6flOMna3414mJ0tY
8h8AYzTn1q25OO04qztTOsUNL4/kIRG+t3gsR0+RsFEBuaxNnEdaZZx9KbdSPBp8yza2ux9i8CKL
X/IqccN7H2XO28O6/hnBwpENgVqCwXa+csTeaNExZ1zNtJufLDIFNGN8DavRWEIF1EcK63fANXs7
7LUxMl80qGkdqzyrz6NGFtprmprLJ9OA02l5YftsYJ3rO130QxA3JvTaGFmi9N4XRxA0clYnUy1G
yRybhXzKYGAOgxs1tgqpsjJ3GTdpdRT6xE6x0bo9xsu9v/D9F9UiCqMKV/j5GMs21Kc5TuVTJR7B
mXZJs8unl6AbNvLJK3NJnGV4ZER0jVeHW+WnSlTptXway8Yxix8hnoRxVIK+48C3tHtsV24P7MLS
jArIWcTV10vzsZ81o+HrFYmdpFh/FHbevwKsERSnGqt9L7hqY+EPathU+mwhtOCKuAV/tuOvRqse
fGvfZvZQ4dvEMmsiY58H+j6VDUdTILmE3u1ffHUFgPLkuFiEJVl159+iiDO507tKPpWCF/tUD+La
zT0A6VKFsmll+wY0/y0t3yu1K1RgSFWpkXBUAo06jxpOUgmqpWfdhdpvfMqc0Yp2ouKWvJHF3zxe
8RCo7c5Aoj6zDreHvPzbq2OSK4HVTnsMgsOajypp9TB3dSeTlJsaEkJN4c1+mmxM7JV7B8s3ElQ0
0NC7sVb3zlBXs5mFPishzj/543yqZsUpos4V9BxpBJHPqVANbzYO42szuyhQU5IDAsnnXH1PPayH
WqBSfir6X0iTDkSYBLzubYWs2LSj3Fb+NILs3p7Tq2EXvam3bQZiSF590L6Sy6YW6D/A0Z5qrxEm
d9Qz2xzvdOm1TMrPuuDJ0SNykxuZ6rXP+T7y6rYtoFAkRhJop2Ksavj/A5lLiwvZ7QFe+5xcAyiF
4PKGN+5qWpU0UvLYD7VT7NOBTyDut3+n6k7AHCHo+93woYqN/e2Q17YmcJdFPdAiRwPVcz6n4qzR
JWbLnoLGFnft9ElGd7aK90PxWUwNb5gTW9rIIS4nk8cjydxSjl/0ZleTOaGCIODlMp9SOVZ2XRfp
d41g1He3R3YtClgUUqNF7PFiB06hOitFWM4neSa/nyKs4RCN/1eDKfIRrlFKJjQX4HesM7/ax/4h
qar5pAtz5pkRYl3mqEQbp8nlXXYeZbXwi8zSAbvwTurxC3808EfbYflKdi+bwp3lq8PG3F2Jx71J
yQmUCFzJNWB2tGY59ZNEOvmxon8vNGvypN4kPdD8sLZBFcUbW3tJAc6PS/LYN2XT/8toVwfZYgFa
8ywj6QImA8nCb0MIl+g4CkXV9hvbbNlG58FQ7DexnIZSzTZbt4PCfAQpinflqc5E25h4tY+8y+OP
WvBnNh+UeGOLXU7mebjVrh4rYcgssOFAHGNHSyeHDec02uf63wEZ54GW4+XdC1Cm86S2gWgAXyt+
pWX6GEbxbHeyLRuhLRgPgqAt0tHdk+p/GzBhu73flqzjYlaXfghSFjy11kI+hlnqVkKee8rgz/+e
gjv9W5n+SRCNvB3ncl9TWVvIX9Cv4WKt12baRGEl4OV6muvgZwY/hovOzzZuuMv1SBConmAheL1T
gT6fSglH0dEsMvNkpVnkAOxlTPSaoQa1w/8ynnehVtmcnuWmXiJERfvYzG1DLfNdNKJF/T/M2rso
q0U4BHPcFxMDMv3Ma9sZ29stmbhrC+D9nK2WHzL/Td4HfJjMcHOhzJ0MJEBnvJh6ii5T/Pn2gK7t
qnfR1u3ARQ6o0H2mTdLSxrM6v3ODuf00WcFjUk/zxnq40hhgQdCzRqeCsuCF3Kw6N3XUK5V5mqbc
ldFH9Nvm2FjSToxNd+7vrbbb44F6p8qdI94nU2pHnbSXiu67Ffuv5cekN/5YiW8r816RePzQKgwT
6SlTdHvyXQPJM1bBfoKMU6h2n/SkpB9vT9jl51nWsUw5isSCG3F1h8x1hN48aDo0LMcZ7Cx3u+y2
o6v6d7lqbp2xV0p7psGdSI+SvJQH+2pZq2NaWhqkD5Lvr7F1gIGeFdhzCXZYI44bdZPjj+1fRXgO
M9nuMuGfBSFgFS/iwCQ1pBo0dM53cCMskHOhVE49arMuPXLFVmNxCxt2JX2CcWESi9xhUc9f5TJB
JQhw9CL9VCmlnTeYHu948xlf8KGtX4anPKw3jtnLdU8fDDU5ExUT5NTf6GfvDnmrgPEV+DUQqR5r
CMGsvpYZRScx+SZUVr+R9l5KKQHL52mB6gSdd2ZxdWyoXYKgVqSDOUzkXZXPdPblfA/wi/etJf8E
PBljeW4istSnd5nPvmjbZK/RC/OjO0UuFYRS0vpelfrpfqq1n7eX9BVAEqwBzHDIvEDPkk+ef2Sz
kyDV+aFxCkzpYRD0x7r1P6GgYBfWF5lnEJ7srt50B79JPXSKM/VRU+4bydxJ/ZO8hR5/y1vPb8Dl
1yxEYRDwC0ro/NcMwjhYvg/MRP4ykliYSCF8sxBPd6Caat3P6Jc0ONaz0R1uz8LFxkY6EVgW883t
ikTM6tzt9ERu0BKzTnOf76bwFWt7RyiejfkF+evboS6X+3ms9albAeOkHUMsBXG9L/7f+mks3MYN
5X1l2lsUo2Vxnc3nEgzaFu1+kCegPs7nExKFmuVxSzBF3zXFJ1wwbAHT9ZTeSvG6VUC/2FiraKsr
X5H6oOT0tk65/redGhuGJ4oI3xYX4NuTeJFbEAiDUyi9C2+fdXs+LKnWJyG1Qv+U6pNdcQ3L4Xer
21JBuzacpepFBGaOMOdR9CGI8Z6I/JMhu4nlAsXPwgez3Eheri4I0LGgqt40sNeQ//9H2nntyI0s
W/uJCNCbW7J8G1ar1XI3hMyI3ns+/fnYB/hPF6tQhPDPvhhghK2oTEZGRkasWKtieX1iYGYCbfAy
HZrK9lMnoqXVJY7/+u87R0UPgBUIcVAVC08Xo1aNCiHyeJZU0OtspOyXkq7ElHn3F07HkDrrAWM9
j3Qt3sMy8x+6WPjCs6an9abXcsFWejk93l/JO0fBlZkZHCJDlgSOZ/F5mihR4zZIhGfvrTpLn1WJ
ppfT/jf59jjuTvonrdsyEAyv/Yrd+ecv7ILwper3jmaGYGThFoZWCZkiCs9i9RjR4R81za7jH8hf
d01mq95GLgDgSSsufx2ieEOaBGoe2AxSLNnZ0bUTQq1QfJcpd7ub/lhNbXftL0P6hlTZiq3rqEH/
hZovAYPNxVcuV1hGXRQL2RS4ffbfEEqfzfZJjNsNaDzoHNVNv6aN/A78vNxSbFEN4/8NEJ4JwEuD
bRXU1YRol6sSn9L6Z+vEoovmGkNYEKtMj432u4eUsm0/MS2FKC3TI0LzANfYPpzbRN+QXTIKaMwt
DkxFF2WNoOfG5gN7pMAzZ2O8dxeuNo2T7llhH7qm9xgXPgUybSfU/xXeNwRLV+LBFeMsGRcVXvyK
yX6Oz3L8rdNoMXvIeLhZ9xpl373+bRofRwijPb3e9hIe/acU7JD3BwPp2e+scmXoONWvXaFANTWJ
toIITTPPV/hriOzrk002iN/PVLzcGOrCMcSGiasxVSJXCoFL1xmV82TwrJUTdqWZwA7g4sjc0OkA
Yr6sdU+jR6EXEhRXkznMTbNJxPg4vyILyPl84dzk5bEtxI3x1Rtym0qKHIBAAWeb+rTukq/MQzsC
74ux2I7RrnkHcw/wKWmbNFw7l3PAXLguyPFZugNmBDinFvkTqE3PCEYxdtvAqbNXNa925aznoP9q
5f7gpcg9rQS+G84I/paHKI0n+rHL2YYgk6VkMszYraxTUH2W2nPon5r6EVD+Shy4foHQ95n/AayI
iC2JxOW5hE28hOTZy9wg73bApu0wHu2KlfayZhd+5VJEwA29TTx+kbzsqRy6f14sewv5AS0oUNtM
kVz+gjaMjaL3Su1ZECwnHAFb1NCZ0fWQk725gli53lhoe+d+F3NU87tg8Sl9fYwr2Qy5tzKt2YWp
ANhk0ORHL5eY5FJr1VXbVYGQ20Zh3SQDAElxJU2dBFMamrHwHBYSciBq0JtOZvnSdkpA/otjXTsN
40xf7l9i1xEeEBy1VqAVHOerEybleicV8iBQATKrycmKUNMdnu9mRYTPa8+uR8+iexqKtbgF75Wu
qfDecC3ITJl5oogIChhBocsPS30qVaV+4hd4fpDbQwIDDMDf4DGjNeB0GQe1S9JsI0Dna2dpDG+s
Xh1IZeW91sCGdn8/rhNKEwAm0gngFWlDLh9pfRBmmWGKiRuIg7TNBHlwsAkkoGjX8ocbpiiaMh4L
6ICa93LmK+upcFeBFbv1oCibeMaWDhWjbuUwrhEEXnP1sCZYrQBaowdAUJ2d78NLNxcAmYZtlLoF
+pENM2VmWcMgWzndg06uQtyQhzfO8SNBpBs3WWUcmiTdF/XO0HK7qobdmJa/aqaG5ZWzdv3SmzVx
yC1gvSP1vdpxSemSIGjS1BU9CzFsrnpp343pxiuYg/khVa1jaDsF5cJm3xgPSSr88xeH9c6cx1FR
gCK+LA470VVt5NxIXU88qZnKmUs26Vpr6OpwM2ACWSocNuascv6e+n/Yf19tOQOIX5HXqKdAlZ22
frGgpWk1lw707r4PXz8kFtYWS9JUoW390c/dyeyOZtnboncshs1bBN8pBDbas6ysZYrXSfhsE0Ko
+YHERzQWNknH6s4aqtytYauxA6nLt5GcvTBn+rNSx3rHZRU+RF0Iw3ybjhtlrKMTBBAwMotWvim8
SPgZZMJa3/rWvlNFh4UL/jtoSxb3lt8pYzN2Y+7SOcOLQoMh8aYzmHmIfgR9Um4ndZ0SU+YwXWQC
bAXPEUhUKZiRpC+MVmak132t527WI9Ck1ap89FVmxcs+9Sll1f7B9H1uL0EQNnqceg+o2H/PJaM8
9mVj/l1xhjklvfo1lFFm0BaUrsvHq2j2PQOPcu5qr8ZBeYgKykp2Zw9/Fbjc7fCYNzazl2tA2uv+
8rwJLF6nnEdr8r0a9sHjCxGieKNUc3eY8kMp6bb/Uo3Fpu5q20KKMdZPrYWY2QbBuvsLvvnJ5/cR
fDEiiluL+8QKR4hNJr9wxbZ5q9sx2nolLBiyNqn7KBMNiFGn7Nd9m1ehnMXCvsgJpxBqXs3PagKY
OWGacjekMswQVoTEaNEKTsUE2Pa+qavMezZFgxkYHrkfj5DLSK5PY02uJRWu4f1Q5Dfderv/918l
BIu/f3GOJSHQ9CxSC1c2Nt6XqEHHwq5KJ0v2OMp9U/M5WHgm03HzABCvTNptiy+VoJYeeYlRuPHf
4lic49g2N2XrtJ8D9f/T0vz9PjhjL6EPllhK4WqWa5jHvNs0sTPUn8ZXQdtIzUr8veGBF+uaT+QH
a6E86X0yr0tNXrVwK2kvwU8//bxagLjxqebBPzIkbvT535d2SoTkYs0c+VTI2sO52/8tyZhE/xUq
Uiceys39z3XD8y7Mzcv+sCzTEkaSQMxNKMpGn9s1KMMtdwC1B4wG2gKSMOXy77cE08xCSv9uIle2
UH/Wx1Ps/fXKo1Q6OvrQHVws91d0nXtQ1uA5zwuT8h6U6QuTMDV2jR/j7IwuT8VTiCQPvEqPFJv/
eJ+hEsnNYwQDwdrAz62dRD0Jxk1KffBhLszKFC0ZOMRBzOwhEPytipjd/ZWtWZj//MO3qgMRwjgT
C0wUCts09uEcGyni37dyywH/lwgI1AbZ2yJWkC0Ba1GwAtek9DlRj0rNjOAhGvdtu3KmZl9exgpa
4TqE7eRPlKQuF6RHyWjFYV66vr4LoJxPXuQ0swdjBeR8a98+mll8mQ7Wu7yuZzM4QpOdAvlwf8tu
GWD0iskSOJTQsZ639MOHGRp9LHjwlK5p1o6UPmXruf68FYut4gSBxjB5RYI2WoSFBLFVjTpV5Rrt
CSkUZq30Y7+JSfEVYyeGZ0k+dKMzbIeDVb+FgbqV7Si2e6dqN5q0o62Srg1d3fh4F79oGTmyqEzr
waDBITQHMRZnX7Sz4G8n/nM/gDoZtAssH24J5joXfu8LOYmeZNTusIvMt6R/LNZ6hjeC+4WFxVUS
pW2DjAkWlH50xO6vbj6E5LNS5CNd83LfWea/a/ElGU7lWU6LEm7EpeTUIOpJWaRF47YIrDjUGgPe
DVFySCIwFP9uCqdkihOyIdqhi7Si1zsyx6Bu3KmXHFV+kiIKD+P+vpEbfgAVxZyJ0/XnEC+cH7uj
ORlN46aQY8cpbDhx/NPIx1PZFytZ4HVZYa6YWrOMEdUq6qiL2BT1NSEWFQoXoa4Hqd6PBs6vvirG
q8HoYapGuxgacE9QD7Wg74Nkjcv5eq3wC1CdZwgQUCccl5cHXYWaGjGRsnb5IeBx/0vkz56wGRCs
v7+n1z7Cuxlk7jslKy6/8EdUOMIIxefalQSkKLIcQm55L+RrFcDrUA8yjwVR/ZuV1pdkvw1KDXLW
TY2bqZHdS5/z6KhPzqigDzFmjHQe76/qhjkqYIyNgqfnn2UfdmgUpeljpSGh1r8I7Q6QXlc7Yvu5
cqZSXGvFXp9pePn+z9pVJ3YA7htEUuOWf/0XSP2NYPfWJclatjF/8svjfGlm4ZISBNRohoyNq2e/
x4ipWOOhKr9LiF16mzAk1fBUu4n+3N/JG36oILNBLYt/cSbmtX+4cPq8HiwhVRtX3cMk9Kl9XAMP
XadtrOqDgcWhhrHTauMIA5CGOboj2fpG2eebcHd/HTf8/MLM/DM+rMOLkyqtUEV2Q0Ry1e5hrkV5
xcphuuEIMwablzKELEyBL9YiJWlRjLnXuEkBfQZkMz0FUC8D3f/iGcVKdL/xZWaRFTQnwaBQ/lkY
azrqvGbYt+4YZX8m+JYiQHHVJG20fu1NfCPRhQztHVYLgmiuTlzuXjOKeq/6cusGR/+5OHa/xRMa
0/vmFD82f71v3co+3qhAXdpbRCUx9YQhEqXWbXbNkczjs3ostsyrHeG3/We/uFjZvMsf/ELqxaho
FBFL6pvll78mK/4x+P+OR6F6BM6LGjkFLmq1CzOtpic5aUzr9tGTF7ma4r9W2lYQTnr1V++h7vFp
OVrSIZpSSOXzT5l/uL/O98meRfSgdDtTQHN/ose2+AWT6MGB3eata5kJRMB2Lyp24D/I+c7TztO0
mZLMqQx7DCDBPjfU4ArrcQ2XOrvkvd+wCCaynHvjNHQttwCl2uaxVZJHs6kPdVUyHTN9n8Q1fZkb
xx4mBp1iGqgcLoJFzMxbue5Ba7euPB6C8b+sCOwi361s7Y3AfGFk8bjoMvjzzXho3aR/6AwQlpIz
aJDBiJ+UYZ/4x0r/Gr7etzl/raudBHSLTwEIu0rSczlK9RQeWtw2dBTUORH3y7562lp75aYdyIXh
kaQaCdT38nhMuhWkia60bhhZP3skFM1A+JVGX0d1jUHqZoxBNOP/mVrEmHYykh7UdOsWO9KCZtOY
dlHt8nzX9naQbBgPqprN8H1N+uRGpsfR1JV5ZAegKoouiyV2kTSJBUu0ovwxjJ+aNtuWEHbQytmA
p9n2E+1wfoPUeZCtDW9iVrv3P+a8squP+eEXLPxHqIdKDxFPdZOuOkdy86YFa9/x5jn4YGLxHdvI
tPoMSJWL1sK2lgLb6h5VfWUd7wn4vYUsPmHaliOMkFhRDuGPGob7P78CyQ63MkTzpZ0CRHroDgnl
Y6qo32jJ14fiv/xXNjg68xNoXNIDHpzov1UcytoGL64TxQvC3G9xrVHONp20Nfq1/b3tvdBmMuIG
oBfdhksvkuAHNBCFQ7hdttWYEfMh2FTH3/Kwazs7+hkf5U/3nebmyfxgcP7zDxdXqMB2FOrzmk7J
cdiJTq+svOmuu37zpfXBxCJct30ooolszVeG+jkpn0IfyhcHwcGiOVG6P2qJfspCR2Uuilmp59jU
Hn3dt7WhPooFfX21s1VhtDWEH81+pdJyI228+G2L7Ccpyed6k+WX26IpKU+86C9S/Mb8pD3o57GS
V14UN8MEaF9KLgaAFUlc+HZQx22tCH7nts0ncQQYY4VPXjgjtOSnafiUUbifqAGmYr2vNPEwBMUa
6cetL07+AKyVuQ6SlsWTUIf7bdTlqXeFvrIVf1/Lva1Uv9U1ZZZbsWKWakUehoEjbYkjzGoogGJL
6slSKLNQWv81leNK2nUrE0DMEeYXmJJmHr9L71XQUalkIxrcciq3kfhoyNuhOQ+DtymG7ZqQ8i1f
YSyYsVMeabTUFvE1tVrBk/V0cIW4c/og2mvM5xLRyyZ76CLDLmGJF8fN/fN56y3w0egi4lYCbfgk
jQdea/8F8c4wwFR90/MjD7f7ht77HIuoS1KJSNmMJgT6ufDMvoNRP9exZOS+U4W1k5nVoRWbz4zP
b7z4l5p9zxq7DGs3ZPQVVe69Ln0vwp+50P3QQ3M/QeKmV9l2kBKnULxdicBu+9qUCOuI6Vpmf8OJ
wYhTDACJYxhXLwlJCwI0ffgWqXho843+DYlIf9haY+Kkya9mm/4OmYH/D866wfsdlHa3UtiZN2O5
WR/tL+I0HNhDDegMX4jkY2kIr+aQr6Xas/Ne2YBvRCR80qBaVlCNKpQSrSwHd+ISQKH0h6k861rz
lOZuMJl2zbxX3v4FLr81Jm1tg2dnXhqHFH5uWAPXphp3ebKSVmtVxetHN2mt3pHN8SCioMokueJ9
FsLul6hAXuU3wj4s5XIbiOhht0a0GSapX9mHG2dcg9QJuDhVd+r8ixuqE3j1NGnEL1HF72X+n2i1
Z5SJnV5g8u2HaK0NSNyIW6Ad6dLTG6Hss3x9Q4CsqX3TjbQeC0fyh4NabDujd4YgsacAYlT/BLRv
LH6m6teqtNzqZ+t7pyRaYy67HoVgycC9kTeYu5JXmiNmVpuJX0+j22RuBBdcG9iy8mB0e9PYjs2u
M6x9AQcVDOTHeaZXDHci3LTSf5nmr3j7rVuL4VFwI/TQUa4SF6GvM2XDb8VxdOv8oS3IrYqN1dkT
wMtnudsaT5P5zfDXGHduuSB9G7oH5PNABhZnzBOmEVLIdHILZFkHlIODFq0clJ4mWgWAK00KjLId
+5NdIAbvGdZaQe7GF2AAY+ZpQ6SVL7Cs4+thPlSGpkxuGX2F1/Sx/skWPZSRVTplD1OUVziC6BSj
zbhMJRz8Fpoo/0+XZX+C+Nf98HwdcGAdpH4M6ynfgZHZy/NoKiMK57I4ue0AnFYvpyPMImsdweuo
emlkkalJcaYFyD9MbtKccpibCjpc21Uy7FtWwKpDHAHXDJf24koLul5TqqYSXS3yndyQbQhu/ibd
53/fMEad+W5ghLmv57DyIbE1I/RDNaEUXX0cH3rZCG0lNV/u27hRYGLsnVuT9yZzW9byXAgVEEpm
IkU3aE/ecEBkLRSemug58Wo6ucpGsXwnUNfGgm/5Anp6dKgB0s318MulyUWEUI+HVWQwRxtOynhr
ABRfydtvfSZIYiG7YFps5mu8tBLEhpYQmUQ35++vYm8PfO8VQe+fRRBu7+/jzQV9MLVY0GRlidgk
muhK6rTtxifkDFYWs2Zh/vOP3oD+sVKWKhbEEWhhmduWkqzk9tcXBzWUd6A8nSt8bpFYB1EoG5WW
ijMmJkbMTyyfcmlaWcgNRNNs5X/HmJmGXGYFYd6lbWFwerIOqjqLN1FrKyd5k52ap+xHsWLuet8o
SamUNOCkAvGzxPkYQd1JLEp2fXQZmmqfoEp8/9tf7xp/NXkGFU3QFsBQL7+MVQtCHdWJ4ooTWL2k
2vZM+KXgs+6bufZmMikeXHPDmxts2YAYKkq0eTOp7ljAsCMeG6abJu0Uxmt42huGiAXMG838ETxL
FjHUEFK562NJdbOm3EV6eC48869SM0vSpF/vr+nGx+ERhyAcFLEMqiy7pbzfshTZFMPlprQD8UdB
IL1v4Ya3AWADE037kN4vYgKXX6cZVS2bmtx0DXB66WNTji+1JxG1e8uuozZjCET4qYU9iIvhyUI/
aOUHXO8m6BQiEOMucyxaduBCxiCHSQ0tN6if2lZE3eNJryjhhSv43xU7y97bMHZ+HXSB5QpB5Hhh
ZHdgfWXr2CW/7u/odTY7LwjtT3aTdvoyuxxGUa7GLrbcwnoa5ROFAtuDcLfNfkq+dGQg/dN9e9fz
vrN7zA9whjSYETMWXzDXtSyGYEdwtaCB71Y+1NJJzPtzZYoMaXcORDjwhTEz/mRNL1MS2LXwp+gV
EhnYY4DQhv+e1l3+oPlTfAjFltnIRiKagiu/lIktfNMa++g1jv85O3VP1ZOwu78BNzYcNBcMPHTh
kcRYbrgCv/jcHA/ORi5sJuFn3CqHSii3oYewSg8EbxXKfeVLGGKikZSA1BH91bmO8GGBptb7nuyX
s9jHqzUioCL4lJw7Q/jbo5x+f3W3bc0xjacRDiVf2mqqtkoDs9efW1MbT2Fdv5k1aoFVWRm7SFOS
lc2cg9fFq3CmdGFIAKw8eTGvgUtzVYEmblNpsOF3m6JFUkDfd1X3qureF72L16xdFVzmWeF5JoTW
JHBWcRFK/aJQmxqWmufW+KYbX7vSf9AquzFKqNEpXammo7ZrG3q9QmySW3FC6a/xHS9XmFReTjkG
youqm+DBLZszueW+6jwKz8moOZrFkNn9b3h9ROd1cijmATN6S8s43seZVLRxYz6XFRTQ2Dzkhl7v
c1+UDmA7HpTWix6DWGj2cZ59zyk5ONDQFbYWTPprbpXIQtZn0Eie6+lTsim7VXqwq0tapdXHXTZ/
d3gNl5AZoxesEPYd8zkSGqaBoSTz2xSagvR1ZSuUKwfDECzkZLaEK+gkLrc/FaQOEVQfJv4n1vtl
avbwVXco6jZvjMTY4avydzxSU1SbtYrH1WXKEmfeNR64TArDyHBpua4sNejaAhL+KOl3UsXgIlN/
5kqOeD2ggBme0qSHvBvYzkW6o1l+4VWJaj0bYqX/GP2Wu0YKVOubIU/1r7JJCdJj71vfJhgqSrv1
wti3BWJNsRvGHmaSNgyM5BBMebdPK7Nf0/G4tQ0I6CDnjVYI5cD5zz8GL78W03aWdqomf3pE+yq3
A3ns9yvf+YYZnRuQuQRAwzQ6Ftug5/BQ1LLHkLnRFA8Tyb9lS1UMrgYtWVuf9HwfG6O5VeNee5YU
oNKZXvhO06ftVjAjY1u0coLYcrzG/XgVcwB2zkTYc3Vx5mtbRLi6HIpYjOLUTWU5eVHDQNr7XtK8
eL5UO0HIrCOTQXB4muXIXBbMGPc35uqgvZtH7XTWmQR+vNz+AI7qtggYQzJSa5N1YriNJy+kqFn+
MxxSJ9qYZI4azV8ZaZjLLz2WYQIVmBmcEYfp/yQpCX4XStVhrBOR8Zmg/Xl/adePZQzOmzuPDczP
1sWLPNYzrU1CPzzr9W91+NyjsQzB5i58K2QE24Jy5wmOoK7xkF3dkEgeE7JwMqYxiLALT/MDhNzK
2AzPmaJWB7mU/V01Neo21uvCDsdsTYXiKt9Y2FvcyD2KcgXPdlZpPJT9J3RJY4ZANGq0Toqo2v09
fX/qX1zIWCOrAfTMbAfsBsuo1TRBUlOJPvcO4nAHa5tsug0Evhtzk2zgCYXEXHB2PU3R7/Lv9NxK
jpY5/Roseray+BUzNaZIOstULiLwl64kSIhPtgxIn1ONolyGPG/UQZOiar/gUv0VB765kofc+Kik
dMY82TMPEi6PidyqqlC2SXJWwkdpQrJ7Or+N9Rrh0C2PvTCzCAZSWasoDaUJwgn+nqkwI/MfJD/c
5/E29z0nofvdKuahkMyVZ/dVFCKd+7i+RRaCMlgyGLEQn0XE5bXhIUrccoBJ70wPyoaUX4+K7X1P
uvUJP1pcOFIvxI3K4UzO1fgsWNUGMVH/SSh2FVrz9y3d+HZUtFGSp6Rv8HhdbKohoAIph3J6VisK
6l24T8MvSto/T3K9uW/pxvfjkoFadCYSIsdaklSYVWQ1kxzn5zE34C7THPYxHBwkvqI0QuHIyZgm
0iKG4lYMzw5/eSBAMYPTomfBsBvh5/JA9FUeyr0xQdlTNz/KwRknu6Zsb+3kYNukRykp7UrcS2Fy
0FfZ9K7399L24ktaSQMbmChhe3gNoAlMskPa+s74dWWNV3AlJn54wM6OqtExXPJcZ1HemFFc5mdB
OtcaJLW1vx+8x8h6oGJMTRSmhLMm/L5v9f0hfr2z/2d1Pjkf8pNxDAcjy/P83BHg4rfqVfsVv0Ru
96BuYKl18j2o6sd8Jz4wuuuOj8VztE3201n8JH8a981OO64d1et4f7EN7z744Qelc+mgaev8LDXC
RoCXRxtUJ62OkojQylQ5qIx+v78H18Hh0uLiRquCIfLFiY3v6hdfJMxPT1m9K8NN2D+jT8ioxf6+
waukhCwNLAqHaC7YQwNyuedNWmQdGUt+hhvI6SRh45vyIc1WlHpuWeHy4H/caVQC56fBh4206tK0
ynwqzopnk2UJP1bxO9fVrDndxF8RiaScBYTx0oTnDxnP9aA8Cx7sSTQhuk2PoKqtKLWybUr+Wz3E
4iYfkF5NlCH9yrxP6tS+URzv7+iNM0pHExILZr3fH1WXPyQbvZCsRSvOodrzXpvVTk/MkkARv0ZY
cWNXqQ7QP4Y4mz65ufh2eUGjlrJccc7b0c7E4VyBQ4sYHLm/oHnnFseStxNIYe5jSh7LGRFLTWNt
6tLybGZJtysDEaLqdlrTEL/h+Qyc0pSFt46a4NJKHUxlXIVjeaZtvdO8/gRVxUv0IITjd0kwf47J
tC/9ldN23fskyfhodP5RH/wy6P2xzc26PI9CfoyjL2VFVaw6pUJnZ9VgG1oLEPw4FE4mCG9+FZ7v
7+ytD8iQLS5LTwGM++JYdLIxBGknlWev0Xbt0Dhd124bIV+5K2+amWsslMZpWi1vLG+ipmUVankO
BBq6JTg7oTF3Y6H/ub+cG+ES5PL/2VncTmYQaj14h/KsGUe5rBiG/yxlULY/5onLXP4KvGv+25Zu
ac5Uc/NwKvNui2/nt20aB1pVnYc6a17UPNK/tHlsOXQNkaPK5WIbSdEayd2tMANoggfHPCl4TR9l
JJRaSzWtzloUHMSGw13amvSb2mqsfIKdi/dVO2V7IVnjrryxufB901YFoETnU1tsrgREwSxgRTpP
Wo6Oovm5K818M2Txi8ZAa9iYhmMJdELvf9Lrsz83B2SM8g6hhjK71ocDEgNCSBOhrs+jUYGYkJLg
S63r0ct9KzeSuVkmlYROozpBKXcRybIyFYUwVVlcOsaHOhj1k1Za4UYRNB8qHrH+lJf98CUSWua3
9VbYxbx/Dys/Yr5bLx2KH0F9COE6NADojF2uVY/NJk4kqz4rVSnbaJ9Tc6usnxJ0wsdpBNlodDN/
iKelTp60+TbxK4tqbPTPA5xzCYnqJK9pejNAti5/R15DVU/RpD63VCK2gEeawxSl5crFf+vLfrSy
yDQ6s6JpFVJchIK23/JmgXRtrJvt/U29PqTzWrh4Z80ziBoWVjymueswZU+ltnxQGi+Cykn/HcnB
3vd9zQn0dgXicx3rMAghBiZBbHNeLjdPLsNUESwMauKItnkg/ZYlL2dkvTJWour1Pc+DWOcNIANc
mtEIl5aocBqMMFbNua7+dMMXBaHN9K3yVmLqjQ28sDK/Rj4cwIzK76CUeXOmdIdCCQyFdoBUMSyH
EPFmasxYSGasEdYsfYN0hKYwrSXuYxjllxW8sWLiz2q16gxupneKoqwokAfqykP4KpYuzSzWJjdF
Ng2lCaDdrOGCggwJXez+Pw8RUbl+MYL/xrE+MumS/6OPLO0urt2pL4aEUnF1tvQvfbRvxrch+nLf
7+dY8TGWvJuY95BMlFbDMqD5Kp3hpPbrsxH/kGvE54GTosW+ZZwFLm+ma1TNRrd5JVq/K0ovzRI5
AKvMHAeUvC+9pZzSqii8kXCt7iI3fJO/65/Dp+7kPWZ/Dcc/5VSMUKV36mPin6JhJaQsfVVmMIOw
RYecYtHc1rm0PqI26HkebZUwsbXfWR8cI1PflJK20VVrJXW6Qp4vjS2idZEEcpD6UnO2EopIOxGm
AKT8spGxsw6xLXsS4vE0DESng5oNhr4V5KwOnKat4AjVDM0L955kdfP0eiEnB6+sDdNJ4pDpOD1E
sHtTdLU4HWQ9AeejFHqdOOXUTX/v+8kyiLAKAKB8KVCNdEWWrFm8K329SaburIxdtBdo/+zjMXhg
CCk6eGOVrd1xNz7RfLC5ainmgWBYHLmwyHslTZL+zGSg/BSmjfBWj6lx1MM+2HpCVxNeionColh3
jhIXwqYoFHh89ahzeN7JTj7Jh6goqDUKgnyMMEbqla5O3CwLEOzLTMioM2VPlkUov3QlXxjVAeri
/hy1nmXrcv6gWVX9PZmk6jFRIsUeKBNuSz0PjwztSKcKgZIVYOT1EZ7RX3N7HfgXt+wivmd9phR5
LvfnsFf7E2WfZwEqhW9qVTTbUBhytw29N8NXnqWiW+Njf29FXh7kuYVE5Keazqt2CX5P5DGhj64M
58iXS7dKvGGnycpI+yiYHHIUcRcrjAS2ktA9WhNiu3raBQdg3sU29Yv+Z5RE2XPcKLIT9QL0nInW
U8BA8U0ZasOOe+Qbk6AkzhaVcUIkr4S1qYufoT/sncZSPZsHESSzuac5ujh+0sPJ2nVi5x+ETn+t
8rJzGPjcCuSHdp82qFBlWb7y7LxxPdCNhb4X6uY5x18C8DI/rpJADIdzYP1qc3njj4ixBl+Q0TqY
sXwePNBY8o5E8JVfeP9Y3jgmF6YXNwRNYvRoRlR1M1l71mLvtdKlb4MVP9fdKRYoud83d5X/zu5O
632ee6cjDjf9pbvXBdx3g5gMZymKUCVTNxGkviBknURW7FxoHKXJj0IBbMVXdyu2ry/7S9sLP1ez
rjUqIxvOnTGiLlYymDPJmy7Zt8LP1DMc2fI2YwZ/h1rH+z7cGaLpAJlWkjXo461Nf3/dwEbLZMky
dbMicerKoeJ7R63NFKpIHtAx0zfWf0FcrCQft1bNFcWPpQJAU3qx48Zo1UrdTRywSKD36GnSQaus
6t/9CJrHuUaj8H5iVubyu5pKkFpmZA5nPdVeugDlXZUBwT+qBfXL28p3vLF9NOFUQJ3EK2Ln/Ocf
MsXc8BuaSPp4DpvyEAaaXZlfyvGoMpgz9oItWdNJqy03Q0MwoO/MWkcrsHPjUBu/M4DfWZXs7/+k
ZS5O7OahStGBJhaFueUej0PlaUUZTmffU3mdtkMNay7w43DkIr5v6vpzznhJ5ilYPJf38nVsIeep
ZFM6ndFx7e2Q5H/r5Uq2uW/lRtLBVUQ4gvsGoDxFgMUed1om+GElnWO/a7ZJEjbHQlRzuzDVft+P
gvwy0riHFNr3d36pGBtm4o0N7LrmRuumbi8lnvEYW3m284O0fGryRNobYm84QdWiHhlIrfJiQeS7
kvDeyAsplBBaNEq9TFksuTW6IhnNzoyU8+inGyoW6jbYtNZftbX1YqdBvzY6kY3GIDQY4QaCxezb
NJ+7yi7Wiok3Qt3lT5m/5Ac3pS9uCFrKT9FPupPtgs25+om67K5cS3XmVObyCkXrgzwaUMaseb+k
R1GsPu4lJVPOXH92ui1P0iba/VZO3kPmxK/3HeOGp2OLFx+hFKrb5TjD1Oair0vYasjvs+ILgqqV
tQZfus4V38VLZkgt7gc46HLnoEjtgjpKlXMVv8Hft4vGepv0CEoGa1s3h6WrrSOd09AOn5sCC0uh
opRmo+fKOfmuCwdjW+7HaJ9VO2pqwmnKnf6gSXa6RjZ94wxTB5UZSAITNpdDL9cX9SFOGk7audL0
01iOqqNpsbX95y9FHJ7VP2eUjrlkPFfkPlSHuDLPjdRVGyNuEnusqsepCddE5W/4BH73rmgD5RGZ
7OVyVLlL5MGXzXOkCeFGM8Jmo7ZqurFyaG3uL+rGzjFxKgLYh+qNcbLFZSYqdZMGkWGehVLVkTKR
TdQ6hzVltJsLmmM5FJQg6JZWDKFWmmIQzHNaK9WxIwsNuUXa6GuDpMnL/RVd2SLvnbVZwBtQRqG9
cbl5huAXSREm1rmWxfwl9vxc2Qkymuh2xXDeKpXotTnAMvR0FeiLZ6dY5EAh429mYRgCuX5iW8jl
WN4PQ+mR9t33bWor8XQey53KnLZelbZfeXv+07YTaEv6K2jlq2+J/3PuuC+ZCAJFvPiWUm9pYd0l
/suYQ3uBkNXfePLXRAZuGIF1HFJiXoDMGyzLcmaJqrpgmf/D2Xf2Sqpj0f4iJJPhK1BU1UndPqHT
F9S3A8mAbcCEX/8WrffmnqJ4hfpqRpqRWjq7bBy2914hox8OO2fH3l9erXqi+TquffxlZBzh3jV2
dQIuMJh3P3s5t97dHW7XNxV4jRmd8s84Sc629UH7UkI/u4WmHJtj0zrb5SvPnup0Cg35mBrkfnRC
6fk7SfPWDwHVAMsFLxOgj1fLk+hV2xY4jGlnFacsZyDRyI6DGuvWQZnvsew3oqEOh//iIYh2/JpU
pSW6xqDMUFCh5gAbE6BCFZEMsu2H27tuMxCsWpCF4wIBRu1yfnHm8rKXSUE9T7uf5+HkV/M/hVeG
brqrhrBM0cUdY/4xu0FfwQSKAi/dy1h2xSwPJNuC5kX2ceRfq/lI1EvPjmr8x0aiSJyg0GH7BCrH
jJoZ0KJoEQQSrvDFL0djH2+P/EqcAacNCjD4lrjF0Qz3V0Ovq16fWqJKOiH5O+ZtUZuB7w884EN2
5xd+/TyOcBk3fFStC70B99gus/Og7OEeU5mFqd3uEqGvrmFcGzrwygs9cdH+XU6t98vd5zBFHq2S
JgN7ha3nh9LrDxNRgfHaSDM0m2ONtjKyR+WRDFrrc8D2nknX6dqioocCFUHPCa1ffZXxwpSAZR1c
wWjj3OMJ+1SUVJTHzDo37rk1sAw14FxIGdz+HBvnMd6AqFCBn4xa5p++7buRQ4kr9VBVKSny5yBf
nAL47z7bw0VtnFW4oZFuoA+CZGA9NpWlRNqAStJc98ZQ1ATPTuVp0e2xXEHAsbTcRbIc0rZwfwb0
+fIz8sK1EtsbGE2MCi7fsbRRvs+6c20fTa2G2NAUMgXFjGYM9C6PpHev2E+gLSMJQJilPVZJubPP
r/ref34SNO+Q2y1VR2v1VZ3M5nbSAQTLMvbiJ95ZNfKHPcR27f8QXIVTkgTadJrMXzDs7Mopvj0l
WxOPNHYRsl5a0mvmmaYNtaOarKL1CBywPsJEyU6hwXs7ysZpBn2KBR4GV0MUEVdbuiisetCrrqIV
zK1MkZ+n+XWuihet+k/jAfYEJHYAYFG5u/zCCr1LlVkOprNuYHN97tJxZxFtbQjUICG3gWYaxrK6
VnN9HkwjzysqwRwI28H5kYw9dMe1eo+zt7XjAb4Exw2Th5tgnbeWDPCjXvCaTkcCIZfBicvpNDo0
yZ9746M2vQry97sdcngAsWB4QCOtxYoBfp2rCvB4WirDhtmk0gJfM8/EeLu9IK4qutjlsMzGlQ0b
Et1YLwjuN+nUWEVNLfO1g5JwSFBQ9N86KBbKZ2mInWFt3HAX4VZJZSILd2ZTXVNiN1D3mEwV9bz7
lU8QxWfKl3eml2p/v+YRE0UQ9GDghWutYjqq1RN9RsxC/zX3LLYtHtozzf8aCr1k53DGw75CsgAL
qfWhliSVZrG2pmkedoUf69NhfAPdrEYVgeARfPvL/dFGWmULCIf/wrkG73lv9TZMaq+AXU3V0ILN
6YOZW/kh6Ur10WjrMSKz1x6HlIxRl6KLKLlhxUIaRuhqDpxG0nKMLRSvw8aGXZrUzDaGdZUJor3l
h2PBnbMYR7K4RGSRMTh2UGRFc0+qVj/5yQDJuxR+X7XT9bHEeRXn/jgdOJ/Ksyx48dCK3A4U2ANv
TJ/dMMGkAP854BBPs/q5FDo7ygo+46pHs1ETXZRqRnaH0ja/M1De/tDOEoYsbt8fb0/ZcoSvZ8xE
0x3GLwTlAn85g99dodLAbYN/bOhkVdXRTPQ6Rs4/hraLEvNYMT1W0pVvPuv31v114R5rwyJoaSFB
Rj61zo6z2TfbysK7rYdsg6WHSjeO3nwecjrax1IWkSDLdcdj0J3Pt0e9cebjRgG5BbKXeMpd3bWa
N3uiKxo6eB7oU59Uzqm7nMk7+2zrKHkfZ3WBGnZvNHBXb2giYrN8qz8QSwvc5Iu3SIarf7o91fCt
s+R9vNX678BvTwG+aajMv3nqeYBQvX9XMlQesXpuT+HGVYPSD8CUi2nCAtm8XDiNW6ZAE/k1FUZu
nZWXo/PiwUl5YN2v25E2JxGKsagxQUr7yn0uUVXD6gqDstRDM9qhh0a5U2SQ1/uBMvdnoMbavUqo
sTU6lOPBgELOB5n01YfTfIXEU2k4ILNI5+c0zwJPfs+t18HoA5sVh7Q6eXYZe03YJFk0IOEuAvuE
V2lQandpHyLLNvKo8x8mwu4cBa83G/AS7/X21FxpcS7nK8osSP/xLdAJXB3kXeb5WeHjwOPRQtYN
ASBtZIhEOz2Qc/sF/BY4v2UyANH35Xbora/yPrJx+f3dfvbyxC4bWndeyGcnbnkZzej9aN4Q80Qc
iMg+gQa3s6O2VjgoaYtyLJoY4LtehvVEpWdmwRvqgRbRqirM6t+5/8Nhr4X/fHuEW0fju1Dr9LPn
TS2lgbm1pSlxNUCfTmfDo+cA6GnOhjxAHQMe4azaU5LdGeO67DKi51RrbYMzeaxfZqcPJv2BCx6N
+RdW/rw9yM3PaOLgX15ti/nX5XyWZt3PjpINzZI84OJDAwZ4+YF4xcHw86eBPRK5V57ZCung2wHB
B4AzvCsvQ+KlZXCnLzmdoY8P6TRxqu2qCnRTWCHLxuneV3YaoFOvHbNxHk9dljWx8OGCMZgz1Emd
/Oc8+H3UCqs7ebpipzrh6mTgik/0rIpuT9DWVQEJJrRxAFLAPWle/lrlkwQFRdxSyegrkPCq6uwx
8ILTRkshzSj3AM5bJ8/y3ILGDwiYoMGu4nkzZ7NWcTrG5zH8W+b9cl68/+urXTszNpp5gr9uem2s
Dy9l9ZXZ5ySBEA/0Jo998115acQ9MFXo7Xn8Q8haZxowOIGdHZD3sNJevbN6XvsTNhGn3cwPSXkP
saaXzvRDK/cOwuhf+vIn5HKc8W6Uz4L1gf9xZveTzUI8lZHtD/cZOWol3OCGO0iiQ3L7Li2CStvT
vLna9egoA461FP2BCLniIJC5cJqs0Dh13Aly/SIck0dPPbSEnERTvKK4Xu/cpFvPbIwB5Xb0UdBM
WesTZNbY+j4ZMTMqVcdMjnj0M1CTYFs2h4U02F2Gey8YjVGcOtuenoxiqo652fsR2oHG3hpZVtjV
h8JhAM7UUl1fg2qsXuh9qXFOLZ4ehH5qRZCk59q9q7VwfjbdCQ6IT+WPneWxfP6rqKBlGOhAQtDE
XK1MVMimbvZqTkmuxwDWNxCpSH+yjAdeav+SfKxCMXrfyjou6zHQvPRxGIZw4DNuf+1LClk2S6Qn
rv1uTdg37YrHbB1aIKMDc4HXLkTZVj+Pw1nLIWPP6cCHb8hU/VBrIR9heVV3NjikUMzSAzxMadZB
65t2pxLyJ99Yzw6+BHo3EP5atL8vT4XO62vNqwWHMukMyVAxVqg5Fl7af/Xx3nkYhJMsbJYZ7pTY
TyelBMTSfGW2564oDB5MbsrvidWmn3ndo82PBaUeRsPiw9I9g354ZZZfb3/Rzfz+DwgdhyfoGmsd
BacgqeAWwToyprvGHs+OSIKiRto7pIfqxXTusyScpRVCvmonS9iqTuBxAVUuZICQm19Lf+lQzWvK
0cB8fSnvWeDhPyZ613slif/PGP+Ns7o+u3Is3cJHHKf67SaPmbc4eTwz/nWWXgj8wsF3At1rn/y9
TP/6msAuWWTYF2kcTO/qNBWsFbVbYbvkgCNCc8fNfla7LIa9IKu7yBuZj/o1bguDpnMTqNc2eUwH
L1CSR0Vxqtib+dW1H0rkmwCSRQ2SUG0nW1iSgcuFj9chYD7Ax4D/cvUhhS0Sq5sGXIcWi81KvSqy
J9q1sVjwEoTvAWqAwABgc19uLgiJEzXKSlB9ysISvBfWWAGoJOe8eshSCPy5UyjIpybZGdt1nncZ
d/n3d29vkpUD8JWI6zj3s7wb9aPlHws3NPeAY1vfEVXBBURqgpC6hshVjelpdVoL2to+3k5Zn4Sa
bQrwYdNdtPb1OY5B4ZrHcYiSD+z0LgclR62HRK4UtIaJa95Zjxy28O7C5ktxXQl+4oV2bySQr/Xr
jzsnzpKLrRcLJDshcgR9xAXFdBlbJPMkRpDDqA+4LJQFkGi4JHOAPSwCH5zMUUxN1DoQ6i3alh3q
MZehNw3tuWkl1Ilh4r1ztV8lE7jL4HbrWGiPAFWzLnEkOO3saSCCmrXxAnTss6NqzL/7o7Gnc23V
J3fcO/mWi2g9B0tFD0Gh44vNczkHtqGgVTE0gqq2OLgZTCAcfp4GijK6IaZoQGqNRkxYQtG3nmAF
msw7Y95abKCQLWXahbNmrX6A2YMvgu4TFpvTI7NkDjT3HWQOMAbcG+t1bg4ZiXehlp/ybgMVXdXM
pQ5PFNXM38axQKrwOx3Y75Trd7MrQ2kOD7njh8SagrGs7ltlhWnmIn8hx8k+jXwP+bU1djSKdPTC
0Hm5kmXsS+GL0mWCQjolIIwE6MQqvpcwbg0bmrBL9RYu3XiTXA67tBgsIlDroU6iji03gpb4v7jF
T1ArOOxsqY3tjBodIGzLB7VAyr2MZQli5mPvS+ol2kEQHhLlUdbJYKxQnZuV9to0GoSiRfnoZPHt
4BtnP7DnPsH2AUcHiKnL2Og6NC6EISWwbq+N82NydzKUjXlEjQdELgNgQFyhy7+/Wz7cIPVI5l5S
MKg1A4iO+dFgj+keYGljUVyEWZ2ImdX33NYRRn4xI+tj/3p7ljb/PDDwQDKgFIf+9OUoZDuZ/dzP
kjKQcAg7TJAmh8HXfwiC1BPVfHSYoWt4GaQlbs44ULd0tmQoMlgEoQU//C2lbSHBAF7zvyirxSb6
1NOnHlFkZAU7x9Lmx/73b6+7OiRXHTwO8BWKSsUu00Ji/hbGdy/7L4vqXZx1zpSSXLABcebu7CUQ
bkpl4BdHXu6dsxtYhGW2gPKDfQHO+nXpXqv7YigaA1uTAf0A8RxToX9QBbkGCFLgQ6kZurr1Edln
9qaUd7y9Irbn89/oq2XH8rocBAxSKXx4QtNEidGBCLKCMgCEqG+HWj776koDxQL3OihDKBmtHz/1
aOVJ07IWi88hsSk0dtQMBVVuwE3YoHNoQRpk8a2vHh0A2g63o2/tLxNaTECg4DqFKdfl0gfeq9Eb
kILoJJ/BtYmZKoJ5anaibBQBFpolIF1/bJWACLwMo+l12xsOb6nIddAfhYob04jh23VvG33sp9oD
r06QSDr7Th8Vsxnbtna6PdI/L/uriYbWJxweQZRG/+zyNxgu5Kx0T7YU+uFfufdoA9dPNHKYfBbA
XrJHwYXXWmQPRmC4bR0IXTxos3nKZBor+1XP9ooxm3OPBw5SVgiFAXhz+YOyxPGaEZraFFSx2c4D
BQJ1Nu8UPJZRXY36XZDVzKfNBC6orlqqafNxckTgTU+m/O6lzzqBTsvOh94b0pLDvrt0vKwwNAbM
HtU6DnpmXwaTQyuj2ds0W/tzeRv+v6lbp2GMaAVy8ZZ2SWDVr743B53xpd49hpbb63r2QG2FNRZU
Ytf5viLcynpQryleSXA3Mg5pdobkU9Dq1mGydyZve1D/Blst0Lxq7MpOEax2fvv+19R7Q9faRPH4
9kbYOnCWZjX0OYCVddbLbhQNkoZx6qjA+4jUP5T9RQEqOIxHUr4a6X3ZfLkd8Hr3LwBLvDOBtUGh
2Vs/53NTzYYN01hk7SLMhzpqbREIEC8AsPfJqXwoenG0yzywgbT5WzI0lIMXQMrC9gN6zFhTlL0p
TfOyQW2L+W9I6ArZBa0y/nZOUVeFcD1odkgnIXS5+nRpN9lkdhwULPrn8Zyeeyd2k6Ou3ZtMRdke
cvVql62irTIJVmp9ORGbA6dH9aQPBysPhLEHqL5uvy1h8AJZOBP4ev7qfHJrPykS3+NUaKjDuIMj
QuaKuzElWoA3mPVxMAuQKPDQPFVe3RwNzdAOHuvNWE7dPW5LEaDEM0TZ0m2/vaQ2ZwBosuXVDzze
OmPzIQhaZirhNAut8qecX5095bmrnb8M/l2E1RxPrIDLW4EIbY73JK9jE+clswP4zD6a6c5writt
l9HW+Vsv7FT2LaIxDgoq5LutogthRhaWjfdIGhVIVBe7IgtwOghXP92ezaunyCr66kNr3TCzbnY5
tbUEcpjOnIS5y/fgAsseuDhLEQXQLTR/cPTYENZa3Q1IcjyVYIxedZz5qbBPSgNz8lyh9efu7MfN
CcU1DwMoB2nHFQnc5FPR+2MpqA0ZDRDPf7ryRQz6gZfw/4ykqx/aaeiWntsB4hX09nxe19yWocJm
CLcGlG8Bw7gcaj1BWKySmNDMgqdJ8xuch6ixutfMbuhYaI/Kte6gu/PszHvynld3yJ/IC88JnGEU
Flf53Nw0lW6XqaCdIMcOslnad9n6RwjSnW+PcWsHAlSjw2ELVm6QfL0cYpFJqBFJFEIIg6N5Kjwz
zDwJmAS6iTu743p5Ym+BDAOlu8WsZN2dUP2kLK/RBWUzm8PRFQ6yim7PC3kvyip1aWrNVl3uCDoa
UaIFQkS3J2xjSaI8+UeCEE9A9ClX619jzMH95gqavbZ9ETSjFwzsCOn3KTNDJ4lHEXvVE9M+3Y57
5TaInhPsL5FzL6pg0OpYnWRjZ7mF3uZ4y0gDWJkMaa89ImHKCdeOEHsx0I12CtD+yyEaIF8Cri3c
kECMQHag2BuAu5BkTCV/Nq1sPMiavM6Qpz5NcEkNBzJUcaWJWCQEWZFFnhsrzR7LyTUhssQGKMVY
Ks6lB6lOV5M7C2P55ZcnyjIybHA0XKGptuYxzbNQnskylFBMeShkdgC5JW4gRf4R9b8eztaB0avD
7em8PsXex3TWJEtYRsGDa04l1T5Xb+U3/1MfVHgz7JxfW4sRDXnfgaArGqfrt4oNkkPpVRxlD/gl
hopAjaCbidh5G1ypqy5LAyruYBgBb4J30fIz3qXrWi0bCBs1khr2fZqxz+PUhkBjL9L4KB4dO15E
juZDTm2ICPyg03R+ymaQJGFN5eU/TKfCWgEJrgk5qr0l+8AHKBGgkc3Fl9uzfn2sLT8U9FY4TiAX
X9+PpVlxtPYrSavyZR7v07cEvDx9h2x/feUjCDKSRWkWYpprAjrgCuPse6jIGclH0c0PRa7CPrPu
UHGO/GxHWeH6/ESwRQUQ0jm6A+OOy6mvEx+6L6VEec4FsKkUJ1IkSK32/CU2w6BNCPr10vxZN0ey
DhvUaImkHWSOornxcjR8THKCtsKetPPm9OEdi946sJYo2F2OSJoQihotXdLWuMt9AlmuUwYmGUs/
p93O5G1tfHR8oBoC8joaMaujNM+FSAuocdE+135Wi48DXs5DQCSgHToq5YR/JmIPTLoZFM0fkJCA
nAZj7HJ8zdykoDigJuT2xySBZq3KA4i7NaGJHKZyj2X/8/aiv2YsY3viZv2/EZ31u4nMpDG02sGC
POpnpkWfzdCKp7iMVJBETTiGMAs4yKP54oXJzjG39THfh14tz2RwOl7NGj6mlmgvti++Z3oXcSmq
wK2GGgIbprfT4NoMCRsLVIlwFCFVvJxf6Yq0Lpb6jCjP1oHhCO90cDKOabVLdbyq+2NioTEKSWdI
3yyL9TIU/FZ0tA1RFJnGbzmS7bCwYqN0It0+Z54dC/Lsyz3fnCtl/OWwhe/Com2K8wUpzWVQnrao
eOZZS209ar6Jt+Zteis+JGctdA9Q0P1iaJG7p465dY8APInXLxJveLKsYnqZ0Zl6I1oK1AXANl2k
/61Y659R4ciEQg1K5yBIXY6qkmlTW/rYItV9LupvY3ti4Eb42QFM8EOW1qGV7RWZtq5gSDgCxYSo
yGyWhfTu1vK0srAmaaJultp37pei6Y/6M4OmM4RoPuHJuJNl7IVb/v1duDZlvZskVktJOwUJnGOU
gNRSWX+X5qNu3HPUMW7v+82AaK2i/QeSxhViiqWNq/Vcb9GVsuc49Uo4fMM4/VjWdXXyh7E7NB36
YgmcAXfO1a3bAhniUqhBbxWP68uhetIsoGzoYGbbfklIszZO3aKKmrRj0e1Bbq3MhXS1yI6glbtW
w1WZGCeZ5B1lUyMO3WDUgZvi1rgdZStveB9l+RXvvp2pz3pJ/KKjDkuCvLAPVvacpm+WkDvfbDMQ
LtkF2wUZ2nW3zemU7XdJ31FJRGhoWWSqt1z/3Pl7gTbmDRa2/kIYAxYeCmOXI8q5L8vOzRQ1qmI+
kLKvn9wkLXfAGxsLAUkWXuswCl3QyKsDUrFkyFIFWwic82/AANE5g/umnR1vf56NMCjKLSQ4iP+A
T796c1Ws9qXJ3Y6qvA7QVg8wa6a+JyS1cbEAAwxqK0zYsBjWFFJFrGTy86qnmQPDeK2vi5AP7W8F
eGVcgYT4wAen3Tk0NkeGwhmyt6U8tebul0Vl6ELLEDP/p8s+mNWTlu887DaWHC4R9HYhKwk1E291
DEK6th09AN5oS9AIY4NtRBoHfrSHsWHUApK2s8Q3Vp4JkAee++jGQuJ2tSYAH/InI7N7Wre+iKfO
maGSBBnW20ti62NhD0H+GP1S9K1XS8JOZjdxyqFHlQgiX4l8aGY7NJ91wWOP1c+3g229yUESw5GG
jYTS8PoqabkiWZrbA/UrfXzKusqOfE0aFGxM+6ThPRtmwocyqNCMmJHcuFOGo2JZQonr9i/ZGjZ6
UmA4I/lZtJ8ut7WwCvS53WKgeufUR0sDLl7qY+R09avhlB8mLO+dFbpRlQfEDrU4UL3BKYOo7mVI
v+Vt61uaos6c4+4EQjWSep7HPi879Dp589R3NYmQW2hPuG/4fZX6KFkQkEaIq+25qW9k1xe/ZnX1
aCgmjWpwFB07wiOzSbqDcnwthHhUHY2lmd/13ASPr2/7O12le8iijTsXqCIkE8AqL4Kfq/C+6PKm
qqqB1rhoXel9c9vHrnLCufs9i/mUJWTPpn5zwO8irg5yEDF9mGwjIstghaW+ircykaeFSQVhP/dh
yj7fXmEbxwXKrmBfoyqITu/6wm3AOKgTpxnpDDnfmg7+GCQTaj97hu4bJ5+FGh1ozSDtX3PuTFfZ
NnwpRlpAHr2HAx66cne1/uX2aDaioJVrgbtkg3YErc/LxesBdyeZMUxU2u6DqYFrnFrsoHXtnlbO
xqmH2xb2usBQghC8LqiSoUtnqMPNtFCOdgefjTYS3BA7idd1lAXo4GP14dbF/672onCGSUBsVlEt
bwDQlIG1Bye7njBEAJ4Wj1dQU1DLuJwwkaVamiZYbu0kDr4AM8J1ixD+wXvHyvIyvCzKLYGQAwFW
gNyOrAKVSEuVPnYDJdOjZmYPooEw41w8L40+I+Dz1zr7lQw/+mFPpvt6gaNLtbxDPPiO4UJcvXWs
nBlWwtqRjj9y/6CAeuoj3dy5BLemcWETOSh944PZq11rpirTQasdqZwEHLo7kJibsPN+317dG8sB
QHw0SWDpBP3mtXVVqzT4kcManZL0A+dF0M//3A5wfdxhKYCpgr8Oixo8My5Xg65UIZ06JVS6zXDg
BbFQQ3HGj0D3RXW1mB/CCOwwDna1c+NuBfZQ1cTrDag7XDyXgd3W1lk55wRQfy+QU+yMMEPTwpGE
uQI2ge1pb298L/R/8aXAh0Wlc80Ay72kHCyVzVSMfUCGk1OqYJyOt2dz2Z2rJQ82E2qGOCgWrtlq
95YoUeFMqGbaTKeq/SczrbCELzdeUHazE2pjkS/+U0j7oL0OQfJVXWbi9TiYvpzB1PDikanneXCi
AWaBrjafb49qYxFaMMJE+RkTCC3sVUqCerD0cqIIVRXzQ7cnWSSl2DNg3vhA6M+BJo09i0f9uoaf
uAzGLP5IaFoNYc3onIrQ3VPtWpbz6gMBAQ/FX6x5iJCtnavLXGpdopmEiuowzR+00gthBQXn8qNp
QsW1Sg4G+X579jY+FIQGoV8PUTLoFa0/FLDgSVnaGqH9aMOOqa2gJ1wMc1A64tyVPtn5WBtLEC1V
6LlBmwx+KGvBikQXliUcodPqScIBTbhunOj3HvBMY72n9LEVC2I8ho0jELWCNSim6Q2ft4mjU1Ti
83yM2jEP8zL7wI374eX2LF7rxkDwA2IHMCOwfDRz13p45qT3hWStQblmHZPxMdNS6P3JwIFQJyf/
TG0ADX0IxOixVTePTCUHktWHeeDnPtOfeKpikvifb/+ojTPs/W9aS3r2NsizzcgNWvL8MOfRmMSa
c9dZx8p7661u70K9LlYu5TVU11A0xNddczTHzJvR1i0J1ZwTS6sgMV9zySJosbnVU6m9ockLpmZ8
e4wbmx/XA0zFFufWa1/svJHW0Lm1TrtqyoLBVSMos4m5c5ptrKSLKMsmeleecStLuXNb6HQZV2OD
uaV3MJ2Zw9SYArPYUZXbioaCOubRwMsHXNHLaBVKXlkplE5bHWL0PDSSR9CCxy6q2p0VsrH5l3eV
uTyrFlGX5dB7Ny7DLjlJUkunuXQPdqFK+BUUCirrgLDWbK+cvbEeUToxcNr4C9h73UoS9lAP9pTo
1B/aKHHSJ+h1FParrr7pGjzuBnp7aWw8HJE/glMEWUL0XJFxXY5ukG7JagbUhIGCmlCvc/PbrLuw
1qezbR/GRou9BGLV5YNf+g8q2VPY32iLLPkrCrm4bJExr6+Mwu2Y46UC+6/6ORXp5wlSjzBPOWud
c8ddM5gAQyqleUTmFBc6+d6OU5g66iwaCnnDtzzOHvgzGOe3p+VaFxfHLuZkUdOClxC+/+W09Az2
UMJF8aDpZGQyxLQ+So/qQ8y8r0WRHVD699CoKn/1fpCCOiEB02ZvCorWLfkFgfWHAhyzxN/7YRto
lOWHAeQLaKEPgabV92JANqSAjGG+8HiZ4O5UpFNU5Dxw3f6Q9l4wWRB4YdOx3XVW2zhGXKQqqPOi
SQ9Qyipd0cXArM4bDNr3MMBVmhJApmt7XY6t7QZCFkShIPaykEgvZ34YbL0GfMmglvg0DkVktzNK
GWac1HtqaRtHyPL3AQwHNuz6LG6L3Mw8szJoPZtRWaUR0C6Q+kmDHOI73DvcXlLb0ZAlewZSZjx2
L8dVpaMJvRN8uKrw3FjYeNakoMLGIwRIgxEli9/akNV/n0nATRZCXmhU/UHeXwbNHafMXHcyAKr4
ZNduBHj0odceh64/OvVe1WcDY4jbBU9SpM/Le2ctRWLJrO/gYG9QXZsPDWwke2jIOKl5mMkUQUgh
TBx+cvKnNP/u8+KuH35y/TSYkCCZhp0NvLWKUBiBNAHe3yCfrmZ7dAZdzMZsUG86++3nQb0W7su0
5z6xGcVCycIFCR83zuqU0NXku2MHkWxSsI+6Gh9NWTVH2+v+SXxnD6xyjXnHmbQwmyC5h77EFWVr
coqqKXFi0apF5Vse/TIGIjy22/JuJO1Lmj/X6gf3D11vBbNPDgbrIla5+P9u5Io9pubG2LFDoUYN
4jJKA2t7u7kexrqomUWb6uiPA0SCqsAeX6FjdXvfXJNHgBN7H2g1yWlimzUbSwSy7rUBCJW0jKYe
1u7++GDW5cvkPUPXROrn2oCZ1cw+Va2248y28a4BRRuJBu5lvG7WD8/CVTOHnIJF5zpJD3nXqFNS
SBI2FugEt4e7cci+D7UGx8BWPCeiGC1aNeRBG9lrCRXF2yG2vtzCTQHeD/BNvDtXhwIE9HmVWxYl
dWc/twZavNXQaOcRnu2xtd8F2IqHT4hKEl6F4Jeu4tXwW7MH7B6qpvog7S5y3DduW1Ha7TS6tubu
faDlh7zL1PSelAXOA8ydgEJMnQeDR29P3dZCwFYHVhInHEgEyy94F8HrJVOj0doUzSABM3IXsOkd
4NLWNkcD4N8Yq+mCRRR3SSVtBBgPEw+z9uxr5b2etPFEztwAlnjmTz6L+vGjb6u7Xn7g/dtAYgnS
y+3hbn259z9lNaFkkS+vgJ7ADckOjdGGy6TmsGTx9279zYnFJYVEHu4KwMldTuxktxPejJhYxqAF
VkMI6s0oduqyW7kuCtnI6tCpXrQpVkF8RwgIALg2TaqOsaDUW+SZ3EZp05UqahIzfTB09aysymVA
u+dnMwElpeld/uBZ2R7NYHNycTGDGQuF4iuBXtuvzaZWiU3H/lj396p9sN92F+xekNU9COW6ZBKQ
O6SNAZus+T7JPrKkCP/b93s3mFUpMO+BsSPKt6kseVAV3ywoJiptJ5vZXCTvgqyKWKikVXkJCw5I
WByNEZYgz3D4ub3it44QtGD/91FWG7zp0zrNJMaBuWqtH4P314xo3Gb44nAz8yE0oq+vksQHxIb4
0qGZ/0PqM+CgX2ezx6v19+2BbHx4NFL+HO8QzrySNEkglqVyq0acDNJVLdyMDvB/lIemzMUjqGN7
49oq7izVUvSiQPUEkm+1AlzedrIguUMH8tVoYa7jPrnDfd3WTyxLQwdiuOXkfMydY+EEle2evO6s
3qwSekmHek/keXPwqC8t2Qncd9clwt5q5qKG5htN8HqrmmdNJpErn/xpj+uxsVzg3vtvoNX26mXv
cQA8sFycNEDnFXLef596YKGgaAMMESrt6xZ6iQY+mZPlOxpjwAuU1YE5S57/w2J5F2S16u0FT5ql
wqHSeJjcB7e6h3TK8NfscogJA1ODii264kCkrKJAIbnzEt47y/ZFmz7A/oV2+c6VtYECQJTlFULQ
cQGke3mHvbuiFe8ye0KtgwpWTA+Dnbxp0C+LlADYy2U1gYa+D5lBvJb4WVeedyznEmLjwGSV8e1Z
3Tiu8K40AFfBVbMATS9/iQm07tQo5lLdf3NtGHc7sdhtlG0GWezvIDsDwN46uZryYRyE27kouZ+h
92Qa90n78fY4tnYTCAf/C7EeR5/yUm8QwjdRYcv07z3/0jNwX/QdCPteoNWny/RsBJlGuNSUX8vM
i2b1lvZU9Xtt4L046zxASxzi9T3itOd5sF+qdHrief5LkZ2EdO/jrJ4udu0xJZPGxYoHtXUM2syD
uc3v259nJ8j6xZAPA0v0hru0IGg1g36s8rsqiW4HWabksumC2icawHgAoYWD5Xy5lt2+Sxw2+ShL
wl/1gHPPCJ1yMg+ymf0wB2sjy9PslHndXj30T6f3fWTkgugY4IGJfhyKhOvOFYP/bTN2yfxmf5j7
IEkOHgx7AvbCHtRp/qKJY/vJOwPte195ofPYPhbWcRwj14YSHAQF7jpIrPHDpyyuIINM+9PfTcuf
HwckwQJxdlEpXK2ktBmJy3JF3hLhyHBQ6Kg1eukEnGdaYIwJD8q5J0E+/h/Svms5cmRJ9otgBi1e
MyFKCxZBFvkCI9lNaK3x9evgvedMFQgr2M5Ov7QNrRlIFRkZ4eHO5MZjy7941kbTwOui2oZOIORP
J/etBnV5sMG3rO0FhD8P6lMHEoWP/lPZFKGlcaYPEqHvDoksKkAk9OA/e/5CrDTdeD9fAIQNEoJg
JEHXzv2eEKGIHoa+wtqRFLU4rHFP+JxTaOY03kLk9wtvPdqCI0XiEShGuNTJ3cFKee11Zcraekre
c/J+rY338pqRTWY9ntdfHVZTS5OdXtZoDBbYmLVj0ugSCUlKxr/VBlApK9nSCDqpaE4E3fQbsknI
SbJqn9TPvb5wrmdX+HbMk/n1IwUc3RK+5Jr+fMSeI2vrRAZa6rtNQJNFNZrRHU2P2q3Bif/NKjev
EuH/Gax0hehNQ/ScjuNrDJdSip6ypet6bhPd2pycoKB0ecGF2pi93Zufn9rB2rg6ZcllteCKf6WR
pus68cV+q9T12C5vbxtTH7aZKa5prDd7fSFFMLtVUVIEBHHsbZKm5P9SEGdqg1qrnRJQyb97hVG8
Dk9hSmSH0J54tf4n+Pt400698zi2ka8UbgA1aqQj709iFDggVyk71jYlhnJPzEA3Z36JxWXJyGSl
ZL7BKYxgJFprpNuBnq0B4wDRFm6aXw+J6WAmCxVBlqvDM5y1c9FMX6M3ca2+ALTsHUEzoBjRNk2J
4lMQW1eq4SlE/DcbRYbyHUjBxv6V6VXXpoAxx33L2XpM8PwPRZKLpI9M9XqwabgUFI+Oa3rmwBWo
oIwJMC4KA/dLh5SEqqKvsreZlAO525aLWfPx5vjFED5O6K2JiUfLFWh1DozQ28PFCclL+PFucsRc
F9uGDE8APRFtDxaehByM1QogJfJnwf54Ez0a4sSPpSGDDlp0edjgwCiMmOjvz76RWqruW2G7kWEZ
zmXFwLc4hvRnif19aYInZ4PlujaOVKm3s6g7qHK6qplySc1hHMGjEU6OBojNZB6V1N7mXdMrK4Nl
12qWm6WTPz+ey1lDP/2MAEEBGzI5G1LhSeIgBIPNeTY0o7XqOx1Mcal7+ofBdjoeVBrAfjE2NEIB
/X5TQi28i1PV6e0XgeAe4K49vRZX/XrkyHNHYsq55Kl986lhZIR6pN9e7PJEl1z23NVw+xWTlQM9
XRwUAdPbY++9tGfkbbtEPTE3n7cmJgsX+VycxwkWDuIOJAR5ptD2pKh3A78kefbrXTqewpGVF4of
ojzyHd7PaeULfNol/mAHa+kar7gtuEuCz3gdZySCJNTn440yGzbfmJsy0kl5q3phiMlralLT7b7z
9E43E32dUkuhO6PVDfvNOb5+IWAzjI/LGTxcC5v1V616MuQpO3wb+24sDt5g8/0+VxoIsZ9ZFXTk
A2lrjkjlB3I/TOgvYWxmFhV0Dbh+4U61sVvufqZB8euGIacOdnyQX4BA48x6oxTb1AyGNSRpDwFh
oK63CyEI6y6EM7+owzFkKJxBkQfkWCACnOJWlQjEAEFes3bjfnT8JY1eQSyKc0rE4SP2K2toTx7q
dV4oXiq/WQeMY+XIMSrXWiJlXKETe5U7elx95F6qS+63NAyEfX+8N36eBpPjjTABBSvkH8c+wslW
HAY54kP0R9vifn/lEFBvcS90X52J90qEWCUt9OTgUp7Qi6ufXx5bn9sVt9Z/fn6ToOldcLGUST/Y
Xbmpn1qFxMory5idgEY1HaePWViTX2n/cU1wuaLQxY6vyGkeJknVpmk4ebCdDuzS0IpxNcPxHdAP
HkB+04gehBLkDfsc8wYvLBE0/SqK/1jnUIFHRAhFqCkpWyCzfu1VzGDXm9K4dqae9lbEGKB4phe9
ackSPdvs6go3Biduc+jRi66CesrucolkgDNULU2bFMQQevdZg1VLjWiRgB+t+XJd4GoODHdkRjp7
3ZWtVrQK39BqZCs0EJAuHM3R9HTjIfENKQVQtqOHfRKJyODlqJi4wqdx5F0FU9tHGS7kS2dNALs7
rrmCzOvERFE5gVY0OIAxAdnBsNLs7iWyH2/huTeijMv3v0Ym92MIHEcl8zACTXKdpylFxsWCY5Wp
bg5mtkvW0s5sZSDfdGyoyoILyC/eht0me99cykHM72+0wyH9DlAhOhbv/Z3AZQ3vKhlru4r4FdS+
wZfrog0NJvoWnWe5NQPmbw2Ze64liaQ/noq5ZxVSrWCRR1QCIM20H09Jky4Qhpy1244hXX31CVuz
FFqXYbSpO6h7Ri3xEs5MITPDZC9RsJCcnHsuoAliJD0EQBf4pMl2r6MBfFUe1sIJLrV8zbKzbNUv
qks9zxSfxYvQgfu+ZEFxbpUgKYP6X31Ej8mCkxld5nRno9d9VCiDW/1FzQAnkMl+JLM2ZG0E9pS/
FJrur0tPFwu96BfypDOBEWDIyDeBbxx9vdPOXkUtB7GNXM7mVNRPcI4EkdTlwjto7ha9NTK5JPo8
57uggRGttDr5JSgImLHj5rqwf6aA2NE93piZXphhk5e8yDDYP71CFe2tal7iYOt5Z1XaR53RtCnh
1o9tzk4fwAigpUcILUyJgtNOgfzs4HG2wBvaoXEXfr0454JGsMP///3TIVWApXY1m/K24LpgGi1Z
0T8DEZzxpsvKUQKF5QEKMQDPDB9cW8Rg20b+k7gNaM/1AE/Fjohag5tJdH1fM9s+i4xAcrqItBre
30ZSA4nZCWmJGwxcQKCPqGq8aCBRA61BVs2h85o5FVQm4pYJ/0AYrX73UPEEQqcYcCMgpQTGZ6h3
NgJNhkrjKbSFQwjWly2XWJzUtBUFOgM51oHBS5gmWSwd2QbBiRELkfiScokq6j2Q6yXqeMDCWJAE
LKBtJfY+2GMEcZMD2o6mQ9HpLmJaNpX5ePlmA4jb+Z34u7JJYy0GItzWK0AjiLKKrRgZqoEC3JxY
j43NPZ6RcPxnMfl758q2Qp8zTcDZxY7TzZI2erQeTH+l/jV5Wh2HJ55Uh36nmqzubevngEQLqIVf
UNSfE3LzBZOqdw1KcFnKx+3KnlTGYEDVXR4lYZdHRjacXNbospUK1cyoMNn8in5BvZETXXTOvWeG
VWMk6kmLljg7x4fRL39381Hjq/smiPOgPJinMrxDVBpwQuxAI+eVJ/nq8fQvHaXJbd6XUODpM5hx
exIIO8UzGs0SkHWKy4VTOxu5o+cMvOEIjUFPNJlmDdpSkLLBQktEaqiPDO/Wf2nWtRXDuQYk37E7
cQUCuFW0Cc7tZ0ajfMw+LyZEx937e2b/+Y7JzIaZl6SsE3N23OjVqYKW1lbdJQMxqFq8Pp7d2dh0
BCGMPeAc+Msntlgv6uo+TTib7Q3ZcqMVB01JTtfO7nXjfJXHbKDxZWFJZ8OVW6OTNXWGPO57OeVs
b40IDeRU8jjFQDKXunps7CIzoT7+eKCzdxnQ5Wi5GJtqtEm8xrse9IqrjEMGjN+koCUtDf5/S/Tx
c0xvbIxb+eZEuG5WxhkHG4xA2bOcGGxip3oKQHa/EOLO3l/A7eHmwtsNjUL3lrBmiVSitd9WI8uJ
PiV5y6YLEcZ4uf/ahKAQY9GfhvbI6YRVKdR5Ozwd7TQ10PWLElPg7jKZsCeI4/jSwtlbsjaZut5z
60hIYa1wrE4h/NEZUyJhRS9LDWqz/uRmXKNbu1kkdqhCl29gSY30CuGwd8oDo2k+gat4vOPm/COa
00YSHZCuotn43hBf9K5XIYSy/e/QJaZc+YQL3lIWitjyv7kPb21NBpUiS9YmdcHbw5FFYKH5hOG+
BKioa5B8PBabbCnDMrcBbw2O63kzi3LtS0qvwWAoNpBJWgnSNfr7eP7mtsSNiWn6Sh24JgUHGW/X
VIyNYffebJMXldO9hVzIrDe6NTQJJrK2a3rwtfK2lA9rxlUhh/ni8MATfwxYs9w9dOKlvuReTTpf
Xtj3s5HMrfFJcKF2KXhZ0oS3PW0zOFA5AVALG4Qk54T62cKZXhzq5IZztK4EWTKGWoIavqJptHaz
E1Nusp2fPg1sR6PK9OtVudRnMXvNoKICheqxhQodqPf7RSzFPObR92fH0OEYMz26qqDFf1Vkx+4Z
ks7JuqtcQ810EJ7I5rDUCzBXkUNnNDBHAlidoc46OSB8mTIOziiSchUtqkuS0V6HbrAhpBsusFh5
V4rrTtS1k+YvPKLmMul3pidHheH7oqrweLWlLzNcSeawxvEsdgwZ9Mg0GeqgvROMxNRZK2dxlXok
2vBbniU8/jAWY4m7AbSFSCE8Pl5zF+I/MwLk0P2KBFIZt0hUszZqCASp2LOykBeYO78jaA2a6+ha
AETg3oDL5FnntAVno72ztzLozmaADlH3GQnYhQB5NgUBCSX0RiAjg2ayyfL2qVRFrtghFtW5T0c/
VHSDatLZoUsqY3ODwuWBSh1oVqCtNzlA4LiKQrflOBsolDZED4CW6kCDG20Tjt3UxK9OUbZI7TJO
1fQuBtIcpEBAVUIxfBK8ZI7CNn2m4iG+iiGeARSjUZ6kF4fEJyO8bNPtUmw/V6qAfhmoHxExaaj+
TCw26KMe+lDj7JBsi92+tSKF5CZ1dfHp8Tac9QwoTUpQzsHg0IV4v00g0xJ6Xu5wtt+/t8xfRlm3
7h+5XCdGZhUB5cFOwxpFQf23oN3m3MIlPbueN9Yn42TEstecdLQub+vUEj9y9zVU14V7lJAhXlLg
m3thKGMzIUI3POjBtXw/2M4v8aPe5+0emEPKA9qvkXy4CokB3ndShsgZGcU+CVfxV5kbF1CgpEie
pdlKWnNo/Xa/Exegj+Ht8RrMbC/Ad0ZQMgoj4ISaXIDlACG2VOV6GxrnZMhBGQRF08cm5k7onY3J
PVf3cSPzaCm1wcJktkxsioy4k0u7rVddsQ/cfcfoHmQIs7Q10/zIFf/nL5gc3aTo+XoIUQNPe8Mv
G6sA821UikaH6AzM/pXjbptcIGAqImXbmaIWr/NyAS81O9Mcj6w0wAV4i0y2Gxq0y67u2N7uhea9
A3MzEwQLi/mLBBivEBXZ2P/amMSdqgIgYD5gpnurt4Kdt/bWpfF+dAn+WBXpnpBoWotHmbxtLpAH
1x8v9FztAeahKQYgw8+5vt/iQS1xXdSh2H7dv3+6JKUMja1qFVILRX4b9y5pSbnyrPOS2PY4dxMn
eWt4WvPrK2A2oDvU2/VglfJBqT/a5BrJCy+vJSuTs6KCNrZtCuwiCMdBri6vT2WsroYA6Te2Zsx/
NZkasttg1IMjnpyazPvPZNa00vf7Y2KWFjgKyBPBbL6ppF7n5uX8Z6nFeG6b4uEHhJKG6/uXbnnQ
sVIPLUBgDORN6D7x8lKrwI+jmy7WjYVpcM8JHZrnRFiISdtTdS9b6L4hx2dszogEL9pe23e0Il8x
7bBvfZLovNGtPfqMEsvfV8JsKkuiHEWmnTICaZdy+T8J4EffN1lmJqokN/HxfQDeIb+IrF9kBmZq
pXvn5KxjahkHOzBCs7BiEypmJKEtYcyEIuh4vAXmbmK8Hv+7FlMmkFhtNUAghsEG9lCkgF+/Q7t0
Pxz64N9stltLEwcpKwVX5hpqwjGGXI6TjiGraw/0xADovLmoV14QJaKjw4ro41H+BIOP5nvckTfv
yRDeJNbkH9vvz+CyJzkgl94a7MT4Gxa9I6ev2syMhlSrv7tXqGiRC1K9FAp4erldRAzNXlco5gDp
jCI++nQm3yOKpSA43tBjLornNFylZ1Vvi4MoXGKO030zQZt92FNl/Xge5p6DYED7x+4kGkpkqVar
CHZ5CyLz1/KvoxEam6sFL71oZ3RzN/Pd+K3QulBnRnxXmexGR28CtVvyZ2E4c94ShA6gxUNNEu+u
yXAaR/B5kKGxMCN9HY/PubWG1GSgDy9pgntg5RwWXluzx+XW4mRgg4uaDNfCYp6dEqkCcI+2EdKJ
a0lvdt5ekw7ofVsY5UwBC7QVKBGgADo2uE5uXIYVZShYAxa5b3Sk/t790HKhfEbqkC5RCMwu3K2t
yUvHR15Y5cMez7aa7K+tCt5wZdjrhrTUay6MLm56JEcSLNBfICREtHK/RVSvd7S85YC3ZlVaW7my
A8XgidvEa4s8odWJmKVJv5O96pLIOm+F5xfx8KLpaQlXuLSq43H7/S3IQ0IuAAQl07s9KIch4USM
eh9c3bNCuQ2tLPDYkG8c/oVN+0Pv9cjYxPe3Cthy3WJczu1gfr6b77XVWurGxNZ9etJoQ6Lt6fmv
8Wp85PS1sDo7oqvI0HT3svze/EWOMkZzSMCyaIhF27Q0xUu0nRpGGoNaQNWIybYPY73QIqg3AcFj
lEDZbyC45+na0KVHlnFxWTm9sg0TOX3x5YRdS6jSWQE7KIcm9SP8s6y1hEFUjiX+Q+Odqy14sNn4
bxTexNsYKs747Pttwwy+lw3QrEVeQXcshSViSx1WD1Y67kZtfU4/vxl9tZXWNVHpEvJlPGnTpQM7
OrjUxvj3F/A6TzLVa1Nk4MvBGLhPgXvuGdMjaPBdOPNLhsYNe+M/1QBEww6S/Xaj2O9inYHu7pxh
QjNuwdBsOH87pMl8BrKQYkhIoygJ0a9bxCM1ysBG8YZGIslATkVCh8JJ3UL5myF/Vi8Lvm3u5I1d
pGPNBIrc0+WMi0Zzoxjms8KFXNheEv6KQUhq36ci8+1AA4ZlqNjkqDiSMttwrhGKw/Pjj5jdU8gP
oJEOFWwAaSdOvUoyJ1LDirMT1wq3A9E+XkvTqlxysgzDfTtsNmflDV4H6pqPLXMzF5g2nj3UskE5
jT01WeeYEZShAJCw3oRkj7RLaww95rtAguksnGqyEO7NLbeGpAvSLuOk/2Lq7kI1EiGMwtlbwYOm
EHktvhP0e2TkQFAKSaim59uECuuX1erxUMeRTI7OyKaNhwagbmCGmLj7vIP/EQqetZPW1JL33P2q
2h1EoWtg7YVAb/il+si4cR8ZnBwhiU8ktUOizQ6+uHSvcIUuq0vAv5ljioc2GmShKifKcEj3yxfz
LCOnOWzEzb5vjIH6g55US3QNS1Ym21OU0zLzfFgZSupujv45XLGGQLgvXgOXnS6vcCeu4vaFzYyF
7TKX1x4zCUjRgccIbbWTu8qXPYhfNPC2KmgZXPWicbs0NuLQAMgk72q9gGhf91eBwhZDo9JOPx9v
mhnoFZwD90OfNEatUxpaPxO5uBkqHjhS/qx8jVCM0LA45cBewcW2AgqhNBxjOD02OwOIuDc7WddB
9JhETWEW6j5y7+p8AoDdXjPVdlU0REUHZKaYmo5PiL0P6YlFnkPSxV3zooV6XixEJ799BD6GH+kk
QGuIlMfk5DRuW4Z4y/II/9Y+8bZLRZvx398flPvfPzkoSKELbVQPGCwYb2RlLfoeRWqRSsM2KS4i
5OrZcq8Fet6v02FfNUt77PdBvbc/mWwkIUDsM44PJH7pa3cqpWcn1J34KXQ+ho9QPiotVf6kpCfA
sj5e6Jlw99725GhlSt8IuYSxRxFFzaopM8Kkp+41L1cFMNOGWC6VEsYA+tdsgxoHJP9oNoXKyr3L
qPmqD6UcuXYhrCIgN9kG/ElKHaGZUmll8RI6PHupS7/RIeoFLvs28SSBREUoywQC9IAZNrEk9FDb
UP3tEIdZRnqv7T7Doe0/UjYe/qSKC97SxxP12wVhnm6+evIsGHqwJWsyEEIFFArZUl4JwHCH3lbq
SuhOLim2zOwINDCMGN4R9/lL+objqkxN0Thl+9KrmK/V4DmuzccD+n0doUF/1DEDrhO0BFNcSh2p
rZD0zYiBiYFsjGifl2vGC3UlexEivY1imqZLKZDfwQ7SXQCygpND+pFwvl97Rau1ugZLuT2ERWB5
cfTRNd6SbuZMTAErkLkb+ZohLTKlF05aMXYd3+NtuQTUP9qUBfHFfQ12mTByzKYBT1dZDLpam358
BS9qHZ/jJCdS8LWErZopvuBTBHCD4AqBBsmUN9otwxoMyjFvO/vsOae5Lhlrf5NtS91QyWAkIhEW
YrmZEjRMYufgPoaKL8oO93PMeGpfsxJKdf05JSVywzEVde7Q0UOoS/8ifkMWGs3ZqECieR0Le28N
jyZF8dsIIIIINxEQjdkf9oOnMfWpyhHHI/VVxv98al+XOIpnXm6oRmJmgTji0UM4nVu/lyG1heDD
9lKCOlZP/JWzrrbKoULydlsZm7/5GhB8G0/HhTfYjAu7tfxze948TtCiGUcunwk214ClOLPYFuxe
QHEaQ6Q73oLnWRonPwlBGH4AcxiDcbLfmZ4fBH3tbmKKzlDnWBgiWsUcJBArK/RIvlRPmz1KN3P8
83C4GWmlDmLshLCdnbqKgERJd7cC+u8o6xkUarT1FvNL49d/kfK5W9xptFwhgocuCwwrmR5+iDQ6
St1OouwzAowoWAgw5m5B5JXAYojUIBrHpiJBSYXkmqp1QKh0266hjUb+uJKZaTpw0q33MZRLkJg5
B39jcMqeww+cNnhNg2sXYP6edDzhEcfu0O4ubdrdh/O6ifAGWXq9L1md7CQkursq72C1i3dsQsva
quV/NTJQSIDeA07+F9kt0/J1FQYC8Db8S8WIa0hK6RUXEIm3c4GozDpm1Xcu+S4dM+JNPlgxzqpd
UhOaudwk8AgDaopbFHyC489vtm3khWnG+olgt7RbR5/12jUxn0uxE4/fMolkbq1MFzFLuwi9iLAi
7mMivnc6dNXe82u6Rhl/KYE/w1SA+x4P17HlHYyb0ye64zFe7MkwJpHOvFa+KbebrkcfCj0zKw5V
biMkmZ6CsvFZXvBAM+7uzvQkYuvKQQpTCaZDdOCAisQ/CRvoXref3pJy8dzldWdqcp0EBcdGjABT
W0A+zmflAslcSOJ9oaq5CMGYOQ1oIsHjCsqlQBD+YAluNknNy26qCalgFyZEg6gZr558q9RZ00jf
sH7643hr7iV3Z278nBtzvdA7Su9gaLpe6Hvl6hplQp0de6wvK0mXnlfDZcHi7P4EU6yCrLkEJrTx
5zcWJZXLszCpBduJA9JuGsHg1X3w6Z/BtELEU1M8scOuTNKlkc7uFw2JZPgAoB5+mjdu7NYB8lxt
2PK2fuU3A14RAT14pLPbC3I656V1nMF/jekjOGhw54CfSRyDzhtzlRrWvVdlwHzERsbqoUad2tcj
NkKrYWi4kaonToQ52GUZ6CozCLYLZ05BbOS1RtPbXLT1hk2U8rRMVxXwGdku5HXFu7QcFQsqvwse
Xn462/yJUOKIrIVFmpuskfAHRNPIL4C5/v7rvQyA5laqeftFH3jSrNYhbVYs/BYeXzmaRJ/4rV4q
SOWC9+ax6ZkWO0zcjenpYWtzCZTMuA76Mwhv0WZX6c650TUi+UR4ZQvDeENajIo+eXuzDs1+lSz2
n88eeMTo4DwaJdgRtd8Pv3PRe6XxuHkFEiDBklKHIxVF2+Z5kYZ97rzfmprMtOz4gPAOMPWi61e0
0LgkZAi3ZxE7rVbiAhDlh5t3ejmAQABqaWAIREfIxBoSY4pbhLj1pGv5wb4o205vnoVDaDwr1Npx
YHoBIdq5sC8XwbYLQozXZLUjSLVezq65cCJnEijgp/7nWyYLrXQ9XCqjAimNflAwJ5mSiOUWl5IJ
c1sZgulowAesjf0lSNtIuRL26iDYlfQUaCROLNfoELUlhh/aj/fuXFAs3dqahDI90/FOn7Jw3jr6
VrSLSIdP32aM3twlHyrZbFYZ/aYLVufSYndWJx61QSGiDFpesMfsfE+4nbORN80zkfWTsdsVhDc/
hoF6K4mWfx4PeG7zgnYGD3YZjCkA2t6fE9+pkqEOZTwCVNo0LmkvQfv22MTcLhF+Okx5oFKkn7fs
jR8tBp/z+RKDi3rgZSHEKdS7IN54C8H2TLvX+KIA58Uol4EE0GQ38pWrKjGDobTo9Opf3Fd0+J5K
8CY0K0Li3Rc2KF6rXw35yxifQkm83uIWZlOem87bb5gEiKUkei7nq4KdSimDjqOwjCQrEQbtVcu9
3K7CtH92IY3xVwbLeK2ntYOmbpHxlH3nDujY0/KmiqHC2iccmjfyXiBSiCCDyFnIfvKxCMxM2qDe
Q/KcKaHH6DIejnvgJGiP5YIIKSRXSr4iWYwjU3ZixSiY+nNAN8ih9+qsIW0x1G+AytfrgetqKGdp
jGQrfCk/p1kSnfi0gDJAXvFZTpMelEtUSGQBEQXARi7+7vVvQaoUSGNyWbZixLhEi7qiAQvuBeo+
lIRolUUKZPoy2f3DSyjH0lqUUholVcKRIW6qjZrwzDrKEsUnEZcpDc34qIbsQRKxrZEU6JYk6PgH
qjnxig8WEjMskdu2dij6acPPGFNVklEbc0mcdPbG+Gfpfol8t36D/ksw8tvBcw4dbypdtB6saClh
1t7WMTTXdL2FXNlMFeB2yyJcvD99vSqXfYJqqO3tZOpdjoHunjmLA31DZESWtHAQZ8pxMIfiLvqc
cdp/gfnROJpoQeJgdxreTm/M/T5c5cAMpeQqHUFU9pFmVMx1OaKUSS194baYH62MtCPKHSPLxuRw
SKLv9HIXi7bY6A1zHtJz+CKih6cg7Bp7ShHAK1Tu6+7QL8HWxt88vTSh3/Yfy9O2Xjfl42yQfNHW
rnxGQyIUFp/u0sYqm9P5sbeb9QCILUAxDp8KzY37JUW7JqS4u0TEW/iq9fu6QT1/obAw7+lubIj3
NuKs532JhY3C3G/BAQJqH09/+uuY7q6hxNisLt8rZf2iLj5NZwcHNKPIAe6MF+P48xtXzggD03Pu
INpbH2YeT9wYuPxao5vfPYnYahntf8L4u3vb2NgesHmPf//8Ab8xMImcFKkLZC2DATVYOZYHzN81
bVBtE1FpUzIyCOe0lomW7tpqIWj7iTYfjW1yNeVKjA2Yw3Rq7PfvRxNAKtLmgOKAFHC3y9eHw4Yn
+kUJiKsvXYtz0dOIQP3Pmk1OXecGWeB6rDh2BOz773e8R4hooHdn/RRtrez79S1+PmxsgDvOKyEj
/+rQ/2N+ChhluIwV2gBDb67c7jg+ABz9SaH98VIBmGgFC7to1sngwYa4H89T4N8nU90NaclxPlxq
CCDivqdQEq6M/nkDOpw/zhLt4tzc3hqbzC20MwJ36CXB3otGuFFo9LTi3ha27XgHTPcO1g4eZeSQ
Binh/ZlLmtCFoHkk2ntkDresSVfnP6t66c02uqVfVoC9QXZrVNVhpxEozoUqKfCQfkGdb/MzJwno
88mntj2u3xrDe1IL/UCFkNiNHeqXx2OcixBHBXooB0HJE19wP8RIqWMhb3jRDuTPvP/o0+eY+eiX
FK1nsKp4Q9yYmYyRESBGIpcCvNd19JoebU4BwEw5+Xx2iYfzIBKyY86gz97RChy54Jj0zZ4wuqaD
YqtGMeDxsGd3D2AbAI5yo9DNZPdkHp+zfK+INvvOHKPWkus19KzR3CAvlN3nDY0ywBqejVje+/lV
+JzTUtWT7EpXZVP4ZJ1VkhhNuMq078dDEmb3EUpSYE4f5RangD9o2zJZHMNUapSGQpjLYA4Cjdbv
exO6Hhf00/51xzIKRBrO0beRkPAZjJfxCQ3Dvg4GPvvx98wVGlAKBl3RKAcGkMz4vTc3lhMzGud6
2Fr6vqV7qJgTVNxp8Rpt45208WRa06UTy8/dZLc2J9ezKiGpWkEEFy5IQPYDLFkj7213MbHNiPVF
dkaVU2M1MqWe9ZeFAc8tAPqBgCwBEAnI1om7KCtxJCGAv2UuWaSZQnRVvScBbD5dYoCeLOgyquYW
wi8Gu3spPz57x95an9yxot8Mqaj249D3enHSXhUot4O2KqDfIKlbLYz1N34X7gLpwBHCi9T1NEM3
qE7HMb4s2jE6Vap1brkFTTxFD4MGLduq3gV65X09Njp7l98ancRAtd8nZYbwFjH7y9XZA2VF9seS
rP+2p9PpNd3tBHqgqxV9WXIXM9sK7fwo3SN+Bx2aPDnFYR44gVzGks1/gz+kba1aB6VMx1iPBzgT
492ZmZyYVHSjsOoyOAtpyKwhUDGnjB/Q3hGrpeBg9HCTWweoa0SyYPsDB+70ye7KYSYNTS7ZyEWS
kdj0yTpZtCAeuQBqunA0xmN3ZwyXG6zhXIxc6MhQ3ruCcGChgie5rQ1qd1f3agysbr3aeDx9vwsq
oxloaUApbrxOp61iraQmUuGqjd0dwwOnC6t4j7T4X7BqWT6V9q+VIeqlrjXnheH9kMX/Gt+N4cnZ
k3wpSEA209qufHCKLXOp1kK89j0TgNOm+lD4P3FPPSrv0A+TmqFnfmofkWjEeJ5rkP0oCQQ4n3Ld
3+d2X69D/xXUERFPo51nFQ4pGzROlDpqC4zhPqfHNKLNTrO54FWNqafHLimiY5dZUk5LH6xdq+wi
56cCOqJQ+OwZEqySjxz0JKVmujzeueIqQwfuxgc+M9jFnN7yekxDlA9JAvCdpBqtAKQIX5Hw0I2N
9ftcigl6dlAHr5hXEI0gLyAa3l78DMrFrvPxKD2ayvFCvbk1NMdHnVhVGltCr/1LmVOhAmvxjgPn
Hj5GOUuMUXqG+vR46/y6pn92jsgDtzqSFqnTeyP0+kYZF5AzvaOCXJXjkiXGuSUbE+/VpKi7Fxls
bEULjWnZll8607+c8mQUkwuo67JezV0cM3DK68mxAorgJcQWIfnW+Xg8Yb9hMBNbky3f9nkiNdxo
i6CPT0pXQmRI54NDMsLR3Gy3HL1o8UIn4ewUAp2CNzCCN1Db32+OuJfzsmJDGK3K2qwdyFH1XNgZ
absuYoCBuqp7STx2iUzqd6FvHCyKGaNi/CiSMpnYOA1iJWmwdEHwzg5oJePRqHJIfG6E+pYsEUAM
2VnyH5/fZX/ZY6HqYP8nYr0QTP4PdV/aGzeSZftXjPoenuAWJAdTDTySuUiyFiszvX0hZFsig1tw
iSAZ/PXvUK6uVjIF5XMPBniDRjXKJSsjY7txl3PPObHZi6+xWHNAGnVFq2yYC/HVmqBC3WLK8Yqj
ntPclq61fnuTn+ulJ5fxxbwXlzFzxGSPEuttN2uZBo6Pki3PLlo7kj+EA2Us8PwLMLOF7M7jq/Ii
d7fih/HYD1GKEHtFfxoA+InPb3+rs7uxcN67lCvh8mI+eqLY5ureMcL0e1Lv/bAUgX2hvgz8Q44l
qYKORTm54vqMuTits2EnIG87u3rQ10Bx9fggVmbZqbJ2hkPHrjhDjviuuvOtUAqY3K9OXAXj1qmC
4qJxIIGAbo4s8O8N/nm01tqDZV+N6EtxkMsdIPG8sYZrZl84ZyEwr5nS+R2ceSbhhC+z/xrVMdus
GL4kxMIvsxEbyD5W9gWTm2TcFPwyd751/p1j7c5s0GvPPdgJZhILy6WIfI5Xx0JU2REmR4hsfDD4
fTeN4QQBYqvhd5n1bWQUbDuXrbk24mxFIP/E/G+tOgNKXYYC6D+EjICHNjoDwRfC28XZzUnsdo5C
/9MXe/MFJ8TLAu8rAsuN2EBISYUAkekttEDRDxnfA/QUsesKKA/U7fG/txdkNg8vrtHJV1msBwHa
C0D7iR4oEOdWPgQ5vQHOOi7PzHkZAywHMhb20QI7Qp8TDNSCh5AbP8f4zmtqyIqbK6d11rIMyytL
SfDYfNOqOmMtFtbpZPCFk5fwqQdxIaUHKfbiIS53E73k/ZYbkSHXjJxJri2egpPR5sP/wk8wKPEk
0djeHMUctoeeD9RtoAjX3pb5ubaLs+u6uO5x4dNROOiQrC7oKunWDd1WKhzBhZOFEtZ/C83vs8wX
z7u1PDbAW4DzwGCgMXkO+F9OkbfahRovGGoBE/c2UFFZZ2C9hqgDgJHG93PkM6/OcmYbgqmAPg4Q
mMdLqjIK7lKg5A+ZvXKK0JHb7MK3to2+gxOZFk+dv2nx4hrxj7evx9Jvf95LPK8UaUMQxQBaezzw
lDduFmt0hlkqjT8xpYfNaKKiJqrEDKwy1d8078tPxLOyC4O6elsSjQ65Qnwtp/YpN8ph07m2+FgA
pnY7CVOsYBoeap2J7dvf9LWLjEI4mowsk9nQSD7+omNJU1HE+KK8W89q3qmxEZHlnVVvWhjQ5wWZ
PQ0gSBg10cl+PE7fx92Acga4OtsIdaIwuwOB5l35ka2yn8NGgo2erJzVB3fNL5zNEJUXdN2gVAYK
0o955F9AWwD+Ol+TM3bsOU5bnsiX32t5QoRhxpaF7+Waj6wstv1adnw1Iq2TJN/cAWGMVYV/Wc//
+DH+Z/Io7n59fveP/8Kff4hat5C8kos//uP/KOggPhT8oXoXqPbxQb0TT+928kHyTvIf3X/NH/b3
L//j+I/4rL/Gih7kw9EfVpXkUn9Uj62+f+xUIZ+/Bb7V/Df/X3/47vH5U/a6fvzzjx9CVXL+tISL
6o+/fnTx888/jBm1/R8vP/+vH948lPi97eND+/PdRVc8VD/fzf9c/4hE9VD88791J5/1+NDJP/9w
rfegCAPlIGqKFjiN50s9PD7/xHwPoBbU4OfqGzCwHixoJVqZ/vkHccz3PppNZzleVCUBl8NvdUL9
+pn1fg6CgL5GOAR+Gxy+f37ro7361969q1R5J3gluz//WDwKKHhCXGfGqTiuDUnJZUjO7GSI+7Ik
F8RR5VoJr7ueDHHHM3GZzLw1A27xRoH6ZBDq8GIB//oqL4d+5uB5cVodABEYyJ4h9zXzCZ6I/Ply
8mrhx9lln3ftXU07XwTVEIvPyKCWD0WVknth1GLVuzFSWNIedR+iVd0AXIvlK+TyerGya+MqU8xJ
wrmX64qnYDtdtwUVX9B3maQR6MLqRwsdEHWo6jG71or3Tyna9/d6SpsnkqmNXUwjRNwNpVeZkatr
VhvJj6ot0Xdi1CosJw9S9hM3yRdNKn5X+HxTVQreI7NKFfTmIGXgzOrWQYoe4Vsop2W/Vuq3btg1
/9GKTjzJ48tzfC3/cVs/VjvZPj7K64d6+TePLuH/H7cO8LMXh2a+1Ue3Di/IA28fX96t59/4dbcI
83AVcGiR2QHYCuyrf1+u+Ue4HgDb4YpB4xGdvn/fLsN8j79pwPFFW+hMEovn7K/LhR+h5QjBqwXs
FkOF7Lfu1gKQ5gDlCrUM6KrjhKOVCdxjx8+E0GYGsWlkcOpSGp9TVoD0A8cYgMcMTE1hPnrNynem
0G+L5hPav+mute34ouPMu3J8OIY2nb7Eg63Ctsk9FVKji3/AhTPQ45FOQ7kaCgNkM46Vrrse6h89
n9Rqqqj8YZs5OyhIXKKvuh39r3lRedeQLWGPhCdZEcSN10AZ3cxEgPZcdj1oxhD69DrQqkzXWBj0
xg5iiL+6nXEOJXvsGv5aFih7ITrDUw3tw4W73RbJZDixaURd3yA4di0RFVVfr5zOakAIVomLboKm
b0mccvN8ev4nLlL/2Eq8ZO9wj7p3a1X9xFsmqv8FVwoH+60rdfM4vAsfisefouLIKf16G58fwPn3
fl0sGOP3eFrQqAYoA9CFM4/Gr0cLWpDvEU5TPGUAGs9k/X9fK2J47+f8seWj2QxAM4hH/n2viGm+
n/s5oD/2XHpBFv13Hi28zC/jNZwYyESh18qC+BCu/xJGLjxXJnZSx/dl/X3IIkY/p+cEimdP8cXb
9GsIzBPfGJ72CbcyaVWhU3uM7y1OV1n9Rfp8ZfsPRrJH/1XwYgNeeQiXbtvzYOZsqaDs7M6tVcd2
Iub+4HuWQe4HCOmF+sZvVmOzQTMXFOFKe1ttTPfMkK9Nz0S6DF3k2N4T8hGaSaO2hU3u1ZP4Jg72
Lk2Cs4MsvPHnac0dj88avgA9L6Jdp84Gz6og61xnSLO7SVCiCGU72XpK+O/PxzORR8BoyKWw5wLA
i1AsBkFhAinP+F6iyYbYUEX7wtClavpdwJAFfHu/Ft7/PC8wN8CwA2dvgKx6tm8vBnPbUdSikXyX
ev2KtbdWe64pY3nA5xoW/EJ7jirxf8+l2xcjDDJPqzHVya6O6QfPvAF0MSJqWL09j2M7PNfWj0dZ
REt2Y8LgJxM4XvpVTAIG/MktW/ceZKTPRUzLJZuHQj4OGVrcXB87dLxkRpeo2POTdNfVfRtCk7px
zDx8ezonBe3nQZBPA74MokQnVcBxAIohq8t01/6EKpAeQ12vW7DwfhcX5nckPNE7k46B+XkAFhRE
O/767fGXx/15eATJSDsCSQiS7OM5ojmxqqQp0l1fHLQNZZxBbCGb+2NozlIPzzfnpXVaDrUwGIi5
MtcYmnTnQ+wwDdx7ui5vm7X5Ybwuz+RxXt25F7Na7FzX9o5bcgxlsB5QxClMpHnmPi2NEWYzs6RC
PgvIx7lZ+XjhKFOG8osWs4FMo6edK4enqwy1M2kY27Q6Z/tOL9e8Px44UOZ6wYnaYNc5Vq0tM9mN
qbnKfRhXGflW9PZheG0Q3FsUb/EawsYuXD+4Z65PW9gIkeZPxNxOTnZADuzMkT/dHERugI7DjUJo
Cdb845VDtgnl3NRMd410sr1tpHmYujHQ1W9P5tVhbIjb44VCyLbkzaegCLZqz0l3HhRJ9AQMMJp5
xjNzeW3FAEKaXYuZccxdzKXzi6zvWQKrOrQrVdykBb/r03MtzK9MBXHgLISBeBBg38WbVDYTmxxn
4DujCNFKbIStTc4RKZ3gIGYSgZeDLKYim7IefQ+DRNe3e2trQirvc39rRXaYbL/f30HSJaKRiOpL
+6odA7Ezr3Tw8be3DLApEwi8WaINvtfxychbJtKUdHwHHDyA6Lm4SSq5+u+Nsbi3aVdwP6YNdswu
tp4eV+1wBrL46m69mAUitZcvrc40kegz47tBeu0qdVQk2zaL/p1pOPBXQTkDS7ewcAOUdwavVHxX
5e024+GUVtv/3giLh1aOmSiRvMAIMHAdhYhXdWahTnDPz0fO/Ncklj6Jq/xs4CPftWtzM67ZZop4
sC9DyNE+Qv/QveeHux8ucpE3CPG+DzSI773QPgPmfXW7LMSp4HezIZ++COycdOhlSye+Uzn6f6c8
Soj4fVME6OrfQywrKAlv0DzCNd/5t56H3tHqLD/tqVeEy2vPyoropAT2ZrZTL3wvu6mR7B4sXN7v
BdqLy20NglpxnV+DZnHvrn58vdy6EfaR3RfX+drcChCmzpDsn//GmXnxNRanMi2hIc5zg+88tqvU
7Maeq3o9sxgcexHHM10cy8IwpqHKXb7TYbyJL/Vjl68aFk4ySFYueGh1VK2gxrQpVJRDm8gLxG2y
PgfdevXMoP+fwQeYPbfFPCeZET4ODt8lrNkMqikfiNnEj28v5vwhJzMF1BHII+j/nshRy1ql8OMZ
33FxE6MmVJArraxQjMm/czxfDLQ4PEZF/EH0WFJP8xCpx6A8O8RJbXu+6uBmQtUB/4AXcGEUR6Q4
Jwsv4+76e3lZrI0r43Myoo0VzavRFFqA5oJDFiyd6mruiZ/RuR+H7SzTuP033hg49J6FW8LwbRaT
VRWHTzCV2ayHdmNl5c1onKVPmD/jeOdQypkbVWegKjLeC7vGhOJT5ubdLql697GbSL8zQKnQBsKy
uiF07GH8CpTc9FSPQ/FFT4586HKrONR2nwFcNpr3PMlRzLZ0AhiWRqN7ILI+/uGNTQPrOAmINJWZ
bK5VnNGnMTH0j56VlAMyUKTXA3XAYa9BJj+FLdS+IfPQ9sB1FGZn74vGFHlQFKSCLpJDr00W489O
O1l+2JWjaMB9U0NFrKHaHkPf75D487lRAYE2zixM4Ky8h2oUdFpRjEcL2OiN1mqUaPyHlmnrysAc
+rgMeGsOPLLzFIpFvhrRBCbteCoDaF+JL9pD4RP/CtRdkKHqhhr62HlPb9+eZaETQB4YwplGGYmC
mVlnsdF9Fxf1iNLjPmdarrum6VYQAy6sgDQ+uVata9/izpKrMs2m687CN6q70v/89rc4iRLAV4iE
FAQVcIkhuLIwFGVl1xXnWb9D89yNru+F7TxNJmyUvcNz8bsvGXjPEJKg3RAEdFD8WJjGifMcBFcJ
xWA0cIHUI3OW+u/y0StJH3v2jo5ONpRIcHdwuhEf2Fjd43eG1raZlMLme6+wcEq0LOqvDAxRP4WO
ZRd6dkXvidUS8JOMVmsErHDcyzZLs6eS58md8hs4dqbMzTaoiC7ag0r6Lgv5aLufYhkj3kVKWvyM
PbO8I4CePUnF6E+zm9Q3XZqDH8RxD+ptCTqtMSwVlN1XdFJVDQlHJ79nje80gSEsA+o9xphcJY5Z
fvRyfzx4qWehJS1reBU4KRoHViSuzCpo87q6TtpKFkFRGrmzGTmC8Znoip8lyTldPOQfGeI3h6Gd
HnnF48VzSdNBiKrne+LV+pp6tR1QQwG1mhQz4GkAgIK5Hbn0YkFDyCBY90mV/EiGZlhBNVJs3t7L
53aE471ERIFMNsIjx0WFe/l1UMZSTSPyfU7zet2URhKNcextiQY/opBGcgWRijwEbYq1a+vaDZS2
xMGiWWMEo626Vdd4/U0LOczLuKtpOImC7PwaXZW+l1dIBg7uLo6LNRm0uLZiU63p2BjrQjv6EnZR
RN2gpuu+cP0oHew+sDNprd6eo3OSc0B4biFn6KE4QlEdWZzXQdKk9aVB975bzKZI2PKp9/oEHCgo
O19xQeyvZd1PoJ9pQVMkCml/HCyd9duWyuo2Qci9rzzdPig26bspr9JPeN2MfadrqAlDP5vpUIuh
vpNlibdZwzGx0ALbC2Ovs6H56PAc3qRbqvya0dbgUPWIYxoqP/EegZcYv6Rt17oAe1T8sRdpUofM
g4BumJKmKW4JOMGakFMCwVHcgeSxjoX/meSZD+VyEIaBwbsHohbEePkXs+fNDz2SeAjQy0s/Ncij
7gaSyWszRyUx6JlPorjIXcD63l7kk0zwbGldpI4giANZbbbMbGuX8SbuB3+vOj/xI8ky0V13fgwa
ja5Q/V7pXPOoSbs6C9Ccjk491XSevZmGNkcNU8fq09vf6MQ9A8WehTwGqCCBD4c9PL5oRPu1Sa0+
39tFllzguQL6yuTJGU/ipDXNgdIyKm/gTkNGGnCwhXGn6AwnDi+rfQz0RtAMin2IM9JHdUIBIKTg
u/JXpYaSd2xyyMlPcrwdSqhM8Q4ouiAdnLsOd3D923NH6Q58gBBgRtfcknNMyCR1Smuo9tXgeetW
Cmc1TeV0Zs9P/TlUTea+BSg9I5uMkY6XuMw7I2Woc+/BSdxdpYzGNx5J2Nabg/Za5zspmhIAa9dG
vY9g3wm3VmXilGggH/OVVnIMGmuqwrGYi3YxLbdAX1kRiBrvvc7MAjWM5Zax2Nmqrkq3PenrK+k0
DSB3eRdOrmlA6ynmYRdb5ziUTty3eW54sVHmR9UIZuN4bomXgKGia8R+AO456phLws6mSDDnTnrG
CM829sgGYygsHlJ6MwMfUsDHQ8lJ2b3dTGLvMZldAVbAVm5N/QBC3khqF5Ubln2R730j9sMaMJeL
3zws8/AzA485twiiqHI8PENxFy3cst7DMSXhyMb4hgIIewZgfdKnDlNDUd6YPRM240IWFwV8OrSr
fdns60ml4SBTCK/lk5xWecPSjVlyuUa3Ir1PypjhhTeuWyszwt6wydYsCn1ZQrUoqMfcuCwkKNCm
nLtPnAAglE/NGFTwoiHWVpagEqSJuR7raozeXqd5xxfbhA53tNrNTbdQzlucCELKCiiKvtn7o5pC
w2ntAImEJHQ6ZydrB8QQRJ5ZtJOIHsE8ovlfw6I7YbE1KVQv8G5PzT4njhWY3Ii3npys1WCMWCOi
3AD2FeFuXpxjOn9tsi7IGuEVQMUej+bxoZCmDw37ZmpBoVcagRdLD90i01Ss7LYCyR611U54aLt/
e4lPbDbmCwwDalOghYGHuXDXaVvatDOsdp91QoZ65GCI0Klzxm6dXm2E0zMtPcIDeLFLcIOhElvW
OFz7ZMyyyB3T71LO79GQx799ZGYB2lkkDrU213Xm+b7IyKik62uWOtY+AaUOAqksXuGtnzaalCwE
Ss+MHGIlZw6NMZ+K44OKI4pEEKrf6L8Cp9fxqCaYQCgDDeQ+4yNwRsS56HqQevlxFzE5XErfuzJS
tW9NQO9jD02MvXMvY7sO4vwcH+XphiK6RlIc7S84xwC0HH+V1upsbrGR7FMwb0VG5j6NgNifWeX5
LC7mi2ojzgwwMx7y74tVLixadjLNkkPrNv6KmUIFwkx4ZAmvXPVZnGzePqXPZZ3jAdHQPEMCENeB
iX4ppohWSI9QR7p74F2+gVR0k8RtHmR2+nGMd86QQzsOHU+DCniVG0HqmOs8b85cldNJO3PjM+jG
ASXAdVlMGmkphJwgIt9ble+ElamnSw33BFUBAaEx4dIzr8SrDh76f+eIDyAIYIKOt7Ks8HzhtfT2
Kacawq+TaX6tgKW468wJrZktSjr30JDyVVBYI6BBxBRDuo55Yf+UePd/O52KVxnIR8CJQZfroDlv
8XWaYuxdpwaB4ch9MOQQEk6F8fT2Tj83UR/v9AxyBJiCOagA420+HkW3tC14bJcHHteAGA19iXPl
ZXJbt5MxhU7RywuqU8PeSFuhGwN4Yw2OAvDkoZbKMxa0pdd/pzUaJUM7Tcck8mzgb8MaoDwEmF59
SwvhrBEt51+m0gXRnKNq5LhTw0lIkLDYu0NwVn2u03YYA9RGWh9NdWMXaWfM7zIEJbfmVLU0koVW
CIAJ7y9MlaVdUOQx+YQQ2qzCjHf+19Jo+yEAPRBgBsJhdRmRvCH3dgs6b+FPc6ufX1ECoruZd0jF
tUqiimZOt+4ybumgzn3/VpsAC4a4gwTMNrW4L2hDf7695K+cM4iGejhMAJjOjf2LJU+tngFdJetD
4jtq3fgUsoyTRaDohpsY2plfhg6gnVs3yy6dXvdrcGHkhyaW58p68w063ntwzAEVNNcpZznTRcFN
NHXpgm8vO1C3SK40S+oAKI72nDE5iU5RNkTkzcBCDVEPCGocHzHqdNRo8zg7DImbbRtOvavEZdDa
MrIcWcI438Ye71ZckfTeUIOL5i+7i95e9FNjAvlUoHzRf4asBJC5x99BxCCXmgTjB+q3UHujCfgX
x5belMLfW3ps2zMv8CvjIWcO8gt07+NhWLqcNXj8cjGN/FDmUNIkadJvJ3N+iRw6rp0kPVeNOwVY
4B0G7vhZB3HuoF9YC4T4ZOw49nIUpdzqTvah6uxk5UBtNeyqpkGqdMDl8wULRuYXaxF7VkTi3gxs
T6Th6PJqN4yyu0gTYHMzBA1n6mCnrt78DWHHEUkhblsuSWW7qUJmLDt4BrbAaX3AqTB8CFfP3soc
jU5jr5pDxc+m5V8556iy+qBXmVvuETIfbz5tnCazJi87IGWVbgc4mWtkFs8V/F95NKFaA/QlaNZh
SE96xlhKR7v3GMAELtJYjEpjjSqpXjtIFWwSxa113btWkOes/aAdlV86SeZG6Lm0ogHIjTMnft7w
xeVGtgLgDaT/gblxF1amMcamJVWVH3jp3465fmKe2LM4+Rq72U0n+u9vX7BTlxN+4Cy87ADfAwrZ
hS3xkH52uRD5YZic+oqRxLkn3vQFKUzjzMROg0nAHxG6QvUJ8DU81se7KZPYKcvOrA7O5H/LEyrv
fGho3WSDrUNICg7QtrWGC6B6u4h7/Bz77yvzRMSAXICHBhMohC3Okqc8wXNUOg/u5NLLskUKsKas
Wbmlcw57aNFTPxfYZAspdUBVgBdYijGy2hTZ5MftAfoHab2lPbegjtaAJl9kHehdbQIhb1FZw7fJ
0RbdxAQpyaBRmXioRJGpKxdtvuUGJHFmGdVTXeaBWQtnZ6DV+U4bZEpWzJrMtcVEgVIFH9r9YBKg
+qlKrRWxq+KGcexEZLaMPhj9YD9lBXIVvVG39iVLVPow5rGsA05dxLRuiRpEULmqinGX4RFESevx
r75QWm3cAdi/AVHxd89UNoohitt3o9L29yrJfR5qXNBVySxoL8vCHT5YdYUWTzga+j5O8feCHiH+
vV9l1r5AmAFejiJuDl0CvvAK1zFKZxzbJa1n1RIHU+tAkeX0KrCcWrKwHwp31wmnuXYd5XjrNOvS
Hs4CenKuWVOVJHCQgtjqGtuAhgJscQCeG2ikK2Wi26JHW15D4icEwPmAPL6ibgDnov8yGQo1JzBC
FyslFJ2An3NH0P1XAv+FAjIzBDWdoQVUTSnd5GC3rcNEyBSIcT3AoZmkTuFgisHd+ATFJuwCygNo
dtDTbZvk5GvjSSrDyjZ6BQBRY/kBCk0a8pAiM1FpcaBXEqHehg7usilsGiEFla9YFdefJydm5kr3
CDDDEfvG7kgjUC8Baadpgq+AKmjX+OBEjjorZXGUAwU/BnHfVp9hqaWIlDlCh9vrDSJXArkoL5BD
o6/iKvG/cyR0v8e9XV5rDZ4ufFAr2MohCaQj6FBOdpBXZswjZTv8gvsKfRpQdeEHvBFmGfSFJxCv
ub0FcfHUADlBIRCb4mBUX4tJZWspkK2m49itYAKcy6QlfD/5hgwTh4+ROdnoKhnTeNKROYw3uHy0
vmVd3lqBi0pAFXHh5m04lS2/91HS25k0zWRUsSm5TKeqvAbUST9kU26z0JxGSOpmjppo0BGITwWJ
0sa6M6ry0XPKGO3pyK/vWz8GwwP1kvSjxMX7qvLY/Vorr7kjUhePShXFh9ZmHDDhxBZXI21MPyKs
S743sks+o2RJWOTVFb2bAGpG63vHD/Zg5xujaEQRtRagfCHirvKTK2x11TCdbtCAmqrANgdwYXQT
hQJw09X6k9CI5rFE+cTCNrW7PEjQq3ypfY2azgi/5nPW1Q0EWUz6relacJfqibf3TduChbLt4KQH
U9w7177krYRey5Sua+j6VKtM2qtWy/ygTbu/qQ0+kIBUiaxvuQGizsABtAwjsIF/q4jHbpOpSr5X
nIGAziXMKi6LnM8b7d/2lce+xKiGo8veIQaSEGQav6GKiph98sY6GFgCmS/0RDIfqSxDNFFM8p4F
ySj0z8bz5VU/ZubW6wYsg27SMO/yJBp6Tj/kA2U/Id5dVYCNKusztabhFtuBk5cg6YZ+UtJ36IBM
hPWJ42egLaHC90JeMLWfRrj5+3yYjCHspD/9HI3cuFWeX/xMTF8QtA7V9Q4idO6ext30Hfx7Nipu
YGYJZQW+a524ySqxrQop2qaennoHQnQluekz/8KnJdqi7biDoLxikV1C6tsEGuBzYuesCXGwwctp
Sc+6JgkiG+DH4+ayzG1JEd7xFgU/qKKj6yPpQdxhepo+mejCuIO3NuySmOhPpdHoS7+Ctx6QIWZw
J5GfQxopbfRj5vkTlq9Rdowlh9WvhTmScG5lw5bFEBQCn3QDTQz4L1kS2RPOHmwcN6EZ5vTZx8rL
+Qc6ZMKIsHeVF3BP2p9bdIPoM+mbU0cQ3P1wFUCv5z93JCwe8EwSo8l1c4jBC3SZdI4ZCs8rImxd
HGQF8SM19HqrEuecV35Cju4ADwFwIYIdvNyQGV14Ke3IrDzRhTrkCK6zMMazu03tCiqCynSGiArX
K5GalUUejFrjSauHDO2yxCprsMF23W0X0/zatDMTzTsOUk00dyeo9vjdhXY7t19Xg5HYAXKrrdgU
pSNvfZhpN8KCKMAKhpYfikRWOoSALc6fASoG9AT7RbpJvZERnO+uyENzRBY5kLGRfFSsYP2ZxMop
BhKrjvQ0IiIAehGALmIF284z01dGezDNOg5UptnHQdoPpW+1N+htoivRCoj+NRXfZNYgo7Ysx3Ao
XVDIiwz3gLngl4nN+EMMSdBrVuhii//eBKg6g9A3icctcgpiUwM9v+lVZq4Ge/IuNOnH+7K12IWN
JPMZp/DULZsTNmCHxf66DiARx2cK/Lts1L7THvoJS5prAWGGlKhQlcw5s3yzf3nsWL8c6sTT9U3w
bCfEbUE3lCYriw8O9FAn/0wA+cqEQKWDtgkQ3yEL9FyVe5FYHamdgrDEqQ4xqR+G3le3ieeB0YcQ
5+ltz/2V+eBWoJUBhT6glZd1oBrYeJVwJg6tHF1wisKPdXL7HLP/K6PAjZ2jIni0SPwuwhEeZ17D
+qQ+pCPeOVnEcKCY8bu9DOj4RrGOMqQpYMZwzY+PgaYEvfBW33zK8VyEQtk8rCVQGG+v2AmBD0bA
YtkgMEG9B10tiws0CelIbcb9J/AxRg3Ey6cAushhHTylqyo8i6hYnoXlcIu1Y6zm8cgwHET4AjOE
vxbyFVnBoGOsbHVJA75+e4ZzFPPyjM8jIqsP5ATYE2CsF3VPeAMA16D/+BOr/VtpwT236ux7katH
0okzedflyViOZR7vWZz5RWfapP/Ulx9s5wfP9m/P5bkw/9Zk5ijrxVUyjQGpxBHLdwVdGPBGS/DK
9NHFd8goBV5ghPdpuIF9i0xI9+YRDc50aSzzAgjhID8298LO60lPAEvoBxGsMq3xkDcVNcIYbOrI
9Wnwr4R1bnaXRl4DV1ZXmaSrXHCzBqJMu2CcGSmIzhA4OLcF7aZq9fa6nFJH4HvBvsAhRrUSzdaL
UJa2PJ0VwzTEQPj4RRlSBbmDeNYl6XShGjsOK2HF967gFko5Ptq8hRkHCemGW13VbK38tr1tmv7j
YHTFB6lbGemGJhG38/z+7e+6OCPPSzh3oqPMZMzqGMsLhyATrh0bD/7kkkjpBhCTEfHl26MsTj2u
MmD5eERm8RG0v/qLk9jZvUXKXrkHDYf7Iy8JDfO6U2GO3Ns2ZsNfcnH/Ey2v/8t6x2fh4r8Rdyet
40AgPkjR8ofi3Ubx6vHhZa/r/Kt/tboa75E8nVE32Iu5ygi7+KvV1XnPcBQYsiIUsC6ES7BPf/Ez
gNNh/tv4EbiHUcKaIRv/pGfA5wE4jl/DIaIoHQLu8Rv0DM+12n/ZFXwfa25ke66zzu+ms/A58rwU
tYIvF5speqVJG891stYdHyeagi6hIEYRRwDpGftaU6h6ojRRjZuyMmR7XdSJC/IRiLDBojsDQk88
vKm7ikGf8MXnzRze0qGuAuUT9YMLSh6cxqHFlU0BMALrNxUdFHIcoqCVYHt7WsFbDW0vreSag6D/
i7QUlAYFamWBG0MsY0WgW4BqlZ2OF3ZtmdUH5RKrCeoGkNczFv3YwcfC2CiTwdWevWxwSCzBOYk9
jU7teEGWcH05mJx8MgxVXozFlH4oMmJsMj8DmiAuRfL5xTm6+7X4R7wVR+/Wr5F9NJPCuwcoGYn3
Y1OfGsq2MC9A1hJw5LJa3ujRqM9QRXnH7zE+F/xYc4MaUp3opQay5XgUjSRIC1waFOMyA/oSbgMC
JT7lzkdKDJ1boCPrqv7KBY4n/0h62n/MSJWi1RUOqcpX3TCxlkejgtUHuK6tkZYH6q39YKMnCCxx
mS67gBQJkHeqMPt6XWpbuoGBvJoNOFVnSzTqNu7B8HvUgWUrgfibgCK1Q3v8v+ydWXOcSLr3v8u5
p4N9uQWqSqtlW5Ld0g1hyW4g2UlIlk9/fmim35FKPqro93om4sTEnLabIsl88ln+i6PgRQzTgF5V
ao2xpxYcZNvG/rm0dBliPUOse/parF75daTv/tB3XvapyDLzr76Z3XzDdDFm3abdP5gXNVDWzEX1
1DNLEnfNVnEvS9c+Bassf7XoAqwRwCKLItZKbRFrAPPEri9XXVxTaQVrbDfV1EQQFSmxOlvvHgra
tN1ulX7/y3fVMkRzsfpQ/dYk70B/S68MvbRMqC8WILFndlfK5UvCbv9MSZ4tUWk2Suzs1jT+NKVK
kgiMCJILeaqaX9VIK+dMTd18u9aDbh+qNjA3XU+RabEjjDyIU71NissicXMu/LVUTez5PTBaCNfI
Ja306ebE6Z7oLpXUaEEm5alL96ily43L8ImNadIoZ/Z23D/WVtrHpfyJrnVz4dCh/6KAlbdh5hsz
LrNQRru2C0de+GHKijksfetThclIPHVFi/VIlp69nJj/3kH/Y2w0xf/7EvqUj79e3zsvf/zf4iWg
v/9gkuEjqeVTJQO6+Pvm0bZ/RJXpOS/gc/4SUf9vaSBUFnCyd5Bn2LIIg2Lk1d0T/MFUCPwk14Zl
Mwr1/sndc8QPondCg5L5B4LlBLqNNvM2BK1OyTEJtPZeR7i8CFWm99lutqyLct1U65LV6z4NOdjv
sDIXZgKjckVY96ZxYCi9TuGSzwLMbbWmV1MfpIo+VTX9XAob7/ZMUKXp3dTDq2jldSv17AlwZfGv
MPrfncfOI3/9v3fetx81+c/4dvPxN/4W+NCR8aCZjioVJQPY9b/3nuG6f+Df6XkItGzykFuh8f+2
nvUHoQUsLETjjeC+IXb+TntM/oUIZaC5BokLkhV57T9Ie955jSEhC25hGzeji8V48Wjricn0irby
+1vlzO53P2Hs1mlEW22BnDn4TIOy3LKupCzM87wfxWVfF+YPZkNmNDMh3Gma7K4d4a03qR20sZVa
6w0NEO8AWLrZrWIdnl6t7m+SgqO0nlNsIGvArQ3eDtGfY62LlMY54EV4SmCwV8TH13WnMESNGxNV
Z6PMTpFWX9x4/5MYwq/cHrgxFDcsJf/Ft3hdcArpjP5KyXar8kD/ZnfBjVut2NpW2rQbZ/97UdrN
xVCX4izwcgh8I8iX2lYl/XfPD1tNXRdDipF6OSURQnfjlZpSueuHsmNo5MuwCYS3txfbOwh0vM4t
Lul/3QpvZONe51FvM7jtDQDqIkJKIcRQl+b22zdgquVSg1bDrXAYKQTVSMQgm4sCSyL9yShNFz3+
6HK8/fhTvcPG8OCXhhcJJPhTZvZvH6zNQlVrPQ+3IHbHi0Uz84OZtvllNQ7jRTDYfTh5GoYTaTKd
tYumxUiAydj3++BEl+93v4Tng48BM8xVcNyAKzGib5OyG2+d2pFnomysKz9b1VU+duArHFt+ZvZj
IOKn9+eeI8D2yiJBsZfJ3ok1+c3HADahE/SZY5Jxcq293k4tSHJDr9v1lrbmCGaC1CSYxum+Ywcd
vKWc7/oZT8x8xgzPoDL/xGkqdlVOIy9hfnA+6sr/ggNp+R0go3ldylF987WyRLoksA4nfuz7w0bD
iJoIGhjB5t0HtCrPKNGSNG/9bsqvvaxrn7O2AkNc5/I6syZYkHPvHsZkqW9F6/YXrqrZYstaG3u9
Kea91bgr8tQLSm7IpNxoOVX4x79x27xvjyecRc4lERF1C3cT8Hu9ntqYdnbKHPnWzqV1EC1+aatJ
j0MExSn5jHewHDIIBJE4Qgiv6xDJjg4Sk+osABZi3qrODurQr/J6DeH/QxscqjI3IwHq+k7Vg6OH
RqrrXykGZ7Qpx0Vg1N72PdIomw8hAkfGOO+9tHPcSy0PjO/K6qyfHy/MFrnfLsz2C1H7sJFgcyjd
3i6MROd2HTLDui2rNT/0Kln3ma0wdB+wQOyUMC+7cl3OGfHVMbOrk4jsdxud2QztYbJjaitq6+2f
v2rUjXbZjqXtBbeWoZyHcgGofwEeUZpo0dn6LVyxxQplPRcFeG2b7LgrmQjEniihjgpdOo9VgMx3
PLRGcG4krVOGszYn95Zdes+BnlFbzNK5BO/tSYxyFoUJoevPNYD6zHvOe9eGkZtBjNjJykdscE4s
GKbBJOR5D1KxhePZQR2d1sJAMGlWE17e1BwrVrl1VUVmMtt3KuhI51O4FVgIlGPxk5F78NMzU5mE
yVKlReT7hbyj2Oco0KlYfxXAh5swnVyzi1t78fF9tYdCP8CsWgFstW2p9sFAKYPBYtUeUuUzBvfV
2kIlNjc6wFpCsdoZahu2Ll2fo69DTST3WDOKS3BOGrC+pLfKsALDXFyLRjAaHz1pFXGe5LCGcAa5
E9SkTOTHtIhto7eALvWmmRzU0Is57opVaOetM4nzSR/6Zt+ZVXbTytofosmcHD2qJXp38cfb8R23
dauygbBvhfZLUDkKfGlty0mI0bt1qznYgVbRw2p0873SWvsRYebqs97zzmvjOLemaWU/56y0TwSL
d/EMwTTat6TYGPFsErtv96TRNBiNN4N3q1VdcTDXdsZXBBSXQgvvrPLMUyYO74ITzyPpQ3Y0QC8T
ysrb53mtWJfBzPxbTcunszIri9hpUm/PdPcUIf43r2YzIyFQw/aAR3X0KGKs0Gg9Bbd9k0HOy5x0
X9DACGdppvvKBCP48ff8zatxjZE4kheRNm4adK+PNwSWkdmgH9wWK+2ttbNdDm3xq9ax6/j4Sb97
s01ennETQZc78+2TOhu8clLpye0EsuBcn4I0TlstOVNcCPHUJ/OpFv+WlryJnBs5zN4a/CR8IByP
+tMVPqdeHtTarU2D4qyQvbVTeVkAtOKU1i43Wj7AZenmet0MUu2zoBDtqeOyfa/jH4GyBxfbxlkG
+vf2rZPAULJvNOd2gbBXhp0Guv+86Dq9j4F4+0ns4GJJKEtswFHwyYIpGtiEKS6mnnW/Dk6OGEkL
vuvUD9vO6dEP89EehIzCRYim59FGs6zKL0SXBLdOPrrRHCTnbRLU50bnGrcWKheXjcq9MLASFeMT
DfysWaZPys3cExvwfWJOPrdp7rDtKYao69+uENGvc5vcL+7KodKek1TmfzpNYN90mTX8HFmMJTaW
AUp0J8r5h9kQ5iJ9zFODNlGgGX8GMii+ZUM5hMJy0m9CyzskWzwNLlcBN/jeMnnBOM88PN4p1Zhx
6kvFMrelbaVRDrXtlEXo+53OHkcqEEa8TdF4LP809i2mR3JMbrXMysLWbaxwXF3QS1k97uGmnzrD
v3se68Y+p4/u0+V9u4KjVbp6tbrJbWD2Z2Ujkzhn2LPm1U0/+OOJjfOb72UBVSAasm/o+B+Pc5nc
STOTvnZb+3Z521hDfmMmKdy6xG2jelzS86yTGiQ1s4+zfphia6YusEbzWRKZr9MBCkIOyPhQmk55
FggXI4MsYDJcJamzWSlL/9yDrrQrsbkEAJ93f4ITPsWR+t2asd3Y9/R96PkdBwdSB31E25U0L63D
3E0elVh/SmU+gdfbfRz53sdYVswC5A4OmUbAC6L0VQolrNrsJulotxaQ4qiurMdsalEEcKyHjx/0
vj4iwG5DTbYCQAVgJG93wjTKoVqcAFOlrBseu6VZf1jOMqXMHOZJi5bOEVpUi0TmFNpKrWFqDO7j
ZFTBGlYgCtsTshC/yRb4QS5vzf9RRNpHh9uuByOv2jq9K93eO/O0Zvo8IDoSTT2sA13IAf86vbwC
Ytju/CDxbyhL2hPQpi0beBvpwMWDSSblf5kQHC9KJoQvyyy7o1s9nWMqPe2cfPmnujx0chzk6ygq
6BCBtd423KuPXMteukU3g4gshizOSMDiHPzbidP3m227CY9TyG1SyWA33j6l6huMhEzG8YNc8dXU
5C0YY2bAnYqNcfn18XZ6mQm9XTlqT65Qul7oO0Owf/u0pXZNze9bcceNHdepXtOYnEe3jkBU9sah
zwbnk10qsFRJmVTiC+QsDUfE1lg+T7Qq9d0aDMt9abbBZ+VrzZNZt7i1JFHndQerciVujibkIZwZ
vP7s49++nd+jnw7inwP+gp+Bp/f2p7uG0gLghOJO6vJCuOCP4FXfN6V9qTvls2nIKvz4ge8POZgg
ME7sM+gU764xR2TFmklL3E3+jFXPrKX7pBz1XZuo4MQm+N2j6DnSbIZmuZX1b9+trJ20skajuJva
JQiz2XfjyegdrKPKU9TY3z0Knj3S04Qv2GhHYbI3hes4ksuZ/Ben4a5JD25fYGNuGqdc018EC48/
Gc+gI8gkGJ3Go2fNGdQjy8ZspbC78Yvv9uaf6ep7Ty4AjYfRWKyflhq165R3taNCr+V9xpgV3luB
7BcMtly7Vw3LXogeoMbUp81zUax2EaWaACuHTFlvAlNwOvLAdRqukrbo15gtaa27Sebyc104jc05
sgWctnLoH1ytdZ/6PnHh4FmzqiPVD4CVhQFaM9R0Y7rRhs47F9lSlVepq+YrXWJ5CNzOnajslt61
Yg/xKSZYIptQxl9NN8qD2VwudZBjXsTl6X+BYwdGXZkJY+Je6GINbbftHrTKRvjETLLsUW9nC26d
aPpy13lM20Ik8qa/jCm1uLa6cS80OqahagKXKeXYlmlULUvzqddaCf8V+h6pfaoYGlZuoeHLJwJ5
ZXWDtiKjM8+fCqO7H7QE96LSW5bLcmj1x49Ph7UFpqOPC0iN8T59WPKGY6k70yrtrjD69q5KqywP
GcCXU4SyFC4As+N4SWzoq0BljzE5rM7ZL54St19wXiv7/kuj+omIYXXe95WcHawQo8Q91C2RhSqZ
5TmwHeu8XtL2W5kqB2uDOv9U9Bke9O5oDZ8UAhnlbvAt9SV3RfAskSqSkVlNE3QD2yt+McXP87Cp
StOPpmww5l2m3OVXJczk1Il6J19BfKCcZC2YEtHC3AAUry8KAR97AKrc39mFGTw79cA13DO1rkJD
ta3iV+QZWyhDmidc9LbVD642YZlg0eQPItuomn3QAOtug66X7CDNeoLDl7Wh5oGJiZu+M90wt/SH
YS6RboOZUl/zXq2K7JZEPhRr7qRhoRU0socyNazQrpz608BXCDuoxe75x5/+fSSGIG0g1L2hW2F6
HV2M7dgILxmD9k6fTW1vBHVykRnqmd/d7jJ/8S69Ahrox898H7boj4MEATFEv5OpyNs1RoStHwIl
mzuD1nXctX2yNyvb2+n9tNx+/Kgt2L7d2JR2WysRZjBIqGMZjV4hw9UYortLDXjsriHHXTDP64ni
ecuT3j1l61ka2yLynLcvRBfZGZys6+5mhM1iqfs32ah1uzQBMJ0Ny9e6o9JwFNaBH7/dMU4O7W6G
Uxg28eG2ZvdxUF4Mu81hCMs7Se7xQ/dW/dpr9Ox68ZBNalbN+NwWQ7lziYBx4Rb+JxqmwS+RZd5Z
3lfJiVv9tz+Hc8O0dhuovbvWBzWQQpbucAc9YT7YeXVn9j3ocGecnpY2Y4/r/vLFb4x63zuedZjX
RX2pkkK/MNu8PpHd/ubTI0KDtCBSe5saz9HOdgWqFPasS8RaoExW3ZTFeq1OgY5fhBOOvj3pJOg3
NjIAq+OCq0t9CLi5mu5QczOu9VQtz+jTkjkHpT3sROMuqPtpKXJkjS1BfTj+skMhMMujTh9H5En0
ktvI1Qvw47429v452jJDFWZJvj6PpZRj7LiaNUVu2mVuvC6mhCmjLVXsw+UxYzNTbXHWV73znOSD
EZmDVgXRuvTilKTCMfoRtDNyYCaLaSEOxpT/KL0dDV/Z4JPmO9gVycFUkquzkFZ33mXrfqCZc6gt
Ka/4IvdrrcR9VZvtoYF/G2aMxvZVKhb6Fl1zMSe12jeZNC6mNGli2CnziariNxJMbCBwR/TMkATA
PuvtkQwWw80RYJnvUt1bvpXdrCJIDPiJgSUJdr0UWlz4+tkqIA8Y7JWvkG20c4mFz0XnpcGNmQXD
AwynYf/xkT2OfdsabmeDIwuo2z9W22/VmEnHrZe7rs5SoGS5uhxNBap2XLL/j0exH2Fdbn5uun30
uVJtslwk3Je7Me8QCdIx7J2spDqMVtafCIDHt8j2Vgw/ULLlxG1GFm9XWx9AkTtQGe+26zFSXibv
linxo1R06rouC//acMlsPl7K7QC/PnnbQ9EEAEzG3AP04tFDjaAbcxe8FjxDu4TPNePBbs/aTqU0
pXTsdU88711444EbtoXSHYAemJSjUhWF6hIj2EG/q2Sw7C0ylDly0jy7ahUepWaRdAd9myiA5aMp
oox71WMzhR5ccD3VoNU+fv3frPlGqN28SbZlP1Y4GdtA42zZ+h09Szyk8nH+2tB4CKepMvZdb847
Z56WU2twfNVta7AJp2+oAP5zfK783rYKs/XXOyfRtMs1wHe0sPMuRnx2YPyI1krRJJSkfV3u9bXQ
7yTzt5iGUns5TsO1xszj0ult/cvYasO5prfrFel+E3eu9o8lfUgk2PXMK5l60nQ5Ql2gycd82WvW
uz7Lq2+iGc0tuwr2vZLtiaP2m1Uhy9igt2wNGttHO6MxZgKwXRp3tjeu54wqlvNyQXHKKaFXpovS
KTSaGdfGYjiRv21x7O0h4LihpIOMLoyod5k7eBKdBnSw3gEN1C+G3lw+IzX34+Ot9v71UDwhbvnk
OIyqX/pIr7onCwKv1Lmlfle3RRUr/uf3WrerMLCbYm/Jdr7ou0p9qtJBnchwrO0jHb3fS8G+ZYsA
ZI/VrhaVdmDtEVtsV3uJB1+zv1Ywl+AxBqOJILGdF328rqv+o5YpmfPQjPMUD8hJISAIhHjHIFPX
o9ZXVsDBzNp7U2bO2cz8v4+adOXfhHzIJ8trEExZ62X9azbhNUctVPxb383HW0STHhxnLT/7PfCF
PdsgRbcF8PVf9uo0lwGAkvViyL10Btkg/D9VPvuH2oUFG1mVsL+7rWCMmspG+1QGHnRJC9zKKc/Q
l47Jm3VC5Whj+IOxA0pM/fI2Avul2sZxbnEvpN5dQiTWxxhD5fnKW/IyRSYUfd8bjdFFBdvcrr7g
MC10KGkVKmEWuoP4i64VJst2B1MrTAatHiIE6H5o1Si2yS1MZpS+ci2c67qORa3mIGQmXzWX2jCA
nVjmVICcqzr1dUUkKd0H5uDAr03SITQcbcgjmj7yjHEK0qB23YmHj7fou8KNzQkChnYx+G9aicee
LI0GbHayhu7es7Lssm2r8cxwRJNHInXrlAjUNHlYZWP3ibJGnKWIqk7w/t1miexO07qwgfyYRf2S
WUVoAXQ9S+G97krVBVmI2pLhxDDplmu/Q6k99IKiaWNfm7Inm+HUsPP7QuzVSgMlSmqvvykmg0Zj
5a72sMcy2T5Rsb87FhxF6FobIIOLj/P/9nMzxMB6N/Wbe6W6fo8aLHGGL5dd4L5kH9glza5yfHmm
p5k9hCARuxNx510zm9iKDwiQXNopm9nT0e1rI4ovRz9X94FTTGfgsrtd4w3FGdR7J15TZzzXpgKp
eR9RY8SVmwhXYvEl86rl8PGXfy9thhLdv6ZU4DA2DNbbtVD6nCOT2sz3SzUND54x+cDmhswpUBbw
RRmlrcMQaTZb889VXymMUq9Ib2rPNBWas+XwpbKUF+nFUv7rI/0Xrvk/QPhffaR3bJVPP8Z+fAPW
3P78v8GaQDIZggBzCgwmi+BxX4M1+f8ii0dJsJmxcYv+DdbU/2AwQ5nFcBVIog/Pjq/8N1qTfwh1
Ymsl2wzJnZfD/w/gmkdIYUDCGxWGQmfDndsuOdbbDQVPsszQK0k+cxuS12UomUn5BE5kOWt984wE
SAsRNt9E1FM0IH71Wnen6auKuQnioLQcoCl99t0BJMXNfJ43YxEx2UyjUT1rq/n0srT/3WXsMkqW
/xsUvHn/Pf76sXnYvt1r/K2/UemeC4b8RTdyA5BDdP3PZnP+8Pl+KBAy22YSwTb8e7OZAXBiSNEU
vHgHEt74W3/vNbxswRWSbG2tcEbYTJL+wVY7Kik2qSuKJvJp/l0vuJKjrWaid78oaIwPpTf7qFyl
y/eJLBNqY6tFmNqbf7pyqI3YLUt1nSS59xVQRfYDugqXkBMU48OrFfz8r4ThNYqVt36Vbm2/h+QB
ySkyScS/YA++3fr5miVMkHP7waiUfznleXexWkMJ58Q8hXHYXu0/GQuPQqbH2zIWB9wOzzu6wmgX
bBSvWTy2ycGvzlccObA3pRBGd4tUGRe6Mj8l4PvbZwKWg0fCpgBx+fb1BidYaowJxKOEgdwcAIJF
YpfGp1xXji7Hf7/bq+ccld6Op9Q0pot4HPZzXO/TC7g85z/0UItPNayP4JLvH7UVCK9y8w48fGkx
MH30QoT6QhdSdRLqcR49d/HZFFohEjMnisAXVOHrT4ceHOxVD1i9ubFzj1mfJZ2NpBfCfBqZiIC6
rn3zPBW93cYuQ0n34Ol9m8ZepZxdYrRaG4EhadJYYfYZRGZKYhKh/5muUWs1iDz0TB6TSDm9m5Gc
Ui9HgdQLK0rNqTL3CTg5PMkzXDKhgxXFjeXVCUX21PhP/jCBD6AAmZ3QWoyqjvWpEDU8pNz/Zapi
c2XNV2VFIwemC8vELFZQ93I0d+XsGc9tI0twkJYcfsomd3G0Yh7U72ZfJMVm3kwhO+tNggxsucwh
ru/+3by4RhuOU73YZyZq799QYe+ZFWH6EhzyxFqDqGoZXoWiHWnEpQT/AKkfsP2xMdRCXlqd0TIv
qAxxJYOhT6NmnDQjbrTSMiPUYVqHOVAOjnGVi3k9iWBDQMyCTHutElNGIJn6Mk7Hofq6gKv6Z5Ny
5LmQfSMgbsoDREAIm2/3U5AFQe5U/fqUGetw6I2aAn1ctBNJ23GcoU1EOk1XamM7MjE/OiCLRarY
6on+1HptFcHFycPcKxq8gzsZfhzS3h3Gl2cR0jZ3cYCRLyXmqxNSeZnoc1kaT/pEyONhLRhVpYwa
0JLUS0ZPblfd5nOW37lDkPwqW0aR4YhXwePoJYa9+/j3/ObVXZbYJ+qBGIbr8HaBZd+nROCFV69T
d4/u1rRPjKE96xdvPaEf+DbcbZwq7jw+YwC8DqDdMbQl8xORmmNdPRAMy32RSy0ahV9Ey5Knkc1E
MfLcGU0EtH6ukGmp7v/Jm26P3x5MnmdzB4MyOYrw9KBHaRiV9YAaZx1iCksnfFbjzkEu/UQD5qgN
sj0KOwcSBoCZkEiO2wT+tPiZoOf60OWj9XlisLz3VXeKV8C9/+rKenmhjQ1NIgpNF4jV0e0oU8tc
vKF1H5ouw5vEc/trE3OSKFnz5TJA4ur7xwvIUPn4iXy3zb17A+HR5jw2lx5av6wUimU/VC6Kp8pY
/fSgORjThPkARfSKVgLgiURzRz/Exj0tdmjC1WaU+nkbhPWaWd2hcruS8anhVf1eTR5AD+pd4Lj+
ILJd42CzeD6aw8pVJZL6aUbJr4inls4tVkKM9elhLS46S3WfXtu4MZ7Dp+WuTg0C5oG0Sfxc6dGM
kbDTLj+voUjjILY4xoKO2jA8Jrmw0jPf4SLY0cTUZpjY0/wNoojoDnmQeVPo9lryCYu/pDiILiv8
/Wp7ZXBXKc++NlFoA9JdpMhTrbU7CWSGLG1qd3YwGj/RqKxbsofKU+e1pZohXJp5uEHorYVr3E9O
e5j0xdH3AfpkQbyBlr/Nduvf46jBHxajiYl5UTG1iVIskkC7rlgNcKEa85njpbmIFj8J7OsmkfQ7
cijSWHg2prdej0xfxJlVAxb+nLVrWpxhXq67aBs76oatqMoocY2yOOvsPrtAwAVJFagcIjvAoKgc
zoAEDuIbWalHVqv3STzr7eQcWlDvQRhgpsMnM8va+BzU+aY6Bxq0P3iypeesWTN49hWJLJAEfJcF
asE00eTx/PQvCQc5pT+hc8nandHvggzSCgfdNbhFdeZgmz2OPqFMbw5DnDsFHiLpRAQoEjv9trqp
/xWefgWRoTb9FOQGqmN0193gDgzy9K1q9KWMaHE4XxC16ytGXEFVhs3koIQ3JJ79Xa2oBsaWDES8
iJX5n16Ooos91CdQunAR0Aqn0iyzS6OFnQDWN/HkeZkFQsWwrOsphCBSjQfhVtm3sQu67/26ps/F
EqTWRWeJ7nJizJrs4AQ3/k5xef5U87yJOFq0fHd63gT3a29mf80V9kI7JAZYpmCWFvtZazPuVWFl
39ohs43QAV/tIcJoFp81zx7GaJ3caW9MvbfumJq4h9SS6zfXHoYmROyjIWoaM94UrW7m+3Gw0KKH
UwYFXTE5Cn7gROR9mxJpXsxMJGkies2URxqk+DaSy8Q0tgZ+v0NfMYmkC3kC6s7aibsyowp9JGny
858FOY7/idF/dpOOtXbvSGlwXelLMV3VpinElY731nCZOxMcOF/CegnrJdAvU62vK2I5Mn3hYEzd
GLoiEfZuHZJWwDYQ013qlrrYBcNsX1eT7t+j/h48tOBv8JY2UFFoejCqYWEBTQzNNdG+dsJvyF4G
vbzJF8OQCLrV/hdhTM4v7EiDvywxGN8lrc45dJw+Nc972NoBy9q6W4uNOjousGP4uhYl8Ores+0v
Bv/Kis5rPe9GmjZTZJUdcny8wtztmJylTRhMdnvjpL28tue0LljGbiQbLMvuJ4p/k4ObrlNScY/B
ElpSufAjwY5Y/Zgg/ZhUHljV3vzCoDX/hnjk0oZQC9fncsrKR0364jEbJodXyQLMVtCdxeKYTwbs
tfTRlfb1xI0dpzBA34yeugYZh4SLpk0aZrGqYKnGWvV9mCpbPqsJ7eAw8JXuhnrheE9tAZssRCFG
w1hHrswbl0TKvzxPTXE3FGgCVKtWXjPtGG5zHD4ygM7L9DkxmFWAMCmR9C2cuv6cjRnCd4Xw+BJ1
acgvVrNkgFKtIofh7tByBF6o0p+LA+6IiFh7QZTh8t5haJzqXTQSwz6Dm0lVPLma/meqFxSM+F1B
Oq0Kl25vodtlVCIttXyCImXQLRWekYSATbHPAOxrnjkTid9VUM0yjQbTEFOMUmcwXRCzTCsGAN/0
OwAe5RwlnWjbnSrn0QnruXG/uzOAiJDhrnazCT/ku8qqxjbSinJFxzCvy4eiMO17Rg5YMEutL7HQ
Lo1ljdFDCx4GBOLlLpA41kdSBGisixLFZfA2I9B7RnwrsRG3sZtuRR8iknJOJ0aN0BfCvEsx7JrL
OlOxwuNojlMjWQhzlZRIZq6tR+9+FAgpF3OmI2AECvFCWEtb76bWFPdQNqtmh6y99rM0Gq52qU3V
AE6pQoJzTacRBlWDYU9sm4PRs35uDu6scUcZZWtQNaFe1ZUTKXccrV3eljqirEP3MNcabFbfWarz
aVz6BS5B35v7MvNa/9xqKkXUhPc2hPpssKlrSv4hBGCWOfuZ4V8bJ6lfoUI99oEIheYGsFzV4n5F
zTZ9rmrAb5h+ZMOlKdr8a12Acy0cPUM2NU/6K5oYrRMt47glYeh74npJbjSHdi87hT9sIdFc1ETy
ZVSOvLGKkka5hdDeXzQnVh3/+cR7NAtUrHZQm9YfCq7Vup+qZYbqmqp7f1YtgHKtX8a4Nbv0xstt
92dNHiFDCwCTHzMcMr4UmXSf5Zqsf6F8sex9LSESlm7Xod00+G4Vm2DPkaNE1e9Or6bUOEA6pOhy
ZKCwmeUYy51p9mCE005bkAZX/uPSCGoxWy+muzJHJX3HW9CAJ4pQlXq6AuiKl+FziiRAEnZoayLG
UU7ySYyLvBnqBkV1DdJJtpsalTzN3bywZM7c6ZHt1Squ66UbMGXq05+aVw4/h4o/G1JAFX+Rwi6X
aUl4HZovNaOxMmq6xK/3MLKd73LSei7Y1RPOYTC9uYxWpeH6ABrEu3YYkWc7B1VURGtXq7kafTQD
Qm0dU40YgfNwKIGVfvURWn+eOsO4zf3RgyHjJh08ZluyPxD8fiyA0d1PjGCKuPIW+VUi8dYBuNOb
IebWzB5RPC0eRCcRtdELt/pBxiSeK/DABC+mZKiiDaP47Cwpju4l8QafHyN1ZZxmKvhuCFSirWqe
sx03o7BR8LXm8yqT0xXMz2+B0zU3TZ3m32C0GXY4NcPa7xmieSvqjJb92JV1oaIubYJsX+vT+HWp
fS+LZ1LPhHGSNtX8OZ9okHJWstAw5hlV064fhsgSIr82RyeoGO8ZU7Xr5qJLCWyEqtzIkZgET4jM
soIVf2HLzlx2iDLMdFfmVgw7du48nGWabp5VixgjdmNyDcFDx4xHtMOt2dXkks7sEAlzewrTJKvD
lVnRo2rUyHVtVLMdt5Wa8aYs3fm7zVktIsukI8z5JAqbYhFXkIF0aFmD4cepC/gvgjuZD0CL00WP
3XlIuwvRp+U+gSwBUHIoq+QGh83qR6s3LuK/s7J8hpilb4b6mrAE2ZR0M4JxdUrvoZrMuakhF+b1
eEgMq1I7c/SERe6gtdwAagy+/y9pZ9YcNc+16z+0XWVbHk/tHjISCBBIn7iaAJ5leR5+/XeZd9f+
6E4qXbz75DmgHlBLlpaW1rqHRNbVRyBi3T0IW6gLdNZanOxybTAPcdwCNkxbx7mTFmZRPa4MSBlN
5jh+AVerzFCrKty3DK/BTc4i0wg6zcqu1thSkBfTswzsrhrlPgIh8yUbakJMl0Nk3PdmTQjRkeRp
w0I19hhGiTEuOzBJ7g85z8XHrhcQIzOu92st9QaiCRCdT86CNeON3gze1yiyu/h6rstWbfpFptat
uSJT5m2sMhVlG+X2dfup02XeBrGyrHinaaBn98hHEauMUUUvaQ4/JOR1Lh5QTs4Rf0U3ob0yO7d9
KJrc7K4tk9AJMVSnfiJrpLFDw5rNZTtrTQIFYHEmGZjd3H6kHDXoOxeZ0tumnY3vZVX6L7oiJIRG
XOnlFm5n3gS9Th4Sxq3rL+FYlPA9XUv2KmjTfLjHW42rAeYGej+ms6QPte/mgRYtctxNdDtJ15tG
zRuHJnIb2GWlPXSdvky7ehVF4Tbxhp9eRoZCEsArbNW71vorrL/GAK1Th9cNWGGU+KgsykDNljwY
DVLiUayra5uHnLOrhzp79OJ+QctzSQmZHY+YjzU0EnRph1mkoevP7i//j6lPIWX2jedf9EAqk8Ml
N1VzZWWSbkffoMZaELWIxbHQf/hVPCPy3eSPNUcNTAm2FdCHPOeRTeH9cHL3bklXaN2jNbHLgsxz
vK88ZaHcR2MzjLdcyP3RlGZfBDY4kAevQQQhcKJESzeFKqonk5AW3c9dlKdpaGFICwk/GTFYM/Uu
fopbI23uBlWmKIcO68Qmp2iTm7LvzQcvStzqNgEczd9sJ/e7Rs0NL1CeyTrLYCc3MXrSiqpgX/3s
m5ILAM8xdFe1YUwREKT0PlBci31UdHVffbNp8f8wswlsg8tD1sYfKZ5vkrZun5wqZu/lIhXWfjAr
bPQMSkibJFnR6wnmD4SyvI0+lT7+cCDEVbSx6sT9GnVN+WlJdchYmSoPujUihB45hQaEQnICuzhv
nnibJ09apeTBrq0eQ/NifBqiTjQBfH/tThUoUn0cvH4AdQwasKmppZr9g5M0y1c3wSoYqbUIvffZ
sZ+H2QW15keJ0/DhuykNIs+P2x/x1MqXOXL96AYUS6Tf6poJrLAD5wPW28/y7/yI5lupDc7nbFLT
ox3PhCAXq8m7XGiYAUt39qlc2gjl9EDjj240V59KHHL5JmXiNRsTI0vnOnHTZI9QGeZ4TofzjUdf
fgIrsswvsBZ/6DGHH0qKyG57qstkB9JbNn1GLAmkl/KomTvRWsHcLvbXRvUUVNMq9nedAWEUNXE3
8UF2mK7cqKRE+SmuZn0JZD7GPPMT0X5vqdJQ1x/jyrp30sQx9ogrJN2d5cWu2uZZTvFrnPzpW+aK
XgMP4pUSSXblFpt2XtryNjEd5WzRZbTdrdc3w6M70W8PEMYd2+uBbrH5LV7gQwSiSWN0vL1ROlsj
l8PvVA7C2mV6JdNdormpg9B0u2TATyxnvLYjBCKtiPoqzkh69dXy6P18jFm0KzuWqrmOx7Tvryou
ixzFgrE3cAZr5I2NaJ5xpcsKFymu3CHfJbUje1jcU6RIkzzlhryYufWEmY32rjIzO90ZizV1N/Ek
FlocylJtyN2Ua0GVEw42CDr4+UF2pUj2oBjq5ZM++F17FZdGWQNqiaL8M+UHaT2ls01JnLVwlys+
iTvuCm392BE+fVxsmZl87DqB9eKEh6+BBl85fFGAeb7zOJqaADfr4imB6EeGpzOxXaR43/gZWU84
lNQHNzk4s/ti0q2If7Oty72bTDDj/XimQ1CQ8q0pRVV9zpMu+zawozJ06tyMXgfam5wElVbtFQqa
PLWjhqkERt1bNcYB6fxVouuBaSJFmU8ZyD4ZIP5UfzMKq4/DqGA/3IKqXh+XIi/tW7OIFHIJubS/
e6CHx3Ac7OpLWcy6vaWaD3vq/1BxN23AJeK5d5zql/JTlElTPRX0KP9fK/ONRtyrgqaLCTnuKw5I
IgDlYi0M/lW0jsq8yurF8Z7TMjXuqmwyvgnyoH8tm66jACCjMooWEiCv01GWZarnbpn9Z4Texy2Q
NW9bFcaFqbyqmv4ZhFow0mDw9P/gN/6aSl44FIGo2j5PKChsBk9EV5XdTAFUGVLiPruEij9Dq629
e4pZfIYVGQPy96xKiy1P13ljGj0vfovKsIUIaTem+j1lVrnDPucp8dJ5p01LdqHT8HqigCMBD8BY
BRztnCuXNGNnpU6Xy4PvdnIPi7a51UhhwqZcYJLnfffp/T1y2kmgHM1ViuoB3A06cTCZzzsJGZSb
kRfhofCV2vAhtVXYQ22UB9f3/2coXDtPN4pb2eMcC0HtpNSqW7PiTnWSrsG/TFMXlAFe7Xza8mwT
Uh4dPBcA39OhtKEjsXdjecDQwicRLuqH2Zb9l3+dEC55AOZg/DIKGKbTUagzddG0FPKgI80C2B6u
mYXRSk+998LSvTWfv0c6O2PThPe4r0t50Ly4uxbUMTfCV7/fn86rrbdiGcDH0OwB4wso+nQ6NdU8
HRKCPBRjnO8adCcf4tisn+e6FR9Gb9Gu3x/vHF/P3gN05UKppLFD+94++0r4hhSw7er2MK/4yFhT
sgyhHtqf8Q8pVqdndSWn+EuEL+tHaHfTTmsEqptAMJxPi9M5gR2N9ffJ6vQLPa/Xh4Ljh9waErhI
PwHJPV0JY46bQXHqDjYBet8a9Ld62N3Xi+pf3l+DNz4sEtAcP9TmeT46Z1uooTvCzTzVh25sytCt
zBwnGRFdCCpvzQenQY45YDsq3+uv+Ct6Fh2m3aNVdoes8E2KTOXPpdDKMKEDfWGkMzDKGk/wWeVC
gJEFXYYDeDrUxLPQRTatPRTaEG3LvjKvKOLLBx40xpVWoxOAmFFy3+I68gTxD1RKN6r7xWjNX/YQ
xxfiwLkN/fpzKB2sQAMiOuHNPPs5ylp6T87jAbsJXH8jd+Bh5CeZsy/IQ7CM4IllbiOzhsxU0+7Y
OG2rfNiWXvxxHCrruxN1NUYZFnrpuDT6E9wvygoRzRF/vpYmBKEwd6SBV27Rx1eqFuW95sr4ZyFK
7cGzR7VsFiGLr5qQlRf4DSXZcBaL9WngDnjQ8gi3x/e31Kura53yyjpkC3OO//gl//Wxld/1fjS6
dM0UBCGH6mTYkznuOnKBTeLZyXeSgO5Ir2zZvT/yG9uMrw9fABIbrm/mWQBxqxrgd2L0B0FZ4UB2
W98PjlHurNq+ZCz4xlD4mAAhRGYGzc8/3/2vSULaQdxkibpDYZcCoi5ZMmjkb1ndyAuTetU9BWCw
bh4DMj4jviLbaHYMK1wuBxo620VzvC1p77TNjfGXk6UZXuyXLO9fzQ0aAML1gmwH4NgritSEVjOx
12BuLr6rlV0Yn+MGdRSTXtXVP36xlXGAasU6O5AUfwjbfy3j4JmaLOp4OHg99aQozccd1mBG6Jnw
dd8f6nVkYKw1TXRJEwmt3lkQcmdKhZHy+oMVJQu0arCRRmtPIbyAJayWIdmqGvYoYOfnibftd63g
HaOlib3R08l5uvBrBAf/f+FHxCl+DY4lcFBgNiFcvl6Gf818Lkqla6kaDhkvy2AAHnw1DT6SXybN
IwoU3mOUzVHgG43z6A5K3/LKt5+astQpt/j7zGz15/d/0luffcXK4K27Zn/62fpobjvSKBDDoe/1
9A4XI32b9HZ9Q0370g4790xfZ2/DMrHY0uAPYZuczl46ahxGs58OmuvMcUBzH8s2ylvA1pfWnR+A
yfLs8npzevIQJysCUdj+vrErQACI+IwfMGKZlqA1Z3oJ7lAAutLdVv62kj/1S2pvN5TyeN02LNQP
hxrJkzFq2lORJfqX95dtXZazD8m+clHjoSu5phOnUzEn9PKKVEyHcZES9TakuBsvkhcuknPvkT8r
xrfRgTTxzn4VBoqKGsBcyvkgjaTZarXrfFjUona1UOVjAksvrEvkwpOyNj64Wdp8XHqLFZunbovc
Tbxzu7K/BddmXfHymy4c43Wznq8BREVeCyadHBTTTtfAMJu8S5dsPkyG3QckL+U2qePnOuKMJQNS
4P++5HAkTARLoUXxVjodzqebsUIJ5gMtC1qe0ZRtVTxd4kO9MSkgMphocplBDjgPvI3oIj011XLQ
HH2tuKYQAeZUBJW+aPdma/wXs1pZjgREIi8XyFlEMHsNkIlfzYfR0bUbXKZp12Mnu/3ntQOzDgdp
5XghDHyWkJQqxuAibmakexY+TjFoP8qquqTEdq4WzHZ1gJ4DTwWTwVirkvbf4W2yzREeXWYcosxt
bvoaEivEnoiKrkUnqaR0t+8azAGM2oGD01rRoaJoGiDYUtyltqwpd5EyzFTL7oWHSKfmpeThvnHb
53Q85ZjJC1v49TEmP0XZhpwFNUxQg6c/2CltJSPNMA4qj9OdqkusEnsruXCMX8dYRmFxrFXLB073
WYbSaJ7onSgyDpn0o3026OVmxkBi43ejuDCh19sX4BxR1lqvGY7k+lP+umAyXXQ+VpH2wbMp8EOm
N+G0Ns69b9XTDS15sXl/Y73KU9izDLVCadlfuKydjjcbyAWMSvcPzNvYuzmeBPSqHAf/7aU2qMmn
8x6VOfX9/WHPmTMsJkLoJPqUfrhM0II6HReFLyrZTacdgGSZV0SFTvugakQ8byt29wcNitF9NecK
vReQsi0N7MT+HpllnYWLo/mH1qIhHuLGRgH2/Z/2ekutv2wtpKxeJoDxT39ZMjp+hWtudOjArHzm
aCdfSzfNL4zyxrqjnkCdwYHCxPVzdqAjKEGR1mXaIR+hsCGqWG+c2KjpCSZN/SF10nQvYO5eCMFv
jMrW4ktyfQNVPMe+GrWIsPyke8PjQruODcP6lWMv95wVXbI3emlvc7/IL7CFX29pgJGIBOk8K+Bt
rXycv7d0O9eLDxmlPDZkv9d+NtFlLhpK9G2V7DN97p/++QP6KxcLPg/4fj7k6Xi1qelo30zyyB4j
ReReu0+B9V2ICa+3CYp6YFvZJJD+4P+djkK3sTabzlFHx15+wsRsN3pbXrrMzgMPT2+H9yeHkwLm
yig+HYSmlalKfsBRRe49gcm5dZNFBIld2ft/WzRhQFLhAUFSvxrynEtHSUGZV5GnHsvOq28R/LDC
KY6jh/dHOXf3Qljvz+7jpUeYo4J4Ft5cQwOd1rMXlhR53G3f4GP5YfEXc9prxiQesLXP7mlO+Hgc
NE75QdOb+drHEH649e3BbtCyoc2PSJO5Q4NaYARcGFKAukn8/eQbmdrLVG+7IB1B0G+0yhg++Yvn
PzW6hvGIXjaFyWsafe4LB+t8j/+ZF3ubE4OD/Gug95BXPQ9slm80tjDNqy2MwPqmW6wH4AmXVGzO
997ZaOca+UAz/Uj6jNZ3RrERHbTHyo3yC3N6tfnWb7VeReQdcD3PNTfINzoDbZzyWGe5FhaFgNaM
tNCuGIdf72+L1yORfa448ZXaRO38LBgmbR8vC7axx7jg242aw6NO8TZfIB1s/nkoC/aogGpAGsbn
Oj1RpaxBxhZTepT6ZN4W1Ugvq4YuTIR3LoT4V09XkkG4DBBWuM0Jf+chYsyKpB2klR8l4jRBo6xu
U4HtB2SMjtbGtqA0k9EoPbBmGf0ahJw2ohHjXTInKHll9JUuJBev983pDzqbvBajRNi6en6saOhd
20apXcUFGp0XJv7WMNYar6gJI/DorrfQXzlMY3jl0CiRH9Mm1jeNX+ofPTFWP97/kmuG8PfrhdV1
bDQBqNGRQPD+PRulSsGqjR3aQ4OOGEah93eURqZboPH+N5qLvDPRutkuswJQGyXZhQ7I+VW6Du9R
CCBY6og8nL8zXKsvE/CB1ZEunHuXwe0KCCv9XthzukFQPDng0P1frOzJoGdZ0+pdBgLQq45d3pd7
J0b8rPeG4cI2eZWcMTfKnnANmRcx7dz2yHYmEPZRpY5JrpLvFRgHIHI1jtKz0W9VARorMSy6++zT
fh87mhOiBuhXAYiSJVyI/ZTWbH/7/vd+HWKRRRPcUv8hRp4LXWTItsc4wDdHCwD4XaG59pO3+lsK
2ob3fRdfco59Y7zVxg5x5jVDRe3kdH/lRe+maAa3R2pqy8MEW+BjXbtTEHtSv1cWah7vz++c+8vd
CCXZoiHE7Qj6wD0bUKi6cgWI1GPkNoa9y8rSNoO0Rc0p6AYveUGYzXvyF1372eVoCqXgt6/wvML0
HXvp8kMzsVs3NXfntU2ajNSbM/r6poazpQd9ldsl/1jh7hol8TCzJs/97XSgQy7cGm8cfvozFAaJ
ABAszyv5uJrhXde17dEvegMgjNfeVkYUXVis16PwRgVrZ5Kx0Nq1z8o3fTrShUiW7miX7bSNtVQH
u1D/o0EtX4RRUMKGFS4oFJ1LuKXF6HQWkL6jg4VaaHh5vgHuLP41XEIONiG9ejTjrNUr6nSjtYT8
NBX5cix58u30dIm2YGfTC8fnVbgUnGTuPILm+tpb6ch/B+WV1dHgdNgfxYQ9C3jaGnllUWTGFp2M
5j4Tk34NUm8sthAHdAiHfnEhY351y/MLAILClFpzJDb46S8okcrPNKEPxy7RrNt5GOcwsbGCqbTR
viDAdhqcuXLp3ggk0Uzex+zG801oyL5vMXFfaBGqb8A8KxU4/TIB5rbFFYoq2TZJV3uW90/wHzGa
/72S/jMs4YJKLMTC1wU1MDFdr2xjOXSzqB5Lt+qQ4BkHsLk5JohGuLhueuO6MSYplkgG/dqBek0C
l8ni35oqf36KjVwUlOxVXRNlg9PFNlOgZdKiDNYtXgliWy6hkVILU5Pf/1Pb889QzJWXPP7DOk2N
s6E6oLqFbBxYJPBo9hV8FyBBSXQFwPTS2/wsRv4ZiwcCG5kHJfLR58LDItLKopkK/eCrNHZDe5nz
j1UWgaUlKx/S7WjGzZcB0wy1IdXzbYDGQyzCOS/qO10skbVBsau/Aj8Id0XESheIyMj6QQJi03At
zBFxtVPti2bQkg8ku+uLZ9Xt1/c3yulZ/M8sCClw7wWFw1cqD3PqNKgl62xPZCHR0vc648Ey2g6Y
1Dg/LtOo38GcqX+UQg73c+bKC8+w05P4f8cX4GEQuuBZrp99sXRutcIRy3IYDEDXrQbELSVXgv+B
W8j7U31zKO41g9oln+08tR8m2XVo4eoHK4Wj3XsaGlVR0Vz7LfyQ94fy2NJnp4/7c23druVs51w7
QxTmLCTuIIcSYOkGbrT61Ua5GSKK2SAVRl2jqzX/JtGT7J8qHP9Zz1WEzqcCSWw1z2JrpTJ3qKCV
HKaibl4yLo0t/7e1FkKT66Vos0v98rdWlcKGWF8V1LhfdS8qmdgFGpsHHZrlBqKSd9PigrxJbKO5
cLrX3366qit7l/vcQ6CBzs/5XhkMi4NVi4NVElJDFNeynfDr+rvp8AdBmsjk2/vf8Yw1vS4nfgW8
G3g7rOqw5xLdUE27aEgX/eBlzeDuBs9S9RbGVfI4+u14kJMCV53maf5psIS6I+bKO9eOs7DmX7xw
Ob/eVPwWJBsQcCcX5sCexlHwnAOp3lr6BWCB5aqH1FSKdmgRmpQu4GJmxZe0mQB3SmW+vL8Qp0nO
n3VYK2Zcm6s2xis40qJV6EV3QhwwORrwioyKje6DSH5/lNd7CRwNPT1qkRxTpG5OZ4jkxpJAcPQP
plZ7oT75Ju4MwzGeu/zCVno9ErAY9izRm0yeRuLpSObUjh2xLjvS6DU2RmaVO7vRerSs0u7SE+b1
2pHt6tgvAuNAdP28cpbQma97v8uPKvblcz7RVQOzaW7jGMhxM8TVvQHzbQuT13rSRsci7HfoZ5US
dCnEltDtASCnWv1vSdD6TdnSFuI+K5l7NUs6XYNFqxVSq25xHL0s2/ht2mOe28Z7M6Ux+v6HfWsJ
aCIIzi+QROLN6VCAm6fERhEeebqp3OuLrLZVYhnX74/yOtVCf/OPuj0yaAigncWHLmrROMCT6og2
n7hrKPHQ2tVHGDl2CvVgcp+BOnSb9wd9Y2o4RgO45v60ECJZT+1fFQaIgdhvL+ugoy1CdxLZ9aAM
68Iob+xX0vFVyYDzz3/PpuYmOkbNc1aT/hdRmCaoSeqaZu5kHmUXcuM/vdbTMIswFX5LdPDJj4l9
pzNygFn1zdJTtNbdGJqV3zkvXqwltyLKpwd2ek2/3bE7iFuGjY5CARonDVDJdp1w9BLnihcwJtdL
U2heQIVO0HFXy/Cokf3Cz5FuYQSjWNov5pQ0+U7PHOPGTnV0wBERx0rIgL2CG83ksiupBeu/JRQL
L5imwv46UW1QQU3sgSu2PoWCzhWQOEAgf0fGr38ulc1vBBHRhw3KW19AwQ4/cc+mVCvQRFEbnJ1F
dA10U/ux6KWyglIpa6frSCyGVBIG+MoY4b40lc40U3BAsInBFC4BPjHmbetCW6dxEGU/3aHG7kqT
Yvo4jpLSWRXhhb3xWgNiZoeGImprWWNrt9iLxHpYVrmeQBXSEcvK4DVroZl35ktMae6xi5Ppd2VD
sKb9EsGxn9yiPtqLh4ZB0+neDykQ7Q1BvVf3jvQmIyi7vKQs7naZ3AxFBu9VLqKE2DctthOaUCRg
3gEM6baltwp9QPvzngb0OS8VMc8qiwCXuBWB365eLmQdnKnT3aJycMQy7uRPD+nSPv5dlt4OXu7i
fZEVSiaSUre8rrIfefpowCV6//CdATBfj372kDOkQsHK7eXP0Q7uZ3jEL9Vn67777nyyo1AZYdrv
lbvp9u8Pe540n8/57MxL4anY0hi1ELRBFvsFvuKNpjUBDpUBKHlntsK+HS6EtzdeHMQXlzuEtjjV
0/NcuZjMgRMomyO+QBWmTeBabnMx/0rxo/mo/JVFnmrTVWr0IF9M/I3qyFJfGsvud6iOJJva6PLd
3NvVtcVVe720ibdtJZWdWO+mG57ZsGFVYV6jdWFduG/fiJIU7nXM9BDPRor27Dsl0DwnE0OWoxwb
xdu3AQLvVMb2/e/yRpSkUAL4HG86oCTnOiEIio7OPLXFse7hFWPA6G/mZYCNEc/2fzEUyYpw/5hF
AFI43faxJUYEAQSXp7+4V6UTOxuj6PxrJJ7mC5v8jWsNbbRV5pJ2/3rVnA4VCbiZg12URy0xIRPT
ROKijht5O2hLnQRNF/mPnZrmx39fzD8PW1BJ1J3OLzaUSdB/ciN57G08STBIxoF5jES4pF5yIe97
ndivnvarEQ6Cylw9ZzM0hMz8yfHlsRK4TbrLkIZJkuRXo9UjFDs22e79qb1RHcFjfZV4AyoDQvpc
J1bDLnS0imI1C7DgONX0HfIMa9XWHChN6m70TStwSmjIv26wHki3Fj3/CznReRDhBYroE0jTVUQe
yeKzFFT08xRRLeSzZpDEOnqH98Luog+lZqQPyDlHu5KfGECtybf1LKYLGcWrXUWFhBXgJYz8H63/
9Sz9lbdYbhaj2FIa9CyM9jub+JdhWRV63ll2rQDPXfljW134zq+nTFqBWBrNXZ4y1ExPx5SL9DNS
DvMYtwsK87C460DpuDLgidl+zIsR6YK2L+9dXEO23tL+G9GHjJc5k6ax8Iy+YuFOxx+dIoFXIcyj
FTXdZrat6S5b7EsJ/x/I+98JFM8JQJm0D9nMECvOT85IK4ILs7SP1LtbI4glxrfQSFv/tlJx0a9y
JVqxsQAkfrdaOIUossQI1+hUQqowqfLuQ6J5znPnY5MTVmUDO6wUc2XC4BpsnGfGUX9E5sW77SvR
3w8yirYdpBvcYgq4vhV96ZW9Ff1257x6iSR2GMppy2xjsNtE2NZzlmyQRjKu4L8rBzPcAXJQLIbl
WTNHM4HMH0Gyn/AzeBEoBIFOLsylDh3k1756UQNbJMLk8wqtMO/amIdW3xvOgHiQJPeJAx1Z+AHj
2MqwAxvKWQ06C5r/trMS+06k8TAGYFLVQ1WVphU0UuoftN7m10/ZJG5i2ypfpjy10Hxj44alTKAU
LwjrdgG0o+HQwvnbg+hBLzGaSm2+FBrWWHP68WBNEWZX2VOu2nMf1SmGy11Pk3VcmiiakZAaShR0
K8sh5zWca5I+oKLGWKUfozb3h2s4unB6MbIXbtg1SZlukDxPPwlNc5+USaU7GCfXepxxx/hgsCb9
jSx87cLBAtB9/rMtiDzUWG1sS3U6WmcXLBoNxpgrOMYCAjvc6j4bnhuZN37gIv+LVDWVKOjGq5aE
KWofH9/I0L8kS1YdrWwq6BgOSPxtHDeOrD3mSu0dTvLdDyybtM9+r9nNzSRNRDkM0ePilfrNdNtp
U7eEstJTdz/0A6oxReRlL1DvnSXoa3gxgVSe/2PoRvOHU8BdDhrUTaJgidwp2k3FmAM3GgdI9kgI
IYBXmRJqnI/0k71DzDxLQ6No1Qs6SlqzySv8rp1xmOY9iHPL2I4+nlehqykbaW49yv3P6KLJmeqa
h+RZhNvmZ9TcJjtMm7F64HUb32dg7vvAaKvl2Y+m+db00jIKE9XG933eIQ3jzxpMmQQ0FLJYljUj
O1XEURjnSrvqRwfx+rJwFTTpaQUh4nBi5mGKuhwdmbz3vztVj05F1xb5Nu1m70cRV8t9CRfU3KFT
prW4X420+xtLf5jsbn6mIoykw6DbBD5cpd1fVt7DBiQOR59kXnoDgLsq92+7oooPVYtCVpBhG423
nR/xqsmTEWEZ0WSBY3XNo12Vyg91rFwBSRa9/ZKPSx3xDSpbbaH0aohDYc/yBR/ZSr/Xm8l3N0s/
RtUN0Jao2LVox//CI2/UnmYNKPcm0Y243mR1N833RY1nYIjTwXCcVKXmDwhea9knhAGi7OCoyNZA
7NX9CE3ZSLX2UehR4SEjkcVVdtUvwzSgHy5np7gfEx0UCmhYzblyactrYdXE1dcMImQbKDyfrE0W
53oLSoEyUIDhVb8HIIHECQ+wCBGo2VG/XKfrvuFlzV8x7GQeVy2t9ksknHbnYJkmdksUtXelpiU6
pOjMXJWvk/qG17ORB23cR8hLzgN5RlmbfvZhxoEb9xHVGuO+6nKMQtw+669G0SqMqvNGDdtI85LV
1FWb89vS04tf1HWcu9nKsFlLItNGV2g0nHvKls2LJVqrDunAOLfI2mUwL6eIt9CkkHkZ6hJpM9BA
6YSeko7DfYLxpXGt5kHQQaZSv1zTG5X6DR5vs7alImbeue2UWJtSq5HHtXrQttfIUNWP8TRo8hr6
ssrvsL3104dmFC5cC2pH10bfVjewhWWN+ru2FC9JErkfvMjDf00JzL3hAYm4CQxVuvej06APGtcF
qgB9p8C94wUsEMSayghpiyKL7kcLtZebqTLi+Aqotn9lJGRGIXu8aEO9E5W5ycXYm7tpnLAxspRT
pGFrRG25M6oB4Qk6vAg5ZJVXunjlJL24AvqH5Fukx1Ccl5EjA4uiRdWi4ucGlTepFxeRDPCfJl3V
ncmH/e5POpr8XlwMyOuZafw46F1ZBzUV6Gda9pG9NbQpn7d5EkXXHfotboByT/EyGDUUCDNJFn2D
6R3BasxNuTV9fsdG+XF6a6f8PlTljDwNErdOXkSb2mK/PtBrUPHK+RTn6MbdoEJa3dKtQZrBkaN7
UOi/Ywlrecmn1RrZ5rbUZlRWrcVdA6VZfHUjyhtBizbYl4Vr9nfd500X8KyOgbojQuSjGDenh6j1
0JSDte2rQCXLlO693oi/TUsDeMMcvNYhPnWGGYqooNSC+5913+vohQZNs6TWpqYqpFYltsSm9oEj
0M7pZ9qNHSqzuD22Oa+HCNmzmJqAuXwBSuWD+Y/q7mm2KvXba6U4EMurKahEbH3Ls7n+oeqO9MzR
0ow1Fm5S7edGuUc+86JC1bkTl16V5F80lRrlhvyix2TK7NDeK60VZ50wS9L4zjC2Im0Qn7XSZFKB
naTYH1KUKYaAu8VIN3IYKWcbiFqEuBFVOp71lTYHbu8XKNGWNPI3y+iJfRXzKAvrRo++mpXTSvpU
WvYVyr39dXa6uqIe1KY43iMS9UyFM/Y25uTnD+NUshK2Xxt3jdC6O7TyzM+ZlA7yDYicB8i59Hce
RkFxaFRa+oOYYZVhi5xEFQgcBYhu0WJ9wF4B1YlonpHXIpWkkNV5ChVJpupTLULHiSJSVLlXzkwL
aGNFesalJ/REQ7/M6bxg7FNrlxeKZ7qsiK/BrEr92UoL/4nOe5nAdqt7mwwsc686kdjcC8owfydZ
6xRho+fpS5VOXYmuQ1bcWl2x9ChTVTo6M1M1mhskw6bnph2SkUS6qrNdJeccadMcxS/kRHrU1GSe
ik/kdki4KYwwvjvzrI3XxTj2CPohs2HvIcsq6rOFoXiGjTGnq5UL6m+6SPpDLbXypU61Jb5Chk3f
Z3OKfibaAPONGMrUQVcQ4aTALIvuybbi7qBQifnoj0ZSX/VWb8WbDBTVF0t66hH8mfoosVrM0UdQ
JIMFL+6djMxKD1BRyB8cT3txatFJej0lYXSctB6D7CId+M7Z5BnbyfA11M0qw5+uqfdjOyQRNr4l
KdEpUqZD+hNpxBK1M4rT8T7qTZkhIqks8ZWQbWUopS0muh80a3h3dkJ+dOkMCLQd5sXat3NOW2ks
+pGY4aTil8RGznwoYhHdp50+0n4hcvdBC3nvK6Gcq2VqMwsBxy43Hmev9FNAopn9laKH7t6mnifz
vYE+TBHQO4y8z1KgehwiATPOzyMpfx+ICd2Sfd+iybSjZN72dLXovOIRZ3HNjzOaJiM6od2eJINz
VKEcM9/42aJHB4s633KdJ4aqfkgdv5VQX+ql3/Ve7BwbT8vmwJmW5FFYtYlK1NjibN3z+PtGfxtx
5wkqgXbjoOn6lODQQk0Tw9VAT+bB2VjeVB381CiQk0Mabtz+D3Vn0hw7kmXnv1LWe6RhHszUMpO7
Awgg5gjOGxjJIDHPM369DphZVSTIZihbG2lV+eo90gGHj/ee+x2gRESUKuU6fiLAHYgiKxelx0EY
g36XeFWhvOP7tfxj7EEmBp5pyPNuiRXGNxujEpNNgPUCQOwGhK+0rPp0xSlRWrlSMgS+1cOuT70r
AMndAAyv3oSC3EoWJBbCO/gbY8VUeOzErMFQrFnao5DLqlupjdmQ5HKBVF1bTigFlNq1kdQVZ3o9
IHURcKjNTLwpWsYjGhUyFEs2OcoKchkBNYMrHzsB4l9oSvlu2IpCMmmHUYZdoZ1PYjUwLdR7n+qY
uzxDUnCIsGaJcIyRmrh/a6NR4ygUevlTKnhc4YxphaPDFLb83ueFZtNrRgBaoZymr1KjjhmVxjKO
LXlMYn8DAEq4jTIEjpng4SYHVgLQV5bWIYRNvTZHlRbixvwBsugeJ3Vdq++6JuhLB9cYcJPw2uml
KHhth0MEx1kcGAUjqatG62mXCaFIFaxDB0UB99MGN7DTzNpvVImMcVW/4abM3wCT1DxjheZyK+dR
vmLIfepDwaWKTixw8kg7WOvccx431eh3XCasCq+2iXBZFck4BjCR1rtKqwl+Y30c+KjEnSMtucIG
VajaqVXJD9Yg4MbGpFQcawITKN5bF7FQbFJIYeA80vtJA9AB/JlNIUrSbZKi3oHwpSq+DEGJfbzT
QIOiXlcKpl9zqBnIwUC3ZH/iZdK0XZg94uwVmfpQ5xRFe8A8FwrKZYCmAmGNGn6JPU0cR+y5UTX5
tO5SgPYDMQbrrUzzCqIUQyppB4wdrhVq7MfweU+nECxMhLhtlBP2lc3XIm9rCcBKmyLHyhOHlcBv
4kkQD6nRlgqVKx8uqe2cTMZth+dUlsA39WlQ+OGBF8Y4A0V3gFI6r2qjYnnNaXAoQ+jco0o3F8uK
yLxsWhV/IHmI5B1mlty/xrUovxv6ZJxGpRciJ+FU0Ag5uIbjNpd6D3zZTvs04mRAZRteee5AAZVB
1+X03MKaO0D6GqVCs4PJqFLtxGKYXhWvzCu3GnvQ1b1uZmIDUYz7OPab916q1M7sRqPgaZPOCEVR
H+Vzkg0R3OUwTHuzr8dxIoMyTioRQV82NjpwZhPr2rLvWQ/7tV3SohgZMIAe+54QBMBYhhmsiFaq
lgUPHI7qL5rnTw0FV5VHKT8oYpj6Eod8bCSmwRt4xKl00wzI1KCqq+630CeP3cozkECyEQod3kuA
9XBEzQblZfadLViOq5jCCtU3AJ6fgWYRSSAqvklAnAtoXiAPiKULJhLoW9w48bJh9ZxHsR7goiKG
GTI98XAxwHwHLC2CS4LZcq28x4VRG3FBRmwCm4+s3QAFoKNyRBR9EJ0QHW0ocrygLeWoagGkmPOi
HRCsGueA+5ACcwkaqOBWQjr6LJE6BNwlLmhvw36GZMpqqqHq24tTS4qQ3p/TX0hoodoSVW6+ElZU
kbOyWnFCl0mm2CMrjkLxFJRM4AvDQ11Ucx9UinA3DCHSVNgV2+ch6McdUvX9PozS0XNkABpKnLcK
bgf+iw+zJynvHlFnBV/fYBjyLXx/UrDuoHyHBmiQpNcuCGvPNaYJ+tZRq9VVmWrl2+QBZmuKKJLl
SDvJQcoMmF/dgHVZrQMJgSmSq0CykQSWyGcgklvUHzfNiFAmZ/D1KlGiWtmDeqIBrtrnKe7ikG6s
OnHAwReJc3mNMj+AZz0JXgY0rUZgM+WWj7bjJMjPQ6VpqMWIBeyfYIEFMhUD3B+JNih1T1q1ax6n
KQeQIde0FJfIINTXA+gp3lqUZMQ9WhyoeDIEan0ze3HcTmDibwyp6AOzzuHbwJRI0/ZeIKu7KCym
S1pzjUzxu8r3IInVS1/i2EwM9NcTuJE1sMOhJj6jaDcW0WQwRMTLE+kBYTz/HHfAbOFaHood6XDw
r8H5M4pDCZQvaufghBrjqgvzBSw9gKibDS8PMFTEdJJBkgbyEwGN1sM6UmBXxqGgzjYqxONgRsKD
obYltWoeqiEK33+Pi3+LfS1yeXP89lNMOFaBzPKaHtk0MN00DRm8OyBuEiT2GpBhPflKBHwZ9v+a
RkPY6mtzwKryfOwhjaYOIkuSlI78OwyigV8MrmRrfn8xpKi/ttRzCHOIXZddBq7bI66NliSq6h0O
2oBrNZZo3Pzek8t81/LVFsH9IgP/vYZnzaWIkQNHb2bh4fcWlrmuZQuLWLqSFT4H4Gl2QZSHzCVs
3Gs/XGnjW1BxHg9Q40AlC+EK1IGLbgsLBZknIbtkTm3LTLM55+8ZbfyVwP3UxKKjhqlWGn0Qswsk
5GaVXgLhmkBtUULwvYlFT6GKUADlCG+BuxiW/kwk8Km/K1llTq5x9A8TDezfv80yz/HxbT691Dw6
Ps0jBQWzNVD/2SXQWxhA22WLEJgt55md+KuMu0fR1pWp9ON4+9TiIpsjVmNdaTFaVFFF5MELr76W
hfxxsn5qYf77T++ESCY2KQTSLjzHWzInOypY0J7nxvUV/cm35Nyy9xahbA+Fv6HWjtkFhRQOFKF0
1Cpsswlrqy2w3ZQXaivK3irhKs7px2UCCi1wZ2YFsbIY74geTwUylNlFO0PI4aZ3oZvD3IHEtnxG
kCBm0RYI/PO4Gck1s6Qfh8ynphfzAJmCUQ1FPbt0xnM73OJi4vcV06UL7++4JLBl6en3Mfrj+vGp
wcWsgLA5k8ZKyy4pZpzR3KGun4IVfWVc/vwxPzWzmAoTMoxaCrgYlhDBOh0OgG8zAIeuNPPj8P/U
ymL4ozwjkFqEby6pBiMJHLPC0Pq9u64NjcXwF0eZg4Qe3VWAmtuYCFkIM6KCDvDQulZa9eOy++lt
FhOAk2OYKwloK9epZilP2hOgyemVLhO+tQITZ2QoMc4FA5Zi6uLLlFPuy+I0CBdRHfoDRF9A1XYg
y09qNLExmLW1ZeNvkSGT4LaUJRSHxfglgj8AawcZmvWoTgeSGqrMqpzrKIxrZShDC/3Kg4rzSPyS
kTOAglLkD691rIyzR93nlUcS24KP69J7gWIUqXjcd4aYapMGORVirGHImlLS39P5HkuKNgL1AjUI
sEvppFo7CoMhAWOrTNnaGL3pJUZlAJL9vdQ3BOedpnAhPdDg0qIbiOq2HOzI0zkvTjpx0lH+K4EL
7ImocPt9OP28Kc1yhxk0NpdofH0prUSKNZ23bz1agemu5ER9rh/9W+OIYKUT5DuY0lzbCb998cXx
TvzaZhqlTShIOAWleoSz89Pk7Ud0XIHkr3/NHe2qMmuxvkCHDl5SisNd+hzuQjc+6o56gHZPw1V/
A7szH9zst/TK3vHjovZJjLYY057Q1Qp0CzjnjefJuC8KCtzZ71/ux4X6UxOL0TjmdZQiuYmdFso6
wglHDuOQaw5x1T3KiF5n7bMRvH60+bfMLffFW3Zuqre3Zvtc/I/5R1+RZgNaN2g+rBf//adtCHVi
nb83y3/15Yfq//nx1/5bPhuXfvmDmTXItRzbt2o8vdVt8mcDf/3L/9O//Mfbx2+5GYu3//yP17zN
mvm3QaGYfbWpxMD/FxH2m4XqIWxeUZqb/QMpr+fsUn/70X86XIryH/NCBPEvlIjQ9OCr9G9185//
wUEo/wegIqgch/pMxnKHMfEvi0vpDywFWP8AwBQBmZkl9XXeNgF+TlT+AOVLgKRxrjSAtODvOFzO
s/nfS5gCPIMGhQ0KMmQF2l1hyYlUjaYsujabdsqQc2AKtoSvfB8uIWHMfA5E3U+ddPjzF3/2r1yI
Muf2IClCpQQCjoA2oErp60yv5HQIBSMQd1wGYyw+kBNTDPMAMS9An3rxiRcSBPq8JrI575CmD5xf
IrBTitdciT9ASl9eHBRO1EYh0APxjYZw4dcHyacUdMQ6z3eFFCBJh/uzl4VgE6dDsC7r5zrNPFsK
ka7I5UBbVZXy7tf9OQMMhQGkruwgCDi2uZHZqdTfaHkdgrEtCydR9lYN4NGWD2EIKyugmTuo8Vjj
d9A1PopqARZ22OdXlheIeJYfEhX7qCKHQBrSEOhPFlfWAsXUKawxxC3iSX5AIbRs4b7zqkBpHtaW
LLotv5ITV44dv7GqZpXUxxD5y4NROFFLNLCzOKq+5W4aI2lnQzVe6+YkmlVAsKfhfRETJvU23475
JgotPcPllEDImc0If6aYvqOWDEITH/7vBkHsA5XQamaJFyUmMWdBmTLt+ggctFVwLzwBPj9qcNpy
hXELeA/ixXlCgUbL7lSQkqT8NRNcFXJtzZmDkBkDkbilWoEYFzM6ZkDWk6Km25YqKw1YC1sojWk9
GxQrASwSNuIyBYQc+29xag8wQ1Bx0z0Wt9qj9AizcEDZNOR9IAeCKY2V1ve4CMMLCxoTJJe5TWep
9otvImvGaUS4z4/cvYHQNvQLqjWklscBOvYK9FiH2EqwnSTavEJKU8IgE3nwNaxgnkp+pRhQe5BR
IXGKvCRRBCJuo63mKEw7o4AEumfvrdYsHfR1JDXX/gu+mnKu8VbRatRoiYPBDaxBbc+WbfBfkObd
hvcTsOxwVikdWAoZ+/7O8rbGpl17u1Ejyk2+bqxkMzwYkGlss4wC4t75zH+ZYNhFR7eyFMc7JTKk
3yQO6FBscTocBls6dBxUQ8RA7oLEe+MRIczN9Ji+ZFtdsdOCRQP1LY+Kdv8eecQ7JpueGhvDCUye
1TDrpsXT6OjWcOfTisL3BnamGpI9BALQBDR3JKihlKDFe/RuoLb0HTqYiHc6nSoufE6sfN0jhQxa
yQFIk5yhQx8zG1kbp2wYEkWtJdD4Ejv5wxjZxknfTLax7UwQct66XbIzjpDucCNNdtMzpi0w6LBZ
74gCsv5BMLNjdpRjarRskFEKBQc8SDapyiP6/uey9re2wf9yc/uyIf66Wf4/uA3iqgm9GRiOcDjD
OVdSdJzd/uttcZdX73kS/7Urft4Uf/xF/7Qc1/4AOgUYEChWIYKcver/3COBWPgD4DjUlaGABbK3
+W/+tUXq+CEZRO/ZpRS75Ezj+dcWafwBGQH0qwbKxaF20f/7WyTIFR8IDUMGQggXBX6JT0NKRZfh
/RLcty6mckLqh2s+oIu76PcmFuHNRpAaJC/QBNNv/efuIdkjy5LgQppdq3f6uk18a2nJmUq0Wbal
o6XcrFaHa/7NP78Iai3wGVE5C3T3113Vz9osloM+uEf9WEja3XTvWfxNsbt26f0GH/74KJ8aWpyn
ZQEewAXKdO4zmUoBDIYIoA0CMV4Cy+mI5Cpu4xZr79CyiLTOyKqdZI4wh2K6FTsqy63UsATN/DTW
fzrd/Ni7n55q/vtPoagkGnwIucbgvtJXyB/FKyt/M8zWakzEFp6Hu+4JKxFq3K80+zUE8NdH/dTs
4soWVJ4olxqa5V2BVTeDM22Qf+Pu69tuLbgeqQ91RyN4v7mudnOl7Z9eGTX0BqKZ4CWo33DwJRep
ctRgV3/NkGGChexTTttHPSDyDY4B8j62oHpRehK//N7y1zvjny/9ueHFSRJOiGLFC/NQG00NrkOw
nL57zVe/N7I4r35vZTEza6kLQMLrgnu4tcDepHjk5zMigRILDeIqD2OokKPdNdzFB6vy38fTf7YL
E3YAx1DD//Fcn0ZSF+YROMVGcC/D3yirGwvW85PZ67MCC9XyRO4lxJM09ZgqEY5OgyPxXU3SSm3W
msAlyJlqsF7p2oryAbJoiSDvUOgZs3jQzhFXPXGouoKOMzJTL/VIKAx2JnLv+agFKy2HvELouNAa
JCjnsvp+gkbTFCZ4hl/p3XmW/vaWi+UCvFdtHHgxuBdtGC4d/O1wgrR255PubnwRHgEkvXJOXkQ3
vvfrYt3IIh/iSnEK7qWzrENRBVN22UxNn+h7LqD6A+y+fn/HDyjcb++4WBO8Mam6qhSC+9IEJWzl
IaBDWxNqjg1PNegTDbM7TCRhqTkQYYTdJqtx+oT5SrwKA3g0kn4V2ImDHKWNP8d7jolrz/z9IX9a
QHClBA8bgR/ciRa9MsEgM8gaPGO1mdbGLmXRlZjuBw1p2QtA0GBPADEJgJPFdWts8lKSqzC8T8lI
VbvqyDY+5afq0hRkIiXlzFdcD8pb/XFaB2zcN/cQ7HNm+NSsx3bb6JbqjAfxzGM5h5LwHidhc05r
4ijvAGx9hpPWavZteouo8dgT5YKkaSyYR6B9Du0lPkAYTfr1SAoC+Kl/eIba88oi/FGU/NsbLsZy
EpQCD2hLcI9iQzNwYE+458hklTRPyMR4sz9BDRK7wVl3ZFKO1kQ9IjIQ3F+gx6DBExjh+N/yHJgt
DuNXsStfo0N/DvzPH2DxiUeIIjJZ8IL70Y42o4vQUH0Xr1q7WyGir+Ee0tiDK7j8JnClg7H55xEZ
h1uEX37YGz+oI7/1z2IeZF0B+ZKHEYAE80Z2g8eETaucVuv+ENMbbRWxYa2zmN5XLqT2dB4UpVvS
xq23gVWth2P2cnh+HY6JGVoJjehDSzsmPerwd2UBbhbb/F481WsI1ottv26vTOOPuvtvjz+z93QD
6KlvPg9Q46CCEWn9+4Y1LHNQeKbaxqtiCSyzIkuDXpcUpnoGRm0fXiAdufXZ+++T9Me1S8exFoV2
M2V3aWghBj436gDj34d34p34xp3kC+7VjZulZgx7lJQoEumvRuPn1NK3F//U6uJwMdV+rEhZGt5H
Flx/Vxw5oALDDtx+fW0KLZgWf43RT03NW/6nTQ/63QKEGTQV7zIorlBoQzwLnuWmt8PCmV9Z9L5x
Nucz5Of+XJwgSsnIYw1WYPey7blQTDFv59GGDZuBYUHaDS+46j/yTs1wfCS9U59jprHw/spX/XFi
fnrpxQlDG1Po+VK8NCal3dvFarKTl2AfvBg731VMySy2UAtFW28HwcXVMNi8Kn37uqh8RTU97nbQ
1X/tcliuDkKKyNd9a04sYdE+YeE6YQHjaIhLe/9YspZ5pHDFtc9QmrYF/eJqVukjo/PtKcBFAiBp
jmIt2dFja/hFLqMPHpwXlDmSh/P25c4Kd6jTYRhxNe3WOXlxti8aWdcEpxOWUlMkpmsXJCAHR6Yp
3YsUtexuSh5U+6kmiOzYN1hDAutkxnS1CZgF2078Pudgyni/jrzc+dY5JXvPwS5MrTXNaMVQxkq2
PpqoydNxq1nr3H46xmQ/4WcVYiHQwmSbJ8eBIdZibffwbzZr6jGaEGqP7PBmHR5Pr+a4BzhMNCcr
JNs9HG8JfE7IumOqu9/K5tNNQCXyDjAM2d49sZLc3JX479eKjXS/nYjspGSVk5uEoH0iWBJ5sDwH
4dmPDhAslQYMv7XGb53I2/5Jw8Mdc5aS824kl+3ThFdga46Zpz2pyCaheGyHWUf3Lic92eJ9LoiQ
WLeri28hEEMSWpDVLRSM9PLgmXdPngMDZ3pQsH0l9Bzjv3O6R1/Oo2NYv+B7IEJMUrxzTjniKOS4
PbOObZ2G3NgDeRrtpzW9ANSJ/+tpwEvxdMKqib0cLtistvdPuKnhzGVQK6U27OOseNuQk4qvOh5U
/JaUygzzzsLvb4gJESWJ5/94NRXTtHVCB1ei9Gy6OxUZcOdgDeRxdYtHlajdUacmh5DIGLeb+915
ndAdOWwmDOfNyjUoR0tmuhvXPG104hrsoSTrVUvOleko5gaNUJy0CPUwvN6fdVZTnEgn9I/9KBMZ
I+4AobCrEyzv25bsMmKuFJwl4MdOW7o7i2RlBuQyWQo6VHJfA2b3FudKLhGtZ7K7HVl845OngAJM
iY4zT/ifgrj+/O0icoeaOAaBH0UJPdm8adR0C9tbm65A5yd7y6nFwF9hHVX3uw0awnPSgm73ITPf
Tebab/NBx9xdti114aZDbrGg8aQ/mJlpv8FzcVWa29Y9jnQLvbTVMcFq2Comq62E5xfdO8zuEcNq
u7/pmIUYrVmx27vtXiEPK1Ruko7pNm+bq4Zp5G67PuLJY4YTmVlQAB7IujX3dzEjOXuXyPnhgpE8
TyONvKfMXN3eUfPgjhiAO/sR3ZeS97vVQ0/QuyOLds8boAHI7tGnj6M1mK7ZHEemk8nsTM5GYJBE
awj90S/4FPBwRehwhc4u3ID4DL91/n0tNZjCuPmBbs1bPF1juh49Hx9eerIeGCzLCVwkqGShgsu5
uePxxVRbRxceNZbc8iRZFbvKzahbX7lFfoB0flvfFvINEQr6UC6xvmlYXh649cPEXrY1Rs0dvhQm
rBPQLUSD6PqcvtzYYGM4rwgblM69Tjbz2bUzS0ui5//eqRDcbFykRZCN5MWOW0SeoAAPESJykDm8
6cOi0S4caACTc2SBMsz6vbqCtXtmSjTDgLuy9/10h5+x3f9sfrEDG4ERqHJWz2dC8fiU7wZHwzpo
I5W+81bqXrUKN96XV77G/EuXH2Ou9EaJuYrA4vKd+QAGm0Dthvd1FRZmoHgHQ0TmnRPK5wzAe5JN
RU59aDqvkCZ+PL9BJIAEGO7zChBoX/da8EfyXgBI5r43J4d/19/lx/5BfMCNpNhqB+5G//NK8rei
0v+rrZvqOUHt5j9IW709t//I3/9xbp4bMFHD1/r/h0Ts7Jv4X0ect89VHTwnyY+J2PlH/4oxa8If
BlCrmoyk6XzSROf/M8bM/2HAqAn5V6AeZtjDv2LMgvwHSqdBhoSRo6zicISh9FeIWf4D+VIdbkKI
eyHEDJXK/0WIGbxPAdNPnimqs+JlaYrXC2mS9nyYnqqBh9y/FMjE6+euV4GxH1Cm8qmDfriKLSbA
R2ugQQNWjsi6Co7E13GoRn4/JBy8dbQQIIP0KE7+vpciFNc121wKQmQDtfDvTbq5TRmUKGA/eeCv
QIP+2mYaeQG0KkN8gv3xfgiNfDU0g13Uocl3OVKBYrwOjWuB0flFPs30PxtFQAP+FCKik8tu7dTO
QNVykpzESZlWXaM7zQDsNaevk1C9hnhBJGPZHDL1sBlCg3O/okjn6zvihJ2BdMerJ2OvdJauMLDw
9PjCI64DC+Y6uoQo68iyh9Y/C9E+and6s5eyFTKkFbZp+GmjLEd4NiYSeawNLrp/0fPbobwP2gPf
OU33LskOInYtbqCBlUQ3cg2H6XWCUknFDDuqBajOsfX6cWpwPPMLMH+oeNNWTh0weYOK6MAcpcuY
38jdOch2SbCftEeVs6fC1nXbU06SxgrxyMsnHZXDMzChFEXSFzB65+wYeVZtFdqDuOJ83A50jUon
3XMkW3Olwv/I8ml74256VgOWKg0dEjd8RF3Li1jQmDsARQRbxG0I59MCJZ/5AZwfKqdvOv846mdF
Bz/fIyOcsrLiKJYvKAFlkL6TQnzrYDICU8DMIH5r1ZLTQX0ErReRygdvOnoZqwO43YO73XZ4Y4Vy
44MGDZiAoqBwXQ3IIyO6NhVAO6z5wi2QxT5kIUXVoIr6bt+n4HpiLPgFq+I1LI61/rFFJly2fY6F
uaNdwyUvUyQIfcEvZTZIAzhZBlhmkagvI79CoZqhnvowBbpChXhdhsE6G3kZyBzPky29DqVN1pdg
h3PlTd7I3Z8bw38Zi/k2LzAZeMwO8CRUCECMxWQctQah4FGVT43+3IxNQKGEmKha9CiPRMqN/b7c
/NQacnhY1pDZwyRcXDEVTmxQKFapp6Q1br2gCIimtjgxdtFmqILmSmvfFjd9hptCAAFZC0QmS/ma
12sd10pDcjOIUN1JQ8nkRrsFGsFp+nStGuHtWKHU8vdXXEgWYTKKVsGJBQkdCEGgjRfBrRGOMbwc
a/FNNSqPjbYK0k6/NeCyRUI9LlE2VkMKH6iDWcf9Cm7BGMtFcBOm3VHtM53UrS45IKflJkAqDDiT
0+/Pp819/GUlNGS4pCCbAJdSKIeUxRcPRQX6ZNE3zhmOGq2Nr61BuKCvFJEZEurLiMyvxnglWIPD
92aBKwZOyoXJvSHRMaLYEnADhcjnBhUQFDfrbYW8UukormZPI84dDHpTY4sq0Sqg+IcAeswJkp4h
Fy9QFYXKCUE9pgVIBEKfKPG8cJvazWHXRtRd/eKfA4QXqqfE9a3A9szSFDWacQTIGCFi3kl5/L03
lskVfmbQ4isB5AkuK8AFiw0QRGNdQZEjuBy34GtLrwDsocQbBRdI8qB4B3yadX4LfYt4SNboiAFy
cp4VFdwJwYgn1R3YFRyik+c50Bi95S94D60giNL8/pwfLkrfv9q/n3NxOocxRN/DvNE4A3y0kXF1
0mngVNBM5CtulWEZfUcCQ3qId5PlHbsHYZ8hstuaiIN7u1i0vYB628AxVgCFiCcJJgB0DK0wXxkt
iqgZV7IkYFANT/EmkqkObXfA4BPTg7ADpE1NsYN1OolNiKC0lbb2nP4gHIfTyKGUnRQp/iEkNygD
ZmVrQ3gjTXs4S0yKVUOXkh9G75nPH5vmlJVUQq7sIdl5JLfkVWFHx2Kb70Eoyc/VFkov60q/LUKW
H98XZFNU0yiwm5PnE93nOGIMSUMKMpl+Du+QEd0LzrSPNvUu3RkEAcx7+Q6ZsmNbYrQSqJpQKqc0
8GaknWFxAo3A1XhKBzPJqJ7TenCq/gBFVMLRTKBVTfFzSQX1kamF1qTYQWmC3aj3APoxaFR0haJ8
DxXrpWwKiLFvorUSswzWa0TTTS5wywKTzkqeyjPnto5+D0bJvbDtdqnFHbDxSGBXHiG5SVGRj8Xj
3PJEkc8zzUdhmA9lvpJkWPZYXGT3E8RQJoguPAImuB9vf+/FZeLqr17EqQVwdMDxlh5fY4QzTord
7OxtUVV+17qSE9wi3oDIVxmAgWtyIEvmVlBTFb6/KeK1qtNayTpbo66EGcfcGUzRAsES1/X7sSHJ
9mp29iO7/HmGANwKGSQ0b7CwwtVqqcAu5HwoJ7CDjoluh6mNYkZ4CeuVpWI+wrUF6/86BhWnNszU
d3zfLUIn0Y5qd4xw3TVctV/XxaNs3OpIM9RII28VBKskNnorMH7K10K3/I40udu8j/vAYwApSkeE
pis4xkJmdYlLYjz7h+JdVM02v/XHB73aC4OJv5cqmkDqFNCxp3proo54rkEU4P3NQvE85awu2di7
ebSTkOFNAEiwk8AK/VWjZTjbBFTAtDOkfZK7HX+rgRQwRrsp3halHUTzIovTXxhpZMp2c112qxlM
zG5VaWcYDBOza9/w8GVja7wZnfSatC+1QCT1HLfrSLTy+Nhxtjq+jDgrqtkqQ/V0qwLDo0lmjJx2
BQFbIuMV8TByjshMhZNgBPQv2KboA4ViiGZBTPhoWjW6j6ioCjlZHwik0jbpcNKCQ9duaz0EmPou
RF1qBkE+ZGxG/zePMgryIDjgY6ojfD0zoL9OdS8Va3WaAv6UATQEDEPkgL0kmSVMkehUald2juVR
BqRDpICggsJtEJv+8nDBp5Gs5mFcnXxdv9QVjm4SrOFQCg5mSFCIV9hZC6W6jtoCXFUVeDTM18NZ
Kvz15ZqQV2tkg/xzpIJ10QowmQ6z7BW2IvM53w0imaeh5mRdJ21Qrsni3mfy5Fcro9DcKpf+JtR0
fiAId2EciodCBgpZsK8PxIF8FkJPwJ8E3buv+kCxcHAEk0bd+ODAksD37EbCpsqlR8C2dmGpHRU1
R9Td54/aKCd/8yKLx8FGDsEYTl0aLuOLkyXWpsFPeXE6eVVvyyCOBDKKJ9SytIxJ4NiU5h5BF1/j
I86HuS+LjgLRmYZtGaZzcHBZ8hGHUGo0PW/5UxuiQAIVIDztBFQNDAVG3u+L8PI0qyjww8XVGQrt
+dKsLYY35ycyOHdpe2rKhgPHF/gYoAyUKQhws3ySpEhFmlu+sn/iqPztDVXMq9lJGr06s5a/fueh
EgupKgrxFMcuSn3SyAnki5FINM53U0JlgLOMneY/Zym0VoCqRMCbSPxO57cKCtyL/FEpb+Tm5BV3
GX8YhnU2nMfibqxfyhlPM5wDiEibl1AFKGaD03KcreNppY+rrERB9aqAIBXVxtBlC1INkklKH1Kg
clNomBytXMVgxcg1bnj6fqrMcFpVERmKoxZi1h+ydquoK5BreMClSpnbldNKHrcxtC24c0yiQmsx
JB5nadh6YUHvn1rjpOV3pYab0ErDg0AI4lui9Jrkd8po5sOu9lmvrrDHddox4R1DWVcpE7J3A7Xi
VQ0/rb2O/HkByFBi8yGqqhMXK//EmQZ3r0e34rQTgxNu2NpcPg65EHqRc0X5zWttMMuEfJdJx7C8
SXC9VRs3EuygB4xrdCL0FTQpfMU0bhM2LStS3YT/MpMUqLCt9jXIOapnz4KAPlWeajjSQ7RcqHYi
0ACR5PqYjbjsrKoQRudOoaM63sH9WdVuuvYmwD+FmxutpDMKMgf9roUeDlX80goxitDDxXleq+vC
lKJ1r1yJhC7CvlhGEEybCe+qBCAg/vh1eJVh1vua4smnIPQTXNhV6IMLvSFZLsHOFUw9oNoK7e+e
plHmMCN+IRnlZTS7PCsEkw831IyXTpN6gVQtrWZrdHOGaev5Oi7fa27Hx/B8wmbqH6XG9SXXy2zB
28rlXQNUGMfq4ZHTrUQDOW8rprtQBARJOeq4CijHEX7APpVlsIssFYfGyoVLEALpleqO0aGWZ2I4
enb839yd53LbaJrvb2Uu4KALOXw8JAAGkRJFSpTsLyjLtpBzxtXvD57pHZPqFatP1Vad3RnXdI/T
i/Q+7xP+YVvmbmfZ3VY2dszQlGeyuungAZy2Hq2udUQwP4qt+W6HsIyHlvqyNrdTly0KWvTidqh/
+kiLIMSEB9EPT18hUMGvWI9dvL+foEr0D0H0moM8RysZVb10IbW7SX0sjHxhVGcDHUtcsaqHRHGx
6crCG/gqee6wXgXHmYOgzEgiEReaawMjsy4Lf8wU+Rgq2zicK6pul2y0g+cky/69Q+BiP6EU+qoa
tsTEkcmNv4hGfdF5j+KEiFu5AJqpICC+L4Jdor7N/8eHHx2mZ09fpp2dZIupQCJnkQ9Li4z9NN7n
0zYy9kG2f0AiTIKH22ZkzepG5WxGhXroGidWXlvmGEbOP3b5sEmlwkURw0pQD/o2RnuLno+19FAR
C09B6MjDWngrDlK9NwRb8u/wYcn0szc+IyeJxlu5kMdvvvqoFIDN6706rQT9oVAW6JAtRClFQoKA
UD2M4zez3VmIRjXGUQjh1rS7DnMdBPiOIuCmjvEpqptgzkqkorRFN9mVvgqUReo/1VrueO2bFPZ2
JMRA2pGGGOdHNlIPtvFa5Bio9jLFdUQNHy7gR5bxsNANezxLu1bel8pK7he6eK+Gx+pbb/vSoWfQ
O6HyKuwTHe2t8kED8RD1dtittOqHQmwL9nKLTnfTLb1e22XVodbOku+tY59yvHgoG+ebBntAa9/y
Qdu1TbiB3gqHAbXc4S1iLG/8FMGklGh41VOAvN4qq2rMI12j+S6FSyP1iOuuYqDYHGy9ajVCMUHg
b9HFEJfVp7TYeuNmiO2ipa/XtgcfuaBUfyuSH5ryJC+qzhaGlRav2pCceR2NqMVyFpDmuzkzWV7m
Kvt6lt+Ewg2mVQr2GMDYUXhuRVv6AdnDpHhhkNY7FqKHsVMN+zjAVWLRPTb3w0QJ7HbscuarUbIK
NmPkesYKFVEIDE4Zb8fELp6b+I62qovSx+QA5kXqSvE3or0rklW/1HzE79AA2odAwAxXX1tMHYkP
wRd05/Kv/p3l5vfxN+EAOSKVFt1xcNpNv27pDj+09FL1DQq5wTH4infLgPHlujyFDP8eUW0vEdzZ
FHfRi4oCx3J8BOCmvmQ3aj7pY4KLYw5WawpCsyhQzwOP3yvnnFw+ja1MPkZVZDpdWCBLUnYIvXBw
6Yoa2q1kOZGI+v+AqKaDZrCNEfRdotPYCUv9HuuMZ5SDdrUY3zgz5pTjIumifwgfFSV/UIQYHF6l
nniqpqHgtcMxCpJ26WtyDjS1C/9uRsmt4xeAJQoKu9jJXJ1MShN6WL6N4jEKySoKrT2LgXhQxY4i
f/rWiNOhj6wbMRMZ+I/3Bq/CxHlzfvLMEC6fOkbbAuLWo3RME3xzlqJhp+KaRlQI6sR3y8ym/z0o
ji6tM/k+ElYB3+l0ToixdOGLjfkTmcI3wg+6XrQs2gQI8NGP8uUgfDHQ/Ru6+1AjZtyNwc9WP0z9
Tyl9Neo7MXnr2kMZYQ52zrr3yXTRpOqiJZpkBvA7hHQaO47sVluSc0p04RdG6fINRIGbjctqRDfU
ycmkom1YbTLDHnpbbpdoa7Jj+pDIu2DyECRbk7ayi57QWr6jobEmEXmsHYrJJf1Cm9bVSgJrUDqd
Wzv+vfnofc3fvef4vXjN4RLld8xR+H1MjdzS0Z3uS/ySgg0u76SN/HV8FPinduixHhEXpjiDk/rc
5kfmrydwJdOxE9ZjtlGM3dA/ZitTWRfpWxd/H9M93rZi5wrdXowemn4j1BlqUJw0xbrTThFeaPlr
amfljg0+yW5YbqX4zqKJ42+ScJ0prhWvhgEOI+UNGkyYYLChxafySwzK9AtkAyNfGvQ7JSIbIXCR
DAvjS/j2eYFAofvx44F0iHr53AH5WI2MjUkFmbTTMZBspVwP+jqKdvhqSYPrAbJpXX5e1W053DCC
WyAvyoetfrVQGVGdrnjKjLc2v6cXb06zhARdRlVadSDdAycAxhIufMq3aOEXy/qYfBFeZzXk+xo0
Dc1QgqB+ajynRxgrdeQH7zS+ogYZjy5Ud+1Rfe3O0ntwzM6wtJRHf1esuaBtCZ4TceKl9TWBswdh
YOc9tCAoucZNdi6+aWcM8tw4Q39zGZ8I9+/wuQw+OBRhdTuU7LZYhFzgOngw1kmxEPHusRG23BQV
EmBP/4QNBF+zfAnbLXHqTfNOJ5CDU1rUX7Q9qqTaXtlrDlggJ13FK92uXX8HcdBGZ8KtHCoY4VtE
g4YNFS2Vr/RaxJO3855EOIM8ux/iD3njY8q+wBgGmFe5z7f9vbLu1vqPeoZq5K78Jr9EdzARtceM
1udT2S/YcTA/CwcJA8Sl+3Gr0UOVnClbi8ysuh+F8Th2m1E5wfFfacPOCtwIXBpUOBVm+iLIFsZR
/JK9xHv9S4uoFK9knz6XiJ+WNJ8dfiBYqwtrPUfNbilBzgQlFi/LHDlZp+/XVo0rw53Z7fNepFv3
Wo/bnh4m8f2tWxsr/A+bia690werULG7RzSVpef+h/az28tYhZuLir/JxN5lOcUOHSShW1c6GrtI
M7hFvKq1ldzcx8leNF1j1l1Y5vEyQ7H6Z4C4YLnQI1TUbXO0xdb1tK1nofuGBLGrSa6noBnsmvk2
6B9jWqz+Wm/f1ZB86qQwIu7WYbmqVdTplkr90FOaoErV2PxkayCMvMpzu+kJdYuJz8UDbW0zROyZ
WjC+YxJ5o4r42JOB4zJPesAqqqS413LmqlalpuGl0zFtDXizPTvcC4dkEXfMO4LY2DbxUap2utwe
8JIytVS2Bf6zTEWNFq8S3zixPxzYXA7HBnr+uLxaDLwujw74xcirtoF0lF6tzBodUUNaoMgZawzm
jXOKUd+HUIMJK5nBzKrDeuO6G4EDkNKhizgdBztdl9v2ftj1Z9mJXMvpD2wN+NMTwvjBth2einhZ
oZdIi/hZPqhPI+qmB7rkUXeIYGLSMReoR6iE3RCsZbaU0TFEh/v79DyKi6X2LU2XirbAlQnn3iTH
Us6t+bYPsuGkzQNiBn3nGCC+GruNnCG3K8qyZiEeovd5oz+MX9purURPvno/do5CeD6Mh+JO/lKt
/U26a9BX8lchhNJ4JTgwDA6wBVb0Vl/4fQ+E93P2rd8V97LbE5eUexVWaXRv8El6dh05GlzxajuG
qybeT81hiPeIurWRrR6GaEnHV0WaPHU8fIbBrhmPEkcOOq8G72bZH4TnOTbuxQOXj3Q6afizeGC+
Jr4q7wIxMrmjTwyfyUMyzmYOQ0FEjNEPCvBIeGtLaYEE/Y781lWBZ8m27E7vFUx6ayE8Z29WtCxq
NPQW8XPPvjMX5U8e9Bxq1tNWfw2Odb4In/InSiFhWzzO+tE/u2w+Na0f1qEXlqq0FHpU8hb1G3YI
KaMkBAvlRfueO9m+fAhfaZtszft2a631Y/TT53zut9UuedK+j1t5H79ZCo1jCNY0hfmnMGyjZwV0
oYVcHiX0opHuNGXeqpO+S7rH2rsz63vccAQ3zrdJtx5BX3ePbXPAZ8FX3bByW90WEMKW3NAk6BAe
kH1bWfXKUmyhXU8hrBi3N5Z0MdRiqX+lYa0jIx7Zab3UoDcBHX2xssWMLECt0RmbQ9HuZXk9tq48
Qtffx/Uy0JEDXwrZTmj3SfMgNN4y1vZWeC78rVcvjBt93b/Ys0wqACFh72foSMld7lmzxU/Zw6Hg
iAZR8YBjIoY5qTQskG5VnbLRxr8dIyxEk1A5oPfxixJ7uV6U62PU90J89GgoL5vQJGJW5TYX4x+j
iS/55xmJ9KEDQHOHnAOdKknC3d686lmiKq90bWDGx6j2Cnsa0zdNztqDYsTVcmy+Iy3tYQfvIB+S
Oyjf2AgUoiaQZRypOsdVk8r0nmpG9aOwaroQ6ywLcWHLr79/fqHXr4EnTzdo7q6LUIWR4Lh8LOWA
fmMTpeGxmKyc0U7LZ6rrjU2xs0SKot18vpx03cud18PogZnkDIPAgPVyvbiw0qmok/BohlN/l5Tj
bog86Kh1UKMKNX0vdSqqMUJIaDQnBi2Babi0hrNlribVHRwy+qGGWi2ECI0JHQsW2nqFsStQfPr8
Sq0PT2Z23tFBUXCq8Gy0qydTI+fvxZUyneSvLetJszhd8iQ8qCvt5K2QH3PyR+alwcnf5j+VF0I9
Q9HwaxIvUW8gX6lCV48OePakJGAZ0cSR2vuUhkvowiqEhUhKonm2TOtHCjn/T616r3Zr65hGd750
lyE5W96R5ZXwfNDNRsdCc2dG3ORoZrcIko3UuG1FEuEy+kTJQUBiPt1nMs3bR8E79qT7kROWDj0B
EpHxjn9VhEX4ljvjI9IKJYq9IA+QBAatgMoCQxTSJXI5zqOXhugHxsrAPWMZRHZFEqgti/7GI/4F
evm9nAVWiDEj3x5zBAOJq6sYgI6WQfs1EU9TUe2yNsU0HbXQZRJwUKLBLuNGoH9DIhnEc0x2lYp4
H3vvkRXnG4YihxsvnC/v8mJgtnOu4zeFhe0/LVx+491QCgc6WzY7yXIoMcVJHlS171Ze+F2SW7LW
57HL11GPvuvn6173gaHtM0oz6RcywBWtX6XNb+tmSoFIVx1mp84SXMwIUU8domkR6siJyqFMM0uv
bwxUPn7ajK4kwHlIR876YldtBEGVmlpSyvSE/XXnVMbdqOgeRR7ZfJTecnX6i8XmjYSEO4gT9G6u
ugkoqmoIVWo816h8xQSYBFsxf+ZS+zwm4a3M9Do546+niQC0gXRwPlauMkGlVESa235/8qaYlltW
k2vLjGw+f2W/kExX3wpyDAaYWFMEFvsL3vbbO4tUNF+lUu9O5p6mG63XxfAUQK7EXnBi+5P0LU2K
3nBtJgcNAWtxVhBD/2TKnttwk2d3UXAUrIdiuCs0J/KwQteQdXETzZFTu2icdrD78l6pnoraTnxb
qtEFty11XSOrHrqah2mlY1AoWne+6iBKW01ry3MsjRG1Lb1TTjK1HkiVmqWO2N5T+iSdjQHtFlwe
lsU9uRe/npxjfKByJEocqVz6ZJ/dsm2WOSPD5D5XnCZcD+l9ZLj9ryIeSW4TjjfQm9ItFcc3VtFd
k65FbxX3q26frW7B8j+cFJwR/Hd2AQYLBlLv8qRQRQHrgURsT2I8LS29e2DGt5gseVh2TfWKTeJD
QDv/8xf7AZeIR5SF2AcaUPTX5l7U5aKZEfRZouniielNRBkIbwcZYkfRNLBdXa3a2DvREurwhxAa
3ynz4tZ4+eNtzxw0BYg2POHZS/LyCkR/8oNeG7JTIqjnJExRm1cDbxmVWek0kSzbUf7eGtBpP7/z
j7uUEAweE/s3BfC1qFwuW7eIzYddUZ1Gvaq3jbkSwOLhqrdMJV+40V/8i6eMiAp8B0IQCDRwZpeL
CY3Yen2Vs1hvnkpRWtdZgvYQQs79IReyWbetTXAzYoSUFPmNRPAvVgd5ijMk6QepmWFeRT8ksOUg
w+zyJGSixcwCVfTM3yutVtpaGO7HXV9GEUNA/8xk7vXvPmYLKRZVgfmAnBmh9/LOZTUs/M7MKlSO
ahS2ZOoa0SJetPpisOqbcYq/7TJMsRptMYzHZlT/dSPb6sUKiJ9Wn4BWNGsaWX2zwWDAX7SyflZw
21nKWTEyYEb86fP7/IAFBQLOXfKKaeSCSlHkyxsNuBu8v5iApekIyK3CzAw8dNae2ka4yyqFXSwz
kh4aQ1hYHAhLEKKmo4Yb3fKBYBaJ6DaT6Bq9qp9q5uw3Lm9+zhdPhvY+Sjqc9gz2Fbbb5eVFRSLM
vj3icSwbE57L+B50JeZUeVEjYc50n2TAALrOKNOKByJzQxGNYEwTohiOB57qNmabO6lOulcoR1lL
WuSRZ4+W6MalftiYwFVR2NQRylPgJl1faZdNvT5kenGyCvDbU83ExCpKaenJ8fegBFH2+ZP5cIDO
mGyduQeYC4nU7CoOWHVbS5lv5KfRGBQg5eBWEq9NbuxBbc7sLp+/qQKhoW8z+8HyKi6ff69VSl5j
THAqAauhVWbJXxRpONbBtAnKMN/pKmg1xD4YAqtlcadjnrawhETZD63+gCOVdcg9K3a9CXjPYGjb
To/7+0ILlbsYQduFPr2qJvKnWRXpD1aAT1k7tZI7yd9NgLxC4L1ZmAZtuAy6pTSF5WS4t0qNbndm
qcukGkEbiCQqjSpshdjLj1aa2ZEyyzRMk7oqDBHdO7qjXmN2j5PhJDguHoEVjFqTH4yyGe+b8EZ6
+qGihLGDSiIfw4yE4nC6ejN1iDJVWyfRaWrSCONDRsKdWCJbkEg5XjK0/OKoUzGY83DxTk1Qu0qe
MnQVrZ9iI+5j2XOUQe1eUKBaThWtgEq2KlcFHXwjO7pWCYBWxJVylWwxg2Lv16//lh2Vcua3lpmF
J60XwpXSd8qD1CCs6HcNbiQNX1Tr5QAKCqqinN6pwoBRrNj+QVsKdoHFly1g/0EvN3WneEIy0Ap3
qdE1m1htV2FS1ztV8O8aT5LXn3/9Hw5fvkUoATMZj4ycTXf5WSptVgmB1ncztMtCWQ/eMEM2DJjB
sJtWny8Sc2jtv78mkXJOPIzZ0PdqzV7WgOriznKUo+b7lNQ/0yB5Sbx4k5oepyEDMCRM3c/XlK5V
BnhHJP4sNoPqrDm0XN5prCiVrON/ccxCW8n2unoyLPwehnOGzQYWEb70qqV7CElNuU11wDuANHGR
xxsPu3S0CksnDH2cq36II7Z7kDNCs7YVSrYaSy7MuBb+BCZDfjMacMBv+pBDrLqr6PxBApK7h06G
XamuIxiz6VEe7jHrosZbe+OhSWz0frOYopOK6FwneL4Uz6n01pdOzRyv1Taq5VrBO/jfJKBFiD4g
rfVUfdbztfmS6XafvSrKXQ/jBiP2blkfNNNpR0ZiIH+Yl+qODkcWaah2eBeKY0ybHJHKbNjEBvaA
D0b17NHI01/URHXM+MHngqvjSPMsd9HgrgZasvdjYY/mQvhC+GXyFSIqaLjGjDflr3LiDJYF5zqI
yJVU3IjPH48DNOLYXLJI/51k7SpwYn6Dy5QuEyoV3HDwRVRoJN374GvzvotvfJoE4w9xmuXYCRbH
wqxOd/WZhFqairPFzbFV3V5+zPWFNz3U2G4lYrnUEEZO6Bhor4b5zSr2Hi8x905B8xq021r5oqg/
JfXn0NPrKg5+8TMR9oGHzKijxi9TuwL81uZ3nsgw5lkyn2frHzV68Tt52bTWAvtQFys0H/XVBo/D
AXRFB3ikjzdee+yDfS6vfPO1RQpqLH7IdbWcFBoZvKG6RT0Jwc+mLPieXyxvOwaIT0Lr6XVtOeJ4
b9JSGepm0wWCo/QZbO8eJJ3at/RQerpzdJhj/Ic7cBIM1awcYgNik81IcxL1Gp1BYJtClVV+StqP
UCgWmXSwXgeqKvxlFwKIfhzBPP+1zNNVx6WPNLYrflWGy9R7Io3WM/CYhRhiWlNzrMRMunF7+QqH
oKcpXy2icwdqKcHV57EqjlH8Q2WKHMtoqwwbM8Bz2n+y/Mew+pLrRxHoTPCaA+LR70qLkhdmEYi3
NDp6XIxqbax81RZfwFGBZ0avQQFGwRfbrgTNNgGo05IuN6aMbFjO4Ycv68KyljRcGKi1z/K7dBoC
m1G4pILyincylIXZc8VOA6ctHoVHxoPdm3I3pEsa9eEqz5Zq5fREhGahguegcQOMDY1QIH2clqId
m2+9fBYsJ8fmEOEfJCh6u42RrFyWga23KyNaJ9nKokj2tiF4xv6rVdOb3MiYUo5uVLn9TMtDgnAQ
MIeef3pAJ6kCjQ5Rrh5ecERjMPelzb8MDHSB4/aBbZz7H4ijMtdDLhWWIZPaSn6y4q2XLDN56zev
vrlJpq9G923iyzRhsZjkHfPQug2cmDjGd8J41FrlrYPnjTncAYwnFPIj63aVcIqBSMUbirNB3sYJ
CIJd2jpRca+DGMnqt3geLA+LuN5k0qPKxQvFj0567JKTN5wipo615sAaMauNztGex89ZsM+8e0Va
yf4qSLcq3njRLm63UbItkTTQoJmsgUlm04OU3eHIlKluqmFi/AKjT+me28RNN22OfPhqUN0ifKpi
OIJHqT20IAC8F5ntMQ0bzUJiaweiPdXWcra2mJWCh9rqTCZvycyoc75/mfDBD+aYm+Fw6KxcI+K6
LG9yVK2748QkMARkmkTNwsia0R0l8RRFSb+ZSr1/UJtSXdSpv8sGObQ9ywtWgUg7pWxlGsTxgKSs
DHSujMmDjU7B2klPATTgE4zTVWt1T2aUPTXePMiVcycxRGAQMyIsA7XVpMGwKgefVkxXiG5Xc0wl
lhgvteDFahRpUWAmBGy2g4BiOnrZLMNEB/g55au4A6N14wz+kAOTGUE9nAtCSxS1XzCk39IknJHr
SAqE5CR7Yn/Qg84ulcxGO7lbTB2+hVIHq8X034a2rhcYJra3yvAP74QLmImCMwlyLsPnC/ztArRW
6oxJ05ITVZy684sDbYHRLRr1HXfKYdE0CGGj24YR1zj0yyyefsAeZ/hU8KF//iw+9EDnK1EtxiUi
lSron8sr6acksJKoS09TIn7xNfzg4pHSa7ZYW+nyvWYR1z9f8VdadfFBzkvqisjkWNSoA68q8SxV
knqSVXqgdd/YZp71GEYb35XCMg+p6sOgaOWNXmUpwNjaczy1eqgG+UnhMNyW5gi0T0+ffbnij5kj
AoNq1i2bKsbc4KeB5+kSGvRw4yld631yrdANZqkIsn/AadeJdTh5YTyGZQweju+jk7Jg1aEcuOy9
FhkTHHqdIsEyTPapm3Rgu5GV+gdc32KfuWObJR12fJa0GkWxXcmtutBKvJbi1pdc36t1V8tya2Ua
MxkmjUBl1E29qqVCX4858KsgCL+PCH7vRnSn+1EWb9ydeh0hZhsjeragoVX4HNcKs/VY4MKsTvFJ
hl2x6M36aRSj9Y23/iGfuVrk6q17voY1ZuyBqKlFJh5oTrmhVBUAavgfPILtzPBlV9cTerKJHjp6
bb2W7UM2JIUbGWLlJpTeUi8/DNiZLPoO7Bfjp6UIpsGeohHAK3Bfb4DElOoqLD/BXBeqDz+hEAzX
snm7yq1U/uMunrvqMu0sU5nJKVe7uAhNPdCCSTjqDQgnnM4mpxQ7ugT4y22CgqJFJy9o/Z02zH1e
38ewlz8DUqs3b7zCK/11JIiZJ8zaVTKvktzUuNrHjaV6I2WScGzLZKU1SrcqG56iMKmbXJNhK8gF
mn/A8zCrXsrSqDxYOLUyXAKH6mskYVrKyCUybiEa//LCpFnrAcUHUUGt4jLAZEWfRUlVCcfSwgiw
8fujgoQ4+UFiE9tgAWfNl6717MHjHaaBcCfSUFgaI3CpThjqJY6ApzwdXm98jtewtfl5USCzk3lv
VPVXtV+FLWY0+oV/Sjwzu8emcq0r7Qpr9v5uyrwNvqeVjUWZvxzUQVyq/K6lXhf6naZJTiRgn7dT
GJeqYias/bpJyRX098wKRrccM3E5QJD4dcF/S0zlf6fEN5Xwb+/ug9PF6VuYNf9Y/0x+Zt/+zz/+
b/39J4I8efYPXC/+8VQhI4O0zI9v/1i2WfDtd8HvX3/tv1ww1D+QnmQIRjkFVgl7H3byny4Yv5RU
KP/pmYh8oTP49U+Jb+MPBqMwkeDT00aVmb7/p/6KoIp/oKSDWymzdDrK2t+RX7nqiwNqMjV5HgdK
pCTzyXgVG6cBV4o0D7ZiHHSJWxs5kzO0t70yW1eZ1KXPjPgwL/ZjdYBNGmChR+ovYVpNwm0EAPZ/
e8CHfx7Fn7hkMPaBYMi+4KZhq8zdpMs9i6HwGJsWRNMkmFkaZtmSu3dRkVaYAypjHn4XutpEBSTX
0g7cQj1pVr0e6kkR0O8zci8TnEGfZGrWyroFX7lqoKBehPUIaRuaOLJIw0i9ujrfSrFh7sD950xl
gM0X2M6Q/DdGkKxGEl0BrE3A6AaI74xIIehoiVkeoiwZLBdrzxkT5fumeANWc1Wxg1OYJQ6AptHY
FucOwXxc/JbUyYxAM0EPt1WmYT7tTGKrDjshtlqmyGWfoFkCG0eeTXlbMc7KM9FP7XARtkIDKeAu
8nScGXoMtoFbWlk5w2bHOnpKpcR4ISNNhs6OqygEmF11+OgtCk8axX9JqP83xJmnPOXHtYLThdvA
fxmw/j90GmAk/9su+RCGnvL4Z/KtvYgw85/4V4RhoPWHBAF4zhGhdjF9+XeEMeQ/NFlEcIveLHPV
+QT8M8KYf7DHFHqPDGsgpOnzzv/TRMD6g2kkgYkSgUmUCF7nl53Rv+VuMSr6LyVXfrX1/5104/7N
VIgUn/GbSDRTrymV6Hxz/OqFeJKlR6V8yFAwxivwcZTvchkPjI0iHgv8ttFf8GD/6/dF6tSRO21V
3FRerHg5wYaytm22youtzwftDQv/HYArKLcnWgO5TXbWRbjE38NEbRPbVx9SbD6ku0afqdhWv/JH
Z1B2paUuIALqkwSukFpjwW6NvOeg+iKGyxTn8xW8qqYznwS9sBtIlFK01bJDGH4VpC969jCIe2ta
1+UDfvMZNEMRtLup76X47Kv0wFAvGtX1CI7RP3UD4pyQgR7qcksQ/3tB8l9PlFOGV860Rr+GcvQi
JulmkIqnOtRetc4P7cFXjTtlMr4aQ8sEw2KuKrj9izA02t5Qxs6OelBFv32FfxWrL5P3+TLmgTXz
TBA9nF7GVTTMstoslFqdTnEgn6VWMo+aL4Z39Hy1MHrtzfybXqjPqTgIdLWqlSwWuJ4ryXjKI/AG
nfT8+fVcpvlcDiUknxejJURwODznLupvQTDPTdkfFbM/Vcjju20RWm49qa+NMq7SSN/KCuaUYPb+
pX713xC2/qc5oPBEfnsDfxGXMv8y75l//39GJeUPBldInlGewBUXeRt/5j0G8YWmATBQYg/DIl7k
n1FJ0v6YfzeBjMSdc02mafBnVJLVPySdqTL4mz8j1lUY+iwsXcHZiZNUKhpfLmFwRqFdz1iNOIy0
IBy058HMrZ3a5PXGilLBziKo0RpH3lqOxexJDRX0HbAOyddqJg+bsYKkS61V2W0zoRQWSNXk/PYY
/2JjzR/q7wGTPIw6X0Hgg7oKsbWrnCwdCtH3Q6F59sSgYtzIhKHUS+kA9ih2K0FN3M/Xu97Hv9ab
Dw/MyZA7uW4JBR2Qt2n0u2e/zlon6QsowlEt3QoXc016fVuzpc4MTCBRMa7G74FXxJKXBd1zYcAD
yQQrh90UmAJqPVZ/NNsJjZ/IbHaprOMaZmDcIZRVe/j8Xudnd3ERqH6hPwlIDCA/DYermBXGkVp7
lpmfBU0Y17UsC69jCb3RTM32ZazEBuhk2h7kMhchGoJk/3z5q3ybh8t0nWYXp+t8KNOFugxSgqrV
k5TPI7cGlrmXg/Zv5cE8KGIj3eea0dmtFsl3SlkP99GgvrbkXTdexIfXjRgkdecvQx8DQMr867/F
yayJhalO/OZcybIHIYYea1MZ+o1V5hu5fNCswv6lLWCww+bU4/dVhiHqsX4YmnOpK9VGDmMoREGr
rSqcxG8sdQUpnR8qJiyoUbCLYaaA+L5cayq6XsrVcTyPUo0ey5iIqyE2g0eRUmLbyVoQLPIigCfS
CK96D9E4Aci1DjHie/F8T06XoZLoN1ibl93Nf14ThxFOf4it03u46oqodJUxpaz6s64IX1vASUy2
s3U0aI8oUC6CsLiF+/n4wKngwLHRSCM+QuS8fAiyOamdXiTjOR8iwIRIXNi+3JPQp6Fx4yv+sBQ1
EBUjxZAJhPWfbJnfvqCm1MaaQqM7Jy105zSE0T5ZXQAruJZvtGyvD3UOCV4q2S3rkcpeI+OyooyK
wOvbcytkqTsYlrD1Wh27tUrTjvmoi45kVMZCyNNbAiR/dZN05mZgA9hS0IiXzzNq2qBQ42o4p8w2
1lLTCij95ImramPgfB4VPgR8bhLgASINs5URolOXSw0+0DRrkoezp3o7o45fpc5PFoMRIoJaK2+f
L/bhw5wLWMoB9glHLQ/1cjGjkI2k67z2HA8F7HnyqmwZR0a9Lsa02E2hkN61GUSJv73qbIo1A1k4
wykJLletpimmjxyI5ylOvbe4R8snrMCJhLKwFtpaYf4vKO+frzk/tosQRIJBUxk4v8TNIpRzuSZX
oXadVYrnzkf6weo9agn+gvXfXoUGDSWUSkYBE3U+9n7bDFnX0/xpvOms14GFqHLdLExl8G6c0b8G
Q1c3w3PTKMZmhCyZy+Uy3pgrXaF1+jkqzH0KCbLw4fw2xSEJkVaoHElBfVHDznEdJOdB9OGqjyjN
jsgjkD4M589v+i82x5wp0H6e9ZDI4S6vplSCQkjyVD+b0ARqeBhTPtjylP2/3PUMt6bhohiQaq7u
eowNZAAZzp+R/QGy1SN+ehfuzVOvOgpgrIW8Kb+jw+j/gOjk3QLp/9VN/r741U7JJSOx0qrWz5m1
V9udYdz7wQ1m4ccl6O1Rx1G5oCwFFefyOXZKlomJEDUvyiAmq2SqUjeNjW4RJVr8t79TPlI2Pnkl
ZBn+7XIpoU9VNYhb61z2eu/EMu01SEfFjXj9S2Hw8juloJdoQ/FlzPaBV+eeZERVyPTROptml8dQ
VvLmp98nMFu8CESF7eXgNhZ6PpXIxCTpqmia4L3MEsADvjRExjIvVfWL2KYWkwNPD2IbOFT2I9Uy
1HNxaoIf5KlBSXfcjEPcWLTE8OCYxwlic0oz3qlF2R2A1sKdMaE0AfnFXLNvhVxc+2HJt1Krszgp
xmbWu5nT+7wR6D4GHe5fIcmEkc5k81fZ8Vs40KS4ZBLXG+esTnKnSD2F2Wnd3zgxPqSxYHOI3dQJ
YH1n0Pjly8z+g73zaI4bSdPwX5mYOxTw5rB7KF8seiv1BSHKwPsEEsCv3ydJ9jRZ1Ijbe9uIiZmR
hiJZABJpPvMajJVb0++C+ylk78xCA1mfUFSeeWIGCR2gxp7EaS9RbUjDTMmwdnnxtzCqLH7YFmRo
VKe5DVC1R1nKTFGxGxMtunekGexHGtYrU8+ynSarcp3FICJ+v+W8H1jUZSm9mjrHMe1C9+0j0yVs
CqMV2T02zdjRzCjAuQWMqt9f5f3AchVVMqMiptpGRwvSHI1wTM0uu485qcG6WbWzSacGHRg5OJdl
NLSHqKRLYzUjsMYoqj/YEH55fZWWgkYkBT7GByCia2OKU2b3eDEl57UYvmgN9K6kIshxCw2Fw3FE
aseqtM9NbHzUID8qcKuXyuMrayD6Zcj9HetxjLn0tTh20/sc8rpE/ZrjtT14kd5QQZvq2zSOENyZ
AKZA5SyXbjPnu2bCYu/3b+EX7xrICIVJqjnU3J+AJa8WkRnWtlNrvAXIhPN2TAQA7b7qtv+Hq9B5
xvsbkTlyiLczSs5R0DQeM6pqBDXHfBxPaj39SMvwl8/CfhtwageKbPb2KrksvNLxs+zeFfAJpYwx
Fi6wv/v9szxxNt/uuyqWw8hO159bFG8v04eDCIdBT+8nLfNRIa66M81pEX6IOgdPxOJypi1sLoLJ
Dh4q2cRneREUdy7i+9/0AEXyKgzHtVWiAOyNw09P78FPj9IDaqfN5fTTyDRza4/WjCCTaKd1nmQI
r4WoFoSDAeju90/zi1XAw8BLUU+j0vW3D2OOER3UsE/vi5mecu+x1seQYkunGcCzJtNeamH1WJTm
VT1MH2FzDbXG3w0lwBQ6bAZv7Th1qwqoqjV5932Zt86asQNXqNXGvtVhX2a1kW4na/R2sun1TeNI
57wawul6DPVkE2Vh/H9YC6jGqT42BXz7eCxcKj+BLMr0Psh1b9/pSQU5yy4/WAtqRN89M7HB03Uo
sR3FykPgja0Y5uR+9mW2DLMRRdYgKvZJUcz7uXLGD673i0FWOvAMMeQpWmHHYTM9+5bp2nb3gRy+
1B5CJ1VsOgtpuNN+Hi33syGGz4ONBOFQyXRv9DqCHfrQHay2yj44Td9VZRQaiAiMMBNqKp25o6eP
kwJo2lQKKvmm0SAzJboTEiXcMYMu3jLruwcGrty4kQ0ItI4VS6jRP5j07yqS6i44y+nJUp0h3z2a
9Y3Ge84sT6iSAU6ZeSMeCE+jvdSBIEodpnFRwsuy26LcTE6WP4remm5DzfxRBsVlNYnryWmDDwpm
T/CNVzODs0DVV+guKuVC4o3jgK6SfgkqffjscdqfRn2dfna7DrBzCMUVYTLPRwqza2GQLIApO2eR
nzef3WayBRrmM5JoU27l503Zh3/EhlDibV7unLlebGGrJKHXIXOWu5AsosG4LewReLU2xdWFwE8Y
VDlYvc/It/fjYhayvG2CCqCqZjn5ZSc744pyG+jJBNLOrdnV1ghhukE5sK2i5o8oyeNvCALat3lR
pShZzB0w3pE0DRBuPYNFNJ2wuR6kVv5RFq1xP/kBst5OX6GFZFshbVwwxfFXUxcziOc4Cw7V6JZn
kNiib0NhlZxKqHE9WjPWEpURW98hNiH5kGaF+WgNfoJcmjvaj0YQNVf2rCPTW5e0SBZ1rRPMzswl
1C2t+FsdYIOHdAvBueX0CukYBO2t1lWgj4u0DmbAijOCmFVcp1/0sgifU4P/tDD+SQzx6uR538Lo
h695/7azyi/8q4cRfFIdVZCCCo7w1Kh4cc7x3E94uZKKEyzpwNaIv/9sYThAN2jBY1JJuYoDTNFJ
/2xhGPonbHNUHGDya0SQf6ex+lRCfbUyCVoQmmTnVHo8JI/2URLQeXYtnNoRQH8BNRdQBA6jBbjY
KXp7l/Sdvy+7Ebu1qK0uzcGqT+w6rDf55M6XnTUOhz7Lcnj35TaKYAX6VZOdBoFobg1jLE+9kpjP
xb5lZ7fdfEiMWUcE0OlCJNARosWYpP0ghHmbC6sUn3gXvV8K45TnORfeHvq63TpYglj2jQM6cRUV
pb9Off8bDifa/tVLvnweotcoE1Wd+GvgXq6kkBI0Aai4HfPd+qILUln3zo1ZwL6O49HnyEFRr3Tq
AkB97J7Vfc0+FOTG/MEm/4uH5IrkTQTXAa3bo8JJ7NfV6Bd6eOMkSNgjPh4d8tAGiOu40wen2rtL
MckwXEHwFX9jpsrReKbMmyEYiuZWk67YxJP7tXBjfamNhvPBm7PeRkwMKL0q3KKYhgB4ABUfnVyg
htyocKfmNvP0TRF1e+rGG38Wp2Wjr5ux2GAktXCsfRlly8F+YIe+MipzmSJ6EX5FOZPa2rLVul0s
xclUXOotFIEBL0ibckh+4/Tx3eggi1Qo1bPugHLJoR0AucYIWPam8cGJp272zexAWpvhIvAEJE0i
dhSw++OUurGZZ7dGJtH404HLjmFpLgqsnJeJrX1U5Ho3GyFFK7VzCkB0S5gZb+d9LRGUTClT3ALu
cbdzOMLr10bUkHAn3dejDK4yzQM52X44Q96mJuq1QRQm2WTlgeKkyP72yl6ajjBvOTp7j5JQVJeI
PJlh8cFqO8ZhchmyOAaVhhs0O91Tt/EqmzNqg4Y/yh63fWigpqHF2c6mB7XNCg9pOj9fwYbrcLSG
4hC1IEcb5M0XMoBT49dlfhXMYbZKx53ZN1//5j6A6mTgAcgHQ6NE1I820Hps8r5Kw+guCaNqGeai
v8BCHhuUGi6OAbFtPRhoNnjAtn5/4aNsjZFXCSFm4KgKAOSlenI0JGJ29dh12jthQ/6BcESPCsUF
WV413fTQWsNtmk/T0osCXcVPjwKTLGmhBVnYIYqE/WUsCZ9Aqn6tRL3NevNHZFhiQa32sYLbbqus
uSZnR+Xx93d+FCpz5wqr6DNjKXDRnDmGmmlA5e2Imuxd45hn4exuZV6vKj847wIsYUp76YhykWj2
g/EiI/SfKOWfbJyv3sK7KOU0efzRJsztH6WALrP//l/Pv/ESpnifCNFh6rFbIa2lVttfUAvjE006
EOJcgVnOHv2vOAX8l60ahvQnqVayQvmtlzDFBv5FO0o36EoB2FJSMX8DaPHcZ/lrQ+VARzePz1OO
kwrwcdyH8afc7g0xIxmP/PHG04CmL7Pcx4UsbBKE3oSpYy5kynKgkeeFJvZrqZldsmPWmH3EoMkh
V8kWdH0IOTjsZx1nkjKysoWcww5+Gfy3kYpgpp+WUYwivVt5/XVsFm62mMoujjZBH83aEr2xFnJe
hWxaVyupnVzLKgTJ4eECF4187ccYhl6wrPuoOFQxYf6iz2d5ost+pGKsSkX8gwH5D3ACHLfC1AKY
Qqb1kFtCeygEFbmdXUfprR/mxQ+3rLy9r5UeBFFNXxeyTnejlY/TOig571wh5mQ11WF60+p1eSux
VNAWAP3kF5Hl5smQ1QlWbWlfK4KlN5DO2D066+OUgRZPgLSsw6lskUfvquAnZeDhbvQ0xzlUjbQ3
vWynGWMnN3GXyVPJHVUIanckYP6N11XweONyDJFoLKz2esp0Cy3RoN53gZvqJ840VV+z0dTmZZHl
GpZsU90vYiKahzHvk3KbdDmA/ikxKDVZXmR7yHJawyFqWviFojf7L6kZSbTl29Jdakbs44I8eDUK
vDWyWFUxy345e326TWsPb6e6Q8E1deR1OAv/EM2e+NIYVo051eCj8Y+bCppIoS98RD+TGRIGZVnz
zMki47wBw2otnSmAnWNPeXvhWjOOQRLi/sHKjOyzZ5aYzDi58PCT4eFuhF2M06IRFtZB/VSj8mrE
ueEvTLvuxtUgu/Ei5yPche909g93DL6Wk5Ua8J5TUUI9cyS67WXuXkh0zaCrGW13O/rB/H3Qp/Eq
7H346kXlBMUhiWp2Z1MW0dpFOn1p1S0qU7h959Z16CQlePOp+h5rQob7weXwr8MhLlYC1boLza0i
5CUmE2OxLrVxH8yz3NqFiKZwUHShe2bNaIXvp1pDbbLPI9ci/3amhyAZHICJdTKhbmgU5cPkR2a1
NBvc6DZmbEZ3nYjbdhPR9L4tBOinTe2MwKvrUZu+GHPVo8McwV1ZZHpbn1tmlWDfU1S8b700qgun
AMiziMqmgAkcz/4fk97pKMqWXkZbifBmOJuMwYJlmXh45/SZMZHoN33jr9w2gyTjzbI8KaXscYpM
+eC11wSIb8S1i7UOcaaPRK5Je2YxpTM+M3rvJfmqyTqExPXCC29HSy9+GhRqlZy6NTULWHLaZyGC
QlvKsUJJuumEZyxET3K+mTQZfK7MDEG2eCqRXNENaTAPm+66aifjrC0D70toCiCbZRCQR+lZq6HU
GtbjzzZq9G5VzPmMK5hZaJddo0NHDg10uIUNd2VZl2WD4YRWoc8LHAy9JENoaOjGlr0sGxN5Vj0D
DbWcndw98xsfYm0YUonaoW2mQUKOc3q2jY2aYyznYtVislNvNDlXt8FEExiZp67uTqzWSH+6uO5c
kBC5WL43YYgGdTDm+nVgRvFXHxCLaHBHcVC5jH0d4iuQfw96/ZAl3fUgsj7ZgBklcCBots8btL+8
K9/NKFEE7eQTabCvIHsOOAoJFhtabea1VLi6OE9x9PK79nNRRO2J28mJtQNx7mLqG/08acu2XdMz
cPAmCPzkMexrSDUIwbBee14/b62S8O9Hh8XmUmz2h0nz1nKcguY6gZbVIqqtI+mdD/rnIsWcFT+E
PqjQCMmaRLDQsjq9kBIU50WhiXza5LLJE6AtXtGvROoZ86bL58JfjiIPLtpQ81JnaVUR/jRlhB7F
laVVkD+DqYNqPXcYZC7zbkin09lRtJ+xa+uzuisBwEcssj+6irFaaSJ1qhPkQOr7eoqxcYsapx42
lmYhc5xVjd9jpj0IKtLT3OJ6oEwGNRDJHq4ORjd6+t6LJOz5qs27VedNItvXCNh9aYNYvwrzKdEP
ZTKWxirukpbFGvomOrGDW6BgjRXtNHXRfFlSim23QTVkW/QIUDRN65IzTy+yNsJMKxuv3XEcu0Wp
DxTM2c5l6B/wvTTHC2wuQ32vU7GDutl3ZX3hzHMrN3Fe2vqq97PuUuNF5kt3YEub6hTf1TjBdmCr
GdWwewpW/hO3/RMxKR3EBzkUKTagGvpIv4vjEICv6x+tgEK073JYRK8jul9+1p+FKD34RBSmyDEv
pJ+/Ijy+RW4Fp4zSPRm4wtm+VKIoNtHEo9UOKkXxzVR68xLh8S1QTeDldHAxiujr/50Ij2yJdOVV
hHc8DMfdAxRKkz7p7XTfF4fYThee8aMYUCKgCa+h321M5+gdmHI1NctpvmsinPHWsNxSZ+1jqRGe
UOiN0afz2FXXVbbzvmXuwsaUw71umks3PJ8DjsaFne+8+QFfkdT7rhxESoh6ifjW2FeGfRpGt0O4
jykceUuMUAznaxLf+Nm51p979UljHjr3svJP7fSSHkLGnwctPMzJRTdufR8V1pClQ702OW81qs7w
BWdx7ikvXHxNskev3IXIawb3TnJR4Q1K2IVyZ6vgBAE6nQiB52cFwp/D3jU2Q3jAwsQtbykmZxYn
70pLd2a7j+VXc8B7sULONOyWaX9dTDexdTvrey17MOY/hmzvxWdhtyvE3p0Okdy2fI7cuPUOWw4n
OHUNsA75fYAjYrYUI7Dki3HaugmgtIs4ODXkOs3x9duN8Yklz6bhcmILZ2nHJzONZLRTEPonJbRg
S2iL0Np5SJnPn/Hc2SFXrP5bbWb7IR6v+uy2ltTZ00OBvKhz3to3TXcT5mdpvEOcPsUa018npdI3
zwjt6Ii5J622w3vQREza2Jj1tokv/v4+8mvmj9qKvlX11CZI5wICf9maVCL15ov1U/501f9op+sf
XZ+LP9Ma9ZP/22++ZGG3U/3jv/75repL2p3XPyKIgW+Ws/LRUFbDGKZR20FdlB7nv/dyvysT8eP7
P5Q9/Y/uH2cJS/gfFz3HWVJGv/J3Z6d5//F/5oPOJ9Y1XiGqhUT2YZP0/Wn47n4irUNkmUIA3TdV
UX7ZLEz/EwVukNnkZwiBvSEcso9QreZh6JGpkim0xL+1Xah6z1+7BcJm7GTKbZ4qL9wf2m1vix9m
j9TDkLjRl2ZADWpoY+fa6NLzmjKz1jQ/mkJsm4xFMka52FCBXqV2sSb2bxdQ4OW6LS121n+N9eXz
pV/Xg1V7790NoV0FOFthSxQh4XWBSrZIfk3TEH0psrrZaJGL/Zj6I8MUY6VlmBYXvf7w+2seFVIU
tVOpPQKeU4K4kESPyn6dZZbapCXW7eRqB8do10Uh2/toipuFaON83TajiiEBiDdlDLjwI4v4tz12
cn/FGOR0UHhCpAWOoR5FXPYM6ehfz860IGlYxA1CEDb2xa62123dwSPLOofyP39QD3x/YZAQVIwp
sYKs5T9vR7vtohiagGVdm65G2uehSCpZXQsrHG6CTm46271xjHrXVPaXD8b8yaPgrzfNFOYFQxPi
PYPCV8zwt9dOB9uh0xcXV9kiW6AVvzg7+2O/L5beMtqCoDp1zoO1cy525Cp7d59gS9QesCY619bY
Dq6CZbDGLYt/Vz9X79pduROLy3Yn+L/B2tybl1QzFi4/+G1Yfrt0V3hcfGkPwdpeeXw7fZRfJjTa
KM5djde0Svf12jifz6PT4G68QgYzXUyX5n5YaEt0UpbDwlu362+XfOi3b4L/Oy77FeO0TFZXzqpf
YsiyAVa3BPm2thaYBKzblb7Vt9Va3w4b6iU/0z36oSu5DHbBzlml22oHlwWd+Pm7fm7swSxcjBfa
AXPwtXdqnmk7fYs3BoY0CGzzaSAenj7fXzt7bWMtgt18aZ9be/VJZEHLn7tDtcADa+mt1G0Eq2bX
HLpdvrwpFvRLl7jmbhG03mOOtA1uu51cfGQp/0TXePc+UeoOQGsA9T0OPBL00cPG0fKrzeriFuPt
Q7OsttHV8Jgg2SVIhdBNXJP64c68i9YILK+NBSq4m3mXrKstP7qmxrD5sT0/meDrtcubaSF30YqY
eME/rNN1tpq465whL9X/SG2XcnEVczIuMNws74JLrD4Svl7JnbaKNuVS/e7uOYT+txzKp1be0XNa
Dv0IsjYwROzpb+dtbRcSeI9VQB4IIsTIpH8yDk2K0FO5lQky6tWUKkM5n0qxaE6f/8COIu6LeP/0
VTfJL8DXum1TkFZhitdzfk/D0hhrHLCHCqCPazT6PjTksjXH6uTpDwN5uthEiMXrWaH0SV0a/mwN
LCMbPWJ5EZaUi0IW3glB4MsfZaXa+WHkrf76t6efQ3je/6D15LzdTZ5WNEVK2ngcbCS/x82FcC7H
dMKy6ori44lma6d2GV+nIj71ix+aEDdG6KwQHD+3NOPMdGYok/5GqUBEwXrumqWJgZ7+PYqt09KW
t15afq2q4KrxEiyPgkNfiIceVmjYgTwuHxNbfkFxYVeRxjtTi0dDfx5U7jYx7n1j9sFgB5fIYm+b
esQoY463rkV9qMfYQWQbDGTX0g7XVXxBg3MtRL0OEXKuPIwJ3GGXY1kEcn9l2+KQEmVaOVFik1+D
EL6R+DBLnOQ/2A1Vk+FoUgFwgp37hH5DXObtpCpSvw9Ms1A8GY4aculhARoP2N9PXWCSBbrWcC4B
X2+AYw0fXFwdqa+uzRvjhXECkoQQiwAifXttH5O9aRRGuEYkfFw2gUyWKcXBhd1aaN13QlzXdowA
F4Dg3z/10XxRcRNnn4G5LApI4FaPVpIjW78bkXe6SDvzR1YQvSMCi+RkhIkTULlFKiyHUgb4jAAO
3Pb3F3+n5wmhJMA8F4APYp4Eh0d9n9ruw6jsHbyyjAwnDju6Tgs/Oxg9qml6qOUbEFoUt53qrKqr
fTIn/VnmYJtpkFeBEEOysfxq23O5isSc499ef6vTurstvDb9gL/0dpzoFz/dKU0e4LBIHaj2wOuY
qPQBmuXED7e9kXyBJoMotI6feWJ5B1QyvvSZg1ITCkH5nH/Eb36SUfhrctBiUq0M+oXs6haavU9K
7K8bhrJofVP01VVe9qtcynBdD/N+g75DjdxJi6x6b0a0h7MZa/skhoLkodRf5j3YXKW31/TBqVex
47exOAy28dmfSnklpNlu2xbXk6cv3QoDe8fGL6ic0J4R+nRH3T8/txz9wm/s9MoTdXhni/O5kNNp
Gp0EXjzcAPNpKVVG4yK1J30Vj0667OhcnMwg+Vdoz4trLwrPdXdwVrCR757mz98qpfw6BXqdAf33
/zeisXLT/le8/q79tfxafv3+pvulfv4l2XHMTy5azghjUoSByKrm6Z88Y3WKvqQ3vvWJ2ojqeL9U
Sdhv/ux2GZ9wU4AL+kxTJif6Myt8yRx+xyp+cq/4a+qyuYOgZmWjaEZDGf7y0fbi17OuVZ6MbghA
53l67OK4jO3V0JVDI+4K3+ldIrBmlJmGDm5v1OVlGsVBI1Z5Ss1SbgZ6cgiPCnNIcUEr5qJDwtSO
tMjTt0DirPRrLgD3Jts5kaKuLoLBbiNzZ+m1EXR72SZOWpxZUZhR1PBnT8vNK5Q//ORGB6bNZZxM
m+r5Jix7u9uEbW+2xnkKhQnRwhTzA76KhnhE0OrltrqpC5p0Y6dGa+UYEGlB2974k0bpdjlS1UeC
2Cg7yEYLKumdDQowNEI/9bB782cDH6Sk1NvwAynpJ03eV8MM54EsllomQZ9KJp8AKa92iIJSQE0T
LXow3KhE5bOeOxooa8J/X9HZyibCR1TrZdg8aqMzc7wlQDrKEfhu3Sf3ZJ+yMhfSSXyGRBTwkgv4
3GaIcVnEy0mn/YDUP4cDx5FD/OiL3g8wSfFDi8GGd9DxBlCyaVSNPS+kVSOyBQxmXGBm3TSwr2KZ
c1+R7nAOriNNmnGw7aLUwrY2aIrQHE6KkUYKRmlwdL0riyaR76FKYQzed4q7RnWH7Ym6u1LT1Qe6
baVz6TGOBjockytyftxxikiYO5DyoXeDHJnX4QfYhEI3DrM1l723zUKtssHiAHSui7Oo5Lj43pKb
93IDnrIaPZLrPvS8ZRP6A5/fNIk2DKf+mJcMQkYdma9sLEO4WuPYbP1EN4bOLbQNCaq2zcfE0Jql
2+vq/pO+T3jsODWd5vHVon9Zaq+T9LcHEoVPaGYcRzS4beqgSPm/PZDaTDhunpIizzi/Rd4eLYhQ
NWdTObjOqokrV8RrVPCySe6rvpqZ5JrIpEh3RhE67kd0qrcBjKrDeor9puzwSKAhz7+9ncSJhRmM
Y3hH88tlaoypHhEWGq6ctGJdI9/OUA0yLur4SjPz2h1Ox6Qvo+SDeOYpXX6zFEAgogWHANCTsNjx
QU2TIKFH3Hl3XpUhinQ+tOw1qTroEte+CnghobuIeuZjjkpgNje0tbUG0L4iR/mcfwiq9+qvQSLj
Fq+KHkihceGlw2RpF8WYD/5jZYk+ys7GKsTGzy8yw736/ctVxY43D0EwSE1I5XDsxe8kCBzCJey/
6uluNJs0xv5uQNCpWNu9rIIJX+iusYaTQCuRqPzY/kPBnN5cHKaNKoAwtaj+APV8+ypB/tp9PFsR
bAi3n8LbfoCD12xE5za8w9DK1cW9ZFBrwK7aIjXR/utglp6VNNxK67w20dHCij6J1EodAA3N+FR2
laHmBRXkVqzaGGZccFH1hWk6WxeGLd+TQ1zxmW7bTJ65MI3ZYxeuhnkIvoRFlo71dV0GKavYjtsc
UcrA6TV0sC1OABZZV6Pb1Gwms3LUwu26nNucxsnjkwOr7tl3pqHtuaOCBjq/oCWJ2pNCbXR5+cC1
bH6yHcZM4Grq+XHrLWs4DTwJmq4T3/OfP2VoXPXRukix71pA8lYby1jHBf/o416mHm8s1TOnScC6
H6uu4eJ2RfwdfwuTvJfTAcRpSHxfueBKH9lES0a47GZ2auSqOnLMVZhDlVwZNUqQHIBtUKR0uwTA
rTrZTxHEAO8qxfKLV1LWXoRrep31pat9rZ43yNyLGl7e2Ih8RPvYEDkfbU0l4/2AEIBIjdM8NSsY
amloVil+ObPGamCDnQfBj4JMUHft2yEubidBGg3ajT0ItasVz/fZaInUbsq6U+coWg0RAHGTBn2B
i28udRQzkt7NHfSB9ZCAfs1xbjWPbio0XtPLR0UK4eNeOM876iiiasQtQ4cg2ERZN0RbJ8lHAVSu
atTLTQBcpvmDGKTvU7LypJGGJxkdSXXDApJ/fzD1qWOPKcHNMKS/X5ZH2TW7HOkSa48jiKOWxXG0
NGI31Lt59sV91dvJDDFknoOmXL7seehzjAwZsiQzkwa1RYO/qrKR3N3Lj1hJgoA74I5CaFfoCajD
2qrMlrcopNfKm6EN9aJb9XmbMauC2FSrrG5hxm2dIo06WEiZ1Tr2TWrgKQWCBbZSXTk3Am1JMV/r
Y9pF13JMndE9bbx50oHsOmbdeD0mq08HqGl1TnZW6V7EBZ6/wHdDze/qebYbw6TinhQVYW7LsQdt
kgsnKQbmAYS8ptMugTDmeu2i6zxUIn54Oe2M0Zx4Yi2q0z5Ywt/QZbPU6qnkfXA8ElZRLUkivBki
O410fVOmcW96kCj8tvumO5pk4RrCMTljLWPua22l5aLp3BMnsyMKAkVhUN/YFo5RWu4G+RS1qGHG
zeZHoiDH5WigpaThns7+Z1EWBfj6dhOsCxvx2sDJbjyX/j8o3nCYiALNkskJUvc5NASpXKCCLcYg
b7A1NdLYcA7WZAG7gAEOOOIjW4nj080nCeTIp74HWt58H+jNSW06CfWdO0eYkoefYQPxV941YRec
iRqsyzWbL+D1jQDbNMpvARJ99bQdTV/G2rdJFzoBcWCMveUCxamGxl+WYT5wuhRjKdJx0bRhantn
mp+69r7FPbxLPiB1qqryqwMG0X6IArAEAE5Sdabw8HZsRywx+tpszBtjaptIWybDOEfY22fEtsTW
ZZg6jbU3NSlkvW0nHbz/7e8X8lG0wh2wjg3XYWLT3YFF+/YO5rY1HDk38iaqysxzHqQ+js600QKj
YMpnnpUN1DvdVvCuEf5Qb9fzCmsaP8Ckv78P+g0OUCaSfJv289FIZI1pF27T1DfPe6MJXoUNmZXP
sb8BszDyWmRuBmpBsOoJRwQ6Z6yS3w/HUbhBsoioCLQJ2mMAHM3jyZ5mPS0W1+p4IR3SIXDPjEBD
1nGk3Wf6P13MMbvsAOrK86IPUpd3I8CFVb+c8gZMB/tYfgOqUJtVIBZvYi1xyf7YLDyOkyEMNP56
2Xyssm+nam/FwzDdh6GB2MoHI0DofDwpaRA6rCrY+kpG+HgMJAC+jvpXfVPF/cj2Zz0vsDgteXu7
XAi2862fVS3L7SWIwdaplMNpXIUpzeGsdEhHN0aGahOZi6YTGwID4MiLhaMOBLt2np7p+YMtAsmY
DDWHso6ZCJWT1qfnVGtivE00reqxog8LZRmjexlIw71vx3bmHswSqtVwIkPbbR4dzVeBQ+tNldau
ctOOkvYasqiaxbXe9ul0QoaUKxd3LYRmsgFcBMmDCv1TOiaCtlCBkCulOqmet/90YPY9du2sghxQ
zE3anQ7OaCW43Blgy7ytYSYRlW9UrVwn2JhDN1d35Ti3nDFGOduc8c8nYKW3k6AH7jSZ4HtZmRfc
rF05pFoHLG9JEze6EWqh8QBQM8/Oy7ASxngW5lBhWyqwEc+4cSxBTnPa1sXcAticQkUsDf0wHIKF
tLN6aMB3U/UeFn7euxO25Kmr1XeMS8VJOyfqZW/IJzNuAaX3mFvA4UrFLLItQCotkhnBUkyDLRB6
Df5ISJ8lW1nZ6ryi0KZzK0k/29xY7jsIXO9dv435MGecYn5E4Rl54ZoC17fLl18wWNZMlJIzl2SS
mE0NcGhNIEO2nu8mxIhFbBBSDYISb77SacWNxY6DXkWApSRcIBatR4hvS/N5RgHKUjctRjfnPM0B
KXIBA94Rv0BAoM5qY9Q0LmePsQmicU4Yq3hjFeWE5PeiLOwsHz6PnplN0aHvsSLol2aeeiE+Nn1F
PKKLwJmzTTeUQv5sQu8pejfExBhpaVWlGLqkWahbGCUOgmRKiwBgnVHUT/1u6T0vjZmiDPuTmDOr
FvoCA47B106LOWoT4MdRN6EVt0q01I9/FuQDOIlBD7KC7srOxTx6J20QqLgN5PzsRbvCL/Oqg3k0
JOwd92gBz0NzoqUcS7StSp0aOY4enaW85OmizwdQollSnxfhNAbTDStmRlljVSAkFMRbHTVzFb6a
dgPUWAtJZYs9UhFqPelgxBjPIqoLB3nIwap4TsI0CrKrKbEyLuTBxuAFvGQ3L+/bcGMVHpXP4RSl
XPUpL6ey1mtq5w7Q8mFInkPo32/c73ZP5B9MEAycprDvIKS+PccalNilXVbx9fP5QcWA0M7iicYr
R44Dp5ftSpWJ2FoWk0dW3sDa/v09vDs8fE8dG1SnIUC4uMEf3QMqw+nQasOVbvb5eBXrlZudTSXJ
xL1WWuQ6G9S4c46131/2iDPCqcHFwOSCv6CHgGfUUe8ghasPaUy013GCgl20NYogCfAsjEyQu7SW
Rhl3Z0YTd4G+NIy48ao1azGbnEOQhWKe7/BEa/toJ+uZt70umtzz640RSQLXXQfDkHcdz6lB1Meu
FooU4HbeDNcRrGKKlhjFxqncmrXdZngHxF7dk/6Q6hn5NmHrqi2MZkIr1j/IQY66ARzTFFNd6gMw
sSgN2McHleE2UoLG6K+DcnaN9ms62i1xXtJ2Pe/bqgwuugA237MhYPFoqtolaiFGu0pYb/6tQByV
f6OK8z+Undly3EYTpZ8IEdiX2165iJSohbZ1gxAlGTsKWxUKePr5qgFPjOUI/TG+UYimurFUZWWe
POekqVQde+RFddRc/IJAXhWVJ3tJ+wnWcSQN6FBuH+xbeVkOD5N0tD+fE2sAYD2Elc3+ejQiz6Y4
51NG/mIc2xfSl0aNPQ97ai1zGjmeVRX+zx65gw4enbXgSrKu0zg6QpbrgvlBd/NS1WfbqgY/Pjgz
p1B67HKXjiyTmlM7kcWL7jyAuzsq/EShReP0dVzozYl04uwQcN7Iqj3oZTFvucOE6nbvU+HYF/Zu
A1H+92vw10SWAhA3BkRxjvGh+g/sWmL4kqSLTF48v1Cq+5OKvtIva+5l7DWTsxC981IFPA3t+gZF
/v33/7r1QEIx6gTqMqIS/vtl+4ueWLtUTfwCwFyvr8G21xevjlgCbl7Ddj6SwBMT/r+/l647FEzY
njTtfgX7gm4Oi9lf/Rfbt/hehAIGx51dYeLjqD2gdETtDj/7/fc6v0BTcJKAuaFIwdUxTY5f8/Y6
L1o9zOv6ouhoDtzj1DeM893TVQJU7ooH0cAAtc4L1XgXfOhrarbiMJT5gkUybkplNNyLXPfOcnBH
8qA/gRhi6Pf/I7X/xb6Afco4ecBsZLW4x8SE6X/HxUTbjSx8L3/RaSypEuMqNwvBH8Ix/koOUGbJ
yS2bdPhSqhHMhmEUiy6/U/9Jct29FEm7OWESTF5MEM9PntdZ/Xwausg86N8/21/wZC6XOsiI2Zj6
h8ffr4k4VP4y1m0TfEDsogkkYZGbVaR9b+Fv3e3gKOY+KU+BK91mudrQDzlZKtdLqUt+fzH/Wdgw
7mAvUCWa/5CB/vvZmTRhEmDtL20oC/YSBu4mufKCMeK7xnjlgBvbuVhff/+9vzSkzUvDuY5qCAGZ
kZP/GlwTmOUUhz6RJuqt6b4dlIFf21b3uOW5U2Dgw1UIqVBk+lUuqpc958pGZtGRnSVjSjowx4tJ
rAOnWLnsHZFruj5c4Ac52gChrloyWTw7Wb4ynSbSjSBx8MVcBcXfv7+pm1/i/1tvo3gDoTTv1jH5
wq/bNfGXfA1UqV52RDbpRBK+l06/xPm5iDAj7+4UYCZ99LYK+yq7K1p3nLpjaNemFZeNc8/dTAMs
S+ugqFtqwToGrvq4dn6UWowSlJh04L83UroePF+jVr30ISZu1iFqcgge9xGTWSrv6k8Wye8X5UFI
gEV2SxbcGSdIkmwfRRVZL6DO7Q+K4fEvFDXoQg9rNJaZPkeL3dXeNbQKP1gOaRvaqj3X+G1jbCp7
NVmfVjHV/vS2v451UQaRWiXqDDC4sRUe5YvvoIdgKnjt1AMTsG64NAgbKqzDjiXXOucIPEmaRCKm
duo4U97VnjDX1yNnX+YrdV7cIIRhNInfWvdZY3fCIQvWZMPHSDkFA/d+/x7/c9rAZje2Bhhjoh/+
z9oMgzxb/aiaXlTrmR26CqqYtzpPE/YpULB5hpFTp9M9DoTB/wy+//16sykQLGMQxXke/3LYkGsV
JTB/97JDmb7b2pwvlYzNhLfi1uLyg8rjKuqs5KX/j9u/uc78axmj0DQeeqb1lTj/uf988svSWXv1
IQszU1WhjhkMRuplspTHYE5XnZy4HIR0jz2QAy/QXX3WyNlKekFRsddmljsb3BDZh6kF084yMD7m
7aYnsKfzi8Ab91M6BoMdGW2lwlvRCm7fuq+sxq9Nj2PI5MTkuCVSLbYviT3JEuWTszD3GYFeStQo
DnXR5shhfr8Y/hOuzSgCBOT0S5E2Yuj57wip67ByR5q3H/YQRTmCWOqwN6s9ytX+rVrQ0t2HYeux
WpYQgeMLVJL/WQDAkv4XnMf4cqaY460QwuRBWPtLAZA6ug6ypdafm3aysuBALOM75krWhOokZj3+
/tb/g83iK8rd4AtrumQMbv3lZJ2tIMxEKrPPuZ8Wnnd0bLpzHrIK0CtSRpEn6tuM43B6mEb4kDSh
iXW1PlY2GAUEp46Gzf/anP9hOtAc4BGYfJDewH+PrFHX0yJEk3/O8IliQS1e5XHcV/TQSH+3BG2m
SaRfOkvyTBptmwRpvZ0zHGt+9RTky2xOXjAKHmO4BlTXY4HIyj1ugbLJvGZ9jaBqld11hUnufuzn
lPbzET9D027dEtCe3JldOIYL2eje18K23SzzsEE1dl9DgysbzHQVg2qTJqRRBwXSTiOGQrQwf46Z
FXXBacTSkq0N+09Sv7aywF/wTs39DecYEpPPOn7jcHmxZAyNe9QbePf71/1rLsCmp6lMQ97wGRFO
/7K85OQUdkKf4NNeWTZDNKmLKGyVXihNF6bYMpLH7Pbffy948L8WNlaOhDkybGxWiTzwYX6JeAz+
rlntyr1Mxm8oZgJq1vo0feDT9fRhJkqfHqi0SDBgXudEp9kZUg5eTe7WCAk9ai33Dt2nY705EqQB
ZDWLQX32vs7eslSC2geT+WiCi32i+8e2Peb5KoanIYvmxT42zBbyS85X23Ri27mWCFZq4Jr6uZ7l
hDi0pWhaGsNCMLBVnXmmtemrThGIkrwaXBQ6ptH5tgNbou7aHoFom6yOunZgQpje5eUYMN3UgTrR
XK3EHd1vZhC8EOclaLzotVrTgMM48rEors6pwuXaf+xdqJ32dZXUQs+zTQsoOzHLsEOn3QZVIcpr
vSRt+uSYE4LyIEisecCjU3XJ8rwMI11V0qZiZf0AZ65Mvl8UHfvl3h7ZI/rkzWlhVeeKGUMs4GAc
Y239sSzgX+I4egPUAqzSamF99mdUG/TdBBLO+lIB4LjRtYiRmtrneYmnlYRsnZY6OxdqHK1P8TwR
p5pSmiMrta0k+g5elJfXrE7nHqfwCqEzM5j7adbxYd06yUUIlMiXBMw3JCO0FkNSVXqMsGBFlJln
7ZGUPi+9+wbcTQ6fM/CX0nuw+4Si92UVZVn0wH0ishnYEsiu+iZzPdtvCYLk+F52g4ONZaXTGk1l
58bmoNvbz9MtSBRxLnkhQ5XKpXqn4s7gfxvsuvfkcUsx5YHFKyXyTH0KBK1WYRKhqeoMkqUkBxVj
i6w5kM0BYGlQP7ZOYFa2LM8c/xMO0XABth8w2hCKPkwZW+X/SrcpF/+9xzjJITowPgq6GpUkhce/
zzG2dotffBfcK1zGPHWouyQT5WcnSiMau02bp3dMOsGNLYcf1tbJ0FHfuyl2gzW9/JN2dFE9ChTj
zqkD33s3z1MHliud7HNdSyhjCbZi85MbNeN4zLUfMtqLRjmb2Q38rHqIey1qUR3rZMI6QQ78v/za
uJUl3pcVlLMHqwO2vUoAneKUi0J9S8dqKS9eUMzNuXYd3AI0Y9LOPXBnfRzWmMS0E6E73zPjR9cX
4aVJd+qhfzNKddKYA5ycqWIcT5K03bMVkToc7CBjvcFNn09zzOhPpmbFHTK1QCQPWaDGGL5ZG72j
uGiT8wxsEnOzVfQJPqjzJAdfzUd6D+5XJ0yKh1oHY0jrPSqfhyaRpwH845W5ZhmDcIZvYZ73r5bj
Vs+1j/URLnL+zU6U8e4NBkxeTmf9Xc9x5cYnHfhrkRxLb2hG+x0YnPUjUZl3pUHXnJaUIYtdx2KN
gpEJj7Z2wG4osg+CfsDnEPDlMCa+BGlO1ncT0vUMA6lo+WLX/nqZet8XR+XU43tV9N2HFC+Ap6zK
1ku1TMHHKba8a5rY4izKzrTioEU/kky1V9vPl5OzdrWBoKInWHnZXUdH/rPdBcFfixvnX9JxGl4W
a0jfZeDn9/WIS+5B9qN/EoVwAO7m9Rzq0ufoW0t9b3uTfGSwu36PLwQTP+cBmUPpu+DujNJGheks
PzpcID/10II+NL49PYCy589zhPT4YA1lf66bYX20lzr5BGxcPzhZGnyI3XXxDyV0hEOV1fGjLUv/
Sx3I4UtCX+YKb8M6qmBI74JBdpwmbdgcHWTT/gFunX/H8IL2U4fFn8D1ZqCBsSjrW+YW4h2zuIsj
Ixbg8lehe5q7wbvOkXCfXC9DdrGqFT0mdqBZWIDhLal1QjI9MBkudd4cWgB3kViqO68Ilvera01P
YTZ2V4fWGoLMEs+cdF0eayZqYiM4CP8DVJuYCZ+SCcNzBEHdAh947Dp/OSC+H6JLXFfp33GlX5NQ
yDeH4+3aLCUjiikID+MUEA+Lyv7sE4DPFmMo3gdZFN15ayHA10duAKes4HNM3UmKPcNTxz1HtN9k
A+sfk5FSvGNpFkeVdEzMCFzU9+CzbJm4chjXO4ffNB5UCFqHmMHdYXIfEE5eBFzsA2dm+woWZXw/
VPktb6uiPs5uqz/gUsqYb6a2kfzQy8CFVjFFucGW+42A2ngHlz9QtDBq9giDxcVKwrX6P1Hqy0uw
duV9JTtJzMjXCtf1ZXqZOWwwMBzbq4QCeoi1134K56JH9d8Ip6qOVqFymY0H3Wl1qbNm/MuJpvY5
pz94xopcIRlSkV1gqjFnZ+CN17mkoaWl+COnIXUPJfO7Gr3XsG6Y9iUrfbFkhH1/4vaXKow6696Z
+ip5x+zR5o4bq70j7ZrumYwiTy41tRGDlXuXIznHXZ3p72lHeG19SJ+uU9rfBvyojnMSQCX2O+sv
CxZlfsCdw28PXFX9I1zb4K7MLf9RrEv/NWmE9YD9h2Jz+fop8735QRZjyRj4MGhOVMD9XzNnx6Oz
BOEX+iz9S5P2tn9q82q6hMscvrrO2DDMJ7WGh2gKIuimJIE/rbzJERhhmgAO4EKyNQMEiqdeexLw
Kx07JoEGCLaSiKHY8Z/IgOKjOw4YF7Q84QeYau7JFvN0n68hhhZ0Ic7SLfPiooLE/phVUEsYotik
3BBKIRsWwEfSdtzXaGL8FN5C+EkK7x18iBJDSneyH2a4wufYk81ngP7goPUaf0vxU/hSYQKN1QWk
VwZo89Q+OUmJN7Z2oBUW6VBfMxEXX32y/7sIA883f/TGez+dIpCTOT9KhjIy0yJtU7YmpsgXOlT9
Q+EW7QkwnvaCX6WnsuiKH3GX98dax/HL4Bh7ntHP7up41cdajdMZnDZ7bFbVPfbF8syFfy8Zyvy9
Xx3sqDPaXKLyiN29h2AuXpGB1UGXPFT+lDwXkfbPSxEMF6+fsX0JsNxBg24F7/xOh4eos7+CwfmP
utLRMcLT5zonTgq/h717wqeh/nP13RzyWiDGQ1NNuHj4avgcglXScamq4tnKLPfIISw+tgMDpMLE
Wu9totkVs4X0zue7y1OkfOtjHitFd6pNkHzossJRp8rivPyJeTr4co+9C42ItYipKKvVMdhCsfYG
aAurkMKpW0nUiiPOxKZWcvFwy+T7Pq+gvOwVKC74FMQ7PLHXQugUps77KOPR9HgqAgrMmK1Eiycc
26u7vHHo8J8n2ld1ctR1NuMIHNWs5elUQmLmV4IN+ya5MqVSdMPhV3AliTyskw1j9bB6Eusrpt1Z
/0eKDY5WWBQZJlyytir2SPtjo1xrkZB9Z28avFFbE73s49hAyzgtUqn1CZ5INtzh52F1oNhZZ+x9
vDlsn5mqMzERK0uCqTxLiO752RoHvNEsi2nlr1baLvFPmx5n+gDnEuGM61ekeBYE3fnSR37Xvvhz
n5Z/TkGGeRowB25IH+lGp45z7Dqsl+xHAFodhFcwqQw9iYQTAVtnhgG6nCeVWjHQGArlAwVi1uWX
dC45uA4U6cEIvKZpP9RbsVsmdZufpEOmc4Ktxv9Obh2Tfl27BYObsWimnzBmKoluNLfH4Mc/zSq3
i6unOQi67GGxQ7ZYHInumlap19THya/W8BsJWVScJZP9rGuPnqj9sNNKmxUbLsHryNr1dauQk27F
fwdzah4jMhZn/JuqyXD+7WU25QL2igZUw3JKQAXZUuPCtgxuu7OCmgrxGoHURIGXvdW086iS1K/D
8Jx6HH7DM7kUS3im0KKmd+raoOmedFdsetfYGpfsSieg4zsL5VGuWyutxntMpVggjCynobphA23t
GTby0kMsKC+sc1PN02ECD2h6Y8t1gBVsfkbH1bCWdvaymF1Dqsvt2XQF7Zqj42WrIzrdGma24Xno
fxDFvmhBBO6pgrowurc3WDbKG7MmUS24PMXtaiov5uW1G/Q/UtLx4Vt5PinHfOyQ4dZYm+ATa+c+
j1SgrPvaV14BShbxaMSV6nsZUJkpMYi/J4T4Q/lIXdwrIOaZTkX3sGZwyNXRtTn8m7OESMk+3UjX
LVzDEWoJXqU3lqqIcBC6AzQ0l5oC/vGmltSx4LPBMRCuA2WP+a6MPvQD83jwrGG1YcowZ/I+K+CW
vMrRN/2Z0I55INUmQpmQAwKrZC7VwXTGwbhyfsJAzASwNtOqg4jVE5brK9RTYJU+yaY8vqdYp1d+
EFDeR+j58wpAc3XEIHGg2p9V77ta2+chspRL+wy0nTe28aSV6665/9MSVe7nh9YjJ7LPZT9hQXaf
zNlt+bSDgY5a0YW3N4KcPT8E22vae4CZP8d03psUy7PgpPLEvNCUhKUO3pWV39UTc6roXOHt4TU8
gjLsDX5EZWF6hqHOmT1ybWZYSOQ+aTUsZIO0j7kUTE9rnrHTxgv/eh4tGM4oJczS65lP078tW6dT
4loW4ZHFqs0aA0z1/hdahqa/PNHMsfNjUVI5POks0DEjedLc3JNcJnPbDupQviTslaJG0T4+Qd2h
pv+iXzX9g/FNLDZClkeRFIT/OmyM5mFkalXBVcz0ncdjivsTiyApsELjEJCL/loSFuzPNhQUfBbA
lMrmIhGYqK9UbcW31tBk5mM5JE710c5rCWdGewP7cBz60n/N16ys3+GTxzE/UI+FL1ssmcLB9JnF
7YSZssYqvlmBWrkLNdlArpaygRm2Tderwjxz2fumt6ZquFPusVEYcwcHt54IFHvztsKAiw9Vt+Id
JRdLsu2koXBAkAGBO4DQhIB3cRG41dPArg2+zhGNpe8iJ5V+q4LJFPqDCys7+GfT3ihpGwo0pnbA
aRf2NZZL16nz3Qn3FZE23zqXVoY81IvUuKUsPoyg4rjFox2yLG/BCQ6OuRwcqtR6XZo4WRjy3GL3
d9zw3y6Z6U5sj2ioqq7BjyuNl5S1QPmo/4yKlkfrjCLjSfkbuXG9tZM3jHI7sasE23y2gfbNaY+J
jznnPQAVfjintmlAzrjo6pctRu/H/BKVwKxJtXg/x0D4c3O0Yevrl4R6nX/fbji18jMeq7tEhhFb
w+Bw9Qlv6Dr4vIUymDUle2JHQWsUoOvruAEopo1qTe/nZTCBpplG84uynwFsU1Qn/Zt0jdXYEdzL
XKKjF7NTO0UXSr5PaTRw+UNDs0Mw5JckADOwjiwWKvEGBFeF+Q3Rd+bmNy4NlF1z/Kwz5Trxi9mb
QtyXym00lP0tEIe2tbAP1sAxDTQ0t6NBH1VacHFJspjXta0X/D0MXaws5pmQ6KEeW19DtUDGvNd4
KHIdWYV5ZkM+L6oyjM510GBmf+l1iQ4Ib77aRAKgQZPzZLVN7Fs6PHWJSZw+ouecEwWRvglDs8C3
fu0/fIwlNT1RxTgdou0cFzd90G3zMA/NLPr9ZYfQe9ZXYcjE4tAPmQk34Zya47loRkNqikRkMjzD
iNQvCCNuXCOagRZ8yhUGKcmvJOw/Dbczzl8rJYe7tGhHT55zRA91/QD8GffD1RmRa7Uf2gQLMTrb
YcPiv4LyVzb83wg0Rz1UTa5glSgoCNDvpA9PM4nxM6qLsLxDI2fINKsZbi/ofw5mlyO6M6s1tAXj
wY51W3fT97F2BFC2N/iNX5wCWy3RfHGcxbQKbFrIPBmvgef3JlRiiOZINEzHm26Oxx8hA7j0S3g7
cqx6vJ3fN5A/owDl4hozmeZt3OgBewOCrqV5gLpvTQbQhQXHVVqpgNe5d9W3w4ufh0z48UBwyW73
5p4SK1PqDhbNWtHdAfLTdHpgXKfPpa11yvvxJ3tl/MChaWq/PimLkvI0zz0iomdI3ZSmp8zLcXQ+
7cReWnZGYpnEjC50v5RTvNYJDlG3nbwv421DMxl18tInBr/qNT/2tO5F/3V09NyfBWoGtZx6FDvc
xZ7pMGPUvP+isSJveoOyf1tet4ZLlgnB0q4ShS/dOYzGgmdl+4OJugxuS0nMdOgrtgKei4V+KbYs
3O5Tw7jeHyADUAwZM5hrczIJOZgdWqY5rI5DoWmiB6duYwuMOCDxCAerhAhHx3os8S2thpzlkt/I
ONJn+F70MmStCQ4IYs1BNXCU8olNTakKO6D1zWcUKtR88N4Yskb4Cflp50RQ65tN0NmoOsAjfZvS
5YXhVv3oPQuSPtSdbWmZz3Q4gvl3GT6j5cRwQ8ZUZicGkppDU9lpBv1xaqihxH0bLtkAA38iO6Kr
o12YyMe1qkMLxLld5wad1C2N3pv07QCRLr5XlldE4+mfzhdqLt6Es+mj8DKgKHgRtzR4OxGxYTeH
txWA/wSnKYbMIwD2G9NdXxCzdHDNF79yh29VFRgyzJ7uAsIMvEB6W7m8x61yZCHta2boXNPonSEt
88MpHaB/XuMkpcdwLegnVk85w+VIx8jKzLbRbso+iGvbbLL9uUIRNDslQcDBheh0MrvXngknzBEc
o1DaJz1A5G2O29kGlG6IdAtg5HyOPHttxakMvRL+xL5m9soDtuqtABnpFt/vYb/Y2ubBxsuEGG1z
VXuZtED3wQG2rYuB/sdWkWYCeh8ndZlPPLPtkN/3NILG7d6pictLvzXmFidCP3FQyLeYkizsgke2
B2yrng1JlZsv4FXv8remK3PWgSzBGJZrtHGV4sUzUXdv+fkLuhTaitvRtrWY24mho8FpD9nlFtsl
k235YanmW+5QloK/bf3nIk/97ipnRsI5990t+45Lf+VLrM5D+vOYFw6R7yx76DTlZXvQ25JLyAx5
RtuPXFWZ/CbiEXAA2I05O/95m9I1h1s2jObl274GbzpAJeesX0fLRFNPkt6TSbUc1QsonrRCjCuT
2Mzk9fKw7Q4ZnS1gfCAnOzvsa317D94Um5duByOn/BBn5tKjW1N1T7n3gxyvKVOvJZU2Z/H+N+AD
84p2ygEFoTmgnTHAovS84iMeQFXYNkXP8BZ+8x8qYT6Zs7/SyizXVmuTxeTOYMIHng4mg3LAWvi+
XTqyX/LUaSCAoRXmFPbyIV9f8xRan2FS0eQjhbqlQNB0zVLfzoFwAzTAKG+itHVFAHAZvd48ewx9
q94o9H2jDaC0M4vW3kpSw9DleeOtayqxXYWpnMjgKMkyd4TcdUCwDA0DeAOqkZLavIxlE04KEGy+
aCctNnFkGC570YtbrKnMdk6ulJ3Zn4w07PlMU66Za7nlMHu2qJIZJuTJkH9EcJjSGQLTYd9b1Kpk
4ygiTPCfbhnbBtpkXgyCeQxAB6PsgOG74N1QjN6woW0lNxbLliLp1r+ftWv6kVuyux/diMvJMv1B
36qhHAEUadjGxN2Ykj2oBgsmvEEj7o16S5vAJHlbFjX6M2Gp2TL9jPkkfF25RYqqlKoDGyW9Sa0H
Z9Ohuc1I/SMzJHsmeG9cOZyTeC37Wt+fnZV7mi/e4JZ9x225pi5u5PZlI63uwlVvWuhFgPqb9ClN
0YW+tVVPyR8RyMzr3eAuu+huMNl2hu58YburVEuCV43M1YaYkMvqOZK1veKkZevEIesx5YwoB8Ny
2FJtegojiyfYnpy3xt1ygU9tDwKvb2lOwmieTRrruLVpFO/4XOCVt32ROobDfLtYDvLF8L8yREWv
XlKa4L1TIJBzmfi+lQLxFuX3Rw3d6gZhgGLx1qNwNFyaSKe5q59i4ERMhsNNgu245PJYKNE35Izz
t0p8dW3mKj3uAQhKtMlLNvxrK4AsDXHgCZGGE4ARS28WmHzfCqRmdIu+ord1K3//Rcp2i+a26Wx6
QzYJ62Qe0ehVfoRneCHrZME1dOTHLgOfbtjPXtJTi5lcf/8bo98NvLC/2WrT/LJNqRK35bBDmOiR
l2F4hU4MfbcZ0Fu/7JALFu5T5EJh1vYlDy3zSOnC3agqt4W8kc5QIk48vHaLVeCVZLHkiQHEPs8a
x+u2UwYdz+NTQ/gWL5TtzfK+7mGAxgefsWL9G+RLo5GCRh+xKfbTcRM07ETqEQ0owaDoKVOcc5iP
66AenK4hV7lA0R4Ukg4rG1mke9yLGMDJecCYGXPq9b5t0p4h7EyG091ytIz9Svzb8RRBUcfrU4My
W3UvlbxwNmmD2JQMe7CK2tQI9Ia0NsVpu2VugnGS/DBvwHvEvQslkr8hLPNiM98LWVtHlnlzQ6jc
3kj5nCDOJw0fP63AmParHdEyUGCG2jKKSDrL5oaycNH2cIUDHDvLCYzO8O9qJ/LYlzDj+AvzYU3r
H9DcZFboxlh1MZZaSMxXy+Gu2MSGmz/fgMMNy9tJtQxNZcdEJdA/RWnvmzRjsEOTHBues9mCTUt7
5zTNVscffU8o46AeZ5Mko7oxPCDw0pXbDdbBLIU9MVEbwL5umdRODCdzvH2mDXUIFHJLa9omMjHV
Qvoe0RGbSrhNR4+uDUDCGoIy3c3BFJE67rUkcxvMFW35gXMr8aV0Gjc7573jT9Un0GWTmMPNMksA
ByrzSp2FxghgKCr4OIXlgc4JOsCNtJbXVtjzi9ON0+hDM+W+t5pZ+P4NIauQUYpDAcOG4L4zrfZN
EWUNTYYETJfd5yPu5MHAUTW53+j3prQd2nyJ2JmVN4KX7wDEdgDsQp1Ej/jcN/E0FCN9p1squkPO
9gYeh3A0eYX5lvXFOmppYiCEMMVAuxamDtWiMZjCLL2MUZFixldfveI8zAiXYx23jqMfVgf5BzlT
2NRyfepQvWiMHhMG/CUGK13Trs5/aiYxJMslqlq3/DhVsGvCa+6GKoiRVDmZxIIngnpF7j6sUh7L
cFr6n+hvhNJ4hoMcPVNqO/Up7PDIkH+MKCj8+IRgLi+NO/vqRecuBRy6rirqwpNBo5ynsYza/lH1
kKLwSaypxD8suZJMS1paUb+2LKO/A4u27msdykRdwnLE+wswb2FEQQZ16kHgePWn3fWDeI4cL22u
qeL6YFF541KKa+XG1hKcx9X1r2B+ufygGZ/kXho3XexrJ+x5fXTXUp0qUbowg4QbkRdkhF/oJn4i
lsOER5c82bOG/+WN+fwwMIkch9aF+s551+J9NZ86yF3hZaKtJw+Ju87iMS7q1R4u/phMExhgjIAP
p+J6tlCBFsKSTxbs4Xohj3WXlCVGC1Bbh6BNZ+OaXNutF9GttURI9xD38gUWUlyOygwfUIOvj6JA
EVQeCjyXQkpN4kN4stkG3qmP8S99l5LhuyTaeaWi5MEZimIKD55ybL2eFD2r+X0twmb4JoIWVkui
8mDGBBqnw8viL26LlLK274qybI6svUG975A9dvc9iKf/lNSjwLZVKNl9jwnKGLHZIcMCDyAC0/K1
WeE7YZIstfKZjigRB4IM41/5Fta4YFgQFf/IeRNZ+g+O3XkZTSKWiGltBBzc+QTWGK7YmcnIE1+D
lfQKEE1q8vBdXLMBh5GTZYzokKDbHyDJ8GQOg58wLx4ee0U6AyWYmqFYmsC/y2i9YMqNnS0oqtjC
sgWJha3abQfFnihvKb57C0WFwBvojxikneJgS5FElhokrbwhrO4mwdr4m0w/AwPWHoT4JzqBpFDb
h5Rb/5LoZ3Lz7VMc5+Z4gvaKdsTey0CBOMfsMPZBupz0TVa3Hzgb5Lm1SFPP7W+x2YNtdoRCbTa+
FEDZxTFqSgtBibuuwZdU9YMdv9d45lnxuZoYSflaFJEpkRjXUIufI2oy0dJSM4no/63ZTHKknZ7o
NsZCiM9TF6f4P05VmP6YsTiS94xWspuXqZ588ffW3tzudtlxp9F0PGcroQIulrkAYQ5qe2IAbzTW
r6ibquUsQBdlfEEvmmnv5OWpOagZ8mHqqOKWlWTcpAuHA3OVon0XyLKLr9gmQs1MbRfJ6PvekVm9
XDGsmVDNMPAir0f8NZwZR9BRthXTUNp0/VOSeODXFUKkVMeqqsALzt5U4Yj1za3d0rGugpm3mVAf
o5GPj/o7qD5Ooh5z0KtQWdijM5Izsb1TUWSoro99p9rsoBs76M5y6If+AGnKtY49Wbh47nTSQ35a
5qwkBWD48aUgLboE05zX12RiHAIVAUy5C1Yv7qfKtpgkMdIoPKEc07SM6vqvaiqC1ynuqjvhxvI7
h8/UMeLHXs5pEqTTCeYhX1pH+fQIiAgzdlDd/FMVYHB31HXiYw6K+dxAk36IS6XOck7YiBP4sv+j
w36jPY0oq4drrmr9ffChlB3i1cWFch5l99ZnnTu8W+AAnSLAlE9DEA+Ps1367xCsePjnzqirLm7Q
9M9hoMu3BeX1e6JbzVsufUbnNo33Je+MI3pKnA98sag7t3bmAd2C59lf0XwR1epOTH+QhmQPIy+/
Hg6pkF6EbyD0QCaRJz/AoPWDx3hGWB9Dgv0iLQgeXtWN7hstiCp4cinzGAEUzaVzzGloYy8/MFPp
5IQqvGYRmd6hoK0V3gfBWlToYeOshAzmjm9r28BAytzQsw84ZtKLp3SZj4tb+Ae3tPsnKNZ0i9uo
dhm/RoFE364X91FTeKfS8eZ3DE7DWdEW0Vc5O8X3Iq/kA8xH7/2sHVZZEqaXpHNt+Eu1/+DOYxUf
J3B7fXDtdHhwHFf8xdnGyaDWsfrLcvz2kmfsO0q9L5JRhX+m1EPYqczlh9ZOmsvkTsmVwVX64nna
/uo2bv6aFkF4DJKquMzWmn7MS7g70ezWdGKlqxlKE/bPre8RUgsrVycYdk1/ZY5g8UMLy/k0xmOu
z5Wyh+9wXzFDg9kIAOjnluoOXZURWdLOwZ90mNMDGq2FTrVVdc/xpIfxbEu3aU4qabFmnexCXaMw
mr+VCbXYqc1G++j6KQa7lfYfyzSwngLO+Mc1k/AG8yX45LR9fZFlivNRo5N7jKkzOJETdpf3cDdl
diYuiU+xXLJ3okeuce7I4F7mrJh/uN2U0YBWMR15DwPQ4cSNeJ88I9v/YGvkS3Siy9g+YlSZPvG1
zFDK0vWCYqj5XlveEnwuY4VlDf/iEpv+wN8FZ+Y3vOba9M62VCi/JAtkpuApnnUU5WfK7zUJPwcx
b0hX+F8pSPTX2s8h9OL0QAPVEkdL5q4ExRCp453XBSgYRfnU6P/D2XktSW5kafpVxniPXmixNuyL
UKlVSZI3sCp2ElprPP1+Hu7VU4mkZU6vWVuXFSsjgQBcHD+/elizKOvvzAka/hX0HLK06aNlxvdl
6YMZq+hg8p0v0QijY9h5BrONtcWkZUxlh/9L8aDrZpGx8TMh9bk4ZAsZYqu146JFlz4k2ZrBJOoF
0LUm19CV2d/zdpkORRkO3t2spzpIdIXy7nZaIqBdksZM/cJckvWx6tvJI+LB6R6TNLCrfI9JWIzz
31xCSdulOgD75YJWrdrXOVjRAU1Ev1yw7mKWzDDIrcd0yJ31XdnzS56wMF2yHdh/aE2gmUA4eckT
NuslgQtdzY+Lpgdz/Qyw1jX5F6yKigyzzH/baT5KRdHPznq4n7y8mAkP2WRwYsmP4lS4s7y8mD2v
pl8hcHuMK7AfMh3wIWFZiJ26ZqV0Ynucq8vC7E3kcJlDPPZVFNUGQTuhM4g/6jys+EEF9Fl6O0P5
PztojYa1iJ87/8UJsVZ09sB1uEiiubBd9w/XHEj+2qdofjgXYQ4iUJuht+G73dhIQ6GS9xPz3TwM
ABb8JEK1ldvw6W5oHw2Gteg5pcMwfmEVStf5OKYwFmE3anZrhTsyuMQdanRo+WLebIoPh5Hu5fdx
jpDevMJ23+HX1+uqi6/HsYK0t3m2uoBrShuuEpuhNjw5bRQE+edSPoiJXXxevjJ3fc/em0Y/6NYD
PmpjslwXkNLc4cToduzmxp07LMSeIsxHuJXSBrKwj4RhxTyzpCvEQTsO2LpJSmnIYJ8vFz0Vp60R
NS2ZQM7cCTNkB7AG5xQyuvU8gQdHc9Q8xGbYDNlt1EwNL2xFZpvoVzGivDV8zG03MdJTNdp5uO5B
noTvQ5xPWHQ84WhtuX+EuS9uJbFKBzelDNMC1BbqHTCpOvEra5uK5oNqKQV65mJRUmZTF9dHetar
Zd1DrvfreR9wDsWClNC1ldJQayNxfyueGbhiGgGUv/BKHIJ55dosvjImGhPHok7HcsQiCSkTDVof
NSDfvHIqrNbkENLQLfJizNIIBu0Y9hTnxaHCqqqNj3VlNzxE26g7RiiRH1ahXWYhoE55UHZCnOkM
PbxOSLfw5kts9fBXOpAY5nXRHclJ+Nft2jCC9HqRLck4ePe13sxz/AnAtAA/MV0yzbRdjWkKT6P2
BoDEKzy9GJlXSQ0kB0/f58yh70ZrCbDRTureuO2kKST+ewgY7+Y+bZxLLQ3m6BiZducmDylsPe5x
SJyaj74zn8+CsP9RDhI87SEgYlZbNloDF7Ocl/OZq2MaOefV44guz25ByE2yq0Dg4d2Xu6asZoSc
Vu/S6t5Lzz56CaKH60sbzyUeDId01qIyhf2g6dbw9b9omBj60W9TyNChq2C5WoA2W/qXZAA47kUD
J7wI9zBKyq46oDcmFW7HJkFhdDXXHVFu9yP2UCBWODqK6ymbVNgxQIezE9K+gQkgPFZXaezq8Cv4
uRhNgGsTm5NQlR9jG/5usavNEcO8aNIyPLVoyVJwQsCuLaQ0friIc1ShjcJcJe874TKjfN4awvvw
ZNvBdAsYyyn4dugd8TKb6v4mNwyrCH58cDHzRoNn3TNiyeFoRm9pDghrbP6gkuz9glMEqa1fFcIR
WfVY1KfZcgry5CqNUY/fohRcxiZsf6gRZ8Mg5c+I3EV4MNI+CtuHtc7wNIWqnNX4GJZp0NAChfdy
tlequjipihvq1LmK94u7CCmnUnR2axRqSb/XikE0Q1g7iyp6cF3UVYzOOhh7rHyUmlN5B6ZOZ6/N
I0iUYzSXCGeEl5HZLKIXieTYasODM+IvAWcCaxk+riwQQ/MsJW1KiELGvfJ5Uqous0a8CFwGjOzV
oC8hHq7URY2b/t4Z4tx5NDuHI9dVmSEnhGEbne1lAobcYuHgq2Fv946J+UsJL44NOgbiPtfB3M4z
TBEG/7OJeSt0mlkUkLCBpouGYn1W9UtWoAIFlGuFomK8PRFfala5vEmDh+FK0yVw6OBtpuEI6lsV
tj/fK3Rb0aCUdFVi71FSiB4dqiAxqVRD8H8j9T9b6v+8KDAhMYFzDJG9otPg32zyGKN4AgZMeW32
sMAA6hmkVIoJq4Gu7UlFt9LpONZVxVwJJqEVixOgXvyyJIdBjVYMmUIvfYwpJwp3R8KEAPUCMBPm
nWwIoOETmrEB4Cb5NlR+VIwfsqwUW5oy4krYgN3iGLFwU1O//dSxI9mWMzSX2QXJOaKMo62y0cva
QMbIX/vooYwwea+PlCN+WZ0oRRj2xw5DCOYFLQix08AGdREVyiU8qOK68OHlsoMVV6bfZE4K4WAY
htueCr48ha6T8lmmy4zBtTUSbiZhRtWll5jMkMNjIINUsqUk49SzMQfFKzMoxFUVl8EIU9H/5RgI
9LHvNIS8y5GWknhS/tCKX+IONT4Bu6yLDeAFs6dTQix6Jjr7bB50CkoJHaZYD2Anh+GwwRyGHCQQ
zmZKBeSoTbpgbSjCJZQdukKpzhL/wPJoOkQIYlWw3JpQVOg1+5rWsoHnY362v50ja4GazUGC6EsQ
WVTOJ8X2kqCwPsX4LTxZ0JKyj+g6IUdJJe5c0PEHuRDmlWJoZ1a7ngaYslVxDKRtedafaX/LoHUT
RRevob6R0mHVjkJ2KAABvyAYnPzWif2uOoB50GOqtMyPp3mnr1hKYP2/FoJW0aXkBrd7yZO39frM
osph1EKPkCC/Yhy2DZhMdtkZRKd6P/ig/WwKiFfC7Gll58FlGYAgL9epRJ/VDXuNIUgofesLi+5u
8cUyzvFMIFa52YWevSvKPG8FPFQtIanYnI41c1elnOaHB0cv8fG+8Gkp5ObJbGIbNG3KbAGkoFKI
uK9FPryhpLnhPWVJNkcD4bPDkmgnM6FZgtlR5QmSbA/HmRmYRvQ4oqdknOqovTLhIMRXMa7lFHY1
zWouoMg1umanfJodv6EeXAIQgO9jzVzmiJPokQYmptAiVcX41lgC2S1eWHJjRsWmal6qh2lq+OKQ
ADoY9dqfWNJ9Fvh21UQJqD5u6kMHrmnxj3ZCnvASVQ+h12L7F0h6ouW5AmBRgFU/C5sf4jzhUn1Y
kmKmqyupCAp+YpNkiKm/KOQHxwHx1nt7hs6kaOnKyyozNEjrl4bpryTmwX+toexDQfT1jzV+Jhk1
tGO2uIWHrincDQlzbUrrxokMkL294kWryagnpUdIdd1EpEAfFCc3ki8MIFYMMomrkB8SpCByQ06P
gJBAOdYGWLJX05J2hY8qQQA8C+f06FyNqCohl8i77CWOuc6CdMJrJ3GafYfINvyIGNKY9OvGLOn/
H0GmpoluAzoYho4ztXXZo6KacUa+r6pSAIfo8bOejqs7DOX3/LyMTExL1gP2/npGHJasHng1HORo
JUEUQWo+zRdeHOHyv0v0Is6ua1Ozm/qQV3o0Bvc9h1DGZM95nWUo9d0GvtMkPTq0BQoB09thLOKM
IFFj2bLVCcjN6Hopu6xx1M9UJ+ksq1gBbFwCJTNYUHD6KoNGrNTLNAh0T/HesnYQTFOiu8XSRjkl
+PDq6a291vGVo7rRh6u17vxHXBqdCHGAVCNIlvV0rjOJMRafhCAzGBSYYDCmfqyMHAIR3t3hCDew
0NqkRNVpm35af0TJuvKBjDoDIDobhsgbrgHyBXFDGLRw3yFACzMyC1tB/1D+UArqtsrcEHQ9ESht
o0/P7mwzgxS6692licZd2hEf6z0Zczy6Y7pX02zSplDQDZOpXVG17eaUCOn8kaZUjCsALJjzXB59
SJnFXVJlYgRbbidYq4mUCmCtrWOI3Zoc3fQftszeir+emdGTjgWztR4DQY2qUp2d6OQlOA5EwU6S
qBpngGOJ4FHwejL0GCwFRJGLvUHiD22CXCG7canD4cqEAUxU76kxCDYvILsH4t9UOW5Lqo1G93ss
9tVoprn/ZfE8H/2apFSo+1F0GEkYmUPNrq0P6n0NkkNuoC7lXEwbQBMLdowpnIhUSLGy70/gbVhz
3CkjWZDLRiyT0l12rGMxQKcSqM/6UAWoKx3AdYytnyNBBf0eJsI/DPYcJOv57B4SS+Y3LE+xxnSS
hcnyfH7ILP3AzH5K83y6LQqAqvSynjnn6sfRc1FR7J0OFtB04Uq9Qi0Z8ZFI4/ie0w9AQBCsFYnx
qEGF+Et9QcUSJOtagDN06gXcLck8aomRhCtF+VDbZSipbo4Z2Dx9tWIXwyQIMvrZrhCJjyhAGil8
gO+oC+zfxXy6fBwlAXyUaCqAmTiw5BKQUPKZQW6QimqA8FnUL4qolLQo73FPwh2BKaE6Bk1Wi8aO
U46CMxA5/Zln48ImY5rDi+dbKUEa+JKAdDO5Aq5n+5b2zPZVXJ3VRtTMqPO8Bff2ZgD68U+m5gvk
3pEqIFXNEz4vaP50XqEPm9PZGLKQLDKlLMkxbGDb99xckJyVSEYysJM57ELnqmPV1OdrEwdQPC3V
91aDSD2MHyQWOMDi5UgasgKo1ddXizDZQWZt7XoKMTc9RBNWSpQxBobm3j42MZm9MkfYj+FpksUf
GVErG/fimGlR3cx9rXn5rdMiwgJcdZpwesYQh8XykIfwYWxOVo3n/mHzH6llZQ+tGUPL6o5ZC9rj
7creEd2tiMqfT9FrFq00YilF/4Jx4fOxcBCvxox8GkOd5QOw7daihYuwG31v4iKM6pZmhV2FZR/c
ofZNRf8KLh2/sXVy8UdgJxjcYkNjh/M3awQE+GPCdpovpshz9Ha5RczCuN3eGjhgwxum0jR3bmpm
9WeEF6JPZ7W+6NN16yxGrmwbUUB0/EU1iiLZBqzbWkzKIQFh0iCvhIKh//Z5YnuagO2BHQqWPxya
OM2dTxs/Zc3EedsioKis+ylhm6mYEN6cgkCdsVFbjrvOJLM9wYl3TK30Ro67t+/i1VlSGIDiWefS
/+KtbL1ZPD3WXFvrzDv/rF9SUyeLGQ3QRs/n2nQeRQWiSISF1EjEsjJ6+2Y2RjGmgWUezj/wXQyy
OvCEeXmuTsOqbzonHO9iZxZyrXmkymKFOZNElWIDTgCa/4u3L/zqXTig6IZFlU9b3KDH9fLCZu+T
ZBLYw50jN1wP0TRO3cpQbbAb3AVVLTAmQ4CuLJJ1+9u3sf3+NBbE6u4ZPAQO0lvvQPCusYuQz98R
UiG7lrFg39PCFtw2jv1CpqHO8m9f2SDD6ifzKYzQhL2iTmoeRqh0SbZnWwRVEdbPoXYbS01I7oWc
e45+2tQtItKzfkqRk2Z5/hz8RqzHiiNjw/YMPxlEvmN7/va9bYeoaXg8C4dGRWBgYbRtd7gQTDBU
C/VbdcJWbLb+rBWUQ1RKHX6w96RaxpEqmLfv5TwSfu52mBi3BTaZAQbWaQH39HKktC7yescGxQU3
slcsnCVhCz7bqH9Yor6xB4S5vad/yzNXtKMNqy2Nbw05l1m0DxryEmhDR16A2sUZc5gk7/hlboxg
SNOwLcfyLOhLnoEp/8ZsqXGbxXCQ6l9aBta73xUDsIfC8J5h8SZEwaH7Bd3CJFzHhesMGrF5Fnqo
czxoVvt2Knx/jb9aTtvX2RX+IjauQOwcLJ0eCWPFbybvgu7PPKYB5VQfzTAY7mcP34HpWNLG8YYf
jktTjuyL1DLhEvYHVSFif6UG4puHWn96+31uJz7+Hrbjm66JDwvRgFtzUdbnERf8wLtTtE51HK9x
PWHBl2IL/6wNJPkJPqexFg4v9e2bcF7asfIgTYth5XssfLi5vrJjZQ8dRe97uUuRzbGpjU1X+e1d
MAZ5+CWaZw3Xnl5bIHI9rewkjKBMJoYl0kUpw73Mvu89Z6mzCyTZOtyRsI+yb7FmEBFi7dzOGLGJ
9Adq2+TCXgCwOZREwkJrMsyIXhyNYHAvKLFi21Nlb1PQxyPsRveEk7vqLVfRPMJWY+eHWf89cJ2A
nmtLD0p8Tvb1GBIVv3KYiD+ChegjksooCnAXqqBQNSZ0gEwXhg/MHt+nfFNLq4tYUvsY+YGT4Nlk
jV47HunIW51fQvVLY5rQY7ZAzb/Qx0arI75BPAzFRSalWZHfCQ5QbsZxrB89hyKwPujoAPr+um1i
nHaPtA9i/cvbb894NYbI32CF0h3Yaqj5truW57MfwMtP7lRPvZZfn5qJk+Q1DUmURYQrTXkA5imZ
2Y70N1fNy0bmPMFMFw06fc2EHf4KHMzfJDlJfe0CEK/6rM9mpE8QR303fA+y3SK2LnAtFnEC4SEs
29zOB4scN9rlenvLKap2yj/R3sVWeZIsZBVspLzRYD6dLdLOWjm5QcQj7Bj9vdmx2Zk8HCpdckbc
wDU8Ws2bBW2EJt56gHq33qoBqtNFDQsrOmjzWe/5/1WHeDoMZ4fkWtcT+WFnQ7ufSjPQGQhQqVPc
KuhSlY2NLAoJtkuoUFlpsXZ7p8m8RRZYAhD5Bz5rM03+V0VhNjbCsHGqb5M49VhoCk587h8/rp97
GEQ/ekEnML7QwO/uvfyOV9e3aFjBxRPtfJuNZLOkl/kS94tvxDfKq39iQRAHuRcxIoXhCJ1EI0XR
b8+mVzfAa4YU7OKxy0GD5fnl/urSs3TJ2OuucdA9rx72+WSnttkINqxYlx3aBcmFA7fX+/r29cUX
/Hl/J0IXL3g4EizKwesNIZsnm2ykaLlJWVzWT74/4BoWd25IZ4GbbrXu5JqkV70zyM1t/UXNyToa
4EBKDcqY23zvzLFGay2q9oaoi7gZ7j27rpYvQdGm65WC7cvMqKyvvdEK/BxcSJyx1PaehGYqmq5N
OnBa6jwMetc92Q30mU6tWYi1WfECQFLECg8KWjCGUCAJsdFosbXAIYMMXH0GvxXMhrcf67aGwxCa
gW2zGdAjEHvdy9cawneacY9Ib/qAuPF8B6k7ybwdOXVtRi58mY0Oei4ZRuIs9Oa/D6S6jFg7QJEb
3HdesrN9yTxrXrMv7goQbXvomXII2jDP0htJR03OojZZQ8re09tf/vXlWLmAjCDfeTrb8+bdpgl+
K8G4OteR8PX8/kOLnI+Uyr0ktL9zwVelGZsuxygWMbIkCTDfXrLrwlm4aDTXSswkvQbmCHkqBh2T
AHhEsNuY38QLlEgDRr2L+dK9OUD4zE+kdoV6e4OjRkb/TrXIVMKHE+lCTiPVo/NZvCzFR9geQN4l
ypCokUdnHfocvS6/FfTEEY4WRLWEi8BNainRZZf3GMLKdSIOAQxIBTkTXKWUTEnNnGEUigEvKQRk
38dRS2PGHyTht5xE2ynFKZh+YBXi6/WUyKMZQiv8grqxELkixYjg6YtnJKKs+1GttGOy6nBQG3Cl
Pbke8I8SifaMpSbUfatXimMYiRZCq9MS1sJF1PGjikqHXthYD+IrMX+4snwOXeqKJjXsTNG+Uf4Z
cJ2F4EpRjuXZJReHze8Lxm3dyW81O+p3U6u1i3vRFSRxBFdps5KAJjsCuj7h5oIwdkL0eXIiMt8e
5cNSxyK1HKc4h3NmVN0a1aGuMFJbvyi0mmbaWe5/bjTIhiQdHdGcPHtP66WjL+lFSFzNYuylVa46
c/pmIB6m14xCcKMAOHwhROhkcu5syicgP6RKaru0E/spRxU64nNCW82mqqF3Vv9FdemnO1w/0vmb
JErDJsiTfhfxuAkUKXABTWnIJefhWhpCfqVJVSpMhLY81UyrwL0uzHoKbnBq7IZPKaGFZNPQ1HbW
4CDLkkBYN5cnnBm7AhCOvLrIwp/EtulO4Z9YfINilXj7ni6/2xxHvRaqL2VmI31UUJVpESb6GDKP
O9fAbtQ6VnlGFMeO/0TbrM9S3blQSvSS5kUANdIgouO3VbbSkX731kOUuVO+HFTnV1EFkFCLbqfq
fYYDdsTfcQFAZL8jmSOz71sdxx60++uQrZ+l5MhqkCE9F4j6yG+M0zV2vkgpNoDuMPxJ28Swv4DE
jsMDea1FbZ4wvNKWL569ohp9wNxIyJMdhNdAb5kzrR02xulqdPmhk+CjaksTdyf00rjiCrm+spnw
aJIyWDmVuwYntzqtgBA8wK71pBBoVkNB5F8LPH3HJ8/Peg3AQ7Z1lSiylauAKuCCxbWTr7DTjfRJ
DuvBnZmy2XnijnhYNdjhjr7ZVUfU72IYSoQ81GiyX9aaianCfpQcItkUyEgpYmBK5WBqmqmj48FM
0OJ6qLEkoDGtvJiUOZabYhrYHtHhOgN9wxwhBTzTNhzvvcyKJihlyse5nGM2W/VN5RDzFxfVl1IW
SQmeMpCSUz3zA1/7ik/laB0DuXQpwElpr+TE6c+2Jfq5o64e0w8lcoqZLrpkKRmWrXr6i8ItSUoe
pa+KElLZuIaz9pCvGulf5p7qAuEjzEYmEKqOpv9YFybs28pyxoK+seysS1jE9WcxGpGWI4y8UEY7
60y+ApA4TyaIDhK6UWJNW7bXlXlWQNec5VAQEpvvKnlWCd1aGFUs8JjOooiQrjV6bIjOfmPETnzn
JJW7ormTC2VShj6LaDFXDuMuq2I9g18baGRB7gLNRoHdSNuHSf6+s8lJay2L/5nQat7uLkRFj2yZ
DC8Dvrc6YspX82Nsn1e9jqfAIq+Uf3KlNM+9E8NvBfGJTVbsAspTTmLGP3SPZ62sUq9GOOCuX8bB
FT+tdgkF8EovErU8yHamcghQ8jYlUGzhzjAuS5z68jzCNi5J1i9Bo+GYDb2OA/CwL7VW+L4YUrgv
RTAY49lU6UTvieNXLM/BPzKXzmKZfw82tIrxYVqgxmNBjnCfn7fkoV9hQSUtf+5f6qjVC9KldNbE
jnpNPqSovyCoqG3O9npqmslfBQ6j+iZZdfaY7qQ90yLFR6j0QB3uLMoMEBKln+3lulKjmmLTGgTs
qR1hPzp6BbTeC4CNOh0U6bda6pdRNC6iTJB/M6S9xyyvLms3SCzi4KAIUBlJhYyjjAVVbMZDyeAj
i0qwWDyZysGJszDuUs1f9NsGyRX4To0u54+WVJX4awSiieU3LQbtOU/Rg8nor1yKVBUSVkN4Y0NU
zXNpBiDddMoUt1ICu82REWvJ2JUAWEgj/oUAHlqCYRSUmXXSXNiGFRKBsx64s8/GQnY9CaiM7rSd
+3siOMKoPLi0GofuOOg66bDHXhrWy2EbWOdgPFUJqO2eBF9WgKukMQc4hwSXr2WwjxpEAPEeabSl
raccSQADQeoo1YKsCkc10KXiyMgWUVsoUBCDI7TN6oSonI0UfSPQSNnD40w6sqkad5BFlSIWmaSt
8CJxNRECYrKGxKoj/bGc0nQotAiVF+ssVP+BAbN2bjx/7AE9e1wzZVhHK+mwoclprtqlBpZ05DWe
FW+K8KA8vG31G6kP+Y04o4kubCEV1oqQJC2v0AwKqZfOVsBddQCjzAW5H0kFmnZ2IYvl6iSLp1aW
h8q7SMGNkQR3pTujhBvV8JTSUmmZ4MqCVDZ5OlnZwnB2iXMfYwS48DqhwfAkWeTpGV2l2Now0RPN
FzG1cjQr14JUzrlUUKmFRdhowSJtOwhL3pXfl02VIIsKXft7IV92dXYw6lNi+ojWiyG2PVmuLvBl
a4yibvwURmPpVGQRiAS63PcEB4kjgEC5JY1ES89aZUfioHRoihz2Gg4bJk5vNtX0XgG/S+dgBHtK
QnJf0FxKf0CQdFFUp5KpZVBe8P6bDoeK6lGfEsuA6iSd9Vzp4iUfkppjEPTXdjj4frLm7pVqVmjR
1GfGPkL5Fru7Jh3PzWZ2yQwh3shihAxJBz0EGpZMOit3BIGN62DesPOWKMfPT930D53/rImxaLAl
M3LUQ1bRQ+zQVWPvBccpnu87yVvBtR7bnyOHkLmqDzYC5y79/e3j3bZHEfimRyID+JjjE7C6bdKt
jjtXSVTm10VeQwNXBq3KlWaRmJnymvmPLmxBekQ8AkYHxgFMtm3F5ZnVN361xtdpHjf+94WTgoec
oCYSlGjERpuL8ljissAy//aFt7AL7XEOtL4NQge+QojEhnqpab7V8tvjy3Jaat++oinZu9F1QOgp
ZHFw9cHzLxAitwbkjXWIu7zc28liEa/qsqe25m12dtvr9cJHvohpwTDVj2/f5JYJC/0VRyqD4wPe
J/rrDN4FioXn1aN1oRhqkgM3q/zyNhXtUt2f61w7IaiqYy/Ftc73/I9zP9Z1fVHlMwy6nYnlgfax
rRKtivYwtWA17wqGgVUcbRkc38RFniOPSnKthA/rtNga72IqVSs+FhhW07SXs8U5d9TPX/P//Dn/
3+i5Urqe7p//zd//rGr8XqK43/z1nxfP1f234rn7b/Gpf//Uy8/881NV8L83f+Qu+bOtOmxJtz/1
4vdydXV3h2/9txd/OZYi2P5peG6XD8/oMPrzPfA9xE/+b//xv57Pv+XTUj//+sufZDH34rdFSVX+
ov7p6l+//hKA2vxb/iR+vfo38SB+/eWifX4u82/lv7Yfef7W9b/+ohnGPxB42SZhvpgU6bRZf/kv
XMDFP3nmP3C1okvDwdETfTLme1m1ffzrL771DzrR2Kyiq3Dofev8U1cRRPLrL07wD7gDZLkErs3E
8Jxffnz1F6/wf17pz1KtbXuOxjpzSvwe9FBItTY99grDAYJb0gmH8KEZ0Cf5s5Df9UOC8ZzZRRbe
xEuBuB7ZRTf54dWE6WLzBf12Ud//9NjUrf18K5u8P9jtpBJBzuM2dLAwnAxetgo9x0nJO/CMu8aM
XDM9QgCJAXD6ZNI+9wX+BuAsVRclB0oZ+IUXEdTA9GvCFPgkwqcIue2LDJ22T6/igsBby3/qtDJZ
3+nUv3pkCPJAJWgSQ+t2WIhf3uY46144O1Z+p5l6Hu2EiGi+mxFtTl8rm7zQQ2EkUXoxtWbU7nBm
EwGdHK2rd1qZf3cbIL28OWQvPLDN07KWplpmP8/vClrk5ffWGsf4xFKRZjsOHZV3gkgyu+2hLaM6
uEn1Me+vI7iw/vd3XtsWOaJX7rIxORBcbYd72TyPMO1TTCmm4LoAm4yNa7fqs57FdygC/aaG8mV+
6hOqqh0ANYxlvAOy+io13RCHuFJfbv/z20Ee51BsAK5ar6I154CUsSm1vGtx0i2fhsjCEL8ascWn
aT4TAGKfKK2zaOY06UEiQpcCDQbmI0k72VPVpdZy+fYtiQfwM7LguOyYlgu8EhDKx0R7OWBya0mm
GfHK1eB2eQVDN2ra6CLtIweb+i5KvZoDtrQmCQanSP9yeihM2e7tuzC3WDOLD+hSAMiMkAL8fjNg
eup9OJvGehUuAWXsH16L51F76+gdlB9UkFpCWIepY5qRYDeVrlW4j+2gju3dAnO6D3fZwFHtL92e
HX1fLuTwLPuJnPXK3I9aFEfL0Zxhq95EPRG13+J59jsc80Gclh24cZN9w1xewLRBgDXzt3C0+f9+
qKPeP7z9TTfxZoIDAcXBtjBMQ70NwL/5ppqTAp8kU3hSQVMexTPnSU5hGXdZdEap5fs1akbcRzxO
AQjwh6an2XuykzYoNbTxbc8Xfvu2NsMAeAeGD5QvcDyWOPaEl8OgdqxkGSpzPBV92mcnjUNufa0Z
a4T/ehy59/QrrGJnR7HmXzT+UEbvzYwNGsENkDer62fKD6nb2yIOti8pJ+w/J0NrjP6Os3Nu7opl
cf5lm5Oe38VW2vWPbYKDww4jlf5LHGW1vuvKPHWu+sIYptuoK5L6AjZFvqSHXJ/X39cun9d3MKNN
mWsRSImwyGbTBAhlyoil7ycU1vPxQiEFtId3rbn+yegywjQQNXTdXVn0+ceSWmt+Z5K+GjQ+EI3p
G+w7HiPnFQDa59YsvA2H01Ctun8/6mtC8kaaac6DHXfTeuIBVNHH0R/s5tJrYcjfNa1jdzsszkPb
fGewbHJUWUxhw4F826S2uQ7IoHhGPz0DYL0pm6y8O0ERDx58AlON44AeubhaCyIyLgBGxie3Xtv2
ssCrae+SIPpUpJz79rHvrb9PRRa6zwH2XHdmh5TnaLu5Qd4WEaL2DmWiNRMe5BEuY0VJr/1ne5O4
edSigGwB1BoX7O/lzRtLY09B1bUnMrb88Smb5tQLUbLOFp3nuTe/rIu7zg9jTRDGX9PYVj1uT77z
/PaEe3V24DaY/Yx4KIU+K83mNuzexgmEeX5K8Da7njPLeBom9H17xOO47iDlnjzjmJNeV9+CPqTR
jWPT+DsEczjPF0WjhfZfdEg62Cvv3Nl2KnJnmPRBNjB1B6dya7MWCMZhagZufYpNOvXX9Bkmbx/l
oLgHDB/r4qA5/WJd5E1cDntSFgjq6h3Ivac8tXPvE9FP4RwB0Sz1xxw4wnmYIdJlD4zsontH8ni+
l5+2L/EyWbAgRFFuevTcNvc6kAW3eL0/nOrOKz733kD/eMlbovhio6uz68IwBoQKkDiG3RpOzt5y
FyO6NOuhMb56i4XlbUHKBHITSF8nWgLxyZuMYT5GoVHsbbtZS7xxSEaFUb9637LFTebruajHDwRE
NcGxSfwBiyYMoq6TpMQeZzdigJneBbAQunbXzlHz0bMw0dm5tc0VvLLiU0Zqrf07JBkxXjZPAjoi
JEnwDf63Je5G1C9t7eNANBvrkjzpxM6ku7xvG+fR4uU1gIhOciuMaD+/PV7+9sKwQl1wBjhr4kDy
82LQ+xVUudFC/4/obToETtdcOIEbxSe9KJvhGpI0dP+8M/r+4e0rb6pM8fJ9SKE+DAXHoQUgBvJP
y5CHNUFInMJwKkhAnj+SKeV9Dea2eF5p4wS/E74WmYd+rjPjULAVr2RGtHn2znT5m69PuULn3UX5
qnOQenkTlZVHtkbY4ClP9KY7NcNsDHvNMVIsNBwjmp5qqCUHWrtR9M5O9HdXJp4dXielJM9+U0kY
zVxPvl/3SD2NwcXuJCzCvzrm9D7pJjJU6dBiwH+sgZve2482vBDx5DngoT2j4aKjPd1sAAjJhnJe
ApwJnaHQD5HbzeL8YwTXbQ31LdC11DisELyrU0TYX37RjZpb7tksw+4GaxIezttD4e+eBf7NAQcz
LACM7VsghKimDzN1rANV6dwCbNXPuV8Et40JxPg8trN7vfpzPLzz9rd1ky9OqAGk8DNT8hXZdK1L
vUYN0J0crN78wzKX/qe2NrtPU91ozT6bmprYQPw4V4K9XC09vv21t8dSXoQg51AXMAFM6klxfz9N
gWQ1ktZE+3UiWC/Hiy4qm/E4Zl7iHex0zfaGnumAvqlZ44Xc+I72UM1QyDHzXKdri3XoYeyxKt2F
WdN2eCd2o3t6+xZfvxnxeECHIbb4/LG5w6H1B9ROMXeYJMt8yDLXX34DudOuArSm3W/kLFkJLdOx
fefV/N2z4agO29hjfaCDsZmZdhF7Q7Cs7am2pubTQHrLciD5zwr3pIG7+aG0y/lrFvRWB8yWuzdD
4Ja3rhGZT3qBRCjaLQYw361DVss3cxhD/53N62+qOiLbLXFn1LucTzebF9qsFYQsbE49DqV/0iZL
WzgpkFuOC+wodw/DN/094cV/sBYjvcoJMRj36NDX5p1H9XohJXmXLqDh0gFiCd/ciNmThVjXRXuK
AjfWGMsFYTgkcpraVYnfXXJYJpyoyDxIu6m+jswwPmJhE1kf3h4qhtgqXu5hVJRwPDmHitGyXVaC
Ol2cJtDwenCrtTg02WCtx3TMQ/KogmL0Dx5Sxe9VMxXeTiMh+HfYNFp4WvK8vMtw6U8vGPPl56nA
1/C9JU88g8294S6iE31Ey9d75a4QV8UABL82J6oR1zpiR5XfavpCBJSuRzeUFvh49Wn5Wav8pT44
kELNXZQ6JdlAU/HcJs2SvLPmbSm+ZB6w9hjgwFTiNu24zSo862NF4CCPC9Ndq91NXYUeJOhIaoBI
GbmE2vr2xZC7yXd/yuc7TFaJ03JdneN7SUPWp4TreXwji3Ozr2aoTDs0ccuxB9iGZlQU+mkYzCB8
775f7R5slMTcizftIsTadodMcN6U/SA/2ZOLgQnWs1ORfJbBYayli/ehn4lS/FdvRWX2rZ1SP34s
LXSGv5Py1GOOAzwIrPvO4Ht9V9ThUOIQ3TAprW3rDFSw1iy3SE6dXlUEMM9dPnDO1szGTx5MzIPc
62HoNI3dfaEu/JJXqzd+WKcBm4SjV1SkL5xm28bF7O0bOwMnL0YeDVV2WoRZvG286TbrWAlwPHq2
Hh7xZGjR1Vmc6Oh8WtGYTYQYeSNWl5WJiJjoXygY2bdSNye6B5LCNdQO/ynVazoaaaZn93xudi5r
7Pj725qMGPt6sTlaEKxFatx8aQddqv/Ldf2GSzWdLzyQ3/5Cr3YE37DoMUC3ROuO49dmR8CLP6F5
qweY4vPryfoe9OpG68lKPJLp1yYYFIc45+0HjxjHm7evDfDxch7DHIXGynprsMxQMGwxm9BsZ4vF
JL1YagJvgoc561YeVjBpwu815YxVafsZs59x/oPIYtsbrwhjWsn9XNa0fHCbye1/n849I4Ir6Dnh
FzYxTowhFpDxkOTV7O81fY709FLHum4eLnRHH7T60sxYu7/M5Vylf1lereX/j7rzWq8TSff+rcwN
0A85HH7ACgqWJcuSbZ3wyN02FEUqMlz9/pWk6e329ExPn337yJattYCiwhv+4WOOmrj3pVScx1lM
ldS/x//RL0NuwFRbmFg1qVh2jwMkzMfkVQnZ2bhCi/dApQGPw15GWXSoy7bHoNiXkCerRLp9ick4
3FfN9Vnq1lTdESEYVUUncyolH982qJJhyn6pLw0cUPBT2KhsQP03iPRkssir6OWLCAfl5xKSMfUp
YGy6JraWbk6x0EGmjd52Xhodk4UKfuOvH+DN+MsKZNKctyf0Urbxk9XCAG4uXZ/iEpv43PDzYcXD
JcMHeDbwcUvgV9gIrLCTu26yYBTHY9RIE+jksjDkgA28zBi5dJpBnlRJJ/3Bv+lBa+p/I72zvHNY
19GwX0h33IP8GDDYa/XewKZoce6MCJ0l8/RGiO18F58qFRuu13n6/Qgyu6sFuFbT35rWTPR883a3
QjGRrOO+rwE1uHKdPK+IffJuBED3yQcJk22UWoIErpFl0DpGXYzVmfWtxSMzjSrEgVEppMboiWge
DLCXNqnpMQdrk0+XOAY5TDwwRxFDvzpIlUSHN9UKBOr3iYwf8beK1jsgiUdKBgMrXPpd+T3KXwVV
3tZ+uyCPnEjQhAxJ1ii9gN9+ard9ZoACdHFfsCsqah/t3K68D+GABu8j8J5+vEHEMv/u0xoYHrAg
XbpnMSNndg39vp6gm/ZqykxgURjYTVD0o4J3OUlDX3QtAMc4iB00wbOrPIXnKvJiPNaqNv22+kmy
k1tVY3oPvk3h9diJbV7SCcXs6RHV15Jbrl7vvHCp3z4H8G43YJilJOS462z49tFpNExryOJy2mkR
ptYahKyKsTX1Pu2OOYWjOAxz5d9EEdbWzoW94E1vEIXncF0vTbeJxuqd3UaZE6Ol2Q9oA9OybK+2
ETEVEUPlX4ZbMN+4Mx+EMMfQxHlz3tdrZB5G1MSp/CEygTWRZ8ynvIfJ1vLiKPbCLm44WT4uGziG
R6u3EMQSY8sOFA/o6K5rHNh76zztLRiJMSlZSwS9K9AyuSdlNy/1dEmyxDMeAyXwM0pNsq/5g1mh
3c1p7SnQDh2ACcYaCBzzwDZd/WuuYvJQqXG91upuQ0vsTEFMPX3+0XKRA3QOwkfI17ipggjnzx1F
bkZJNH7gntE0HZlsgSe1fjrgDP2HnNeG4RyMSJbfX1eZM876Qy7JM+vW3qNyFve7s1hGBL6y0Sb3
mEhyn14hNtYKW4x+6cLNer2ttUAxv5c9XOHPlpH16hztrjs/4T7lYWRaoAMQnUu0TLIPzUyXGdW6
F6hU1YGU/2bCzvOYR3mu18XqdeydOY0EhGGFHP0ZVfp61qfdkocAiSZcmZw7FNR78djZkylPlqJo
HMZQIcEJYUXXbuU9O+AcfcCXCyVIqsk4zpVxQbjbXmeKHEglb+9px5GUjfDNmaVeZw781wdG/zXA
p9oT1hK9w9ZQ0f+r3G76NQC2OX3qZS4CvDCchcYgYr8NIouharu9OVhLN3UHF0dX4zdE2ZTxzoJy
LZsjbcOwvxuHqCrPPjr9BZKUxtQiETztxpUcp3wu0rAqnfoMFKaLbnrKrvSyMPDAG7avDGNBT7wT
Wf7o5r1GJaNJQaH2bUk4oA9/72kwfo1tIM9m5+sDiigog8d70fetTO2t1+toGSecwlWkINSh1Jvr
ng8aIPqoDOfQ2q5GhDPks4OLO9NwbSblXeRy8Lb5iO1zHX2AczrwUVov6EqcqdLrvgZyr5IBrb2x
9aokw2i2nthY9tGnlByo9tqZZiGumbCNuujX3rJiy6qo3CDD3obhJZpNIQsa+Wq6vpi1Yi6PmNow
2hxzDmeRYaRN5A7A0t4ONoILpCNPRecM+UCZsreK20phhvF13wd9Xr/FSq6V6e367SyXValxgw3u
nHpxbZuWKmLt6w7R2/FbFq0OFN4OCTvzIAElveXqcOk18EIvRp9XM0aIfCwYfb2J1xMt9gwVJ0uf
xSWWrKyoZhn0+YnoqeB1VWNW6qFyA73030691rFFNiX0dzNh/7NX5xtQIts08Nc+MjASXOwgMRn1
fY291yZR1Swv34zhN8MeocHNV+beZvEamzA0GMuyMglixnoBKIpUQsV7Snq/ZMmiyl4M+YfNzPaq
fyiNTBl+gqZDq46F1Uos1Ht3WFiVCk1vdlv3NS6lP65FYgDWRg3enKzB0LksM35ur8ZR9WwQK0Zy
fADig44HzNGj6ZWY2aBjijeRFxnUet4Q12g6t0Czy0Ds1JYvrbzXK+Df17j4YGwUHcxDLSp9gHp5
LaUJLXTtcjJDdPt5L7XyYHE84DlmdNVj3096s4oy5EDKJzRF9airPQBzgqo43JEWBoy3bwuif1Nt
hz174zzqae60lhaTGoDSMy9aB7aSdfMGbTLxVOQpiKgrBhJ9KN89dyb0KevWVhWMqee9UU5vvYeh
IRmKVswensNIhuMnOqKyPZrEfghYW/PLSDVFoK9fVJiIPwnD13q4b2GBJaQYv3YIcU0Pm+E4LEbc
4kZdqK5ISRO3HvU2DJFF6JvuXB0TOhohMeIh4oIyvRFlwbEvphbZxPMITJzX8RZ7CLtv+X0sNvRD
4jBPRHy/9MqfP/ShQjDjco6QGsa6oNJfmPUorrRX3jS1LCLQBMZKaIWl2mD7dNTZMPDW2GLbwfvC
TtAC081LgRYzt/b2FUFNsIuQVodMsrjxoMbym1sx1CwRQxUtX2O1ApGEtHVK1c/v2tf5jOymfnU5
WuH6XHoFhEB58bktp3aIAzAkfrkcaAi+UlL6oF0Clq8pv/cDmup2SoQPmFbPEP2YZQUafU+XcpL2
FVjnQUBAM4U064PhGEEOmxnI4mMwG33zOSrw5vsWRFwvmazGdMdTFAxd8xkDXjSvqZZI9MdxIqn7
bj5bIKx44rryIDX0LpFnWtLqkZ/KwlQ9Nri12MG4FOrFpk4MmNre4nK0b59QMHXQZp8w+OoxuO8l
TL90VrwZ512Blfk2xDLyWgTP93Yz5unAhA6L6mHNN2R2H+q9r5WfYO6FywCuMdkaRNBXcNU8qJUm
E87cAEbQ+JQVE+qW7/UoXRRjZTe/4ZU4j+jnFPaeIbY+DjKwrsc5bMvuQwgox6yOEXR7b3zv4oUW
TqduRg6bzU7k3p1lUbAazzIa9PXNXGP4D8po9U9uZXXuOYM3XRuH2ran+n03zMIMzys8oGG/DINt
bBz68ZikWYd9wA8oSxQWw8o60hvMNs7IpmzL84rUNfdWqAZkgoijdbfo/tROAST9n/z5hemtd7wS
mPSH7DVqftuyO2FjIpwS2xgVO/GbSMOM6APO8GG5lc/D0HkAy+tsQAjtMJIO1ffYkXQmcHpZARYt
PAC5nxB0AWsaL1MV+GM8RRjZb+9GEOQ+qHtA3XWCiprXmUmIjfEYfgp3i3nji6wfbBrrlkDe3pt0
uArfUqdtzushV2o/6iqxy23jEZzXX2nM3IViM9SQj6uUVqxOykhABraM19zU6xv9Xe5ggnroG4/V
W6Jjuq+3WbZqCyiEyTjSmSgEk/tLelJG5cu5UPGZK7hE+qx3NsoiDn4HOtO13Vyf3j7b2iTSCM5E
ux4p/GaluHnbLgBhNJwIE9bybBQEfhnYx6Sli1n01+hCo1v+gTwxm63Yl9gsoxlgoXqHPFAw6619
G9C33ZBZg5QHpSuEavWd/SpgZy8Wz87Gp2zz/WpMMSp7iUmzWg/LG14CbVHSLCcP9YYHRSjgzICu
yRNG3aQhwnbTabBIWaMeOR/l5Ja9PPt+V2zhKQJVtmKKZjbqzhkdZfOuJ4aNXYNZgw64tDlXEZGj
U/12jIMpXdkjNw+aDePymsbghpVbCo6hPzRpP4RzkdAhGtnZEJVnliV7Ee18ymkBcZ3t121ZELeS
IL0GzsiRUbLpDUcDchqcd9nP6tctbyyqiHjm7XB9o49IRCwrESNZQUUFS7UXTl/3GvmIEShqi4OE
qUMFG3VSNtXxNVzPs1qngy3dGp1QbPBL6Nc7utRgrRr0eQonMXFAhIOlAy0TSYC+PVTCiIqrBd3e
zX7ajGhd9pPHAK9LygwJo3vTVWObpw3E4vwbTIMxu0fqU8nzLgoDce65NGYHp3jmT+1iNqbcLcHa
trP6MyU6GX6jTGB+VG2m1qdicTQOCgFJszy5mGl3iEfl2fbYZbJekt3fnf2Ud6OzfyS02pVxGlDL
XsUlkmOWEmkv210+rgqG8Rcb8Rh0eecCITCKy4D8hzi30GvsYqhsU/tB1Gr38dipHBGeqXsbgoNs
3zZ5GNvVfbayarUvjGZU5ddytC26CTjfnNACjFRzib/37F/s42zM9zUduQy9UaHX5dBgLR6dtJ9n
/j3b5zKPUkTrGpm6QFZ8cpZKdlp2nx0Lec26wwso5Zh0M/FOp2bZybTWsWmokTFyBI9ImAxINwjT
QiarUMP+9S3jeouyCQN01PNaJHjNVwwHpTe2uakgq8yjjgA+wCjTwPKjnQDQJUXXBExKzHt0op7z
vG36Ov9xDNPfhlSWXlXrtlNuXKgeMT0E4Ev5/Jpyy2zXoeZbnPu2JAJv1mG1gqLFrDUAaptfKBvg
OTJvAiPGzdXv/bg7YbdsGNtMcAJjvBCWGedvGz9xWInj/BaO6NBalMh/tOkg9768hogTlu+xTCmm
DvlCs60vg3mHW5Bu+aq3jDemh0GCwOUjt1tZ/LKtM53MZCapZKekpQhBJws/caAAvOFWW5JkrBkp
Jiv/zr5UsXXt3WZFB6mQ3ASo365L9ZElhVlzDNSxN5GF80CKXGTItS83vMBuucllG+4+opLOblI+
8dVuHkBfrsM3J4qm4RuxxFR+LUKlykfcGEym4dBvY/l1LKFR4rIRgO1BoiTwe3fCFMrU+RT2Ohr3
tGNDtT11kFG531V7230rgZAIGLIDZC2SdYSteV1mvur9u+1m02KWvxSPAnr5bQ90CoRjGUuj08PR
qNVkI+2JGIiNlPD4YR7C3r/Bp1mfBKtlN7yqtz2MFRdSnoAM7xDhCMyD8ICWXhaVseX1RlXfQoRT
vDD/9RyaTLTqKwyvX8L53nR0tpFtgZZFj7Am2h89w2ZRpB1Lwt3Tfx7SuujEsLdSzwFpeZRB/MWe
/P60wQcW8FOZOvY1lBA9+QQaM8R59UREncX2gCewOCm/G9Bnz+jstSpZA2eeyhQjm4yJub6BBykC
VxE1D+QH/bTFLSuKEIqLZBel22sNoDYbKiboL5FEG2pl/WSNFg5LIguLH7gs82x+2jsBaRqgZeff
BKKzGTbMMPPlI9LP0/zx7Uw1m+6leLoA9MThB9Oc7Wvm5sqaDg5gLj1o+TYx1gt9ER6bkFsPU1as
BjuzYbLK25iPDl3CEahPzd6yt5FT03EpBieBYdcMhil6axjjAdexqTmskZMZAx+YoKtfvUEbaca+
iEH17JIbW+VrLY86LJHDOAZ62b8li/mcDaQU9eTjMh2TVoarlwo1YwfEAt18pGDR1w0Jk7ctYzvp
Bw9yVgwIhorYWdiQ6yF5jo7vjTGl0TC3kT4s9R9N2HJPFPMUBprMoaLm1fUAOHiE3PB1gF+jS0qy
0jr6B4zu4Ku+E4GY61El22tFTeB65lwz7m13U43U+77hZ5abxF7Wut+4hb2gMorCCb6un146Cn+L
ePBfcAr+K27C/yXiAUD4H1ov/8I8uP/WfMufqx95By+f+F/igUM3FQS057oeMmr0Lt+IB1bwiwch
gYY4cA4arrot/kY8sPxf/AjhHbY8kDY+aLjfiQeW/QvkK9huAGvx1LRN5+8wD35qUaFT5tKZBFCG
6Arsop/hsNSeBR4I2Z0vDOuz3zvVA4WuRYdF8HUSdwzXr/RLs9MPI3T72tL7kWTwU2vq5ap04KEV
MQAmeKI/gjmIdjehmuhuBuMShzAb7tWWi7/ogP3pRdiCQJRim+GEus/9A2JEYaGiWzh3cLbdz1vQ
Dx9lrtbtL7qpuvX8Q8/y5VHoTpsMi0Y4Bj89yhRmqp/c8K6mgGHHoZ27d02xFtft0HA6Bk//eeA0
0OtfrqZRA0AXMCGwf8LkytJagn0K7iwOc3otzn2+WN71MIV/1ST+s8Gjef3PC71YC/0weH4TUVNe
grul6q20wH8mNntD/kV//M8mXwC2OIIqoC1NfnpDfo46SFH4dzW4xQ/80ow/1LLvl9XeGcctKitc
m4DXpf95DH9GE7y+sgAgEwvShy/x02VpKoitqMK7fPHCd6isY9G6Z9d5J4crNbpuCtfTOe5tJO+n
PsoOWKUFn7xw8I8eGp1fRe4HGa3piRyp2vEAs6fwEgc8SkJVUzfiL+bXn45RCM9Vy0LBU/p5flHD
U1EZ3LUTmDsHt3g3QbeCOo4Ziu+2s0e3HVyHv8CA/MnbD1GjZIqZYaQRM39cOttUwNFd7DsEUa1L
u1+idG8wbvrP7+FPL+KwB4DCZfeJNEzhhymG0spMT8y8A+8CIjoLi1j0U/gXLXgEd/5lyQTgtgH6
smI05+KnZ+mKvOz7TlyvYAs89Iy85XNUImd/2Yd1CJU5jGQdVxZNiXS2yUsPaI+jlEK/yZpwbDLV
d9iYGeIXdUOsjthLF8bojpfBqd+B4qZlX2TXhLxhlC4tiNhE4Kj2QeJrSi2QWOSWZjpQDlWMK9yo
SHQPAYIgDz2absAYVtV/xwVnxGEwD036LMjtWXG+r9KKbaNzPq1zPzfYpo0lbpUmL792rQt41854
oFFEhm4KMdgpCm77YRhVY5FtTut1btAK7tYws9OGgtkzME2xJi7IISvBSNk6hbg8PWSL2+CLQcv4
Q+8oZz0OxNAy7q2+visNluJJ8g82Uu19jz0GukVPvtXRraxUYyKCpYBSJWroQmS/N8GvqDEbv7kF
ATEx7Gj8mmPX9x3mpXtBgSyAdL943pwgtlPcM47Rhb02dXSBqiMWSyyx/MpXbVtftMigfTQdaSP6
To/uojGDhYrzYDc4QZAI5odM0gTGKgERNg3KlN9xsEORPzeQUzwINe7tNbaPAN4EWxlOt5goihig
svGtX+dNpj17wznyZRlcoviyhMcV4O9Tk4F6jmtKay0NR0AycR8WEjr32ETY8HnqNq9zddPWXCEp
ZVDh5+NHVCLoyD1wtuQnvp1yWYh+/5fQWKbrMKxCjGsd2d/SVPGulBnlz0WEl2lcouJgnfx+lZ8b
MTQQtCXo6mRw1+laoCEhSeC7vkpwwF3IjE1oIBqwsMi0iJYupZqKu2Xn+4ZxDMJe0YRDVeyZqnqH
NoshBrpetLa/1thW4FW7ee2N5bsjwSFd2pq6XeFglopJMa8XIYRfvXkVAlgUlOYkb/rtV3MhI4nr
IcCVbJX2p6AjJk53OjFlHLgh5Q3waY5K6f9nN62cbKgYyxJQQPSWdkkpbyz3UM7Ga+W0zneTGbrd
Ss9aruxcLjdYZigrbiZ7c1PZgPSL0b4j+K8xWq4xgI7kiOSxhxNitGSWccTLuaKV4S4Ywi4jbpgx
puv0DPdxMj8oq25YYma/TChzIEmSzlE7TwCDoNfEuVkE35ewwaxVzaF/NAjwZTIozxScLyIMU7zb
y/KQOdP6K05U7oMtq+FpGZW4D5agRtem9Dc/sY3JeV7UVj24Qe3d0U0VX6O1DudUgCXq0zJq5UUL
Kr2+iEhXbxTpKqWDxm0vpro11oRn7b4Ke+EF7aFXfzXNLP/CHQyfcC4cfYxc9+CSzrCSaWi10VNU
0cuMcRvzu6SDVtmn7j5tX9Dp3osDBUaZx1TQpEwDwzTfVdLsn4S7L1bSrHX5beM1wHBGM+CjhW/I
r740si9hA9wpbhc7f+oGy31cHbcTVNUB/JQNpafYjKSxJB6+SsjTu5yE2qBivQ0NjzYqvl/iS2YU
BWwWu4C1YmSeHwfLXvjHrN37hUxOIQ7ZUhZoUqRnvYfWneePZqXn4GpOj+tQGnmywdA2YwuLZ54A
5ISZ5OBDH63Vz+7U1lXypMQwCly4kNE51VHkDAkWCMU70yHvRNQ29CDwDTjgQctocrQ5qFiXR0mX
+vvST+BWQJgWa7r1AyUoDjBoqYVtL7djl1d3S7ttBZhTw7r2idi7mCQagZ4JTfQtBhCVkyBXgFMZ
prm6k8z7MF7DrmoO/eh6twO5KsLDY74/oO7auJczvcYL9OWC8N3KTt491VMPSz9x6WQaR4rTGM1Q
PGnghSV+69XiOux7KnI22zG+Hh2IymmPp6BfnHuv7kMEimni3Iw9SA82Z6eAiDKDGro0Iq8Y6LLL
ku4vdTKbLrjdRXQhmiY76FUB/CLCXTcNKLzqwy7v2TYBh6ThQpp4mCFDX1mOCL43FMPcA4T3/QS+
ocN/UKh2wNRNdcky41p79sRsXhlNSS2YIob/BfD3du12ZjjT1PXnJpkc3/htlsbwWKFP6R0HKmbj
AbMJARiqlrdmU83fjMKzvhGGu3u8NoJX3/VFsVxMWV6UqYE98XowVOiCeymK5uC0NgTpx1AMVEVR
U6xSlAJycVbhmo8HaB0S71MHmDLJcb+tMRydrYL4gCHYMQAw8BuuvdaWGkEv17MP1LCkDFJKO9kX
bCLOTtVJ4+CHfXBTDWsenEdQBtZhA90yJyZoK3FATKFykrl21aeyHIM1xZ22/pSZ4YYyRVBO41UW
MX1SIwo5KBtXzyzXx0EiUXXnB8AuMBVP23W2Y6dp/Oe1X2RzwF8N7zRXDrNKolyTZHp/zKrE21Q9
g6WsN454rPby2PFlZxywJC7ygztNPlPRXP01ps2V/eqAuozHBQv1uMh61g5eDmo8EnpUGUjqrChj
opneSYIIik7ill6BLljt0GDwxFIPiaRoWCfR1NKVEKQXCN7BvlLJQqE7P9Axoy9HnirhptVVrpLS
KDjm/Z6O0DvTXuF+DNYSzpTeWk4qvwq38iyyxjeuzaqdi8uVoyA6YLRRrpjdopYZEJldIOpTz+lo
+P1nk1ABQR1zy7PEk0FYpJSOhwxVpayPPtagpZvuvYYMIOyGScEdcoDBk60WfHvdwV3eg9lZ9oST
uQInFzgwSmPEjVUd473Jk2mlI2qL1ma8tyHa4UGP+ZnipfgEDs4yYwEIrto1gaSNsJ44jaYyUVMj
qAcGbrPHg7OsOSD53MIC0cms7+vkTNPZzgY45hQGwxOe9sZ6i7RFuR7J3Is9Ntq1M84Lyij3SE9N
4RmL2gDPbBEGfGiIIJteYkVqFg/ZlskodlHGq0+YKeZ7grDR3mBk2E8jr7hY3LQzqUgnQy9C8esc
bm0r6AdldndYrGgwT2rOFdyrSDm0M+197FZ5nGAGyPdbKa/bVTaXM220+WLd3X6iq1jXebLktoMe
B2Z93wYGWnILBTBYlBgQmBHG2qEI6HqVleDcYF1PONihskekMiXEwJOVjHUHT283FAnZOO7++9Li
fKVRuFcPEpBUFBfrbrAvA4YtThA4vcMaFsbH1bP8/qr253m86MpIzuleifLzJOagunhJJv5Wcerf
FpX+IJLxvvvW3I/IRYzvnrv/A7oXQNh+yKv+tfz0zFL+x6341vff/oH+xT/eCTV9q/6onfHyHW8F
Kc//BXEUV1NpnEgD/akhvBWk+C+IoqEuRVketO3fy1Fu8IsG9yEFjfi3SdXG+b0c5fq/ACR/SbHw
cODj9t8pRyHK+sd0Tdc0oIv7XMRECvhflFNdYqxCNHNxKnZnOAeL+MQ1j2qorwMx6qW8m3G5b/mh
ssYiCYoPgA6vyE7DYziXp6Lif+BKFmfEQRFtt5wnbxF+PJnqQKozxShuXbn1fglK52i25v3UVk9L
X313OzfZvOAK6tIlnQRgB9TlYrGWv4FLvsBl/jEsWuQJsnU82FMLJIJWq8XZq/9S5p5Mh7Jgi19z
Au5QnEWwzwlUzjWeneDrbg3fahlhc6vBPQShxkGaeZXSubvjgW8ct3kSpn1m5zTTMiPbHDwxxIWD
prs7RAk2QfiuojD0bt/2/UwbjYY/9oERAO8kEuX3cJ1LyLs9lWRPfa66+inCja+xsstxIglayuxy
m4OjVXD5epRfTa+PTvBB88NsNd3rbZFGVjEsSiwCmy5py/whMt6vnXO776E8AIV4Wjb/pshB+BGb
/QYmhGo/d7JDmEkbP2oAgpqPdTF3t67KQiDHlPTXhUatTW49BeVvsGXLpJVf+zqvAaK4tL666cZt
rU/1YADYWJ5mf3scBt6ckBx6W118XXa0x/DpSsCzdzBeRZcMmX8z7DgNI8h3qJvq1oj2T/vCONke
7wgOcgxI524au1sJUzEpN55HRnuU4EfunOxdY5it636dxksAdJta1LEOws8QlZO2muZjNftwL/BF
zAwEalf3S0BmTgaKiX0FS9ZpxdeMaOcqNKruQIprHKLNlZdFSxsE78o83jf3zjdFXPrzlAjLACAw
rNWFALv0AT+A8QhAAaSc56yXVQZ4YpCA2xDtSmXhr4cNf564WbkFo55JzjSghyQ2MaJpPHjmNHwE
GrDSyMIHqB97TMU8XyQgcXBjdLPLsufMzlf3hOERLV7XORnVjAdBPd5swTiCXWVqVoCx4mJnsvse
5uyddVgc9v+SZJyX5VrN0w5YNwVOcSyUdWm58kNV9reBydsv1HhbAwfLy6Ot5F9UOH+qp1LpjqiW
a10XD3gEB8Qfq0J+Y7ZuPgX5Kaw6dCFa77SVPsGodJhQ1V+JMWhGyQ/11NerwS2EWsZVKUX98Wrz
ZFmGUWT5KcAeIfbz6NQH08lom88o3+yZvKHkwZFHPUjI4fMP+/SfFMF/9nx5vTibqk952uOA/aky
1dSW07aenZ9gmX7Vkoupb2wkiSsb3MJe8/IiiNqirLoOm/ra2IPjf76Fn4qLL3dgUbc29U6LUsBP
hBvNewUPZuVgoWd86+rrvPAvlKqTza0ObSb/YrgDjomfhxuFJc4LdAkQEvpZEqRxzKEHe56fMmqz
wGFRSdgee/l+7FjyPYJCoOmij2hyRknhLY+l678bu6+2AlaL3Z/E6DHMxJFqDBIB7mPUGmk9XSE0
9xi24XGy5dnp1E0dqdP+G3ChJlHgZ4KtO1g4IFJrcO6aLQzjfQkuulY8l8twYeTDVaaQ7VLuwQyL
b75awTFM1dNaGWHcOdY1Cj99wo0TE8/joaTOQqkS1n2xPCuHmBVyQSxNp7+y+93AktD9LVD951Kb
ZmBQM5y6yborXBQqqgh8ZZWDJoWk8AjZ6mMe2o9yCz8Wu/m4gYanABre2F64JW1YXDZiOrZElh2u
Ja+F978VLf0Xrbz/LqD6dw0/fTe/a5P9/6EhRgn630uI/b8qh534/GMjj99/jZqQDyM7d7ReD5uF
nsO/B03hL1DEEHVBWAxlANTs+a+3Lp4T6FBLcxZxhdHL63/DJiv8hbo3fTwE4iFxEzn9nbAJN7U/
rKzAxrAIpB4OKDatFHQJf9pLEJEDnirFZYvIby4/9sxX991srp4k1Vs3e1mhHncZhV2yeSgz5Qn/
bKnZSDwu/Wuo0Qhk39jRZn6pN9rKVKRrv5sGSEwDip6fW1SrouCAE9xmqtjE8Lbu4UqRe9wFWJBY
BZU7YAr2kwdGaG6+FH0VFZD2DNLGFci9V7gPgaiWIK0sMa33ztB4dQodxJvTdV+8+RDuUbDGXdio
qxGsMi7yVoWY1taa+/0mB+mkTlTkN5r5JRIOpBrfXfpXoKxIPX/LnbBSJ+SQzOLCLQuju7Z8AbV4
du22jeFhegat990Q5yBsgO2qyJrHd1sDoAzwoAvxpPziIqGwAmIr+t0/B4AvykdE5BVuE9WMWMa9
0aH1dRow9M3fqalePlZRFw1njXmL8FtdIsR/R2pvAD0Iso8wC/zmXIdAISXwXHm0gcljNFdYHLkA
9Ejg1VhXdTohgazhYVt3XruoYZer6r3BP5qq7sna3DBPu8Bp5pPrDL6fGCu5dH0Mw9UnWBkBKIGq
HRTqfNOh9rAd3C8pZcwYnpZj55qXlSfWi9A3PMI72+q/SmlhAaTqYKiR9aiLySSVRBDMzo+glYoC
kWjDsvoB/rMLTjhxqXKt9+BAg/y2BrFpHbPccHWpSa66BrVbDZMLM+H6xoxES0mv6+3lWBsRBvDS
zY2mJu1uzOa8SxJPEmZrB+dnI5SgBenD7sxJyKHDEa3kkcAv2A9RW9IVEoOKSBohqiyX+e4PN4om
gXEyp9WVp7kB2XteRo7XO6sGvXZAlNGaQdTAx0oGtMq9ZIHJbCWRvTUPPiXcu9xryy8dVPgQTkVo
P/gEr7au5He3u1GFKq7zdrwmR+7fbQXM2TjAsSDgVHJpekxe50+IPfhuRCAom8cRyKN7YRYd4KnC
L5vTZgUoQfZZ7prXGTjZARzQSnQMfKjyz+gBUK0qMuqZ6dD6xnsfT2JE3ctFWInRl1Fz6XVV8Xkt
u0VjMuseGyXHD6ekd1thgUNfhgytkXX4Ve4YGSf7jIYX07U2bq2OUzHJbbh2gFZMBCvQcrHsZAQp
8mRF9TTEivDGTCJ/aRr6JM6mPaEy9PQ9UDbUPHIxQd2pC6x8if1d7qsIjD7eXct/Hrjm53mtje8y
LEc/diD0iRT3swqLXfRkgO6M44IKzABB4gggqvxA/jFNqQwBs1CWWIsvVa8CmlNqH5fEpNWAsVU3
Rc/GGgQgspvCUUejZ8cE1tn2J+DzWXsIsCV/RJYgsIiAhwZ7YKPar7DKUM8lRlZ5FTcWth8dF678
fDmYxe7Ol1LsCkPfxrVyuME75Tk8Y9ZyOu0TmkJUuIF0PRdoJ0aXBnnEXGGJSyMJwUXW2nIgHRz+
h7rzWo4bydLwE2ECSPjbMigWKXoZSjcIqdWC9x5Pv19ydnZYKG5hOXcb0dHR0d2hrEykOeY31ueu
p5J57wPnSR+dyTRx5U1wys52rtu3WbGvnbTzfwLf60d/G/itgjpOpAdh+Jt69uhwsOZq3oag5M1g
51qkKOa9E0Z4SO7MtFb1q6ALRPKtSUMnv3LhXhvghON0eoogMGZe6Pd+dEOvv0h+hEns6NOmHMu2
ek5C9MJ3dR+n8so1QMcHR84ntzf3hTNPDgAoUWS7kSrYNFwTniQpyUXdRB3pMsqO0d7PDQVhPkiQ
5Vc/7i3j4LRa6N5hKNFmNEFbE/5YFGKA85INpp4/4mILBUxr3QSfUsV3jPI4Cq21v9mRaMWVvHoz
f985oEiDTdwD7/idKRwtmPrzpMTkcZDgKdmKUfdCaHRwDh0jseEDgkre6UMGCoRuU1EeKWQ7P9s4
Et/p4ijKc9+bcHxcrTMe8QDthgc4VtpP8pbE2eVjPJUHQKEhYkeJJsIXLdPUxpsGypjbQQzpDK9M
7cJd2JlDegeqcxoOnaV3xmcXYXhnbxQWedRgDMGzJTrtMxpUBN8tmR/2rUpupJsSRHa8lX7X9SYR
ejBBF7D9T6k/DtEmjZUsIFcqaeZVVNkpjOdmWXEgCdvoMFbJY2mIMDvo9Tx86ZHYqD13NKoI9fU0
xGJsgF2xwccx8qkphGOzwzq6p/1W1zaNZc30K/3op6Cn2Ui1Wvab1i+17yZW8jiZmXAaWGzFVA5B
xRnaplFa1YdmCtSUYnIipYi63J83yBLMM5l25hde5+OZtQkhtLA2YZE+hRTksNlFcc9TDWqfB9yV
1WBb5XUQXOWhgZySjdzNZ6lxYOw02RO91RqjMzb0GR39oFNx/ZM5XQUADQT8D3YzhQuniQSw6Aw9
wvuu14Z5E9mZH0MSrsrbQUunLwrw08RLWc0EXhEaXcADMXJrAfOhZ7UHf8CKqypUp2uyYccLYNfk
BxHF9ST5OJRa2sRuLHuvlm6i42KYCJN2GE3R+j63ZCZvZUbIN1L7/jm24hY6aWVofzonpr0YKemg
wzy1GpgQXTkam7gO7Ic07jFEKTPXTDxWt/88ZVBtdsiJ5s99XFs/SIVrf1PBFxu3bQzRhBQ654PZ
I7Zt+8AAyCVDHSvcJwSET3CN0eBMBTXYve7U469Z+Ln0Nvb1R1gynX6NPbNT7LEd1S04X43d3BBk
jfW9m8286jvBXWBcw00co5+pWzUN+GxHw6eJ5rGVDV9gudXxAV8q/y+InBRz1agJPiMBPmk3UBij
HFP3sur+AsI1/DF8jS8LJtwCnop5SrhLO8vsNyjpteVGJapxtzBQzauobs3y0Ejvs10Z61AXwiDT
0kcgv4mCW0kU2RTboNoDzsVt4l6j9d57yHCN9gYqQEWCplTNzo8yRKly1mCrD5IX2kVAoTdZkZZk
TNnQIcXhWMFPLetJffOkRkQvgJFlH1vXSL6XYp7aew2J7fJJZFNbPwPabOoDSXP9x03hJ1PREz4U
q6Gb1OsEb5TUQ2005+xG9WDtERjGVwjtpjS+jiC4uFRSRzfbtGjMFKAygBfsI0WpzZdcBxX7ALcu
7p7NmFCaRviQ1bj+KXslK4kLKEc6dVmgcGAVTANNPZdSP712ehkhBlO0iOdAbyDDh7B2FRC7SKKo
dki7QIshQvRoF22UqmjvylqdkZtIcQfYKLENlEhzcHTdtPQJOKUp7+M1dT+hE67HUXpVN5Zxy3Mb
IuoFMw6ZDiy0v9ELTx4JtXxcYAK90zZ+4DvqkX4smIWqmaZy24P5+04TnnbiaBbCx/MR+6TN6BJK
w7QtnZ+lH+q0HQrE3LAlKfBEmKdMoeIERubW7vv6vsth6iFSofU/CWGmEaZdmJpbylvVDxvt6s92
NdOS87sqeEzSQYy7Amb8vEF2aG52dVzM37keK1pnbgizLLYx10QGgWc501lXT4e59wKPkM78UBqG
TP9lXarTVcgwo9GX0KwyuEYFahVfx1FPIOBHxUh7N8Wo3XOCOvoTuoQNXkcuTtPCRWznCpnnErwO
qn+/qIwN5cbp/KmCp5lPz0VWJDk3d6f/tpELJxsKBrXc2lZZU0JDE7bZqBSa+01Qp0W2BZ02X6H6
FmDZlht9ekhgMtKR6ZL6ZSoImreqKOhIw5LL020HweMn+orq39RwaU0Vkd3V+ziNiVkN+GodSkNW
b21oCVNLfM1VP5TS/9/y9f9/DRDS5v89bX/qUN44ydpf8+x/wW8tEm3E6xFAAZ2pItn9r8Rdc/8B
+I8dYUppe4QZ6UT8S/Zb+wcptKzMIe6PM5DUaP1v2W9D+4fM2KmZoUOGRo34ULvDPMVz8h4YqMNQ
fDQgj7mI3ywwcL6OvPwUuyDNwXYFXperkbUlhq+7l9FouSf7OS6T1iuqdK4fVJXm25PvOHF85ca1
Oz3AOZOArRDNY4dsWk+y/goH6JYsc0KvEJ+WWn1MCkQwwoCYC7h5Gk8bXK0ic1+Elm89AvHwfQ+u
ohKW0ORzpza2uUlPs/GaZKrCDDMOa6j3VSW6J3PGfgOAmaI+OHnd/OWq2OI+lIobXwvoYqTiSAqp
QNUjgko3qAbuBqMzX7ROb2kDxG6Q7dTBINlNIIneSi1cwCdRhL/uYLR0L3IMYmg4RzYyavJafVIC
QzT8hJ7bQhXoeB9VLZ5Tw+PpZqlSBUKSxuVZQyT454miKvW+KPt738Z0IF0JoKIwgxbfplIQaWDN
cAnACADBMgmCa/gg6HhnCZ333Ztdu14OlnuBijd7TXv9C3m201q0HwUNW67lFoyhqRkb2F+iwXAu
MIZfqsgEuVgbVeEN4sFT+tfsNtpnoF7NC441bIEpasY1EPBpL45fhH43YqWgCSmN25a++EVNoMxx
EORahNkQxtk7QynQpi9mBXpzrEOGs+MhbPYOfHRrJyqqG3uc6oK1n7HQhcKMHS0jDoqhaWDkObAS
4vkGKYp9HMIQNEq49/02BV6BlYm4h78VuZskbAfVMzCiqDYIC6vJzRhY+t8wxirqPVBtNklCKAFX
sm/cr2x5xwgO6dhDo90kKPbNvyFr+PaT0epD+Dz48+RLKBxUWK72dkCa9/Jn5up4UwKXc+GgU4Sh
3q7TD3+VynszFxWJrykivqLFFdFSm7EfgAYT6mm8sp9OK4JyIJNBQPSjCgiS6LX78GYgM9dl8upT
WA/tEXAZ/K/JvouLDHu+PBsjZMPhaHcr01seGkblyOj0bvEv1oylj2rmEOGj4+UHEgofbBCZnzys
tX2CgVVxzrMZ0h2imcdxEdRWKcyebotAR/CR7LYLN76VjuVOI6Lz4fjnvYMVa2sK2D/DOLor98Jp
04SFpWWuor/J6aBsSwRxOmzr945OXmAFkJlnazui9flAclN1m9z1m68aoDOvpXbKm/U/r9o798PZ
yjKshTMvDXpkUJGxPx12FtlAxGGYDKvOc0XTbxhvO6pnSBRphfHX5dFOUdNykvgcI/7tSoAA791i
knabCDQbpe8ZuXZ3VdelffA7nV4itYCHhthqn1n6fB2ywCtbCBbL8oxYJqsLAMC2NenGvBgcnRfs
acERgp7xxzKn84PUSf7U1Pmc/EwxqGlcenX87oNjzjbQviRI6pSMVEnB08EaJHUGL9RaGrWspLam
B3uM+/x26qmfbtUco5j7Clf3gWcyAVlNhQGhpRlgYDMWB58PnD0WM0JRnjVoFEShUAL7fCpb1Zo3
gh6+9Tj7mJf+0ZFlMYcrtbGSSQpc2Or8pYrgxf4dqFAQv1BaALi3iWFvJrdgxYRxF+WqVj3maClQ
fBdBYcXbAZtA+yZR7WmibgHAyt9OA4zoO2RCjAwoDSDxCbuESMywIym2im+xUiAJdHSNIDPKTRfb
bvolnGHzgsQJZg1RMjs0cBSGBj+/dI6I0l3Qm7kJRqAMLGOr2h0C98cyRTv5pg1UPbyreyePD9YE
U/mKP4P2gAdaoPD7bcLI8S86363/CX5Lne4SS3O5OhrVUpziLsQeHEV0dq4NM7oc6QDs2rnPgGEi
1KUkBdhGRAj2aSWyUad1TIXM+JMDyhrqKyDk+LCid0GHW+xzxahCG2ihPyHmHkz9lB9xklMcNNQz
t/sigNNNfxLLLOHUjkVol7/whyrRTQFzXm0jfWzCdo+kgdIAQzdt2f4Dsfy366K3dg03mJgESci4
Ep8U+KI4deGMEVIf09Rx2KOnFiego4amK9AhcPL0myFmDe6lhbblNQ2BzL0agiFTtya80P4Y5r2i
3FkSzobEWu6GzXOI90j+QOxS/sniEl4LEMwhhPuMRnLy0qB1E/KmU5ZIqfeNk3pLVBiJpwl0qH7T
j1NTeDqgaIeNa0XmtdOSblu7iCri+GUq6/EqcG0/8crCANVXa0lqbyMKUIN5Hdp5/TlSM9i7RTvk
jkJ0hBTv/MsBXQdmu+ST4dKWOgXF80GDM9p+aioRatahzCMSbczgknCeNhg/oseu2AX838pOzOux
yZL0OJQ8KeM2RfOic4JrhzTXrvZ27BrxZxssXvd1DvN56rZVLZswo94oIbvW0bLRo3aWlgZYRhUN
pk1rghv/JtqO5kTRBz2aTL3rWzN9GqCcBe6XZPa2vsE7xbJ2Aep/Eo03GfFRH/sSxmYJ7D1AOjBR
xYNjTSwqxN9qNn6JGn2JI981RHnK11p1lwV1Iq7xaSQWxcJ3jH+MIlYdD20UbL5LUZT5J6qm2nRr
Ie9CYynSFVCaCcKS9hWo0X78NBW2Fh6cwdaCW810AmRR0ihIuts+zkrsNYYhLFqI/dQxx2OJmprv
/ErrwG+++EiiRZSE6jiFeBbaQ5uDTxl9N/wCeDmKrixEjIbuOgOnZR1RM8bo1HOQJavFPYLv9CE2
atbaxSOSUCMQmbTRuSTQd9eM9Ps0DKL91ilI2G5QQ9PA3tid2t3YalaMR6XWW/8WPWIQJ+NgGH9N
rWlD/b38TMib+N/4CZInNJm5Z0ldgA8QIi4iMz83wwShN9tDlJ1yTp40xyYrqt1oVyoFa7tfeRvO
xxN4kKkaWvikZXhsnz6CMYQ1+MWTi6XBgBlZWDRXha0WG0fnfp5nfc03/fQZlPODGKkZ0Ddpsequ
IWOBN0GU4kvs4uC4XgnFfctuHD0cH2aIkX7zyekcbQPH3tkplr5qTiDTi9OlRW6Dhx4vM8uGPLp4
BLuCkCJFjcZTsFMLrym7iRFtm9S/AUpafVOtfjpSq0WRr6xrcxvEcKi9GOHiBMmQXFuRcD4LW4kn
scKQjUvggaohn+w3C0GJT4kcYGR/wilA5KrTxNG0I/1D24mow+bPNnUdWX+JD3EXo9hwtXQTAZ4/
6E6hN2NolNp2RUpIeah0qtme5ce+vbKnllkOGscA8TCi5xPLFGzxjS1/GsvCbv0/FacMZJSR58mh
FsiIoFwSDqiiQmLBN6NugR7yf8OB92N1evnISZJTF7aGfiKRj4RfLimxo4lGqAPHnZgn9MnFDuUY
IDi1pVSv17cVqSEQXDhaerUy/eUWlzxjzXJtbi58h3RTfvk3X1Y2NQTdJ+NK7yMkQSDfT+3BoR3y
lHM7hoeigYQ/U4m2tjjVR/rV5XmfxnryhFFmJ0WB6Kwic2jpp8MriKh1Bi0N+J6aepXqoqLtPIR3
fk6MtLK93hmLmo7gjqCEYxpLrm6KG6gek6F6Ehj1KSDI2oymmTwAeB73H50Wp1duJ/YyXjbqYlXT
Tu2HyawUbwgDGzVDlEpuKLFWEfCLtlzDVZ1fFTywOLxQr7Ipc4nTNZxEJEwzD4JDE9fOkZ4a8ClM
kTei7PytDvHJooIKCPHyFE/zoNe7ETQwGYlN70eQmpyOGjgNca9uKF5qpu1jAb3mSI+924lRFc+g
p9DkV3DcXvmGrwnyyb1oCa4JsIGY7gHHkZiat/vVyW3CEKSsDoVN7fmQxf1ATC+mIt0I1O49pHgU
P9hqc9HNIALKrNg2E/zBDbojcdCu/JyzLUVVBOwgvwkaP6/S4vIIUMsP0NhNDmjcwpsqu7ROv/ad
bKuD6Go/uuSvFxW5roH9J19anuU3ZxVOk9aKDtsRqvp9DWEwq2jia8OWzky2c+ys+Y1Qr5OuXBFn
r67N425JcBNvEWnZYliazNTcEUw+DMmoPse6GJ7UHD+ebdchl0vZho7S5b11eiezt2zQVFyHKg8g
OgHLMoKagJntCP8OwaDtBXjh+5xmyQEflPIbm/oFYEr+lCE5/SkgnHu8PPjyRuQzSigoUc0/tRkW
L+8IZiatkKI6TCgq/UxSjUpRVDSfU0P0UH8bzRuU0kYaOhlXvu9Cs1vOWwgkIgg3SIHJveV2e/OB
8ZfGw61HwqfvgvkQOe2Mzlvm/lXP/YjNrgHFBY9dpFjKCExSN1yhAWTRlDDdnR05IIa7vt910EWa
lQ9yts/ZRjoLoyHbAMbNXOxzZHd4HNp6QqZw7Leu2ZUHsBM/+6xfuznPVp+RDMobMMKhJ2DueLoE
ZlShOdbM0yHF8AP7Y6FeI/fW0jM3le+tEjYAu2zQBHbQNh+9tBnaEjyuko7u6suiB8DjvDZmfJYp
qBHjQQvExTENfrqs7e/Le2xBS+dL461gEDu71FhUAcrudJqYHY4Rag7agRVo9l2qQbNr6+KQZ05y
rFKr2dKzQw0PIcq7kX7uocXwfeuotfpczhMqsmn1zchEiZ5Yk2/dRMtu0QMN/84Va+3WOf0iRNug
FwlBMUGj8MW7uSiEt1lWMZADezsyde06VUZj/iFxc1wAgZ/c26XdIIaOJp25dadBXfkqy+G5WgGD
I3gin1OQkouVorE79qltzt5Q2P0xR9Du0az6n4DY+gPFg1RK5rrXuRK13uVvdPrA8cbIgZFAMDQ2
I7zDxRtuZs0IGC1UPRs8/O9USYYMKYxaHbeZbpfqpjKs/mtEp+jL5XFPr1s5rkyoaFW5LhAqWlSn
W0MTSRHY9YQnReSIA/V2yeEfxSENC750M/w3d+p/bXS8Ox7fmINNckXB73S8ctLBqPlU0U0fAII9
O8MthnUG+gZoHmmjunK9vjeckAVwV6PrRZh0OpyiQ2oH9KJ6Ftq492gckbW1QHQ2Hck4FTfLN1Ye
6XdHpFIL3BakP/fY6YhFq7sRnukgMvFy2UH0FIeJiuFe92HNZKNRrChbyB357xDlnx+Q76YRzgqu
8WWFGLuCvhlLwYIiTL4Jwql/Gvg3O9gtzn8wlA5LSpqbqli2LA4HfBbCZ+HP3uzn4Z7GP+3zAl+G
PeqnvvKhR+Cf8+J2tB2aMFTBJUHs7evUakMAGDXSvHgYUZ0xQwfhi7pEj5EZXj4D50soa8AcPeJa
HkJ7sSezwbLmITZVT/QSdRy6yUYFD/UlaSr7Q9GznJVlknhx6cOTPI81WtfMylgDr4vRQrk3wTbt
6gBninAg21fNsNhzvyTex+dHRi2/HJ9IMxfz66xwUHunVT0HkIALsMsoPo8G+qZH4qJs7WE7v0LB
mku5JdkP4kJaHDnhdkkf9pHwIlvpqnutsGG6wysEzLkZ6wYRhxTENTBtPTf952qo2zRamfD5ZUoF
Qba4ma9BH34xYTMRCtYMneYJmKJ05rJxm5dp6VUUArZlbFt7Y47X+D3vDUqmx2UDfcYFIH+6Ye05
zYQ5MGhloWIhSwDHgNfuBhyStq/0yYQ/MtUfPpIk8xx8ClS8murS24nFRQ9KA+qI1OlLr6aDp005
8iaZ06zYAr43PRkosX1pldjLjrHSRNCTlUL3VJ1gXORpdyRvIkZMk/nQKwiT6Cjx7j68czGswqLV
dVxOxTKzRZEbwPDc6LxOU7hrLVAyHSigqyZFceDyUOf3Np9MpZeAwg7vxXLPRDqFXMWaEPjOMoQ7
I0W/G9AU/uSPSvgErC5ZGe+dS4cdStyHjxqwEMlyfXu/4dfdK0PMeKIA9gdIfXwwwuw3Wpjt1eWZ
ydDh9IUgAiSyw8HvVcdtEVrQNhpwFpxmr3Sj9kXtMNTFfDqPjx8dhsoDVTuaaBYRhbsYxp0BbuM8
rnmNGiJNzivv6FtRCP3b5XHO7xfqKoBpCJIoIvE2nC6c4yqj0sQGhhgplP6Wi8ibKQP/VsMMIJrf
1/hZWL0Xu9VagfZ8i0iUjmlqgn4zRSSxGNkAJh/Mo+ZJqcp9bwyKBy/yD22E8bqC17/yAr43HKVJ
mpOwChyxDIWx7KEJQDfIGwBPINICimU/mNAvhBt0xyqa7GbluC1HlOV1w6LDrVIfNIkITyfoKxXa
wQHCGjlaxNve1f7uhI2cZ+lvaEEPK/NbngBG412nMgbgBUjUUpEtB4vpFqrb7julV48VQeFByQqg
xFnqxPkHw7LXwQh1IZZrLgn34nY2yVWLsGWwshMgJUtX3SV4z13PfTBiAVVYK4futKggS8tMjov5
1T4TA255nb5Jrh3sWf2+N9r9qLXmMQ/K6bFDOcPcTbi63DBeg3Nc7R9FY5kv/FP1wetFjo+kHiKB
VK6k5uLp+PCGnGiIlXbfBinCRb0VexO93U2CL8jKrjn7jsAvDI4E2xEsBpCM06FGt/fBPuioRjTW
9B2yQBk+AARu4msrKpOHy6f/vcFcSHF07KGenVF2ddBqCPIaxEkI1d/4DoInbkF3tHWb8uPzot4o
axEmmxNf6cW8kN0zKsso97MWVhg3ulKySPGLhgbgUOU/PjwxXmoOH48Poy1JdUln+YDAOHsB7XSP
NMn5CjU1xqcrN54vD7V8yqmq8BwAnGFfkG0vgYCxDee08m347H7bXluNdSS3MPZQD8mLEBvZluVc
rOzHhQslB4JyjiyHU03ETpY6xOlqlrVWBogEN/uqq7tHP9G0G1hvvgfaTfW31OamfaZoiJj07Zg/
Y1hGdy8tkDyxYak9KCbbCt5ZFa3sp3fWAnlLKuckwmicLknZIJRbPKbo4wvDyqHKIyaPIUIx7QNg
K1dWVkdeXRqQfz74CfjjLFnipGDPLaEvrqMWpzcdlMiwBykxgfMDUGjU6F+B15qPaltTddDalQf6
7OjIMSXEkC9BKqAuvoAfjMoYImW3N6Y0+RPpnes1BAzHolSbj25mORRaGSiiyg7qspqhx10RmjA0
94NhKps0Q+YIw9HqmE+Ix1xeyfdmRXLPIZXUcjBJp/sqmqE+VZY17BvcP+783ko3YQE7wSVQ/GCw
zb4F2asTSMlEEXzf6VChPrVCdPYAUa7qr0eRVF4fNkqKxDVcwsvTOtuXcizZ7+B8gkySgOG374du
thjYlcG4FxXwfBeL1E0FWucxxIpqoyWD5aUdAs+XB31nLWU5WhZdue+IOk4Hjfxk1LQYn3aamNYO
cYT5jjto2mvIxH18frRyuA84AHR4l8GNKDEi6RwKuoOY9N+Oro7ZFvqHvx3LqP1cGOp48ElOf318
ghIHCeBMFtmW/ccBhnKBNMOwL1GCA5MYR7sO9MrWgn/29T8ZClwkejVURs7kDrKc6rYJWwin9uBq
ttAnqRAc2GW00Vcuk2VEzL4E3fnvoRaXie3j/4C937DH5qH8FNvoaG760m+2uLa1AML88EHpUUNR
6mJYCXNeJTLeJhevYwNOBxtJyZ59c7pl6tiJ7LKbsXVp3WGjEhQf3SDADsweYTqRNiFnAUvLfIL+
5kLWcCb3AY/h8R51huaG5yI+Tq5f7vAPQEDEL2mEk9Gi7H/5axj8jLOfKV87nnGLbr/872/CMZ8c
EmabM+y1tv2j5en0uUfBdeVdPQuf+Q48qiA4gGySly8CodlKE6o3fPIGYh2cR2F5Tu3rn2Du6ntt
RO7q8qTOYkw5nmVirCtTBN1eTApQVcnV2jNeZQgPnRyazZ0RedSgtJ3jdPi2B2OwbQYpLl+O+eHy
8O9cUQxPEks8RuVhKbDRGXPS+RFQtsoa01ut0nr10FjOeGtjGeLA9Um7+9ZsTeP28rjvLjP5JQgK
2TVbAjfwERgQPmXLpcA0diS2zk3T2sjSZmm96xNcyy6P984eR5oRMQb5WGMioS7OV9+AaZwtrd+X
lSRFhY0V/03B0/wMHwKd3T6tDW8ChfsbccZ+B7knqHaKalR/F5OWwPEJyxZyhZ+2+x4ycgFh0kJI
1hmdn5d/6Pn1zWYgVaQCxfcAPXO6ydHJyyhJ9z1arqSl5ZygtEO+WGhbjSqLvxI5nX8GGU3QQqQe
BK3TXjy8HDYdz6Jh2OsJikWgV+bvMDS4ZXw803pf0R4/PDtG4TWUYSsNi8Xp0sp0TvvZ6ff08QQi
crjl+T+MAV8JKKCOKD4+nP2a5VOB1kE8LB5gxDenqoOkt2/KKDnM9Ne+YbZV/vQFTlfby1M7v50c
TVBWIFtkguyy0w8HhG5yJhWnrCEaQLPHSE8AFraHb5eHWcAZOKQELW/HWSxhYwz1gLfutO+BQ+0a
u4XGXKsxcriEyH8qvbHxzdTRVdxMIlD/DuZ0fERolmb45R9ytlGlCQF5DjUUyuCUQk/nm5LW6QWR
gaf5TbjLQDtdFaGvbiYSzJXDe7ZLKec7oOqkAjvR/fKOBIurFxDqTQ/TMYQKnbx7iozavtK1Osan
WY1Wts074+E/S9ZI30K3KX+fTg0LxK4NbQ2+YGPmn5BjMr/ipeLewDc2b8MO76yVl+3sESDtppHG
3yi+aSzs6YDka2mLp6/wRqx37gWK8U+IWet/AgPeyQabOjhYo7Tyuw46V82umkiZV37CWfwhR3dg
Y9B/kn3bxbYiunP1NOkF+tlh9T2nd3mnUhJ4UZu2mLbJGCMx16kWtAxRrWzp853EWgrUbShxwpJb
WgfY4dDB1Z+ERydFsphMt9mbutkdg2wy3JW9dPbgMU/E8TFfoNpBF2yxbUvEEExjLoXXj1g8Ifit
PLGifzLsJHDI7OKrdNC63UePCo0CLlgptgOJZ0mLMku1HHh6BOpME361k9IMuyptbBORHJRiV57W
dzYT6E+BtadsmJ7V20fdVUxjaHWPnDVCIWBC7rByyl2h6eUz7ksQ94Mkve2hqsF2F8Xflyd7dg+y
UYCgQrqilUGUtjg8QTz7c1em+IJbSYZWuu0fUfxsVz7j+RGVeBtOC+QNHsvlw5UbnQ4jQuieK0IE
5qIy/mnVtvIpGSv/Nswaa+V4yF99EnvSCca0gl43OpiEXottE1ZTRzA8QCMsaDxXNTbYWFApm4wm
w4d3ixR6IpR1uBIIyRaXQVaUrZtXjeHhvBZdJxQ3j0aWN1co7Uze5W91topk29KFhFEkjtSVh+VN
RN3mNQkOfD2PJ8uCwhyAk7FyJ3/QmuLRj9FfvTze2SoyngWfDWg0lysdk8V4tohae24pvo+h/0UF
JIagk5GjY1Ejnrvyyc5OOoPZJhi71xIjWOTTwRQ7M4omjjVvEvC4Z7dtvmTpDEZXn8NrchS60sU8
r0QB7wwq66iGKQVOMcRY7BPc4DEgzJghSMfyU9m76o1V2EhkUrPfo/w/4bQMNfTysp7HBKaEWBOr
AREC57eswrdK6aIMzlS1pA4eNKGgwRThII5eIpqSaJrsiwxZFLQhUPRQC/O6ztHzuPwj3vm28mDI
5jRla3CWp8ut5kOgKFbJt8UmdV+pfU/Df0ZTJPTX2m5nVwzTpXlJ2mJKoukSQ1l2ikBwiS6V8N3k
dsBG4QZ1ho8ZqXBRy1FsjgWlNpu22OJFVEY3d6yGi6wqQsMLIz/eJgAqPUWNjJsAtRB8zsy1rvd7
q/jauQEpC0BjmY9ZHSIctsOXHPnS2y7N02vAGhHgUCgtlz/YO4cf/IdtgZWCMseTcfrBHD9D9YlC
PAFcrO4QalG2mh03u6isok9KINb6wO8cDTp+sl0qRe/A5J6Oh1feTMMDqzS81MW9aDHaSxGc3YMR
dbe6X4ybDkGjlRvu3fWk30clk3PBFX46aCYmK65AinsDYh2opyUIMQrF3aN5Fq4M9c56UjXgwYVg
ChjVFadDgd4dRV+HwjNTZSo2mBJM4CuR+vsO5dDYBaZdr5RN31lRRmQ4qaUjsUOnI2YWsp+VTywz
BMG4C2q0+Qlp7QNEuvqTmMIfEx4lK8WidxaUbclYdBh5o5bHPETAw+r4ylzhabC1eiP2BmTZN1ac
NYfLG/QsJDVfg2EMuUBMs6KLA1iqI/JGrq96OnxGL9FLRF+w/N3pJRpzcNhmr3FmtIh9zE0uj/ze
JCVemnIB2RbV79OFNWpnQkwzA+ET+dkOZB1mgUZh7APXmf+DXUP6zXUDOwl28uK1dzuntfQE3FJc
BoB7qnHexl2f3YuwgZ+utGvFvvemppOgysqw5FsvDkQCTDnoJi6YQG4cawJH4Bt+dkW7//fHF5Fg
ibuFN0EGg6eLGFNPt9UkZ1LhlIvfw5R11qOGQYAmM9P55fJo56eP/JDnhwdIQheWD+88o4CTuFzU
Jcmkp2C6vY9IpJC3itJrNaUnd3m883WUsgtUCi1J6kas83R2LQ11ZA1yw+tC1bwyUlr8WIFXPyzH
D58uD7XQ/ZUvkRwLrDd7ETwWEiInYRoZNdTJqDPAWxp2fldiaV//ZQ12muLSG9l1dUB/IA6QUYLG
eWfVIkmy7diJrP9cOvCGr8Rgmx+uHLLU5IoQgV4bUu5i45a0OatCSSiPBr5vVuhwGUnwa0Q7LNuZ
Ux9ke6rKoBntPkq04+UVeedjky3S7ZM4DhC+8r+/iVvxPSu10e9NL0jA9POMOOIaOUrHgw1boc2D
JuflAc+votdblm4fgZ0JGu10wBSXUcKQ3PW6BhWybuqjFx8ByyNlMhWJX6W5zTCH3gx+X6zc8ec9
V84pdWFAqKCK0fJdzDW0WyzuuxFgY1iqPq5fZrtFxG/cxllX/px7fbxB0tzdRGZufVJH0LdVXxaH
Yh6Hz4ZdId/uzmJlR56vP3Ufingy/3KJrxdRbg8DGl+dgtDIKMIbUzTdPpnq/CYsivmuRF7z8uq/
Nxz4MQDwEgVP4ne6+iDaeOpArXpof3bPlYCDv42dPkF/BlfjfZUabrry9pwfb2nPSIIJ1JJ4elmT
4GM6pQZzEQe9MG8wtSogGzehVXi95gZr6ItXT7mT9BIoBNGzYGeRtpOTnc5w1sDO4nRP2tBEmDY5
5YgwWieexnbOd1bTtztzRv8wQvz1FzfoC7oROPqNtBbNwipW5i4Dv+WP4VajXU9pnvqeDDvenK4s
AabUabWg85C1h7R1Uf6ECBUWK4fq/LNi5cmulkaOsvS0eCCwLOr7NKTuE+VT+DlDRusGD5bsJgNV
h1Wi8+vyLnpnWvTpwQfLSrAOrvF0Wk1i5QEqgbqXjKwxagbmHRYN6kpF/Z2Nw2x4FmRGDblusVdL
pw3KOVep9aSx8bkdER7bIIM53HR51YnN5SnJL7H4UhR6SFNUmkiIQi+uJYzjJ5Jgn8pZE4Y/Q+ye
fkLJCeZj1HdKs0fidVQOUY2Gw8qne2eW1Om4DnnXCQXPEk7NbmXEJtOiubtBqhl7NaVBoK+ZFPXL
5Um+s00Yi/4Uqa2MdhfbEWOzMUTajddvCrPrkMtyF+toA0CHCPehnazZTL47nmyG8hk5/MuXvXGs
0elsi1JPMvtXKdaP1zYBy9GpEmMnpsHY/wfzI3cnCpSI4yVZjrC2tup2Mjw9i6090sOaVySQlhOZ
jE2+1a69KDJcONk1dHU43AQvcDgkZ+X0IOiJVCquHApM9WzXXonR4rMSjXhRVH7doGrfoLuL9J4R
bJSyQQ7VThv3ME80RdVcQ9seL+mVK+dsP/GTgHpz4bKrdFAnpz9pBoJZm0CPvZwUkI6yQGZzBK+Q
2lgvfnC5GUoiwSzIoBjHLN8ufN7miP6g4dGDLO+CshtxjhnDfRsD5u8hAq8ATs6uHcYDdCXLlah5
AvA+nZoZ+T5iabrhtaKGcNdkdHw386S1ayXKs4GAP3EbsHx089CIX1wGo6M0VgAk+aBDu3jmU5rX
gOjDFcbh+Sj80fRs5bFXJePodDqocQiwx4150ApFz/ZREgv8S/6LsjPbkRPJwvATIbEvt5BbZda+
2GXfILvsBoJ9DYKnnw/PjSurVakeqUctd6tJIIg45z//Es/F3PsXdrcPi4L4VSY+fBSQkALvfCRB
Npc9zPXg72PEN2/MQ9xDXClsm3Jd/mdqKdeCyAWxANAcFdfZbRWe0Tm11fr7LLcZd+jdsMG2x7qO
reFU6Fp8+/ki/PgU6S7hOzHFX223znUGUz4SMN81/t521bwFkVwIlbC1w+dX+UN8+/tLR/G80u5X
URg4FnKV9y9rcj2YqvVQb6QmDVy4ja6ouiuEuKO7CURjJlM4jY4nb1i3PFIT3UG8Z6yXWke487Cw
cHA2A3b23itC2VXFEBW55RAaNPeq2xkwxb+3o1P+xtG8e5LN4t+hUbXunTgnaXFq8e2F4Tme4tw1
n+Q8DuTMjJVvROjSTSxTyUF6E/PQjBGqVP1m9vX5RypNnAlbMNvTgGetvfFMRX5f2ZnBcgRdYlfK
7WYww8pTMSk16OsIZsbBGtd2FIa3ej0N03XceNa8rYvc/RVYPTJYk4Di57gr5I/SXFJG+R6wxXXS
2xjxsCW0wyF2huSWjEhC68bS06ad6+DJvYFpVdYo+pKyDZNcF97WJQzTuPe7pv8lx7qs9iPozJZI
aANLJ4dsgl9kHVjeJpn5GmHPWRjORqpz8tKOuiLNi01hi7lsjmMlEb0Ld3b6HBNSgV1WOOBRGlcb
M8jH8q4iRS7dJl3ixL8tYl7FlkIAv8VMz6zyamjmxY/8tGyNPspsrWt5ePZIR095mBFRRNgTAXa6
z1yWWMk1lvOqroZ5/l02rdMCiWGBujW6UamvhKxYOTxNPyDnqcd61N5cWIsstXdLEcyBbwz+BeE1
kKnOTnFGDYvRpBNZu4mo96Kxh00JqwGiX2Ivu3G1zk/qJUOuWeGVPvjxheufn+oU2BRkqwXAShwD
7nz/KRhujcjfNMRWevZ41SRpFbbY5WxdX2t3WOlWTxfu9/yCjKnZtDhlVpE2E7GzG3ZIVywWnK6O
mB038U4GZtntlrkzMdKskDwRjFtm8so2G9O58vrWH7a4SJmnedHHYO/NjunsPVtky26KWz3GT7PT
/ZDYGfx8kj7z8+91n3qES9n2rN/Uo57HTyiq0PVYmGK2t2pO9OOEh+wcNZldvWh8BQ8lZfH0dUg8
o96arTSHjesRXRs6ZPx6mOK7A05VpTTiu3Kq656wRbPKQ+klVCaMFqruWw9TxsNIQEuZHiISe25M
BOZ3JEHa14bWtMQmspn81KdssrddK0R1G+BCYO0lxsfGwSTk4B/DFrlThXpLyxOyX4jgXnpm89iL
Kfk2oUFxIwMzOVyM+2y68Rxt2UrZDtmTxFdKP/Fb5+xn7jBT+ZKQDrtcDyQ+WPvYar0aA4DSgw1Y
YfCeo3aHGD0bfS/vsxmv0j3R1XWB+nm2boLaUNkvawmqPf1lTPYAkxEyTh2GVFooRganaeQ6iPxC
1xBdpzZ51pXmazsk7dwcJNbGzcHHZzXD1pIASJhEWG0N2Eu7i3M06RW1zdQFbXJvKaHPT7jfGb+g
LLbGCSCLDCX8+YOEz9Msym1MQCOZqp3rT6+fL0RaqbNPj+kFs6G1Tcc7FvT9bOn3KSkrbHb1Ecsf
g3izFmzF2yFy5YNPtZqgltDhs+92+EG4z8Ucz/8ECdvCfVPFHOp5DY017DsT1tMA3DIeFq/Kfup+
ld4mNUf4tpxsXN9IUm/sbcb3kFjkhuioSXHKU2ZYZqlZ3bHEpcBIUseXtFGLMfC+9Lq+x91ZNg8Q
gLVy5/h4zm91XTpZVLWV1ZHzK7EAu546z8jDQemYdER6WsEwrFE/5jdaKbJsS5KIP2E6isGb/9VW
vb18czUSk19NTJl/+j0RCNGIEVR/5WcJ9PQRXygc01DJm8VtoPDv+52pOGjYiNxeqNvBLWrjqMac
fJRqIVQ8SAlj6nhMlpVFHpy1/jvzNi9SRRPjRZYStnwUGLk3JfuZo+DexNDcN0Qz1EtopCKJdwJY
7pZsmaDH0o/43W+uW04uAWy6aq8IEKjVjhQNpW5iIp8gZLEYhyjOLHGMSSEnaiMpnV494MwVEAaj
z2R7rYm7Ye6AjDx0UlYHFaRzHsHzGvUrVWGzddIouR80p0z9PMRPXpINZpokshAP4A3iJTc983Xp
ynjE3LPj68P6RGvTblMWQ6lvCE/W1CYmBNfZeLXvkFEaN2lN5LjJKRdW8H/81UpLlQv0gqkh7t5N
60y/0yssid68xdLIHlQWyYJD2o2SBGcjEMRjABl/mduqz59Bg5eNVhnCPzrCT946ElkemzGZjCse
v642LU6MrwPfT3LAioiXLKAFt9omdhZzj+238ELpEocTYX9kvcY9oeuYvo7ZhqPTavfkpC/qR5Wh
g7rrcQRRPwjgsXhNhjkXt3NOnAHZ9PH8nIw+wQ2mPpBhl/UMS4epqA5JjaPRRpF3zDqOs9RBVYyZ
kxkWGL0WL5WmoK9pzWDdZYOx8MKF1FOshpvy4EhNmc/eIlR23eMIBo7TTHX2HFt9KUxiE7zMuwo6
Vv8Ydtlgde0GPCYvtwRbV+oZT0bnt80/hJpuL7AxQwvXzkKFgciHfl8lHHOHpDVID94qu+vtSIhm
ET888lfsrzKObY2y3MWS4JT6mrCP6ZL63q4ycuu607xeHlSDHvUmDVrPOi2xVhqbYhDNxKgYe0xy
Cvw52Jo1Ke2/GGpNwYn/lkOZSuh5s9W91iMZQyWYACZZOlvbKdEyAt4h9wch7vh9830ysODa9r1r
vukx6Pzb1DRZv0nLZUjWEMvui220CCcqd7bUXkkTV/mgSbMTR1aubjpEPTOAEKfLthgM7QqMQaPs
myaq53Bsg4DkGoU3505fOfZz5MoyfUVdUNQ3gpiol7bCd/ofqi+rwgcrrpsjlmSScCuhG7+IeBeX
1O5/hrN/1zirZnodqELlpedDM/G+xrDpIvKZce3RN3rip0erHosrjLGCboP5dU6pV+NMXlS1/7Lm
RxGmVHqNd+/byqJ6ncHRr7UqyfS1HDfsNqyZZ8aPNAYCCU2SmBbmcVVpbbHSIAKzzwdxtOvGcJ4q
O7e/+s5gDGSk49p4RRBXeYlX9Ges/v72VsEJiO9Kh/+oLAgGmIAx+p+jDHBA25EapN+MLt1fM3Sk
wSs9D7aDPYosDJI5TqHP9t86VdXWRmEFetR89c1mSvAbzlFBzk6pphd7nH75sTQvKfc+HHn099C8
TKSlnDdAZGdvgvld5/XE2UiXaAMZzk0vahIWGkab4Zxnoo/8TOi3ni7nekfut/NfPTKYeGGFvc5J
IWXQxa7l4V8gqj2mTNViVz8OoGcvjEOGLaHhJR6Vgs1yTkqqrs8P+g8FJ4xhznkoERaVJ/T191cU
9mhOxGjoRy2fi2JPhKFaiCBiXEs+pNMbxDKPHRE5n1/1z2Dt/aqABUrRYTJ4Q4h2PpxKFLyTdG6c
I4FLBdE/3YLPfARO1r1ZZLS7t043LTGGSPBQttrYlfO+SUsOU3vWnOU+mDGJC/1cLv84Si1O1NfV
RJZc7GCOul+0uP8pZT/lhIBLqXuYEBj+tR14rbkpKW6n/MKs4c/v/ft+GLchQFpnPOD/SADO8BpT
5Fi+Ws1wIjyrtG5w5Ywx0JwEI2jK9iy+b3K8eELGI2UZxcXivjVSjvIagDy9DbSFmhIv5PYLbnTE
2QUjiXQjwjf9qM9Boe0dx+3rsE7JzDs1VjF9FyZmn9tMadouVrlVXUAajPW1/30/LswnZBA0IOs4
/QOKwgcwNL5WuUfIJEKH4tHUNeFrNEsnr7EE+ZGUhXpErLp/1ExAHRV2yvSWyBjJdyeVfuwC7yGf
CL4KST0ppmeiZHwBT9TBMW4mm94kTYnD1OXvmtuuYAZ2YWWvrdK7WwA8WxGM/0PqH2T9Y5FgKmvN
/jHpfXnVUODdgfMH1107e7/HTmoR/wIhZZ+v7I9XBeQFc7agdLOPnO/mgTW2sTkCLzeFJ5x9J7pA
HmrpTf59Uqgifc4Da/CvfQOb5Us1+7o/vb9j3tiqi8fVh6ubZ7tHlVsaKFdTnvpcD659MpHr3YAQ
KHnIGLvea21LSoloLVJCDZznzbs0x/FxZycqxnusw4X2wMvLbpUQU1eFqu2cYj+XZvE6Ez86bizR
wPKnX6v+6blHC7vSuAkuCAg/rLw/RGLmooj6/hCc329ISd+no6lX2tFzR9was+SHdAb1m83Jueds
T7bKSMc77CKd3woTzwtA5R8DzPfPEPcSmD90P2xQ+A6+vzzpYXEtuLmT7Y+uf3S9wfBDSRVF1lmW
YzI9W6ndPnkgsS1FjNPf42DuzFHc5KX3zSL5L9maHrV6TFZPGZc//XLMbpQX+/UuX+ieo3quvX4O
U7hv2rbg0CZrysY8e7iXMMWvsVkk9HC2yRpANNKgRQyrtLF/Iae0aapnhV1MMhjusMW7PE1ODMMC
8zSSvemHqs8b7Vsz0PSLK9uSrh+BuwV6GjrGgIq2qluQ0M8X/AcaIdgn3gFIF6gdGaOcn5qVXIjG
cnRxkm4yL6EVqOFo9Iu8BZyv9yAa4kQeHqllRvKrmX3jiHZn+PH5jzhfNFRNuD3AqwCPhUR1PgkI
6iZLYnecTlXHkOmqiDnXQj5vg8SQaQKgtSzh6hvb6KS1I8FKz052VuvF7j//DIbtSPJs9gAfhsP7
xTMvizR80sZOuac6aytdb45GfOLnyCGgzQhTPyNaO8m1G1IOi1BNRX1h/f4BiP5evzwJSKQ6ABI0
RziVZzVMF5CVamdpeyJjIvH3q/HBEpJSiWPnMoxkbGTxPLXXdIvdT7sdfBODfbu+zYd57MiOmlrv
SGoUjg/NNGj9buyyqdt0RkseajjophoO/qSPYoeot7+uF72af8S84+A4ydo/EQyOv4/mFc2xD5IO
53u/axt355CssY+x+K+2nz/xc7Sf22XAv94op+/qcPT+iUvDtJYED/GT5rtvs+5r00ak+Veywxs7
+vxSH8bt67WAQuAu8H4ZKZ5dS4jBL8iQqU+T1N5m9F12GBclETdTq7J9MwLwEq1sefWuI+HwRcZp
ulmycvwGuDhdwbnr9f3nP+m8eGOP10lpYOlDaKFmPWsdFNis7JToThrM2iwiQTwJsRVuh0h3QGMj
s8+WS5LTPwL19yts9XaiTGV9s3mcl25sJ64+t8N4wjbOp8FzisY6TLXZTweZD3hX2nVbTtmp17VE
e1Jo85q7ljCJTa6KoXhdUrC21wDM5i4jVCvZVkHRnWhSTQ+UtzPGX7iyy3nnuUsR7wUjiCFc3MTL
yG7LhfttIk6E48qqMuncoivJ5QPiKs5bWvThVSPCVBO7FiefOprITW3BoOzZv0W50yYXFt8HjIzn
D48LN2UkdytN9GxFNDLW7CqZ6pPlWsTep46eQGnpm+JgMPz08dvKjWTTOX27kDk0NG9IKmZ/Zwgh
VeT3LNIjemt9k8ElybCnctMvRZPU6jAvBjlpjTKtq8mJx4vU73VhnL1DlB70nau4BLHAWbk6VHAL
Ull3J89jBd/1NYf6DZGIYmsYWNyeSHFxbvWlc+K9ZhZOeqdNNjGzo+XmWJOTiON9/Xwl/8vHBV0G
3BuGENXzB9Gd2enKzyFasHVazWl2JyiaIzEOhlHfja2f3ksZxPc0feZVRyilCPVmtpqVKTt/TTo4
mRfquH/5tLAw8Fc6y8p0PmcPzWkZU6AX1ok8OoS05uLK0DOqZW+3UAkWnQn3hSt+OEjpIVZaLrai
7C6rSeL7vawep8KINX04WXJNgpONV82RNZSZvuFllk0VdrY0+0dD8C9t/RrEeKMBf0HnyQvLufBG
Pj4Abp8fgeUB0pwPv0Z6dpzojdudnN5zs6tiYZK30RN7cn96icyaTU+Eh3b1+TJYP5i/1iVlAjcO
O4QKGoXzB+OVJnBmL4Z7vs3KepE3k9GTQihH5soHLAHj+EIbeg5OrLMWSmZU1CsygWxvRQT+6reV
PqVj7AiXpBTbMURUk3eV09uMsU+Xwncr91JL0NKUBmVEF1WmGqdNMMbFT23lgmyZuNCvxZLnMm1L
eyEvcoMV1sIc0yYCZeMK0TYi9IlQNo0Lu/85w5Nfz0wdMxEmVIhwmUCf/foJMNmzF/ehD9zynj4z
EKB6NobmYD83S+2W37WR+O8lFjiaNBVBrGXTyNfGNkV/ofDw3r+59bfwE6hG0R+s4+mz0odsTKeq
Kzt9rBKvN8LETtwoLWbju+xS7ymdZzJUiY+5QJM4W6RcdRU88D924DXi7mwDrsTAMSen6cGXVfwr
HtPyOdb8ZfmpoYWqNwWmBOqC9P5fnjrXJK0NHi9eWXAm3j/1qoR2AlauPyjeTXBFlLuqTo1dV34Z
VnFhYjVglbm7j/ukrPttMLtF803jnFo2KpBJtwUmxwfhwu5xVgGvTwJi1WrBBhEGgsBZ3dcsdkzc
WD8/6PmyHbxCuRGL40qawnZw1rCrYzzbg7PC0ZV1SGEIdZfqo/UV//Xx4neBsSWnCsIwqBB0Au8f
TO4N5JCo2HioWnK7sYXH6X/fNdqivVpEnNwvQyXJZO6mbsJMV/XpSwwnozxW8PX1/GjhUEPAvMqc
Eom8QXd4oVP5My1+/wPZKAC6GOXC1+CHvv+BXd3FXq4P5LPL1lgwqRrRViVMR9NGkSGkl9q13Sks
sAG9A0a9xrgQCS467FoedF8G065jHs8ECJaRzQZdWUX1ZFZW0p9iOVdXC/a28p8OYoadMScGh4fZ
Jst+V4pExmE34t4OhFnFmGBGht0NT+VcpgMzddVk/qZoGs0fNmaiGQejVI7czYYKyrs4qJp8pwWJ
yMOx8Sf14LedSyuvDbgXdRMnOemfiaMd6zhzumgcF/mMq3RmYd49rCnV4EZiuGVcbtoPTW4mDIML
TUj3vupn3Ckr1YLcEKfWjAdzzjBjw/Jee+RXFa8gJgzZJS+0iJxCZhR5eq7K49jOt1DZ7fI+rklK
vwTenH9lLKZV1kwnh0U74OR5sd1oNawxezAeZCunayLPSlpmpaqoEo1RRpUtCnOTF3kmdwl7OHEA
ErPRJF3nW3qgnj8/l86QYX4NwjFGINQlq03eueppqKWdjLXdPg5LfCf7OT0EoOlEavX06lWc/+Pb
VXwwpri+sNv864VB1UB0+MTZT94vWU3ajYmpS/c4B3Z6YHBVhl4F5Yw/Lu+Fr7RXVN38YYds9vD5
PZ/XI+tNs7n+MfqAhMEo+P2106ZgLcwqfWyklwabvp1EACYOfzRCfpJH7hAX1nM2GV606E32KBEx
fy0CUV7YWD4+A6h3/BgTqh+sp3Muu8bYkoxfbXwcPVY6eUtmaBSlui4n1e11gs5/EBuZRsXgal8+
fwRnhxpPgEb+D4+MeQDs37MdrSDRsSvLWnsgDXsWJFBMqbrORCfsjQ3bEKXkMBlkQtXBxc30z129
36y4Vyz6kSpaMIPXRNm/SxMyyee+I1X6Ua64NVCr1RZr7a3InNzahTAIMx4ZKYdLMOtNmAZ2tTzN
s0OzMKjAEukm0wjuvpbaxKAkMMdg/kEGfKK9zNCJlPitUPJJwupifKolsT7pfkjMoI7mQMbFNbnh
aRv6aW6q0G3mNQx56QxGxnnVnWqZ1CUxUXyF22Fi9FT6wlRRqeszckDG7bDCMiNpNqaHKyd2h6md
78Aa62kHKqAJ7H7afOyfKczqe9dSy/eYHTB+cOq2dfcz1ItqCxd5CZAK6KLf915mt9EyuDjlp+6o
e2/LAL0/IoOuiY84oxRsDgMOF3vQOeHex35SXleCMeheEbO+mtxr5liGCxmiw7Eb2t7bNOaUjRtv
wtsoKnvTZU7PKK59guIt+vsq9ofyhP+0wMkU9i2zzdqZYqOK0qrMmM3iLJzvvG72H1FPeHXopXH3
NYdiQAvVi2X+5ril833tRn2oX2N/DwGmcvdjNpWCoWNH4i2hP8jqoUTLg19WmvwibdUd8mwWsJpc
q9OupaTEC/1GqnTrCoawHFPVBKmCaIbeFr86yYwT45vahI6SqJa8bF8ix75fxTzLPVRgzbiCmOf0
aaQCL9n2VERWRBVnLe2hlZV+I9iBRbtb5NJhSF2OHG+Lp/ik57qxhm+da8j6Go1kQYsOIe83giz/
vpKl/GLWavZD3AKmapNUdRNszBIKApFzZrFZiiQ4wA4CvYj0kqFMFKQpDAI0Vf4xbbNY7R1JMCmZ
wUxnpb+IrzRFRbBR2kqqcQuraiNzSaAd7GHO6eK1tnoR7JulaVTExAqGW1f7PVnyvpPGUaekxLHF
sbuguFLWXOhXvlFNP9uiTPINTgCYKLBpTv5LT9tkXY9JOXpor1KtZawyTF55aAthiogNYToZHlFp
TwMSKib3CtgJR4QycNUdC6Eof/QmZc5tPJu1vNKcYHFCR9NEs/dGbSih/sm8PNEjD84z8oxkul5a
3SHSd07Nt2VROR+XbJB4S7P0iXTva+J2CUSaymI713azLz1pG88a3JYl2blZ2l9BP6oGc7cWNVRU
pae/zFqDBa5mYNCKwiR26p3w4VeUt2VdykbbOikAZLSIvH+Y7FoQO7+MCo/HvNTiC8zwj9uz4yB7
pP5mVkTnflZ5lr7eo423nAde7QKZcfSxiy5Dl+WKSHCNaE5jVU63ENrQ/Wx6rJ3T/35UYQxqwNNb
PSbhgZwdVW5fLhAis+yxmnUKha5I8rueGQMeCG38ZE26fXAsRRDesHgPc4DKQRsy7UI/dta8clqw
RHGYXanUnFTn7lSz6OYiMOrysXBKI0+iCg/U5Lh0nYpfHKNzLyWKnTU/f663mn9hcgMg+X8G11/N
a1ECw9nF0jx6RLU91HhZ/h7iajnA9S4wWQMyv9Bj/EtR5q4TzpUovtpNWWcN59QgLGqtqn7svaSq
Dlo15/MWEhKJ321dextjTH3/VrXyS5VoYs90sIeqSVVz06H2uP/8cP647lwdjB1eKMtuVd2/PyCb
FBJeYxjNo+zq4ns/NO11qWInkozKTzlYPAEaCV+HnLXxQjn4sS7gYEbAiT8ja44wnfeXRl/QcDy3
9aOF1+3tNFr6ZpbO+GMGIgxV4dDjiUE8fn6//3JRw2VUT7ML1Avw+/6icNrhPrnZ8AjVy9zA+vS3
okn1a6XX6Us9jqvvnG1fuNMPD5nDbUV/0FGvQLt99mExx4CzhILwMS8Yx5VlkT37wq/fAq9nnlFz
bhonhh7xXUU4+iX27b9cHFsM8Mk1iWrNCX5/xygTaobGk3gqPVEsm6B32oMGX25vNJN+8ALSkkIP
RAPOWeVd8uA+a6hZUysExbbCAchE5dxfPxeDtEqMt59sJ5W7XtN5sxzsiCWLNqq6KT9gd2TdWdDZ
jhoZO0+fv+2PHzfWsCiJMD1gS8Ox8v29F0aLZ6NqxOM0wgVtMsHZr8m6zMM5a3bMeGA5fn7Fcw4D
+wkEYrRESGR52R82cul21Eh9bT/k2QLFtsLyHwzH9dPpkFBPGKiinWK3YAZk7YbWrjROrTgNhq/s
+hq2JX67ViFDUrfH0S4scQsyQykSx+byxC+Hus8hUi4pQffKCn4prxyhCecKY7zIiEtl9eGYdVSw
m89v7BxbXl/lCpLx/4x0Ubusz/qvjRKfdQPWcKc/sj9IK9JEEUCmgM3wGwfr7AHEyg7bRff6vWjd
6nls0qIISSbxXhiMl4y9Sue/Nhbs1vgYrjjEKiyyz98us+JWK1DYijwrHi2EAwes/ZYYerXtHLDQ
ia+npbs0qv2wprBCY7MygtXkyQT5fP8clgBCGwiu/diSY++fyKkur+O2hNRdt0F+kBBG3z5/9B+O
RIBppkTrHJIhFdk476+YauxS45yox3HWyue+1epHLzPEPi2oqz+/1IftkVISGT9N+jo+APd/fymc
RyHzyiB5atKm+1pL85vMfPdU0diX4RiP+dbVGvFf23Muuhr3MBHjKAKyeH/RjuEUnL02fsx6KznR
rfkRuds1BV7s3Lqt553aioIvZHVPF6DPj4+WKyNiZyoJFMbqfn/pxZzreU2lf6pBZQ6IneCkGlOX
3MUdKtzw84fLIIL/3Lt2FKMnliusIGaf69p9f7maxUz3lHmPlFpt98DUX7bs/0teStSHpd3/1j2E
7M8LitMUBYCBi9dM8S1CvK8w7QzXsiIN+2EwyFc1G+2X37Z5tuuzrLyXflDGOwsSQ0cQvMgg2oIv
pcfWz3uLxHXdG/ywx16vZ8ycxu1m8Jwpw64IdcSVlEY9YhMeGOObkflBcZs75D7RX+W2Md8N69g2
HMiDsg+j7KsMhoLXfmnKrHxpRZEWcPoydwXJp2TZJqPevhlsCPmGzPQuiZTorSl02alu+25EYEJJ
rUOCSavut9/bqgzV2DfDjTP02jcB13i8hc7Zf0m7WnvFc7B/KxbDElu0T8u965SxHSVT6gzXujU6
j/ZcLm8Qd2k7y64ywnwCVI4Q2xAzmZlmPIaFStIbaZl4P0t8IsVxKEX9OMbGOFxVVb84m5qZRETA
B0ysRNVTFY5DueiRHfiy3OruvCQH0pz1SPNRa35pZ0ML9mPSN/9I4ed8FQXyzX3h6zJ9qujZtd8d
JqL1PURqsaGEruedE4haP+Fi6l6TnFtoIZDu8A9/QSGnoJZvgTtJa2sPY1aFwDXTiyZVa36tu6Y6
dj1H7BGZlOVvMQwbxUalxvjN4lyrt2io0MkD3fUTtGM41mED85kmgT93N+bYOdB1CSqr3VtVJJjZ
6royg3ufPmne+Xqtumsb1CJ7cXpRtpuYPm+OemKEi8M8U52GKdnpXuTYtXPo6qo04LkjHwjHehT2
3iHwZbxpFahJ5GIwNn3xnDaPjzgpTea0Xcw4W/KITitovpcmRJLQaZPqy4iELN+oZBr3k/JT62mu
Vy6AZRYdvAiK7zSkIldWmJoBrSm2U8u8yerafwW2D9y3toPvu8F0Y3hpEzsQ0WAKT5ywxqzqjRoM
ZV+XPgq8K/jw2Y+RTGR3VyeZRhM/WeNUb6ZGireEY+prAt3se1lUZRdqelPtYBAFzq3IEv+GtAev
2pKtEXuvAN91swG0Ux4Zuw1KMY/1n4aZClSGimt0frH5D/3D6Mj5dtSgXW6gWzIuGNncxrB0B+Zh
WW0Zr4VA7XOfDwsRxaGXue6jHwP3X0P9B2vqsC47UJ6yi4AG5LIdQzFgg7ft86zN7uyODLhdMKSJ
91JPsx0MIVa/qQz5qUoX+PgyPIqcVKus3TzJog7jHlbPoSF4fOC7yct563k9vwhig+XciLQbXrtK
jm+L1Rq/SDc0tEjyaufrfgr67xX+UNl1Rf5afTWrqsEPQbluaGdi9q7yvnTKKx0734mKpMpenbHq
y19x5w82YMBoupE5CvOtRU8aH/JmDCr87Ok1NrJR0BEIBmy7K+iohQOsgSPdA6z4xo1yq5PDW9yr
KT9OQ5ssT2J0CuNQtQpDJyZZWr5v87l0QmJGUTSwHtEh+JwWB7yfZgaLdYd3cJlOOfY+WdZEOkz1
abP6/s3sDV6SbvTJj+0rLR1FcvS8uLJ5giZ2n74ozRjsrsiMzRB39q23zJ7C7rR2smxHyeYCEdpF
84pWN5Ph6MSoOkN4+daC35RNEoMmzHRXUUA4LwMxGKTPxwBpUWn4VQcX0B3r0E5M94uMW8RYsd11
NyNPdXQ2mB3O+clqUmMhTg14IrQ1Q5S72XGarehNBgi5jQo4guwr3MfAZaxfIExIbTea2xw7JqPO
4chWtUJCMDVmu3dRof7OSRP4vYimekEM3o+HKeAF3caD8makDPqCzXJWY65aeU7/o5kgZt4iQfEm
aqmuMCNlNVZ6VIOuYSuTDsXsbRBi1eZeQ8i1uurP3T+1DIQWekWt/dYQsE+ICQKnJbor9i55wnxE
1emeGY451LprB38+hPJqXPCQxsRPTl11LXCiO/DbA6aI4ahpSU3+ZOa+yMX3nm2gzjQ0LVnfaXAj
LmnMP9bF60/BMZLabPXfO/dI8BwkKK2Y4ie7GiVGAnZ16/ttg1C0Alc2iirbmUalbWSix9+KNSc0
Mzrre6pG47HxFzS+n1cZH0s4BLzrU1kHmXT0Z9WUbUk7KxJlPTL1Tq771BHNRrcxlpwd1T9iLJ0j
pq1HeeGyH8tiLgvJwaXVRWx6nse6dH1p9om0HmUaUKgsabpjA/Vv82Ipb123vtDZ/dtdUvkDfeJE
9LHNgomoKsvsrUcoa/33WQkn1EUyRjMUDxWNDqadbasX/xUtYVaNRzjOxEwmsDo6Q+nqBnKJmNLi
yRkpvsMkaLGOqMvpDlHogFhbNVo4MEVCrdb7lzxbPvbScI3g98Ckobn8QLPIShaUU07+4ygbtDsQ
DmHTEq4ddZaT9psxt7NDvwAbRg0ChK//o+zMdqPG2ij6RJY8D7d2jUmRUIQA4cYCGjxPx8fj0//L
+W8oV5QSrRYtNRcu28dn+L691x6GENfK+2PrjZ+AYA0CAUeghamwOonQGhdj32XlkxwzxZ+GDNje
oJWG40eNV9MKnks/UgfnW+kpXo9h3epvaOqvh5kLEPLVV6+irl+fFaikqH3WOO0Tm3pjT/NskOB6
NPPOjEiZbnVRPr9/y2sRP+deroilhLPmApFYB805dS3RlPXNkxvF8Xhsybs4xg2Ej00GFwgyvVW3
9p8o85JHKuqKgumYhV8rVUGPu0Mmu4WrkVlBnrBoba3GLH5rjiCJMx7CWgYWcFR1nyZiODlTUnj/
fKDDq7WcVDlXEY60VrJGtoOQTovFUwHqr2Zr3HnbMUeNrdhqr2xNO+43TBfiVkDP9UjhbIwNh84f
SgbG7OVJxxOqwoOTUI8xEnOK8ERV7GXn4j6aR+waviPloAdJPw3fYH43gz/MWXQL7n09Wjil64vW
lK+VNqRx+Ssauj35UGnV04wH52fDdREIxgOO1LhSApyU6vH90XJ1QfKhKd8zRZgs7gyC1QXVNlXQ
aetPGkESH5oBF+WQmNYd/a7mDsfHLarvG6vPErvEELW5Hn3m1YlyMmgAucz4nzVIBSeVJshLl8Pi
CxIL5xfsqDbZNGiYKBHpMwzzSONAknnMD5Zeqz9lX9/Cd129eXBB1sJtfV2YKfFePoIs9LxGaHFO
70UVow8T3/0h23z4bsazdWL6/DZZrXHANa8eiWq36htz1PoVAOlD6EnTfdkX4AZcVo6/6lTepIdW
3uXirDRJHd9hxRD5R6cu3faAaw2eq1NbWKPef+/r5YiL8uYxIOIBo9K7ZseWUZkUae66HzMQF/9J
yal53/J/9b2usipu7bEQ3c4YikbcWAjX5V1WBHBPqMVgE9KTWE/JaicQqym0LhCweD9DYjQ+1GQ6
mNtU9wZva82p8pJDWjCD1m6n+MZ4v2pmkIdAoZPlni+M9OQrr93cCoHTOTpXZTP+GHUFS2w5kyRp
tHn2gntI7j0zUs4kFab4MbLuue762XfZgN+qXV1tCvktCw9yiZdEZkK59/LNk75otqgc8rNWJNPd
ApHbcopKDyGwpXtjyYL0O8+LQoAgbbEP3Tn70os5NA7vj4U3fsfCYIYkvizU+L9Wc1+aaEY3UHc/
T71aHsU0FQ+mGB3OgYiTfgkYbz8cc2yfjNJVflOgjPD9WjeWrethYVPXQgjKBpni3FrJ5mW47dO8
t84dSUZVYJddWiHqN9VnoUpz2sRmV3aBicfG9h3d6fTt+w/h+oNge4BVFZwBWnYIuZfvooP6mY6N
Op6lYRTnjAzh3ex0XqCHZbXPjUE58ohuLXbLg/27vMb6BridWZcICaxb61YHkTJGXxdRd27l3Hm+
HZZe7Q+5pRyp7KT79+/wap7hMjxbtoMqmBHgJpd3mKAXEE2haWdXzbvIB+xAraJowz/JqBLLR5TS
jaV8PbEu92Ui5kArZtDJWcPpiYdtSdlGzGXOs3cY+7n8YMdjMj0guOiPjOPsCz1sa0sN1+ELm/PY
vfFS37plZnW2fgsYFTLc5S0T66dVQm3U8wx4KtxR8+qnh6iDBh6WiaYdc5qW+T82xpe7RnjO04Oj
obMPu7xmgrKkaLNJPZMQkUBIkXN7oLTSmYHq9o5xoopUfKMiGBaBWYXxf++/5Dee+bKWMKVTbOGo
sbpjWzZ8M6UwzqxplfTxiomv9UK5zSSwnwOrV7ovY6pUSN2dgBj3/sYEezWkjUU0RyfJ43RJy3LV
baDZUKuTouvnmVaa3JhJrZjHTINmJrwwSm4MsbUtZdmxsFFi4tK57cULdvm027gE/qR63rlMoeFt
mqa30MfLyhxONEdlte/aDOpGEcbSwMpnI8isrGxUfiIjMQwq1n1vHLoShVmUeAm4Vq/Pc8PvCWyo
+qAx67a4l+2k1g70TCve0XZMraBKLc6NtdO5fq238RZ/OlQZnxQLKEUB+0d0uH0bUxJP6rqHgTG6
ibUZreUYJD1TPib9mMobrQFt2RxezCY8C0fnGM1cQtt0DVps+0RWdJPscz6NlJz66pwCgjLxo0DG
qrqQA06c5M59l9TVth3lsDdru/zRufH0DYhLv0c1qt76UcsLWP2oRaHMDgO+88IVu3xBsan3Vgw9
5qyVFLv3iRIJ7wSUv+i0IHdLZc8Dr6kyQoDwtrXUC2UfMYsln1KtLm9RF64mecwmcOhQArPpJY5t
NQWieovFPFbzWdfLOIdTEoebZBqnPnC02tpizx38NAuNzfsf5VuXxaG7gPPZ87jrPQfmHgfuSqWd
HYAn1lGxBXlgZJ1StW6auldOLYKoXdtIeaNR9cbHyHrGLLCsaJzBl7//a2s5CgyIKPrUMzK07I8t
3HkTC0UnLBvLW3PjLtcmxOVbRLfIBTk9sbNfr2YsdqU3z716DuUsXiJUC13QcfYoKfTl8QZtxJze
I9wfNnFXO/q2iQYaFlqZiqOGuvjkCmfqP8Kpsb/1embofqPMtuOPkVA3wpYpcVk13YinDml2HECJ
SZwNTKHmkGDF7f0qq0tvYw5Jjm1E9IvqXZtk4kOwxF5/Y9N+tV3hXpndaIzhBaC5tZrltdTA696P
xrlOvWibZ2CobKMBuiUMoz5QYs5Lf6bD+0cpY/PWfu2N14qD5fUhs4cHHnb5Wk0Uc1nbhvoZvHDS
UjX1shCcqjv34jghkTaeWpLp9iOefagbilV+8DhW5rDwLPU+imeXtFtLDtY2VuD9fEjh2D1mGWDs
GyNivdlGxU0BAjM+aXN4nDhhXf7QLM2rWUfdjncyz9rP0mu0xzS3G5o/NK5SPwvTObmjNt0/irLt
yrPBGbvzNara8Rc81eUNu8pqdWQjwMYfu9GrwpYG7vKh/vU9sK/34oYG6imD2iAyXLFzNgdqprXG
Bs83J0Sfb7X6oid2OWyGCYOcnypzYdzYI7y6o/+aFZcf8nrUw0vCUYgp6fKHtJbwZlLr01MammPT
BWU1tMM3Ymx1L6B1lcEjnBxBRyJpaXz7ZdvbzmYuNXmakKTL+8EV0ooRTML00VimKvZ0vtJ5mtCC
yihU97eZRCPwLaRQJ6cWUw7WI6rKwA6RT//3T9MbgW4EyIOmXDKPkK6oq6cag5MbZBTqJ2qIXftV
rbTkSKt30DaUoeq0CzBahNZuFlhBnt+/9Cu1+OJBcu0lSQYVIDVkfsDlg1R7D0hk15r3UObMEZ8A
6lTSpQl5WnDybjEUn1PytWN+C/QvyzfaLO+TIA8H0bZ+k+mSNHgtDcGsSjv6huUZM2fbR661SxAV
s0OwZHZfdCqSXx0iH7JWBOcqRcS8UO4R3jUvuttVn5CANhoJ854UJyVM1KWJpU9F6Jsio1WYyKL1
424khFbzSuNRji605bxLp+gEXkjcuTFUty2sx0gGRo8ClY4Xo/Bb0XZTuStyUjbhVnIUkVnfRLtI
0+rxGc9I8kX2CHQ3EjLfL8VBznKqWjPGv9JW7i83IZX2rihE/18R0hLx2UgRd0WEvFHsK49D3d52
lPo+ryxwnLLQKQJkOIkP4NIwWjhhiuzZB7WXuKeayhzG3pYS/s7Orcm7p22hNPuhcbRjVntVwg2a
/bR9/w2/7uBWbxgp/JKKvFBJrvjxhTpZoGqV+KSLWqbHQaZlrYEVAIXse22dHmN9CJM7q+uA1+yd
AfTUBxgw4YnJW+rbypVV2kI+1NWvVtJ4jxb1cNDQpp7T/h90NKMP4Iqnz00NOGQrPDPfeQbT0x2Y
0ewpmxOt3POuifWYLVvM2WZss5GIPSWFJBhoSagjkm/N/HW5cVxJ3cpLQaC+/xhW6w3fGEYEinTs
rKmK8s1fjvOONNkmkp537yDC/l27jrW35wQgm2aGH1WFA6bf00ihZBGX3o1Z8zVz7vIVkCIOrYpZ
HCYWe7nLi3vOFM3Qgt37gWMLph+ZDqjrSUUtfzpxlUbPHDByB06Wp/2ggGIlzy2OcPun5Q4JYQOm
ywbLVnTtBxAPKYVPAPv0aCBZ77U7Lc2m9JnCGOINP3fzHgZlbNXKF0bXDIfJCovoIWxiNdmAR3RJ
w5vxPu1wBmTel0iLvUc3nI02kA1fp+AIDaWGHY5XPYBCrbJDO4rm56iNiAlunD1en/nqsdA8woaI
741Ox/qxzFbKabtWrfuxq4sKpzq8Pu9Bs5pui8CjaXcG59y9VaRlto8tpfhmKnzkdFJdq5lr0FJI
2383IraTO5VCb+KXxKkqL55oEMenlITKHaE8Nh3UiOOjSfGjD+nkCreRyraiRM/SWeLFwrJW5KwS
lpuazR4tfFRscKZ59ner4Jj7pDWjW31wsyRqN06btrxBy51ASI5pYh6FgWvyiXp8aXzMABH3J4n5
FNFDPM51MGjJZG1NdAlsjYta15BnuHO5F6UaDk+gHHms/C7nLAowAA+ek6WfSmSZNOtHexI1fve6
Cb9WKc0uZlrO29MWwKCZfrNDA25By5ejPKMrpOAlyzEFMtzgIQhNtCqgwLwJll6p1OJPkmQuuL2a
A8SX9z+t68UYSS8FOLpzbNCv1y9kFA4b9zQ+NVVidv95/aB/J9jA7ffEpEY1SV6zxn6zCUvd8elR
OgE4KrismNFTCxWDXQL5i4F3z4h1NDW6y7JEm/ZzVFkoQAavtL8m6SyeJ6Uekgcrcivn0KFMNG59
p6uz1jJJsMfC1swmhzg7dzkg/rW9SXLVAujRafd9UfKmzAq7BwCqKP81t3qZ/wo5pFT+pDrKI9Dl
KdlO8eJb7R2+5E3naHEkfBFOrf6B/XOmPYpXiXkqpPEcgZ5fSFsFVLDvVWL1zlMUZyx2ljo0Buvq
HPff6jZ34l9N3IttuVAEvK3XtKYXeDJl/XWjeXzyqEAlmB9QCNQxm78bO843pkl+E0mINsYAF1f9
5RPAGOTmbuFN9zZSxxaPkNd9NBTT6D4weejqvSl6VMte3yXth1SqczLc+AGro97yCkjvXJpX1Hms
K7k2DfyR9lKv3Xc2dfQPmVSjD8LsZB9oeahSKUgLSE0gi2exe38Yrw4FXJktEGLtZUMEVXCNLojz
itHRVekJGuSQbWeplOdRz0lqU63auTHU1hb65WomlUv2fdQUF2bS5YOWlioMiV/+XouKXgA3cyMj
OoSEGJMFbQxl9a1rYP8HgzHUWQDcSLGY0RVF2xWq1N12k3dTO9w3UzruXYKtTJ9z4WwzMzmUWhmu
Q5HD0C1ldOMxXb8gRsXCb6f7T6bB2vuvapmbxkmv3GNzdLU92EUVc+VM9tGnCrsGq5rVf9E6Jv4b
F16G3uVqwemKmgMam1fg4/L3f32cxUCbXO/m+ATksB42dHG7g6kig9mTQDIfZDZqX/95RCDd5+VA
NeTPtW+DdlM1KjJNTm6cdiMaTYoQz2oXAd1GhDRa/a1u+/XXh8ABLA8zKcZNVsTLW0Su1DVxmqQn
SYi0uePuBnPTs20OP7KDdpNHVw21GjVoG//siOlpz+/f8BuPeMF4wUVY0DjUAy+vz6nKScE3ePdN
V6Z3Y7hUD1iR1HNHJ+aDnodzf2Nb9lrTuHyrwCsWGANgIGaTde4ATdW8LtTI4YSrOWCWRnoYZ9x+
or1X1Eo03/JIJm2QjQJ5awybjQZ6acXuRy2aihc70qIQ/nQPKfsJYyvIVl2dCvuWxOaNJY4iBdb3
BR0EaGNdFlaVwak9W0SnxgvZavuT0mfzr36Q3YMygQLxRZFgIcoWZUSWx/Xjkq20cJVlqD3GZS3L
aIcBS5EnW2Ld8G29iJUHr8xt1BwTjryDMhrWTyXUFJFsOt5BuYucoo/+rW3JtGOZ9P3xhtDAg8aw
KiiUXVPPLaqoUzVq2l0apegAejWJlUMS55psfcVgQ7HF8FnWt8zp5nKWXL1ri5WVky4PEezZangX
hpVmhFs790M+1B9JqOy/WS7iQejwdomG2amHiElrlqpLyI4MQ5uvnFY3f2pVurEcTlE9MqDpaYJW
Ldj8dGXxYzaRFz6ntGrnL8QjdKgmlcSrXppmMg6WnfVRCM4yXo7wMgI0tfVc0I/BOBclamXHadpt
O3jKeGo0nBW/RKPUiXiMh7htBQWePi0jf6qziubV0NulcxoNGsqfe2IMjnDTanPXFrDkfJaKRYdN
NlfrA20tf/CpduxocDraQUTJ/PtgqNGY78w6X1BM73+619PyoopammG0a+hbLFPLX7NjBr55OYBH
J5epqtgoXsuJxo1nFXU0Mfb7ubXdTQYDKPv3C2PcYzChzkN7sZaBwWnkCBURIIFKoMs4ehCGIPq4
4icoAnVgUaQnanG3znNvnKkWbgq9MT5J07iKanPigt13H873iz7bcQKR9rbYTRA3c7/K3f63OtZp
6Pdg2L270HTnD0KWpdyG7WAqKNNNEMVDkrr3aTq5215qobPU0LRwN3tgzvHmewUQbRUy5Ncwy0BR
tW0xcTRuTc09hJz9p/vYm1L7vp+sXv7IJyD+D4oDfenT3JjZj35sKFEozQDSxQrhUw9bOgUA6zet
mYVlv4GNdAvF+7pCXH5iCy2Y/SsLCH5kfTUMlvK/Y5Sqhyy6SjEx048XG0Nm5fSpATTzhU+FHQFg
De8z55nqBXR4744EpKdzi8iZVkO5L8tU+Q8xLBTd98foG7+Ob9+geGfTysAQsa7a9SgH4tDFyZt3
Mx5DoBRDfDS1hLORN2eus4+0qv0wxJ0dPuv1WLCfJn4jaaAKYZL87OHhNTYglhLzRz/VIjH/eTBT
bGVng3cN8xzf0eVXJB1KqSOO21NvDemd6qaYJoTggBMdTclA2RNFTPSqiVi6FDe2hNeL73IMtpEZ
6gu2Yq3rGCY5Zz1UeJIdWvcPmS4opByRHJAPdMhKbYIldjfex7KeX44WyuC0HGgwLzEEazOM7qS1
noZ6cbJGfPL3XR4mMA/Cwd2LpDzjD5n/ZNC7fNC102dbDIiTm8Grzirsuvr4/o+5Ki2z+C+dz8Xe
hVVm/eid1KkROzcUaO1ZHYLM1YkFErpSfI0ikLoBWi7objutRup6l1RO+SOtNFPpbvyMtfrv9c1T
v2NrjlX1urKMJM2t9byVp3TulSkJkFSr/YadqTsCobFGzfxoAfh67ADEKgHweSs/d3PTE5VD2xKL
hz8YoxuTx6CiEX1qqqE3bRAKoVSe21wxwzOToRIf2xkP8mHBY8cfZyTN9q2Nun01oFgLEJ8D013s
VuxiLwdzTkJBYTRJe4pKN0u/03GJy0/I/1wA8jR770zkhxUgaKZt4KLw+nBI5MnwhVD1bJfYClkc
LF0a3BKFMngJzZjaWcDU7ryEWP3LJ+T75SeV/h9Qi3wOv4dZ70R+gxk/31R14T4nDucpv9EmVh1a
qaGz18ocKwTsjyYx8w2ofHO4s6oswV4Yh+NCPUhdTZEbSZ5TcQi7sHCBLOhW9N0mJKnfmEqmWlu6
xBVEnTDmQD3rLSE8llV2xUNk5YZH89ozv4dDqil3ctTt9pOSj/ayN7PxTWAwctEMa3pykJZIaKhm
6D2OHZ9H42uDKaVfq7Syt9pMK+Vog/YMD/Gogc6zcp2tHYRPh/hzSafuh53RwX/N9K2j2icmHfND
bmcu4rt2cHPlqw1xG95AbAiAwe9/L1cLPtCo5eDIzhmFhrVuxVhA2S1CYqKTYpda9zO2ekx0Ie7b
OxKQFGBrMbuORdNxaxK/OqRwYVYYmgUOJzHmqsthJeOaHoiL0nyaF2FlZSnxobUHvflDwELS3iWN
VjsHAaC6CiZmtJ/WUNovc95kQvrqmHnTS2RxiqLVmNKmZJZLqrI7ZjYxBXeRqZH/6kuYzz9jVrJb
eYNr+SSfN3pu2mmvYlWo4yu9gz5mdBX1Mj15CiWXvZZOzsaYLCwfhghPdGl03SfGlyTqkI7fvqBs
Ewdmqhm+k2UOQRdg5m+UPK67fPwmJj/cykw4sNFWqw5MDVWKvChOjHk5EeRimimS7ko4pzbCwRQQ
uMJ2gVAQY9dGjfhZOqH3gtOMuEvFqIbuy/tD66oSgseV7D0atOyt+DmrQ0IkHTZTqFBPpl1XFB/S
ggCSuHXco2qzc37/Yq9m1otFiKtx9AEdja6KA/5qU5CzZ8mzriKOIXPrGFxuQwYRKR5qhrCQDMOA
mm+CGbQycxH3wdQNPIKNC6oNaUYRKU3/UUNpXd6z0Y6gghKb4EEuNimQDL5bRXMR3/gErr4AF/8H
/Ue8l7g7WbEuvwCIm3TnusE6OSOAuC6rnCc3l5PwdUybT3jBcdAVuFIeyz52bnQ+rw9RtOsWLRgK
IfzBrFKrixMKRPqJZ5wYMG6ZHZVWq79IU61IyBnciNgR6RgxmoGyRl2ub62kTa3QHydBRI2DRQ9L
KK8DiyRdNtWPyfb4GUt3qj7U+ZCJ80IOmva4I3OYJIRb6YGAD3wemn6kQg8824gDV/G6OYPYkyXT
k6oqpvsr00T228zKhOQmPemzQCuMKQ50aPyfE4xfoz+BqHO2hGrjZSQ6SHr3pTpWOmldfethR0LP
n6AMMvXGSjfMMIq2mVS1jF70rhKnIY2RO/g5IkejCyJCMM6joWEcvjEa14smMwOzggaJBCc/Or/V
okm/jxJwo5Z3o+grC3WSnEnSmR11b01l9wnTK1FZ1pKVxH7lfrK6YodVsDqoNQlUTNVk+GZF/WJV
hDSlnTYYPrFwtw4/67mfmhT/LAcf9olspFdTcAwiOcWFLu6w31sHN8+T/yoaA4cJN8K21tXqMc/+
EerFzLdIYCyqb+5SE1s3qakZVEPYKsNd3kCRSMa6D0JVLwMwAcNBYyfiJ4bT3xjt65mIaQExHsJO
NmQUpJ1VQapOa0zcbtMdSnMuPlsOIEI/ptEi/Val+3Hj5V+9++VqTEMErVN4RmJ/+Wk50lNIAFe7
Q03CIoWvMlH9DuhVvZm0MWZsemCv/vHEsdzhUhJBxMCAI0Tl8pqR3g9NQwrHARG/9RWsk5g3tRtl
5YOJwo30KkXknwvJ9urGhd96tCyCHBGXlgfnscsLg3DwiJLXukMlW7FxBquad/jGk9ZHNuHcKk9c
PVrqvbSeQS2hrCMic/VZCRsxU8l5+1iYY7wZMzvdegVsJqK1f4qaI8b7n/FruePvRYUwB8AJ6EIW
QdWSanp5d13hDRhPZ/sgoEbnxCc1U9Qhf15U+x9xiZhD4HSzPT/ayVTfiUyp7VNOZkf9sSkEZ/1m
1qLvRMjoCXQvRQHMJg0UIin+HmWj26n14mq5+qNhMhu3+gQramMPVfq5THGgbFnrPO+QuKV+hkEG
KzMr4Q6cSuHZw8FL8iJ+9qYZAteulCGW7y0Dzgx/JVFhaT9iWugDw3yo5DwEjdrJ/Jeg5oRnvoks
fMxFajUx2MuK2l1ZJqEMmq7ofukQ6ZJ7FfxbviMPx4m+Zhy1u2OLrmvTEH0WHUmU65vAMCeLqZwJ
Vj8NbH63pYv+KxCNgdJSH5y+alA4GBqnnjLGhF5OUYne2el78dlJvaz6/f7LemNsUA/0KFt5bCrV
dRysopmcf0AKHKcq0ubPepxqaNEK9fcwirl7yCcS6N+/4tXYRwKwsCeoHbGNsdYAeC/p2eJZeXLM
hJY/oELVxA69o/pdSWRSbd+/2Hq3wFD8f6fEUFlRrhS2RVVJahcTkh7SNg3qGdQKwcOPGzcknRQ5
Z70tW2hgvqcUt6wxb9woiqIFCAq/hPP9aqdiJYMbFvio+cjHkNarrt5FWm18MGe9//X+ba6Lu9zm
YrpykW6zNQE6efnF5WTEcUAT9oF1ZPAbvUqJ4yCgLL3x7t64DjH2TJmvu0ZnzRTVvBY2dJW4hwjo
gvm1V/vBuiuEqXa3ZsirVRYiCsQOzI8A+5lKVjNkkuiEO5BWc0CGHj7S7h0+qZELjaMo65n02Zz2
nDf0+Y0mzPU7o4qK7p9TFu7aK2kbB+DYsmoE/04BdGjnTOhGd70Rth96hYbUp/df21tXAxaFKoXy
LY90tf7QaCoqLw0VrFJuKj9MakO13ERU8TAV3ff3r7X60F/1rR7NHo6NiPcocl0OES0ieIYAdO0s
Jkf9opdhmgZZO3YBM2xeboQrkqf3r7j69rgi5XAaNsvKukCaVlekbqci7RD6mbC1OXrsyql9jnUl
nzaj02sSr5iqvQANjqOj4bTml/evviwyfy1Cr1cnsZjfQDObA/lqAE2yN2pqXvq5W5jn7ahZv5zQ
6gOlBKynEKO5wbzr7dqcZn6r2PPh/ctfP24KwBSjOfIuIDBvtZ3hLk204rNxjmryU/qqJpbSKvRn
D/yvFtSuKeft+1dcDabXG+YPmEWcs8HerKYbSJCdRwC7eQ7JlRmDzDFhmlQpVQIzafSP719s9Xn+
/2L0SjFc8ZA5h12OJvLLVL2tS+ssJ2rKD6MjlT+gIWAa24Y6MpKzmI2T/Hd/BjRsV+NfB/ebu75H
HmmqkDBvn+lvZD8VBbVEQNXFuTMBU/7jRv/1HpG6LmQmzVvoU5f3qEOeGCTavjO1Ubak6agoZ7sP
1UdQmghrYpxdm6rtxhtdwmtDG2N2sdEuEn+b/fBqVtDjxBZ6FZrnOpq9OZhMaP2i65w6sBJj3JRl
0f7XwpTBgq+QCDtb0Ravl/7y/ht++2eQKLXQvpiEtdUrViq4R6PimOfeUDQQcka2s2E7wxaLSuVe
k7F9Z6dT/WuKE/cBWVaIyTS5ZT5Yl2eWl4BGgyVN4zO1aQBfvgSSyWXVsPzxEtquOWoTcJ89xIwI
eU6UwPPrkaB9nLPRLvG4ZHBZPKQYy4QS5wcAFM10Y4V448OGscciSysXrOEaSmAKs8wzkZnnpsiQ
vokk3oHa1rep42UnGdZi8/57uP6swb+xdQFZzlXp3Vw+gDjFvUPybfhxbvAZkAxT1F/VHPl5SU1B
3JhDridNtg98XybAeTYTa2OAF2axUut1dtbGuuwepUhnYz+2Q78xbCUmxtNNemdTxk3zYpN1881T
e6BW/vt3fD230EjiCMHkTUnuijYiqQgqlTVV56pri5/8ni5Ih8EQQVYV7rwPSTe/z0LSaN6/7NWL
ZZ5mtC+gUEo84EUuH7TGotRHA4wL5A5juaOH6+OjPpJCVre7mu70jdu8vh5NY1TBi/IbAe+6GFqB
7p8QwYbnKhvj8CiNrvxs1qjQICJFrdxm5jj/W5cLnTmX5IEuhQtm0LXfrAT2D4bJ9c6tJevuWHlW
sm9yh8Te2irHYa/OtpndeKzrou/rRRfHNAdQRtaVsSa26W7kVRF9yjU9IpGG/C3xDRiTO38e29FM
N6JlX3mnN17+gVM/NuLJI2tzIXMX47GRjWi2/WDHyo0P62qsgy0i+YGTz2Jkvfb6xZNV4yXzzoUj
u+dMkPAE18kFLcQ53Hzsm4wjJt3Q/FyiSOTE7CQ37GVvjADs6yi6iD3EM6yuNki9VjSVMU3Rp57I
qDs9SvSXsAIs6UoRZUGm5dGtFuvVlox7hiWCpQ154ULNvBzjY0gEANQT7wxBfVbuKyMvjnntunzN
I2HbmTvX5iZOyPMMONvTEXr/E7uay0wIAaB7OKAswUnruTPXeoRiQLU+xUhz0t2QOfm+BTgc7y06
PTe+r+t7JcN3uc9FbWPRmb+8196QSRkOTfYpVRR5rNG2fp6txviOQe+bBx5uB1ETFT4QECgZ79/n
9dq5vFP4q+zDEPqY62sbFbBhB9bqp7SNrS8Ajs09GVXqUQ6KeLFjqwJbh8xBhgpCmqFM/owAqm58
7G98eAv5mBIXfvCFnbnaEJY2AT6g152z0ZKFSRa9IeVTMkaK9UgBHywAmHR2Lwn2+SXedFTCg6mU
2ehr5NeXwaTH+kkM+jzfGPavB9+LrbkJuQkxAsrl12r6ak0vZaWXvZt57OJY2rdEXlvNBvCe0/u5
UCfCxUlQDgnPjdTu3rXbpAnIzGm3MRqw6OCSzgLWKx3CNMDllgKaq8biK1lcrnGH2UYxqWZPEGFT
Svi7zvHGPxSO+48Sjvz8iUi7egjoIzX1NsaS8fPGm1919ZntOIovqwjzq84ytnroaZrNmiN7vjDb
VQTpcIYT2LBpKf84Ent8EgH810yIDeB27vNJR2rtiOzkqP2tDIqrdZSfwg9B32ebkBrWheqOZcex
MUmfUVxZ9HNzI/oS2Zpwtq06RL1fuC7qqsgW6dP7D+GNC7OoUVbCpMZZZF0lsKHhVyFT0NmzhEYy
CzaVb5Tus34PCp14sGzuP8dRrMw3Prvr6YUdmUpviOYsCfLryhITAWmv+Rh9ktLSCij4WhOgpG40
okTH9EZ1/HpnuuRswGylNsEhT12f8NwaSVMPM/1Tl+fRb7Q8bbaXfWrIx0EZPGs7AUpaol9sdIcF
otHqCbKRUm8MLWuMTas2yo3v6q1Zh+PKspy9ag7WBwcliige9Hb8KRlK57lmNX/oKhXHlGaAN81k
0vh0+8ZjUZghhiClHxHIxXL//tt/xfysPu9XGsbiqKWqtVbuoqKFXCUj7zwoXVkfzUSZXZ8gBp0o
IByF87ZIqh6KXpIJwIm9Y32LrBbQYU1CSHcYK6UMn0NjkqGvmDkpuqiwY2TWjfOoE5b1ETtDXPg5
tacmCKexfJpIUbACsuUt+QCfbEr8ziyiD3MU57+djo0HFerSOAkPpusuyow0eXLVpIsDRBYuiEYL
kBhl/wwyN9jj0L7TNJFvrQ694i6ulWQKwgZhxN6qpLLvchc+vBWSLIBPVw29DcCbKvlFNHhDvbsj
WydLJyMN2p5xT6RI2xKeaGlt7C/SR3Q+3pCqPvvb8iP68X46Sfxsw6arlLi5U7VZNX4YVm5Od600
9Wk7ksVFXEbsVigKk2Z+JKnS+F57pYY3KUuT5/df3uupbv3yQIizcgCzw4iw2gX3XZVbemOHZ2mW
039TOTTzPnYV20bI1iVmUJHVgDtmwsnnF61bdD91lrKIsHevyHdZK0Xvi76RDyZg1sjv3ar7BX+y
SYIsrNr6xobitVGy+rlLz17jzM95gZ98ucgn5YjVI/KUczyXRb/BTombqorCSeXaVhzf93qfN4+R
bFV3ryDFEoTxDJxk2iLsTb+GiMqhSgxG3/jK2KnmlqHd0Q9q08ifB0P7OYcq48DI1fqHNqTZk1Oo
qbmF7qmOG03CYNviEi4erZr88a2CJoULtwWmPWChesMo7zOT/4BkOeYNz+t/lJ3Hcty4FoafiFXM
YUt2VrQkp9mwLAcwkwAzn/5+9N1Y3S51eaZmNZ5BA0Q44Q9hkwyz3HagDa6d/zWiOV8MqLnkiEAz
17f/7WLoFGTwNAriD7SeLf0bDx0GIyGA/UTQV5ob+0tFRwt/23Gu9HsYusEpSHWtPkH40kcnigfM
PWuqPtdy2MtAF4gFvligy7iayQTe/jC38+zana3qKafjrR4slSxfM9gs6T3AYOeA5ER75R2+HJHm
GmU3Anu6plAI3o6YTFYHeiIon6CNmTrWPTRL59IbVCjamb5QfQ2J+7cBUQDiuqOlSCV3/fd/QICB
NlGhj9vmqXRH/8ALiA3L3NMbbkAmGXu9jZv28P5ZvXxmqX8DvuUd/xuRvhBaGSxG3zyhId46oY2X
d1tYixH1ZZVFVl8iPanoSF0Z9jJvIr5Ze0VU/Vbx/fVn/THTElqG76Re9TQGMvbuU6SX6ygLJvkD
MyLYwvTNlwDZ5LVdu2Dp6wLeMnvVX3ns/7LgnHiyN/omaL8FZ3tq8IbUVEQwT0iAYUjTgkzjPky+
ujZ06FrWzZVw+i/jQeSlv4LQHg2z89ylm8SooeKknmqsgfZlHf8HNU7cQlpq9/gTJk/vf9y/POZM
jf4p2wbdxQujzArBoXGeLfkUY+tg7LI5gfjio0QeEyRb804RbyRbYhzDvBmoJ/MoDXWRPsGf6vIr
qfLf5g4Lh+vxNzbpt3bGH59cRwIFp4RBPYk4HvfCXJpbKzesBcJq/YDXKwji92f/uyX99ipbGYDE
kJxiVLXO1ThoM9loDPRAJlMbU8w40Z1XCmRTcFgaj1p6pnq1escLhtbxDwITCGH2QUcPtgqJd8cO
5JT00cjWK81Cz93woIyj34kBoZ2TYkvLxg5WVHoV6f0CpqHnGklggvXWV2uo82GXKL1KwtFHbxqs
ZN06j8HkXTPo/ssZXuEOdMnBHHOc1pD2j5UN7EyzJrcrnqTqixc9KdwddG0oBJk1nppmyY+8e8f3
F/cviSHtkJUIQqjoQoI7ezRLyOOVihfvyUbk9InPCQTBnKz/5KjMvau12WfawN0uCXpWWgi3OUnD
0MwoBnlU4ldozP98tugSmdgQ8WatSqJnV8ocdKnXovX7JFIjxzJ4dp1tieHWBBDUN2+bHBG7K5HD
5ZZey8kQYmhgrHIkZ2uAxMKYZ0PuPRVwTDTE1VGzZRHmj2mGogakTzVdCa0usxNGtHBEXAt+q1rw
2089YhkCUI0R83hZviZpZ0fFsqRuqGQ1bN//xBfbim9Ls29tfdGcoVXydiyLoLrBp3SmZ2o6H2Lk
6XJgvzF6QQMo1ZO9APvfx0WcX2t7XUySciYoLjyluJRXJae3A4MvEP5AGPDkFpX2I6/FS0dgm25M
zFLaa5fE74/05pZALhbZyfWR527mY74dLXZyySIkAU+Rt/TfErtDagRBcWDOr9Sa2qndCai9A5qc
XWpiRDjmiG6LpBf2R66vIviCXp7W6iHXhpxv0A7VsImI26w4OLVb6D+5VFoXUZ9s8Dd1DsLvW2fG
WJo68QJcLsOuWB3QLBCnScdhEQRrR1CJXvyERjucyRfRWcK+X8Vf87BxYNPxtY2st75RhYMkcprM
ZiaZGahRFhugX9p8wn7EvDNF2Tp9hCSVjr2A7fQmafMcmB81ElFeuyaZXkjkhwV/RxtrUae04h3W
N2oM4bb2eahlsffZG6zhfs1a8oMCNbNzxinpNjKjvL0ZuXQKpI2Aa4ZC05HyjkbsGPWPMF87PcyJ
q+OoGdXywddk4G0LJxheExvfzo3v1PpD2Y36szE5xuyGTmUP8THL2GG3biJ8QLyp4Xwo/bitkDss
jM9Olbcz4HQjfszqCV5lieqB2tRWZ/4k6HasTxV3TX1TCwcbWth98nXBEuWb6qkR7nvdaG+4tDT0
bKC0L2Ge13P6omq6yhaG518wvJQfUlvIOaJZFj+VOVW39QjkUTlQi9zUsmhvEAivsyiVE7sTh4JP
sRiHl9zL4+9DHhhFSIuhKo+DKcSXBtzgT+qvRrxFOVeKZ9QRFisqc5KdsECSw4pwd+qK+8oa4vE+
08f6FQUeUsXZyKhxSytIsDcoMFdBV8ScxX6mKNps0qDVO5T0q/Z1gULj3yRGkkms+HychjCDC5Id
mbCw7/wl7oIPICRwPND00r3xzXn8SE23znaQ0qsbYlE/iJSLIwlPX4IqzJzO8oO7VF23hbglujDL
3Aa3eRIQ78nDP84LdUR2/nM8r/7WN+aY3zOpZLPMg99vFwD9J1DXpRnao96Pz7MPe2+zLHjJb1Wc
y59cH3ZLTKuPS1THXl987GmRmvhB1Gj820NreC9YkMevo00O/wwzeRpufD3XZOQ1fZzskxJDXqpO
86A2saznJWpgn9odRAenY5vTUvymOno+UUuHtNxm+F+ux0vgdJymnTFtejAFuAZOiUHCGTSDDqCH
5lmU6RKNY9ccjC9DhanDV6ORtvkgECrvny2W/wtlqnp4tRMPo9AQmwWzPiaiGG/1wVD1f2IEO/yB
fvOCEteocITEQL31vvetyMZfbZLa7n2LyOeyKxGsmMPG9btTrafBFK5EEotPhByrk7fBQ2PHyrnJ
hdInKD0D3JlZ4SkejfNIariJMUW5R8/RKU/8wWLb4SMyuRHykdRgCwLCVeebgOjgx6TVn0onT3BE
1JsOM3s5ElB33byEBbhMPXREuXibebGl94RQoKj5vnnrb7RSb4eoU3J8UMuyGEdyPG3vDpkT7GHD
gpbrhItFTdrP6bCrgg7rR1MWM3L6SJSIo7uAj3sZ7CZQ98w3rj9mWTaRMhcK8T9Dmu4jTA1hbO2y
K392Gh45/xoPOAhIkybS/Vvzt3MHN93Gfwk2iY8Yx1Dv6mYpXxNSGxnGs+M8mZ2arwS4l9E2DQmH
ljtvFqx6QBRvX5KFyhLKXiZ2Mig8bwEI6ffpVFc/IHIY94Zqp5PuttbeWJxhjhCKimU4DfaX91/t
88yKJjd2TNQuufAojV/An+lylhB8ymdztmoztBq6YEZfp69aXWQ7pWekUgtOfRNGKSPqjarsr7Wk
zgOH9SfQAiZhXnUGIVu/XQc387VY+KJ+7h1lik1gdQHqghJrysDLutukV+qRFlX58/2Zr5WJPx9y
hrVRkaXhC6mFuvlZAJiMDcJeymyefXg/8UNcVfRF+FTt58VKxL4RQy02ZUVEfmdhM/P5/dEvYkHY
FuCvKNi7YPsviIdlDUwV67TiGc6wjHd6Zk4/taLnJ+SKh/iE5ap5JYm+rB47iCkShfOZyeJJ8t4u
NOZz6H5xazy1VlqHhYO/TeZJcSdbSayASWRzP2Kh7m/mtmhfmxrOMjX+GfybTYX7X4NhwsVVQ50E
jwgcPuLbH4OMG2VSs5qe/BF90Dkzugjthc4OkWTxPgSddo0J/5cwkcYnSS0AKaAU54hksN3eUvTW
/OQ0BSxtmTiH0srHT3NXx9fkA87HWvfWas3BwQb+Rs/37eQIfOKhQXrxmSIQdiBlVXsf0Acbjm47
YFHzb1sJvz5KXOA9oUUjD2+dBfnekmeWC1fp2Rw7fcLEKUhCKK+Tv6WPZr7aokmSK0NetNNo5ZOW
YxYIbRbZ/fMaKNDIsQa3LF+Q7PV4GVHiRLu1hC2fEbHIUhwQexyNT7U+EcYS6i7BBsCM9VoLk9an
8oUxR+iCecuWPFsfQjFlfrYDIGveOlbs8vZYQmujpETHjQx7CHbofOG5UluYPf/QNTF9noFUfi2Q
iHOf31/QywuJyaGGQ+K0goXPSQgATMY5g5n60k8BZohgFW8VofNL3k1zpE2tewOcUbtyHZ3ToiAB
k1H8ZrhT7QEJut5Xf6TlZS/8ZvGr+gW/cWSgSoWOV9R7qbgRTu85xwT37g0unyV07lk53sk3Giyf
Wk1Ze9S2hwbKcD83e9LZ6RDMBAAHc9a6a/jRNY17e22uuqicWQI/1AvPi/WpAyAml635PKuqQSWZ
Wkm3tyB1XbkfLo8Q4wQsKzk4pcZzGVyjqwX1Zst8HmSbzbtq8X44IM7SyBh0mhzvf/G/TYp7gfmQ
3XF4z89rmTd2i4bcs1ZpOFblokqOHl5Z85Ur+G+T+nOcs+QR3HlWjDrmEYTJ0odfAg4hRMxkjjd0
fQCSvT+tvw2HrrVuASmETnPenMOyyWsmf7GeU7rfJONNeuM4afFdT/LqWm30cgkpfAMHX19VhjyH
H6RZ1XlJahKEx/n4ddSa2A0Hqpof/3VKVPVX5sx6PiEQnAULUuqmyughv4hJGvih9t3CC0KvLUoz
Zb6+P9hFiLCqpqzSPDR2dV7rs5vVRTnU8HFffLHqvFebpKyCV3Ii1Mj93p5vQYmlL06aNb8WGFTj
lQNwcQutgwNAhPJL15en6+19AFjAWnJS9RcSCvwCA2jPFnw8PwizWBTxvmvy6mjE7nL890kjR0AE
DBhuZae+HRcSCwxCCKEvSadiWjk4IG0rrxcvC4bRL3W+Zrxjr7tpaDvS/efHDAADFQYQY4j6gbk9
G93D4U6zGgkFKqNYao05hLOp0r7ZrWyOfdJeq8ldHJF1PEJrNi3gXkSJ3s4WbGeclMAKX5BV9rVT
Mhpls5v6uAA9g4hGsHl/cS9OCYpjK/RqlZnCVeNcBcx0Uc4jCsH/U4mupKhQ2j+CpbnminOhLE0z
fkXbrTEWnEbrPLqy7aTgnS3nFz+lcvAfFugWcrjSF3jcqaG/cwuKTAezd4N4a9G4osY6ulLKfeUE
86nwUqcIC3dsl0OcOh1qqU6DaAp+u+2YkBDOajlJVxbqxfeT5lDrujLw+9H6MsqHBYdVdBxIeMOu
Itnt9tDoIfxjTediwK2yb0naIqXw/spefEg0wngxPILbFSRx3itRxOleh0DAy+JqHmiMyfti4Dq5
l25/TbjjcijY95RT8aeDh4+E99s9My6mgD2XqBdUtbuXJMkDMxrT9glfP6ffvT+ty0jrtzg9TCJc
T0gTfos+/BEWgLdNSR1N9dKv/LF9PLXFwRvtwIpQRenUr0DvsnbFtyzOPrH65hnE/0LdfJmoAxhx
WyLIUC1LUm301tM+zHopzciT7QRoYBA2loO2WL5nwqcTgYmk+cshWjvQO5ibndathp2ZlrTyQUKK
Ka/gWS7u19XqAuGclTBBmHwuAcIRV3nqlv2L4bUDgn8YpaBl3/SPk6nqz7PpNVsbc/F9RkH2ynY5
z79o8awdPKI7mwr5RYRuBKUUMVaML01CmQutwYbGOTazdh+pVJftvkzEcs184eJKX08jzUOIaBxQ
gFJvN04vfR5JGMYvhjSQ3tXoaIJJaTKcFgjXxvsKY5ld0eb//JQwLu1DNBCIBiDjnG1YpRyRppYa
XkwLa/aQr6qfEms5+vBzvg6kilgiu+a1WvnFMVmjQ5jltGt1jwjuLNgZkkllHUJIL1VPuQ/vRmAc
YTBoRbmLR69otu+flIv0lp6lB3gENTseD671s1mCNQLVVs3Jxxms+k0qaUUbyZjdUgS7S1W9d+3U
eFjVXO+pYTmHninfSzW2V3bWRV0HcyomzM9Yzbx5ws5+RzWVJds9zz62ol22dpGaZYg7ho0NaKzA
6jRL0t7OjWziMGsgEYQwsbg+B7cNrizJxX7jlxD1gU6jvkQYePaYdunYUEmfso8W73WOiUBc7Md0
VcFoFvUlGGZrS/h+7Xq86PWRh3Jdgb2AZ0wEcZ79tlCah3Tyio+oAzQPq3x8FjZ6aR3ViEJxGGu2
hvQ1trBNaHfS3Su/8e58YFNJ1DdSbvmGNFff3x1nm5GAAtAC/iou8Pff+fLbo+dJRxb48gbIYevt
93Eq422PvjqGPt6sP/7rWNjh0eZcCRSMeJ6Ql6LQfOGNycmPHQSZh8lBohz1a7XpGh8U2vujnd1k
zAy+KQEbi83pBl75dmarRqOL8Hp8bIrAPhTB3D7q2Sw3+CP5G9Ms23+zyFjH46kFSk0t7HfG+nY8
EyU+Ow+Ee3SCIvg06DVKOGmHx5bT877/89wYCywCeSDQGudsboYJe3zpF+dYSedT6kvjkUCjPUFu
HSPljMP+/eHW+/eP3Pb/U2MleWiJBAnT3k4t70SPbhuGIzkYlg1aSHaoOXq9tfrcCGNdmw9p2S0g
voJiHwdWuXt/+PMb7Pf4PEYsLCwfSmNn57V00aTTusI/4hqcfE18WdyIatK/UgApv/qD1tEiDMw8
spzKvy1tfd7HwGFP5WLrV37K2cv8/19Cz5jaqLuKdJpvV8KxaIVP9FSPFerZG6df5u9odng7hd7i
A7W6HEwZOsmHHLHan++vwuVJheuLeD0PZQBw61wzbqHP0BJ+ukcN7vkJpCJ+6NwHz14tr1GY1+95
/r2JAtjQOooMnn92U5dwj0jnGKqp7GY39mm94YnGOXPsx707w054f2pn9/HvVYXVx7qCdORlWKf+
RyyHvJxy8tlgOxuzbVGDzNobH8vZyGh1tVEzbd6IVVVXhr2cJm1cPASpl6xouHOWEQAiZFXiyT56
aZJ8oftUhu7ST7vJavUIPU7jSpJzOU2UH4jEoX0Qi1MifjvNYKF3pYnROg6FjRP3mJqbwE66pziu
YieUZK+PWm/SL3p/dS83DsNSgqCTwUxB+r8dVlSxvt63NhfhkO4NIZ2j3xK/4tHofnh/qL/NEGyS
TyGM2jWAjrdDkZDH7dCV9nGWSv/V0oL8HGcUskJ8ZJcppKS43OEHWk9XVvYvXxL5Pu4n6vhUq86L
YqjFTjp9bfc4pcRsmHX7N0h4zFGjShqh8TUz5L9cSNTn+YgQ1OlU0KZ5O0/yrIYrMXaOLvZ6BzNd
skdtGTFFKpQ7fzIVirfe5MkbM+3Rch9iDz1q7Ajtkw4A+8q9QPWP0d4eV8Qa/1j1s19Dz8TE9aVF
x9O1xqfSgW1ybJSLLAyspjEIJxXkQQjOXDn3YIYb/dUrkxY6l+V1R70aphjJ/NRBpmAwRyQ/QDe4
KjIXkK04D5CXh22VlfO2dDr15FVm/c1vHPuryFawtKXP+gsv7NRGJlLEGtRqMdLnFE7dP+pWGZfb
ZYhL+dlEG22+HUtN+Y9DjcDt1kuCxjnYs6zUZrbj2PwCYyAdIttnC50Ws/aKnTX0er0ZVLMMn8AV
mtYz75CB4UqJnUaoA08qwyov4o81aDM8Ryscf7a1YYhPVW1oYmOWaX/fWFVF0seE74fUNZpHkOXe
Ucumic5r6hbeNh1s+VwQIX3zzNJ77ux4wXHPCrTDqIT1y8QE5VV3hlaLoAlWNWh4LSV4K5DCDDur
4UgDnQCm1fS53KLHmPYn0bfJ47iUpnvvuyU6DQp+/YOX6uIJfkz+tbKlQjyF5Qs9WwWnLHa6JLJw
jqwjhAr98qNhVCC7x3y0v6BfqqiIGsYit2KOO2vv9xVd7XLSvitpF+Z21KRjbBbL6caQ/66/QYjc
R0G0VEEIiK5oblJvDuIiTHJruPOGALBChmKge+fH9KEjarBa/Ni4ieneJRnmJ+GCXcJzL5WI9+WQ
J3dqRNI31P1m/J4LB0NboCY9milC+555Bq4tAMuKr6LI0GGic6+k/kErGiSWnaIsikcyTlt7zS25
nNpS+MHrGORltpsSU5abYdBAro6ymYKT1rT6LYVH0AHtPEtQbt00IZPjwCF5qDxsZcLSbAp7Z7g1
D6HSjXrvJCDaHuD3AzMc5ADEHayRyPcj6sVTlPoi1b83xpA1dxxohI4lLSP3VxukIomcZcj6h7rs
rGUrrNL5hRYrindeidqW1yKNa4VwRgznIXYmQHi+u9T5zkMjbINeS9x/0gs1zUZkd5Z922Eb1fYh
ZXs5Tht7nrSfpQyWDzY2S8s32hX1XG3LuC9fG0vPuq/mHGvfmrHj9EgIOmCim3iuC0x3ugVVG3x8
KVCLWvV1R4sn0cWzTCyv2uTaPBQ33lzVOEfnrj7nXK5prkcdKJE2pJCda8+cRnCihVkPpxHWDMLt
Sau873lnah6Ng8FTO/yhujkIeWeTz3mmUXXPQQCufbLO+a5jpC4PRTeiOlZT5A0VzLjnzh0W6zCh
xfoI8tPwTm6rNTKq07n4qWQqbZoxjdS2eLzKgd/WFt1nxA7H7oQjc3nw8i5BKmx2av9G1PUoD9Vi
QK3n3RqbsEH0er4pMLVof1BsS9sfg2Y3zWOSN/R5IjwXhubgd07tRHbZq2OFlwTFuZnOVIgKKgr8
WjDqyKZ1mtPcUnSwi4d8nArI2pY1/0BON5g2ZJ6WizDlnGrwA9Bb3bKyZvtI69X2N2joGZ+VGqvH
1NFcfyeUP+F1YdZOigldnnEw2qV/rlwsXhHFrAMVJk3bi7t2tWJCHqhDVNEAV2/SuKaKAgBFJ40T
8H1Dd6jT4JihYfCxQsXVDUdP8AcCa2zD3nMF+K+arbJDybs4KRtLP5gTrnlTaqv9Qll1BYAcOlv5
toj7KdvMndQ/BeWiqc2IuRJKZOnUU6H00vLoWwpfyg7nNAo4y4IyNBaUpr2XWBTYt1IK97+qnPwH
BGNovbZ234N3Kewh23oD6/CqxmwSNEd6MUTTUE8owCJaiZS7O8VWqCiViV3jqF5gYqnSMRKAiXDa
o7LwU6PV/GssRPA6AQl8cZUlnWhNQmuQRcH0Y+gzbh8LBcybrBPJE3YNSMkPwcjFUSRJ8EnTBqs4
momeyT0qT8sxY5vSyIvr+PMkCgnA2u/T/6bc0+88Cbtloy1Nf5eYuS+iZJn7Yev32nQMgrb+Umgg
m8NxNhsP0LbWQbwLrF9KM1tEO92WxDouG+pb/eSlP3A5qSjT1l4drOadBZcQ4vRags6BvewWgFHB
HqNlhFM6NWhGBE+Fj7S0Xf6QJJhzRgRF8wcTe5oEfJbTFw9Bkk+fwB4WH7I0TpedFriyfrAzqdkf
LFujIxkS28btcUJg/Vc32zhfKSuX+YdiWpybuRvxtNW0ufqvibvpq55IJ9/B2w7MHTK16jZZO4V4
/Xb2fTvnrhGOvStXLQaqW3tpLO6tV4EYDj0wNC8FBeafyPQZ8jgt3oislmz5KjZS+GTHhl9EPWIS
ZWThOVPsZC20IYy7pgI0FSMpfrAGFjfM0am+Q2bLtnlw7PJucEb34xg3OtxV6QQnuu7C2bitnZVH
FcuxPVokad0W48Ze36o60PC4ynoggUXWylsrHQoUBdw0aTdpjTFj5LS0QEM37ZzxzsHi5WEk95ab
TK9anXptuQLVLDe9LQIRTDu/rlzr1obo+CNTMejBBHlxrAXGsstCdDDaJ7+0PZCnflpk20kb+p+9
jzZhZ6EGtqUs3B1IPnV6SSjzu2GcOPmHMo2bHvS6XgyhoeU9xImAj7WHS9E/gT7DpQuRK+NhrhuP
OAvn469BbnrLQ1XYPsjPDO+90CC9qMKpJYThxalqdGDxP9JCOzc6j2soML57dlqNaPCP3V2n+eqb
JvQxv7X0sf1plFAIw6XGGOBZLwtIUIOq/M+W08o2MsZy+JlpxpQfe8wQq4NpNLG44U9YQdRobeKF
rZn0D/4EE+PGT9rxhzcISJiJK53uk1F3ebMVrdKp6xalZRwgxq62V8uMAGZqG525Txe/e3KSPkuZ
IOnbprVi38fqMFbxMQcuez/3DYD0ROVGFnZAya2fSFV06d5fzDjfyMYdtkHdAqepwS/+HHhPul3t
Twiej2ICWenko4vypvDEl8BuQd3ROzGzDft5CCJHuLYfmnALk+NUl3O213R/9kLV6zK96Y25sqnO
WnF1KPIx2YKHd+J94bXWpzSRS73t3FxhttTPxGVBsMzPKEBPcp9OhJFbbFtdKkPEaQjMaZPjHcog
yJ+0VButnQCB6EfN4vmPmTAAZFRg7u+awKrFqTUksGVrNuz80OfC/5kEFSQ8JP4Hd1dOVVZHZZLE
kvcV4e5N3vR89aBOqu5EYRBanANtJPksgeIoiJg9dKQKUOHGnQnwgP7jEn4o0KIgam9co7yLkYaO
99REsQpM6zjNjjmaGxzEEXIJDkwSFedqTkGjmVjb1U+u7RjjKWHTAxyuZPziLYmmQlMTRo8WdVD/
wHMph5niEAo6Hq/NaTRRhe7HggOQ5zHKeQVUEhw16dbB29X7YtsGAuJGC1p3AWC8ENIVEt330MaC
Wqqd17PpN246Dfq6qbOStoEQ28r2Ex2Se+0Zj5Cj8hayWwnvVQ86LERnJ8lv8mmZ/M20tPmDW5u1
uilLs9u0WI+WeOnUHee3bZape3G6Pmg39NT4Bd7ilB+rEufNF70x4jGCzdZxAEx4j7tRaTU2zVab
GEeS8N7Iw6luuunBhDKUH01nLoOwrZFV4AJPmp3oBjWKEGw72JJVBpIo2zORtUe7Jm4/176aFAUJ
fxAbYyiyeodjhxdsW9lrH3Iq99Z/fsL/OWxgQMURrFBX2zSI6WmPXWMbhAbcXM3GVw3Dyt4s6ztU
cVvClLLQnmS9jC++CgrwB7LvcvRkkWjUVMf97ROcohyldVV9S+PKzI+2PYBAN4KaL1cb49zfo/jo
BREIg2a8s9uScIZ6YKY9ElkTejlCVt4zjjPa17USHv+3jFLdd+jYd3utleTI/57807iiXESVF13E
szqDk1My6TthH8HrnpYBlJcJQDWKe83e6eX8a2XhXilM/q5dnKe+OAUEVLERR4XU8TYRH9FYkXgW
WkfaH152a0H0tDYlATwK1dk0pquXL/69RqKkeYoTrqGwGQfzkDuaMne4aSHQ6xKTfARwIpKt4Ar3
Qsqu6Q+ax3wF1xDJra7AWm7QBHFf7KC3q1uU8Y3v1MGqnTknc3LnOTkfr6Otqm36oUf9qtVINp8a
L0vNG3Maywn1BkTSt7NdDCxGm2dRodfVgz8OXIqhhtXe9F/eQC8I68W3f9HJie2jUSb+Rx3Rvfm2
lpPz2e3QAQkrnpBf0NxIAgM31tJdZy9aQfblg2PhjErc2lPlIyScjx0uK3UBPatDlMnfy56zcEo9
bAOPaEXp3Y4qznIzu6NZ7QxMFY1tMrv5xznw++Rjo8VzuSElRDLR7iFr8zp08ZWmwGVFFdAUmMuV
IQpExjmr7RI1mEFXgePCd3E4qKY3AZXj4gU2FUBcyaXwX9ubr1kSx96VqtHfhkaLQUdAGFEtcM5v
N4/RiBq8me4eLbE++0S3O14StQuodhPJxFX/xaPKc+Pl2rB7/6z8rYJEMRdpXexiAClaZzUbywZz
UHqze6SwjVJbJS0vZOfEK/td6yPSZuxuR7JvIzQ6xJhD9AHRT+24VO8RyC2mK4f3LxU0hAj5e9UJ
pCW0Vvb+KMFaltcMAt2S47wM7b4Zq0ButEnTT/1UNCmFlmy6Roz6y/Kv2ocILwF3pTx51vVtA4Td
83p0jmhHmxtEAMR+dFCVBeKfnExjnvatwmvIWuzy6f3V/0uZEkwWUEKgRBjJ//44f0y2NSY07FEh
PAZd5++KWGTfigaw5ZwE2rHH/3N1U1jKf99udH1p+66VQ2qG63r8MapllrFYyys4XsDi/1YUgZXs
BhMO0Wh6Y70h2xaRDcsG2dp5Ca61H/+23Gv/gL8MlF7Ph5+1aek8PLyPQQ4Xq0L368af5vFRjp1X
RW2i4u8irdtDRZBXXrmnLyuUSBQBKgCQAV4MHMrbqVewsAryX/eY9ySiYSapqUbkcXiYBu1YZWEG
kjyaTAJqNx3cOwSIi3+ugnOSwXjTdoSoTAv67U+o+8EK2sR3jsjjmSBFpTgCVbnNvWq5gt64PNur
0BC6+DYuwzqwybNHqfVGVAoX7pWekt+wsyoEb7lAfeoqZWIX8nYoC0iACucubxfIPJMfAkqxyQ7E
sn87DsZwrcFy4S6HT2GAxyKszhXTQc367exdXOSNRWT+MWmkszcVMV5oExTu3SJYbnC6VhlOxtPy
6BWyK256HUX7G7sC5X5TIqmwQfiYhDY3UrXVyhbo9j8eSH4eZxHTLMAfyFGdHQ28oGSMv3JwdGFv
30mT+mhUaYFz25WzcashvBEp300P7496ceeto1IyXgn0SOyddyso8JVt2Q8+4mu29yi8Dh8FE1G2
b7aNx0RY5rZ/ZcSLVgxhEdERAQsVJhKisxdnEr4f+5PpHDNvNrFQr8rkkM56HCbcP/WVwdZFexMb
oWcHlZeTzl3HWGeHjqZSO3qNlZy0oLKfxtZabvNyBV2MSzHRpxXedzD+ap9M/cv7C3s5TTigwIb5
pMBrQYq+3W2CmjmepXV2Cjr35Htl/BOXnBWpPqbXVEcurnLa+1xnBA68pKD8z1qVgd/yC/w+OxXN
QKHXzSCLk2RsDOGZPxe73g6Iq6kr2/UvK7u2DWEoAX4FcXv2GZfWbmls5PnJKQ0tCZUrzHvl5fIm
EaJYjm2RGj3FmTlLDkKH+vevD8mKH3FhFHOeYeSfW9w5ujRpNtn4co2QWLsKwHvY0nijblUY8pBB
kkS7GKoF1Dl3eH7/217OHbb67ygfbRMQx2eXG3fGaC50oo+xUHjcmA3qTibqbZFoxXiC1VgflduN
MpJ6r/96f+wLs1jCJRTzUIQjpAeudf6OWORbc1PO6VGfq/kjjuuq2utGN5HSZbSrAWEGze1USdAl
bVJ28afRxENl0/RDaVGhwF17Y3f1UIlowQGy+Gb4U2PeYE8l9H1eKuvg9vn05f0ffXnLEGesWC/O
/crpObt6m2rUKCraDb1CKLlUP77MuLvsTEf9GKbAvmYueXn2GM5hfUiL+Occ7WUME+1Z6TbHQqCn
b1Ox/dWhyrHrKqPNwvendnn4GIsW1aqNsSqVnk1Nr/HWm2oAyMIG5pn3IM3gPVru/0g7r924lWwN
PxEB5nBLdlB3S5ZtSS3bN4TTLuZUDEU+/fnom2O1BDV8zmAG2Bgbu5pk1aoV/oDBpKHSdDt2Unyo
4nK6MmZ+fcPyRsEREbgBt5IrXIS2VR+CO3U0Dl1QjupIu9bc9lY13qUk7V/bhHq4Q9sfxnNQlMDJ
ak3+7uqRTjbYBvGvwB84ioiUo8DCOAHRuYu30MwaHZy+tQ4GwjrP0Fmne9sSVnAoA3usrtAxX71y
AGtk57QWUYsI2FMvQyseIJNT1UBx6JqBz8QqvTNuUjaef9BMIAu4gnSwxWc4pMUVMeRXG9knyiIy
jZwASDZ+wculV/HftKJ6PiyuKszQ5OzcWRVDr9oc712gau9vrlcbeV0OyIKByzI32GWFJDAcVjTr
xkMHi3vT9HP2EdpltldTcS0zf/1SERAGV7Ni4RgsXppkODak9XSpxoOZ6tm+tM14myGRFpUIFiWY
/5gfSkP0//wlV1wm+cD6PqHWrj/qr3IAKIjXA6MeD8FQTf4mqdxijMYCClfIRNQubsTStr+ztlTF
4f03+yqEg7EneiLIuOJeyYpfrtzQBvKQfFwOQMjiZ3sR5if6wKazteJRl8c59bCAw/kLmREUrBBr
eH/512/7D46L7ABxX0QR15/314MPZdlp1LX2AY/HAMa87iVhYRf1sZ9yc5vL8ndroIn3/qKvdxMo
x1XHhrrLoQC4ODepyrVs5i491GmTHwvDGa0IPz2vizQaV/HN+6u9Oir4tgMwRTF8pcm94lROQcKk
wfC6U9M2U4kEQ8NoTIiEwaRbTb9pGfOG/3lJ6MorQg+8LyDbi+2UVjhJ+cXUn4DoGYxQp4KhXpGR
IIDGV+LYiLa/8pTrO3uRYAa0odAFglGxSpxcFhU4oFQxG2k46Zi2G/ukR7z30PRMIn+//2yv/FLp
QgGYIuDBgWHByyyvA1PgZhk0fnSE6uaQatKtopSecPpLSOU++I5UcxAtdPxQ5IAM9FVn/5Z3DGqy
j4x/p/RnXXmTG+Jk7l1Dkb/+2N4a+6nr6WZ4oJ5e7mfEHFCXE4N+akq6nqEJgzk0ASh88jFeuynl
/K8dM5gBVEmr0r8B6udSbQvrRWR9VcBUuFDKO0pvsT/gFfefMoxkL2LXGD5lraXfZOOU7d//EK9O
UeCtDbMVBfqHnLD++V9HF9i405fYqp2wzRzdISwtC68MR8VueYtrWnIlz369wdZHBU7rrcpA6Li+
XG7pLZzw4qo+WX7d2WfNq/ViVxaQbq7s5DXkvNzJ9GQsLJkY4sE8vxQ5gNrFwNfVmlNBRpPOWwTr
xlUde8ifS2f21UGjcOtQp9bK8acb2/XX99/r5fqYX6wyC1D3KEjBLa9b7K/3OqZC77gKkxOKwOVX
KzdtHCMdhOzNVYIj7ursO1z8ZW9rYyE27699GY7/rL32pbj/VkrkRQWVq1aTscnaNbdrmHZIXzJb
YVTpNcuXfiqrs0o69fz+opdnZl2UHUw7AjgxZcRF74/Dnvlz0aWnNObYhylgqc/21GI41StMQzMG
9+JKgLzkH3DPrix/TGChXnDxXorEAnk0jUAs2Ql71mSLbk98QJK6/2h5ab9xlVvcoOLfRAOe1EbU
9SDhPHhgV972G1967UIBg8dyc6UfvPzSGYCZVjIGO6GlYD0HDADvNSSTT/5og3xz4kwdA0+bNg6S
KldO05+L9e9dvr4AChHAoCQ7UG0u7n0JNMhAXi07JYwpcWRgtAwtXjAlCytMhJ66AqAYQ70Og9+l
WZYDLEstjnKhMZHvpxFfrs6cd8MMbAu8vrVBV8m9aQBsn5hRZN9HmVwVDv/ThL/40ShRcCjYmmQr
l7X2UFFwul21HLspyD64CkHfjTYBXQ3R/kPeKO0rpKaxVMwi8DKF+phlQvwnB2u1ZchyxHc7LpTH
ymzlb/Bi05OlUlHcaJnpaqHpclncBsAh06+wcAq1i4M6jW9LS8xbOTLFvgXIU4pz0trJb5XqebD1
Knc6I989jrt4NrubmTkxqO9GaP8lTawMZCOsOJkZAWVNe09/ZriFQdktVUjft8o2Ug6DfJwZ/uc7
1bYNIqUIL+jmHmqBbfAldKf8XtatsSWqasm3dmln+aE2g6FlV4KxiTC8tT4OCj2Wp7p3hAy12RhE
vy0t6eg3tlXVvxPIL/dGsgzfKmW4FYZp5vgkmGshYbSk6r9+MhoNqGiXt4fctagUA0LeGNp2n560
Nnbs7VB4066OHXqUC2ZPO9NK/PgYBB1urKowsKcAsTMWjzVomuy+M3p9urGQKvkAr2jFO3gDShKT
s/QIBteMkCK0rjxtm3ZtXt51RR4fbFQSVRhkbjt8mt1WGZFRMyonGwRnh1qYlGLTerjXI91NP2CT
6uX0NPVxWd1DWRJ1VFeLwJneH1EegHQbR84wME4I0qU/5I2s+3CuET7q8Y4dQ0SO/G8QdjGvNc1W
5ZuMUeqwEZjgfkUy1NbDbOpRxnK8RP0YkGsfwhRM2m9/Qi3lw5hbnYYdr2l+Doa5o6zFGHS+a4gT
MMjHtvSifFEAYMq5t04uTrFoBOt+J7cp06Vv8EnlpylZ8tUk2ZvlfhGpB62nrhMUiwYr2HkTMoF7
I7bZIkDvZ9SWfJnvwBUgY4aIrmlGOD77+q61lq68mcpWF1syGwzpjKrtf42zaH/qeuNk25Fhf/HR
9uImv1382Db22ui0xl0QtxZ9mcH1z8vgLM0hGMHQOJ4zDZ/SpbCMW/rPxU9PJYMeIpHBzG2fjY1k
r1EQPvgCr8vfQ6tEc2r6oAdsOFjlN3AjvvgPOEWSf3Km0lP/OYwQ820FwzFGXAyX5BtLtA3e1ENe
gXygO7WfqDyoUpU1fxysrEy3ttWK/jAHSiA2JRbgpyVnoNkg2CvlJo4VjnGyJkoelD0yoAHOoBuf
Obia9RCrAlyINybI+BfWZP9kzjsVGzGuUKo8rWwzXIai759AWJnPfkLY+yinrN/KutCNxzQZALHF
BsrKmxl4s/slm+OJUhrbKDfAC2KxfxkuLwk/ZFvvIi9fyk+rWuBTWYgk3wyJ7jzRilP5EwLHevFU
2Z6SYUHPXB5qkSIQOgqt6DR0sevJgDEDyG7c5NMSVN8J1/I7bdLlW2Vk+i8dC4QUa3EwPd96mSMQ
rHfS36NcHBib3IrbcR8bUzyAecB4dqMcoN2QFkb+oh30ojsakl5MiMCf/hl58bU9qHrndtJLvNNw
GEPcH9eauDq1nbKWyB4FDsKLtIwo83S4yHBSh3slW4Yird4t5VeNGRwIU0wTOR/O2PYR56Frbmkh
x8NWb/HxinTl0nsz+yQ5Yt3HbWJxMXyHldyIkC6+24dIhQUnY7BVt13qyXN2cdU4NXjmKVfbOlvi
LzKdpy6isSlrBp5B/WWEaNtGyOl2X+ag4dDG1LPPViqCr9mArOGdZ+KcrScI8h21Lo73QW1rejQK
OZQ3dIyQaQoLmrjHZjHTfA90leymbLCwUVGGHwJYUjTgPxtJNdvHGoPV5GAiFXxonWWoPzXMxhsz
RIQuMTZgNNO7wM6H+ThwsR815jTGBtnOyt2uYPtzUAD03JCqoQoWS2PSiMi19TUpUWvaNwEw6z0V
W+ZtfFAvepSo1dTENST6TuEMWATZ62Cs6oeg5Hp7ttPCrD42g/TkESs48EdZYzYlTOO5027qpBG/
Y+kYkJmJ26O97UvDVhtkVsE1z2As8eVkwO9/CYQZPGOEmy6RPpelhy87Eh8b8L0uPvUCZP4BnLw/
3aSJjZcV+O8eYFY20Pu5n/s+rj/IzB2nE62vBXB2yWwDnFedVrL/OulJkx6mwJS3hR/k+W05dupY
Ipqqfx4DZR+pl5Dnw+xMGzaz2zcG2fTYHiwDSfoN9b1ZHppx7LNowg012DjULQ8Kl7YnG61G+6ar
Zy95jklJp48rSu0rAaT+0VuJdrdA2S2OyQz3+4tDl2PaJsj/6bgLaKWx8VGbyx+BhRntcfBRumvx
u0u3euYI4zulg4aMqdnWtysr5gAvH3PPsnBrZPBc2ZgO4CLYshL2Y7o0ezU0S8NJVnbe3y5o13kf
lr6aut+Dm3i/k6Ku6x1dMLu/0RGD+4UELkBj5ERchiyxnQEiMIAO1JsVoAFaispivzhl1/2gUzo1
G9cv7N9BzU+JghkhvR3gc8PeKFc4xs8mcY3qNlgQdgbQD9q7eEaor8kOWFYayX/xEJs20pBx9awK
aG83IkU6IfKLcrxB1dL2D5aWOufCoDc5bMtZpydABzg5ec6snG1XdZp1M2tea0PRt83i5HRi+p56
6dhvMkfTtVPSIoZwsgevEBH2XrZ3G4++vkdogyKsrpAaftKVHuxnBoKoZumYKO3QJ6mrH4I4IaKq
bjEo8zyUJCIFWMXdF9ynxm79nC4aR3GQhrJHxr+2wd9B4qDr9YEIJdKNLkS9TUY8HQ6rMVOOiHQi
UVtoDE1vYML75VmzMuCejTbY8a6sLC78tkWYDbiOOW3MtDKTvbegObgjRxxBOqJZmIWjgX7hXTUD
wo60SXTD1hCFGDZu3zvPKphmETX8yBph0NbLtlMdFD/auV3J58EIIrJPC2/n28lIGuPXMRla0AIH
trTgyRSzJ394WZ1qOTm1Pvzn1R4YtLrPoCeOekr/cExMP7vr7MUw+9Atl+wur5rCOcyen26KuEyd
rbYoC7FKq3Ln0Jg86URV01jxlhR4Blbn5a4NpFXz0m/4fxfkusmk7nNaqLg3tI07bNLKH/0P9GNk
cl96FZqLM8KH+xJPeFI6JlrBXuulV4HJrMUMJq+VPqa3YRPkiCKFQES9jxCF8uauS+mYfKaDlJ3R
PluqGxV0qJGSYZjtZkIQ74tWj4DnUWAsSjMaAVs0Nwi4YkrWpYWjbeGjQQtoHfBvY+WoMZoQalCh
D/6sqcKiTbTpp5nWYgq9prbsLZsb9JtvljONSXrZEQGndL/luZ13W2wfppxIRWtvo0wPkY42xepe
9JoUUTtZ8i61XOl+8Bo4aEGog0NuTjXu3LgIaACOo4S8DL90LTOAcRc2gtn65AfVHRD2pqPxGmtt
FtUkx+XthER+xp4tNOA5YLjXjJsm/yfMNAaH5NFuNW8FEyP4krllOYPO7uSj6ion3xg1Ijzb1HNx
HbEUvm3ukmnzz2lBN3AD32U6tHreAeNDeiS4E3GxQLS3uAnMj00wyU+LLob8Ft5G0MFZkEEnKihK
CIncLqWRfHM1J+kO8RDMxC06I+Znze9zVFitNfeEiSrFViJik6Ac5heaFwY1GpHMgpbE2nGjDkjG
ZsxENr0sKrGpxFQgkO945l2CfdwPEP4NwIw+8JK9lhfjTWoFqkHhO8/zsAfApd9Oy6RZESSCtNsY
NKfKXZmSr0X4psWPLF26Ud/OS31M286d9myi1oEXlSk9imVg5fdzIRdt70ijpGPYJG1kIv0WfBiH
lHTJTpLKOJfLCkYt5irJj0ncIV2g8kHKLcjd5sYVRapvEfOiwDOAG+ODkYPq3Dh1rYNRYBSkxWno
tEFbE8naoIpGLfNKUpE+n374GglJWPS+o7YiCAp9A2vNaUIHRtx8IB8x+5tlJVQvLSQ4dP40LwZa
yywRb6hVgXEtGfEwTWE0OLmR+3dVIOxly1uGn5zgQTiGfbO4j6Vrkn2uBBdxknMpW2hMLqSpoVfw
iYpSpQSrWmynwl+SR3uU8S4gyxfVZpiC7uzF5pgdW7tOH4109uZtMcON7cM+g/AOSmHI6q1KK9RM
x27oihs5tvz/a1/YP9Fo0kqSnQ6+AKjdwUFLXeXA6svUdb7GywyANDYXzd8COiVzxv+kUSgf90uP
1jf3hhElOTGiDlPsT/JblbqevNNcs77zTVWaN0Jia8dJhtOJSzr6tlM4JUrnu5VzHo1jF39xfYBj
oQuxbYOuj8ObBJfURs2kKu8okLbztugaj9/mwe55BstUcksGEvP2QXK7Z8zCG4C37jTmR650f4s2
+1JtkD8LfndEkDwGP+P23c8+r7OvLdq16lwWNVw/PYa8WE2p9ROCSTvfeRKY7H4yKvENbY9xPuqY
Lc1Y7tR5/0nGXX8s7c6oN8lUWtMN5ChzZzSohgBDTtr0WNaewO9lzpcq249LkDgbgSEiF5mVDqBo
6AZq/iP+LWN3nKi/vreLMP5rUlSAwsLHonJvDXxbxUVWbgPl6MumGiysGMLGSts2QfZCwi8iPwdf
aUoIhKEAR/7JMFWu70CaFsuxosPc77ylbtSGosaZIlBE9dNctqBRQeW4AeTMNieS6s5iP3s4vavt
PMZGszVAtBub1krNaGAgXz4jp78EuxLzX/fBBBQtn1oNsYlNumBFtBGLk9i72Ut9L7RTZ/EjdNiN
5VssXaU+cAlP/YbIXTqHkeY0la+jg01skfJWBMzMM0FyLUV+tHt+PiQUopiIREaveJ/nlSsRQgY0
Hi4glBI7xLazrNDWFMZEkugu/ZZCR69DEkF7uhvyTn6CgCKzvetWprNfCQzHyQUqExpFCR/IyRaj
3S8GGpagPjBcucs5PN+7lECxsYI483dZO2Yz7IQ2zdNtbCWl+hC4be+duWgN7wmRe9L9ECha992I
HZl9bAEbGbe+pOcaYXrdLncwqgyA5fNc6lvLa4MfRFbusapWSYO/N9lkqLczGPBOQrfZFoPWpjuV
Cf1ZwlXWo25IQGbHWM4Do50n8dsVWa9Tx7laL0LbSGOtutJlfN3TtRwb5VjmBD7/4K9dyL/6yZ2x
5OwxvTsZyF2N95lrCIKlX0AWgKjZ7DuPfsTnkp37j0YoNFlBOSBy4oC3Bvl2yal3rUz6WV4XJ6vW
qx1y+gQiTYNcGnpp1u8l6t/jEX0j17rW3l2HAS8bhUxwUT0AEsCQLzAuups9osuFMFkZVAgpHJV2
odH3akxm4kLoUL288odQOcwQExWH0O1MNxposvwyRlFeGV6/Qigw/LMYAgK4BFPLGPdiUiI95Uy2
o+Wn0gd+wXW/LEdahkVNF6RpnlrgV/1pzjuGVlBKvmVeQksA+Ar8PAN6x/vd9ldNZ4IH/yUzJ+dy
jEvPEE3NRRKYvbhNR6c4m8WSHaSB0AJRrIBVlDdIYvYejA1E4LfvL/2q0W+BkQLfy2QStUD/Uk24
5YAONiiUo4dj7Bdz6OKdZltQSmxrPMHqzK40uV89KhsfYUDwKDh5wAG7mGbg/CWWyprz45S0dZRM
k3PvoHV/t/Ab2QJrL2rqnzmMybUv/urMsfKqx7K6DUIevtRkUS6FcWcHxVEqoPLbfPa77JPlDLOC
2gmMoUFXnsANf6iJ/ERV2MDNZDg7r0I1ZdY7iEfuPMzBtsvHKnjONKUv+5zoZO8sqysoIGNYS9em
Im/9arCqqEYCBABKs/75X5GiWWK0obSlOM7clS4382S6n6Em+vra/ffkz5J2f0JdiTLnNZzsxd5g
UA3nE3uKdXlETS4nT1kcGJMuOA1NWSV9CNF22MDfGqCuScROwqQdPDIeODFi01Rz19ISzUy4r0Wt
PfqqzX61RLCfJRyZKrQS0IGRWSTDXk7FdAX7cjmB5rd6qww42k30hkz38j1xuTpyaZP5gc/fVqQ7
yERiKAZzMcS8S04hMzwU5YDGGpieUeloEcaDxX/2qJVfAIHI+TQ3dX0eMsP8V8uW9bfh4gn8kaDj
G/Y6Rv3rG2KOy3x+CNQDyZw8AV0PPpvSSfWwrZry4PBGrwG/Xn85VkQyDVgR0Fn+83LFyg7kWGmD
eijSGGJTPiTxbUDmDjOf/lAaNsoqrmk3vr2mb6/4J2BWlw69Qz6W5ugp9ZDS3fvsuf78JYf49GzM
ebYBLWX/937kuogkf744UDm+N2Nhlxvt5TOuzlM931E92IsDdb2SNfDSYn4yG09rUWPXSGbiQH6k
zLl2Mt5amhn+OvdCKQsp6ZdLuwq5CJKf+QHVcXkz+Jqzii45P+tGl7t8cOyDPgr/qazs/un9h14f
6q9L9M9DUx5iDcy0YUWuXKxcGqD/JStzYeWfYOS3HRZAdA01YVpXAFBvrMXQGYYWOuc24MGL0COa
NphLe14e8sGQXwzl96dV5mnY2AsyulfuhTd2D4uBG6WhjuqPcTFwZkY15sBp5wfcs5Dr70nwDMw3
hwHorD4gbpG3qIS9/zLfXBOqRQAOyON/65//dS6nftQCRVX1QPD4iV7UROCXdqDt6ryz0f7pZdNf
SfzeeqcO2lZA/S2kftyLd2rQE7EQ/OUx0cB8aMz6vpK5dS7m+cf7z3Zxb6wbBcbU/y60buG/ng3S
4op2XeYHwvNKes8wAO7AtHdD6T3FuPPcwER0fr6/6KsXCgaCnBY8IByWFTv2clGnLRa/SD316HQp
JWWQTLQJ4jxw2l1agz8BUQ/P8cpXtC8SS/LnFTK2hn5jBfpcjuxl2yxG4XnNE1hXqwn7BfHxrQoK
yp+0ycqPdYs6+0GYmXnTJjT1d/7SGvqhMs0h2IvEku1xMZ49t+meRbJ4H+22kjvo2sttO5lR2ztR
4Y0wYtGkSYaoVO6s7+fWyjVqVAfZbTqiAfos+PokD8KO1U0fi7aL3ERWbiiaDAkTcCXWR0skNPMx
3OzOY4qABObp8/QlCxIr/kV5LpbvVaaaX/U4+7fKHOGJY0mZSMjFpp9feWmXhBPo8uSaqIavQcRB
rvgihHmYn1g+j7J2bgx3h6+88wwJ2AuOLbLe3o7qYRqxfluwgso0/YTGu1ZHAzTw5Igbh5seA7+m
xNPHtP9e0kS/dlIuM/T1s9Kv+kNHIsYD3Hq5mexm9OIZoPRTR5oO5UpkUPDMflbx3uig4jHSdxhe
ZPQMfjBIo+VcOJOHfI5Di6ibK0wl/213I31M28NdZdZtsNuvLEObJpGeH/dPRjUFNsCGGrfauNKw
WqF6yDel7KYr4eJPUfR3vF/XBIazVivgcICFvHwJgqZ3O9X1+DRVxjCFKUXuEGXoXlS0apbJ3npG
Pv4KsHL2o9aX+p0IpkmhgzHa2AMbS92BE8JhtbzyLi7j2Pq7HDDlHHMuI0B/L3+XamA2WPHUPHn9
WN6JZYhvAPWIZb1yKef/+cVDjwm45w1SUd+72KvU5y6WoHRCbCexfsTx4P+0hTWJDeOJCX0Az5/K
K+fjMnzyfEDoVhgO9RgqBebL55NWDzjAa4cnrWQM2wVVewYKp++kLKafHTG7PhWIxUxXWJ5rVH7x
uQG3rcUoq7t/zOFeLlsiIMisy9YeLSyC5d7sXe/eGnz51fAyyE8l1xIBtfLqU7Zk9bWP+qfofbk8
GxvEIt0zIM/eJZ6vi1EwoHPtPSKZxOjBUX6hvi6ZmJ2N07le/yQt7LT8cnLYcnX85BuW5tzMc4Kw
kWn3+fdSWGmwn2zugT2jVPngzxlSLLkpDbld7BFn2X6e7GrDoMPMMM/oKpcCe/C7GztulTaFdg/h
UO0TSEIAnjGCRfXGyI1p2KiG3gJaBnrw5M8rDnyJqw5KjTCyrWaPSb7Pa3YCAPuhHbaTiM14z7RI
6++USoLpno5+8BuNW7/5PWXzbD/M2Hg0nxzUDFh37GZU6UIdnfjuzo31wP/1j5uY/QtGygV/CrCO
FOflp031wWv9RQSPyEsgNuGhKfOIuVx5asy0cbdYZ9TXFFZfbWLMfIH9sp1M1JNxPnm5JMP6GkUK
GpGqSluQBlli3/dzVTBvFK5Y5XqYSnw2hFHHu/cf9s2VOav0FmgxmZfMbZQ+FnrFY/XEvTxxUugI
6r053HuVoaMWPWOAUMRXEYSXq9LK+UNR5+haFhfcxY0RJ5leW/ipPQ2529khUJHmO5KHXb2NZ1t9
V84cP7RQ57UrUfoyGP5ZFzbditmni3NJvEi6EViGqsRZc+IGpEmNxEE3+p/SMam377/YS5AkRl88
4wq35kqAlH/pnTxPBhN0Q9OeOtXIUy/75vsYYwCnpaYRNUabWtvSLwMnkri+ZwdqA/fQO54MruTr
l5Fq/R0rJ9wyIbtwI17srdxmNo2Rcfw0j8q3bhYs/r4UsqyYEk4IxdgrzCWqxLCYt2XKRfSPVwI3
gcnz//Hwgcz7R3Lxr/R2Mfy88SDFnlWs6xlMAXRyxjqenjOGspCWmTFdefOvH3hdkbDIZUf/9LJR
JkxOtoZW1Bm9pOFo506zmcpp+lAW6AGEncXdpwt3ruH7uXL//ldfN+7fcXl9WrCFhgmfD5b2Zes0
BRyCUkSfn1tR6HtdTvptXQwxo+4+c0AgTeO2zyznHuO+bkvXt7rysV9v8D8MGJsUm2IQePnLQJIn
c+yDbMzPYpynk2bU3t4Bkr3NB1u7dgm99Z7Z22txRI6FgOfLtaTHICA20uKslqbajYlTfpWePYUa
vKk9lLLlK01F3OP7Ir9Wg76OH6vQvAsJcKXkwkJ5ufTQThoD1iA/+4sLjr0Lsgc9GdptC+7juMig
fY41Jg3vf9vLmolvS2MS3IiH2c1KCHy5qFIlAwlJ2xfRKXiiYHOQuU0N9CeiNM1yFQIeMq4B9994
0rWwZ/yLxgU53AVwXzOQZerSujyDZnOP/bD0j+yshVwRXwNKHsv90i+a+PdthP5MwIulW4NN60V8
zvogXgZrqc5gCI6MsIQVTXRXtuYUIxD1/mt948jQnkGQmdbaKuZwuWUXDiuc8vJcx/H4rYxVsDVs
5F9wMm4OKFSbp4a+1Fe8q4w7qMnXvurbywOn+cNDBrb/8qvy8gUKMy5fdVClOqmh86sQkgQC8uVQ
e5/bGQ2BxIiZgyUUrJsWNwz3Sox86yPT1kCyWYdIBqj85W/oU4VQfpxX5xiW3Jm/ITe5h9por3TE
QINsFqHSanmla/zG+cUexiWFdLFiZ4u9XLUp06CbmrQ6L7MrbtxA6e4WIWe5rxvpikjVfRvpVQAX
paV8ef+jv3WW1j45KHRwJuRZF2s7WpZzWKuzN4NEiiaApGAopPodo9ZUbOsFKdsre/pVmUqnhYmG
x9GlCbFyJV6umYyAp73Uyp4bzZwHWssdHMh06pNt76BxDB6vACInDO2DGskU9qSnztFDLSEDP6Nn
xZUK4nWCsP4epFMoyhCKgWf78veYToJnbJ+kz3MsLEB89TTGe0R16YwEdgPWMKHKUNsgb1Jvq6s+
azYd5q9DlNIN8698kFfHgCiKYviaqJiUUpcSMrOexv5oWoLWQtb/nJnV3yYT5rj7IVPox/RSx7Gk
AuDjRINrZtmh8kA9vL8p3vwNdIN1SgpsNi4/kDXjWs44On3upLNsJvbOjdakxfc8H79P+uI9pVaJ
aGgVJ0sk2jy5Et9fnUJeAZLpXNucCWZ7F/dZPTVT7SAO+FzpwttyXtqMqWfcbca+D74aDKNvUR1L
r6SkrxoH0JWwsVhzBlRVGbhdBKAaZ8xFZp12RrYu39S4xOtR2lAkFWaQPpW28lAGbucV6tHf2gzT
b/o5x9RS6NP9xMa80kt+6yMw+F1b9fwibpyXu1KR7sMR8cSzpZBPCZMKuoCa60VHfSXTQ6ucvVsR
591NPfv1hnO7XNkFr8IS72OdTaxjIqqvy9LWcFaCqbugouum4hF8SnBeZTduC88unlzNdlE4Stvi
p1ry6fz+BnwVlVgaz1SXY0nXzLvkn4NLxbHYYQcYStY3KERJvkRLq6ZN56MzNv7+/fXe2HEUe6uQ
CTNTRrrr7/krN7aW1BjBLqTPZFjTw6AXPd07U4/c1NE3ixPbHxPBbnh/0Tcekr1tA66joUjnYH3/
fy2a+zki0JOZPQfo5N7DaSastIaLGrjEWVm7xjt66xkxJILszrvlmln//K/lZkoDF75UzhhW+Mhx
aktkUtPDeEyQpnQFWFfLLIIrwdXh3/oiD4cDyF2+zpCxKHt1q2vNBN9a+flzZeG2plcJminDosMK
yelmvP9C33rCwFsTUWbzBhniyye0B0lIBQ9/Hj2cwBXN6ofGmFHPXjIPNJmTU9Tqyaf3F33jlJgm
ihHMBuDZo0P1ctElcTVLH0vtrA1a0IQiyPJna6q8jSiccUO2bo1RBarx5GWud+WEvnGTkovS43SB
QdD6vRzoIV2gm5njxmdRY58XmpBJOhg9nZmgjGzEYCtdvAwL1MoRl42rPmqw9KTJCbM4zPti2r//
Ll59bBrQ2AFR3/IR1gz95btISBznBkT7Gf1s/eDODnjGVI66vyn6EaTU+6u9Oj/rauwrCpB1X18q
LHWmKXI56MnZ19JgG4+lvm/j/DhU6KCgXz0HD/+/9S7SlthsVa8gBJ4Hkae/Fy+WSei141Qigev+
SAvRm/+HJ0RHjkoS5AeZycXe0susQZHGTs5p23wX2gDrpvfyRwkQiwes0i///oDrbM8B6UTz/HLS
xlA4y2jmZWe9l+lncI7lsfREt9NipuYRCaGfHd5f8fWGoXw0mKWsFp84wF5kXqkrJppcTXZ29QGX
hmA0QNvptD7GptSvvc1X4QEeNIUjrxOWqqFfdth89JoMOprZ2c+IdRog9vhYjV7fbFRXzsvG92Lr
YCTAiHfvP+XrjcrC63iRngSh4lL2w5jN3JGuk54TBV4qmpug0DaanebGFrS5fIJABXPt/TVfhaX1
YRkn4v/NAQGI+vIoAs5HdDMe8nPf9/VTnEL7ABQbBB88TfmP8VLMv2KrK9H4L5L8mrnS64yaLheD
VNqYMGvIHS6+a92nqa3lVn4muYm/lZ2P+nSZWGKvlbHzA43EFNmIVpkQlRNqdzlLtQUe3/5zPOJn
uAzu1sQevMRFIhnjEVnCOcrOjH2WcdtlTi62ej7NjMA07/H9N/4qX1ufmXx1zSBR0LrcXtCIZxk0
Wg6PQ0euN6iU/NHNjPp87stdGtAyCAGjNd+qSoDmho+Qn9//BW/sM2rnPwn7KlR22WAs0+R/ODuT
HbeRpl1fEQHOw5aapSqXy1Ul2d4Qtj83ZzI5D1d/HvpsLEoQ4R/oTduNTmUyMzIy4h1GOx6pOcGx
b9RXMYpgF/s0XlaYCfhbeUwS5V+T1KmcyRVEY5xzddPUUmgZ9JJmxOexaMpqXfgOLU/TFvmbBPVq
D1nU+QWNpG52UaP5NbeBFyzgmO4ca5rZ1BKBCiEPN09TE4wYJAM3gTMARFtyhWIlz20ptb9kysrO
hlJ/Z19gT+YLp1rnBF1lNkzdJiZz9wKRu9HIgMhIAld6yTnVo6jaRFmrDnuQgenCV70zPxqavEwo
R6AsMN9XZgN2PE397OyElfbVqG04brCvVxWsmHeWw3/p4dYu3Dy3jyFM/djHPP9woKH0NLvsCqXH
88aL0jOGub3/I/Z0keyQU20oQEma/0YqWeprmWu9+Sk3OsoCCsplJZzTtjkgSl6PG6nooqVH0Z0L
AykYgBp0G3kbzbMtFLUVH72r9KxoRRBsBLwZl0663Z5QzC77hQz9zmgo/SH/zPID/5+3NHMdqEMj
+KJwtZriFUg1Sp/UPK34fwZctXAhZt8bjsc/mQw4Z3h+s5hNx6nM5RJEHeStFp60xhtrRb2r+k/C
gevb42BxZ/uyfuxdcDzIGcx1G5WqwXDFLHIoBoY27gIP852jF2Xxx+Nx7k5KmyzC0DsgS5ttJEQJ
8ojQkJ8HEYtvigOBByV3etC50i5E4Dt3HjIB1G/wXUbSa745UF1FnQZhhbNpjw2eS0rRniA/Kftk
xA8pq0zlHVHoaJuMWrMgmHYn9HLPICnMw5X+zryflQG/1gJtyM5ykaL/r5sl+z/2rF0FVfOtqaMl
M+s7UYFoN+0Ssl9a37NUux8Ah2qJlZ8t2Ve/4NGYrCteYShsJfFz4InC39CPAsr5+GvemyeQWpAc
PO+JSNPX/usRqdRFHQ5aIc5oBRQrTAXCjdDifK0NFfBzDMN2/zge3xOUtUp7AQQy/3I9XjLAyymG
RDnrNF5P6OlXQEd0+towWKFcVnAgl/qFNxuWUaazTgmKog19w+shwQlTZse04eyjLrsNkqF6iYMa
8f60r/BxfTy/20yJhiBNG1CRyLkjfjer8iRanVu8KtVzpAzVm5UV3We7g6G1TVMAPojhCaPYt4oC
DzSREjykCutAL35J8OlmO019SUIBFTDyB1K360lrtB0RAlC0M35g8h5iZX/BKQg4vd1mWOsZO/y9
oiWzwhsEMrkSVR4IBbRDJxms2eSzpMsHP9bVM9ZLySUKWqTwUD/93AyVCmeo74ufcq9h4ibX4yUT
ZbTufQt3L8z/cL0uYOEPZdD/fvxJbrY4P4qiDC1aZHuplMx+VB7HlSw3hnaWsiT82VZh4mEE0Tkq
zFrPT/dlWAKteDzm7Z5jTNTcUEpCAgvNnuvlr3msR3lvameR2daPCEe7TwU6AjCjAnXzeKibuD9N
j4oaRVu8E9E4ux4KCt44XaD6ue07vV4hJJIl67KTlnS17u2oqXZLSCQ51OfVVN9uZL0YfAMvsUQ8
0dbXv/stBhuVr1T/M3DKSNxG05augHsfDxFNkEYAGnDInS2kKQ19HvOLznUjx6bbGC2surBCcYT+
uvW1bxxEax4v6L1vN2mkkZ0R+29guGVd0MbwS+2MA7L+JPmWXuySrkf5IW/tJYXF269Hx4SJkSUQ
nBjt+uvlOMZKaRxp5zLUVOmThQaEtqnLSjZ/PZ7VzV3KqwlwBl+QVg1ylbNTAOcSOMpoYMWryUjv
6vX0HndiT/4SEMu2mY3q+7rTMJhGnNVKFjbp7eZhdOIiRgZTJjR3x6VqKLKgMY2zCBU08yWBkFVX
FHvUccq1D7lQch1zKLaP53y7ea5HVa8XN4mLMElUiVHloX0L0DI55DB94GWoxn8RDOCFy+3eGpPF
Em5J0x3U567HK+Hvdxj+mWd07JNNYqvBhlJi6BamXz0juVGsIg8pYlxTmv/DTJkrxQG0SLnspm32
1zUetT4WNM1onlFmwrQy0eVwFWRjVW5yB9myYPAxkPn3xZ06W9TqSG9vSuxtb+FMWCbmuUhifQ+/
ytvoDe6PawB7JujT2Cx+Ph7x3iaiySiTEdLd49xcT1IaAADGuFqda2Hal7bs1XTbhzjWrCJfhRas
pDlN3bpCQ3fJgvz+0AwLJlFh/09//9f69syoMNBvOoPGD/AX8krs/kq6h2WpVAdMjVh5MPpLWuxT
dLt6kkJwoNwyFZtQ78Vc+nrYeBjsLMKL8IJYhbw3ELHpAZHlv21aarWbJHBcAeJaa2Q4fLTGzH/d
z0D0qENPRDUb2uJ81k1by1BqJXFpQl9FaqiqL0qoNBv+zFsJ9Ko/lHLQTlZaBgsj36z3xH+wQLzS
2mDB59AFLe+NCom54hL5UYb2gKJviq7Nd1oXhqiLCP8Ypkm5cGnfWW2QTWCDEBkEyDpvNxRC2EjP
V+UlKOHslLlfPCF2V+4QNrI3GCApG8zaxQYnzeKL3tXSwhm+TR3pnk/dwclkQJ8++/XXFplvOBka
XhcTbYkGLQPJ+W2CeR1fZG0Y9Z1FsoTTqGlIFalLmGV7CTdv8xBj0LkQr2/uQH4KXxwe0wQhMOb6
naKPdT5AXF1gTOEV6o8a/oxD+CNSOmOh4vSn3nG9yRmL5gKwMup6wBavp+2XESJclV5ekigQzson
rX0bOqtRNvjEod2jF/roCnVSkRrRgTMAilRT5SkI4ffrvRRV+PIlVO0Je7BK8Bny8XmNJOuzFhiS
t42rtjtmdVXKq7hpDMUVeeDFK1mP0BVAf7RBLwpmurUK8nh8Syookf8Yt1hMCi/cuSCNJg+J6wmO
CQILNeL3FxVZ0PWYT85lplOuQ1zPDnUjPpHdiQWq583Vx5i2MTHtYJXRQJvlTQAjgWNafn3BptNa
Oc1kGd7TURpH5N5kW/x7hXgacELDT7wAcNuzUAXCyCk9o60vaJHoF1HRguQKkLa+JUtHyoZAXtqm
iDZKNGbpKrC1BvUMfIb/eamZMc3QqSXg0G++XuoWiYq8l0VzAd0UvPBLvzVJ6O9avU83clOqe69W
lyBdN7c+gtw4dExRGulmY4726f0IBlmvN5ekQIl6lXOyQZIYCKg0g6wfOyu1d5qKJZ5L5enr4/n+
IbvNDg81H15c/IPvlzH/zqqooFS3yYUadfDRxXK6t/uysVZF5mdI5hTVsMV/F82nOg26p15xyu9B
jTiTVKJtdWgqpYE910r5/zqUzF8ijMi3DTIleyR6fVcTn4N8K0uqs49g9+3CBjj1Qh5xG3Un+B9r
xwtmep/PTkc8yG2J10xyMeIh+lbD0HqqkSpTXR0ZiI2UKMlaaWgv9FYSuMWoqYfHS3jnpMAuobNC
YQKw9pxZ4dRelftynl6ErQWfC1TDPgUS3qO4/KHR4wtrobKk3tkvKhoEFh8MGV11/smaJE4wdFGy
C6308qlSrXiP3UOLkuM4ttis6fmL4/jBe6FaaeN67SBLqwxZotcY8uqnBGGht2Es+wYdNB3S8WgV
Zwr24xp8u7NODLNeA1uUXulkxo2bV0kTr3pj9PYl7k5vGjyxlTWM6G2mGrdcmBb6UxwHvKceL6s6
JbuznTk1AXkEw0mmUzY7ir3kIEsq1PTigEbGyQdvViTyzTLP3Nqouu8gphx05WMEY+jWaf4G9+lY
HCaOurbFlsSuV2krwp/VKKSvzhjo5RZ6mm64vaDyMcFlhtBNOGZHQDvoIllqYD4LNcmk1eOZzB09
AIliKcAdCNIC1Az9zeugUtDpKXO8tEl+wrLc6GqECKFAzGOlUjreD5aTD2so5MYnOhoRYvy0LA7I
s3rvGMwPr1Wndz80mRbaGmvnBFHPdDS3qiwlK1RK/nv8Y28TpykM8HrlVcntPXfyaGmRAMQoxcVM
FOnrkKftJ9AhyDd5JKuBV8V7YXjpQuYyO8KTarEOMBqPNMhqoG1mrw/Q5+BaC907gtcotmAGlDWF
ihxZUQ3uVVVY6xYZqx1yHyistnW4eTzn2Qn+MzxlFhjQ+HtAup59n8hLKvgGDjKYWpzt8gx/mVhJ
KbbYdsAzIXAWxputMQVashWYUVyw9CF5cF3vBzEOsZfXfoJefSp/QrAhDVcaEIwPCUmtaIXl/H++
HAwLo86xIX+G5dnD4w6kogIy/HrY1LNNGq8DPXxZHjRX6+J8Zw9Z9CXIuwx1I3iCO7O02GZGrdqf
4rSFhSZoOfwyS3SkH6/53V/DkQAaArrYlOf1akPFbGvCiB/rSgow+ehTb9M2ifauS0hcux4kwkk9
yhnP9GcjonknqmiFIfMYvVDqrhei6iyo/lkcGuRUiCi8koTM9oApuqaVUzk91mn3OzSrdjNmJfpS
uadRNaLF5FoqqpNyoCIE9XgppkD2V6CbhrYAdYDaoQI3ZbHX3yXB81AukWM7SgGlXTNQ8sElLvzU
uVc+Hg/1p244H4smAeZK1JaBds+mieBS1rRNnKOoH6QHTUug3WdJFb7CP8vz96ov829DZ0j2W9Oa
9YcmaTmCS3i+7BziFRQCUSv+V6mmIHzSKVCoayCBueECWC5+d2ZrfTRaECtbGdWL4e3xj7+3TqTB
FOLJlLhtpyjy1xs6Kca6DeNKHLtBGd6rwj9HQ9k8a57pLUTsuyOR/JJM2Lzl5skv2r6FLWW+OPqS
rG5H07eQfuVRt0mF38ULwe/OzgNvzawIBBCC5qglBzokZvOKOOLjDsAYGbeuP+Bp4X/qpFJBL7rV
0jfkCXTBEyq1u4WNf2euRHkK/RS4bfO20C9HI4W1WBzrIo1emiA1P1dj1X1T5E7bP/6AtzNlIIVM
l7sMYMQccCjlZatXQ9YeyelR+q2t4iRlknEgsUieJckMninrfzSqv1R6ngLq1a6nQUyggXFEiOei
me2cImtly0MeExFdO3xKGwtDs+kJv7CUN3Gdei9k8KlOqiC28Cdx+2uD1nZohqpcNsfRSpRNX2NI
n/nluJOlQVrVZVnte7+4PF7Tm6tzuknoiNnQ47Asm3dMTB7ZljANcSxVgOIru06KTY4G6bvc44aJ
gFdufc5FaaCX7PkIZMVlUv/v8U+4M23gaDC7eC9O5l+ze6VCUDJQ4fwcaMVYiEF3Ald4dRxPkd1h
VZJTmnKTJmsXdtPtRzUpLFmwUxQSrBuigpzFkdGhenXMMYgPXKWV4letRk798ezmwIdJcoZNS+YF
nJJGzLyUJIUCqBTe2EdPzuRk01VwTTaNrWHWPgJpyc/l6Ci9O4RRiCq1EyrSIbbVrN52qHX5rm0n
WV7vRdOHypfHP+3220+WShNGHZCyg3L+dUAsQTS2qNu1x6ShrkcFs8CjW4/7A7Em01zP6ePfXuR1
G5xbxEGrMdt4/ANuPwE/YAK8TIRKx5q/2aUGDdrGSLqjIvva/7RB0hpXSvTxn88VBWLgeVNBaYKA
T/nbX+cqMbtyqITVHlvEHr8lWnKmxGNvgF+KJzh13X4SMz08nhr9xpugMZEz+e6At7gu59W8UNTI
n5oqzmv0hU82t1294mPIjasUkwYj6MvuXVAut1dm5Q/1CZ/2YpthvjWskeig4NmzacNPRigFwAp5
v/DySHpjpRldRMIXV5W1ThXIlys0QNEihD3tocePNbZOMlbhpGpZJfS5OAJC1ae1cqoVOfMwK+3t
NnWD0Ute4MgG4i22AfLRJRiAcFtt3bz7jpnxv0J1S7wholuiH0rhU3/XzVxqXjhW9j4Lh1j5ruB0
4PweW6XikSdpsImasO3Mp4l+prhlb5am2ypU6HldBlBkUZ+s2WRSXl9Q6BBnTzSOOBZGrv2Av1JB
3UyzYlBdooSSreHnm8ZKFFjz0e1tkp3oRZ1dyESl3xmqzc5+8pZEHpJlyV34kcgJtmn/X5D3zpOe
YRnmsvdqG01xa3R2Lbgie+UbSvvk9KFaujhylB+U4eL3uKW2jxm45yDB31YArT1kGftdjgnyuwS3
i/XCTkB3EaJsMEbBWym4jGrvqeDQ9Kj/HUdhUFCYphSCliMi+AcdX6UfSWV0aNqXliY9I2XdvkUo
pBbf6P62nz38yb01L0qhuq01+uOLgCNQuJpaWt1nFaKI5FLxCd88pNjilW96SbzRC1HYB6Wo8XMs
ohTXtyrsAsxJjDAt/2ORkNot6HVlqyayKfRhNmB/95KkyRdynPmrlLhG1Jgw6mQdcAmNWd1kRJLW
JOMsj7bWyefAxhveDT1UQd0oBVemItk+rKQo1etncCW96q3Q3Zk2mGjkl8RwfKw6vLrpMeSkNrtN
a2Z/iIIRbR7X5GGDgLKjifHfwzE/nKcaAnSTwcvcGDS2Q5+KRlgdLWTG1iZGva2bqlGOaHzTgGu1
+i/I0uU4Q5XppwqbSJhKqnKs49L+DipwXALG3eRPLKNjc+FzDUGLcWa3X4tETlqrZokSO8avkacj
uzhIHWpWvjIsXHnzCv/0zaCjcd1NlmugEWZPBXjFqNVbWXXkePOhuH/6DoVDMJX03dvPqYLMemnz
frWSPP0S9EWw9RIgUgt7586ckWEgZBL4ebnMH7AOz8em9Sps9KrB3OF40D6nZRVuEi1XFoa6eZvT
0mAki24K2TiEiuvYr4KPJvHo9GNaqsVrEmcpNXd/IDIkeVAoq1YE4uvj0H+Tz0BQ4XXBIgN556k+
v25EZtVdoRZHXQmM1zxK8wMgcelZzdPxtyT5SMUD1V3a19PL6ypHNfXJ027Czk7I9zlWLWozNXPq
QT/hQEOpF9Fz8ztEoxbtVxPen5oVlb81QqMqV6S4w88uQtNlPYy1FE5eHvLCnXuz7iZyZRZIfMCA
PA3+ZEV/3bljUlfkVpZxqujdHEaeLds60aW1ojbSSu3bJSz+zdsAzKENbBYIGY1+korr7zy2JtCF
MtBPZWsYG+6D7leUqKWyHXExzOk4VNGrH6BF9ZylMbJO//jJp9HxJUNbhMsPVtL16PpQBb2Ci8zJ
MzjEDfJqSBCU3ak0DMTGkZRNP+tOLsnbx8PeWWR7UoZEq4anP4Tb62GNotfstrHVE04QzipV7LA8
JySKv5LAz+RzZKJy+HjEm5RxEr0ArgfbYWpUzkGeQ4CBrOR4yskKB/VsCyPbKqOi7qrB0n5h2+hg
WIPNDULGurrTqbqJBXD2ne8MI4tWNHxO4vecEeR3FWgqVVNOJYSEr2nfaG8Swp9r3OikfZz28iEx
/eIZp3AaPo/nfhO1gJXxfXFjgzxD5W12rtWmTvlDRznFQz1ULpag47taOghf+yiYLnQlb0M1owFy
QgeB8YCfzjY0bcouh7GunDiskxSthNQDDHXVDchx1xlxbQ89LPtdoAP/hp2k2h16tY/+ebmvf8Vs
znoLvh5hD+VUlJ5/MXKTkCmsUcOTxevHb8jw6iuR+n4JTy3zl9zZ7604IhBg4RG0o5g8W4MhRWo+
61nxvvHoKCFnj8WKCp6QtoYVLnze252FYCYAQkD/01N4js32UzOVzcJUT4HcxdqpkW0cO/LUP2Dv
Z4YYKuj1L0+Kx/A58fImW/jet0eZyp2hAtzhY9OinQ7eX/FSi4Ihx3fTPEmjhwuSjzT4sB6acHix
hBWuaWQYCyIBd0ec0CzwDSbKxSx42EbXODkV1JOWpWKTYPhdubKcKa/CKU38sVR1/8/nh1c+hSZu
5El2e7o3/5qi3iC1gOqsdSoUWKHa2GnpJgXTLGMQVBcLg935mtDMYTiQ4lG6mat7m5Js4O5uqacY
ruNLr8XmG6rr41Ftx8KN5axDpNCIw3UuPGvh6Xeza6dmE2hf8ho8+W7KOF2LsHuZjuiD5b5ebeW4
l8mM41HksDfRNVzYtzffkfo3O5aAgOQu+I1ZSVbGc4nURi6YaSwm26DwgFxQfAoBkB8SNJH+dWVB
OxIGafrCI6e5PxvPLCM05rDdOhlGJG1FwckUTlivAnqbGyWPlUssBeGHkrTa6z9uIEYmk9DgT0we
xfpsAzmtZLSGOpSnOqrVV9kctZcY8OIqwtZBuI/HukniGAvMkUHkBX/EC/16swYpkd0J9fLU6PgE
GX4dH0tucxxkWkAMCm9BV42KpVrunW8J+p79Q9kY9JE2G9UPIeZkfq+eqrQ2/FXVhdJ7WRjOW4ud
wAa5p2Zh89xeM2BsUIGhg0IogBk/C7FjENqmBIznJHl68gUPBK/8ZcqRpbBlzYxin2uGenT2jEkD
KAWNdEA2yAsc6lJhvqgyeHt0NJ5AiJbwSqEVP/81eCxxtAJ7OJVqbm3ldHL+9IdfpG1L8fa2fwTN
mTYNFWXi7gRRv/7AeZ02QWkp48mnhpAe1NHkcd7KXrFTu4z6btZTK1/3GoIRBUI25bs8ks5gmpLr
wwAgKRLRx+MtdxOy+EVohsBdnfQmYTpe/yKhJ6Czsag6ib72UR4ylSpZeSFPpBOOWMj2od5thys/
yMJ6l/Hytt8f/4DbPU+gJGoBeANFc4PkHlJ78Gmh9ScdRwog9EBkVvQyEnM/FqGqb0NclbvvEMa0
xWLC9PD86/XCpQdtjoY7L7U/PT3teu4ErNrgveC/NAjVjqfE4hNYp7ipgO+7Eu6EiMakXe7HP/om
i5uN7495hGxeEjtvSoQourMWhlFj4MDULGUhos83C59kUq2YJCHBaaBFObud+2kItGW7F78eHL16
6jOJhyMQsLqy9nYuoWwoa2mgU6DvfVPZjF6XB4k7FlaRH6Q6qEHTETPGpeM72zKsFluGBImIQdJw
g8/0xsxBCczBlJJC3uB2FLKrfQC8o1yXJqp/7WAMz4aCh+lWtIOa/uOjcxqf4uafVzzp+I0gW0WP
VWFd1KfC1sQu5TOYXAagj3+1meXvVNH2ydYZkjhO3UTpMnFA0EsekHX2+hVyOF6yEM+mM/L3Ppp+
EK8TRAO4DlWO9fU+ypJY8gIp0p4SzNf2NfSXwQ3w1Vq6HqYPfj0OhCX6JbZFoGZXzKJHUjuDWSVg
c6xEwskPB7g+dhGEsKxVkuHZvGnTLDdXWTjWqQvaBVxW0VegJx+f2Fm8ZP35GVMHg4rDHfPvhvZ2
oeWS/RQb2Du5qcSPdssCiQTowvAtF4a73W4MRwcDUCaNRsij16vrJAb81N60nxpd7bd2PCj5QZc8
TFLzIF4VSdivLUkx13KFJNPCl703NmRcupwUc9Bom67Ov7LHsClS0beJ/STx0kekiNIV3SivUw8A
oX1pH/Huc9wgHLI3uJ4oOz1e6VlsnFYatAE67LQRSOrmzWMYYlE78CB9kiqE6HSYJ2silrEdJbwM
ymGQ9lUQLqUDd+ZM9whh9Eltkpxglg4oBHwjlmvnied4VKwTLcJ9knbSsDb1MDr5VYf5D6jwV63s
FHXhcN+bMa9dnFlAVlKZnA3u4zIE0IcZc0zFxmqdZD9EnvZsysqlyoJ2QwXd3j5e5Tm+ANbCH/tx
0pGpfc7Xvv7KuOD4/TgOw7Mc+1q0HiK9sn8CLVTec0NHrts3WmeS5mtb8z2T48H/2peCPiV9mPBz
aifGG/6kSfIFJJverxLDHwzLHXor8y+12XilcEd5VJqVI4thh1fIuMRnvAkMFP7IJ4BH6HirAAW5
nkAfjInQJZBgjRUpvqsKpbLe6W8qjbyyIsRk3usULBYtG6+nFZR0AVJwq2piLi0gcOebh0fkRP2d
eo84h7B9r39J7vT45FEFfx4wpcPD2ZHGcS1ypWvNrSQN3U4UVlfthwzHq+/o3zrYmz3+mn/sXP6O
khNZC0lmchry6Ik0cf0TEAXJMAku5CcHPU5/3cih8JEpBRrsRk1hSWvPH+NTNMiyf6CqqXwohgjt
ld6b7bjCir4aMeHsnGAzaBXEry7HPExboWXfRZ9KjxNT0C7KLf5bGeirh9h92Df7zCvU7AXfL7Nf
8QvM6l34QWBuEgXr9hXllkB7Tb1uNHZ93/ZfDaE0/cHyGlleRVXZtDvfSPN24+uBFqxqVfZfKjLi
YAvwuOYPEgeBCVsbAWojWNaqckE/K7XXeMxltUu6LWFGkyI5yM+pejp8GKMKl/5bHK8lo7LwdWzB
61YbvesS5RUMcn8ofcfvXxStUtEOhferrzus/qxvUTeO73IA3MtVghSay+MPND/iiEVBNOO2JH+g
eGnNYipmklaA3mnwhH6zrGwNtS1e/EKTPlW47K2NNC3yPbnXUhFx9sqBw8fRnvakDhcLOvy0c/8K
5drod2llCOfJ1opxlUtxdaiyCZWeDb35GuOn948NB0YkP+KhP8WrSUNkdhYyB3kO5KGcpyYz7LWH
BPJrUxvdmgQN79rHi3qTLDIYMtN4zTA5VBjnDf+4p5tUlSJ4Biw2KvvYCIGAgXmWNXekEzhQwpJz
e11EQz2ZJ1qYMFv1IMfr0AiC03Ssk4VQcLvg/CLgQXRdpzWY82gqz6ZbDAPrObNL4+eA8/kHL9qe
9stkAKXU1lI1fp6X/FkC4iCEZ3ps8CevvzDJUR/CxvOfc0OrTyrDbukAhkez642Fa+pmKHTOYGRB
6psUa0nur4dqgtbjWWKqTyVAwE+NGvafpKIMMdiEN/L4y94ORX136nXyaSdC92xWZWtLuV0r2hMm
oflmcCIlWmlO6TwT2AZpYbCbswm6jlYCqSVf/FY8VVbTUc1od5x8nGw3ShWNB6Hk3dGM2hFr+Ej5
0rTGUol7fnshckZtjkYC72K6c/P0uR1KvwHnZJ4SJyykTV0VzqatPcN0B5MA5kqidg4o9CK2rAf9
NycbrM+P13haw6srgxxrEh6mBEtwMOcEir4rG1GUSfMsB5aZrxPU7pMnvxjS4cfjgf6IPs5HQtjN
QZ5vKhIas69Z+BAEY3zaeR8Bf19Vo2Y99R1GIGuRetrnIUfjxi0GRQS86lAJWfmdmkpbPhZFcRcW
tym9Kw2Q8Gc8lxQeG0nTYWSo5zhk25FB0x43VdM51zzgsd4C4XL2fEdrrYXM9OZws2IIvSL8RhUQ
FPJsHkpZNtRqIXhSLqmPTWUpL8ghKUcPndT/mlJaAu3cGY/7fGK3EEvpqs4OnNJWSqlgrPLctGO+
SnQv/cFdrA5urKWfU5GbC5fUzamjNA0vYsIoQS8nE74+4JUUGS35af1sj2hlVqHpcZua8fiDp2Dz
/nhT3By6aSwuRIB+RC9aqddjAYxxIlTJ6me5KNVnJeqlrWNH3knxC3VbNUb/nxr0w8IHvBmU/jQ8
BbA/XEyMOXtVdRb+8lgQI0ZpjSNUKWQFTbWLd0ojgN2B+bFWbZzH3x9P9eagTaOSqCKiQq2JbvX1
VL0hVzG8ruVnoYwADSUjHL4BPgwOj4e5+XpAqUgD2S2T1xFX0PUwgqaZjkGF8myVNhauaqanJ4Ke
+ap2lrJ5PNbNzmSsaUNympkVRb3rsXSZlDrEmfe5D/XsyBlQt5iyjEcjRNAJ66BMnB8PeG9yUxER
vw5gZbzUrgcUckhhLGoxhkapS3bZvQjQjyCvDqi0dEv75A9s+Cpi8cbnriOJYYEASs5OOlxcWIKD
EX8aPV+311FJvXjdO1FD/1eBFjwWheYgKm2U51yY8VcQQYgf++haGG7u4NaBuLCDS4jf1180oEti
lZpwrmRY6p1L4c2SvuNXYFVwZXCK+lX1KVtxKK2k/U5q6qXZNmkEBsVt0qTnLu7sL2WvkQXL6QAt
AC/qUFzAykr4FT1e5zlFk/KbOlFgIMVyOuGXzGKAhygHAAdfeTZjU64cnk2lPWJlxftt2PhaYIcn
Az+gF4pvPuaQvq9/jjSBB3uk89yhZVqlzRG+tlAPcdjb1J4iw+rdNI0r2OpIiDnYLKlqfM47ZOWy
TUlbvXtKEyQtqtWAInEJ6TpU8+ZLXrF838j1lXDtVXUvLUS7eUH+D9kHng/hgHAHMXW2iXs1Rrsv
MPIL7ZTk0JON71tclE8Ts/9J1rLxHFOkxDlMNo69n6SrcMDc+fF6zyLS9Bum+A7BBEQQ77ZZGKz7
VM5l6IqXErSbi5AkioadnXzTGtF/0rShXnMzeAv9yCnr/2t3/xkUDJQFYoT6yg2eTNETntSFVl3a
3Cw3Hf1l6Er5cAgC9SMYmvFgYGnpZunQLsTfWdhgYAaEugiFCHoL874+xQ7+zI1S5d2Fxe0OdaX5
BwKJtMHm/Ucq7GohIt7Oc6qcTR0OlSaHM+9xgE4nQGR9e3E6oKeWCTelGOx+nVuBtva1JHqtMN99
7ZxmqYQ2f5lMM4UAwSHCrJ54PC9OANVXkj6sh4vwnPbY4GZNvU53aKAlyofsyfFWJHEKV6Yg44sk
e1hXQafue0ldeiTNIuf//yXkK4g3kE1Tkb9e86AfizTv6v7i9YP6u+bu3xtaGV2qAs/4x5t5nuj9
GWvSEeCFizAot/r1WHEbSmZiVMPFaXuHAkA4jvASW3QMV/Fo2YGbCBCINLSy0HFDQ4w/m1bBBqJu
aT4cgtwJPkh4nHTVeFHxogmUEteh6DXpGKdd+t0wUEF0I1XJdJdPWvurrvGMj8eTuLde6OzQPZ+K
zsDWr+eAGXtB9cHoL6wpXbdBgAfBSHUQO3SsyoXU4PZAWJSOqOpzm9KD+8Os/Ot9HrRFPtZQKi+W
FXrIs5RevBnTEdfJ1qoxtylUu1uiWEyH7Pr08+IgtpMt/EEIzA6h4bcJeM1GuaT4/61UzN/XvEv9
wZUH2T4FZaDssgKVyzpWR58iTNwvPDzuTBoQBNXlaYWRl5tdrglCcyZ6tOqlI8/fRKqZP6XpILud
kM3/wjBvvzz+orcxltYjKTs6LZMU4JwjpHplMQaofVyk2vY2phWnq4pBN6ZSOlvJF/7aDhBofzzo
3Un+6dwDyjMp5l9vI7J2pI2BJ1wERNKdlynJIW3S+pMx1mKTsZ0Wzt7ttgWcMLUT2bnI/99cJLUj
JSPk2otPD+grvKC6cjW/UV6HvkUI4fHk7m0hepdgINm2E/ZwNrlx1MosrrSLlZVKAGPCoe7WIQtQ
usR9ath5zYvO17uo2GBGYH1OQ8n6Z1cXh+oPiQoiiFwrnKLrH0EfUaDzo5kXMBlK6Ororu8GoJIr
w8/lwW2qFLkFY1Fu4eZSYVgb1hPUoUnCY57NpxKipAb8jUs2wgEweaLSncQ0cB1FknGxkKs6WZU6
7Gx8CPePl/1mTznTqKRoIBDJTOfPF060JAXaaFzQj46+Y/YWHZ3Bs151oWabLsRA6P8wHsgaCjBU
SHi6X6+wPfT2wCVuXPRIzwjbFq0ZsBhR+Mlu82BXYoC6MMObo8oMSUoma3gChDkXCEEAB2oGZ/XS
S1L3kYkcBinq/ltJKWnKBFn7UQIRW6J93xkVRYKJqYiPCIWQad3/isJxOnYJEF3pMoTWhxP43ipX
lGadTm/tyR7odyrX1RKM+ObAEoJ5QtFRxieCeDz9/V+D0iRIsPFTpQtchfSHqE3uQa0QH21rWR+P
v+Ptlp2GoiA71QcJhLNYZMeyzgOmky6eGcon0QVip/WB/rXU8HzqdJ13Rt3ynkKcbwlzf3do2rag
0CadnTmhPm9Fo/Rh4H/VUAscviRhpX9xjBT31wSCTIEEjGRsFSeFjpJ1sHIWAtWdE0ODmmIlQHGQ
rPMqw1BEE/O1DL7qkcj/s7OhOfa9VbxCS5UNki97yYnk7oBgSaH5TfX2uSak3jtS5wg1+NoHfhq4
rYpSB0yab8hPZq4kJ8bCgbmziybxSUaidgnTYpatJHWppaOvOZdBhH5F3kQysZIa/NrcVCcELazn
/+PszHbjRpY0/EQEuC+3rE2LpZJs2VX2DWG33WRy37enn48azMDFIopQ4wDG6XYDWZnMjMyI+Jel
4TAUQfHxHfA3rxm2JjaGg2Z5tCW1aGcU9BZdWfXkO7Xs4uKjVyj2hpS9KLVxOq8RBnFu41npjTQe
UQxW7pq+1fd1jeznxkCnxNiaVV7c3z4pC/NjSBIjnmITRlW9PJR5ZOY8YIV/zo0GlrsWtNKXMs76
HnRQ8fv2WAtbBd1IqAS4zFEWmlMzAprRmpUPwbmMnHxLCzM6ggKLDvVQh3vwz3/+w3CsIxVMnYRz
3piRoOMbA2H7XDRjiJZjWOsPaljWe18xRgmOGvyU/zLiZK8KbIKSzSy3ReqwKZUwDs6xmkX1pvQT
0T5UYWqp23JMwwh3lgg3nNuDLn1BUuop3WF1uS0vv2Ab6NIY0fA8SWEsyU8FfpjpBoeuod7DzTXW
ruSFq4Pg9o4IQpPgCjcAHLMKEicJzpjJ0rKkGSOl+9JppMMY9kX+hDrSU4SHyArn43qWKqeCa5mz
T+NrfjMrSSnInhNxtks1x30B+atNVvbc1MqwdgwXxyJ2g7GlAndVhVYzJcIlqBBnPw3UewDE2h6o
ePOE3ES2cuKXh4JrIDMY0gGzaFbWtj5oecm00L/Otn0mqzuMEMxXR/aqj8cy1pBQ/X+DTVfXXxew
3OW2VMh2cM7DrivczGqH2vVVM5Tu7DBdq61fbxRGo1U5uRnwuJkzzktJaRxJY2q50+rDpvFtxHkS
nK2x8Laz5xG5j8eUcPH20ePwDnEkykxgmivOm1L4wdQfFmeKp+JOiRvnDNoQlk4gZWuO4Qtfj4IH
mRbcdqo788shNyHXdYEqzg3T+urkGrAQz5qEErJY/2i6w51AWZbgSWSZyuqXH69Qhz4puzE4D4mm
f8L6SXqKa/zru6Fay+SWpgUyxyLNmIxx5jrWDhrWqPxIwXkM+oSzVlU6ZtFNV/kbLgYrWAlg19fC
pI4FNwKJWGTk5hslZF82qhmF5xKFhBezy752gSnBw2iUN9E1zefbG+T6gXY53OyNP5hZYKA2EJzT
bgTdA9ov4fLpOueHXZnF0fHh97xVXQ7PKuIH7W6PvjLZeUYjCXzwnMoPz2YrWuoBaut6vJ5epK4c
8SPQk5VtszQeYZMbnpNP8Xb6+7/OfOp5EBS5/85OaXePkRNKX3zbavEHHIyfJVX4terb4oBQaiDL
Tb2LOTkvq9Us5foQ53ZwvC9yr6ZPmennm9oe43uA0M3HWETob0HUhjNGCwiNEBDelxN09EYrWuBy
Z52CsuZWcMTlp2YIim6XNmo63jlNIVuPnejHcEOrbE3keGm+qONMksoAvQFtXo7fSlbte4ACznau
d/QRc95Pg1WcklTOfrMaa0X8pcNp0rsHbakw7JyMGMeS0ILKE+c4L9vPcTeJPmog9u5Nf0zXpGEX
B8PRiTWmig0d+3JytCxbiFFycM4kr2qOZd0W92qWD/lzD2BwpUh/XUIGbgw7CQoclwYlsdlexZVA
6YCdhueEFpFH+xftvE3fCwPkkzPWLgol8Q8b5NBGDbqKf5t0wm1UJfrUk4itPIwXrq+JMgU1DAz0
tQZUmqZx28Y5B0fJTOOo+U5PvyvwnH3nsbPR9GgCcUdpDczV7RAxV/WYtvTEK56AdeqkUTp9lb/O
rFcnQoubOjqHqeqF28Krh6+66ZUbs4oc3dWJ+/ypDJSXK5Hlp7QrUt4OteE8D2PTPtVqvgainz70
RQmVnwSylYPLC2JqMFz+JC1PLNhMXnhOEyMZNm1IGczVOdiH23NfOE3YeFq0eMi9KRXMxvF71AsM
cI5nVc97EnQZqfdxrGK0SgYYzk1RWa+3R1y4DoiKJB50hXQF6M3lzNSI6x2F9+Qc+4n3OAx0LbFQ
HRFl8NTxtygc6XPlKRUkK5Q2bg+9MNkJwkhw5ixP/fLLoSMzSKN+RDdTa9NzUcn1sFFMUWDGJ6WI
XpmrsXnhK9L+oww9KVTR45s1zFu5pVcJ2PashknT7bICkqeLQIZZr2zhhZkhGkZJAMFSEr55kt7H
ig8UMk/OeaTLvhsBfdzqpZgwlUaB/6dZrXHxl4IH5GhKTMA5AB7OSXlNqBklMlzJuRSeui8tWrND
Nap/qC76D7WeijuKb/WGpq5ubKa+HFjPMdyHijR8vf1ZFyKHTY2f9xNZNb372fFtC9UfB77tOShV
R6JUGoYbgZIeTfzKOgvZwuVQi+Td7VHnSw4YFzogkZNcV4ZpOjs5qIM3FtXS4VS0Sn7fZXr5EIqG
2Jl37R8rcvyPaqRPA6LyQI+NGMVDaDbgWLbcRcyUvppmP/ahX99n3Vj2Lv2W5pPSO+KDL/tpQDL5
qX8y5YFzdQ0wYn6CQ4960pDHTu8CBBL+IPEjVdsqGtc6e9NH+jvgTYPR1+P1RwEaYO203H/F4JjK
YIklnXzyxigOtxRSk+qz5Fh+sNWKNB5XotDS15t8lKY0j47x/MntpRlPKlsZT0Fc2coea8Mk/oR4
hfbNahx760daX29vb5jp+8xnyF1L0QeRK6722fcr2kBx+hSvEsh2oxuYtDVK2Ugfu5YUcZONpPAo
5SXfKduMh0Y4yFLf/gHzczItMQIDlJ+nhxPvi8slLow8z9s8VE4wM4zEVRtV+5wYNOMk39F/tVIT
vrS6E3+5Peo8Bv7vqOSlUD2mZsrsdPpjY7RjPSgnuSiU1M1Tci0XrxN9ZXkXvqgOn3/KQnnPXLGF
hgR2gciFfBqtTq8OBhrd7bZB8FwcRKjKb63amR/1hGBuU/NiUq2kbIFmxeWKSnWCv7OTqadExRph
j3EhbXgXWx4RPjQeFT6Xslwmfb+9olewEoZlPUEc4H/NmmqzuoI2IjSuNZ12CqsxewlkPdnKiC+l
SMAWHf83AI6uw6hrBz3YlX0HB08tzZXX48KBpTn+Xu6faDTz3RRqldJERaNTF7biclPZpncvBzS0
XCM213jR80fDNGOw3jaNQCCt+O5cLjSOQ32Btax2irxhdB5kRSq2OdTa2olK1PUMh9pNpVnZp8Kx
1oqMCxuYAMGJAd4BFHwu6iPyxMlpVOundtCaZAvcP9R3Tu2vqYwtbGDubiiA78ru+AZczjGN1YLs
RdMBCxmlgydBGBxwkfX0czeM4Xf6Y4Vzd3snLS7rRDujdU2kn4P3y0iiFy48ptZ1/nCo/BxAZA0s
Wnc9TZM+1aMTK9u2171z3I1rEJaFgIje1AQPphJHe2EWjyAHpXQdeu4XZDt/5igQl4c+TdRojxx/
99BLXTrcV63TfTZqn2QgNBDFWbnFF2Iimp5kHFQdCYnzhAviTt4C0lROUDfC6HGQ1FxxrXhQ+ucy
MCMF5e5MflTKQBb722u/OHsKdognIHwG0erycwsfyg4KouopLwM1epa8PtlWMu6zOy1uO2vjCzFO
r+A0M7YG//HETAmU8+0fsbTn6H78/49QL3+EpKI3Niq5eipkpT4Cq0q+J9RIdmZqVBgZJNr97fGW
lhv+L+IGqCrwbpxdBoWFUJ2PW9ZJlYBjcDXHLcJwg/oW1nQKd0PsD7+T3jG9lcthaVzuFJ7IFO7h
Fcxe/vUQ17bSRtopyMrqZ4CmsfcUJLIk7QW4yGTvDaH9Q52A+Lfnu7S+3PQk9BrwP56Js/XtKqDj
ua6dqDNXO7iszt4DbRi7qjmK3Wj0a65BSxPFEg7MzwR7Bj9wOSAa57Tpyko/2ZlSfYqcrn3KrCyE
J1NENr7GaRoAfqd2tWbXtjgwMgugDCfR0/n7LcI4OLXKTDtJXabgACX/0/ll+6yiRyK7ufAy3D8H
NYj/w4cFqIBQE/ULxEFmpyjR+1bR/VI7cUzzF6su/S9t0tLzUYsCpQ4asz3yrijofpA/ApiHXsWE
7Zx0JZDsne0opQgy0QkZgIoGrHOLJ51dH+Rer5BIHsu8+y/znJQdwPuR5cy/q1HHfgfiRz+ZTRCf
olwaX2BW2p6bqmPOUS0DbZcFtKIOtzfw0i3PxQdJlyA5Acgu95NXicSParAout2P1kYZRnpQQjhp
B2I2zvv/ME1UC3hKcZuD4ZyC5t9ZQKoPvVEm+kkW+nOd++qpLhrtQDppTL1twNGaNHy/PcXpDM7e
5dT3wFBRZ6EYPs+rJKBoWsBb+DSUaejvgafFe6/GD2El4C8tJXkqIBASxgmvfzk35PqwyW0tdkwh
WX+weVLjzdi1AEX1Qa77ldGWrhfSG5BhVB6A/80Ohu/h6q2YlXmCd+Q9qnmTJdusz56KsjxLeRgf
FOKh/YA2r+omnpevDL8QDohBYNy526iCz6WIgQ/hOGRl5qka+t48SK1n+kgU6t2pTPuxvEOEA5Kc
nohhzU99YeJsV+yJweGhhTTvEXlhZ5lQyxnZ0LsNqoja1gtVUbt17v3LG8MMXd9XKXB1fYZ9RJ8J
Xf74Lp6kYilign8kGZnt4hBx+kxPZOuUwTU9tImCraDU09oIHGNEyZUosaeLuqaXsHDZ0KiaNCF5
U9DamQ2r2PT5EN60TkWnyWJXGFrUok/r/CuFfqO6udlpK195aa0n8NYU8jESmPP1Bm2U+czCOjVS
5zfNJu7D4FfehEmwldvGk/ZaOlTSwdHHDGvk0lLfSv7Nmn7D0rwpZE84wQmXOL8DelUd5AElo1NY
JqU71p3pSkUflK4Rep8xMA7WuNBrA85eTTja1FI8eOZpzC2n3MnYA5kPHjiTrY3QaOoqoS8Vu9tR
aiF6kLrTIgRfCK7WmZUSS7Xq+zgt+LhpkOfYWleoyTWAHDa6XzcrHNOFkAhslmYySM+JpTELVZra
oyKte8bJj0rdc7GCFrqb2m2/UpFYmhSpFZAxZCoBjsyCFJLEiLHAID/hylmMyCGgSPga9DlePaLX
hvL08TWcUBvoXE3i+vONossxxJdRM07ZgD7sgwhsq9p4uUnLMyxSe0UFbiG5moos0CC4zIBOzRbR
0v1QJsobJzOFsMOlCZ5J7Wr5S5ok1lfDaeRjwpXzGbW/tWt0cWhw9nCnKPVcSbmYaUxloDP1U89N
C4Zdk6t7PdLT8F4FalQ+qAhfwVwPBvFb4p/XdBOWPisAdxBx/GHrc9oL/g9tFdW1ddICxKKxAwp/
yG2hb4bCKleQ3tf3DDAqjDLYPtw0PAQvL1UVw4xOF4p68mS/7DZSVuW/0Ygxh30ca0azs2UBJVsu
UvqwtzfTdRBQqfqwwrDhuGfnn7fy0jIxoaCfpCb4JVQpDXbmEBfm6+TccBeUZomG8n8YEpUgTuWk
IzIvWjoCCXHLroyT0g3W60h7yCUsysEmEhqeekDOft8e8DoOgL/GLR0xVjAlV08j2Rlh4MfCPKlt
Jv5RrEGp9n7sFGvSR0tricQGuiQTWo0n7uVXNMBZ6GMbT6DcVgt2UWSJcevrVo/ON/4bu6hLRXB3
e24LOwewC6VQKKLcYfPqtt1YZmVEpXOi36oV+6rIaEmFRWhOOJ3Ke8zt1v4DAbdYK1ReX5qkvxRb
yIMnu5e5/hSLONDRBTHqZZnhbFAZ9/eC3qbY25Wv/Uwqe9wOnTKKjSQHjb5FFzVaa7YuLPjfv2He
mCrUCqlq3xfn1JCjo1/VItxFOZanW7tBXVznme99OBxOWT/I9qnsjjfE7BvbnV1Dcgeny7UzBo/Y
9rTaphBOpLkmPuKo5IV56YZDUn/zwrpZCf3XEXEaHVUPHeUIKg/TgvyVWIiBlDmjtHFWPUN5G6gA
eBteE+ZbWWMIWfRp+MILNUMgP9FWXoPX0XASbuGBROmfJMqchSitqMw41k3p1FOGedQliM9JZElf
atBAh9t7eumz4pMGEpJ3LJtrNlQMA3JM+8g/owxTukis+C9O6A3bZoy/qL1jvN0ebuEImVM7YVIA
gcw6t4EGBSPjCxVJpzgNcFYd0V4ZdgmLL3Y6nuW975YDSDTf6s2VTu5CYJro4wyLzCFZ8ewFVjU+
+ommF5ypsg/mPmo73zrUljD+w4JS+kU8kvyXusr0O/7aNq2Wh1kRGOKs4FB74KLp0YuEqBXbY1sd
hCFRYL+9pkufkGuFThi91Uls53LEMmmFE/aaONdQFru9AB6QHpyhNII7OARWeZ+g2/t6e8yl70hn
iPc73VyyltnhSCIPrXgdnLBao5vQjXK/SSSsKIysdl7Nxih3lZ6s+QEvHQsqv5TFWF268rNBpRFy
iVrY/jmAA9u7IdHwXhVa8lqVEBZvT3BxLCzYSfOB11Flv1zUkMKcBKYIzHzcFS9yJOcbD9kaZ5s1
nZyu7JmlvcnTi68H4wPM/KwylFooGVqoF50jtU5+ykqU+Yc6FkW6/fikwIjwTmf14B5MIe+vvVkF
Y1lpUeKcYmG1exy7LG+j1bWv3RvDWFlvHx+NrUGjANtZns6zfakZ6BcokuycWruTkdGswiB19VpO
xa4KteD37dGW1pBclvY6UwMOMv39X3PrvdwKYl4aJ4Pm/jMSUACAgESV0e72OEvXAhfxO9yKsDnX
v5jIW3bUxN6JnoeR3Dm+JZ5ok9hPowKIFXEyO23BQSEC+NPvHblcGX7pKUBxhKyVci0C7LNFleXW
hhZTSKdodOzElTSs5mC6Z49Z1eKw2DvFniUWB4xIomqXpFX69fb8l07+JIPHPp0EQK5KBn4Q5V5I
BA+a3HvyYLU9ReQtn1JjjOk6YPVWlYm2choX+pcAygFJou4A0QMVo8uvq6cKHqmecE6KP5TRU5aV
nlthuakdsFjR8ftLvcS3XcRxVPWRblny7BmYOp9T9Bj+3F6AubMPdVwqZGCKySFICSkAXv4Wn4Jr
mzuZd0pijE3ckuW+gzKfeygjKPWD3Dr+wVeiGjPUwThIvFSTDampsvPomQ2b2CqibWGka6ybpWsA
GyVOGy5sILNmQcSvVGOkA+hBqMoSfdtXcdHd55EsIHgPfnMnYd16f3spFofkiGPyzE6gIXi5Eijn
Nr6a6dapr0dE3SStqJ/4eZ290/Re42kWJMa320NeIe+mWxUowgS8A7xKPnU5Zo5aRZp0jYlLeW4r
p0B2sBhmZ0jKvgeOWLkwLFTNzXycd+6jsfdePUdGMTfKgvTeKbw+PWtSg8HK7d+1EBb4MROZjex9
2iGXP0tYmeNphu/RtsnDwnWGpHE2Axn0qW5VKcT5UDWSnaHFtvFi5JW2lr8vfIpJ3YviC8ICPANn
X7/HFNSusB4/D31lPFFub7ZmaacbPSRhUExjWINALgQiAFQTRQidLxni5+WErUqpZbWXvVMDVjD5
pad5e1azzrsrhkJ2nlA3C7GQ8RPDfFGoVzibYvTX7rOFWESDkSSTFj9v1zlQJCU7bL1xlE6gKLxg
W6SOzMu8ALH9u4vA+W6i1Cw81xh8zBc/9L3fJUneH+jseqR352EQyZ4K0AbiX0MUFF/00CxkN5Jk
5a5wAPnu44Liwp1nTbrN0GLMcX97+CnM/9WBmIYHYYDiL0pkSN3MMeNYZdk+D1nvCRmqDH88tfG6
TTsZjdAjx//l9mizzc1oxPkJZDCBL6fO7+W3LhRrsgbK1Kc8E+lmaOJgZ+lBsnekUNwZdpTdO4TC
LUSxciUFnAf+aeipKsR7T2NotIQuhzabofKbYFSfzNoPH8u+EBSkAnNTh45muYBXkm2e1+pTXcja
nTnYtYsZRrVWnpqdLn7FVJDjf+CFoHDNQ34ayKHehK3+ycPv41g1qHR4gkeuF2XDRsXDbI3MPtvZ
UGOpTE/w2gn7pUK7uJx261BRyIaap0USjX+KMvzeoXFxH/UkoUlc65twDO2721/5ak9N8QNoLw9E
sInOvD8palvyga2HT10miUe/6c1fTmP+EI6TrBSLr5ZzwqxME4MvxtLO+2eD5uly2cnR0xhlIRbN
ipcXWy3tBhOZHb/5AQ+2XotXS7PTJqoMQWu6uae//+t92ORtVdLiip7isE7vR7+RcCTqgNXhJue/
fXwlJyoczXQIHSAhL8dqA7uqgtCMnnoP0SvbV5SfGtCUX1oq2rX36NK8YDihPUxlim83O5sZoye+
rkSczRzto9KgeWXLzT2o2XAlhV76bCQoKOYRfSaA5+W09KDlCvSSmKCTT9u+kZ9EF4YHI8T7ZRf6
Sr1mOn19DIg2RBzGpGyqzL2NNS3keV3x0QT16W+GCO1vtmdXHtZ9Yc3pz0YUHUCTrWltXYcddihH
EI4DdX+wRtNS/LVbBjmmGGxbfEGnDX6mRqTv2rgCiY25X73Ph8H6YUqOIjZJqI8/aLL031RsuXe3
99HsjiUK8CuAGdGWpAwGdu7yVzSxYbTDKFjwRu5fZFbeCIrfkd+38n1pZ6VLvjhqW/x4/A1CtGv6
01ffG5wg/Yip1Imx+lUDaaSYKtlxNxz1Os7aRxRs9XoHfi8sDHfQ5Ngn4reGZ688pebWglNFgX4s
WniMCvzmHUf+1+LXtSj0EkzK0YpEYZtuWkjRF00r0ITaFGXeZi0vywD7mJrK6Gdlso17zDwDJoop
JaayGTw7/I3vZVa7bZt1juGCNLW6Bysx4uGT5QlVdykSNb9uf615YsDvfs8KIReD2wEZNquldVaO
anVbNM8CQ9NtNgwNLg5Bm7k8PTV7k1XYOFqV5D0GjiJ9EVHmHEJHzetNh3+LvJH1LHirvdpf2UXv
pO2LxwKbGLIKYs9oWEwc+cttNBq142VS2z63YmiwEU3jONjEtWQe/VzU9Q7HmvIrMmpBNbh2jwtp
nZt6RQZR2uFGEXnev0YGtNSNLFQnPCp9KCkrEfNqp0+lVmg8AMveX5XTC+SvTy6yRs/kOoye5aHP
7U2gqUhtNkb4nFS4W2+zsKv0veM1Nh7ztldWBxONtDWAzlW0MXnj4GiJ2gc0BWoJlz/CNrIObYay
fjYTfAMaWKO/jLCQq53tpFSAs6jdpro1nm5vm+upUy1Eh5QOI7iLK3OJ2mjKspXM+hmcWbPvC6+9
N4ewN90aTwFLqJvMSMKtNOT2a25a7UpMXxid3hBsIWDBPG7mnNXMM7u+kZ3m2XdkZIHrTm72KMx0
6oE6ouz/hJxfv5AN5/QE27ifxMLQLV6pJl4Fmne0LIDgCYVhXTUfM5/OAzdA/axKpre3pYAESrGH
33aleJtClcrvt5d8YbzJbAvEBSJIgPtmB6K0qG5T8guPFfUL3+2HUhcbJ43yFyWJsz8mSkjR4faQ
18GBG5qWH2eQFySznL0/BjvMELdv0qPPM9d2h8wbfMnlUSlpyNo1Hh7fphaUHLs80eVd0ktms+fp
W+aZ2wBj+2ao5DWftKjRBB6vehHI/UqgmH7CZZyAXcVTYlIdRlnn6lmWdYGjFp04qtWQJM99Nfig
xcrG+xah07aGhL/eeag1scpcLOw/aqyz06agVNl3RX50rHTA+FrqAv4EQABx7UtR298RkNZc1C7M
h6EQ8pomg3mV1PCQh19AwXzyUITVcTl+GSZlCOE2OGZYzh6jtte0DTz7TLz0plcA9uz1ofkWAGJJ
t1YThflz0EZ67BYE9+9VGQ0e6n2G/Y2AVvqbZvQcH8c20rF9LCdkINUwGCCh7Zz+YN6HuPwaVqb2
BztSM3osRsordARO4VZypunPKfv8CX3P8DVxIOa7jRDpK4xc1TkURteUW6sXY7+tCpQbdl6mxYkP
+KHCxBMmOIiBypO+hJlQw9fAt+pfHnYc45uphQCzfd9h54xIahBHikh9iyXL+4a3l6M9mGM/hDsr
trz4D3icKn+M6FZoX1Mhw3VztLjUtkag+94WplZbPCS1Hnf7KJoSH0AeRb6H9G70DzlUV+tBS6r0
udeqXGyM3hqrewljYu2+DcOhPLKFwHn27UiVtMucGFiT5FcWBFk5D6T97fO2sLtIV7WJg8SbmIvv
8utymaRlkIbiaNR19zCUWf+mYij4yaN4y+nTq+KPFBXGgIyqIhK2WbxW/r7+BbCEwBaRwvELACde
/gJaBg2nm1cMKqnN51KKg7cgSOptackwZ6sYJzghyfqzLnJvDxB5DVJ2PT6nGDAJwg7sImdOY49L
a0RcXvWohILy3IeZA27PQScs3qh2NLHAnHI09XNoN8VTgwZVvHVoJEcrN/t7mf8yqpBwEWP5HRMT
Y944jg1zGDNHFUeRjqPlYpMq5C92qVWfuq6tbFdRk+QT97J1TnGjfUCXJD7DaPbtzyOXv3mKwzwP
3xSPLtZ3I0as/jGMK8lYE1y/vhNskrVJZ5pXJ13XWTiqCqRo0KMojgpGTw+DGkLmDRKuJlcKWiI1
11b2z+09OidEoh9k0+elD0MdH9LcfEyRYJPkOG16bKtR6XaS3KVvwq7Scpe1E2k5Dgx8zt1IqUT4
dQwcLdmoqdQ9dUpY4MEpaX5kfL/9m94v/IvPNT0TWQNq7ZMowbzWY4wpuhVdoryUWRk7z7kXNPXL
QBKvfvLlsOq2bRU4phunuhO8DkZvSE9WlA84XMlZO8GnwyB+Q2Mw6zZy3SKRrxZSHe3ackijb7iM
dPmhTobOeevzZvB3GdLuzyXKV/1nRF6Tfp97mi+vPHLeJStnk6JXgjge9xp/zC98rWgiu0l17QW3
9vFeHvzxH7vJUu2LpXr+QasLJzyJouBcOkEnnAcH0YX4Xq+b+qSZRRZvA3wVP5l6rOunMg6KT1ZH
ueKAP14jfVLSqE2+OoYQw+fEotq7KVMrOcWeKtqVEs28+j0B3iCdcKAoDXFBzykggdmloZXEzVGu
EPSDH6tl6OTKWeZ/brvKEm4ySk5wlwijwzE+bgq3Bnb4ZfR1X9tF9G34r3uzzldStqtY856f0wuh
OQPkfN70FkHYNmnS9sc0ySzlDkFA/3kURfbgQSShChsn34FMC7jFVtu/jZ0tVp4uV6eXH8DY4M3B
nF8HmdYLM7WznP6oNzhEulje6L8TsxTGplPAaMh1sAavvy4R0GqcimVAEcGmoHl0Gd+1gBa7jj/T
UUYL4JfctQ/D6If7ye/FDUnLHbe3I9TkFMvLXioS3SdKJ2vQ5etcefoVVPynUiEdOUe//BV9rxZa
TVJyhG+GlHBTFHq9ldJefZBgYvmbVkqV/l5uEcPOkNpKH7XeDsXotkWi9ZN6CjTLXhq18Mkw61bf
Sl0FvV1xYloWnVFBjTMGZc179jrw8at5fkH/JWMmAM7eXgocF6A9A6XUKse1NFbbX9wfybjLGnV8
9urxH4sfGQEJLq2dVElonYVd+iplpvRBCDQnCsQ1sk68usECIj57uYC60P0mj6YFzHVrH4T2bx1J
kDcZP+PnKK5y56O1dMZ71zKH3gNldV7TGcXEX6vt4Ug4L/ETqMaXvLL1gy1U/0vQjIY79g7nw2pK
43w7tl/ltxNnYSL0grymqva+o/9KsinZl5SxW/M4Vm39rfWiSqBu7ivWzqNR/6JV8b8CUuq326Ne
H00yLeq8tA4YHebc5QLjJdo7eWVYRxt2WOtKIoj2rWWO35O6Cp+aQvx7e7yrLIamFC/6iaI4eQHM
EcKV1ZZVJwXGcRxBwCSF2r81ddlsUJBf80i7DnuXQ82mNppRKdlZaBzNNMHizw5K/HRkMDDboAi6
PbqH4hA5SbzrtT48hhoMudtzvX5cQdiiTEjdHlQiD5hZycLPEOwOaXAee3Qjo3s9yfPqrvTKMXIb
pyjvELUGb2SGdvJPWncZlBiwS+N9XBf6c0vn6Jc2tuFrgflXs8EHVuzTKBjWuifX+06bYIsIxZMA
4wg07ZC/9p2E2kHPI1Q95lKHdrzcN1vZLLs3VFqQbFOlMT54tK+zj3YZsAyblAUnnSzqcfMeiulo
fRnyQj9iwCxvPNvKN1WgW68ZldY7Cg3+/e2P8d5uvHhloLKACC9QOpzipzbs5TydSvR6Dl/nOBBX
lQMkKEdzvSg2FTeXQfg8BLWMirYtm/290nQgjmu/ciRuZKgvmxbRAmkTCsNrD7hWK0eyqL77pI2N
hFnYoMt/clXYw8Gq0/quUeTBAyaXFZFb2L2VJRtPlcNtpmqxswMo1RmHplbwN1NF1MJPFboduWqS
DhN3xxr9baVKRvRqNIZ+QEahQWtLlrovFATL9AegXfWbro0SkWGiXrmtyLv7oG4H76EEZXdOkLN5
FU3VeJ860uTMLfEtR6077Wrjz+1VvT7OSC2AM6M8SOMB1NLlohpVlTVZqVjHmn5ZsPUSw5N2KQx7
up5N46lrJ+qqLMBHpNdAGYQq9ORhdTkeYCgJpoRsHJUGk9mNlum8/iJaE24JcPpgFVY1HpRBNIlL
+t9mO60lXN+D+pPuAmGp9Y8uA6SPvtwIr2Pq/W4b0EiKKxzcAVE9iRTKelXCu+32Qr0LXM+2H49b
FUwK1ndcLLOVSnJ4Un4X1UfPB9poFYkabNWx0o8WFVPjzdcbaQP6XVL/TaIm2kW0r+wXpajTwjVT
xMZ3AmjNocwpFoAjbrI2cmUwI81PycmyDWzFNP7CivvjWnv5OoxO/HXMJtFFwYF4LjjvR6IxC1xF
jhwJFNZEFrhyamkPVZblbulIzjbtix9Oi0EBd8iHW61kpWwuC7AAtMWr6ITxk51GXVMfB27OV8Xx
gh8Z2F+0q4V+GIem/FZWbbsmEbCwzYBxIWgEEJZH0PwulupYGlvLyo5V32XeFoU7b2vltnaX95W3
7e2yqu8Jj8ld4mf4x93eKtdXMikELQEuRwrO9nzwTM8MYRtxeUyQELiTCxhtG9n2eLdShjynvhz9
vD3gwg0AuZhLykB2FZzxbGuiXJWZyRC2x6wAsLbtvayHJ98kPk4KQbcJ2twnVUiir7eHXVhk6h4T
SxNDFXiF08/66+Kpo2Ic7aDpjjaJUnzmB+Ahall4K247v8qr3yV1F+MpHY00+2J5Q70SuxbHh6ik
MkEaHPNnblNKKc+wrDnaWGhEAEFwgG60Aczx4JRezI4z4bRLAzIkh0wy5LXOz9KyAw+hdj7Zu3P7
Xs5f6zAcjZWoPYbYyhRgL0Nh73W79V61FFVD6MoS1e9eEiuFjYX9NT0yqSIQjOBozD43jS6nzQeH
eY9g0NROwOQM8JT5pXqCaNp5ztoTYyH4QZgCUjD1TIngV1AgM9IKdm937G1L9A9pr6X/EuNjbRtZ
ZlQ9YnMQ/Y6mFuJBiR3vn660WmlbFn3rbVSpNfVHrVMj6SClpYS5n29GOfUxy0xcFGUb4Li6HaLz
3gpzd3uPvr8KLsP2RPWiEEQlnAR2Xqfr1FDNsiEdj6EiulcVkqe2/R/SzqtHbiPa1r+IAHN47ThB
o9FIlkzphZAtmTkX468/X825wJlmE02MrmHYsA14d7Gqdu2w9loVdGr08o2g+jCGafIpCilP72fI
s6OjYhPgHua+F81jG0VxSTMU/rtdiWgNwEL0ZOvd5NET3kPmVXl3FUMa7W5wmsp4LLRST/2qs9Nh
X2aj8586C+1vSAW4fzF1aO9slAMcrMMcIl99e6HXh4K5IDhRpA6nxCwtEq0xc7TKcBQ4Iww1uWt4
lL6GZJ9POaO2B25FvxGOrdRKaGcgOYYyghzqtRfdc6GhBu6pTf+suXWazbuuGBNrlxDCfRQtTzJ+
p4uHR+5P5B0tiISTg15YqMZacS3ZAbQuftHs2f7nvd9BalnhAyn4SVDr4lIqOWIFY2vOz7oXacau
Q2gWxS0vfujJiU+QTyMjeNvitRvAoqSsIrsFv7GsfjVj5c2DMszPwmyS3WBm+kM4Kn8FboVTKtVO
/bfA+5xvG73eboojkpyGF5Xy83KavHT73G1gRn8u9XI6FEVq7tKRESY3U++G0Wn+um3uOky8NLdw
OQjvoEIYDOpzP0Fxz0CR+AH/tJ8nk77xqFxHKxL3S62FZJZMfhmQpq45allTqc9VPrUnpx8C50S9
ycr+aVupWJPqLQQSwNmgvyzn1E338ZiO3jsHYclsKB5AJiXpHZBZXabVXZx7zhQF1rOjTc28oz+v
g/0L1WOLvtvGVVrZSxl9486B4+Fm5cd/846akVuXBSQdz22fzWdgFBPkllaG3nHT2vfkObl2ur2d
axZ5NB3AABwgAv9Li1HQmAhTj9qzVivMuzppdPZGc8z2Yd6Fh3lotyKUlfMjy1GSUg7YD93/S4NN
2GotEC39uejncT6audW7n9TM9JAg0vXA3MhNpbO7dPqEfnKgTzLagGdefFEE5XSvbzztuYxxMLkC
lc0ZrcZG36h8X0cgEkFIR4PgQ2Y1C0iKElUzQKFUfx5E2e211qT5k1nDKUeLe08mpd7D8pQcUHel
dvzuLeSGkEQB1JaU5ost7EPDGGvKsc9pVqcPEaRR90YA2qSr8+4AZ9MmVFSuZflNGTWxqIbA7c+a
L7cwrikoopGoo2FdmPsxSsZz6bXdhyILow9akHh7DxXoF+Rc9CeUB7x93HTTEZ6zTUWKFYcruYqo
zABoYaJHupA394XEui4MFPueeYazL3Ojpb8KIv47E7c77AotN+eDpuiusnFP1w4xFWkoLWWt7aq2
2A3VFEvOvGc6vcbZG9w+3inSA9lG4Gw8Y6u2LGZQ4KymNrvMkyk6mSnDqOqzVdb9jzpRmi+oKgKC
7jUr3HjAVm1J7AT5rRQrX4QOJWwUkT6yrsrIx199ECLYSx7bmz/LzkUj+fbBXds9yYiKKqAqpwUX
50hLTG9uqJ4+wwHk3UH+DzleUrQnr1Xn7zT4gZg3c/z1ttG1JYIKAQP0eoSXxaqyMruua2btOYYY
/wXdDfUh12v0HWm20DX9A2OycwF8nyLp8nyK1q2mgObGc5nOSfWoQq95NFwF8uRYyayNz7niyqnG
gIlDQgls1VWyObjdMKQJrty2Eu+QQm+lklx7+o+6HpRDB8n6O1W45NtoEWPiAgg/2MKF65mjPDJL
JTOeHcWtD8xmGAUj2m5ykDQbO60xnBNHWtvAqq9sIdAxqkc8kLQTlk2wyWm6oZtN/E9c6d95tjPt
J/WT9o5HzjTfC5kCTIRyIm0fwLHAG+SPeeNiXDICb55saqpxk90PRf+7ahlqERlVcc5namyJJq3c
CgxKdQOuBAHs4lY4blGNMXWsZ9uo1O7fXrLs3VF3tLozZzqg5K0jjnoQEPfPG/zxa6aJPRwUhAH1
82Uv1xpnVgK3SGI8K45SfQKxladnx5hy9wxQLf1BVjQwSpwPfxL32LACwUBJoYQq++Ij22Eqiggf
/jwrdnpoWifvjlo8B09z6NbPapeVzeHdN5NoGU5zuEEld8tiqSGKVarRGvozpWLlU4yqkXOoyz5J
T6k95+nGh13pw9mOvJISoQE6Y9n8GrWK+ThGsj/BPxY+uJGX2wcnF5QKCmV+IECLT72WFrtB5OJB
MZww/hhVSvhADUX7fHvl1wA5RMAIvMjd5ewBAwiXu+waWZgyAp59ikObvS57YZi7uBjjz2Uzj4+8
KuK+TaYK5QB7YBTfGiECrMbmF1hJ6tQo65R7mAS2KO+vIyjqyhQzJC0Vd27ZTtIaAHCOJZpPAfMf
6S4OKsIKAFofQP1QA9YH5UsKnmoXT6jUb7x7r77xMqTh8JHByjEfbt1yOh/kWhqhTiY49NVvaLBB
3UeW9QFCH+ccaWn+uWiK/ij02NzZXdg8DFbSbzia68vn6kzr02eS4/NXLMuUwxFOLtzxEwFN0u3H
GNzbSEnkRWh24u1cnWHPtlb1LSWc62eD80hBFggTbS0mDi6PQ1GJrE+8avg0BUb/e3Y9cc8cUKt8
BbLPE2yZoRO++6UCVUrFiqAcnYqrKqU55chBich9zkPtHDWpru9akZRM7eXu53yug5+3j/z1gyHT
SETZIATkDXi9nW98eDTHg4C/2kG0QZS/+763qInawd8DSuZfbpu6vl2oJwPqIX6SKrgc5cvPaeYh
j22RNh/REJvvO3Ms7ru6dNKjN+TBg5kFw3MfdeoxEqnR7GsYPb9ahohK2OC12I+Mqfw3TrVSbJzw
qzyIKQvwpgadWnAtgNUuf5beBLUA5tJ8zDu9/s289Mh8E/2L8u72+q9Ok5TBIo+EMkaKBSyntoUX
F6YWdNNHJjnc4WwWETfGFKToVhsWv8PZtk//fxYXHzxIbGFOkON+7JjOaPeKa2Z3QSjaDzEYmHMc
6+fb9paHScpx0PUBVACQnFO8eKtqu1UYZIrzp6ow03ueZeOpNIJnLUrfPQ74agpiZdho+Auly8tN
y+p8KsIqz59iJ6CvZSLlDKwvK32Aswilu8L+qUGUN+1TDXaa28tcuiNpm3YJjAIUtcF3ape2u9Ya
9aFzs6dxpA8Vw57E6F/u7kK70yoowFzjdwHH9vfbVpfH59WqdH8cUnjYl84oLWrTg0s3e5rErD7q
pfu3ZrYR4Jr5w5BX6dZllaf+jduX88PkcK/HlUYyXaLLRWp0cvUeLn0/Gfv+6HZhsq/UwDqVUaB4
d46VOv/VxEofW7NozmohouQ4241yvL3oxae++hWLbe7bdmj7Fl3FySjb4S4zqhEAaWzMzYsdx+Pv
YTYTaD+SxtxSyFyc5f+1LL+ALftTV4NHWZCj1pUayt/MVKFHXk2m8dJWBO+8sogR3l7m4oF/NQZy
jUyI7WXwSH6GN17Yii21bsIh8sHqNupnVS90ZTdqiNgeePDDR7MVbvqbEHE4F1XRbt3bxdH6X/M8
8ZKMFkbR5YibM1sVYWQd+kGDxKJX5cnzXBT199QDBk9QU9gbIaaMo5aHi8kHnC79OPNK6dpQJi8c
SidEhWNwh8NM/fwIaCwxDgIPQsvTVJzx0CfulOxFyUzTnuKtUm+EnmtbjFoRbTEJ0uFeXX71ua46
rZyr0HcgU70bDC84GFNrHWobXPTtDV43JTFBpLRkEfK/v9lgxcqwP1uhr41D+q3RJQOP7jFgo4ne
2UqT1ozx1BDKMr9GfW/hnwyN+XtbINuLOuj4RF3PzE5VVldoxmuxpb8v5Xw9PMjBg1rm6SRbWHxF
ns5hbt06+DuqGw0gSWpE02lQ2nA+Mu06OKfbX3LtrAIEJ72Vk/9ALS+/pN6KMSwle5NVQ5s5OHp6
SKvK/TRFQ7gLg+n9VMJU2olZpJwIbIjLgTpqWWHWq5Xyt0lYtKs8B2K+rA+LvzwzyrbkaVbuhUuC
6zEGJUfQln0Zs4ETVEF+8W/AGdGedc4PGniu+26u7tqp9/4qjNg5GakypDu3RMB8416unBwiMxyR
TDf422IvKxpOYJTa0BfalNy13SQeuwi0A6M+vKq3N3KZ+MmDgzFKz1TzQcot9assSiCkdJ0Ce0PZ
FB+dUHF+UTMs4oPr9vUxH5Im3s+pSgGxm2e13NeuxLEVwF/6Q91W7xbBkz8IICbzX7JLBSLj8mgF
4ZiPWaZxtCptODO8QMkmj+CArUbRPWh8gy0Extp+s9dUE8HYO1ffO09jpWkjK/dNvf8vdPI5P1DT
9Ix9i++7c2Ylfg6YijkGgeHeNcaW+bXtlnR+slRFBv4asL/xSqGem1oWBwg9WYnxI3MH6Lmj2fxZ
4Ph/3d7tVVMUMxl+VyW35uLa2k7YtYbXJH4XR0qwV+EGKnZQwA7VblSzeiOLWnlPibBp82o83rSN
FombqY/JKJgC8LO5M5rPZWXl6ic7savhK2VTx9vPXt/n/waa1p4bi4rHy+3Vrjgpl3ecB1VWNmn+
Xp6kCmxxEGZu4lehOYE7gD/5P1I78y/HaK3+lNtjtIUhXv3AEismWw/UjI1LkzDrscGpkvhmYU/j
3h4tJyNio1n2HCSj9uP2AtesyZqUTVVVYr4X1gIxNsYY1yl6ZGOQUwmvw9l5znM31/+Jh8F8/xsD
nRCZqgpECg6MxenJuhyIjuokfmkigrYb8JLFQbTlfFc7ZbQF5Fhf3P9Zk7v75loEOqPKWhgnviFg
vniZ6rkJHkElW79cEW3RC6wZe1XiklOPVNYWS7PAmJu9gmJxUaWB+DwmWeLuZxhajRedmWlrw+uu
3QyJ1GXaFp9zBbuirlYqUzPFvq4Yfb6zKkh59AKA0C43qHmdw8H1SgOUZt/+gnh4EH9wM+jEcWQk
zA3mnMtvW9EkL8PKSf22bZyfrTM5Zy0Z0mOptMZLDP5z65lZ/b7QZ0qmQEQIloQRwrS7WAeX7A9a
o84HL2U8f6dHUT/sc7Xe7DiumqOUDs0HkHOe0Mv19VXUiwrOa9+ODIZJ20ab032rOvleuEOzIWYk
P9YijKbQLxNthlip4SwCvSkQbSGyJPO9bnDrR3WKZ+NxYHpiI3pdcWcew1g0Epn4YfMW7tRwvLBv
aiP3g3y0s5MWm1Yy7uKhmU5WrczzQ+lk5hapyKpRCGehk9ThMVgGXoMROXUv5S27MSigVRuByOyU
bhzagyhTwz5pc1NsCViubB/6sDQUoVejBr7sn4QQJFp6raa+YjURxCwa9Uazgc8pqGJmUAvGW247
0tVV8la90gsRfSw+7aQ3Yzi3Zepb9TR894rxbgp1o9pXtZYLKsqD2Er25NuzPDR0p5iGZEfBxSze
Jg28dzLBAePPeVl8Nme8LRXV2e72Vo2XfaJBDXBcVTsnf/+rDGsxTK8QwfM0LluoM0NfLpoNmU8l
Oa9PVgVXi5O2ufGUzWjT76NRN+JuF1aB6u4bJe/db7c/9truAgeQ6YMnqf/lf3/j2CGj62EMsXNf
z9Pyl9t7ypPdG3awZwZ8PL/fFuw7JAwyAgGEeGnLU6ADjoMGxc6wtj7EWlF8JTUKgl2iip+3Ta25
AckaQWeM5gLh5KUpxRSEIpDq+0UQauMhn4QTHhmb2lIsWPt84KkALhEcU4NaPPplY+uDKZzCDyPX
+odWsYtUZVfAjFGgsHt7Tau2JBCbmohkoFm8E/BL2ch9e7kPcXh2B8FN+Qm9aMeBlMHYGmBbtYX3
BAZNf+MqXw47uPyYzMz8OkVT6z5Nh/YsClzEGQWt4q/bC1u7fjpxGrGwxzFcFi4Zt4+QFUXzNO0T
G0ER1dq5DGY8QxZuojYxjr8b0xjvbxtdXSEoEGCNxPtQT12eEAD/c9llHPwmbc0Pmci6X5PV9NPB
EkB+D7eNrbk0MnO4oCSlDZLbl8ZyiZHSVE5+khWZc24KI592sdYAmFBnPURUvGAs/XTb6NoKSdJp
E0FhKycvLo16cDkrsYmuq6s2ZbwbPRCkpTG5j1XobKEJVm3JkWl4G6gJmAtblP9sPZiD3Pesga6v
zfjVsbQGdKo0I9rqv619zVeiPZYm+VkWxmLTiV07s2GMpO6cn+D2yXLQtk1z1PImch/Iid/Z9pKJ
OZPgYDX/n8nFaXHBMFdovBV+3kIA8iHOjP4HGlhNvXdrtfs81PRobu/e6iIl1RJOmebIEp+R1KJv
h0yUvq0i9MVw9/gxUGIt2fWoxN9PWlJ8+QODJEo4MclLZC56PtbczpXm5aUfOVF+HtjOnW3H6r7L
m/aR52necGerC3xjb7GLgxXmmRkWpT/UPHuskE2k9Gj+JvYufmZa5W7UNuUlW77ylO2pNgJEAVC4
8NVTy3EJ26b0HTVv8kNjjzqjZ6Vbb4SGa3eBCEGSmcNkw98v7101dl4XUsDxo6arv2eaody1YV6+
iMl7H1zx9VRKsCsBBNo9vHeXlmYhB0mKvvQRGkz0YwYs4medRZsh4NpWSYo+yWaHgNiyz1KERZLE
+A8/cZrwJS/r4Esyt90dg2yfi7oxNoKiLXOLjRoAzYLQTEq/caWkX58X3q4sNKWk/q+H1cF22j9I
ORk2oqMvTz97twhNiJu9udPNwm/o+5sHJ3GMkx3kTf3FavR0i0pt7SRSk4CYjOlwqexyuW8RSmVp
GA0lpPeW8ylRuhjOuLqyNp64lcSW0Jzgkn4cnmSZ5w1jnwbtZBV+B7V+8Ojqkdqds8quzxWZywdh
oY6xb4KoVJm1qbbIodd28a31xZunOq0MV1xCo9lQX8IyDdtTnmult0thBFAPXoWw020XtvZd5QeV
2E5JPLtwYUVjw/GTaIU/dnkynHVFG+pT0atbQL11O2R+jMdBCLpsBNYip6BPquDDv6pU/3qxNlSf
PMo/72Q/eb3gkvwERmXJPbpUy02ccSrnuOMm1HGunKO8eTBHmIyywvkYlWVQ/MGjw+GXoSxpEBN4
lwezqeZAIQssfXMM+nqXDUF5mMJsvmtq0dn7yPK2kFWrZxSsAbB9OeC5xAQWtZFWdauUvqIMzYNb
zu2+ABb130xb8MxtbV9QIcvuR52X7/ZhWYs6rTeWF1e+EcVgDFla+XObuEdlHKa7TGnzXdoW0XlG
AfNvrwqUwx8YBXEpUebUtpd+Bt6aKkSovPShGYPqR2kCd1cNzAAnhDIHFTfe7d3B3HqSVg+sg1w5
ii0ATaxFglulQwULc4jDcemdnJUuddyjhJhtPH2r3/SNHbnbb7JJb1apSCQ2QctQHxkejf9FlVCT
xE4QPh9juM+f0lCID7c/6tqDC90575NN+Ali7tJqDCEYgDmZP8y5Mp4T6NzUU22MlfEBQlJr2nCr
q+YMmChl5Z6UZRG4kDW03dh4qQ/NiK78g0JWlz6pnVXZ/U52i5Pvt5e3tnmQZqn0XxiAAJV0uTxh
jry9kSiY0UGoaqdpGQFh3Xj2luTsmsemPyAHoCi6QsJ3acjWaqtEEjvznbSM/xGlHs53JVN6xali
JonJN8vo7m6vbdWkzPxM2AAoDy7WNuuToU6eyH3kvvLo2bOAkv/Xl5poH0KBQMU+g6is2Ygvlqir
V7fKCsFiMId6LU5KD7121NhR0BmcQ+tnOwOSPRFN5dpvzezL+ZCbWaafux5G0edsyDQHws1GGBY0
c+YQdTunZFTq3NRtFH+YCPa+3v4qayeMvBSss1Q4pgh+uRGtsMOuhl/XN6tw/lIwNtjvpiSb7sPc
877ctrV2ZekLgdxhF6iXLE4z2a8oYkPJ/I5xx+agRlE1fNGFmQQ7lUr83kuTH6475/aG3bVTDfSL
K8QCrwEWsBYIohAubd90mfeNOWGhxHtNHZstkN3aGZMhEGy9cppzWeIqxkYoSTXlfgu5VHDQ42D6
D+VmFebcoPhhtdp0vv1J15YmaVWoacBBdFXwdrISsO4Uc6iVXIwvkZib7NyULqONtw2tnRN5eQxb
4lGvMCO8YNacFmSlIs2MaNdrTdzduerUtac2mgZ348Vc/ZAwM3JVQakAWbw8lnnVIzJvAygrxDie
Y9iwHt3ZRt8jFrHj7JNoHIM/+ZQ2YYEs0qCZubgJTYpogYokn68laKod5zKgG2KC8P59+0uuLg2V
MBnQcSaXtbU0r6DfFSS/tiJi2j9dhKhrDP/osNfFGNmHBPhau/E9ZYSxTEjlx5Q89nIIY3H18tQo
0wnGMn90kCWx1KTodoE9twdndqd039P/+4CUQ3CXJ2n1ibpq9c/tVa/dfdIQirEkq2Sqiw1FrQnv
TsfAV1Gnj3eBULWKUVcRMjhUAbdSW7uGmzJ27G+3Da99bgC9LBz8K25uEXslU8IzSfLvu6WiHgnW
oX62e+HZB5rB7dcWBNu8ESSsrpWACx1LST6zjNnVqjJ6Ryi5LwpnSE6px3Dog6JUXfNTSeYIVsFG
oFy1g8Ut3Qpy123jCSSWDY+w+M51VlmDhF76s0FFILSS3HlE80Sic9ys+D66UWvsegMk3UY3bM1B
0FSg58+s9fWIhmpPrT0pLRX3BFZHdMXTdnx0bRzfZ8ZUkmirRL0GYAHRxQgTwCeu7XKEqWphNHbT
hLp7M2jfrDG6NwedqrvajeGHyGnSH03SRw+J6jTf9LQIP/Aw5V+0brJebp+w60/O+0n1jI9O558H
5tJXafFYOjOgQV8J2vqUGYrz6Io8iRjCgUJyV4EpASDvje2n23avTzZ2X3mTeW4YDlgEND3oi7h3
3Mg3nL4665kZJEcuriX2WdzNcqurdCMeXY4jEM5Im4yM0BiUIxoLP6LOiG1qcCWSaYvU2fXOnN3p
FEWHr55iNM2O1pLtPIyx12anKUh/kSa0XrjTk7HaGtK7dmn8FBIABMNpGlyNHzoOo+VW58R+UpPZ
zMyJ/K6GeI4f8hodnGMw2qM4K4MdkSEoubu3RGo659tbsHII+RGwCzAcQcmWuvvl3seUBgorp6Hv
JESw8FSX4t/C6Kxdlbb20Ylh7ke1E9Aah3jyY3vgX2YhbN5kKe0mjc51NCCpLSXRCdSQgIblHX2T
E1X6LODsHCN/Hl0bDgiz0vITtTyY/G6ve9WQRJvT2Kcsvrx75aSCW9LCyK8jplrh8k3j4ZQ5WbOF
q9kwtHw2Gr2xrTqpMWR49V1MkQKqYrhrqo2NXLtLoHYgi5PIchzK5ZdzG1VNU3eM/TaFRm1HpUtV
zyb0V8OptplzhwhQrd3T7a8oD8flo8ypYQSTeRVG2iCvvDRa06pVilCP/RDKjegR9N34j6dl4cex
LMbsDKoiGnfGMPfnYqrtdGMPV88uCyEgkDOE9pLnVY+tTjPqGtXIviu/OUY0fOgjEVqnMaQ+tMva
CFLqsEzs+ZhQrTV32tgPdgHQ39V+F5Uq6sPt73H9hPA9iIgM2XnkT+lo3xxfYapJEHhV4ieDVXzL
1Lmh14LW3dHOuUe3ba0dLHjOIQqlyIRLW1yVqK20VpuT1BdM4IxPEKDosHE3zehtFX/WLUk9CKl6
eg20jKFZFFHLqkLTng4VyFnxH9oL1VZXZe3zEStTvwNawF8XvijJ9LZ2lBRwj559VMeo/K704t9p
npxw4+isLUkyAxPDchGohFxuVBbA9ZZ3FrAJRx+yI0SoHVTe9AXaDeTZmo+HRw/dEx4cYCGL5ya3
wcEX0J77cRQ502evHLL4J5RNcbJD7LGKP6Zu1AeM4Kl1d+4VET6LwQ62eGvWHvi3v2LxwKtGj/pB
Xie+EK1617sZHHw5gfNBDI35YGWW/giyous3Uq41s9I5SE0fcIVLwEZCE9fqqijxnWgo0kMYhuY9
7DTqX+CsULmbO9gbPjArOm8xp68dJFjLwRxJepqrnkHcDSjQ13rix+DjHwFTEr/oDtpMktLd3oKU
r1qjjv5aggCOu4hYvWhiKnwYEx9qruxYT6P3xYuriRLeGH+5fenXjhPeHcyWxOfTX7o8t2XPFI9V
pQljShHciXDxV2LHzGWS7MM2tPR96xiAcKs0zeJdyNTnXtUi0/18+1esLRhODpmQkJKA27/8FY3W
dXPP/JnvBnAO7dUx1qqXMo8HZ2f0JWK6t82tPW2wItO7fp3cXr4yOhNZYsh4QisKPb97S/02dAgN
JPASfgXTnWyYW1/d/5mTvuONEw9rc9LmPEc21zbS5ohcm+O9VPMMvILkNt56xdYuyWtJSaLGZcxz
aS5vhas3Whn6Nvox2YdcV4MWdkXY/+Nzk3jKDyeoB+sYKY1dbTzfqyulRAGgg/fjqnTGMziNjEUB
17fs4TM6Q1K0RKmyg1tAq/gHm8gQMON2cjrhqjA7DWBvG2xFtTbs0ROzHuuqU3fA9KND5IzOuxvY
ctxCBbvNKCxkIgsPr5jxVNipEvqzaRbjIcrt0DsocxduOPi1b0jwTjmdwgTvycLBO4MAb690id+K
On5OmiaXRRclzeu90PVO31jW2l2g9AKyEAQugK3F1fPyPg+6mnB9pP+EDtJsWj+VqTSOrjsk3+bR
2Hw7Vhf4Cmh0eZKJzC/Pp5FSDLUBifhFHvanrI+8aq+kpYCBEy6cw+1TsmqMxrLsqvFgLgfZYOoP
S7gNIz/SjSY/Qi1YTjsdRg8BNxxcTbetrX5MIFRoo0npoCVa024tETSxE/kDLYonVAuqJw3E5gEU
TmLtYzUmVny/RcqPIJskzTtZ7+XH1JjOmZKO/AbW2wKKG/Gf1QTpS1F3w1Eb+mjjc64t8I255cvU
2LbSlbAn+yW6UIdiHknjYIQ4kh/H/81UE37/yfLkLJwFRPuqQdmNjLWjBcT2wVj4CyDckzXZKMwV
nT3tgsrq/8BV0x6kakywKPUeLz9nbQdxrdFY8Hu70KZ9pdTTX20qAu9MpG/c317cWrLDFbDkDDo8
GsvKgQ4R0zBQsfAzrVaPOjW/uwqY/aMdqZ6yc422hLta9XYzKjg/b5te20eKn9BPM7xL3Lo4Nui/
ZSoCW6k/CeN7poxqsrPDNn00tRHZ0FDN/r5tb+1NotbJh8XDUGtd2EvTvLUKZWQ8w7Hr35RWRXHI
y7Q49nZp3BHOende0Ojz8bbZtdtPyYs/JJvtlR4v3CRMtjkdQMpu1O/HgULUvrEZYiqSSsk37saq
MdIMqf3MyPmSLU04ZdyGapSBUutbP0SjajhYTt8dG8fsxtMfrAwsKpkAoBkgxJcHNVPjQiRWhipM
yKgE3KL5i6tkNIxaK/qTgOIVfwdkBnT/csIxH8N87uHr8kelq+c7B6Gcn3YVFZ+g9LF2YkIoYKf3
ob418bx6SOG3AXwhaa6WHdFxdJyElJiENKmb72bpuh8JZOfzHENLepdTWHc2zsvqMX1jcZEvzm5s
uYNrky8i4c4EZyHp0erwBaCAuTemuXV2UPZG59t7ueYHINYiqGBIw6H6cLmXqJr1bjdNTE1QwXuB
2MdG2LFQlCMoYKTu5snLTm5mq2ejScrqfTdT4kXlpB/APErjIMPlJ3kTnKaJAvzFEvmTrQ7oy4Yw
L+u7CaWd4FhpYbNvmRh7mGvb6Dauy+JbY5gRP04uFWLuO7NUl4brKMji1BzzpySIpocwKb92nK6W
SZ9Au4vTkdinysa72596caRejeJuWajNqYKD6dJozuBsYIGoewpddwLxmBlee8pic+QxswIDlb+h
LTee6LWFghKEjgqKDfDHi4X2dRjoCff1iSdHOxlZ692pBvJaIRJrn9rJzvaQzG8ZXTij14XCD8NI
O5kdMevCaBj1E7NLVfFUT0Z77ONZM49h2M1PCWd5a5jc5Ku9qdpRbKarY5g0svEPiBosnFFbxwGI
Gss7hhqwHkmQHjCTnKvjVtlhuX0Y8oCL09+gIIZDWKyqNrQg6/PWO0YBLC3BZJqf0Rzvd1LM61m4
otwIB1btEaRKwmaL5Hhhb0h0TRkqxzty75xTW3AyC9LRI9ilcc8c+4a55aa9Lk8GO7LAQWFscTo1
3LgbKbp3zNyq/hEroj5Wwo7PVMu3qAZWtgyQHutC9YRYdVlF1lqLmdDGRBYhL61DGepiX+jinQM2
HAz6w/RWZS0VuOWysWvVQxIYxegdR4TKd6FZ2kczQjpB14r8ZCsweJUM658h3tE3PPn1+rAsn0cY
Mwg5lkSbgZv2XlsM3tEM++njwD8jADH059vuZMvK4uDroRd2dSewMubaI21G+xTZKArctnJ9CuVa
5Pkj0QVJIY/NWxc9aEZVGI13hP1ViioOJoUaOA1cS3THWLTe7ra9tVVJaBXFGNlFXNLJMNhXNybS
eMd2dpJTPJPEU9PUT7etrK1KwpotumaIDCytqIFaNSIP3WMzu/ZdyjxhtGv0wgFmYEwkFEBw3rsu
pH6YJACCp0lVuyXYRnXmoBuFlp7m3i2fhD3VT4x+J4fb67q6xARIiF7or66KI7/YrTDVbGGkiF7V
s17vVZs3dGyK5AjsqdgwdcXmLZW9cLe8ZtCkwIa2OH+KXSlKq6Md1IZ18jWjOXy2vE6Z97mmOz/M
vBOf8P/x0WjdKNqJ0gqehd3av8O87VAdgm7V3Diry8dO/iKGQgCw8Y0hb1+svpozZAWCIT15UZvf
50ZbPIyEige6PnDH27P2MMHrvVHDWPvkb43Ko/b2gsRh2VTQ4pxgsG1OQmuCQ6Aw1dAnaHO/f3dp
WFBIgDlFMpZfmrIavq4SYcqMyhjqHQRO0d8WU0ERPCmqP7CGGgaRGUg0MvyFtS5IO8XoMiQ+2pip
chIk16YA67b2iVmBeov68OpKsnkyG5WU9LSBlpzoPdIik8iL9MRMdvxRhR2MASmoZxJIJ0554rwT
QaW9CtMZuDSIgYlSlrPXQDGC3tR5BSaz1qEkHcYjdCLFoQ6Jym7v2yLGlqaYn2CehxBMYrYWN0WP
TD0svD44moUTul97RobzOyuNyubezOhm7zMkRvQOUXQLgZ++HtAcu/0LVg4peaFEyXJ+6KfKm/Pm
kKqaMEIn6ZSjHgzWr6CxE+0w5kb1KbDistzwDCs7Sf2QZapgcsHdLeoYajgzFCVUIom0HMH1FDHS
OsKRoP+kGwYPgrJmrjaQndffmItB+ksAQ0bBrN3lCosshRrJlTCHIXf2ej6LQzXo3WlmIugTZ7Y7
iLCJYFCpwo3lLi1LfpjXWyKbpRAJLOI0EdgoQgHvecwRcZjPUj3iR+wZ7UdG1RgqRN+y9fa2njeP
SRpBlPi+nZVdfxJPmaIysAkE5HLdTeKEToAk6KOau26zR2yy/hf1EuPY003e8K/y//U21H61BfYZ
NXZ6NqTGl7ZiYCTUUqL+MWx7PTo2PYwp0AdP9X1mxLo4eHWaJJ9dOxzuRVKEzgdCBi/cCHuWTp4f
AYgLqB4OkBrZMk41IiVLUy8ZHhnuKO8CTw9fvGRyPydV672AhxEnK9e9z7e/8vJIY4lhf5JGebjk
sNDlygW/ZnYqEFRRDUz1NyPq1LBOHhNe4qgk2ix+FriR6H1dBgqBl1blr3pza900MnTYmYfHoUnm
9Js2O5l1GMB4Wn+bNiPNe9Lq4a/bK116CmkT5Ax0DbI5TqJ6aVNVSqvX22x6LJR2do9QLPX9AQ20
VNu5cTtsiSasfFgQO0R7r4JiZPuX5vqKUi6R8vSI1pp97i0Rfk1N3u1+0qNq301JvBUiXZ8fkN90
UCBLtInGls5Y0VSvdqN4ftRmPMXO0gQgtboV2r0aqop91/McfBQwImy0Vpb4DrmbBGSATEl6gIct
IQ7oJDRWEE/Dowg15avbBF23i/PY0Q7NXPwPZ1eyJCfObp+ICARi2gI5VFGTXW5PG8Jtt4WYJAES
Ek9/D/+qKyvDGX3XdpQSkPRNZ3gJUpWAVQc85Es913F7nGhD/qo9CNfcAS+53LKefH9rIXPDzUEg
p47u7yVzIjN0EaNpbKVazb6BE83uO+H/o1fhveJQJc9QOm4/Ilzdaqy9v0T2lHEftEK+ZreCefvF
t1YPs/LUWtV2tMeAh6xkgG9/BlCOPIxN035YMdJ/pPU2P3skhqzZnzf41QcHqhgKf7jKIKnxdv3a
ACsdJfgM0Is0r9CVzybI5RpIeEDWI96KhvH+swpV/w8glOLznxe/svkwncSkBBk64P2XKl8NJDJ1
bfHwfbN5B5jOdI9TZgNQ3Z1ZyjVaZhj++dON0v7qqijido2iHeh/ESMspJmgcpGsVSMafnA0cVUC
E4Iy8Ds5ode/jCfcmbe8vi7BifuGh0b3rmdN9xD1ru9O/CZa4JgINAZ0+t3O/AN4jIuCxE32MtSW
H4yw7Bh10bO3Z34ElnOn/8cLB2QCIQt1LAqjt18bE0DcmtC7r7ymNj8yCHs1jd9g4IDJ5se64erj
4jXZ8c+LUvzRt3ESDw4s+V6H7G47F4tCeWbZyJJaBPwpPnnQH5E5NEHrX39e5tpnRVqJ6TPUF/B6
Lz4r6Pi72HQPJe7ZTri9EgcdPN/zZWEDnrAinDvy7OAlLG/kAVdixN5OTPf7DCrBl0eYut7WHR+w
ixMpj/Ww1C+rmj6N8zDe2LnXDivWiSEhhHYtwJRvPx9KRF8Hs7GVhGvKp1k591cguvTssT5Yj0ni
9DMLpgy1F5jSNy7sK0+JWA+mHuT4cFVefsV6g5clerauCiDDnuMArVVgWjHdhxsht3zEr9yK6M7i
QgChAz2r5CLUh02fbozPriKTCVCDyLBs6BLcocQGkooPvwI/DX/Htv1Ew1b+/M8b6X9NcIiJQ30P
wqtv33KMIn4zJNkqampXH5FTgkaXc6lqVlins+ZhNFz7ZQI87y0ZlSsPnoJYvremAdnAEOLt2jps
wcHs7FY1hulX4rJRFihWOgO4p+NAbqdoMEwtXKb9xfNV3nIz3uLavjPtxU2FuxEkVJTWsDS9fPua
dvXaTx4+dZYarDRmkVeyECzpxzHg21isnutFUyhMhMYC4m7Mvxs30soSXYg4gORu26gD3WXnv/tj
z1XV8V6UOlgT39yIX1cuF0h9AqIBo26AVS/TiA0YIdibB7byp9V9TWlNi8RX7X+c7e+XN2bR4EyF
OHxIBi/2hIn6JSLN4Cr0F9rkQDZ/ONAQ+gbgqQzteLKR9m+UcNe2wq4wvPc2ADm9VESHvLJs28Bt
VYbeEFwYJ2OethbmcCMErZ9Bgor73JJ0gvijHzZPrVQRLf98Eq7cN5jWQjQFgBS0IS6HCRR6A94S
tX4l1oQsuYN/V/SYLd2CZlobyZeWLbQpUpH2JTc4GDcu1ms54n6hIh0GIg1meReRA44JvK8h/Fal
IVtPTTvoryNFHwtCP9weeAykdx61bq7P6Wo0h7LsZlwOTwo/11nnbtQf1z4IFA2RJAPuiJnyxaWE
mGcFGRq/auF0UcxTRu9n6ZqcyGA4ALMHpUMgpj94KZfPdajYjTB6Jb5heI7mIproe/v5YvlmTRog
kAmp0EZMfg56Sx4w22nue0mIKJAjN6KM3e6Q8edNsP/di/CNSQ9aNnAc2KmRF1s/9YKGdZMhVSzD
teYQoNh6/TQh1kLGoE69hRaBTHj9+8/LXtt7EOPC/Y9TjVh3sawN/ZEHHk5V43VhCfGc8DV1/lQQ
DyQ0mBW0h8liPhj2tr/BFbqWqWF4hhOHESFa7pdz2Mgf8GLXeasMGlC80H6n+YzKfiLJpz7rdJu3
Bpz2bwvEoZoHDP2BxOxAzIdMYk3+s23YfgAxysPQBs5SkE4K34YEOlIGX3qJkDBOcL7s4B0GxlST
O1+upVunJV99M50grJnd6RZ6LrWgfj6HzS3A0bXjCDzhrs+4d5QxJH/7S6CYz9o0wi8ZPaN+OB3L
H7azXjHPjJ+5s2GZeLEAXEZP6INv3In7bEEjhKzM3rr3r5wGwA1RKgMNAaXIS7Bsg/DVpmuAbwRJ
s3OE3toB5IltLSFdKZ+Czge5fxwbdeMQXtmVwM7gQvof+PA9tryJxYj5uKtc5s0+uNDCmaJDb4Yd
RJyOEcTIZ9gQprWVZUsJ+n434t2VNAxdRExpME6GOtFlvR566L1paDlWjfPpUdabyqcUxNd0SMh/
zzZ3vxEMrKHrBhvHixNIhZ1MYzoEINjwVm5uwZjDiZT5igvvMZhhQJrPru0GKFOEoTr9+fxfPYVA
BeAYIg3DYGr/FP9q93ijoLPnE3xhYnhhqIueCOk6kacwgb+3nlAlGBTyORooimSL7ngeKQFK259/
x7UXvvuhomIDGA3QsLc/o/eFItG8b3pK4I03Ol4y6QJYyXPvxiNfyWXQjEE7ZNcvR0oTvF0qhH+M
Bp3Lr1AuBR9U3M+HgBPy4c8PdCWMvVnl4j5hagKwYsEqS9yTL4vt669jEqRHMqUQlSQ6fU3Gur8D
OGwqQ1hpfPnz8pcHF/RlbFH8wf+pT+GifvuQSON4ZNPNVd1UZ49p0quvnbLtF98NvEUkCbIxhxw0
vTGXunxq2FLBpgezDRQGFAiCi/HNgKnNFEA2tAL+cwOgHlibLA+5cqduWKQuXcwlWqVSvaolNVPZ
d+hf3WD1XG6l/TfsuSOYIqiH391ZGVnnzHUkqVzaGvAzMPWkJZla4DT6bk7+I1YMiSPmkSnUjjD3
Ry/+slrsMyhdg3yYVAzp+l/D0KpimOuhirds/eDgxwoGYHpLpf4yW/jfoujT4l3jM8eX9zJLdSvp
OKZVBwRRkcnUAZa2LMmroN30BEHRZD781w0FzjbkigEFx+dFpv52Qyk549M1Mq1cDa64rxf9obH+
VEXam3k5ebN4hQ3BuN2IBO/3MZb9H8sUTbMIGeHbZTsdiYj2TVqxNojuSKhhgM0NzT7oRgflMLqk
cHVib11Hl3cE3u8Ol9oHu7utwiUMRoQAnxmeYQ/JWEMtJ2myrBxiCoubP7/WK5sVC6HBD0w/7A0u
K1E66Xph0CmvhgQtFKi+66Oqo+BuAF/6xpVwdSnAG3ApwGXknVrVLBTl2dqmVbTp5nGeogDEOiWL
NWDixma5thTiGapazP9S8EPffrUZ7LQEhM2skjpSj8Tv1yOATNGX1SS3jNmunAQ8yz7B3REOGNG8
XQoVXQaN/iGrtMfM87QlOH5QD6/WmjUvs7TZ3Z8/2LWdAfESQN7RH95xHG/Xs0RAnC6ZSNXybgFj
Yet+1kFjbrzAa9seBkMY26KFtAN5364CwhGAIsjqqjQRMAJ3wzwDK5Is0Z0EC7k+hVE9nkzI01sA
i/3L/LsM2Tf+riG4I0b+12h7u3BSz4C16i6sZLCQLYftobunwBGd58gjdQEIYXAaYt89aBhse0Ud
DTfBt5fJ3/9+AtwsQXiDBNG7SkiM2DsZi4Nq1YqC4kYTUU696I/TYA3kquJeIktoeZ9vQY8J0Z+/
77U3n+yajWhxAr19yWpecR0oSllYJc0Mdz8rp7MZcUC410yvjntpPsO/90bxd21T7Tfr/tCQEbg8
L0DPeGhINaQKoXdfcgze/uaLUN/+/Gjvcj28WTh1oTkc7bhXJH1vP64/irQB3j+oxjFr70eMWQ7x
MsMHzVuCA6bkCcBpnnxSDN7p/eI2Uc48u6UAfeUFw8OQ4hVjj0HWar87/pVwBhH01rYhI5WNqKHs
ANfrmRZQXhlIMdjQdsvBYALFggJUPZyRG92OK7sLxt7o7GJ8HcXvuGI8NNrEs08rvTL2yIeUfGJi
SY4NdLaWwm12+CdMRq9MU32rr3zlqkJPYW/P41bcP8TbJ0c8EbPrFK04B9PhDJ09HRUzyEFfw9lG
sjmoZfUDduMquXIXQ8cG3xzoFiybXqRkNVOZv0JgqbLQFzvU0TZ/BEEjBYM7jM9/3mBXLg/UMahl
dsbq3j5/+4DQgWBylTKovLAdxXGZgjUuzcQkjQCRha5m0aCgiJ5X6o38VcG/+W5cZSb/+2mC8Ak+
Ll41PvTle4YDxoTsKAvgaJz1Wb5w2h/SRNLtxla68j2h9IEvCbNSKORfHqfUrUE6Ux5WC8/Yb4GG
1JRvkZoPbE7XXDfmFhP6ytHZWQkQ78FADQ9wsYG2FMJOIhjDyqz+9qNfOwzy5u0DNzI9AR+8Pmxt
Ntxox117SJwXH2F8X/gSsUQDo+Hl24RVP8MGGw1ACsQQUK0k0vSAwvgWjPvqehjRYgehAEf/4+0e
ghwcslcDjVfeUl4mNbVgkU1jAQXR/oQERt/9ec9euQ/Q3ADPGcuhDZztv+df11GHSNDC2ymu+toE
0ONZCMvst6ZxqT7AK5pYdq7nDONaqOY3nj2ukPy8BdO8cjGjZQ+EVAY68K7Atn/4f/0IqKgI2Sx9
XKWKplIWZCCN/GsddIIUY+LKf4ja1pjgsGTt2H4C9AMShMUcCKfzvrbdrfT3/UtB2QTvMhQ3aAm/
0+W0GexBnFBxNaI93h+YmPV910amYCHtPnSQj/qQzl32OQ3H/0f4x9oAaGMkhI7Iew6M3sBtwuaq
1n4ztkAsgVwl06JLCs8X0jys6cJNgfYbYfkMtPo/f94Q7+9LbHao+CAyYXIN+bG332ILFkG4V9MK
juSC5ts4rCczbHGbKz/sb1xV72/MfbFdJBNQViAi9h/z7w/fBoiEdIyqZOTukLbNeOxUk5zDdX5F
AlJ/zmAL9TyGzXjatGnHGzfY1eXxjtHuBHUIPN+3y3PNZQRXKFphPfcATJmXqyGqP64NgUiFq+VT
ozEIKNeklzanMyrgG+nW1bcNdeX9LeCmvhwsZZA8S5ItQTiOhuGT8/uPc7CKO27trYN+bSWwYpH5
AHyC7P3ioE+baFXcpLTyVHOGBUX9k3HqH6mxzX/s6AHhsWMeQG7CdAhf9uIKQ7hVI4SQIoBNslm+
QC4KEmBHzP0H+zI0GiaTJVyFs69AZPqs2iAe/Pm/b+HdXAjBD16S7zzNeNi1fQTJmqrb1rCa+tl+
9Bul80bBkOrPS73PXPdpHTDZmJnsfnn7v/9rA3euC7UwWVR5DOJtBQjqAF+zOBy//Hmd92EBip3o
6KAvjqj+LqZvcNiQVKqkQr3cHElqP0BM2jR5V/thLurtViPr2m5B7wxqCbj+0OG5OJhMIhYqjfVq
apzN5zlENbSs43iOzShvbJj3cR0PBzbz3gRAELoce3pKJgplTlJhxBd/Bst+naoMdjDDL5daOv0I
Vgiu51O9CHoj+l17rbhgoBy5j8LR6n/7+dJFr5Hf1XE1+Zh352nkpYUUUVR4Q992ORHd3//9OyJV
wv2KOSfOyB55/rVfplAFqWBpXEFhSS7ntA/7KadLz57NNGTrAYSnW72ya28X0BhsH6TdACRdfEqj
TBoa58XI+KV6UWY05yZR8XMkdX/eOPPnok/5eKsveC2G4j5DPhwiq3jndIN7s4OGI3ZQMlGgC4Br
RME6df1Dy2Vbkmhx7rBCROfVav8/OlYgbKMjAnQj7EaQuiGYvn3LgYC1GG94Wo21p4tm670DHxpM
bpUP4z+YKt7YRldOCwgQKeQUdjnfd4m/DnwxEx/roakb3QFilz5ATmr4voYpudHdvbJjsXt2acP9
zb7r7iYWRSxVDp25WIYHmOtBz7EGqWPriQE/KLlFDbq6HjqPSM8gkoaR1NtX2Zq+jpMaDchxMQqE
ai972uJB/r35bn4aOnML2H3tVaKXDEm1EJwakNXerscTAzdtz8WASI5jOdsF0bgFdNOGzrsF0H83
akR6t+s07rk9CHEQ6367WDsOcu4zllVQX4+Oy8C9T0PawjV2VO7YRtNUUC/scMsmzpQEgqUMY/+I
fEFTNrwBfHp/XPBT9onfLimF8cvFxRBz5NiYg2QIV9DlBX2o+TK6iBiQ2Jb+LiYu/EypYuIIsYfx
x58vpUuB5j3NBS0LOHo4WwAlGl5EsWBKWQC/3Kzqt8AHSXYc53xNsvnH7HMD/AcdzB3NBn3wauHp
PBIJLBCjbKF96ahJv4wwKXpOvPTWOcbgfz+q/2rIQRoOyTBKk/1sYWZ1WQ8xJWUnJg9imiQAukdE
XRcWaI8tS9F0bAhBz679vjTOJR+mCIV+vkzOYnqo4ecHOax1GsvIy/RfcESOwoNugAMoslCjrgp7
EU1lTKBfVUOIJDps0NQKC2spnISho2VLMEfc9nmf85yJ7D2vWKO6DV0BOdXALkXbZlDcKQYa9EQX
FupXTOfrNpB2K8xseP2khwG4z8aEsN7M49GO5HH0sjXz84klmXemLYUTdVEPYWIhadN7jsE5KJ2m
9R8j9vd7jp1ZvRhascO6fqJ0YvzRwrFaHxtYVvvf0FUQ7llyMfK7UFIv+xqtTZKea99hfpjPuP2J
yTNl6vkkQOyDYVawsWy4l1NvIKzdspjdxb6k8LwxaU1eolQBrtpJbWTRcGbjDdgXJB9QOfTxcrau
2/7R3He9zgndWnnnpgDEq8ylEz/NbFXDg0uloc8NgwlBBR9oyk8BnfsU0tYBFMNy8JSHs5KZ39+N
oIvav4DKsEMxkn6qD0HmYgoBwsl1Z56iy3sIYdrhcihURNHRm+Y6PcAOggwFJj9MwVWGBfOHVZNg
+wXRoyB89NYIltPg8PZwBMsiN0xPngUvLjcpRpEvOo6b7VfkTR0/prBZaR4XDa+Ho+08f/mQsLHf
Tl0MTekS/vY7FYoMYABUQKUZZu+AXd2yYup7m36Fi6Sw/2CibQlU4mMUhfd9DNXinzB1GIUs12V1
PDqsIEvTQigY2s45CTfV93najKwZ8iRUoQ4Ki/HaruosQLj6K9CQ4oOrdO0t4jHrnaxLeJ0tfMn7
UDCvhboS1LgetnjEZM0TdlnPARg/+G9bz4XkBYZBccMf621JpkfugT8GE9bYhT0puRrJdrYYZcE2
egKY03ti4T5rL7IF1PSmQJ7A1RfQwNRwTyAM5B3RKdeqP2S9Z+gpcW0AowEZQnoa2uGQVVjWnDi1
NisIvhsQceUw4XwO+TjXMr4fswRM4A3zEXEH0f45eyGSh21cEA3T3ydTMzb/YvXW8QJ6JO1MDk08
6HkuYOcNvA/NFIQZYq/2cCdl64pXXGAk0UAkmogGo7pSRxsZD1G72e0weoCT5lZ7WfLDg4LSjisk
4nEyrhV5Tboly3eu0PC5mz2rD4uU0OrJUOKitz1MsvuMdkzqQfK9XuRxU5jrBUUYNHHwlGC6uZW1
mWnwoKNYRXcuTVBFlb0AduQUuHpQ3+sB84H7cYjT7XXtjbJN4blZk7xdt479knzSQPT4pOYZUtlW
+ZtfBJ4fzydw50cAnrxEwHFng810jWsq1UyeW18l+g68rrZ/tP4cuJc5cvO8AqrK6qyyE4u2fBBt
Qn91IoDdee63q2lzHmbejiU1iV//qunguR+hFHL6DLVSK+8nSDF2Hxln0KABj4ZBHwwNJ4qWOyTL
cpVtNHupJ1/79w3okFvVevEcBHeNcEkt81lgblAGbIEqyHGIYkAlILg8xN+bUHnsJ9dmigAOwtTy
0AS61adOSl8dA20Cdo+PO8mfEjoR0yP8gT0g62La+TgL0G1q1r81G7vtCF5X2vY50ZExZ7ZCTQIR
Jl3IT7T2fcZyCFT67qNXT/hPYcrr7jwFDpp8HRp17FnOSpsn0ijP3PlyHuxnbJAkLsLVKl3EE53l
ycTEqnMTGL85u0WS/r4dJ2v+dgIKJFs1LQxTp9j0pL1bFrHCe9dxaXBJSQ+zoIBNnPwwwC7Md22q
Rn20i1/bH6NELClS4JCgBxuLdJftDNm0i2uvMp3nz1smKKSJa0VBu/BZQ/3v4HTK6H5snHPLsbcQ
yPoK3SpoN6wpggI5IuIM+pTJOJMzDMJAZjw0YEssSSG3thVFW6+rPCP8KfUJqhZi/gqQnO/EIdZQ
Yv5uHbYPgoWdxwT1DaBL8jkgHCYdXQr02VMSN2hrmm6A7DlGvhb6J5A/jcXd4Gvu3WHtJH7dVrfy
vxqGU33nozi1Z+kFHPjwKBKO5z3N+INZ4npBUTqn/Y8o9uK10hiB7CK/S+eiz2j+d/1X18s1DuCA
izNzHiKgFATiZTeTU6cip9fcoZ0dnzTQPstHtJepKJGsC7QlJxnJWOZAqKFQyRQwgi8OLe3xMLYp
MAf5EA0ihVeq4DB4kkigH1ULL/NDZ1IvXHIgjRkvB/ClvWL00njW+WKRgeYaqiDi3Dg9IVgowG4L
fNsA+hkDp/GZwf1ky3f3lqzKRl80hw5Kac23KBaZuw9jO9H1YMMhWe+BWk+zb3o2Hv/ITBZoCLbO
egrP05TUWW7nBXSgvFexDFTp45zCbh7eFn9pH0jfB73R2juZbeS8OQDpyxMJbcuYbz+6eZX973lS
Pn6hQJM7e4GVjdo+i7ahXVtIFMtb4egAt7rC0gXfFL5rmX3elix0R3inYLD0dwjIqqIF4qStX2tK
wiOsW9QCZNlsm9MIUmHwxLhrRIWxGdipJQgbNbSFyP5GeoAnf+FWGu1hEUNfQpQAjEoXbNC6Hret
Vy+t8vCp3Aq3xQLIGj/KPZlFv/um46/JNDUGkRsWTvdamxmpGbO66qyrfyo+YwDvwelPHVyTeLKA
f3L0LWrTlD9JOabdqZ/TaTzpsUPu7UPAAiRl6A4dwcqEFaGWdYBWKExjIduDoDI+rVMdJVht8tOT
E3NNcmkW84unGnrUacr49yms2ecpdD4QjSwx5MgH3UN+h9XRs+23tT0A/6EhidMtvshOYKrQ7qhd
ovSD7YaJnYmnAdpUHGH0fujH9dWGYW1flEq97Fs9doTnIPzGHyl6x95HD/qX6081wNCDCGLCIo7q
+sVtET6nDU1EKt8f9K8O7LWu6Kmkr/MiwheYNm80z8YgUxV0D7vS7SyeO1/4kNWQiV3aciBLjCQY
ap5I7WBqaQvHHBEn3LYsOstgthRGtuH8KjEA4AgKeE3/TIKqqUgIFHHLNK41KwWVzWttsCELknjD
KxdK/urSdKlPQaaF+74NSdj/chuUSQuXdDF2cyOJb0tIlsJlqFkxtPyOBFNnH7xOifXzEkAVD6Bd
ZofzBs0byHsOXjs8IE+SaGLPHZKZCcFcIVWvVfIB4Y379yvmkrTMUkd1Dgni1D9ybNdtyEPWJr9r
wLZQl2WoDE8MsBV5Ui2y5WJ1ou4ABzBUvwQTpocPmsh1/Uo9TKxyKfQ6HmCZwbJzJzAvQBK1MXZq
dczCqFRDEGP7RKFNDoCYJzD7cjAVygiuwQdjtM9PhDIv5kjvsljk2kT+x77r7T+tPw6mjPBLPnWh
ly0HhDAa5HFqjHveakcyFFAUaQKc4qHmxMsNygSyiHqlurJzBpr8mCwPTdkqAq9sL2WJPAuQw7Nv
CJ9DdGgRpbwT5mh2q/PN9yevXAXYXBhTp8N46sJ0rp+aqQvZly6ZkvGwSn8OT+1KfVG4JoqmIyRn
+Po4u0ljmCTHWfxAw0T3By/pEOJYiOvsm2o3Edzt8D8OcsFqszML11B8CamJT3CcnoD6GUKnh3zo
bNccsjXm6wsqi2Qtw6VLW6A0FdnuAgnWJwpFyDx3deWLtGU41mGb3OMGAco1j6Z0iou2U/rIWpeZ
Ml6zQeKNBgvG3oEd6hIeQGtSgCfXqNMGltWS05R1wxcB4oE5Dn4otzLRVruyS0UNhx5Y5fh3Fm53
8SHoJ2iOtrIDlzDsIuY+beuU+HDi64UrRgH1ch9HCCkWO6Oucnb5tKGBCgwFwNnZClTvTJZB514b
s55XUW0Tol7SGhh4ZJsxbVp6F4zWfxKUY69avxdZGcao1lBj1SCFFZTaLHqwwP/FOe/U1hS6ngzD
9dONJt+zn/WRg7xQP00AB7CfE1Fi3GUiAW/VukmWZxSGbCtsuGRglGWMfeqSGPg9PFLilR3gXj9S
AORx+CYv/OpoyO0dUXWPQU3QrOEdYXqZ7mUQMhjHpa4bc+7P2StkGqO/4FXuvkdIZv3cKgMlzFE7
mYJUQlx/wDEOp6LDw6Q/YHTnt4WnMW8Bn7TfIIAuu/Au3Hr6YUDBhSbJTDJ150YPvmaKjGGcQ/bD
paWcxLzk3HrQSK3TzA6lZ51NCyGFedYdAUSINBaohr6tg6XqBHW4EEDwylv0JtvSkXBqcrG7EZ8t
71hYNELSr+h2ZPwoeLqEBRvkqAoFYRx5aDcJ/FaYNgmF027XjPmYDrGDB+GAOLcNYLnO8+jHOQ2W
9HdmZvZtbKCBnie0iX/7U8b+xnvdhmJtISQVZpMk+KfaPUbejkrw+8gkSDqy1jvIjLI+DySLvoL+
Ef1urBlM0cBaxBVxZobvHaznm0Jy3AMlAOMC5Y9sx/pua30Nw1oB9HAQ9jwC2hPdlHKhHOk+DO0p
yUMoJfwdWW9VeYcBs80V9Ck+xROqk5wHNm4PtusTD+i4pO+KFdxPMGZX3cnS85bZw2Wa6A/jOkxZ
UaOD8eAZKPblZtBkPijqGOTckWV6eTi7XZ2culoXIpgGng+bHknBUZ00xSqmLMkhCtk8Y4+7KY+h
nridoFHHnuOu2eHmdWTNEdR4eG0jMVgeYNEF7qylevsKGi8Kv7VWG9oDykKVm0Hk45MOWiGKNaHd
T9RnAhxfb3LT2e6H78HAFoQURHEODzeTgQecuZm8pOHWQdzAz8yLR2mnS+4cXOFHQKUeVmjJPIIy
0aNaxQ0JpUU2y9/B3Mb+oYanlYQwkidOy4BLugRSqp2LBIYFiJYWkrB5z1AX557NMDXdshFCsHM8
Bb89Dm/ogswQQSmwy/qpMBCm/Ujxy8gBOC/WHBbf2a1suIMgXoeuRZJ3XA+f5BjYNU+tRHhoZmT0
JYs5+TmEvjWlFoS0ZYumI34La2PEZoCoXnRoYfE1xl7zQwTL2IGU2/lejooWSPdI92uJlHJhxw3V
ySNgVuiAQpM3QkVnwXY4QHoqNrgzOtBF0mSJv6wCVfaSgjCFwjdePmNGPkZ5GG1hgOt5Cy2U7nxg
K9cWsMDazhAay+YFH7idU2Q46dagKCBhq2u84z2FC2B70JRiiX8l3k4wHQLHi6BLFGxFHM6NTz53
zZzupW30t+Qt+W67dC2zCaStwq/H9kkbdFtwm9TpJ8XcxI9TGCPiNkD7qFwBc4MmiNjCr1BYJT1o
FJFEXY7mwRnHbAzBi1ZkyOd1tmHehoom5RhsjuFvr8MB0koSHP0QOnM5QEvNWpKNiR5vB3Einy0h
NQhsA8X9OboYSWgCm4wdTB+vea06AxYpI0bliWwDBvk/MQwlGVP/Kebz4iM6+1C0BFw6CwoWt9kv
Ggqu8gYX31ceNBHP4zqBYmIyGfEBCdACje0QlqS5i2GknAdIB9YPAC7WAAc4/CyFk6uKcAl7SJ8u
zkPWI6Vai4T3lj7HNdC8eCMkOIKbjxYXGfyoLiM+8r+RMgRg3Sjt/VrF3EUH20/x64ioPBRCNxIF
tp82v/12EcsB/Sf3fQiEFuWgUbblSwNWWrHBsGV+BWiZDc8IL3Z+En6o7hMT81feTqnORUPaR40o
PR63FBDf+35R+JGjTojAZEHX8sDGoYY36Lq0Bdxr+gjZfYipI0Uif+7QTUwKqMRvXQ46d1zn2Fub
KAZ0JJojoGy9OFI0ntwRDURULQJusTnMRzcEdmHqBiHT65aCRWDgHpBdTG3Vo8fMDz6mKdkn32w1
Gpvx2qNShHa0Wz2eHhTUKlH0y2XoDoH22w8x96h/F+DErAVoraP+2Xs+UNGin6h+IArt/btag39w
rvkGZ9MMyYAs4dM7vcpwa9F3gcYSABZjoNARRpm8FMrNCYp0GdBHh0k6ye0IhQbgrGEFcWJ2hoGF
M7rBf1kSyu6QjFi/SAdvs7kfQt+iwLAUcyYywvHpLC303QrIjIKjszQU/9rr1UhYJK1uePS8bVxK
g+QB/kDw5fLPfgsAIJ9k3J2g3962GIEAb1TsJMTs/zg6j+W6cSUMPxGrmMOW5InKkiXL3rBkjwxm
AiSY8PT3O3fjmiqPpRNAdPefOmMkX6oUcr2cTp2ae+avZFyDzyioo+UYTQBCWavnukvBQ7X+K6st
gEywGD6zWsRRl/dxQAJmauK+ijkA9uDc8OD/d02z+WEYapqX2Ljrh0unJzMpQ35Vr9nd8VDWIOun
XszWmwbidVM1dmMF+7QM0ZAtxnIwYg1F+M93JQWuJ7ulS1WVMAP3rOfmuUfWQ8QpY9GWGXdyLzLR
Sp16JBcfAr1lly0CM7Zyg8Eci2AeP8YmaTCEctLqvGXg60gOgcw5UOnBDL1hKqODH3XRU8eSGh7g
ctX2sQlbbjuue3mIkspqMmiF/dVVVvxpCyuur7Ews/PsKtXR37hDKQ7Yiqcxpaoo7+EG2yq2Fu7G
XCLEWK8Vfo0pX6cSuWjT8VAeHbOQkc4jPa9ZUjL8XjCgFM/K1kIdZhk4r9TcRORFZ/ef0zoHKjW3
0JW7irWl/gF4ldknWT3vtQUurVLJWuM/TcSaD5bucAngfJ4leEQl+EshS9fL5tBXF5ZEmjkTfjf/
47u3vucZ43ba0A/8I62S6aYfatOm9uhv8BBKVLfUJ0iEY1K3oj5oEhLFoe7XIc7aaGr/Dp6R00GS
V0L9NfvyOOjA++PfJp90MswPJ6aBTkASt8O1jxm28z0u3SJf5TL/qroh/ArhAv8VTjV8icQiz68o
rNFJbeO724HiQldVTx1o2NQRp3LfsCbqwF7DacgbAAHeM2NdKoNmf2qXaewyXe/BC99ttPMw+/2H
r6KhIa+kvOXSlkvw0THtOFkszezTvobRnPHauuEo6LIBDqeY8lUQsdGng2/K7TBzQz/cnsp34quK
MYtxmnWHAi7DHEOQnje1RbeMg2B9H+Ot2vKq6Yw67+42v6Fh6cvcH7V5VhMV7hD3w2zuKlDh/cCc
xddVEb+QZN1iQQO5LPUTfOyLX2chOQZjpgvlrZkEI+kPIwuIdJrMqMjSYGtLZjVSlfmcyz6sMqN9
89jNN6lXR++78aXWiQIrmKooj0YV53W7EJkTEp94BExwxdG3p+2vQ00PD2LvxGUh5KvJ+w12BFJu
ItFmLUrgj9ofyuPs93yCPamzQzqoqnybhxBQnbPbfw7OttErreHaZB0RjTLV89A/G1UplRNEXr9D
s9tVBsNtvouFySgXbTsGmWyq+G0blIpOyqjidzJY7XW1Rj3fC0amSxWUU0h776zvdbBqN6tRVWxw
S7rfczxFrAzXVVlfGqOi5BgXpEpnAdSRxWinyytgy6rTANr2qnz04ak7mnHNFnsq71AgNWPWhm4h
84ZCc2UcVkQFRKOn825iUU027ohNMjXK8ga7JQOUWwSwCYa6DNC4jbhtNlFGvE/ELKlDAPFEP0Yn
VueNsPQb/fSwpIvHEs50LRt3SWdvNv+8IsYe3LiDeeCNm/IhCKxyvVb7wqzvdoH4iklRstJxAYXO
bruEH9iyXXN3s+f7l9xjIPS42tjWVqt2/jTjbhXp3sWqyGbAif0oMM592Bv+Thta7ldRhta7L+zi
i2UHU0zf0wBW74YhcQV/bVLcwYN9HT0xsDvTKYM7j550yWAc+3cziuLfxg28p0zRzZOPh9RLAf6H
Od1q9I+ZsB3rV71ZBLM3CSNghoTa1AeLlW4QfN6wuWlX9HGbdbN1E+c1LvhTIxMSipaQg5ivCw7C
g69NRau3yyBMw1mSrTMkIqpy7OPzlMdeDJuoDEYCfu24Qo1YQd+l2J3Ukq9jwCxgj+XuXYNZWU62
zBMQkfSX/jli9Rdu202zkIwQsO6/ekt69EhFt31Gi1zFcQ8Sa8kBjJbiYomxdx8thKPtUYSgvZTr
Kron1np1wXC66tOZSSCk8XWHDriAOZGlEGpfjo7fOti6QptKKReHZyNSu6Lv3Lfqpyc5fseoLLVK
B9OX37GKDQnojq74sSIq/dyCL+Xfd+4anysmmvg4ByUQ2uZU3inxy7Y8WS3swmmUvVweNU7SKHX7
FRQQ4mNhTh7pZA+4hlSc0c3WFfMbd/QRzVexngtHz4o+xHV+1FtUmhPgNY3s1JVrk0ckz2xPFWZg
npy2A7e9HfRXXE4jcfvtOjoUCdagtzzw7KoDCkzMuqYiDFd5qvTkHrrSV/o4yJlN6PscyyYFQUjs
c+i3wU/uVA4nmy0aTl+7ij31wjmwKPA0JVjSx/1ONqMGolwtvacWkFWVamg+gHpRbzUZgDpOstUO
K5W5dUn/mDAst2nRJ0TmDUDTP12e1iLfRpd1GcM2s3+Mo8efSjjNtaun5M0MFo8zcjfgx6U3N/OW
v9VfOxwOXU2PZOFQit11zrUz7oauLii+vC4hUtbb2tnkdmSV14jsnJ+6LFEwE2nBnICyJGkPdbhq
SVuP3AKNm018drMslZVBLQQfGHPrJSO6oDH5PLv+Z6/ERjSN8uIH4hVp3G1nHe8hMAZxgjV0umsc
BUXzYHX7JH7gMFPWGaEJJd8x/jKlUjr7r6SaFaRYR9zCXaCqWv/kRExuOga6bR9rOgfA+cJd66yP
wwXGz+u8+lCVMuK6j6olPoq1gOWyAu81GYvSPWxbb/F/N2FlE+wsBhp0Ajuih5u4jjxkAJjug8ew
7Jq0SFZ3f2h7p+7eVmr+RyHcbn8j/I+PnECruDtA8Q5//NGbuiMvi72i7FUovKdJ4+b71WyOVg8F
ku75tLrldIgXuvvz0HeURGnIOEn90Q9/b4OnCYEG4qrPA3np3tleZW+/+egXTL7vnT8dpjgcuZQJ
fNm5BrV5sauu29lyuEAcpcYZy+DUA1w5qephdO53CfKQ+rSsmn1RG382QN+GoZzQpuDiQqlHn22E
GAW3UrJsz3LTfKGbil0NYFoHw1s9lVaXmcVT9R372hLvKFkTkTybJVysow6HRR7IQOyGuzJm/17q
uXCo58D09gLX7FU6G3p/He7LqsXxevuQ1rs+MUH4YyVofnt0OGGCXgY2L3gzwcTGjwOyx1HVB79i
MKaZZDnUQ7PJ/W+/d9SthbJzHmO3+FjBnbAdLRtkmNfOcZSqeRyXvGjE+Gde4P0OkGPNb4M4qDyw
BK5N8iXce7zGumwflyDcu4uw5jkDDloyZZcvDNQjd1rzRL35KMK4yJJwHP+06zxeuNGCzyrCK54X
LA79bfDbWY/O6jPsTqj/eWLiL/bLyo9oDX42JHQQHNbKd7HEVcoRUanXzVxcud8M/akaRfvh6M0P
j7ZsNVBBuf2OAEYTalVbzP+1ntM8hjar3ZFvDOGc+koZ6zonVTxkaHLKJa3HUfSpXoLk28wargIn
eXUWKkhYw7gBXBWFiP4qzxf+keqf+K9DtEv3WNKtbXlXi4bgRLsJ02CpQvfMQjNzgjX37sC7wPX8
oXt1kaEewTfiPrWqcvnru2STT2gjuG/8Wh/GWNbLce0HvR29KnHNU90R+FMGxIMcoPz7gx2UBKph
HQvymKkEJieqg6+6L4EB4vl2vQixF3/gseVXXO9PiMyTPm8iPwHyHpOe4ulirUsnq0ddhkc6OoxC
A45OLEufc7Pq5cRSZn/MQm13mr221Ki0ZNGrnXN0kiHldh1bGklGC72ZhYCa2GdYWDs5vyzFOl2m
CncvQ1PS/KZB6B5RudqMYOEYnEfOpMc0NnvoMqVo4mPbVuU/srbCNSuZ5n55BCE5jGfx/ncQOBWy
tZDVd1TypQSBKfULXtMoRTrXlLBvc/9YB1vUHln/NXqfao/771VuDWCzrUGmI13uP8m9FYwH5gYA
BY5t3TddMiafOxIg77H2+uWzNOPcgzSyHeNctHNbo8wZk5VrBflKagJrjfJOWTz9sXYhDEeUxCev
MFFxVHZUjQ/KatcQwL0Mvst4sP9DDiumFIjdtl93uiKsO1611m97a2Ob7OIl/maHI09OsdXNoe+3
qTwFawT1OtKE3aOpaq6IrByyTgRyDp/vyoLI2KaDDppBvnIEGQBltzXO0db2tGZVyN6Sw0rzq3IM
SYP+1rKcF8Q4LsXG4v53zg4eJiBNBciWe9Aly/0+bsrh16kE6TgFWpyqOma/PFOLLunR+2A6lk4g
1gyFUJ/0WYsGpMmLyGEjQptstPCjCXlVYcH010Y2qX5zsvvM2swc8maonqbclI20Mqd25M+wRUWT
rpU/ky2iTB2nyywK1A2JBzrqEXKR0Nz4FIPYKqMpHdH5owZbw6a6itFJtnSTMvi29NJPj7u10Nz5
hoxHtCgsL2oIFf3LPjM9ZJM/bpqVaQL9DFtWyFfbe91aabHXcr62xuzu8TYZAH7ZnKJwBXFPqbp+
cdA71StNtqgCnJFGHaAdkH4kuk7QHPlzReNoAaTcFkMheamRFzFI7woqQ7K1dbyGQ2nCc4TfT+c6
GMV+aUXjl4eKNxMcl82PF1ifoC/R5dXBQ7nV7Ysst/EnA03BwG3Z/asonOBCrdF2nphZMYma/gbV
z611GTsjuhSX9VAfimrsX3d43D/1tiePvvTkSh8zVv80LSWAMxTskIkZRh+g2yzuOdo9ei/0bU+1
vS/ftlU1S7qhnvPSTiXdXT3U+qIAGklfgey6daYOm6W71v1maO8QHXpu92OIuqbOR+XAvTWTaJ20
CYUdZU6st19t2W0X6r25YyupDbnpl6LNuZ1ehLH5L6iTFTu15cR5G7c7IcpryQcfFTZ6ttAZ1iCF
/tiTg4798erW7frhk/EeZENRDORirXsLEca2xit5oa1PnrY1BxgaVf3sirVZ7hZ2PP6reiSUKY58
kmXdsPM8NjI748fuDuFxwuGDnICFP/Gxp6O+hVxVNaOJpdi7Y5amaFNtEppxd6vkexDX3Tf3IQqQ
RrTlsx3b5eFW6k0ez15cfMdoAo9xXMC01k7QIhdRxfhRkIABG0tjHJ+CpAjavOl67gIqORGDbomC
iIem9Slo206N2PxxnVm6gDMWNYZYjwt6/fvEbNQX0Op2ysgqNtUBjQe8sTUsun1taqf/5XcgFNnq
O513aexWt/fRIDpYLXeWcs+r0i0h0RBYHuB+dHuaeJ/ITXUQdCloU99D4HOMD8FYVjJvQ+XDL3g1
Q8NmyLA+KcaI/lEns71eCsAiWFI2viq116/TFtvNQZeibt/aosHLVPNy6R063qK06EeoSFixzroq
dMMXQVbllU0yg84C0/jgixYyhftJMCrl1D/hnAx5cUzbwWqhWeh6F7wvtFr73CC4Z/bfSavJtEtU
Tqrrtp/zNtL6v61pRMGLjtliCsyPVHdm+PkTRkPp5nDEQZkhJfTsrLWL6CtgYf3DtMFc55tQGO2H
JimPEdvT71t/Hf/yqVrfttylPCiGUPvs9VEEdYaGEnaqEDSh7IsaZySG9TD9QV7NxI543H1gGb35
MfE4DVlVWMvdTi++HZy+tv+QSr7e72RtlafVsuPXFaOJn7ptO4/ncDZ0s0GnGzfjQalbDLvEDGZe
txCKpZGRgmSpYqBRGIhoYkAoog8T7MA22l285OzLQhbPU+uL6rKj6AizyF/WjsSqyJvZeVgF7rGy
pE0BmFmBmitDKi60eZvYpz0M4fhGp50eDVFBKmucYho4oSjzg7SwoxW6YEwSQhqLbSvOqzsiedI1
W7MDGdOQNHVcexeGIGxsM097kHFXrhYmduC/o2lr75HUTxQijisrJ7cnA7gKGDtHqQg2W9KL91v5
s6yq2PptGKDEaQAUazNO6LA47IuT/XqhQAZLjkgVPG9DexTlbMpFje2TSxUd5wjMM1vXIFzPK1k/
XRY2rqFkI5MTnGlJORnCzv5KULV+14F2W15CMQUnhyEkuv1LanO98zi+waXWczZaRcy/VIKbGqWN
/VqJcEWhjP2pTn0LbmWLpu6zLhCXPRB6K8qjt/bbz6bRY5WtVR16R5/ZDJqGRcrzaZ7HjSsgiRrn
MlnU61NTkZd7z+I9aR2ZvyLW4UJnRSd6LFDMGhDPPuNfsaxcrct45+mZlQx9wT0Qxw0fr2Wp/5Y2
DOdTXOnCpwOpGsOFY/njfbjx5WWdqpYX3SHnBBcKRi9NxpvE3oLW7Y9BYWrxZFqI/zycPX8+htSI
6J8byegDO2yxHTc4zOhaJ/H0x+O5Bv/oXBA5GbLaKrUBbMnI6wRyFTP2XUbzND440q7vamfyj421
rA+JLB2CBSgJjwN7CN7RSE7hwbTYGVAFxpP3MKN9WJmbPe9FRr4R2ahIHr2yOdb/EYwqeep8tTc5
XH/Hoskl6N8wAHrdnUD/sYAtlzb8WFxY5zlRwCrhNrj2IYJyZKbx6499Ftq8d/UQNmfDO37EDtoQ
4haiiDlZjSvv8QKhdVEL7oibUKRWlG1cuhT1UIQ5Ms9VpP6qfXpdEzAYR96E1dzyieVAmuh3MElJ
oUHRfLNnqi7Ev9k0yX6K8BvteZ2Y8S+yWMTAJdi2htrwzXHFh31wqrK4Emar5WHxtup9n0LO2o3N
fN13wdwOqXrTj4tS25lequrXZgH7piF1GKVr8bvtpugeonp7QYuy/4cfKsJjAMwNQoPKleSSsumG
+6XyEb706+If5iqoP2bpAMOsVMLcRnW7pxJm5xWhzPx3W5BOMhjU0bMX3rZ79yXxZDdMX97NYouv
UzkkPwYo40f2urTfUzIzTU3Eplxr1QTPlbssT8PozJ+29BKajmRZnxQvDqBfBu3PWtHUGx3MW6rl
6H93hicV3RY5b40IurtOGZu+Cwte7if29qA6GyqRWtIFEatwR9OF5q8zA7zL5abO10H3qWOmn71u
6WtaKC9XhHamYn873IDjQzWH6thsvTwZJ+q/5dZ6F10E4WWa7f59cibnTviTBY3qMxIFvSzzZIDq
Cyb3AQXlfGCOXl/Qnv5X9shqyCxP0r4mlchqHToLUplQsnSFObdl8oX3jniP+sY/SXWyI6mfEMKF
77cH+tS4UHrWxstejV+de0/oU9zH90ICgLv+7qcE8UIwB6r9hZI3eYT7PSZJ+9K3sQu9Sa3NhsQ/
1ss+3QlyHnp7/o1C4bubV6QI/X43oFFM+Vt2pXrhdj/JafhRjIRmZpVEibO+V9JivCLpc850LJch
RyoXvscN8oZDEE1e1jNrPgRlGCESl3r8LwyNGx4bp40ezNSqyzqFkwD6HRVS+HhAPFItj3jWOd1g
Bsi9436ejmZYhvlQ1s1OkI10oiyMm+BTu8Z6MZg/P8YYV0g5iPFpsHrx34pgnNaKBIevsPPtnzMD
xW9rtPwfvdU5T7DZw7M9td1VCWudcrtsvKOgVtw7w9IdEoDoO1h9uuR5d7t/AzpLhDbDVqaxL8PD
jHII/t1NHncd3JRGiz6As7a/ncbd97RNnPrawhefYkTSEGZkpX+E/R5/aar+1YUu/Zd0KI6iRwee
RCHmn8Gs6XPUEaXE9kBiZf8uHE0XHyt1B1SGZb0TRr65hba/AqwnB9oAyNtFgdclxv1ljT5aUdO4
h3ka/feYZ+XcrEsFnUHAKy35m6BuPzuRx4+yxsj9UyU318UWCAR/wX7lzm1hD91+QuueVM4Rci36
QMbV3dMis3eYuyt6dhq//UlxjqDuCvdqWwR+IoLYi4GNcpV92ta4vbN7pNkIh6weesXptj+eb5Uv
W4gxp61q6zHqm+3V1KO7pd6k3OMi3eq3tRTer2od1YbjYtwvNGvWgnfEL97IDeh+bUT5oBp2/Op7
LAuPny+KCmhELe5vAAH9GqL+RK2yh5y5bWj5OTUE+TMScFYA0GOL5OJ0vgUWmbjqdo0QWLPHAt/A
svK8iQGDjOy76rAOyntATSnvNPrIOxcBR6qj3jxtZIaVGfo8x8qDtUcJGZdcdS1z5AGocHhOZLPD
6IMgvhdiql4aSG+0pba1ATeLQfye96Kf8VohIdLGGv4r50nkU0hOSBrqIGFoCCp2Sjh1uSskgz7Z
wbSRjwbLhQbmXcy3csBNIFfQIXp+bN7ZZDLMuaPccanysCV24Io4dFq+bLPBhqezcUt1ph1x/BdP
25V7ZQ4DIzKJZc3fQ6dWOwVdsz+8Uk0hinEEfb+KBR38uVFi7f6OpezrJ+4vz7tv2r2zGfXiYjww
sZggi2er+YEIMmiRpTS90x1QmLAzWk2tNIxRfeiQP2TkKMpsM30TDLyttXGvOD2a/cKUoZHw3bZp
YvfZhnilJvgDanrmTKuLX0e1t/rdCkuUdhncfWWOVaSK6Fmzrt19EB266EMQiPiCHcb8R6J11WXl
3s3luWQKGJ77jnbhiCJo2+xjOTpdbB4HK1SRPE5MGLU4TREoXZXGapELFrxE7tWbUkhyFyqeNvGv
HtIhZDiCgMfW4Ml9x6oQIFaeTt6IkqPCNWfY/Tns8A0H1LEx0gVtCoVL2EI+Yd+3A8pFdsVBwzDR
DnbtThJhN4SSyjbkdZvIvTUsnccedik+u92kCz5JCBz1l4vNBUBdjXIWfXELlmz87CazWCfkZ5We
03hBwOvRtBczi67seIr3ieVhzMn2MYqrVfyYrYhiHM/ETD4ihRlncIzJsxvWeeIbeA+ddu4vC/a6
CCKEXvvqIxNIGGO3dc184RaElbeIMQ8VSr/mvvQjXeS872qyYc7cePvkuyjR3ofr9jVjsLV/7CO3
4+8psruNmYAl38w6YhKd/YvsapekGUO32ryEs3bGRwmL616wTg/uicSMEXm8P0LIcAYaiRtqa7vq
MZTweAghJ9s7+NA10akdil7/C8O+mWBnkB2/YWUo+p+DNztwz6vrgop4m6JHXSrpVI9bh+sVsJyt
MG5W4T4qTmYLN5g1BjPKhWdbmma3Q3Gai5h4ozsbtUZhMHnEXnW0XK/yPktdRdYDLOfO1ztO1rQ/
FtBa8Q/sLLgK7L4cyLc1Q1I/t+iFI7SPvVeca2NHRUoU/G4u3Y4r72lKqqmA4Y88Zgpj8UvLlE8r
FmeLhbobqid70trNF08iRQZuHIL6iQUc3MImttFR9KEMAH5YOjaOT1a5gH+kwlKNSAjAZ79ycOId
JtHZsaMGfTJW5Lm94F2foYyjEf48DddBCJKcGJuDT7uNZ+fLr8MCa8iqcaocsBLLAp4TC9QtK6gY
k/k0CDqfg+Qluk7e6snXJ29nLaZ34UKPaa3nagQg6l3peb+lbXFGoqmxXIvd1REDd2rh2FILYVkF
TSvummC7Lxbg2hRrqzXkBd9nNCP5uyEgmWf1EhEGOHzhfNT24KnnAJlQ/VQ4MWS4ApkY/81REPRX
ms1oxKNUIthGFOTX4uroxFlOMBTa+kJpUoz/RjUE06V3QWkPSHvLgkMrdnWao3nt7olWsBIg9jqR
Z622frmz+qIocidCBZolq+/5v/Ga+vWB0Pt1fa4RMVnHCRgQJ2uP7zrdoxhcDPsxtHXZM4kDAQpl
DpZwZcgpdYnZye2mXN3cqVsO/zEG5hY/aRS16iG9rc2zr0Giqnk9UlNcWIOxiirrjt20S8w1wPYG
2OyGWHVqRtijaqfT2daWga6fxzvfXxIJ0zrp2s9V5Fu7BiLRu/NmbXAOUEtM4m+hwR2C4tbxlgcO
rC7P1INwfV+3jiVr2Bn4+xsnjJhgG3F73a1og5abFnmvMx72vv+HCVDXRzE4XsA1h5d1IIqO7c+n
XZH5notCyig4FwHBtW+DGv7PKWylvEK4+p7BCWED+x9ioGD1pKO6rn9LpxY8q07R27igI9sdN59o
xs1Y9okYlmWHHMVc1I2nlo9klx+hBqT/ZeNYcXeQWZ775yEOpjZ8dwsPQ3NaskohzJ1qjivGKKHa
+NpL0f9buEqSzGqXOjkGQi8a+bU0tjkVm9es92SSY4A1jFHLc7QPFO+KIJqXaF0cpiCv6bZsbcnx
4cmYPHf6MxC17uBRDGAWwmM1sPbjaU6GsekyYFCrvo+CxvJ/RWZgfSd7ieb+2MuA9Qup5EMsbfzp
GO8uKvST4r6LQgcgomULnn+14nFpDx4XJjctYsbkbgf1Hy7oFWZYa+X2w4NyZdNcI0osDM4KwzGk
aAfWhMNkVucY9sCx59bbWI6IK8YbxU/PasRwBphMLPe8OLv0nPeRXfb73zLyhvJn3xDd5SFCrbdQ
p5CNZkLCxLqpPl2mJkQSVGuEQZsDjnEIFkAFl9lxnfR18hLQqcPKAiZ532sHmw2hSE00ZROhqNVL
H8NO92kbbwNKY3jANt2tsUq+RlICJwEib5VVSVogIdlHf6z91T2Q0B96y1MczL254KuW/R9cEbAc
vAvPepESqPPeiVFQl7m0BENat25z8YpdW7NhYAWqKFIcwqiaB5d11nctbu4GnsiIQGARLaztNNK2
/heYUOmrrwvSJ6wlnKFJIpXIN2OXyfhZWmgJfO61JpFXWCBtgUPCig0jng+/YLhp+JzKvIxXOE56
HRVmm4ib5sSELkNET0HX/m1JDiufQ1Iuun9IJVX5z1tvazjTSZNHjqwdBdtOi1bZCruWCnBu4hz0
cssVXQAGWy3iA2NDW19mtKnDU4gIoXxpHdxWR1P7UX9Z91rTAxkin9qLV9FLbWmElxBjZ2wCG94Y
fd3X0muKEtl6mp5nWSfZLcdWaqvGMa6TfTmVge2IIa8XCIIz5k2Y+OK2aO3OnpuwP6hudL73vm2b
F7T5wbQgTOXZu3aIuK61CzpKf44J+HOYk7j4izR9Xq20nZFR5wopWBTnYSEj+cfemsLs512IaP4I
egIs+rR0SXJKBTElhLpA5IDex4toArJ7g5gha3O3MMpVJ5blKOFb1a9uBGHHE2k72090FkuPw4L6
4/zw0NVQmSy/Gsa899GcPUp3j6G6dscWJ5s0MCQwvlwtACSnKY5Ufy7WBcQciipWFrzioqE8j61b
39Ri8KIeLLq9uRfH3cb6VNAwzechosevaQHrxvplwDeQs+KuSX7680BiQwYmWegtnSO/bv+jrxeo
dcmbZVQJIGGL+93TkSKWA4T1Fd5n9rIawTYdF8Rp/yxQXe0fAuEXIRUW5TofYiv0/1JfFHcjzjKy
VYsKFHspiQGoUk8FhTpWSeWqR8yWVnWI9S79/4rIjpYp8+3OX481cV01PQmi5Y0XKMLxC8SKPb8+
UVd15lg+MFCK3w4H7h60LuJuUVmkCMwxNIZlL5okualfJHuji34Kbu2ykO9WtGwo7YO5qrujHnVU
/tMF1xkyUbG16w9M1/F+Ei5RBCjU9SZIGKdBdG7OMeyMKAQZSVxHev2f3fTFaueyXegl5nHhAQmp
A9EPgu7X+h6FDV7uermJAsZorrpzNcw2whOWa5DRoKfG23/4mlV1N34ilHeYicl3sKJ6rzeaSNxb
vwkTGceTCnCfnXWytYPmJEtreyNYAtruKPcJNGYPFqxFp56up8xZhOo6+9FakRWfmlgw5fJVr8Gp
C+YQCSXqJdfDTTZtBar4YRfY69bCbYN7PnezP85b6cmjr5cl+fM/js6jy1EcCqO/iHPIYWvjWK6c
e8Op0E0SSSCE+PVzPbvZ9HSXCyO9L9xHE5U3VmrH08QylLx0zUvPwtpPImD+Z+87C6dYT6KovFQq
QAHckS2FxxC4yiluHLe1qH3xnFeS0MiE8JSyZkisl6mQ7vjO9XMc3l1NCZs1vxxV+iJsi9onF7FI
pkZRGRcnnvd2jFPDrYou7RxxgFqMUPMUv9g1BYv4MFi1yomMZtXKLinRAgmP+2QZ90M9munZ9ZpJ
axKlumh9HIeeyOaJkpdyx+NI26+a4BStqrt3Ir7ZLdr+uPII9xL0wjPBe6t4WJmZzZ+aWIr1FYCW
W77rnB2Lp44Xa7kSL7Wd5IuPtTMHI0NCUFQmlypP7aafFjJ2Q8wcbbPxYP0BWEa/icva7Lt8U6OE
YDgOWFFa3iaYJqZ+nsNhtoYN5AvfSrAciWZzenPghsNlhVk8yh0aY9S1hBrGOfRSP1iwq48+V/Hq
lWUKHXFyIg7B8pusuTQ/6AD29INbF7pPit5q9K9QtXb/2sswzvUGJ9QX7q0gPq3HXWa3c3sY7HLk
+z3qZI5iDqlcT0HqLB0ciW1E0pNKi7CnUhwEIj8wBpcm+7GzZnZMRb0w7nuXz858A9N0mJ7qto+D
OzlYWfsk8VWrj6Ejz7Uv9Jr0dzYWXLjxLL9i6Q6jffkVoPhnp4DMNOcIp6iTzuy9Lrd24bNN0cH3
8V9XRP/wyTbcWWGeeO31/4CxfVlmE3vymps0rNeSHCG4nJ03+81NltureA8CESRPFNlo7TMn126b
Oj1v5GOSVaFzHJC1/F3U8Qa6mXguhgO0J494T29DDY4LFlKkZqFpfobfYesrWmBlBglKNS+8lMzg
ew+EcVb/GDownsojvBulpoOME8IyeN16pb4TmKg8zzxgYZjSHIiaE17U4K6Ap33kHJWvpbVrcGyC
iTOXCNmQsq6jIPPVBbElv6HENEJtdY41zK1+sLiK9tppFytdMa/+H9UWSsiEfCvalxsWP7JWaUNE
07P+ao/rSM86yDBbDmQndXkXDPRt2Ey9esU+F2MeHCf/2lYGPsFscR6XlWYX7fROXTOpIfXrW35r
tmEqdpqeHIDOB/dE/7r19+1qNROXj2al+t9RW4tvuYO1zsNMVc7IHSV8m5IAb1Z1O1VD2O6LYVFB
T3wkscMvruoFIDG6v4xkYxO2W3xtdl0ygyplfTJABAtPNImlZev75NnHlLxlDq67pL0xV5dkKcqW
4bytJ+/TQqDyH4eaF9apWPA1bloCwDQDObNm+CS146RjG8YFAmKVt9VZYY9WQIpWXmbsTRsQtoHE
DMV+5Q8mj3MRGnkYYVyNL5LUyPX91nlR+NYYxve/4BLi/lWFraDBlblLROeuxTd9o0Vjwy8JCdC+
zV3iyf1Qtkn3SU7AMD1zubfLH93bc/9I2tHiIkcvka8xkQt3frQM6GLMM6dYUzKWonmMG3XNrTiD
w/Vfxoqa5BwKbUWbpBuyIbwUnSBRL3OyHPt1qmZ1MMBdyp0P6iKAzCAJXVzqPEK4S/xlaZ473++T
+75esRz1pPhZdcztzUlZwab0hy74eHvuPgHv3kNToTOdBYJ4vQv47JNkWy954h/yKJaf4xUBQLEz
MeRHZs/RX7GawDeekflwmQL0JvvAfZq9f5eop/73J4v9EkGesF/Pnd/FbKjeVpgEmhsbidmai31I
jJOwWkZ7kIBEb30KYKbTC37U1L5iFGOKbjo1FvqW+IFer38xummnE+ombjshY5dO0hp57xQyr6Od
SToH5TmbPHaDkGGlyDK3tkeTfXAnc8e52eFEWROlDjKWXT3O9IyTwmcmqOpgbAgNe2QHKoSt8i5L
/MHa0gKd5NdixrU/Etbuym1ehmAPYq47xIvKXEMAZdmMCoJ4syDI464MSbzIW7/wRPK69F1ClNfv
Y9vf8PoqBuYPF0LPBm1sCSjAxAP/5JhqaVpSfItf15Z+Pf3KMuO1tiuditVJMugmSuTdEFm0yoLc
ade0szMR+3e543LzONX+wLrlcOhc0z8QvFFF8MRg5bFumkWqkf9SJbanT4sUEKc1n+9IIdgkEUJT
VXp7qHi2+yiatpweA4Ps/TpBTHA+7Bjnc5+BJxE3FIgBuM723MXZJiyCLASoEPXxnVZT3Zzrcuzo
healH4/loTC+ZvWh9EDtV+RyTUG8trsuGcUQd6uG0T5oRTX96RLV82EUjnPWcWKV99TgekZB2XGV
SVuaIO3Bmntc4Q2JRJp9aZgXuP/YdQV0goboRUGzo5YRYytdgkyuO2xf5NOY4D5zmFWGvtxBcpqT
e0TdpjzytsGGQvCz3Piz67n1fhg5uMiGfHqE/WkfIolR/XX8V2UZrsubJcRN38BfRFfGB4ps/smM
XtVppnHqpxXn1FBty7xF0IzYuuQ+iYx40rSN2ipfPycAGJDgWArVEVIg6Z3xaHl+q+ZdMhAsJQ1Y
VI67AxFEVK6x53h8WLGiEP1JqiTkziwF6DIyOQlzeBSiPLrlNDXF7RV2I3dCrob40sgY1t7XiAJ2
eVLXe1nJRYImYJuqeeoIJhHYDFWcn0M9M/vd9Tqho0DMPpjUPyZhKpJbrJ5r3KoNK7E8S+0AAtuz
RN1pb5j6jf13HYdk8NjdJwvX2rv+Uis2BKmOT3RdMR5SSrqZeRR9YTdPYF3iUJ+i1fN7caZqMlV3
tHKqfcfwXf9FQEdhwqsieTfRPQUh4jrqxdGhYnztJ/2z0ArjvMxX/YQuEUcHu+vK3yInhLpZl0B5
EbKrPVrNZuX15e0tlazvPl+K32wG1MTKIKBiG0ZK76b2F6n/cb13HnK/LXExVZE4aaDoKNF6Gtz7
ZUSj2gsrK+qTheS0b4QpPOqZy/g4O9csB2nlOfrjoKl28EU0IBniQqQpNS3l6lmCGGzvCk7h+num
zGk7TOVJMSM6uaOnX3nPRrG3scMuNG9yNtwwNoxKjth3SHPXLKqr1ruxp5RITXGV89aRzsjg48/X
iQCXgoXLlICI0BYDiSV3oVhO2Jqs/H7kiAeIEeVj9MjBY38LURD7punjnXUQFd2BiDOD+QwQzOUZ
7Zhot6p2qb0XFL8yxJ4SP91rzOqmGHXt39ltgd5HZKNeSOt4pBvgnrofYxOzV0N0hM2OgeqH+lzF
reeAO08ad9eOY6UuJfHF4TFgB5r3Tup28t/zxlfufRYjZtxYbCSVNyVJA9gwImxc+Y6E6QcnqFji
3I/Dgt4etklC4Aau6yHJCsi5/LBWfapElk0kUfMu9L6J57XS3soKHNyJIE5U7QtvpbAVOnZi3Y2l
mFG7G8PEs8Hnjde3og4afUt6CBKE/h8PD1i7ePDJhw6bWEzJek4aK5w+LU7LeOK6iKiJqtIW/B0s
vHEUOTcoWzO5E/w5PIV5yHkC+a481jZaKzJjN5VliwibNNGy4xe3JA29CKISeHqdaJJ6G/hrTeYL
CBsKKdncrJ3fPQRTn8hZjH7v1KPl33CNCu2bnACeurHoQPmEQ+uuVu9+EAzW2U6I5iO/B4tL9C0Z
Z3l0EfGDLysZgMCxMSHQp6muqZr2SVffkzRdWm5cXlTvnEByYeBeo3mrxGS4ILuAjqkJuocJ76nS
4f/MVEMquWoWv9/Fol3CvUCl9p9d0Ic0BytarX1KOGT6YmhedBozhdMirbR5XqyqmvbK1R6IpZx8
5J076LW7NjPCB7aHz/NONHmudyO+Y/WgM514qc2JXtwZYa4NBF39KSnp3OXkEanhOWSed6EIzNNQ
Eay+eBYYrpuFVySmVi3ds6DAxBWZSwdS+RrRk3pEpKPCCafJ9g6DS12atDmK+YP06uwkeOXRR1JE
4+85e8pxE/Mii4/XzIu/gTHROzwJMW0xX4UhrSZIJtM9idna+9FAJXLqoj77fSzirEbS5JqHkaQx
gLRigEzsCxIlEjDg1AZoYj23XjaSjJU0eseuXTYS5DbjPm9G7UOh3VbSnmbwFZaVcL/unH+8TwWJ
pIHmXNOe85IEq3+gPVbgvKKGrbtxMbmPrOk23/Fi3H7cLvHQfQLxpD1cRqqJr8sNJyvhIUXBoCJG
u7UnzdgX85mti4JfeuaOCTnIoI1C0O1dYXXHFTiLeYTcQYWK2Xo0r6YgVwyPpq18c991tfdv8Lzu
L0VQOzgkQZzfeRlXzF1VKm5VdsuMwqjMSEgmfGQfMlWwcvoIyK7O+5zL1inKS5DRU2YJqBNr6fFv
A6Vw1aybcKr3GcbvE1n4isYW1eEL4MCOyjhBbWfPz+E90e9qvxzHrctjxS+n2QspAzQFuIzsleWS
Yp35ny/7yorW8rkPlv97XFzHzpnNBtgUzgGWL0MrX1x0pRCzQhc/ngjnl4g33I/l+rG5lMMUybup
s4dXfqLR/8ybelTfQYEEhKg91e3RKWfZnQohcUaHrs+zHf4xUJQ8GSkjOIYGPK5IV+96EBPkzouy
UY8uOXZztJCm4Zc4os4vPFrtN8uLRbhfZZk9KaRAL+19btc7WJ0kFgdyoQq5ICjiFEY6eeqclSJE
WORo2+2Xqacg3/JwcysqGQ2Hncv+hfq7bgUoKYStbBS0otvArdzUxlUmmZ4QpqRmNog5PMIizqFu
xBXXQioEPV8ks2O1WNdvcWKGJl1mNPI/Vun3y8kd4IQ82HaemSsbio2q5Ld7EUFqGBwumOtAinVT
2SMO3CahbFftVF1axM6AwQV3OQ7jX/Q6K/hV8Ew/5OiU1TM+MPGPCLv5Dn8QUmy8aveEV8Ypnw+2
sY6onPEv0pM4JxacLqoYftHTXo+ix5xZvNqHo4bIQunTAbYMD7iBGsDq562QwOugs9CgJjxLSePe
o9qKDJgNJcSBesVh51zt3e2Myz+8UhiVhwzR23DFqmFqgCbs7bsMWE516pKAVHHm5WtwHhK+/vjw
Tnyf23PbbacFf+WMYjgLblQ9cL65c8g29hw0Kd3OqYdAYPSdSyRz3naAvxyyUnH0rBnH+r3kgfln
gVC94gc6gLcZgVR7n9RZkx2KMbZPTS8G/4JkSalyrK+sF0ar4qVG8oH0x7TgbkGvxgeDwYi8HwiH
2rfFzsLboY2Ge5uNyGLL/q/2V/Pg4MnOrPwOUfHYFIHBbrGlpMG43Thl64QoIlM/pXUb1SwunpMx
OnITwBiddW2TM8M+YpmVXuUTbwMSvGtZjEsKwGglYInz7CUHMw3rXRuxg3rKtC8O4dURDzFtokO4
9COc1oRCQHnTsaPL9/Ytv6j6iA2SMyQzazm7wRqDSJ7jHtnFeXN6K5iGHY3CgiwA9ZLmj1ahU13q
kc7ugVtbM7FxNcx+DQ7bTaacuD9MuoJx59E2+CgIg2OUMjO/hcA8GP24PrEUI+ScsI6LK6fpaxb0
Zw7cNNc2zauAVyGyPD3wvA5dvmLcnf2bHHqhvVsRuswX/BNM/W8MyJb+tJ01hQAz2Gc2e1Dp4sY5
IYkhvrH5k1HzgvPWc9JEA68MoiG8wctHR5kGO9MpSicnQNQV2WIM4eU8b97EmKzHbnRU/iHsNQOm
6EJFmvelNK2kXkE8N1U6hEIxuo7jbVxvTu7g6ircpIGYyJ7sLZ6RZVmwhGKH7xvRa8n6JGqmNQ1p
jq+VTP0yqY9yccQCGqhb6tQDE5bs8P1h9UrtwszhCTnbdDDlcWZZ5V1symhJo8bMbJApZlU6T+we
mevfZRgGHIQs7iH3QJhxvHeSU+w82LmMRt3JlRF8qantks8B5yXZIcmhgpeid9Wxbya64XGWqzPt
syD+iQ2shw/e8aa4QJqQKYwwE+OmqOVU8lEijDRxW7+Tzyh/3Tpk0zSnaGDwHwZ9zwy/tC8C0ty/
UVH6o4zcC5gDLgsMN+XYjnWTDqUmSEwtyOQXn/wnck6l4Xy4DfmckwtFHthJ2Rhx0HWyBHvTSWGe
S5cNoRipSdyfB2imBQEhNxsOsWwC6rU9su6mWsnRogVDfa2RJHE0jr0uFkJYMUSJnPx8tSeww7QZ
6UU8hlZt+rSc3LrfL4WroKCImrMzjxOtbpe+6s89zzoFs2i1Dk1/3Z6n2sF+zIbKineVF6jLOqwO
4e+Vb/aNIE5KTbob1Kny6N+nuatqUv+mJAuaZQ4W6IZlXz3pwikaLwvNcyao1ZKXNh8ozrUzF7YX
iUFfHNyZQWYTmaAK/jQTNatNjeD/yxGbP8QjtfsDfbHq0dKWD/zgahahO8tFEmbCg7c2wDvwprSz
BH+i8FpT4VlhcqdaCGJloF6aGmcoHiRUAv78POfvI9vjdEqZwhF/0NmVtyENuN6BMpryLepRRMgU
5Q4YlwjIjSeR65PknegV7R1a2P02NrP1JxytaSFa4TDCqQqOG1376XsxMy2tK6OBRFLI0jZWxtEo
b0pmZYe1gK9LF02QPxyPrBXsYv0nRFkt70Vl54qesgXSkFdmI6eHTkqXpjtlo+pQ2CH3WGXNdBDY
5NXiI6zsFpHLSHdgScBH07FryoPsvF7dDtx01XGodf49V7yEUVbt5SU3s/Z2yqwwnErcuyFFEOJO
A0PbHraCFTBHcOEzan1RqZckL4Nw33haq72u9PBTJFy0r0Px9NRWVtBTCbVo2DE/eOB0yM5qCsSr
/y5I9otdXRuv3ixFxUPsCw7+DZO8/kjyPmpT0bZelUJ6mPG6ejc+tGtX0gLsy0uTG/E6wZkgGdm2
9R/Shbm46SHgvjku8JwbmEXeIz6/eIOrs+Lmufl4juNZUSsniEPubTWaBmW2rJ64I58W/8VRzaOT
D+tNn8nXdcNdEgbtSY09QVIoEckrbWtQ6rOgS03yqurNnd/k9OrLGguumOfK22EqqB2RQkMpbFAC
SYetT/2V1ZWR6IVelPwN57kxeu8zz8/7qg9wHjIXCve+Z0NBtoU8kZzrjCBLSjmx1sd69sITWMTp
0Ip5onGgi4S4tuZyckehsrF3ZWcsqtw9yytowJFEd8nYHkqa48hcZO2Y/FZT8+6pIzvcQyNbX52s
cq3bosOsuoLPJUVE8AB8gTMg2XoqP/FfbR5Z089JdCfCKrOesKZwj+IlkNPZDgdvPC1DLuS+JP1t
bSorSf4sQwZ/QnDjA7m7uHSwwnHJ7SOVSKbfpMUQeRnqOMB0t5Yo+KBhXsWcHiOBCbuG1ZyOKnKy
jty4IccUeibCN1yjtm3SPoOnDWo8n9Sn4yaMG5tsLKbXmSVgaL/OJFM1WVH5JK4J4c3UJtZwX0uW
Rh0mwXbCEz1Qyxymyo5gg80DwZ11qJlnxxHtYrsStGNwZMGVvKg5btufEczBvZ6Yui+ZBBTbtQwO
KLeFDxx8M41V2F5Q+KGJAbebB1ITNi9/bag9pt26Vo+1H4mfjJ/xeawYdij280EiWs7zC1DQSSI4
ihX/NzKg9iGdYw/0ASFwr28jpPC8r9u0jNa4P4aGzBavtTpxzjJKovMyGu8tiMvmjn3F0HQcIm1v
he2C4fIjFz4pIubybLg+AX2hVT7ekprEM88XEpw00ZXTpU5htdHXqlmPcWbdYFwcypGZnCkTbTjt
gdbRHLZAIcJC4XVTTfQxtq4P0XUTwcB5xbvlF1yZNuO9UMzLtOd2KaBdBrMHzrizqo8xCPUr8HI0
xB7O2xtZiay+sMvOGj/DPGI7nj0Xco9mIew7sMvBbethN+BUltWPsfP2Ukghq7+j69mSpSzI0lz0
YxinUW4wrbgPQ6ycZzPhcGl/HT503E30Vxp+b0fy+tXrxKqE+nWa1uE2xv1tvuLAD4YH8lD63wSq
r9oKZ3X+cJvq2zNkatmQhdD1dx9Y9UMz2jUBvdAFJ2dqOyGt7kxG37qBTYGIiQblZEpsKR+TIsBs
jPhtX8xclT/Ky2zr26YfS0sxkiba81hkzDKMXyJ13IgyEBahf1xGpIATiJvZf1wxiIcPJo2l+wea
KVhuhF248WNEV95LSfEv9dnpmul3dhK7PyidiO6GBZECJ6cMcCdbTexsM8TDMqPdmdFOtRsiLm2m
wFqHZ9H7TfJA/tZd+Btb+29Xl4l/doPYtflrZ/XUTSLT57Fs5ogahOOMQF7J5j4wmojspaeTkG1n
surLTsKEfVpIA3Y4Dmo8JRWS+3MHlZfdGp4KDnU7AgHneg9liUpCRTDik5RaGNzG4HbLzRyT92SL
GJsWjnVC8JK2XZXU+9GOyYQluDNbHzj0DtI4KzhV6Vveg9RsFbxkxiUfCg1QLVtMMFTFRifLY2Fy
lnhxc5/mrfHK4LNepNPl2y53Gr1p+qwhmR3AuiOiMhS0e7gTgEGUmffX71AMbm2CV+9Q9ir7kOFL
RJCD3Okp0JxRaVh07soykb6afgOAaDh9CcIMQFo+7F3Dr5lszVg6KCvr2AVpWeEyX4oBXc8NGuV/
RNOgvO+Yy+dpZCsCKiBbaeofzzfeuOWe01Et4AtBGiKbkjNKg8NUvzb9pZxYMZlShctgq3YMVduC
7Q64mtUoP1vfKbDrOxkEtIej4TupW8AQcvVliSE1EfiH4bv+WpnHAAEL2v9dGxoat7lWBo8rrjMs
gI6JZhiVy6TGJNxtWOPBbQ38LqGBWQqLobWdIdKB3ox4loQvxnt2q6DX4Nvm0TaotYFeOrLXURI7
l9CRapaLMGV1V9AgWagjaYgMTUwRmHBKmHs4T304btlV2w4IOI77yoU9BL/vtdDE6hoai1cEauNy
Kv1zDKFyiLiy+2FLQM6mCiYK3sQZMt3GnrPpgaan4vDmfCyARcb6RZMy+YHzDqEhKWdtmBxsmGC2
N5N0DkywHB3uxgupS4DD2wFW0+NIepWooICbshkIDHkpHEj1WdQrHNEa4Yr9Kn4TVrflGoHLiHoL
HqAVzN3HOuK3X9NFEUAp3TyJ1agDTwwQHjgH1uNAZCbjvlYNZy9JbKqUgeW2KKzK/+clNqqG5Xli
X5ra+iZeT8grkEl1r5aed1wGvqtH/BXyjaAFUNioYvcYUqg7buv+Khk71ByuFRGYoWniLe5b7xb2
89jMXbvDjyZ/XavG5Tcxz8svOknzGlD+C8Bw4dRs3MZTbNxBOAFEBW2vAf0WBlRTm/WzqwfxvYZu
AUEUj4bleI1Pky2bpgzhrg5DBHSk1Y3jxc1TocmuboQmb8uPNoc/Bo7qkV9aaLYF5I6B7ltZWnu7
CHv2gZtr1rapi/5haHo3p9RZojeQdJtYYmIS4LtsiF3F1mE6e1FtODxwcgqghAEvdDqMLYvsQ0LX
b40NVptLZLe+qyYkA8g3sym20RzG96Uzc09g0FaUIV3LiI1yXDKi0DU7GDsZxbp9Rtsl3rLDuXEY
ECoEcLL//ds8uusX3IAqoqRJeDrHL4QoH8zFv+t4DKd+tZfnKKoDEG5krbjF8XlzZcuRPk3Lbg+/
UxbdNkM32WaNxv3gRgt8XRi98eaatjywa6ZN6NVKCu0VYki5rfg+n2DaxcPZCNzgTQHLgo5sERNv
1dRcPrVbazLwYF8f59rFVhJtFv8ICrRwS0LKvvuoD+M3xzTo5oIr7BMSJ/9JkPW6taYc+WJak+qj
3dpF8D1GSHvrzo0z8VjmTvHVqyttMKyx1VqOnWIr+5GnCwJOdhc6DR1iLg94hXwQHMYmS7hLR3my
dNulvE4iTdtySRJu2OW7bvZGNL+qHMhSsCvslXApZjsVmGv92iTyNDskQ9KJnMFfa7Xyv6z/kS5G
fuyesrBZ32feg2qbjCL6WBZLFnhOZflKIVh/iCZwY6pfvrqPASTZ287T8PZmm1NrUzLJPiejk6Hf
hgpeEA42M79XkVhHhyCFSJeqDs5VNHbviUHUOmd8eD+kCGGHAJBjwl/rIjpHpFjLveggIpABmNSu
VVl0HwbGUrsxaIqL2yy8kr0lqwr4HEF/P49t/GNKvi57ChmJtWFxktvsAEbiL864FMjQmL/sIAgZ
Q9d+wXNSwaK9NAgkYFW8KOfXKSKHQJ+/BOOxVGP2WDceKIzZI3aZLvCKu23XTRoSlSxtX2y057o8
LLb2z7TMrK8E9SnhCr7Ud3yW2NYjKyBPOF/8BPR/crVvWeHEiDUu/U1XIXenceKRNL+uuH72Mry0
YYPD43BlhM5PwZ3yNP0U9J/GuXiFlQFP6OFsvVeEo6J9PELopwqEZCIfhCQZu2GNEt/edh0ATWAy
5/FNHpTxN/F2Mt9eJ4d/eiZ4wF6QTk8s+pyAef6sDjQUf9M4vYzvrkQAwmg8Vh2ZNxRqjyA/gY7W
PWh43upDUAGQFJBZq7BAIyK4xFKZrDwSre6REsgwzBObX21uuh9RYJDo94YhMjiCSMXRxFCDOYyR
zZEzFPFyxG6mbtXN0hwrtiFwNYzqgo1dCT3soPCGr1KGMt7FhSMAKw9h8d3zYvqKQAdj209dUjBg
F6h2SzvRUpXIk79J0odrtm2KIZq68yo9Lz6hA/d0bBNStXz8MpDKv8wcRM1fdvIYhtppdNvrHih5
nWRAtzVMFH2ikj+RQ14sRZPNA+plODIHt2+Li9eQOt5eL3Ng+sVCEc3QAaDFKeRYbdcSyUGJwqHn
72X6C0vaJ3ng9O1yMUDNE3DxLrvk+XC7RpMagtM6D08BJYshpNkTseCj5OZOeTlHojmpVcrX2q74
c+ygMP19uaCHbCJhxV9JBsmKWxkVg01L5Lp+0Hk9soalzurvCMU1Oapoil8tGWtD3DCkTeM1nfo3
GJ+OWAMxkl+MBY6XrdAM9TvYfLE8JOPQvZBalMFGce0FVdFGDQtycrlErxMbDV80vG6yBF4ymqOz
eLCsczbpmENCmbrfBV1rN+kUTd4dlo+aeBUgu8Yb+lr1cKMdWU7fOS6r/dciru5ySowCxg5l74P2
lvAh1wiu732pcZ0rz+71qavjhhI4uLRObNGySvGlsDunMW0LOsbcKUxOBXfj0PezLsw2fLkISUe/
s5rA/vGjWOJStquXAGMZA9zkrBqCmzEmgckmpTKrNpMf9OyTguQ0uvfsuuca2AP9X4FwFiFBOK+u
KxIgWpstrlsBkItkSLPseltkElK3W3v6nldL0fwN8Lnl0Ue3ZduHQtTfQA7K22c67Z15cqrQPBkS
rChVyxzzBe9CiIU8q6WGBL9W7vOK+F5wjCdz8QrPOVnei7Gau4vtTK57W7D6m9ddVfkAFKgLZDeK
KB87jRrqcLsopJ1E47j+33+q5D1CQgXlqK9qmfas7uaqGmCwbJDas/E+VtKY4yA6ecPxzlFD307P
vyhi7DQKiB+ROTAZ+TLVuvI1N1Ub3eo6SILUVvyL34WqOv+DJqkTPUbwXPm0SSSjukLHIjvEOix1
z0u842pNxZNsKPsu7L1WKj9wGy+jrdAuPjuPn+o2DUHe8YtIODoobCMij5nRaHeAegBH5mKZh1fK
UsAv8lhm6g5HoAt2nUJi/1Qr3xHB7wx2755IgygfYYxhkPihEm9kJodwMw1G3xejhmrUrvNKQhSG
a3T0RNAvN3i6g/vWjf06p1YgQ9aTYHvT49aZ7VT/8AoW7ySpXEwPI1vv+rfOC3lMkFJQPQIC2Tz0
vxpblzhR1JDGWJ0xgiCqiNqzFlOT1mEooXa0AUDv05zBPepvGEgZuxqCPv4jGylk/OoB6KLzShIj
+4zdsLCf4BnOIL8Ycs+AaGR0pwigjBeBW3tA+mhbQvhkF040SwD3rA6i5DcAzgAzh9yza53K2Qqr
Fy6M5OSB8Qtpz9umosfyEkey9V/ogHkgBJHhaPCRg7S2I9AKCoPUkG345nADXkqiEOGB6759JBkh
4he8PxZxOcQqy7QPjfugm7IwxwDgwUXr3HnJkpoCokVZYFertjwHrY30hmWRg1QpGy5LycSjzwaP
WVyW4VooCRXW2WNjYaWfJ+o39Hlpi1A1mA1EHlKFk3VaiUQWtBhteIT33pjL+ctbR23ucJFIarLR
u/T+1A6m7SffqSrYkfMk8cGkEnCEK0GE8w+b4sldRigKLHATkZwbltQbBAsuuRGliE3kczafXTSu
4bbtMO+7vs+m2yGxEgKBNuC9iEJaQj1V4t5TQAAlXSTYwRNZqVvPS4YXMk7tFzNslH0l/JhfKhoR
NGvXrTFSyrX9R81NxshlwsVCWpalKE5LlxePhLDXPJ1AHoxbBdoVYgnuwS1ir8SX47dUiu3gVtfX
UUCZaztYjZsGlT80T5npR2fvrw1z6rQQXQWZolfD0i87ug/iJoj3ddIiFARxgRHRzgsIj6wZktTH
U+KpK0vdpTPnsfUWoOiGH9NkveYUbuhSdNbBjzgq/JZPeMMyCDe+FQx2M8qN13GsS/pFLlfWpLcq
Fr8sKyXjqS5xJ+WAoRabaLlMLmupuaaBL2fxRtKofqW9EHe3nbDlqxlkf0W4rY79UCEWW7cSLLr/
H0dntuQorkXRLyICBAh4NZ6dznl+ITKrqplBDELA19/l+9bR0dWVaYN0hr3XfoSWX3oHzdveH8KF
N+69FZRXm9GBMQdoLprKQzH60VeWhcG/EAUxBcEaTX/LWtYEPAxagSEA4v7Sj7ImcZPAnQY1TjO/
09ci6VjyybnzGpRSxHqZjGKkw6l1TBhg4rwmoiQ7OcoHKIRAAhfpmpO4cMhxYPwE6BaWlxvXYHmI
0JyCN+3Y6e7qJU/zWCIsLA6V3eXke9bdnyqq7JY+21LoJgk2dY8pxVq789H433URW/0tg3XbMFNU
woBVxe2NzLmsHqal81kgQUex36HgQKKDUE0LOAW1WO/mtQDQ67iR0sdaDqrbLzYzd7Q5nahiUl4d
61ji3aZBdwu4XJAHRhmTx2gzEAwwOW0TtmBPPnUkFFF4x8OAdlXnPIeL1Swf3v8TZopuznHaCrLe
rijs5xOVkJddhWjVJ51pPRyEI31ACIMGyp6KbNji0lKYcqCm7V3ZmL0VEAyyITt3mff1EPX5qc6R
vEM/cSIGnrw0DPmkCeZDwnqpvneoENaL78vJ341JIG7ZHvlUtEfhZ95joidPffk5sdEEhiyDPrDM
Dd4TksMgsFWsO3Flh4DYgMkTUZALazS0S0K8tU1AReXJTlJuR1kq1ZO3ONXJk1VugbZ1h3XvMBxT
j3Jah38Rslc2GMsSOvVlaNNlq8WNf810ad1OFrP6C8NathtWi7/hcQLJT9gNfovHSoQq3zsUHLf0
krbwPjs085jP59z6cVwbexuLHq/eIcbTbh5PACeqI9uH9XkVaRfNB4EbyaPAxqIv+DqMy2LeXS3r
gqIJeUhdJ5SaqbRYw8LRw/XZl8We48R6RMConLgdcVpHRPqVst6F0gumuMnYKCCu7l06U93o72UI
y4s/o9OKI0bv0UFqV3YQk+D5SErJgAo3XmrZc4PjBghONNPOjLRfchGYBkQxG5EV7MDKOlNmEdLX
Rs6l9ZEhQbz0ugrmWMLIWfbEB5J+2lnIBqgoqYSBGa3jx4onqN6jxAOLPGqwRMiH2ycOOPuFWJBk
feq7gAKP1WbbUCvNWM4qdeMu+35tAUKoxk/S6tB0OMiIEMQ2yVuCEO6bXaIo+A5nBhhoo4R7bOuw
fnA6r/1pmxsxZO3gJHdRtLh3hTVw+Y+rmGEpFa19qZWz6N/aziP1ZONf3FMwK3r6xZfNq6NqPz0H
7Lmrs82g7ODlbo+iYm6E/aTYHiL5cKT48Zzbk5KHwhD21/ot7BM3xOW5ADw0O0kcSUJloh1m346T
qu2qUsjepEMSGMQKwc1elnlKvG2NGiLYznwL5e7GT/U44snv3NNBLQ03/dgXz/1iT/bB06RubiBg
MGRhrQZCYxI2Ph1G5tpKDuySJXvDIU0C/5BMSt92IYO7PntZP/8l3UL+6yiJ7iBBZugTBGnVh6EP
pvUNLTnVhu/Myd9eq3S89o6VPHLgQMVCtzyCEnPBtW7ckSr/9P9ckE/bLFyQSOD7RPwZg5SsZ7vD
T7KDTs7JWaussX6sAWOvEH0ZPpRZ7r/j9WjtL3arTfhsGs5JlJRchTbpyavyY8e31/HLnSfbYml0
Uz5ss6wLE8QgOJc3hg4AgXydqf6UA+MNXpHoeOCw2IlaX8PqYfmGH9UDDSwc3FJRqSGPa9+FmW7z
L0Co+nh1IFc1Z+MEqdli9K/uUPoN6ZWvqPrC0VkStDGoYCLioR2uegDjCddWTdNldDKS5DaZW6e8
0HzlzU/KXEh+emoYBI1DUxLLxcgVqTo9EV+L5vulwgOj5XH21ORuh+AE7vD+gYoZ8bF8gzqIQs4A
O5lOfR/OzbEKkOvuPeCc/TmjwvOPtusn14pOcn301IrmYwjWOSUkJBPpiS4YMfbGZk+ZnLtb9vYj
koJ1Pdi5r+wH7QIerwGkoQQgWKfEzNxpqtSG3xb7YxkJ/6lxy/5888iuu/a2IACW4T5K4FX/xMIs
bTshkkIsTI74FgOgc8YVLNnBtWGaDq/lZIbpz2jVQzOi++qD5bkNs8ra9Wa+PehCSFoHKqnXVJTE
QW8MD9IPCzlLfN0EDu4OAmLiPjom19EpUjRrV8LC5XklzsK/Q1zJVDDkFR8/GGLq6hBVrjXH2RCN
cGCWftiCTqnG3cDQgts0vLlg40p6cv5ZkmSASczjO49rHAWrebOAd7sPPigvts+ESjPu36rFwgN/
69muiNr77p5Zohz2LU0FIoysonFHz1jOP+PSaAaLvTJ/CqOS5dGf5g7v9jhFhOVw3uJs840/PTFJ
cRzkdzd5FVdOdg/3MqiZwDFQY5dPkFYs/MU0T6R0DtUhm9gnxobckLNdj5KMCzNyipZ5odotyL7g
4ebIpV0ilNHbyNmprceGHLJl47sD8SpjB3Nxbxvc4FC/CIDfGt9KX8j9EM4ZgW/Ar6HTqd73UARe
5w6ofgw1PSAzZZ4ytm/zFKTBvs4d60x6EpIVUcDj2bEJpZpSY+h0cUGeJyacAmUToRxF4dQL5ODU
7rcrAB25d5m6/dpRsSSsI6LhnnHQTZsJgXabYsZe+TRmGH34PqhATKZBgjGwqJs9Axg27JDFb7Qz
QXhkHIzwxd1OzT3pM64yW4a67WNaYMeOu2SgU0Dg3pOFcIsFXhwgc3E4WpPNVm/0/wSq1u3biPFb
PLDxtUXcydRB+Qmk8IrssLz0EBbXeC3wlZGMVhfmTLhe8c8BCpTuU3BnFzfo8xTsgdvNb03RWaib
x8i6FCQpybvcdtfonOd+WwHJ8uZ/kVA6/+Aom57qKA/aM6tarLKbgAXZUxE5841ObBsmieGEhNQl
yZL08lnRXBg2pgyiHMocR48YaAmvHndJm7WfeBDX6oFvs2nOWOgIZ1tyEGgndoh4CnjM3eVvQcnD
naHlUMfY+gTpBIIR9paLhvW8pRJDNndDDBEFdVL5JI6UyNoV9vtw42isVSGwXBuNbd6eKwDSIHyY
hh2DjtgJ+IEMs7YaKVS5W1mYPq8IA4MjW0I5v1VjgAdlANxw7L2+TGOU7LfgScJv2ucxRb4jI1Nb
L+GMs5LjjWXfI+MD78lqmQs8pnxCZKRnCSMeD//qIbAKNKqKjddPW5MzvFGm10gLAm8+WEudX1nb
C+9QcIKcjT2bDGUIAM77yPM1aSkcwIWL9dUPmwd8s/ZBkmQDprJt+mG/ZOj5X1hXpq+kpzbq2JSh
dTD1SAKJ3YX9uQyZNz7NrDuLH1zyGrZdKNf8b19YpKDCAuXBZ0Hqdh8Tio1zYHU2QZkzpvWps9L6
zqyYcjdzX7qwjQN89XGI6VmdFw0Rmy1Y5Ff7QFszoJ2FyAb+jQGs4/B7bi1yHZhKTGzTyFLx04cJ
7N18huQDhD2D8PkfwEONlIm93jPff8bvFwZ5sCtdSATICcZKf1RV0mKnDtgZCoKJmUCyb2l2XIe9
dxi5dTDmEObkbPqlAj6K00Lf1Q27qke7xwTF7AL7MDGoebszXQFrkAXISvkLupckSzMk6y4xBlyu
z0gmuPMgmD5mE7l1scqy8mOsw8Ldh2TN50Sqr/7D0jhjssOm1PmYFW/g7ZVVzhMaGhYczHRd1BCF
E33jQYJ3A0dk7O5bhuLBBlmN+oZDlzF5Sm50w4JSjsXYhIHGklVBSF9Bi7fxFygJT5GxkRIKu1BP
LVWZfaRREB/+oB3Ww0Vojjna7vVxthFnIUFDio2ZerUvhYK+TciGCqPnLKjDfreKomcsPIr/mIga
2juevL+U1OaMThQBss1ZDBll6u3/btpnUieJUnTPnVT6KQRn5MeWZVD/IE7DNroQ9nUjYnfkEumy
+usMOQL2mMou3ENs8ZJXHQ7Z2QFrWf3DvuTCnMP9KhDykQMNhNAwmSel253t6aDBT8zvHs2s/Tdx
3C4/hsidGAriXwaT7zSvU+Ijn1m9PMX+m3bkf25Zl03jBR5GCE0eN9FuhcCPU6HxlpcBDgiVVpQt
0Rf5fwGAHQEMELBJk90TrLDwSi8u2qPMCkQOqnLOSV/MkZJekjAv/hsCicRMAj6DKkd4kYNH4Zav
iXedoiiY+vRl7tfpziwsi+OW2NYktsd6ISYRn9mD4K4ZXv0mTNrN0I1Nfmgmy4MIEc3pPSs1fnHR
awL1GqcVl2iEA7jpkxXLgEHAyjmF1uWXClun/MUec/dNr8k9PAYVsI+jHqzu0HqY9A9EE9wqQ4tF
+6mru/I49wj846UKVjx9qdNfgMnOv4h76orQCCqt+yXXXrLNhjaEV6yRv28BIPq4USWsAzT2xDYc
7T5cUiIIvIQ8Pqcuk/8YF3FkgArR0ZaO2fpBFk33mLU2+MbE83T9Xi7JyprJx7n+Ql8PLtUKaBlj
FBJIx0QRiCOxeXrZy7WV6myqzG/vKPVm/kNh+f9B1xsBVg0iOCRRGIL3kjXy2xQ3fXciQxDT3AJr
LGGUzgf2Ho65+wpqPWRDLLFVgaVJBbiNAp3gigmjPzLdUONnGqogkBeXMnn5ata5t04z8ZvXQdY4
kZg0eu8SEYuM88EjXguEwQpA0FjtgAJQZgpNIPmXcADsqJcH3p/MO5iohNpXoNl5HXoiyY5gzzN4
dH2hxS3OwIMCaw8M9FjU0bSLqaQ1dCJdWngdZn1zDdnhzuu75QGSkPAQx0bDre/CTb0ThZtMexAH
ZMMgwIfF3U522G8IlIVDyoWr74iwvPGsEOfSmyyzBaPJLdYtawTdbyOz9B+TIceJGgY92o4JFuaD
MBD6DX7uSNYkbcCX7luWyQotMcc6pDUbHT9RVZuEdiYiV3kYnyFakUdBT2rhWrOFOveDkf2dTTN8
gyuOgTk4dtPd85pm62UpJ++7sEq6dpI5hvWuLBb7ZyCMSMXJqoK3wZQNXTlWftJIOUmzGPt0vbDg
px3YgWyUbzTHKdkJhWt1pIrY0f1c2mN4HSrDBQ01w3nLTBfdM6kuc+68rGJO3hhz14iWQCiwKdO+
XyGjXUuT5w+zY8I07tqefD2r0E125uIpH2raVuIfnSAKrzNjVpza7uj+VwDfODjBUiLXjwY6RcSS
8gwFc+awEEn2yGVmmw2LbOnszJojwcxaWHMCJQyPU9dZn7j5xZ+w6ojUxKjcHYgAqv4pYbW/zUhg
GiKkhEE8nWxRNJBmU+fRJ7MSwJAnLJSY8PVohsXClCIenBEZeuIMrHUTdySttWV6ezcR4CZiXmog
UKNaUfNtAh7eZZuui69j5QHt2TrGKvctgzw3rlXuek9s0Uu9m4lvuq3gpz7ZrSt4b8SqVq2uFA0k
/W0mUgxfeGAa0g6ZXtJFucn4LsuWUswuiJLC8R0hGnUmXopdE6JJ3wI/wCg+YPL954kpfCspa0lk
BmP2C1cStYiYzaKvyrSi+3DZ+O2CvtI+I0OLxQnc9vGDGA/4TBIp44OtMkTr5DOj2IGs9VGT/xTF
OC8AR+Sc9j6bqmk8+3U429tSuCxISrKbHxePYfdxKMZ5PJkhD58hGjA38JhaRPzompThnM+cjCVo
OhtCKejymyghNxFDaBYew84PkPIITJcn8sHRIsMgE8T7ERv57tJDWL9IjBOwXKbvr7Nv0vTJnQIk
1cztPhH6IPjxfVyVOyZPGUv2tPKa4cNvk2g90a3pCbJoG4FTD5PVPvZ80sy/SQC0b9Akv3omfWN5
WHRAm5LhNzthcUvrvSIls71n1RVeoO/6PHQSzw7EhRbW9EpWTXWpIbM5h6T/P5N9DkPApC0A/JFc
rF20Jl5/yD2oHt+I9MWDmSkKtw4xGDoWPeAuqq8F1kaMACQjoGQ2Kqj6jQI4UB6wCU74IH3LEVxe
nlORPeCuT5NwA6a/pRmeavBtTIxHHwvXu2+TBfBTQ6iQlwi2LCyxKEi1ox7DzENSveVvaxaL67p0
GF0w83RZhnIhGhBIYUXc8QpmgAc7n5jtO4hrXiAqmHZvZhM+UVh67W5c5+aihsqetr7jYV1vVwqS
T9qiLD2wNZgYhZdiOEcu0LwtxYYb7apRDm/NomkPVGYboENL7h/bgJnzTvRC/sUjrDkcNdfHRjWN
+CgmEV5ATxafYUuwxYZYFk1GXi+7n7a36ai7logF4m9RzGx8FmR0OM7oP6LlTEjIC9oh3I390LR4
Htvy5CKy0celbWfvwHiGtCBKSBa3c4nQ+kBKQ/u1kttpfdr2Qr66BRSvop9JpiOJpfNjhMcXgYXV
le2PZaHSjSOoB9SwskVKSPCexegj62v3G4rtWp5GQgSuA3yVeSOSZfwPqEUht6vn4pZdJYbuI9kT
Ru6YnrX1eTLrzbkAfwnVKslvEes9fOxo3fzhT+Ck/m+mOpzeoTVWK+46Ip+zqcEqgUm1yk5Z41hP
mNt7PGkhkos7MhkS+0J9nqCEXkRn/ENLcFZ6Ipi32sKXRK4RAz5K6mMUwSO5GHeBQgOOACGbx0A7
pqOpswub2+UpyXlIj7g5F+5mmZHy2ftcoUj6wOjsqeyRx62B6fwXXHFEddapztwd7iNcBAhVjYGM
4ZG+BFiNziUfmJ9DQXd1lu+CsZIkZoApWuZbC4G9BEpJv35Gkzb+ybKrIf9TliUORavuBYErIPjR
8m2oH1cqe/4cmL09G9ayd7YFfg53RzQUmXuy9Whoa9q5FQ4E7kDSovgfb/FVodiHDzHuqPajfxoZ
6Yj6uGMR1Hq0Cxuftp85Tl+lH6nbMNJ8kKxhkhcy4rBZwmiM8G3ykiCEuSzVoNx/VCFrsZ+4oP61
5N98qZHg7FMUdsCsDAuaFWGDYGvCE9hEZ9wV/ZkkgjQ5q25wXsZI1ryWbCucfYWdypzJi5j/I4nZ
/tMwBapuL0wV7vDeSJagY6jWbW9D5UZLaA330NqM9SYmnFDJkjNlYN5YujTKaY5ki+lYqV9r+DL2
NUmZZf9VJREBhwVJIp8pFCvvkwcQ70U8AHpKjhlfvvjt5Wg7pyVHzcd8S81WdQwC1y7xrgrvP5ro
Dv3+zFd0TmZJeuzWcrwRfaTHFO6v5RcU4CHvHgEJydDbJwBY+IktpLzJ0Vl4KM8JZlccHQLxKCeS
gECf+LanAtJbUVvHMmGUq7diBhYLOQXMCZs41/K5xrTLJWQnmSWvCiSzdeHOy9ZdGgFc30HdkPLZ
cTr2zrhdpnxvT/zE96ijEWeZwe9P0rKke1oDv2Im50mcWhOgLpdexvK7fdoF1T3PaUKq2cSUHuhx
CX8mGGu5y4FjeXykLJPns50hwmNG7IfBW43FAU5c1QcuC+JWf9q5Ej8d2pnodcCcCAyfBeE5MoMm
YVcWwTPnvEWq2WIYtYImaO4m5RG+2a01Un0ANtFxYElFlr0zuhcNNng+UGLSbCsrDJkuYmupt344
e/4eiUFQfbgFq49TZijJX6MMgslGj2kmr8RLIIKGKC1z1AVFLbMXRrI+zXvJoEAexg5yN6Pd+sal
iHzwrODSA3Y32zW16Fk3QUeS6QsCK6++X8FU5Xsmaclv08IoxbKIHG1fj+RixrVjWEjRIpHdNwdq
/rTWaf7MAiOto/JV4F2ZqWHlQ0pZbnsYJX8brTzkjLJwvTczOI61qbF2G7SFkkHTilah3CyTjWW+
0Ho2u5qwm4gsK081R69do3AHopOQFtBcCmP4RB7SOdVl+EpkrbpnoMbCJLqp8bdQ1IeKQCCU1tw7
yv0KCqLbNxTRC6DQxEfAuGI/IJ7MswneCe3E/6ak4JwZGuqzg1gYY2wSZA4IbiuCjQ515BE4j+sT
/qkYffOIIjus3gKGebcwYS0u/FqLy3mJiGRbJhHYTdcF3BtVaqm+ItzrC9gBlU/WsxwaxC+5hryC
9RcVxzsUXwlfEDsPOnyDaEDuel0M+SUh3RlpruVl5WVRxmu+VkmC3w8/VJ/8KF90gfPTDGxUj1jU
02jfuoN7P4Z0NfjAs9SKpxLSxZlbaAVJSWHI3+nIxnouAFgxtFlVt44vprXbEk24BkNw1kDL5F77
DMbO7Cv08pOJcvq84U3hz5h1YhqZJPYWdkPmMchx6jQ7Ya0OLLDAKkAbOqaTfbF6W4bxTA6hupPV
RMZixGCOsXLupY0hBo0TFbYFOLosdso+vL/tYtAyFXkNblJD+dog9w0uhUhS0sTB3CCGJ0ecThmJ
FNTXW0/TTmtQHOawLrwdOTi8UnKA/AJOsZXTC9PnEODQEnHiwzSxTDynKNlQwEYed1s7pskffC1T
9KR67uO7cl4ln4/kz0YPhdTL8EoqXl88SVQ7N82OdhJqCRJzsDSz4jw1wLDg84Hrw3BfLLkEc4VT
eR/MkaCJgFysEPvlSXJoZQa2f+PMfE438eA6an/LObjyyATT6H3R/s5PtnQbBzptjjuBsZk826yX
LFp7y0MuH5TihRzuldQuU0Hz2OFnrHnYOWyx2eSqPWjZdcGbF+X0mqwo1z3ebLwPHSCgETE4+xt2
Uobdfh6I4I1DF404dmLJW9YHmmBE8FvfwxSIvxmMOdRGHKDASSOGSIgvbPsjYxxLOCU6QkLKbeV/
z3lJfjUFChnx9J5ETiaKSB6AJ1yij2iDyPRyncZ96Bbpk60G0pkqsh0CTrdNl4D1wYveA4EQZZTb
uwWx0y3+RPr2YYXa+sr6me1Kg9K6PEgGHYjD0v+HI0Pywyuie2GfvVlEBUx6SU5zX1PfsDYcySod
+9n7RpsCwoQ9GsbDJWRaD36186tLVPf+3mV0QcBLV8l5S0EpOG9JpUNvLouZVZzWyL84lRS0djwT
jKS5tJMY1Eb6Lx/tjujFduq+CPp1/+qcPL60SvJfOiNYFygT/4KUJeXBwTh+cmsGaBuiyAvrl9MZ
gX8y8BDuKB0JAa0sJ0BoVoEkvGtbD0id5+quOeYzWlmkcdDL7zOa8O+aCVaxDfqgeLWV9zDrOaoe
+mIWd0Ggyzleet8lLWYJYDtGi2W7x07OHvwPloRMymFB5BwRKDhf6N5HuWfjuuZQ1jXFT1UtBfVp
PVB1gf5bTYMns6arBF2ELBCufVM+BUpM+VWLtfzjrK3n7Ooaw4PmN7NohmK6+vW3XFAWHurVVXOM
ZpUQ7lTTKZ4dBoJD3AROoTZWKVuEEE1tf/RTaT46pwu6fR0aJ9r1hWO5lzaNkk+eiak7ADf104+p
cmnPA2tgbB4Ei7zWC53GNkQFSGD0rFICn7pELNy7iXiNQkNMnYrGdXrvOwOX00S+fdeSdVJvoZeQ
Eco4zJ23reNl781i48dyS9gZGJDYOkbbOUKFF9vzMNRXHCctdW7ToOVZnMW+2ItPbLXCjgoxI0y1
jQauqKkIX23sgPbzhDErvxCVpppvhukjsOg+w0C18CTOSfVMP5x+wuRj5IZBi0mXDpLUi/3UtjAo
pjUa4Ho7ED6A9K6VwOXiPmut8W5tAq3ihW4of5n8rucQmwM/2kYIz3AXTgz/YJ3hVJkRH/ddUnkc
6trGMDdYmp/xpjzBqsLYFT4UD/jkDOmhaQcssaqqVQRIHWCTYrnRpQUTtULh6umUYWTZ5FIj/zVW
6CAax5tHq1ENrtPah4xoE7NesSJnrGk7Cw9+/yhU3jl7+jHVvi+NvZLh5bpqjPZlngyYy2WGcXmQ
GJ+fa+VpPlhwc5AokB5rLJisuKPl3K+IG/czwTn1tQsbKe+KfOR8vDip15Kxgn6b6JFtyznnAUNQ
vj6wrNf6l+3U7H8m7E2L9z6rUTgThgJAIXYG4m23Ra/W5s5mhI/GrGauCzssTEYYUl2AZX5isF4d
nIY//pJVuKDgrrHAQL6rtG+dC830+rDadZY/dhUKzg1jgI7/qDYmg2yXEiKAEn7q70ZnruavIm0F
UWzW4hHeYFdNHClvuJBK460vNvA596ymCmKU5SxTcNK0x/MmpzAlSJSUCiYPjVwogr0ONtPBsFT4
Q1dkcAyUgYP0jNISfRWXdAMaKIUlRH8FUvTcs2jVcaJdsdI1w9neOmA/wSNI2zTbsUVZvI2Epatn
uyD9r990khjda79wcSECG6E4XVlKSP1cCHdorggOluHdN/TETDzLNN361oyX0EWeC9BEtuOfBHJx
ej9kyXjXOLp/Rfxt10e3EyDDJBYRmzFCS7DN4lIfVo1gQtQ6jc1+KO/Gu2LWwJErk8woULrphglr
oUd9NQWaWcxBZfhb8n6ZHbRRWRHRQiG6GTPoYghU7QgsOl+MFxzcLkLrncPnlcclWgeWcNSKVYyO
i1hU+M14lKI8IniRe5Cija2MUde5FTTvTQdhmtDdGUVhSQhLdCpHT4efDsPcjxY9MEoYpDnXrCry
9d6aJrv+hjvS54/EIHASsPc3KyLxvoqCF0331m0BMJifdrAo5FufyuSISj75RDGsTiDM0OKjlrN5
6Wmy7qa6Q9s43go1Ah6ZQ72yhuiCC5Rd3AY2kkwnNt3szEeN2kDsutoZ5WPGw4tNrAL7cW9pgh62
M9feb9gjsj8I6esMXyQjx03vhLLYOo2qojNPdPfog/27hTYY9cW+pOq3vqRDAC8yLOeZ79uOjc+4
+a5DbYCWAyDteOmVSld99PXq1H9XP1ysM39DUL/kTjc/kgE723eWsP0PKkOvrshxngsYnCAbUJzE
qhhC52OuvXkpD3wXZcp6GlOhz7yRsNNvlbk6IcwmKN5zFqwErpW8fJj5blT1F9aYUcZSPGrGt6RI
0x7fveixVsLHq5y9T4VWXVlKJ8k3L+/qQshlzY+ioctSe0vfeTPzj7UhOBnXUx/UsAFEUfyMJRTP
21lJX1T4QtwAKKUfiK0IK8Z9ukoGlJU6z73uxfCP1an0OYU5Q5lHe6/tOs7nLCrgMnTcLWTeFC2+
ZSUByUMO9m+PWlnIH5ozb/iosZueecIM2vopxK9FAgftIdnqHujfFDLxL+4s3zsGYUFafQbuXn1U
7FMU2VN86zj8Fwf5WQd3cC/Qjn/4BMffI3AgNBAA1mD2ZI6JEelFomYGJEE9MrgKvXe4kZLwtmqy
3DeU+157MMiRnFN5wwJRTpFp9Cx9XD7ajFN1rCCiZ7vCdxRuUCRzF5OpNCJaCe/FznXwA1K6WMnJ
VjPOo2Etyl9e8v7b4H0HMStt95OtEgl1C6jE6JBJQXwzuzX12QSJQ5jtNKTva1frR9hTzLNbPBCI
3oiYxvfRelPzS1UWmX+l5XK/KJ+AzG2q+3w+Yzmpn5tIh/9lMEkM6ezChEhkQ3BZRTY2ZYxgfF7f
g9kTp4GkNDe2XDq/eGROq1jscBUdWLMmCIQbDTolb3zvpQ37pcSDBaaqd6pbxaSc2mWdcQtXR4le
zAwRCRw9heOE2KZWU13v83GW/dZQmREKCaadbGHkxyT/zoplchalLcKZPmeiCbMSiSO1mdMTW6LF
XhNYbu1K3/evorQ0SpDVLR64XtjPT5EQAOb7wGed386yC+Lc4nTaE60yh4dkDm7A8HlKi/EjKW8I
oqoP0x41j409c0jN8FM6OSy2EKoQNmAiEiZcCQPTVOHWrw1yHd5zCjlvY7CvgJLFNC2GZ6MjRAIb
FPiruE4YjP9bc/jhcW88q4zrhQkPmAQCcmpQb+mLA8IdVZ4dLe/s+6igAQNaUCKBtQMtzZ0WYW9g
rH9D0eUXr26j8tyuqcqOlkyba1MSoY0VsJsmsZnz1SXF22PWs52wmX3N+ObScy7B9L1TORQXbfdN
cTPWRu3VECdh/1l8QR4V7t0EDo8l+k8eG2DdKdaFLmaq7MM8kkX67jpYbg5dLdBfnqB91/PXhGMA
UevsR9VBM097BhsY/p0Q96HOn2rH+zLJqOcr2T+EeqKaheIMoL8lFGzEmr8JM6HYPzrNH7wX4ZXQ
XGQNLt6Pl8AIkohRUnj2Q2gxCutOzmqvbD2hsuj7xvFHF/RZXzuP/jrn7sHnNooQiFte2au9nsrK
dEjTiVLQEMWQFVLBN35oLxeioVmIbyon8KYNmOjSollhsc8SsbPDv3ilQo8fgiToIyqdKSD4GMHu
ps4Hxg+4HA2MHHtYMFHnzgDdvlkkaCmPbgkfXo0HhspzvosUGd17z9jhGdxE8jsFcDa3unJc9Ukd
ORWk23NW/AjIGe+wTTRZIWnzL+gnc2i82X3HqBH8y7iRyb9w6AhwjpPXReT5fYTiwDCgAZCHXQWK
Av31tBxnu4Dhp0gFeUepzaGPzY7buEts9iNBJ5jSZEb6yQV28PqNVmX9wazpfsM65pcRIcse5noY
7fYBwqJbvg5WvJyEl/W4akqGGJcJhqaIUvCTsGhn5ZOPovlIPIe++Qdpzh+YJhfyEU1VYyN+oeLq
rn4u5HoHwtBatngIA1zm5KoABHRuMK6+oUvi3Q6gBfaorerfTkkznBTUJogHgVtUlwTIlQWlmayU
Z9/mTxWbBK0mI2IU+ByfCrntFapridlw6oPnVY1EbyDez8my1rjdeBvIRs65Qt9cZVt/scc77jEA
WmY/zdmYcHujMSBJBbdau+3dui7ub5r3N94SQmaGolpi2DiFYEG7lEfhdCUc6zIhs+sPDhckoWMi
vKMmK4W1aeHNdzIqBu9UEM8JqI2aH8Q9RiQiV/KIZX77blVFTSOW0zWTaotNfudONQk8np7ECIwt
M+p77kUfbN3OGdcD69xyOYfMtdjIg2Fu/qIujvggCt7v9quW0AUPuA1cs78lBi3vfmlNY1yUNyAo
yAsiRlh2dUn07Ba851SunsRJhukf8hLhanFfKnJrNwUKlo3dWl30kKaUU2cZ1UMHnRclerK/XecQ
YiritYQ33jSvriNeG5ZoGbvR/3F0HsvRImkUfSIiEsiEZFtQTt6b3hCSfgnvTQJPP6dmM4uemQ5V
FWR+5t5z16EOXSLXnXAjqnN+Lqnk0wNwLfHUJPA4d+LyKzPurMbsiOmnCBhxNJyoZTIa9EWmEjdC
6OpEACUBFrRIW3eC5oN8IKe0/8xXH4tDwEl7mtG+8nkRpT1AqfHib4BkGY6axOsoeeKefECWTust
Ww3iLOJUWQAxZwW+S3PkvhpnRYo3SZst6uK5PfjG0Vr3wnE79yFd543bBn8/EiFU1S9j6qz4E7es
u50F13PgtCY4pNJmMsWatt7Q/5aS5FuUIP0T/USPtRd30a+uOre7JnjAEGCwZNMN733lo9YV7Qty
DSLAUXnQv/RWYWIoheuU7qdGqfuc7eEGVBMbadZ323fD+57QXU3AjhnWKxsvJ+s/8CiAbmNYCvhh
yS/wTzhx2IxDlwHE19H+IcRyAyc/upw69XmgC5v3PfjlejqwUsmcPb+rjQU+NZqNUzm5275jvhMM
Ud+wf/GOaD1GzkeRwam0n5wip8vremVZx7Fx1/6onIFvwcnYMPAoJqhGcmsVr5NUpqTZstAntIKZ
UySyLPZ/l61sY6KhiPJAftZB06uBY6O8MsvAK8ZktXxCzriud3mL6YpnGbZtM80tlynxCbesSCcG
ohOn2xFsgvpi9cFQeqGvHo9dDYf+jJAS3VVWwFkIFf6Nl4s9LOV+tjrME/U83OYWBe7LxKj51FuL
MzIbTkaqxrF0kACSfJDgH0LlMF4ZiwsjwhrD0UkIW51ceSThQrAfdHLPrB0wkMG9Y/a+ltvyOucj
QSqUDSnMuoSUyg9diPI2SKAbkM2MnwYbNwLx0ZUhw1KO89jq9LdEZgImr0PZGw3Myxkx1On0uCUD
sSdMHvQVcRxkMrZFnFzbhaWDt05M06kkGKTYeXpGMEE82IrGLCA7in7Q9JsU9RGQp2Nu2Mmm/hNE
JLC+TOn1XWUL0qsaHGu/W0bXHSGrNDIUF/PCyavSBdCRCujCLQStBrWVK09tuoJ2nRQRBBRAtdYH
6pfJ3LdEJe1LGnR/n4DncG8GHfTdvifdRO7mCUjBocgdKq45s/38vMBK++2SBd0dJkXom4QF/vVb
gok29XxY33BciFk5sZLKtnM3GyiFWU7BzpssiViHndUnx5F9Dotev+OKvmtRmfguv8bQzqeiGIb/
hnwZFTonkp8ved9AHri3+2nI2hsctZ2eTx4RfcNVIZzSRt3Ddfphdy2ehMpAIkKo1VX8NMZZ2Hd2
OBlD5O9QHXvamK/Ob4sZHcLarTNyTaAvn7EomyOMsUq8SSTixRNUj7i/W6BjEdEKux/sICBG7xKc
msWY7xwW0swWN/gLqNhwEu86Bm35s1f5aBJ8ErY16/yUijindse9VCSDd4eTgnAgNgAXcstG4tAa
Ns7AlqEo5uHiZqkKgu6ygoFitzmQNYa4ts5dxsvKLKhkdk683Uj+Ddpdjn/25eXKwjbey1LXtFE8
lTLOD05K9CXUlgkG8VNRCTu4YFmsYXkKEO4jvuhUW427gmDLNTnQYJSyi7a1Cf5TVlmkUWdb2/Da
EudWRCU65TuMaMtzZsW52eGCZdCz0MXrcABnfFszkHyqegplNpaDuXK1i3ZTYed/Sqwko5sxxLUf
iNLMzz5S6vXYgq+Vnxbdek5wC5qgPJytPIH5t2UlsMphHrbPTRrkuSEvdwldVzgG0YZ0veC/DS7V
9LMVi7ucV5v0nmetwVWDgjBwigDWFGXMJhW16TruqrhF6iL8DFKbTJkT300+ypNrDV+OZWEVI52M
uPCUPBDZbWlyLkgrb+44BWOJ3jNRrCbx2IPcQjwOH+UombRpdYJZBSc0oolrJmfnsIuE6Y7ELSt/
tItAjSOTwxmJPilcoNUKQh1RK1IMpNaN1S3OejvViWr/MRFcGOHEtvDwtTdOZh9ryEgI+Eq87njn
YUJvetyjzC+Sr8bWgbOXS7ok1w4UlonMS3tJ4+1j4c76lyKUW6ilBlE+EvuCVSFqEY8sVLxDad/l
WXCxVdEBv/UVFr4nVpKu/Gjd0YLv4cjZzm4asfVqvyyQXvYoiYvpV9JIyJh9awo2o5+5gdUdK11V
IXNsYgi3lDtueq9JS7cRO2V5jw+vXOf+DqPnXOw5DMv6HnaURGYI/C65yRSqjofepsv+jpcBJNTe
HuQSs1dG8Zlio2dT4/0oagrnogqOyw+X6w37x8Qo6yoQ0Jg/Vlx7qOOroRUZy7eGhZEx7PfayMHP
Heyp9MHi8G8ERPwVLNPmJS8S5wObRfYsmX9s2DrP34PUdo9pN22tg2l6zz7qbqRw3gAGpkCKfNI3
ogGxWEAslo6NwE9dUWeFjkW6Civw1G9uEIgHCbFr2SbZuiB4mZPzYPdKgPTqPLN+NyQK+8dZeuxJ
YfViWv4scopnNJlOmkSzbNoV3aUJqpul6JyGGPWUNnqOwYN820aBuDHMo0Y0EdwE8T04EK4I7Hw2
+6wgFdaJAbC9RCn0cR9douIt5oSYZ/fY5l6mH1MY/DTkOEe9g4f2031chWqTU7yNFCixchInKoSq
8JfNIrWtF7s2hT44JFSunLuozG9HFiswTnxftMNxbVNJuTDk1SaPdpUpypceFqXlkye+0Kdht9ic
DNIgciFU+wG1DrhciA0HsINdXZwqMBCywaLBwUi82uzb/MlkC+Vit7I9bz+LcRy9F69DSksgU++R
W2R8YjHDJjepO2A2p7tll8xULGgjP8d8wj9kc/FdT2tRh/jxBrNbkljIz0KnfZ5e8/r4LsbpAuU+
LoKa0/WHR66i296IorlNRB+DNfNYr+903nlQMntJngObsQUCFEAjzAc0zy2fpecO/1gYg7g3rC4K
8evVSO/R6i4WeGPU1FITNlEwGIVqTMS5J9DVg3X05cltk8lFg7iyXbiqPIauJyN1drFDCpcDnigR
MrFw1yDSGxn/hwqtx38lJd38DwEEE0Aijhw9kZbSgVGRIFwGbj9jrKeRkAwaLGl49KXdeR68ahft
MkPrUXgP2gWxM8HchfiEVbRJpyfgxXMXXDHYHiDJhdhCM/g8NX7gMrvzQQqZ/A54YWP0oYHC1nV7
jMFOBYKxFr7QIVh9jNQr2QgGebvOt/lQ1LlffjIDD+ZrveXbeDR1T3ZFlQSZOdC5+gQnwcVMD62w
SeizBgnPiAkGTlhjryvpSxcK6ZnJ/zijE04RevZD5cAPM1qPWIPBge2ryVvOJW0WclG+pCqqELQB
60O4wOwsL7MnpLQdI381FyQfdXQQ4YpRoo3qmvI/skwwUiUxyqBxS2vS65BWO7vBXQnbZXaj1pPP
ElBEbLcE2oo8DU6C0OVvznrmjVXuyZvGHQm5RXfx3pXCmfaiKmqDb3zA3iVxkzBeUjGCAuwIjEjb
JZ3PREjFv0PjErfcqlgPv+hHlPqiy7FbfhIkcqGHzoVgXiCR5hF5HbE40+KCX2jyofIPjPhgJBfd
YIUN0Wts/tzZmtnrcS4NUYvpz+BEIV75u9CmuUY8kkPcKzYaKpsCntqoVAsukMTB7aZBluIo74rs
ehj6JriGyjA32J1LhG4JyfbOni0VVZufJESa+HnGg+VbTY68s1nUxtEI2hGtr04/rLHJtlMF03Hg
2bbr+JpDAB3VOOvxJ2UB+SJKsbD9xZKGlN5uKI1riRKEMRUlA/NxeredLnSjdgt+OqgTq8c7YIFE
JX4p4O63oQioh9WlJtlT6HhoUehV0ivSZ/z5Hi15np2HQI3i2l/KVe1Jjkhfh1lqjTyYdvAWvnn3
lmvUl19enTCgqxW8rQgpjJsc2sK2/ku0Kn9HLOc1v4Y9vE7WtuK5IhOwCg1SsG9oMjAAyOllm9DG
l3zO2RPdE57lyjlvJLv9lInXNrCeIJAj+Gu3jETBxDhs/HJzPUDn/B1nRGLQSoNgeyRXK71vQEKt
x7iqVBey7L2E2zTCb/Y+ac+E0PR+fUKGnMrIbpugYxyKCvJxdFg7Hcae2Kr7bWTI/8ziipQOvp+0
4bQlPmnH7kAd6ZbA6aVD8QZjwf1TTZaf0FyDwcfZlb3Ibkq6q9xzYWOQwwM33dOWuFuTGWsw0aPV
0yzk3Bwqb7U1CUyBJGoPFG63k142PHf1UjCn5jA65Kif66POmuReS7bcp9ll8EUsTxngW52Jktxb
Q+dBl5JpLHauzyz6Pq0r44EinyTuh2HUzGaS3Ao9O8OjIJi3+mfGLcvZt2yUTZPxJR1DneD+ISO6
u4PbSxyP5flYUm10RITY4p0hpiLwrGPdx6RmFIgGCgbREsETrkNW0gSPWg+NXqAWAr7J3R2qtQTZ
Jlaoy2mN6+3QebzGX3GC0y3yY0s9IUECaj/VJnnsKpH/k1Yubmom5szk/k/xsgKFrr/YtsuBiDkf
1WK1jjDax5ypGrje+kbBsUBANg6CdSZO8ICMJHhnxYVqOF4DI/DRow0bt41XVObHtimHfZIOwHD4
TXaeiSq4jJywB6IVnCXZXdZWjZHw2m69RvyetDeo1/BMLHn6Se23eoR8tcnLhBlEXRmVkoiF9aF4
r62x/c4Jl/+Xg+G0ry5Jzy9WjyYzZOFYX3V8pCxK8ZozubHJ43hp7CF4SzhHn9RStCVSMA5fgUi/
Fy8VyN32TFrPfGAFyLesY5+gQrdVJvRRpw+UOIBlF+DQ8TcTLBdlBxiz8ihU7jon0ensZxNi+6fZ
M5HIOG35MYBwi23PKoU+UfCtbCwDPj0J1iLBy8qrE9DvCuNHFToQor8SNdyMkAYli3KeFEYojQLt
KQvGZyQ0bVdmmn0AXSjxb1FdjcmZX9AF6mwjjo5qoQp2Hm1Ac7dYRQzEeywH+3rE5JjtJnfBeMXN
W9+tfWZm/AvGBlvk2HXkbuB3brat794mXUwfGCHh7QSWLoq9n1BNhtNoX5rFLGn/65gLAUXJmLd9
1tY8/Os3gTM/GA1hSehGck9fl07tzd9Y85jUAif2vhOz8lJOjuxYvCDVPDIhgGbrQes7sGWMwYuR
U8NDvMVoN3deHSc/NsqeAqjdNrgnnZEKvmug83CyIp13Ds7U6vp26rSqDwPdnhu6fqf6Z1nF7Me9
gdh1t08n8kCIfb28wP34YhKQLXu2qxfuINoKwpSo5ElbAxZDE1wTbnHcetQwoRkl7ookTZ1Pjy2x
uhlIDlteaqzWEHDctCLiFy0TzmhrhgHkxpZ91lNQEv1S9BTK3hir+hq1GXmi0Cman9zaGFJnlPrP
upHFB7az5DsGmmf29co9jsgjoGEdZx8bfCb7+7ilYAyTdIaw3ox98km5gVcJxpPHxq6JO2ZECbu9
nc+4LUaAs02R8l1yswi1KquwkCABGolIjaZWWvIJTRB7SC8jtHkhyls/VLbn/oMuMANFl737VabI
TE6LMjTKboMGiGCw1d97RB/V9y4ek4K7PBPFnS1w9d2ZrFcXZCqwBBxXGit6VCq9nSG0L/AMqwW+
oqiC1o2yxcYc05pikJEzdBMcTWSH46mbmwUKGugN+2gHCAf5qyqCjka4JVGKB1nssILo6dH0NEE7
3eNrvWoGlZ/qib7heu3SDph4z2Bgt9ESqX1qTbl/4BxfzzQZEuUwsa+edWckng3/JGLaoD1uVHd+
Z1qaivuqZb3whwcHU/d+8lvIpIcZ5XWW3JYJ4gl1zOatHMZ97mNApfJQ43oBJTjbe8xfhRhlCeKJ
EIVJua9WMyNtzaa8D6jWMiwOMwnCAwRxzx3t0DN4vMn1lm711aWldz2N2AywoSAuqMiKQoscFauc
ulukeetwmMzaIDFEJGMtkaIgi3nQHQu3ZBczzHti64tzQsHU7XbFSjkKy8F3+nevQMFxxK3bNncr
DlILe2UMFzoE1VWnDwSEZQ6z8I0xDjqcFZExq1Q+VMYfRVCCTrwyLCy5mWvD+ZidNs5plF+kCyZ4
lZEdnVGUjHSW0p8veQRewNmBNa4MNyWW13QLeokreKj6A0Iju9rbaBSfVIIZLfIrYoYYsFjla06Q
gHMbtx41LNMJBKjM+nv5ypxu+g14dymZtZpJDlw8bmc8Qp5gP0i+bcgDc7kF/Karjl6rZv/U2gyb
2XOBujmx7nGSf6SAIY8Eayi9Q9OmCMJ9jMDpiaCd1WWVLntRX6t0Gqd/3PNOdgs8gu8rx9h3ge00
8tm5lO1PaCOS+Bka1WXHuG4SiEG58kQfcpzl6cFsIMG46hLtnKRKkGFSzE7v/pqu2TFJ0DLvumHB
fEZ7jrSdxl4wZUltehiPyhGCjVfqKsw1pW9Yo1mynxQdPtuGisT1/D7VGFm5CEBNFRsEaGoj6JBA
HrRWGoBRuz5Q/DgcnRp61C0QSPU7APJYb5hp6OFltgXZcEzJOyRFvuWfqwKY0qPJqIA/WpwV3slN
mBQhqqoNFvV0m3droqzpPU2Vbq4ag8Q2ZNbaCuZHXR/cu80yiD2jS8EVQYpl8+fYLAkPCNoULNS0
ThmKuvA+n9HBz+V5Tg1DNIYzAWKoBLGnfHSRpH5O+Mbc255w4/Fgx9QZsBYc3pm14Oc6zAS8X6gS
/WK6EBNgStB23yND+WEl3zXh5Ua/RR642DDlSTxAqGrFbfrSVnr9orxY58cuIOeZJCNjqyOaOAdr
kdVKXe3QpNftbUL3nF8T6uDnd23DOigKAB2yxMYTUjPpQXLuYuzELgin33GhsDIS1/CaUGi1XUCi
AK624aZBCzP2j4AaNsoPBAGIGpURgFRWxFYVN0wQWw+ZZ/t9/0LDYUgoTeykYidlbSN5FZ2MR++9
xciyALuY8Lbz32g3eB91sA7/8oBu+oRhalInxnZ29s5tZ1sPzNBN/CSTvBtOVDMEEJrFd/GWuza3
SaUGWT8sqLXT/WULZJ+Ewhu3J4C3f6G1ZsHN9kkQVRJLbOlxpahRqXYG0mghYlg9MiR5YFptKLQd
Mo/0VZtgzNl7KhuqH8AF8C+W1M8+OmmSc2+1FqMSz3YcMj/i+bW8iO2g2jliOdtzjndMJsb7ifNh
G8KeUTUhRYXF/ekHs3Pn4USMyWznWY0ul5d3mcN674EDgogRODwpVoIN+BqEQ0A668HuT9sspgvV
qsN4JQIEoCxx1qIFPqBBlva13q5iH8sTA7AFtmQ3a9EBEjTE9gzIP5KwGJGs9KVe/rPqrHxc0yBN
MVilCg0n4mwIz7Dz3peWqxHrZJ+8ihQ2DPN6Y91amCFwNA28UCESPYp6ZGxyviT1Zm8osMe/zLTo
kyxE+eyY20zxf4GkwYjdykCbUwf+w6CNVVmhL47ZKuMJjFQ8YZlEEI5YmVpEvxdekTdRhwD/A6U/
677MWwxxtPgRP1HZOOQKEbly9hQpd/uZUfnbuF22PoNTrXc9D+kt7EOmnGXR6Okd/Gj5tW3OcEGv
mdgKU39yH0EKmSfjxOMn0Zb1nzPI4jte/fjKccwE7LFFqr9buMexwyE2+mJSiharX7u+3ZNKFVj7
oCrzj2CqQeXZKKI/M/xszxZq+RTBM4KUyGBtvKtScrV2Qd+gyAL21v8MBYUKm3eneMRy674FwnX+
iiz7f6jTNPnhpqsevfbkdQJCpl2QIIgemX1eUtsRjxrn4oIYtYjYK1fXGq0mhCTSkLsdmkbYywas
ac2h1+FzXGVHyBE2SlYbecy5RngKq6RKe5iJHJlz3m75irGiS5Gz7fQgaAxo+qwS559s/nrZDl5I
6Gb/S4nVZHvH1H5G7VJD98xrx78ekSEKHFeS3bhuWj5rRwZORnfhB+WV55YjBiTOq4lMKaSsWqBa
QcGYx/ORw6D6NXMnvy3DeXsBh1fW1dR63Y/P0i9A1VfVBMQGTOf3iQUhaz9tsrsbXVs/c+ck3onA
PmIeVpS0QDNqvqfdxLlKE2dlfn/ux4s1y8xJ+dx3A9mVDvc1wb8Na9y9zRLmTw6T9WLQCJ+2rnXu
YS9fKDzgmwa2aEWKBIWrPTRB7lTHLE4wq61pqa/7cgtea2gZUzjBe0Dv2DQYSTKHIgVdCDbggB3h
g4WMpjubSjtP8zymj11scxciKVxBKqzJcscSpAbggbjc3aVAzK4x/23fYqYwD1OXSOydt9CMs3O1
cd7KeVnejFjhadKTsglli92j13ZrGbJnrc4K+dMcTr0aH1m0dS95sja3eU2K1g4VDfMzNfjDYwkd
kmlN4i9/dpGjJmE35h3dYiybwyiIMT9Y5PByODrMmxiGLNt/2Ky6Z93PCbIScfEQj7NdVwfqJoLP
ee+bORQW5dS+VtlmQpNpMFjI68SOUV/xkBci/cYe5TMqMo3KIryO+VNAf+uHvHLV1+Ra/k+Qj3Me
8SQQpdXSmT0FUIH4M2ycPXs2Ct11cDEuhFtSWQzctrZ47YMV5UplGXWTtHbtHAIqp27nDzkHaNIz
TyJdiHN1FwAx++iXxcek7PH7UzXEPBpcaEiGOBtguE9tZj8Qmcg5BbjL/kpYaPNQNWyOhnUsP9Tk
lB8AXurPcXSRWtpilTdsH/KXuPZgRo91q6rzXOXVsVygAkYLm+5PhDk0R7HfIe43G7Ioaoecstd3
GgidDvrz9AQNgnX5gA12PsuaLlrHSMDBQK0svXpeRjBObUs5QP4NsiubOf5pnmeqf65s/4fI996E
c6L6j4qm89n1LLKZsYRoDEId+wL8Q8vewpv1X5mm873RmPkorx1F0TZXcrtIsxiGgZ4rXy2B9muH
xVSgkkySwEQMfYZ8L5AFIe0cGAfvhim4YNpZvTDUaXz7TfP+smL36gJEuaHn3SV9Mo0hM6K5ZVOO
NmCPlAIuNPHHxbsiH0zstsKQfl70gwY/N6ckSHRDTPeVgBeTh4qj8k77W3KNVKZdIjj5efKZD6n7
lyF+8naougam7OWILaNKmy/ajvJaZOYSEmBsKMZ0HYkmgGWt3+ED2+s9M9seSggartuUG7o62/kC
8QS4RwXSyOkggObb2janus8vUkxYFfChul4kewtE83wN0pLNouzRfDKzsNXd3FXW74Q8+6gufzpc
18RgpiP49MdbKxs9PAY+XBmzuohgix52YZC33XOxVP530A+GW5QzED8rzJD9KhwJfYmJ6I2cJDhO
ejOQPhq4WsnWnTVHZFfQdHa941QLEQmA5nbwEowAL+345BIjk6Wv2hBuhxO7NihMhvKdziytmh24
hXFgSUorvLdphgiEcwYnw8Iokquag4jhMakyf9bMpRdacGBYe3jAgrDG1KtE+JQTROcUMEV3gg7R
CkHstq8j/EHQZGzTb9gTs9USYqa7E7ap30tSdHM4/E38hngfA2icGPZaI3tMfh6c5zYBhpdwzUVf
nNg13ZvTVp99WdXpNSWEvOcJ6FCKt3n6jVm5eQViyRy6jWVSXSXOsjChtwTjgYyV0nDoZ908x2Tp
UEAXibqVOJ8A9Sye+UySkXuaZYfso9R2En8/ewTe74RTtWh9GF1Hho2XpnXFNYl4f+jvXc+ZcfEr
q/vmXSc5w/Pi5m/BCUTwLLILxKtyyr90gNfaneglD7VIIUbh1hsfA4KJmDnmTX1G1N7ODKJ88sku
ZSeTDn9x3ktw9CxGWB1fXM8E1gC21PW5TNLLHmAo0BBO2IlJNmAdy33UpShwXXfhOeUHre8W0Nw/
CUQjYnG2LuvCdCyStwGJ6cKrW493uqkWi20Gr+vOKSYcLaXbj2QhBPEvjzizHJjENVP2XDxzNlbP
yVb3daTGYf3Pxo7xyOZhVCFz9g4oOOSsO5aOFzkD4Xbvvr+aM5G2UoTbEIgLuSoGs2Enc5GAMFm2
Dxv582214AiNxARyg69PMH/z1dyi3SeV2oQdtWe848ug318XG8qXYM9K2VJYqonKwHJvbZ5GUl2y
Sl8TE459iZ/TaSK3d1khrotLOTaSRClCy/QOK23qE+xB9haYfV9YXr9HuM23z0Hkv5UyY3ibIvhh
6NG17mmwLh+trezu3XM0DVy1zPlAwG3ZPK7VxT5FeaujGhB/fpnyYJXtKGrxEpWSxmzCSHDqceIQ
7ZLN8yvph/Uzrff8TdxggdVoIFDHYtjQhjXDy2qXkj0uwmSr7CNUL2K/BidxW2qlunhDxt6/DTD6
cq7Hi7shsxi5UGmlKeSGnLbCnTP/j2NF+xF+lBw3cTmarxR+1vvWsofdeS7j3D25cpl36jRms2NC
1Xo/6InmC8V4jh7MlNmbK3E0AO0kwf4qHaz6Ca1hin4HKz3erbhePtOWaitM6xYFN1RH+8zZRUs/
IEwpIwv1gDlhL0jumPaw3nKZfcBvzLh4iDCrVB7iP/QC3PpZwi3A5hucetKY76pk9XPALTXsbUIG
WBd2CHCYdfa9FbHUn9MnBs0JBVfbWNGCO1LcjQs9bxTUJdqzVbOvPY9Ekb7g8R1OoAUFe8INCSR7
W3atrLKdfNrn0xYDaeCRcCOYPe7nZI0QJnuiKsdzqrG9Hy6Pi+Lr5S3as9WGzkELCtcSLWFPepfl
e93BwgpNC0Vu+Ap1kHjypekosEotoUhoSQwCwiUCYlmxDgJYYtCYo7ZNN4WUn1weWJe7J59Us+TQ
2d7y35AtFzZM72AiZvcqETSg/iDga5yaLwatEsCBgzVlZyFBfs1B38CTsQnb23U1gsxIFgXUHiEy
tCI97G2Adlljf40tOOoQ375zv0EmQjWjDClTMzouEltHyeGtgwuAdkgLs53tJc+GQ1155bteURzs
Wnhc6DGoGMrTOLQBcdO4++IjqV40IowOgZr2NDd/+ZTji3RGFF7nyvIHuIYUMwwepZHxKWFYggl+
ISgbMlF5u62ztPDBJXP94vkEpURYKeLgLud8/m9KTcrSqOm0HXV1bGhgCf79ZjQAlWRahpaxEks9
9xGKTNtHeDDzh6zoXRPS4reke5NExXuBvYRwbk2ZE7nKSj82WaEETzI3eSjn2h335EDJ4+wL0pcW
VUy3VHxLdnRoKrOd5CISvP0T3J2BEcYPKKj8yybb9JJIZNX9C0R3/ViJiRWj2fCpHNWEWhQtc097
xzIhg/QNq4opj9PlX1hR618M53YTliLGx0FGpb3tLemlFi4vHB8c65nFVIVOBSYf5V1KPOYccWH2
1DIwwD7mQoP0Q7fhfUlv0z1+GddGnJmklxhrb5pP8aQk4kjC7uqDpub9dRlBJlGOtpwSM1f2AxYi
LlzVsL/DmDX+6qVCussa3ge7hFMuPs4CJz4AC1W9ISBih9cOo9wzUimRNBYJrVwJk+GFiVt70zGW
w3dV9rV5qUAf+jv0OaxdkOoQv4y02WEwmfv5BexPRmlSqew0IEjxeYqrFTw+A9fp34bQKt8PPVqL
yC799aPgdP9Xcxw9r8Bqs7BW3rbXNJ2Q9JtEvblTXl+LgcyTSDYu63RXNf9VvouqBtpU+wACLb3f
XC0xH0zl+secdvkVWFw+KSjbK83ENY9aYIDwreRY7Uu4pG8pP/AT2yqEQ8XEXD9LGxD3XVBLdObV
ZdYWtNOwsM2pCKjC4FPc8YZBP6LanU0LHJ4M6Okf5RdTVF7KNi8fEc+kHrpV3cwOwwiO58hO14lD
RDhqDp4D/Gn1YUxnz9859moKNkG98GPGZbEY5gkzLNCaR4n+oI+a1p3dTxID+Jr8gmUzI+4hE+45
geg/sbdp1g4hEoNlFu715jDzCm2rYhWc8XxeAjdGNzuOBAsuLL1XwZvS2UlQSG499LHnC9DDJR6+
AzQyFoG7PDgkq+KvUJxg3UPs+A6bG3gDHkltuVdOyZvj2aLS4cRvjiu0yxURAdC0AF4+56RHg9M3
rT9dE3IXyIOc1lwdPaIP6x98ro4PQ8JpBwOtsW28PbAHcIpXbgDDlQ4gsSfw9Glpezh7GXsu422q
J3+oTzogncm7xsPP9mGfpTrjC1ncFjbPfihwTMg90MIF4EpKwt1OMOEXl/6BHh+f30KpFljbQwnR
vzoiA2eHB+yTQ7KSIxc+NxTbiZykQStc7LohnwLRE8msmK8u1DAD0j0npnwDrUOEcJim2NjBMDgc
PziC0veccMZpl/doVaksstrGV+splw6dWi+SZJveKeT2Dft/NCPsUTo6HXby//WM3P48Kfs3tLv9
EObgByioKiJdwjGL1TvbbbJ+psaxkeQp0tGjrMFUE4lEl244z17/d5ERkxZgZH4BpPQKbz7ydkLR
0QuReJPVkoZsWf+0h/maxOxqYR2E1J/KB5tDscebJU4oDB3FEKLtb9vJUusOLnjw7ZdmPcCEZz5P
+MbosXkcmaP50kUkZ6Yx+1yQ7f+XEKmX7ZfarZk80a6RTcZSTJ34O1jCa0uK7YSJiioflDBFWbt0
wN6TTU2S/7T0rawwyjA7VD5qoG3Ehbh4VKsh3U3c72EjkSTfKPJHsrkOPpito2PBHlt5Vx67fBSW
Q4EeMhgr60l4kgmNcvPuL3Vqdw2rTanpWue980zNh4QrCSiMd5sgY3RvJOKXnVIgmKQQbn4mJQWP
SVuzUgkxRCJDyhxN2LsrLb+7Gi+PSJRjpbGOwixbBvWoQ18DowWqhVZEhwHi3PSrR0/LJhVBhUPK
3uxgDkMKSupIVxC7blaEYguLLGo4h7FP22IK53ggKY02GNE3hIKaiJEp7bV3Gvp6vMrjIfGibHbM
HGoVM44AycL/GgKP2uV1E38jKRreA0SiFKkYL3591+m/UD2aIKS14clunRGs/ALhdpeNYE4j7G7y
PRDMfw+1V/aPKMeYMPHZitOE7v4RGNPyrWq3vXU8km8PGVuceE+ojQz2CO5cbkz3AkFye1zDkXQw
I4cKtTOriNjry5D8DeZqUF8DsVNSwjHQc7yyKc3zf3VZs/euh9q6A/9UQonzRX9VFzUkZt/T3bHK
iHo8B9jwr8XYFx9+yoFMmijIwQgGAlpEFM8ImezRk/4uRkv8jtjDxvsHtus7zYoVQaBPEi4WFX/Y
qTXJsh2jYXqfJGZbs/sfaWfWWzeS5fmvUqjnJobBLcjG9DxcXe3yIsn2pf1C2M5K7vvOTz8/urun
dSmChDSFLCSQTuS5wdhOnPNf+Bzc/DVV0a9WoPXftanJP3smE0WFMaMUkSko3GM2piOsO/bqzyg1
s3/xwgufYjHXWMNUHzvk2G3Wm4E7HZS8gboNrz2IBSSvkASk30c/1Rx5VxGHHTwGBXEHuFBTeHJG
Ia1jAKjQuSroThcHEgIUOZBfNiHuCS5rpND7APEIrLhgA0Opw+NN9r95/I34KZdDc8888iqPhBfO
ry7qcYeWowjZS1SF7FlnQX43HWOmKk8pCjW8vTJwcbnRfuKJNeRHOAZme0NtsiovWkuYn5H2GX7C
aax+RrxYfjspyns8+KbBTeAbP9EBbVwEvqvnATXz4kDpBckdoVuMGLlIPsS/wYYDN0+mf1miZFrc
lKoMENuoHPQFr9qCVtBdCNYfIysLboF2+c9//K//879/D//u/yv/nCcjPfZ/ZG36OQ+zpv6Pfxr/
/Ad9hfmf3v71H/+Uuqmqhmk4wCslJU+wqPz5759PYebzL4t/C9QwqKs6MS4LPW0+dIjmF17Qfd4O
Yr4OAoXE1rBbERpQNv08SMenY7lZWG5ZI5VOvDEmZF1Ioejz96Be3xzNJqcXtonek87AzqOxFCAg
2hIInEo+eQkPC3n4UXPaO52Gw9/bwV5/P2HSX7Cl5QDSw+/xPFiMZD6NdCzBQKFVcJew/OSMUnR3
O4x1/gVNnliqI3UkoTXJJBuLMABUqGeAUnWjuhofZgqb/UiW5j0gGetlt0UFpCDa+Y7zd3qxNP4z
JvwBSRIkpS7n3/RiaYgUg2GrURMX8y7Y2BMFxb/o0Ybfuwnu2xiI/irrBb4720O1X4cVKiEtSYXN
wRb+PGwHgK0wyzB2rXJ4Sj0q1Z0dg/4hgQQSMPDEPcVihjcB002ci+3gi+mcx0xwmy6pDRdQ6OI8
+KiN9C2zOnYTrSSvzSHR3IHsTtqb7Tgr31aohgX9RGoM1HLO41gVr1fCMEgFcx1FCbgmuN+o0/Rd
861HWvI6w+vh+3bUxT78z9GZSAUJSxoGPI/zqDbt68HLZOSyUWe9U3ifI54FRQScMW+K4MN2uNWP
abIFpWXA/JDzz3mxgKBQ4AykFLELCol2qojMU6AHyGtth1nZG0J1VAsAu21Z0lwuGDHVA6IZievl
A5RSjHwqjNxpxkluL7BYZaB5V9sh16ZPqCxPU1dB8pqLI0aZUbsViCY37A0tfOrtmORQIdJ46feF
kf+wS1/tkA7lrX23HXrto2LvxAbhxJZAMc4/ql8jgQ+qndEWI4X/iPp1icau371jhb6Ms1ihdhdP
tghN+CcA+eCQl/4z8LnyEuM1GAxBiLBv7oe/3jE4ameahbazxoV0PjhR2BPFZz1xpZM33ac4LrXu
0Qqi+vieOLpjgYS1+Y6LjwjJT6YD3GJ34DWH4nitTv5TXoGr3Fkoq7NlCdolto4W23JANPtBKbVZ
6gJsNq9jXFX8S5RU8X3cHtDqgnQ0lc6qKqStLWYrSUyP6l2QuVYi/a/kI4G41FXdQeqPlxoPRlOv
BYi8iOR3O/La7oOq89+RdfV8yjjD4HmAr3NRLVc/CZkg6sjRI+CyoEj8q24om21HXBurpmroA5FK
aGyD84hoZkWYV9aZG7WAhT0ymA9NNaSPKorKKEbmdEepQMU7UdfOTo0lCZrAsiAcL6KGpTEVfZ1l
Ll4uDkh+dSp+IXNYuBLDiN/bI1z7pi9jLZYnveJ8gELHbIZ6881Rmlm3q8QSeYCj/NhBaX/6/wu4
WD4OEH1V76LMTe2kYnCKFWaXUJaKZ1FrxvcygzT7jnXD6YX6MfUP3qmL7xlgXqkVeOy5eZ8Y1/Ti
zOaDHeGodzEltolAm4ys8n57mGu7USM35NrVhGksdwmQcxi2VZu4dJfr8qLycLW9HOiG73zO1RX6
P3GWe8LMolJEdpIgiBr8pLU7Qp8I9MfQjk37C96zfXiLd7DcS9hWl+iLsIvTs0FOJOhknbgdcliC
YkzqAXQq6SFeB95ghDtn21o4rj/bdkh7mcrFogkaVDumMExBA6reVQz/6pbM0EfZOg2/bE/c2gfV
BbvdtGxLxXnkfMtzHRY+TFrSX80Yfs+chrtMB8twSGz/msfvDQrg7c4krm1CjhdTNfmfBtjiPKaV
0g8woRO6Pc0leYG+UnELe0reYxLmU4/Myuphe5RiPisXGbeY3ywSUIzmaLZ2HnJEEbGxFINryW6C
nxIgQ9V1t0qXg/IAmjVXm6DFUl4aaEIqdtFcmf3s6Ln9M1bn1QIFhiynI21z/vMXadvkNJWZ6nbk
Kj7KGwcUOtp7BHxge/PioIS7HW11am2SYVPQIWRuz6OZkYIT4hhErgfW+RbKcQFQHwrzk5VSUCyS
0j4NjmrsnLBrJ4GOaOmcvxm8ERcnrIEq21zcnTPhQIWkMHb1saYwORy3R7f2LUlkyIB5/wKyXCzc
BCI5wJUudg1ciO7bwSvaqyGeSgHUofR2jrf1YCa70da0OR0+/5Rd3uOz4YyRi2Cq8RP9aeVOzX0L
NVi1vdwe19rmgHKu8rqmoeAYi1CNPgLaUnRmTag25vX0kS6GoBw/YzQCNB/iYbkzY2vrhOqYYSKk
YKu6utiOZZqrqYT867ZNhUp0kA/9r7G2qNq0OkU7nAOrobqmvCP2MuG1z8p2gLxv8PRW1UWGY9de
yYUoSPZpAGAwGhbicspMHbwIFYGdtFusRjM1vL9xl2aFLsbJjehlI1AyF7xsdVFQc/+iCYmMiCz1
awWS1pFDoIVPbo39s4FOM0KTgWV/riEf3tOGNBFVwtuNThml42+xUlq321Mv5l+wPKXIM+eKBPUi
UujzZYbla57gtJq4sPNBfiMQcZMq1fSvGPo7gDgRgwI29cfOwSgTgVHR4I3Cu0+7CrDh2P4ta9uY
57Mj2VwW5bbF1DR9rwqk0yM3yfGPRLNQRfsk79U6eMdd9zLQclYibajjIucpm6r1jwnINmT7Tghx
2+ZA2Xd213z6LL8w/pu2BANBvcxZnE5qbQL6tEuqELSZ8guQtwpgpsqSdJGQlKPWh58oqO/wI1pH
9cX2N52nbxkchaL5ypuft9q8EV8c/81Qg3WGCnnCCV2B9NQ4NmyQRPtdR6pefMZgwlCe0fEdo2u7
8APjG4yzUvu6/SNWdgEpPntg1q8Qmlh8gbbog6rmt51MDSEsxG2T1roxGjP7VuRwFnaGvPK9uQLA
C3DbURpZvqmTDgUJymgO3J62ekZbE4U3USJkcmVCIwiPMqsR0sn8vnpQKiCA77gDNUmeQbJB05ea
+/kn1wbIiXFpOCcBdN+ei+Acr/QESudxFBjmeAbQ6CcTi8Fs535aO27mqqVhSYBB9M0Wm3kGnJUR
zZST1Vm07rpWExwzMJg+FynI5SvK0H72NCk1QEbb6ZUTGTQ8DBXXvkvFc9AG15uuHx58hIGwOSnG
Vv8wDhAk3O0Fsf5D7fkEZq9z4i2WpU73Ef6q5p0chJ3ya6p0GGOrZjd+RjFERUVlpM8mOorQkE6H
qb31wO/110EYDjTji870rv2SKwsHbSeW16wG+1okarSTw60tXCpCDjewxg42F9+zgvTYe4Vqn3oF
RqgBx+shxP/iNxIt7fT21EkjHWZG/pzDy/pajPCmr2LjfdI7lJaPpjHRhizKXtwrXeaXCJjWfWBc
FK1wwk/b07FySMy702Rn6gaP4cUwcYoYNLIQ5wRIHsWGtsHsok8Er34jA1bzqa7M/G+UBJIfdSGS
pwF58+hm+yesJAQUiEy+NVq/qrAWR3JCfxPyueecAMzR9kWVBt5ykRtfW2+Ca6N1kf0DefDYvN2O
u5L6kBmjnEV7gU2zTFix7W6hDArvBOGmB77CvZvNSnVIbPtTHF6jSRxmO2NdO6AQNBaC68CGUbNI
tyYjRk+m8LxTjHpzeFd0tO0iXF0c7Aah2sKSbCtaVvCzEXoLuu/bI15b03j50QhwqFQLcxEdCbZM
QDxTTlGqaOMR2l4CSlezSz266YymGi+344n5P7i4ghAK4itbusWBaC/2et+xenB69ygX16IGnGDL
28mLc/HNjwb1qSvz8TlqxtkVICwB6g1adGMrGSqLKU7GfJosVy8V21N3CtprqQ9ZD2VmlXfa64sZ
mxQcrwpdOZnoeXzzq6n7EPNt6NaiEhkdu7pLUQJsLHQPswTSKp1053MSIBN1HSbz59r+UCtLkXaF
SmOaKjQVmsW94UlKVZibKKfEo23Aw9CMjH9NSQj8jspUdSR5H7Sd5b+yFHmJCx35GtpQcE7P76pU
Wir2j75zakup3+V41uOri8O2fXSsMgb51iMPe00BxPfAkoaJ9217zCsp39zTm9tSVBENY16sL9IT
kWCbB8ZDnpQ+TrFCdQo4zGMHBGs7ztq3pXNhIoZFq13XFseLAAxYwrdwTkmYAsXKRqE+yKDD/qNG
gRWHgbzrHrdDrpxoOmcKFRziUv9eDG0QnZMHGCecgGfV91Gv98F1E2oxCDvcDi/AY9G1zv2eU2c7
8OpY//RPUA3gdJnn/MU3NVtQMU7fO6caLeu7tPBKkFYawshSlfJrJ3xkDd4RkfI7x5kuhGUvVlFH
R3xEL8M7IbHs3Cn4MX6Hmwsth8Itksc4roqr7Ygrhxg3Fc/wuffFpbGYz6rNwQF7jXOKOUyvfLSt
72Mt/BJXQ/t1O9LaCiWT5ORiS2rmn0zmxdek5V82ZHDULQIonVz7nnfho2xlvGPW4L4CG1bpVr46
JVELpdaeKvbJKOvmWm2MMriAr2A96QpysFdZrogf2yNb+4ZsCHAWfxqzyyvXGkQbQkhwTog91t4R
lxkLEyCQW9DiOtysduoZa8vSFA6fkRrjXI06X5ZhgdyKaB37BLSuuIisfILqixfcIYJKcQxwBHB2
luXa1M2oAXAepJpkFecRI6Sh0dwOnZPNirw06dbMoCaEL98xdS/jaOdx9K4c9KSbnBNyUf1T4oBf
vMp1qC1oAM2iDLbWpH+9ee7mtovtmHxMQeJ2HlKMdofFiW6fFE37aXixc5r06VTFpfW4HWitikkk
EBHS5vpGjf88UpoN6IQgCX5ybMws06ZSP+A05Us0hKvsGvUVDGdNBwpvroT2yezB62t1kfxr+2es
LB6DsgApi0kmKpdVm4b3HL5SA7uwQfpejyzxtcdP8oJ46UeBA+vOsFf2Bq9lKqaUbFR4gosTLQ8Q
O2o9Rzmh3k8WPtn+Y+wFAr0ckCcX22NbWaZz8mmalE1xBlQXsZy49NJMM7yTMmWotmM1NuLZG86l
0+1AKx/RxBBPUHEj66QgcT6VaAVidBYJ5WTYNahe1OvBilapqdQ3GPtl9VcRAeveeVusZBjgD+Y9
rwMboMd3HhQSkedXzeTTGcIM6znIfPtSaAO+KGaPOv4RixQt+FAEfohD9lDuLZy1JI/4EvgH3WEg
xov1i+enVZWD57sQaUR3pbGQHDgH3Wx7AIbwUZi+dkttIgTGmGE8FA9J9h16NRLWEM6xk3j7HPBT
6CA7ZIuqsdi4FjARLZOK70JngYso0Kqlu5qhaxGDyY/MSXzZDqitzTpXM9kjdSDoEfOfv7jAgNUV
yFVJJsBWUB2mOGK6KS+h8mbsRSARNcTU0v8MNFTHzbwoIsPtkq6bsGjDzelKReIzuvHxbUHrwJ5E
+BE1VQRve9pi1ZVjGahDidTwcRGYSAH608A1+iGya0V8suuZxgXgTo2BhCYgxHyvMORlAbbDf0Bx
rKl+bY92bbVZXKGUD9DQ4Lo+H6yPvlbdG61ywhjdkzFIz9IZPqVizL4MXSYfUyHT2yGx5EOHKdPl
dvC1Q4M3DkKKCAey4BZLraxBsYdO5LtIztffvBBFIOzjsvoQU+7ciTX/txaPKiBNkvxOUubiBXM+
0LAV6AOYo3dCnoJ3IhoOSE14mIgWiD33H2TjQ6A3IR7XCJH3an9Aet6IdhbzSopLq5dTi9NLoy6/
KNjqWt1WYzO/7FBBw0MWWy3/2csC9YmDPOmPLXT3D2NjDunfb//S3OlzJ4YPQE3xfPS+TGH9yMY7
ecjIXVo11FyMZeG4qYE5XW/HWrsBTekASqKCbxpiWR0pSxPYMmwcEvlgQgSiSL0HVQGUiZRPNHwW
Oa5TV7bdaIiYmVCtMET0kB+qumoodupRa29p06ZMQu+JLu0rdFSGVavAFYzHu2WHDy1WcJ+1wrGu
7VHggugp2bPEDAL7DgvNmNTUv1kJpqh1pUxsPcS7DuHg53t51toyYDIsSgc0Oskmz2ejdagatJ3t
nQotRYzbAkit3uQYx6sHLBwKcVARWkStR8p3rD/bcEwq8ySyxhLF4UunFAWWz6cwsaEFynpoP6kB
fnDQTmNYPI0Bthvva4ykt9fE2plqA4UzTTqdgEgWN6kOBjkbIumcOqzUbtU2CT9lkbhFxb1/UMZK
uX1HOCRNycNmYaDlG0SdQNqmTcByd6r0qzVQBT0UkaJdDBJtlDtuvrD7uB1y7XzhACVzppsLgmux
tdFv6AsnapnTDvPoQ+hZ3kFFcyL+WNCTg6lXGikks7hNvlZGnV0ZQWM/b/+EteOU0aomWENbsPXO
l1UO0auuBss5hdhL3HQkSQ1aqfKvNgq6/Lgda+3emK8LEgSKBOay9tL2EkljgHinBBGLK+iB8H24
BIe/UhU8i8B5W3lUYEhoEERBou+s47UjxqLyY1oUCiR48cULYlRy9NRbbo6+osQTYMr7ZPmWEV0a
uBsal1bcs3ea0XNH3b7yA8D1V2YOyHNnna18caqSgD8oTVpcYouNXAuQChUK6KdmppwNWiHLa7Nv
fnZKWYY7X3w1FhUHB3QghVB1MbtpPCG6hUWBO6VVeBujsoOkJbaeV6Zp9OXbM9+51cD80H6j5LrI
gdpOHbDQCUO3K+3occaiHUYvTT50MO4wEcv3Guoru+dPRxXYBaydV9APeHYRPM8ydFs91iFQR+GA
8HXVVMmD5Y9/JPpG65eK5vQd7IIguB/UFvPc7TW99oXnisxcuECP/hUsEufyGL8PAATK3GMHBZd/
6UF+ukat6nsX0zxdi3zEehlssXSaDspRO2ihi1Sf8zsEnKxep5For6sRiX5SbXQlDqQSSJOYvMGf
m7xDoP4wQBqDwQHfhxK0blo/bSWftAuov2O1swZWPweTwTUFesOx9PPjRI8NHcN4fiHKDwMCTlVg
G9ep3iBPTiUcfabtr79yRVgaoHeVE5Re5JIlgRefCeLOIVwF5foq0bC6uhrQvEaKEsRP8GBY7a/t
kH86i68mwbEQ/5Z0UUj5z4foBYHvA0fx3UxzgFgdYKFZTxjwjOgVoH+d33QqAkG3DQJGD1nqWNjw
ODKWwaFFHfZWJXeZLjCDBJWER1bxl90avdgBPK/NArWY+eKkcke18PwnZowfm1dA6wGCDhFiXwbO
EZgb3CgVsj87c7AabG4CA/GcIUmL74GmtExrSwldgReo/6melKa5mrBWba4nxOJ2ktK1LTB3EfQ5
EwZrtkgKys4cJX4GkZuWWZAczRrg4hM6dAjL78yztrLZTBYxmBJTAKBZRAKebiLYkiIfWioIe8bU
u38iBgEvTcNkubwA+oSahAZ6lopzNNx6elRcAmzNMX80yxsE67ur7Z+0ttpN0NfcnFSLeG6fT2vS
FG2g92rk2j+isOruzEwpPwovCD0kVox67zxfvTApkpr/Fc9c1LhrEjsd/YvQNYxIdLd4e7XpVasP
sMlVK7gvqbJ4n7HR8CEDNngR8QKC4Z4GZR6845S1AKFS6wfyxvyfj3y+S8igkD7TsrQcD1jmRscp
6/S/TLqoO3nC2lemXmtY1E9VcsHFep6a3pkgoEZweEyIVvUgUzwpW/B9B7UrpXFBaqbuLLaVzIgC
KreITtFoPlrOxzdg+KWJPA3dlLdt9sHxhri5FogpfkB81Y+vwrL3x+u2QE4Ta5YhQ9x+e2nNAZaH
GhuY6iOtYQej8PMfUCAxTEpAbqTUzVytSLsC4SW6PNRVa4kY2KycflUb8IneM7U2Y6b6SelTn4+X
F5UTRbFaT2VPu3qudN/6YsQGOnG4ndIudbcHuXZSUXgBtGGSgIplG7oipwdIWAdugL5YdGch63cZ
GrF+lWZ5q95sB1ubUrqMlMV4tFFFXnzRfihaPhZ1wFQjh7xERgMdLR+O/FNOrypA+4scBTnpyGmU
Q1Tzo3eyhbV1PCfUc8JM5mcvLoFQbzOZe6Pv0pd37oDFV7/a0pDhZTEiHXKk5ZJ+3h7y2iKiKMOe
Ib8l9GLI5lAbUaRzM6Zeg9Cx5mmdcYcip5VfForpX5SK3aGsgEKpv7OIVscK3+6/Iv8pz71YRKoX
q1iP2uS5tt3ql3TY0SdBtxXlj95LfP/CIePJLreHuxoUUiR5NUgo8CvnK7ftVbtPyP1cLY/nMhya
nT9HnC7R2pGiupt90ceds2ntC/9Bcs7ZhyblYk4F+ESqjE0ABlc0Vx0iYoeQM/omQDrjG8/koUGN
IYqnnZGuhqUJyLaBe6ctH25I5Jrt4FNPzfENePZwwXmuseq7K1Xk1K7iFA+lg58oGO9tf+G1Sgxn
Alf4fB4DZFocDkggmVytoXJqVdGP9zZS5bcoQ6CH46uNxPYRBn1ih5W8B0iLF7KUR6VkDVyIqp1Q
FVAL7WsDgNp/R4JFm4ZmN8td4zl5PvU60kczAsx3mwETHTrdVv8D5cLmLztuvO/bH2FtmVH70yV4
nfkwWcSy0H1JJ8vwXT9BY+4i7+TQHcsKjpDsRHtMUGl6z3QbrGlKAjC3LeN8dFS0YCepSejOBjpP
w4SPrR0Ww99aGndo/1IyOKoKqnnvGKdBuRUI5XxKL9Y2YgwhUtdB4EZTOLk0a1r1c++U+vTkAVyq
jgZKtHs99Xn9LK89UleKPVQluPcW3xaVInSHzS500SWpv1dRPYtUTnZxIfUU0bvtAa7uIpOsXBgz
s3sZLNfSLKwgCEKUDWoEQTBfeeRJgEtEPuhVcpXIGM2QKszRv9qOvLaEZsAvZR7qANQ1zydUn6KG
1xh3bIBG0M8uDuwHRK065Ne14Ec50iHYmcu170oll5tvRqIynecBPSXRUGDQAxegK+hqDeca9S6u
zaK57Hguhzsgo5W7lm4livu8AGkNLNtPyI4Vs6oP72Le4PVDjdVVwWHgj2ikpVM9fmzbGHsRmcwC
SSG+qsXV9gdeGa8EVDjTCOk50e8+H6+OxnM+Yb/lIlumHQut4GHQmPZfIzjG5+1QK3PJw4clNGO3
4bwsbh0MjxBMMtLIHYwMq9lpMkRxp1DoQanRHgB49k42ljsLaGXpUjawnJkqSe15uTetFhuSrDZC
3kKdODpOFTjoKgr5NyJx5n3lJ8m1J0Cy7iyj+aBZbE/eOTzCaMCTHy4pJxKtnk7Bw/UEdBY3MwC/
VfeIz0Yf75znq+Nj+zNCHjvQQc/nb7Q8zfKrATSzgVP8RZJInCpiasXe0UYeO3nEgsmqL2jGg+F/
+3yyL2cCE/UEYS8OWyPQsIcZE/ATfp8/oBxmXHVR0eAHYGjHRijjzim09k0BiMzcGl6SbJrzocLG
KhNMtkARdCgD3wozBgYri6TfQaKs1UmQQQA9Qf9I5826eLMhGJYpDgJ6JxCH/W2Eqjqae0p/O8pR
uUC1J/6ipWgoXftVju5xr/xFHQeFGt9qLET2TAspsEk2JWawerezrtbOC9iMswYFefWrzkKZTsjS
t7V9Ag/kqHclTqP+jSabvv0SYeigHErFaJ9ASejltUHryb99+5yTNVBqg07F3xdzLrvORKsPPCwW
MTjHBPV4HAHl4c5imRfYsryD/itn1j1EHICINHPO5xzL9EDHnMw71XDIf6mFruXYeFk4OBzDYlLC
g4XUa38/TJhrP24PdW25AUjgWp9vHoCB56G9EYKSKlLl5EkwVxe6UrYdKvmy/v2OONxx0NNmiMcS
cOtheJQiH+qccG0ebuKiksmFQfVtD96xdtLTxEWagSKUFMvqX44OMEoaAA4RLWwu0NBK73UVCUdo
f+HX7SGth6LKSJrJO3LZkMrSRkGvmVC6Esc3Xar+ir2q/1rU3KXviARoAYwT6Sw1lvNJ0hC5wrI3
9E5pGDTHOMsxui069YE17O1c1WuDopxGmWGeqldyBWVsdlNKL/kkQiTFx7RO8YgP8b49+IXT79yV
a8c6WQh4VB6kkGDnH/PiWYisda0j86+crMDHnypUe8zjZdFNuHNion7rYKIy3Tn6lO9M3byhlheX
M5/njkr6bCzLKXpCsdUE8uvyNKl+sj+K50Sqv4pWcx5EFHjouluzpD54vYcmbqqddGRl3LZKPoK0
BwWAV810xYP12vgdz5PUyZ6VOh3Gi7FzinvN7JIfVumEz5WDZuTOsbqSmvBY42KZW9RcpYv3f4ym
4ejbceAm0s6+py02OHZfm97BUmLjiawh2jlcVgOyZOcjnBfxct02SJx3hckLPMBh5xvS2d7nofaf
RdrGgosk8XcG+PowA+REBXLGshNxCeQuZzXeHDWt02hn0RNSjdxXJGH6z+3t+Gr6IIcwc4A9KL7S
K52H/WLZ6pGaZgqut26Nwtmzkwm7OXSDLIKDHPUGlTrdDpHWNN+siLGIu0gN0OKIBoEFhQuLm0vB
k+Yj2of5dapkPaZMoYo+/Oi99S6cg1IwEsLhOAAjfz7YZGBhBrihuB2zeeTpZxzjCn1ePLC0J5Qx
87eedcTjeUkHGFbsfIafxxMwHSmDIkJhwVTvYEIUunrAO7ZQPoWgiZK3bsU53Fz/oyJmc/Mu0nU8
NnJk0uMSvXUb0Zmgz48YBGU3cWVW13lhWBeYAMudffF6AbH9eb1zPgPoBAZ0PsZxyIvUMIfcncsn
t4Pm3MdeiFyx1VPKTsuIgmPQVzsYxFcnu05QXtEWzz5OW3OxansvrwLkXnNX4P0kjwEVqqdkjNTx
WDa7r6DVYCBymUq4HHTSz0eIIPyIpkdSuCX5zrc2z4tHWdC+RytcHd6aMc8DexFrka11oV312pgV
bjLi/nKJ4DnavSAJETjd3vevjrM50IxOIFHjAy5fkdpURPScevRRisJ+7GMkXHGwji886Wsoh9rt
Toq+tkzgmtvU9HgMgHA+/4gDt0EFHjFzG4jVtw2L4xa9+LE/4E5q3su8Vh7LsLncHuSr3JtBvgy6
WCbCDLHh1KPcTat8emBlKNjFhgPW3zYuMd/aMvF/BZhsHrrU9HYO1rVVg7AQwEUQhLoll890VNkG
VBlyEANZDVgrsbvj0CG7faRvPZy2B/rqspgHSrqtcf3TPFkqh3l2IoGnN7mLln/5GGP0jIR6nmV7
te/VDwrPHr69hGe13OyaoktlqtvMnSg+o9qOI5XvTP+qVO/XkEtK0G1uBvTMiizZObpfZTl/Rvjf
kWmWna+fcuo0H0O+zEWS3v5W2BTPrAk0q9b6OHC0nfNl0osB5zucvLwZCa182f7EaxtGSD4wMFAB
839xzhktmu0F/okuiId7TSuMj1pl1/gkYHvYDVr2Yzvcyn4BRIP+I2cq3cFlmalwOLTZ++gZ5UZz
KNQhxWbTpijJ4RF/QVvUfuhxcrjajroySJhzvACIDUF2WTaM0SzJnNbOXLD48j5Uc+8a+lx2B60R
k8QY4Y/yrWkO2CQuYqDTQCokd8hiXou+qufM0c2KJr4cgkorbyoEc5s3X8XncRbnT44Sy4AabOai
XO3h5gOT/Lprkb7EkZrix/ZnXFmsPLaZNyYD2PAyV2zTkIQgzFO31otSwNp22lvRVvXvGSbtlnEE
+RivAR5jh2o2iHmKlEF1rrd/xOpcmhCdyD64nZeF2KotRUjxl7lEjZ3SUjxd+41n35CQTNdTAyh+
O97KgQfIzBbA7Yj5KtlphQKfudMzt4jxD1EaTrlDTXf1ZpqcLNtZNquDAzCMbqEKRW2ZyWlmiRGr
5+ccRCEK40E+PdEwV2+rOhAfMc30d7bj6uB4Yc1gM3bIUvpHSB932onB5XFXPQytodSHou2D7KiE
g6PvbMO1zY/CJOVBGj/0jufRv0jKrUKTVVKHucvuGA5RhG3L5En1Udht+5lLfbr09Fr+/fb5Q9sP
qAuKHRRvFtmjb6lZjMc7O8QQ9genELhgI7f/I5Ppni7I2uxBmIAdT49J5aA5H5/IUbPuR4yBmgZR
9IdUj0LlLh9aMX4gRx68H2qr0FvcWTOrXxVeKuAtipH8/zwqfgGUq6HmuFGhql+Aidn6daMO8S9R
avaX0os/5GqArvT2Z125MgUSvrMQz1xbWZZ7ZWOAh9Tr1FW9OvzqYGJ6aFqtsI92HwqMTDPTCQ7B
aGv5TYD9dbCT560OGqoXQgCzfNMSiEqvJ/eEgjRXkiCe7nl4GXVO6dkHpanEZRtMKGQnHZLY26Ne
m2ETVswf4iNnz+JYR5qgCfDj5TDoqxS4kj3hxpQVN1E5q7IDhnnHMGfWBFgtjjvesedzC11Nz7A0
RJJPaMl3vC7KYwUD+fOkNt2t2QAXvYg1v9jBVK/NLWt41negT0FX5jwq1kyeDgwVQTDNQwx7RP2H
NMg/CRUvxqFvlctWN5rfcRPEz9vfd21aSaNtVpTF39TFWsZQBnvJGimysmvkB3TOQQLgXJAeiqIY
j1qVFkfHLPYU0FbuNU6XGQ1AVJq24ny8Vaci0RH6jJdk78bUrf6px9z3mI3QJY9hXeDeEmct11rg
eOZTUHXy1/a453VzVuyaNWQBBYDDZEHT8Tv/BVPcCdUr+QWZNtnRXdilwSf6J/ZwtR1n5bwnzvxO
oWshXiFqtCgwqlIiKFTiaoKHWjK27W01VXGO0RtmBjfvCAc9kXLyLGCwRNtRg9Eox1uRi7AFKymH
nKU9WJ7hTRDJ8gTZvrefSqzb/wm4OOynfrJ4L1vIdXHS4hIkFdxRFac+FRWPQBzgcIkbwuxXXPbT
DnJn5WggNPgZ2qgz12exVSVOoXEsUU/SfTyGDlaLNf0VVh/tt9Lpnb9iZOl3Fs3KZiHijJhGLw88
/CJib1tDY+B/6lZlFXxS9UCCxRowTcXcqfobr3sH9y8LU5ztSV3bLS/DLr5x22ELKAwldh2/+pkX
ubzPjCbGgCbvyp+FV92DH/qEGVl7h8VqXl5uR1/9zJSjgVUgV0aidL5T6mwEE9Uww1NX+C7Awvsy
9cefjWqM10Yj+7fn1zwXgO3wROOv5QpGmDtWoj5OXKttftVVjqGU7gtX6YS5Jyi9cuqC3qOgj6QY
AlzLR4poWy9z1CBxnUS988oivdMrb2gPteK312ETNvgJB95sbPx2sPN8/LwIvZhSp7TjEJXlxBVV
BGdGlo68dBTDPDWkgTtfdG3Vck8C+wbGwYm3uEIBm9P7j43IzdO2w0ll0pruTiuTDh9ARTrHWNFw
PetKjKJutpfO2uFHoYs2HmQHQKKLpZO1vtMkCpBuoKvj/WDCNbNB/f822rrdyRNWQ5ED8gr8A/la
hPLQ/m5FoEQu+OLq1i6n+rbLoXUmaIY/vWNUtFEZEpwrbrDzDaHkoxmPWHq6eOmijYaj4GGIW+Nj
KLlI3hEKC+ZZCZEi/pKZICcWrrDZe9VU4rDYxaNxZQUGdlJBIvNh55xZ2w/Iuvy/aIuF0ozxgMgj
AogarnbYvBVAuz4IrzcuwgQngBKrJO+AULC8Lsw620mBXgO32RKAA5EKQbqA9bL4rBOYS9XviJ62
JIR4qINTPNaa1iOWAAdMAqAetAfKcOZzivk3vh5A+O8STML3CBprawnpMY48aFe8YRa5gVa2I06O
Ueqmfd1fdUEs72nMV5eWiZn04e0zDFgdERioyeyUxUGADzVUKqEkXCkYO4RpG4mLIqxBTJcNreft
YGvfGByOMStOoupJA+N86SZmXShjlkcufdNmPGS6iPvLUZ3ayy6p8O/VLdH2FzW2seOdwJ7to4Mj
W3EE9VU+bv+UlUOJ9yFnLzYXeCMsAYK+EwVDDRDVDfNEPmRhrzsXUumx+vrtpfE856m2t75XbjKa
33gOog4zY9kW35pOmIURKwCvEszpLxNonriSWOzK731UlbD+QzuL33570uUDIYMe9ZzhL1KGRsvR
Vp2G0LXbLLrzpiHHntrphxs4pOpHv1OVNwtug/CZn6Ym4WYdnMVJiF6DivOnh6zvqMgDjGD7FvfO
5LNJlnRhRX6/F3AlleY5ykSSIqCLsWxO6X2Tq7IjYCQi66JttCG/jEUv1J1PubZk0J/mAcyjmwtt
sXhr4VuDL2w+ZafEj1pUYxme5kbv3/e0OP3rsrCpLXoISAxvjcyOoTU149coE4FqON82YQhaQhPw
d7Le4WHdUTcPEGjSiwQgb+wjNgKOtrownUz+X87Oqydurm3bv8iSe9n1dCBACCnDjgWEeHm59/Lr
38O5v0/KeBAjno1soWiNV73KWX5/8pjM+4ZnjRQN+UaMPU5HRl5IRVDYa3+FGu3xlaNJhDnwEhHw
tSN7MFZaNjXbsdMuXRVndyADz1UjQClAFKmunA4sM9eN8iHtkb1vqi953l2FLWrDOMin/WdLYnNQ
Oevu0uTQaDYuNizWUDhUe8L5FZv1+BOTyeEhwolq5XWj89nbdh6KljA3DgAHTsnpV5VVbw2dJp1f
La3PfpMr4AE2hrCG6zTDO+7jtTu7bubPogpG1AzuBtzU6WCFNIiopJkcXSjom7AOpz9mb48/Ra3m
3+d9dimePTsg88fpFNWo9sNjXAq1T4WR1FUTZ8deWOnGrOpKYLflpdeJV0xPyIwNB8Q0vf/hM8nj
gaVpvOBn+IIgaOxsgH1+LL3KXmeZqqg+HJPER30g3WOd22j/04gWpiisElKmixZOwUmUNMOTY1pM
vT9A4P2SOm34ReCMuC1yt78w3llcxLwSN7uznMYslLvYoKNhF70yuOlxgPazGdtI2TSqNXyn29Ju
8XuFF5PGgyRx8IJPGhXxYJDFQ58Fj8y9fpZyppkU+C2P8luhVXhnTqvmkkXRUgeHEIeYixIFzyKs
QYKe032KVojS2rWhPWtDOW7zqmiOlPqgBkwq7GNDHIuhVrYxLIHv1B3qG9nWX4FDNY8fH5e/ej//
lGT4HcD9/ioOzgBH7tvT35HlDUgRdSqfLD2xlQJ3rWTorjFmblFUbz1UpPwcTkG0QehChScRy9Co
fQd3+/5uSszJ3Ietm7evTYPgxjpFz/iHg93eixMD7IpnMMqAyH6UA2QA2+p1t1Vv129gda2fuB6r
ta+ZaXdrFHYbvV74tPleOf00y4P8OTPl5qtuee80dtMXUaBFT0MP3PkWpEPzhBsu3tKEvWDrR0cN
NzFa0NY+MkrT2JT2oCbGJouyZLoe1ULT7p1IEYmP71gv1mMmwxEaZzQVO2XM4+BWA1KdH2RI0QOX
SwR0DkWqp9rXOOaPjt0Z1gXkxOJ2460HOMGBn1nksyblXLT4p7UwAegLHKccn4Ea5w9660Wt72kY
KDS6F27trLvADCP8WU4i0qQAJ4D6USAleFzep1GfKQmEuycriQprp9QjiZgPML60rzSl180bB0CM
9qVqYYp5SBeNGyvItQzXbcdMt5UM3SdVCEVbB96YSh/gV+euysguBMb2osoeUtwyY7/Pp/DOamF9
3FhuY+A233h9thNuqWU/azMIwmvTDI28vCvzelSbL7jIpjvToLvyMEkEI/dx3uIlie2AUmAIbFZD
t6MPU12pMktrHIIHLbqftLD/ktmV7vqO0soXuxZ4JOZmNT2aGdI661rpOI2Jk5RbOY5Dt8fEMw52
uex0qI1JmGMPl5RSbtvCG9qrwZ0qam+9MQb2bd6lyWtMQazzHT2oyo1jYDz4PJojgvF1nDhylaSx
FfoDOpum3NpJH0TfYIAkR29kyq4zWuTOqrQw0vtSlGhxt5QJTJryfmOVlnJtlIHz5BAYiY1Resld
WU1tg3ICruU7C2W0cFN7Y2IeBoxii3Wjg5jcTF3VFxsMapPGb5LBe0A6VS98tbdqbwdGLw780YKB
vhrC2sB3uDDGZgubp40OlUKFBsGCSXmoecaCfY6gQOoDvBrEo1f2hbvJNFu467oF13qTqWqRIKdt
p163QbBDjVagcAfnujNzzaFtgGjcqiwDCTFoHNwfBgVS+9rBO7B8JG8y21srtzKT7v8UX+kt8gDf
CsFpvamyarhVrapt/cQSkYcO7VSFh7LTB4+nryqtjWnkWrpTWs+RX9RYj+3bImpscL1I50/7OnKl
5zeuAL+eThm8e3NQrqOWVtyqU2WfPUGzxFly4IF/ce3aGVelnRf3XJzzrEkzHPAC18V4bSAZkdw6
eT/9DqdGoIPd5E6BFzHqKGg6JGoVOLpfdFHvrnit7HEXYg6T3k69qmiJb8Rcq8VaSVEG+GISkgSP
WNlo7aEsQ0/7YqqVkh0CbKyHfGW0ZZY+hmmqhNsBSUPxrHV2md3VqpM0+bpukkDf9IFeIDHlpJEq
fwSKaIXu91rt5Poq7aPU+qYCOrSv0xxw1cEp8zCnXUTesOLotc2j6ip6Fm71yTAKbO0jxUFSM7XN
4Krv7QE3kioK4wrSdpe4svGxC0G9sQr0WKx1ewyoqWOc9KsYRah+F2GlPky0BUO/6sAHHiIuZW2L
pL/+FuAJdm1qCACsIYFjU6p3lWo8TkIZ+2fNKAyAKJ3ayu89UuK3pmKI8sZqeZV87iZEkV03xI61
DHpvWIWW3lTrzrOB5fR6nqoP2BzLtxaQq3WrqmREIzU92x8UmU4rzF2t3YSEs+arlWO/2FNm/CxR
udDY3gKjbXucMCoOCqNPfE9x6trPES8KV3oZ4mVaOnVeI6TlohhhpsUA1GiKNCRxp/bVxUc7XdWx
kt7XQBZdX9i5O+wz2iyj39VhgJOvk+XpVYnlVL1VRSMOk5EY2rpqMD73vbEZGwTuFNmqG8KpPF2j
PuvedcqklH5t2pm2NgMrFzvDlLqJM7KFafG2mtQyPnRwlmpQCJg0Wkf0RtLXoDM510mb1GKN4Gxn
3sHEa9qrpEJr9ga1edmlW6lOpn0VVYH4aSVyrNfJZFgCIX4di3GnDK1H2OWyXyvT6OApi5xjl4d+
6ZJBr3Q0se9CMw6aX4kHZmlFg0iXOACq89flRaes6errxZb3H+2touWK+pp3erdX+0wnXatgkazS
QaTTdd0nQXsHwRodhARK7q+KttEfHjYz/B5m47gdNESrXhvHDvWVVU+AvFDxT+qdVUzZverFnrXK
7UpaG2Mw22I70mzqVoVdmsNWoa0JdjvG6dIfYzCP+4T+iFhngen8xMw1Gq/7ZqYXu4lltoe28cZ7
IAhR7vdT02Q3VQzaa1PY0WAfMq1nP2tprts+HcS8ejCjLCp2oJg6exOoGWj0unAU7abrkBHS1nVv
hdrLmCJBdatCMIUhbw0y0W/CuYQKDiBkPj3ejHYVkMcUP1vZF3m0g4iOpfM6KcSUrj6OgxYJCvUI
FQl3Ej0e8JlBscijKT6pyoQC2bGIoj+yN/Nr1cyxE0hB2a6JzpofSMvrn2sT/TcoEAHTRBVu5kye
Biqdxjukpq197IZe3Zs4UvPET9PwQD5jYk0dh5ewl4t+zX8j0seda8SzxuwioPaY2KQrMuuYVfVU
bbKxmq4R8HZwT3e04JZ2XBOvDGl1/Qr4Z75SK2O8UE3VzbNgCQTt32YVCBpoyItaV12FrkXjRj6H
olEeJGSh5gtXa56vNYD+7toKqXDuMquzvLs0hRe9KdWm7DZVOBGzxIYEcg/ZqjwEoNUfTWCyHfXP
xuv+BL1w0TiGut5GP3pFqOoWAkaqHiKvqn+XmW0nXCtuml9PoP+6PaFQZlwAgZ4Hn/SHZk1+Wscz
T2K5pnKwa4SUrOfJ0MmLeOy08D7WRXXdK10V+ZRw8+pCEWhRESHgRYWLMGSmFM5ya4v0pGozd9Sp
hD7Pl3rrQxzoo6tWoabgI47QXtJ+XW6i2SSEyigFfmh2XJuLTQTEJGi9MZ6eZWjV3T4Pm+SxRG29
vQuMgPfQJeTCMJ7rYNjmTWMUfpq17ieVomjS00lGEoWqHm65lMBODw+eHxq+77b2HBgJNuEESL+0
xosziFiX9FjP1pShqHDRJ2LjUnead/Q/CQU3hhRhU+jPRBDZr3pswmtHRNVTU0xjtys0J75k9rPI
6/k4m04CwHm0SKl2LYtrMWpxMemfePESU1i+4hT9rdal2k2joBQYFjhrOHmBk8jQaMWFq/BsN3mz
9Dslvb+VE2sJQ82snv5ppciXpimGchWPdnRMKdyu7SFJLmTW1jL95JxRfpp7KzCNGXiximGPXusk
IvV5kHjKbYtCy9r7QamxkLdIFvuNVWkTzCkuAmud6Yn7BAKm01c0wGCkjUoSDYkvYc0m30SJlKG9
g607Vbd6kbXaHhdy23uYsF0vMJKffaozvzAMUbxFYxFYJEIdDJDBz9FMib4XxAzhJkDSJL313CRN
Vzrw0Hijt7p2RKSz13zbLEvwqQWdShLJQtZXeSom8WhWhVXdh5met5jcG0Obr0HSq+FKwWZdcVeV
0QfykJoAd/08CnSsoyHGKhtHjy3ZrRq705wtcspYw68GE4UY1AtVkhC5STurm13f8yajURnIoqsf
zIlg4acXhGn24ojKqj9ZH2Snz2RMUmgV6hH1wcWGR8ZZRn3Vj0d6MuEmmjK8n0Tk3jqT8YJZpnKh
l7i8UHh8TYoQ8OUoVvMSLl6EphKD1otGPSo5WdnWHuNwOyqxfq8mVhLuVHfq1rqbGNKPBXoofm3n
sXnhDl2ecX4D0sYccMpMtDSXsrB9qCph4mX6MbRDY+W4cfyY9bnw6ZKYBHfQBS8UfM+KW39H5I0A
oYJGA9WX01slLrTWKmWtHx2T+C1qEEhIRBVt+zwIfKW3px0SKNoqi5ofSqTIa601w5VbJpdsCd75
cmae9wNREIp5f4sb/9xuqSVS3orEOAZNFB1U2G0bs6vGr4Db1Ou2afv9x6HWX0P6f0tOfPhMFOZ6
m+VpuWtOP7wanba3ets8jtKrfztNYt96ZJj2NZQlR/WjVrreumniKdlhpKZQTKiUatPqXTGtgx4M
4BY8S3ChaPROAOjOorxwRaiJm0vyRoiRUQud0DwCtRIrHbGqjZuXrepPXdY/pTl6D9upMgL154XZ
WNaO5tmgSwyliTv3XA+2jkcwhNyMRyHc4Ac4nipdo05a7EvRGN5G5GKc1nEgxTH28uonHWq5gdys
ap8MXP7+DsYHEDbHh0ttGJwUcmn1g3Vs6869l5XurAJP2A3hdukQ3rt53O4+/vblK8eQrD97D5oF
ggR/e8L/7LzWKBs1qYl/VXQAdg2wjyvijnw1kGSt1RjSYRoZ2XocrEtuRn+9BhZ7EKAUHl6Ii7MD
ly391qDAhj2he4yGIO6/yIyY7kEkpgUOJLb0doMsWFzdQvI2VqPduoggkcH3K4n8+G2Okp04pLJX
9p0dtNMfzOX1NvJV+g3Rtq4dbXgdzL5pJS44QnuYIFa4qwIa1w2koLr49NVF7ZEmFTL59I2App+e
p7LKW8XJE6ax4GGRVttIXwxmAk7Ci+NbDSzRhRDh/MJmRGBtdJBcug9LfXw7NAOtoTp97HroRpOp
NL8GpRm3jUjTKw9rqn1tqOOu4MLdJVzvF7bqMkIB30bXE8kmQoc5dVrcnDgONia5sX30OtHudDdv
1qHwBkRmh2n78RZ955ZmMN4kpGWBSNLqOJ1cUZjTGAyFfbT7Kon8FuWmQ+NprfDz0jabdee2CVWs
VvuCYXzm7Rsyr41ORwvAXVTk4YUjc35N8XO4PAGvq+7cRz/9OcghmV0yavaxHPXuKwYk5UYUY7J1
RKH5E5zSnZOYn1QhJWv8b8IhYDmOg//x6aCDq8C7LBr7SODi7Oxc7V+k4wAHqWHufK7l+v/GQr2D
0j16eMvskBKxUVcyto9arssfPSKJfoaY/6HO8+zC2p5fP/N3Iakxv0MgxxexZ+kByFJY+WNid1hX
8S74XahXqzHOD5EVKgiPIdCoW2F0Yf++PzD6W0DmYbQtv1EY1ITMzrKPSl976yHqsj2WEzg8ZR4a
2W2+6frqObC09ELqvdQQYXKR02FQkgoiHZRMTxfS6trIMkWZPJkDGiWPIIs9zTfcUKPp26qJn1v0
ebZjavTmtkzN0lmzt2JtLWkzptem0Bo2fF9QRa47Q24MjFQuGWG+c+DoJhJ3zuhZqMzLnl+UN3mc
p4PxJIrmKQiSeGt1UqyMJNHXcYi9IChMc2XWU+GX4ZCs6iH0dpLS3frjk39+yWBDBf4S/w2kDuxl
WNREat0K0blHZLoEkKNuuK/LTnkee0v5fPUJ7CM6EZQOTPr6SzAd0PIitckLjjEdiOtAM6pDICwJ
3F5VfkxaEyObWV061fOpPX0C6ROBdCefpStPPeh0M8gpdJLJ7qKnSjdoXtB+P7bYT9SE+ma7Lqp2
+P3xjL43IMpzs/vBnEovvZuou/QiNFX51NXW+BPobr3xKl3dQWUYf7WN+vLxcH9DtuUHEl9ASpmd
2mhWn34grFunaB0nfCojt7C/5WmsFytqBLV6nQg18pWC0ijSWr/rQQTXlYFtoj86jbYriMQ2nV3H
YCj7qE22Vo/T/K8CkuuFKTm/zqmzAiyB4IDmNvHQ6U8cvWE0oqB2j0FlFuvcogYnhyYhw4/7VzNt
Xb8Skgfm45l5Z2ujwwqzjIgXsteSGK3USTlhn82oqLsAVIr1m8kbrF+qImt5Ic05v+vYW391JFFC
JTiZf8s/MZ6SWDIRKKY9qU4kV2Wdd7u0qhM/I6i8toXaPoxaW6zCGDrJZ7+S0aBQADnDKfGMcFDg
PVD3rUieEBNzDB98Urbqa4w+/Dg1LynqvrPZGA0cHaBMyMnIHC++Exutduzr+AlLTFVfZU054Epo
oq97r0hMGzdmk1vjOkzQ+dokce86z5C0h7uCHmzgW3qg/lGRQHSux6Irxw0KlK58jJuaffrJaSHC
B1Xt4G1E8eysQBlheYkJSSNeopFHZ5VjJbomSh6DDXrTl5ATZ6s/RyqIeZJYkVcB4zidlSlOK9yb
PPGS6kF809lxsnPTlA450+N3uWJ8r+zoxqi76sITe3bXzMUL0lriU4Sp4GKcDiyygfoN5aZnyfvw
TOFouu66YvhaJOXwDCnkkqvH++MB3yIOp2ZyVsLIHCM3h1h/Duo02+sJLlzdkCWbDKm80g8RW75Q
M3lvQDIYJOFpzvBULj7QCZI+ioIBiVS1cJ+nbrDvs4TumIqn4drozIs2zTozdnKbcj3hxsQZ/pu1
Ocul1FRRtZauvLpp1drrvC8bMh5d0AIPvCi7NiqRdC+JNjqWchBQnfMHsNBN8y0zxjLc4piac7Vm
sS6DC20U4vHlb5vZv7AkeEQd7TyuqdVQVg0iy6+gAoRir3WvFkRSoHgjZ9UPmWsFNy4VhV2ouMl0
Z1ZUuGkL1iR3irSEd1uEerpGfiZz1oNmpf1tU7SIwmSOqdb7KnP67DAoIRJDCRRrpBeBQ1n7qY7M
aF9hy9lte7VLlV9N0AJ8pHxmJBu3bcSrQawgcN9piM77TouyhzhB3V2s4H5mo9zYhVGVpZ/ROf5O
/1YZf3micY6GRWL8RTMj80hsLpPXyezCdiO9LBErAAvJi2gaJ/KLzMFNr8ANdOeFJeL5fTeM4r7U
K7pWTWHwX1eWSjKC7h5d0P6Qh7YVPThStg+oVAbDXsmC9BuQERQNlBnBtB6lQxtQiYfietQb/XHy
6kZ7GtMJJ608jlN513VyuLZRg4z8iY5iMjt92On32hxU9eAONSg3f6pBTK9r25A3HmRX98oMXaP1
nVCp8ENJqhh35KjwmgOtIFG+1Sn1jFVdahVV5knPHyRMZJMmfRQnN9gEGSrL5wXfLafFtqXW8tH2
LTs2EQ7qhbKOckgBO7SZlZsgTQdvFfVOXj3a5SjUftOaZRFnGztAjVdg8RMKdzsAZv81KVI1X2PR
yX4bpdQet16pGH/MKJjyFAqT61HGtXvAUP0nH+AZIgwskYOL+IFN7fP0dlIVpZi4mLwXkuvIN/G7
f7TyMH0Dp2B9UkUKrRzY3PMTzIWvz644p2PpoxmMkd4HLyr+OHtZT81VHZUqIqJoWZTdRd3Zsyt/
LiDNMHZid9i4y0Ka5oVqlBbq+Mr11+xE0rfbyGzC7Vwx8CtQhUgKYxWuRn18Ib05G9mB+gY0mB4x
5SSeuNMvzW0ED9KxM3/bvZpWyGbAllqDC9S+0hzMv1cgj3DMoN6Ye7sGu3tK9R8/rWdlEYIqpGbQ
zwINOdP/Tn/AmA6RlaZZ+KdBeTD8ariN+0vptYkgM63uYNJLeT2VQbWRok2/8/KOF3KWs3AS9DB1
ETYXWSWd9EWwRa9Uy0jK4hdSF20XYcMTrotszAwfVZZbBQ88F6CAV1yCgi4fI5rmKN6QTJBOzAnF
Iq9M3LIZikq1X0b057flNJaHQneLXYKmKrqPJaYdH8+0yUz++xjRdkRLA/EJOmWgipf2k20SoqLs
cIDQoXMm8FFd4itz/HEB2vc3AD8daNZCAOKKug0a7EsyLmLYSRJ5uUcjzhJfnc7r7gIX+nGn9s1h
xM8t9IOCmkFaFebBKItnvSmU/ccfe5YS/z3CsLmIo1hd+p2n+6rqtIJmXeK9pGWrV+vAnlw/IsL7
LppuvOpH19wIW8av/RAGb7qY+rvEytTUt1LV3X78W5Zn7L+fgoo1XQvgA0t6dJK16jA1nfdSeG5r
H7yuyyq/a/Ea9b0e/Zq1oZUTTbFcftXaMfz68ejny85qoKDy/0dfTAQSXKbVIvT5UvZZtLZrdwxX
hkBE7sL9fL6fGcclrIJ8Tg1iSbMaDX3ovaZmwhM9/mZ6sHHsqbF2PI39tR1504Xmw3vjgV2B+YzT
D2DcxbnNO9cePW90X4beMtBxHbAyH8d+hfGN+dSUVXTh+5YJ4LyK0DaIjHmBAMbP8/xPUtbNGN4h
Db2XJKyse32owmMm3OEwmTK5RCN779vo71JqmGlGRI+nY8UVEWGFofELJvTOsMtbO7nOjcidfCVR
PNx4E8v4/ultAhhCI7uhbIOM0WI6TS3rXUXmwYsSaG24qumphFs15im/cA29cxpmswIWjf4Z7cNF
0ldg6TGaxRS81GqRr/Is8IB9FMrGxod3r1djsirzoHqUsqp3H3/iOys4ZxkQ9yEZUJderKDeIL1p
lpX3omHR7u3wpJaYUZnmtFEH4HcXXtblu8J+QYiSBB75RLS+lnx2O9IbJdFC5SUxFbOeC7Jj4te6
LV6DQkl4aZvUDw0v+PXxR76zdYhYkH6gMsYuPas7C9OmwmwxvUEVIjGRd3tSxeGgYGGwseL2kmvL
e+PBUoESQwrHmPP7/s+xABdWJZo6Ki9z1/5KgY+z7nL4UxvFjeSNySxcagK/t4yzAhaxwkyO+YuV
+mdE2k7SCxAveQlR2wzX8GmDlaLbMltlQgYXdus7tydjkSlx9OfW2yI+Sqxe1IXogpfMLFqd9qYJ
ZEYbJvXC7fLebuFtJt+np8x2WZx4r6tKI56c4MVJw/Yw6f24iZM4uqKbGtw45ZQcqnEKLjyS7w06
+4pT1IaBB5LgdO2GPMi9uG7DV4VMYWUmVb/BHhorD6GV+7ZozS+FHsndxxv0fFCU0ihm6mDp0NFY
Mg36oFOjQLXD1zYSEGNT5NzpEEFH27pDWN5keuUVPvxvc/3xuOcrybhzOE9dCwLQ0nmHinU1hMLh
TMSNUfklC0FIQsnoz8fjnG9PLlCeCqYTFAh92tNJxezMTuu8Fa9D73g3xpiOvuwd+8HUFW/z+aFm
/gQoBOJnfvDpUGkYxRI/wYih+vRmVHT5iGUk2GZELD59rfz1VYT3wps7gz1OhwrLWtQQOvgqz8i+
pEqtHIZR4yh04sYVdb79+Mve2SSocvA4cIfOMjaLW8UMCidtI5g7tVpb68gZml+eYiSH1JMRoEBD
R3s2vyTJvkxFmEQ6KCiE07qgzLf8RlAXVWZmefSqqn2/Myi6rA3MT/1ojI1bKswNDMNB/wH0YNh4
sWpfuGre2ziEFnMpbOZtLVX4g6gcndJQoleqc92BZ1KuTCdLHpypiw4fT+/5pU2KSyUbUXTOArv1
dDWt3O2syS7T13pIjHKjplEe37uI5evfqVA1X8MCuvUlyan3BqUWxkEj4SK0WaxpWsQxEPY8f9V6
6L0q9sRfqQsZN+OQiT3yGsOF2+2d8cilSS7x5STdWQYamWdPFaCc/NWoHMsHnhmhKtrXzbofe/OP
pEx84cU/X8D5FaQhhboeRc1lPRO4iszCdkhe1VGftm4eOt+7yMASSOumT7rGsHzQ6xArphsB8pBq
8ekKEkbkou+L+FUJ6BQ8jnFFihx4QaoccugCjx/vl7Mvm/M4eO+zpBXt3+VUoi8ZFr0RNa+zwNNT
g+qRrxGg8vgqRvc/jEVmBkJiLgdQDDv9MjBNha1OUftqqLkFSgBBqw1vIgSPWokutSDO7hkqStRm
59yILyNPPB2sM2Erl4E+vHpDXd8YQWSvyqK37oZOHjpPbiI9iy+cvbN3CAwXaGdQUzrHwFviBPPC
DbIklPqrGquEL1jdlepGp1Z4Ie87X7OZzoeHOJ16qnTGfDz+CZO8uKs78jT9taFHAa8Wd5ErMQRd
s0pU71IUOM/TScrPes0IMJinKC/TAz4dTKstOC+tl/xOrNYAkpdZ32GEytU0JA6wxChbQWTzNmGs
Z78/3ppn1QYEQhFXmPWtUZ5VzyI0Y7CNtK266g8lU/s5QuLsmsxqfCglbKOkCvvfBbKBj9LUhitM
JN0fejr2F+Z6aRI2o3AdA5VSCunENfw7/f4oU4Ygn6zmzTAAr28mWwaVb0VtWFI7GluETSIV1SNk
/s3vipkK+BGjoe3T3qpiasap/tzEwPsPiarl6vbCDC133Aw75zlDopYsGemKxY8zIqRDmsTS35Ap
Mh46MzCeFZBWv6h4V3iXadDZBkqhm5JM9LqUWeesPEvRZk5jPgcTZvejmuLhJ8jy9pIWwxmwcf5x
wBpnbzV2KqDW05nTKjdpOm3S39Sq8b5EdJ5+aZaSlL5eu8ZdD0ew970GQSW/p1yf+nQnhFh3VdHv
G1NAnhVmKawL67l8OuYfRSJMJEBWM/O0T3+U0xEndrGtvU1jMrxZpZb/sRIqjyar9oBM2SW3s3f2
DweUOu7scEn2bS4jcYhFqdAG503mlYoPRZ816CE6aeOXog7v8rrI1BtHjKpvJrJ11zlP9UOQmZ0P
PzD9nY3EM1uhN6lcf7x5zmeC8uicrJMAgTRe5iVukqMo0WrB77i1npXYDmj3Z11/EzioNqayevt4
uOV9TDWU3jqsfLYaCcmy8B54bQ3XQw/fQh4Bf1Jxh6mVUrmuiro59EbWXZm9KzYfD7q8vP4OimsX
VXDQpFRHT1cbupyAY8ag+QR7qTGEuaPl5UEIzLX7FsXT3YC6zKEOYfR+PPI7s8sdTe2XYvAMoV0s
ez+J0rJaJXxDoag/Fo2br4WMjGuzHeL14Ir9x8OdzS6sCNRGuaV57VAfWXwokZIaRVLKNw5OnfoG
klqvg9GONeIcae9T10Kb1zK7S3nm8ilCBIRZnQsigArOC8IafjUtfhHxW5VwdOAU5evQqwILC1/e
vc/uWAajtQmnnFBsVq0+Xc2icvTOzdr4DWhFNPolnFZlkxhUP0CFKxskO6rik5E730dTCjqNAS6I
WGJxh0GSlDTKu/TNCsNsXwWuew0bODhMERDWj5fwnalkKAC4PDTI1yx5RBOk7iJWi/RNJHq0ST1N
2Q5C1zNoiRQILnzX2facvwuvkTnDxBZjqUBCFVJqCoZjb6AXxSqKB2Pf0rDZjWOn3Ke4zf0v4yFR
4xJkAsxdeuWoDagmqUX5WyStEC2IIi+bg6oP1nVYZbniF4VpXIBOnp39+RM5DfN1Az50uXSxoCev
xE76Zks5fA1kWWyqXNp+1cYAbtRab25K05rdj4v+UtD0zlryvKCAxN6ZE7/57/9EaKNFwhBC9XwT
7ZBDsqHdv6/LXkZ0ulP7/uON885aMhhpCfc4sfySQJBlRpQmRp2/TVlsbHJM6TdACoddhx7jqodb
eOGueXc8Xk7aizOWbDmxqa63okiH/K2tpL2nIBHjE1il9zxc2b7mmb/QDjifTHSVNOq64KNn26HF
ZJZD6oR9qsVvk9OrD2XYlmsKzOM9hfxL2PHzkJMgCsYNifNfxTN1cY9qBfhOgqXkLXTLAvudSU/Q
XHDtn16ty68YwcNkkmoJcqoz7mxIldu6m8oLbbbzCeZH0CDg9UCBhMrW6e6hKjmqcsw5nM4kd1ac
S+QmMuO3MxTxvvbyz6J1GAl3LuCwFA0oNS3r2Sgad0WjTNlbPZrPdVs2+9Dg4SomZx2RKm0/3q7n
ywk0jG4lZcnZkXwpWAVxpY2NQGnfjNgMbiN1QrJGetHBNLq3z48EkpCwgwY4LeBFrBd5GGQ2StW9
Bb1e3Ey6JzZ9F0ZbPOSr3cdDzfvinywJWBdilqBjafNrCIAtjXjGqUaqQ0n1P2GWm3Aga31Ta26P
z7iCwEtY24fUtcK16CP5XXVB/X08/DLW/m/8GVzGjWcQas9b6p8Lpwey2Tei0f5AfTDNTeOW+o/G
bNpdFvbWuh4L9UYNg6Ma6O4eBDcgHHuatqZTT3dqk166/hZX7/xrqJbQAyLbJz5YJqi0boFMa43+
R1c6Z42sARQMOwuMhxhd8F0dmAgfpHWg+TKuugtBwvwiL1YC1TCOMDAProtl5dQeMJnRw8z4IwYa
TmGbTz906SgXCkLLsP6/T5w/kHgEfvMSypc2FDGzTDP+NGB+DoizGH5We4jG6FUltupo6X4mUfRD
EGb6Imvl1kB69BA5zSHJ++Ib+OnqklXLsjHOb/pb6ue9I18leF9clO7QDp6SmsYfW8+f6zwN9gKE
+5Y38tg60q18Dbn/ae0FXfRQjhE0kagFiDUR1Hy8HRdH/L8fwgsBP4JKJPnz6W4sygwNQj0x/wBz
jDa1J+1DJNBCVTpT2Xw81PLGnscC9MXXUqCAJbEs7ba9F83GXyL0FcNFRYOI7rrrm/D/mDuv3rqx
NU3/lUbds5o5NPocYEjuqCzbkuwbwpZlZnIxh18/D1U1p70pQ3uMMxeDCrBhea/NxRW+8IYvKO80
h7mZY99oysDPEcH3RymgoA0y5tv732IVfi9fAi03EnFNB1bBf6cPrIR2ORigWkJXTxrn2NnOnagH
RH0qpas+JLUO97XBN+7MWv/FKkTqjBkmyCDcgEFxOu4UYHya6giHuKMWXyMqEWRXHVQYpEik6UeT
jfYGr7Xw66gVBXwGZIgOxigNXocia+XFvSyOQ0Oz7Uy094vjiO+zqCGSYUNnXsOcndSITCerEXwF
kypfhWMXHVAvs90utUYvKoLxOCJwgnxIZm7R5MGTxWr0i2ku1I1Gu/rh/dfzdj2irgkvi1sdUQwm
7HSaWtXpzVYuk9BNDR3UF8aTN7wUSNB6eY7N8ub8WdRawZctY1GiW1uSiqIcJKmx+pDeEFovoMtR
HOpFHoozL//NmmMgCEGsOShfbPflz3868q2hGqe6l8cQvd18TjcO7gCqn7VIjd0VnM6mC/qvDY+d
ilrImePvFTB8csoyODHnUuWkp8JBezp4UJnRIGaNhRdAtZq2MxVP9SLKRHgb5xpyaZlttTI4doCR
/iRVsnNUAgTUYEzNpVcloVm4VVFOraumQ07GOirEVYmLSkWs35Y56m8euhet7oLqNbHwRWUh/mok
XSndmbWIiqORSL0MVR1LP1cz5YkYXhkRdhJugKRJPHq6FtrfUFUqnqI8QjPSnK1a6zbBXNta6VOw
muE21aglPL2/2H7xXlAJpmkHawdh9PXhR/W70rJRU0LX5D44FE2QX2l6lXtRJIovJK3jU2Pb9TkW
w5s7l0gHJskCgqAUQMpz+kZ6A1EcvcnV0I2gOzWHoSqn2ht69AIvMtFb2RFe13CB7pzINxUNm3OX
/ipqpW1hvOoiL11EKLNrlJAJJQ0q0qBFqGapzuQC0m2pucM7kL3SKbpvph4aZ07/Nw/NmAhwokNB
lLeUqE8fGlQ7oj892k+ubpTfSwznbgpU1GkyD85RHUd9Z8BE2JrjbJ7ZAb94WjIELLW5+hfqyOrk
JZVLDSdF8dGd6nhvtWGV7kNVncP7NtYa/bIkYs/P5AVvVhb9fApni0wppDAIMqdPq4R6l3QUNRPQ
wrrutugltp5SG0ru5kMoPElIzlUN2CY4c9S81gJPtjvZF5jGhYUI6gV68unICDuVTq5p0GFauW+L
40jq29Se6DQle2xhy4OG1jul3dv4FsatZ9lAjS5HMy66K6sYCAW2ZP+oRNSoU9503SxFrlKrQOZz
Ke+EbzutvosIrOEcigaVaxICxOlcaMeh9T1KM7PzdUJ5+WBpJNYIQ9FfDC6clt2sulJhKTGuXlIz
b/Q8l+NrM6Ug5KOiXQs/A138m8LjhJeceXjVk6GhxknT4XQ+UmJ9mRxNfRyczjfUT04Wufn04fcO
kvUgq0lPu6HVZiVSH7UPCE5I7ji58Y1zZk2t1/F6kFXC20Z4lBtSqD6SZrqa4oXSsY4P9jmV4vXS
XQ2jrU4n04I+LqTXZwn31r38YTqce5J1CrYeYpXtlaFhCDXjnUDVjy6V1pUm33wOP7af1Pv3X8z6
1FmPtDp1KujullwzknKTHlEMMzbGVXTENOb9Yc7N2SqKVuEllHAE1cfgqvATX/4wHJTbf2+I1SkW
D3obSEGsPnJQe7ofuNFG2r4/xKvXys9nx3q2VsFXjFGSJioeo/paXVe7bQxDwu0+9XAKvseSGz85
h9CXDsjaGeeqt2tdg/U+XSeieSxVaTvwfEm4q/V9E3hTfis3rVtLxlFRXRRVrg17E2oHRZNcyagA
Dx0k+WJutnxnf0D1wvyIkFwDGfr9aVmHpOtZWZ0gMmD8JBtZQ5H1LR/umuJzV585P365Ibgullo5
fZ41wVSNiPxQsWD9pO7H/Kh8cb6Efrgt9+8/yS+X6U/DrHZDOSWxE6UMU/5I9+Xz9CQdpt2/N8Rq
J0imaLWc1upjtwk3yzKd3N+Npl/fx09PsdoJrQb1fc6WIY7iMjyqh+qQntsJywn0Zif8NMZqJ9SR
LqxaZwzlpnDc/hL8GN5w9TdRu53mpd/lb//etK3ihSZ0ZKnNWf3lj/lCetCOxe7cy19z6P/aYT89
02odW6kSCQnp68fgi7hUd+UX83bg3j729bZ9iD7ps9s+RWcsZM6tuNXF2KblWEcxY06TJz2alS8J
z/lofvr3Zm91MxYizFCjZPaGzbj/a9Fph/eH+OXlS4GXeBn5K7bpaRiBD9AMoDBVH636WEofbP2D
McyuNnz+94ZZrW25DIMsmRlGRBvH2CXpUQgv1s9s0jflJxJ+6EOkPiYOCOCWVhdwa8GRrzN5/uw0
dlS4Sjx2dwFQzB5KOyT6bVmUKMOhJRXvJSxFCj9FK+9HnNY6YQeGDV9/76kBj4ARWwC3wHJoc6/O
pWkYay1pA+WznWaY1MljcVMTIROuVZpLGjqeiaSWWfx5dy9gFWyGwIqAbwLdv9rdaJXxdVIn+hIa
uaO7QRJneE8H1rmwcH1zEP2T9JAHgLEF5LMW1e/GAPFwXQ0+941qV5FnCyORjxZFgEDxaKw1v+kr
BvgHSB8xLqj+hZf/esn+VGjIgNbGYZ2JL1qVGx77rpA9W8JzyzJmjIqTVpxTcFxvcPJmrqylko1A
h4YHzum+aKlqgRPT4q+NKsUXc5TGNybOi1eIL9s3czmXlxnkgjNFyzfvb3ExU2wmFREd2kCrzZhr
mTxKiESjoKiCmKHqsMO+QPXeX5Vv3h7a/QsqANA5FTuQaaePJgkbWfhcKb7WUuUID7nw8oOzGD/v
gMPkZ26ct48Ea2dxAgUrSZq6FoW0BdVD7Hnyr8Isussac8m7ojLOTdzyNk4WPmD9BfKmIH4E/WIN
i5YCZJX01DQ/xVHZb4VkGle9FSv7JMwfqIGaewlzDeFKktJ7c9cPZzLxNxVgXhZSyeSl8IXYfGuf
bkPO0kqKQvtTFXEtQMsd7fqrNcqA3Isy6lDhtes4Bhc+wzj+iDxooTquGYap9JJm/NiZSX8T8PJ9
aDygYgccll+s4ehchwEi8nr40EroNCNbkjZWsTO6tg/vcmRGrIu6LXTFp1teN16IaLPjyjqr70ON
MoR4wWm4mwKvQX8ubV0T8rhZuU7WmM0xVxtD+GKY66H1kqzH4XTz/vpcbz0wAfg7QIfgEMfJXl9t
vdRoZ7VpRP2QzJDFo74driB2z1vJcULVrYTKUUrv5vv7o64XqgYCFVgWgm8cMMzdaleEqaEJ0JLG
g9ZhJrpInCWPhj5p+Zmoe33hAqyAXIKd6fI/yjarcarMwVRiSPVPU29K1yC1EXbu6ZA/1nau9FuE
iEqAaO8/23pGGVNZbMM4WmjP8ZSnO75mY0a2mdufhMJioJgbuMiRWEd0/rVDAFb7Si+t6vD+oG/3
JGcZ0C6elgoFnIjTQQe7Mkz0XIJPPT7Dfp3oTYaNaaNB0+9a29plg6ZMhzjv5WJrIvUc7gJFF/2Z
I3WdKPPoFOboiQC1AwSxtojsl+xSh+X+Ce2kYr4fpNbRXOzfTe0QAfyrfNZxVW5KGenwTVkJI7h7
fxrenLaLsMvSgKJICA9mXTGTE6EbsayWD3M6xQNdkWQct0YVTJFbdGZ47rx9MxxTDeSRtQUIC8zx
avPYYW1hdWKlD9mcZZSymgIRAimB2e+mzPvH9x/uzewunCICAfDihBwgdFfvOKWFaESd9Amvr+ku
67TOE5lW7EQaDq49UzKbsmT0qUPaZ5b02yP3te6JcdHyD2jK1Zqm+GYg0ZPVD1pUS9d17jiXep84
1+XUGR4PrV9oaa7eKYEeXetK9ENV2vxMuPlmW3FRL5TNhbPJL9akTQN4QpsONUrkVT59kUTWb4Ju
EUUdBqM46lX4GTlr80yuu55y5NVBSgBDI7zDOX0NmyqLNldruzOQ007T24bu8t2QD3p/h3r7/GNQ
rdb0wTI37TUOZ8M5iao3o4Ps43RexmfaaS2cvnDE6au0t4fxwSwt+zLIqK5+a4TqZF6sJTXNEABV
+W7S22FXTqjl/u5bf63qc8vT2+D/b4BGQR9S0TXj6WEg51O8KFHtY5HaXXrUehyA3BL6wHXRqOJD
UjXmsein+JtWBqNx5nBbn+LL94AdAb9lAZNyYZ3Og2QogzN1lfxQNW0wucQ+ot4NapvVaBGGIeCu
LhdnQEhvxwT7jZoBw/7VRzwdsxtzjDZwS3hwcKfxW713bubKQf0llXyAVudExX91IbK8kDbkVqSR
tHrVeTfYcY04ESdJL8XHOZAyy2Pt1fqZl7o+srh5gY1yWgFf4SRZg6uadnLQkuuUhzAdGzdVgnIz
IJ/uRnJwzmHx7fJlKMJ5WAvgccHEnk6h08HvxANKeUBmvrzU5tq66AY9oCfLS4QykfhtVM7fsh4d
pvdPyrcvD1rgYpMHSocFs4Y6K41jIayqyg94u1nbIqst+VhxJdtuRdz6UetwefrtEdEnoAdMLEUk
uIZiDGkhp00vhw9WlDbbwLTaraMUzsZGg8W1YH3+nv4RtAygLkt/ZGEC4EK2mtuwQHBnKrr5ISnV
bOc0TQMtuK/2YS6bG1F2T+8/3pvlCaZ5wTnoy123aIGevkrZ6WfwEMX8UKRRfD32mrahsnVOZOmX
o9igxSDKQ+BbE56DECX5DjPDB0cZW3+qMh1LpGg8c5pAE+Xb/pzAIIi1YP7wCca9EVbNKvMz+mLu
0KWJPwVSLSE4WE9YqZr4RqXfRrOKG9mNUtgbhgtQrnISV0viqHia697IFx11EN7fQWI0094cMhsb
mDaL8N9NCtxwvAxQmPON9oc1pa6DWETwpDlJ0FeeFJlD7bgAwjspcfPRNGdPm4cgv2m0soPuXIxN
a+5odncUtxIYMoo3THVkpH6A5ew0IgxsifwiFAE3nUs3nmrvrmlYH5GXtLNmUmG3sTQ64DwD18CF
O57ZQEPqvKcHr2XEe8a+w54YE5GpVCvFdCMQ3KlFNRLckNsPkEgunQQHnWs4Jlo9+AgejVW6MarG
Ti/QTYvKpzhRy/ID+nVRnBywntNhaw+mHOD6NBXjFEauUFRshtwIOZpKclVVZJjnKFrZk9tIrUkP
cDCq6kA1Q0ke50StQcxGAYoaqjsPIjI7siNqFPtcNqb5pm2QatqRydnpD2BmDoL/eogS5U1gTB2l
TswUk22NcVf8DOerKDYxbjYkozgrWnwSoPj+OJDlBFsSbjP5UY5tKm8rlHkGz6jm3nzQEHeqXM1I
1Xw7xuUs39qhHrWXapgZMS47mujS0M20aJGxS1qMTl1LT7vsulWCDMjL2OE6vYfibUn7MNTa/l4H
CZOjrcxRv3FGJzNu07prnc+yTHFl9JQkRybEg1WlazWLpCjDg6JK5Qta02JR1lXHeBNk2gCWK8SB
Zuc4hST7k9qMzQcxSE2xm4gDo52gFj8dIpNgyBejFiR+X0Rh41u2FOreEAzZcNGFWq3vsJFxBq+u
NGyh9KAX9RETTNP+kNpSZz9NweTUs5f0QFw2o5SVoRfXXWTsUErKI9gTpt1vCVbgVBh2g/1vNtt1
7058duz3CpiU1HNiXCJQcwKGbU2uag52WrPYsfjaILhRYRuIB2M73UqRJM1HulBhezP0nRp/7tVG
N3ZDAILk09xnGj72YTYObo5O4Pw1THD/2+A/0eUFEU+zWMtRcGvkj9CFgHdbphaZ9ka3BDqhqKfq
2tY0Ryu/AgiqL8Rbs0dYxg0bo5ELODcTdHbX7pC5crUsaOqPfAV7OIxkdNk+qXpH3nS6Nub3JRBZ
8VKR2qcYACG9cjvZSmXIXoxqFzA6dUCCTGX5YQpUzfpUeiK1jKnw5EypG9TdRVnkPq9Oi3GqmzGs
uBZ6ZOHunMVBH3yp+EoYB0lYvwWGnzU6IiFDBVTqq96PYwB1SAsRlc4LDoKrJA3y8AD9NLZNrxRt
0o5ePxXO/CJLllIqblyEyWy48GM7rlOlCCVl3/eA7b8XQCXido/yHDPhqxWJwndYHHa8KeBGOd/e
vylW8QVIapADoBWWiggJ0bo4M9OuH3nP5f3QJRrdezvbt47M8gjG9Mwtv7ou/hpqwb8yItJLa9g0
RIZWHeQCob0sDq8kR+k3XRmdiyVWmfXrKEDaEBenREIouLosWiUG9liJ4n4sp+iqK5vnOZfGD60c
RlBfMB/XAFCjmZpUewpBvxtWIK3yl4UrKR+V5lVYyKJIsPLLpI9K1hS2q8mgPb2srscrM4s5uOVC
xGcii9ULtKCkq0TbQB2A8/HYq1QPhBTQqlrKPyeOUsVeSek73XZSrI3PyOYY1o/318s6SNSXGhBw
NiJ7Vg14ztPIokiwZXDqtP6cRIPjeF0g6ugFekphX6R1z9mtponVF2yguW12kWqMyuf3v8GbBwYt
ttjbO8CoUShYI3ugbgjBAZ49Cuz5Hp1Ii76Pst3cqXqFbeNvj/Wq4LTocgLeXkc4WoNh5dRayWOH
Ou++FMao+tT02x58dGVXZzbIm7nFU4SEnZaBjk4YWnunc6vqk4RDX5c+KkOJKx6AQeceB+L2dojz
fIfxpPqZTCFVfWFl5eP7T/qmOwTin2oFwRcUDpQf1klbrBtUfwi0H/ENCD4KM6FGsoX+GekgpyWE
zrdZmKWOh0uq+lzWUzhCY4Nn0lmeOuujctdbgTSeKVC9NmV+Dv1QyCS7YjogQrHc1lPS5DFM2LCW
H9Df67V4F6EUhj9AYRPh3XL2j2O2bSfqGFSNktmiDptEtf0UFlYOjLHps6ZE9l3Gd8dzqsIO9xQd
CzP0sdrjrNbEcFbp9M3yJPGmI4IE26LiC9Dv9CU6UjmFWlCoTyPCj+Yut6pU3Q/CIaIk0ozOJW1v
Sj2LowAROIkFlI2Fy3Q6XlyxEuPJkJ/yZNa1a1oX6ugHttaIbTxWOdizIeR42Kmq1CaKa3EEhbeh
MAZtWxsWLqPvr6M3axiINUkHwFN06JavdPp1xkpWw1a34qemCayNkqUjcEP4FEaiNL46R/02mI3K
G6W0ONPfezvxi+YL/yL7BOjWWB38fWckmK1a4VMiIxbtpkGflFdL/Y3AIUAp88xw65wVnW7SkYUn
Yy48snUhPm+HZs5JIZ6s2UoP8Abjg9k40n0ctcnB7NTsN6FAjIfAm8JxzzFEbWU1sYWk1G2Qjc2T
0pYBRktmnz+0cR7UfluVau02swG7UssD/Uz/5u28kkoungrL/oO3sFy4P7UXB1rgy1E/Phng0ZNj
lThScRXFxZz4VoEs+5lCzi8W9HKlYXSAmgHq8muxkoLmYj70Q/0kQXCTP8aQM+CoVHaByeEU6smR
IgtaoCU2K7kPgrod/QjFzNizyzg91xx4+5Y5h5cKDM0WStVromCe5naU9kP0tEB7/ckwg0OjXdeW
5oUUzvbv7523M02WBt2T8rSOm8CakD8GKkruzeQ82UhjfCrFoNwmwkRPXUYJ9P79sd50wXiTiE9h
ZkalbhEiXb7MT681MIvWMbtaesrbIiQ/RQfZamIPmWGHLnIpsny6K8mR8kuky2QJl19EJh5ERSv0
UmhSGLY0zhYzEzrpiEkrW0E6J1+mk4iyYw7UD5F8bMmMT9FoDx/e//KriXqN8bgo9YW+BJp53TdN
pNBK+lCP76XZSe6CQJI8p5z7I7IP5ZnzbDUU6qDchVTw0ZkgoETX43Sa2hBjYquQlUd6UVZ0ZOlV
n21y9wipi9SU/N96sEWLdOlBUTknGqcfs3opWl7LyC3n5qMupcYjvsgg/kzJ2FRC2Gf22SpO/nso
4ALwLhAnXcMUJqQAcTY2jQUerCxJc+jH1dzsc9T2/TlsdDdh1Ry41ZNNOOvl74atiy73oudvLR1N
+NSn89oZALrSuLIfA9LGmK6XU6REGFjyXISh7EhnQqs3+xiW5qK2DddtGXfN+uiQmaUoJyMHbnSt
p/ez5iVdGB6Zgga0fZGcgUCtx2PVgD0HRgA+goL0GtuXxjijO4OsfutV89a2+/BYp2b3cSjzRxLX
c5bub0ajvbJ0HaDco7gEDPx0MkUztCl9kfEZTgewiLmWsVO2SifeqZaIxWZC5PpcnrXK5lDtZe2Q
BCzMJg7sNU0069t66NJZfnacoLiFAVNcdIlVndkQv3gyGt2Lis4SUJBRnT4Zrr1xodul/Cx1Qf9g
9Ma4wREj88sJ7U9XlaqX39uABtpxYOhpItC3AFmzGq/Ddn4UIkifp8qU3cqJsk3fT7nbJ9X8mwEE
Q+HlA/1yuekIldZ7HTUDh2JF+1yMZr2TxTzsyHmuBPHpFcJc/W+mMq/EBFL9hYKyECJXwxEjJ9Vk
zhOircNi0GK321APM88szXN2ZctH/Ry0G+QQdBCWPcDRiSrt6UsbkwVuYiHt1Ficx5Gdz4cYkY/L
CLfth/ff15v1wYvCxWLJ9FUgSWsVKcSMzUmbje55ap3syUbuxw6tWGBq2Ub7OjTP3JpLkHX6ZMv2
oghNx4B7er3oDXkGOgJ56Tm0hPUErsug1DnKA/7onTUWG+RaQCMvqLDwN89LGqmoW9DaY8txHa07
uvqARvlsF/mzU3KhugSJgTuTZHtjj7n4mbXydlY5T+jH0y3n9GJxnr7ArkP7MuuM6Rk9aXVvxVMk
3ALhm+9O0Vf32WTlZ57uDRAcahLN4kWlBHQOuLJV1kQpMsogoEnfEEqyx28m8MP5IFlJDGbOzuqg
gIs4T6lQNzN2LMNBjDGGJUUVl9FhCgyULd0+ZjW6orPb3G/7OClazOWGImkvEi4G1VXkWJY6XKu0
IFfcDkEqy8sS5LIlfFXrjh4XckbinKbaeioXPAsaWVwB9OFhOa7uOblR8nwyEVmfAmW6L6k07zNn
qjaIgqWfDWUazry69d6D3UVJ5NUBioOMvPD01cmdkAK1qrUviGIlHtiW0ZWQkNqlNCjPJefrK2AR
/uLuXjCAHCkQDU/HKmM2gU6q/Q3J0N58EbKTIE8XTmEnZX6HX1O5DeeKcr+aGFyHXh8Tzo1uXC18
YM9pF8sRDyphoiV+A95Ox9dHrzuX8xffizMT86bAYSJ/A7yHQsLCwwYKd/ptuTqjPgtE9tzpTju8
qBU2un4x9emA3zs1d2mjRY2cvvShpLU4FeMCcBdi5U2BOCVEDncF931+LjBZnSgUexaVJ+qq7G4T
IOdq4XdkXrMkye29VRKJqFrvbFFmtDf5WJh+iuTWrhFlvnn/1FznWK+jQkeGh0+aARNyNWoe1klg
ZkZ7j7hcsbWTIdpnhVMdS5XiSm0M/QURRL/VObY9EwrlDSav50gDq52xfAcAV0SewDrZIWtlw86e
6zLQnepeDKlIPLTyFNvLu8neWXVjX7eoIJzjYP5isqkaLmoaQMvI6lYLFoz1IMZSqe7TbtJui2EU
OwlXo6codFrftjly5kBXd+9P9i8HBbFKhxRUxhtVWizK5iBMhvrezHr5ENFT2slUaq+Q5gs8iKa9
i9rbOVmz1THwOrlIzxksKipo4LtWi93OhlrT2+Y+QhfFMwApeNgSz77SZOey1l8tJo4BypV0+fBD
XgcyWSLVdKPU+j4qJbM4QDMsZTxiSj240KI2mzdDCOP0YrKrTqJxqNaJq9uS2sIwVMLqzE2yOpOW
1HCB1C03CbE3WJjTB6fTNGaSkZf3Uo8cYtiM7Q1WBOnX99/pKnn6axQO9KUig47k2hIxy9MA5yJJ
3KcKVDzs2WovCQLT15zI2vSdXu37STfopTZN5kVWf45Xu947iywL1HJONGC9S2B8+pR5qucZhq7t
fa7Mwa0cCNrRshbLmY8ZgPgSaEI+k9CsJQN45AUjSdaGHt0i8bUs85/qBSA3RBpVanePiap0EQ3h
GG6GWWq+g0EtQj+jR3pdBG33jMLfcMBWRHrunCh/VhAW/JbxGH87g/3n8/hf6L3d/hV2Nf/8b37/
XApYumHUrn77zxvxUnxo65eX9uqr+O/lr/7rR0//4j+v4ue6bMof7fqnTv4Sn//3+P7X9uvJbzYF
8rvTXfdST/cvTZe1rwPwTZef/L/9w/94ef2Uj5N4+ccfz7irt8unhXFZ/PH3Hx2+/+MPC2lU1FGW
IhByNfRYFhzbf/483t8/fP0153P+17fpJT7791++Nu0//liE54aX119Zfy5wH7I3/GKBXi46tkVZ
t9E//lDkP8nJIRNwXOGZAUrmj/9AN3v5I+dP0mjUqbAqeK2GABL6P9/r5I39zxv8j6LLb8u4aBs+
eHVMAelYLKxx96RuvfDjVwfyGBrBIGGcCRJBmBu8Ys2q9po6lLXZBZJhKZ5OeiIOQyHZH7VK0bPY
S3NR2/dNamBO5+JNmon6C2+ey8QdIKtYfp1ZFAr9So506/l1Yv/frbn/D1fT+2unCMuMw++vdbks
Pn7876Wi/4l9CyUve7F8RLLoX0tHUf4kfYMigbsC6wbJ5X8tHUlngQCoAsQC1p84fqlF/L12JMX+
k9AFDWMFtsPyR9rvLJ7XjPV/kjEITFiPOGSaSwGenvLaIKCM5Jb1ZW2tRG3lXZ3NTp65uUC8HNs+
2CK3edAbH6YGSTs/AdmDJxpUakDGzvQ9lEyrw7XAzr9WE2UVt2uIA+o5Gm4mo5e+tLGulr46RMNj
TVVD95o2Ga711ozsi6xrEW/Vnd7UXSWvpWdUc/BacyRqBy6ohwLjSAlQrFsnUya8LO2cD4kxdrVL
JCiPnq2XU79BBsHQdsFgh86jHEORJwzo9I+lkcr1Vk+j4EeYymGOiWw+TjRSusHx5CaLH6YpAZMd
SzEjkOomHy2jGNCNxeC69JGQyWR3DLoObEktj4k/Gqmte2gllBVUpEruvbhQ2gd9iMPxSOhV5Jum
seIUe9rSAAhtUR+gO5/W2Y5eUV+OiHbbYqaNhMg9uodCS4ofPx1Xfx8LPx8Dp3c2LxJlIOqQS8kM
MSpan6dXyyDErE4mGkRyYd2ksjU8BsEI+eb9UU7PGj59ccghV1HoDS2nK4v25wvMyYq261UFEEuq
ab6EnUS+x4u8ifZ9OMfxmXYNjCg+76flybHJ2mRVMqCxNARXMXaB5guKKshqmA6elXhMZE+FY+Vf
Y8dpyv0cS2V0xINbrTZWY6qFh7A44tDjBOZ+E42xuChD2uok+dHwOaltPEAjXlrVvGRtZyvlUxhO
+NEIjE5uka4qO7clzJJ3djsF9oU2KShPm00zjWB7AtZeODq15mponyBTUI/jUavHQkGDJovwfUf+
5spRgHvdaq1SPtqAXEDd9K02+DPtg808h7AAM6lCLKebBwMDlSFW7I/BADHEzWpdyzezNWv1VrZF
7etd3HCCi7YW+6zWhuloxWYvIILmmrI1krL7DlDJeppYW2CUajuZ3WLS+2jfxLK57+Z6EvsqNiR7
ZxiZ8dLakXEcDIHo8JBSdUSYTEL6rt1UzTiPEygZMYq+87A/Ad6WRIpxU1uIX7vEpcBmRTrn39Jq
RoomRGUfKePRlHpf18Ro7Rw5N27HAnWwI+BpbXC1mSlwkyhNv7VhH0LA6M3Y9mbVSmWfumiAsrRe
IsoW0E//qkQh1kddmk+KZ0p1DAYykoJ8m01pod7PM3qiVDAiCx1wcJ7XjYa9wKXZ5n3jyf0QHBsj
CBFEybrUuajVzFY9kuDuMdKcPEW7xBKFV9p8z6MuYB95Brv/ch6iLD8ktdR9rMG8AUoKES3dzlmq
Pc7As2w3qDtp8lRK+O0GOpBVeoSM0fJUC8xrROuyPbb4xABBNJzxgwgDNfaiUGiYZHatrLsTiI5x
N2LqaGDTmASNB95hyFk6U2gdtSK1LoGT54UfadqIg2abJuBrZqrNuwTxIeFZWNfGXjJU8lIWW7SD
qjJWHtKwr16GcEpfIt3uZpzeiDvYjfBsjiKs80OtSnAUUrsRps/RN+9bQCyXthP3+DTWMg7as3Gt
JmpRHEVcJ8rW1iDMztWoy14zzcajZs/jp0GyxTGXh3YjRpL90VK7x5hZRP1brxPh4RYWI4U7aKnq
ZnPe5Z4gzG82mdrXt9BEJ9sbshl04oDvJbWjzu4jv6XectMqs/5sMsePiWyV90YU1vOec6VOQG4q
qe1Ni0brbg7rSHKNqkNNOohDXgmqsbaFkWBJm7ZWi+HDJCM5thWajeemDv+l8+KwKPxA7obay+wp
TrftYNmH1pyrHxmnTOEmZTEoftUa9afZlkZlU2hq/VGJUqSyu0FT3UEzGyTEFCncUVSvDW/iUnzh
VaaWj+Pk0LhOKkUCnHNf6j4F4eCuxPA42Sez6CPXyYnoPcgJ4+yGZkwXAcaV/c1Wu+xKQipPuehm
Yf+I0Le50TNzeInmEnapVAE29rEjyiQ2WB1HbjZQwPNoWKSformrrywxjz86YIClO0p58CQwS0lc
1khs+6EiOKtmZVA/OHoj7icx8WPsJC101c6JEaiKhXUTyrDp/CwcamubtZZE3WIS4XMR6uJRi1Io
Q60F5cSrJRI+H/xzC2C0D1iEs53H+0abe2VbyqVzH9iL3VxhwTxaLEg7vi7NsMovArn6FHBHQgpC
+/LFnA2sACnIqqZbOhlNZz3r7ctW1Uq7o2xfpK0nVVWSo/7SGfwM0s72ZaSa5Z3cjCIGrjtW9d7J
cnnJRZcu2k4r8ZSdLwJ1bm0vAqdYorVtSP2x6hSjdDMJZTgfxBf6hJwR6O3ouWNdpNk0Syg21eJO
ncSApj9nQe/bhRrfzJYxCMr4Ung1JnFobQSaYF/SUM7tvTRlxUtshpqxNcNo+lRXUrDwLYESeRjR
xfu2aJrC1cw0KfwSawS73hX0Aq+dqe8s32wKckq3niZll6WhyD3oYKY4RhoBgR9EEMT9IYiR7+ki
W34YmlZ5qYPK/m7kBrPagi6+ATAnPWHqoLLIAyn+kYT/m70zWY4bydb0u/QeaXDM2AKIkQzOpEht
3EhRwjw4Bsfw9P1F5a22W912r1nt2traapWZJYmKANzP+UcA+wj0SU3nuaxDN/YH5ZAWHSD2iS3M
O1MsbJKirpWrhcMZ4OqWWH8MpFFqhgwipZ2Z6a5y1DBFQZ6rJtKb3IZoXtRSRKLCKBJp6QHo6jDk
DsiJrXvJOhbSnmS5j3Abx3t+Px8tcm/+aqSUyIbommL2sbcAuacVUNdXDQIPp+hN7SZdapJcGPDB
A0P3svhBYKXhxF6YunniaD0j1zYLaUZWS6nSjvAn+yvzCOKNXGudGeRWi+QSUL57ySHcxGk1Mmk5
WeGYN2AV7hs4Y/488sD3sUQw+9ijbS6jrjLlvUUXbRUV8LkyWdFwc+Lil//oUu1W8WRsWZuss9yy
xCE47OwuvF5REGZUaXIVloQ9DBNXzxrS6JGX2fggNibKhL2z+lXbDdEWpOWZf5SemvdSp/I7KM1q
iDxcNO+BhgaIBFpmL8nQsxIG57fed5W5hBMGS7eS7BaORAKi8vFetr7yPsd0wtg18tYRtzkiw8Zm
oca9axZk61vphpo6B+6k2QcDFWUCutHvdSO9dxblzd2jjwp96Awcw0t1U1KzMrdRnqctQwIFNn9q
sbITls5g3QGgtz/bzrd/uf48blHGratRF1+LyYraVmUCsezrWwzdVc/NPmf9wxCExbtmFUCOT4HT
EfRkrRJnVpM60TzQlPGikIztfTmVFUVDgd5Qj5V+s8tkUHaxdFU1RVaXb+LWtZfNP1DPiiMh3Iau
+3HVfTnxYuSGflqyJtRxOs/Ns2vY0rpDBb6oY29sI09k41hLz85BjreDLth1RqzXnde74quRKtVF
hIpqdZv4mrjMeOaptXGnQ6kKi0CSCcLU6fgxzHT7UeYMlmfldvUqudeDtMQ6mc7uvJ8azdIQ1WW/
5V+5m2XOcU0re4lbwFz3turY8WcmP3KMUmZHLesHw1vnjswOhgkLA4LrEhNRVWVZzHHN7GrYMTJW
y3jAsLCVt8EUogqPF3PYsm+rdysD8TOsCuL5zPW+wT74+1C5kufOrlo5Gk9moM2Q5IlsKc0p3uYm
tGLErW2OeMQiCqwlMpF2+TxYWWjKXK+g3/6k8tch3DK3SgoVFNMbfa1b+5pPWW3tq6E05ctU1ER4
cDBsubdnILH6YxoOhZpQnveY6vMMMNyP8Fj13lO+sYIgmM8WJvBopkBa7IyGnzZZyq2E6eKIbIfX
tR+nUMVD5iFDt1NjQ81mps5wMej/aW4b1ev5MvjKJ2ihMwIix6JsYf09SadX5v10zS6PawQJ82PX
aWk9W0MXeBcySCsrXu1Vv4XGZl4zX6XjReVaM+QEiK1iiFrH/jETj/tnEP1QQz/0OmDVU1Z1bFJ7
fh9EN8mdu4T6RnlrHuC6IUE5Eja1g00TDMYLdZLTQsCtuXm7XNbo/jx3hIEtPB+3zMyScc38K+dD
DWNsx10wW+/ZZhGp1A+TI46oPsFtA3pVulNI47h1FrPKzFhled/ufJsPn+dLEhTVjf7A6uqsG/3a
hI5P92rEerEbZaHLHTqmbkloq3Y6DAy0phEc16V/WjzRWNiCBrNO2wz9k4lTZzuuCOytnSNNBvxV
VOPDgiRrttqbQtcp+SSmTyQxg3vOsjA7DMNKZrWdIN6tnmYBCWwVof29sf2m74ap8negITgcii7L
KG311axvD/0Sb3qZvy1TW8WDxCegdi6BYSriEZ9W/urthLpOcH03PNq/ex4JwvAocTwG/bbpqOwD
l5XCXCv278DtlxOdJdPr4tjjm8s1WETrppo8qnTu+VGbD/Nj0La4PZ0Fa/2B5r0qIAqw4wNDDe/e
i8Ivg8TEGPli9l79sTEveRSvhCTkLQXd7JhfjIxXKEu3r42c4DTqloyalhZhK6eHueTOyXKL4JeS
fvoovXyRSdHhqI68vqzZzlDkcykVtY+Xz8aqtf/3QbH/El79F0j2v4Vr/y+Ezq5uiP8ad8WdMsyf
zb+gZ9df8U+k9S+YXyoeiRG51kBdjQh/I68i/OsKXLmhd5WxkyDPf/kP5NUQ/l8EHxDiiHLYoxXk
qjf7J3xmeX8R6GpSUoObCmAWJea/g72Chf0LQoH0z70mcQPro0/Co/2/FwXMwZia/VgTkNdvi056
ux/KLyMr/RLfjZhNvDjl1Z0kScK4N1az9cIodIdgepg7fA6JS4ixSFpBUlqS8iGYF970CRtdOqdy
rwFHXJZPq5pumQrK8GyOQxVEwaKH8dVfkN2dMJmmP/JJLMMRacooL+GcVp/mvBHH2uhMhORP6uDT
Jl2M4zWcHuQSOJ9+wQFTyqF8z/2WyXb2MoyiWfnh6IY9xJX1VxjOzP0L2wXXf3HHfpy/y4Xjwxej
mbi8Ej+Mxq1+5ggNdo6aqoceu3ZMZjaeMcqG+QTWvgJeLrIHdiWZs0iFDDWrh9aQb63sIhOAIZom
w3mxlk7d9yTJ10ml2vRxWlJqSMLcPWzettz5DX2Jw1aMjHHTwDWSafuO4XLQcUCMzbepho/QSgkH
MtEsyLkXONdnn/yeWbb71tma3TVIusWdpZYDK06t41FJcTbRsumo89rgfvBl/iXQKUbSr17crslO
TbakL2HadXSNK5TvNhav3cp18YqOl1/X10OxcwP5pw+6j7ovy3gF2Yn4aqfzgAsEMyOecTsL3ZPB
tHgAIipfPXveGzNdOa3DLmlvKSsVxchJ5jXuvpWTuhm7HK+CXRsJ8cPDazkqcZ9JcaHn8JVKvpKt
IOjDBMtcyk3eyxvmSgb2Vur6u9dZnhgguUdh004fEc6cXbzZWBi6PGqz/cKvooyfjUtReN39QL3u
efD5tpbqCu60XZidJtkbEROM8Rx6GpnBIJxEOEW562i/OYRZtnGgTiqeVtM9ywoesgg0XoCSOVbn
IX/ecOelLMCTTVrNUhYHxD50ENmrnwTavjT9ZiReGa63ofLuXNXYN2bG6FlUqxFnQ28dxspKL9Ka
uxfCbes72Y7F9+ZsHgVOw1SfiIDWh8Ve8Qw6mXrzmsp82hrVxSoMsl/DUNOfgS/r0DStm4yNWdwp
T/AAGhYA0ZI/5AQYnAbmtjgzNnVu1jLf93V9u8GMMCAIisOCqTBB6Li4CqtMYywIHV8CXoQosLwB
Xcw67bx+xcfJ4vNCPZh4UsZsHYoiVQe6e15pwCYrnYODTaDN1qQKmvNUu+KGZNguaSzxc7ad4jTW
dvokC0wyUepgG207r0zmqlvug2bJEFSg7DAN7cZVaB62zazvR8Nt9uz+9oUe4fB+SJvtrjFUGrOj
DjcbdRMYUsnn+m5TrFNAJPNpUEt+o/LM3wsf+TukMVkkZRCt/tpcCoEQGfnuW4o/eUE7GlaUqoTF
GOwXvvpzahpgWqFauxPi8RfG654DKgNDYEpY3scN2mjL1129Kr7yLJfVz2CxqhhRcx6NfdPz7Cxj
3G4p79Yi8Paa7n2QYX5hm5qThirGWKYN+I7R98VJ9sTdeTKtfszeZJ/VLJybErNDLIbSPrdC7ky/
/7Z0+ZWLzn9QK4NUbbjorrvVTaOhaYe3BSfHeuhDDscw5ks9GjPyEyxVpTETKCHKTF9fMBdraN/6
LWKwvMkcahxccQwJjPksHYrmqxHgkSY+7yK1rsykqEximLNciSd/CP0uYnViPtiV2he3m5ty3lgE
Iw9Riqshe1yGFJmZSPHL2rNoE5aJvd1Ol+WK0bZmR194d2I3uDe2qYokD9yRlUUcBANZSQQF++lZ
iat6pC9vzVwTf+5/Odcx0Mn2yIb2xWhaMYv/0ayyu9SqZazb6nm0xwX6YovbSiWmIiqiyg6DMPf1
LPnn9lh5SxT46y8nfzYlJ1vgfpAbFS+puRe9PrTaugRWv8eYAOpa72wc4G0R3HTFENVOdaNr+0Yu
7aGFKiKb+EAN2AnnJ1NZc0fXZuQD43U6pPbS3jdyu2dQ3zXzFIdhxoGhLfqB2IhH8CkA5w5CZjjD
uxBtbjMvloZ8souF48A6llw9TMi3c9UmWEYfCEdGU2Q6LxxpoYjI2oKu9DJU1rOVZ6Cl5QISMnnr
o13PdiSnzqaaMntUMyAkrVr3yrZvQWiey7rc91V/6I2iT1RtWkcCtpy7qnKzb4PAwu2cl7N4FD3X
a2aUQ9IE0ntVVtqHu1KUryhtEfuQTwWmYAv4BW8dY83xue+xmVFGURm7sezA0VKf4Nwx/GM1qj7o
OjTjrRG3jZP+6jwOEa8lC1FnrLyaffAULvOXXIrxIjNziGG77FOpMnnvUbCUKN/uY1IlzksQNvGS
jdMOSoh9v3DOHIRZ5M3KivJumEERu0S02THtwvvW79d4GqcsKQ0K2pSddrtW+ooIjOu7O+pvubUX
ggxPpBZOX1tj80aE97W9WUc5hz0K1/bZNSU7eD3EjCufY+GlUd1rwmwrD5erR65n3e0Zp/dzYdyh
5dwule+vhHfNj5qbMCQMI14ajo9qSX9QNpYmi/bPNLedUzk8mql9q2aLY1FXx2CyyY7qzfrHXLd5
wtxAUyLi8otqVv9zJiHtXOFCO8gRH3OEpSbf21dAYR4n8ZE5BVc5x/Zg5+m088nsiWoN2Mq2Z916
dV3vXJWX7xlmjI/Z3y7cHVUeTSxRJAeEzu+cH8lrTIuk3qnZcerNceOSco919KfUROal5iR2Lo63
OZr8qjnMWfAhoOBjw5fPcxVaUVFw3sG2OjAPGroGs34azXAdD541tVdmYI8NPY/zbvshw3qOYbbu
y22jQMuFM90GTj2bsNTevtXzVpyroT/p2fjA7L8PTDWBOQ77bFFVXAz2o7vV1l1d2LdUtThRbQnj
YBQbJ4Vl/Bm62bmk2/xEEeHT5NJLPneC57e7GWmkMKY2WbKw/FNgBIuNzfASaWMnT/PtUOiwPZaa
XpuMwTQK9eoxxo1hNCpzfR1y1UZlxejVrdRbjsL+CET9x5WFtVd1ERzXrrtB6hLGc61+eEVOF6Ru
AewxtUaTrPu915VXE73DfrkPsr67dHKpzlu1iMTf5hfLYmjyaudTBuIqdRy2U8mKlvjXRAkt0GMF
90Xh2uyuSqy3feYPD4Pv9/tyzGgvXUeoQml4B3LY2+/UAlSLhQlyK0ysqLHXy/TTHZo+0kEFjJqn
9fAPe+ZtuyzjY8snFoW5o8zYWMw3CxY1coPZTorN2k6rofnnCfO7cRRlWLfQRk55lINrJOPU+t0u
5zs1o0rp1aSNQK2xItU3jdZMeVBHTWs/Ag5XPx0jXW9bi6xHSUHQZXRBo9S8yLuUIP+Hsas2+1g3
apvJu/KaywD6+dNc5uyKAIpT6ZsTt9GiTyAKPGiWdCNmgeDWgDSHGYFGvPhGaR9q6Oo9o7Z/Xvzi
vagR9UaEAIvDoB1xMxC3/z6sihGnqrwoH11FGkQ97IIsf9gyGDywUMTukziWpIo1D+k4ml3iYg/V
b2IJjOLQjZJiE8Pw5vPW98NyMLEM3vXrtN5MQhgg+mJZTU01TNv4w6FY2k18Ly4mGSMEPrqIUYCM
1m3wJJ28no9hXq013OfSv4ID8MK4YyM+6bXJ3ipbbjo2qsW97fzMmMH1NTFQNKel/bdNu6cXzaXB
l78KC88BXGhhn82pzr1L27ZNc8NZ3RsHjvHcSFAOgmX0OQRctAbOWIFojCDIEZn3cjz0nlOYewtY
3QV+8FT4o1lA15+qrOcryZZ+MZ6WoYCaxcrqlAMp/lY+8bJ7HrrkFLvdeZvyznovl044x46QEgNR
qPTdZMqa4eeydAEVgXWd90mpizQ7+Vw71oN2tpHDdVuHZmJ9YiMj0tErJsB7EXS8sCkIkixd98sh
DPVFWSQ+nDyPk+ZZ6RqMlNWSa9pXXjnfNgRIpVFIKovSXLO9/mwmFOgZN6OTP2Z1WHdnOzPc9rT1
5DQedY6LaVt1vpxLXXbTzSwZsAlI4e9lCwfqcCU5kISGNOkbg9WlaPPf9KmmJ3sU5Re9yWECAqYf
pTG6p2BtvIesDkDJpi3f8/0YceEPQSy1l6GobsMwCRYje1gsXb3kJE5VfhbzWJ4C19iSMtu8qDAG
Myl947WpjHu71nurFN5J2oN/VLBxdjG091wb5Gw07K911r8XVdDtvEmpXVvz9JThtPcH1KpTno8t
Sqjwrpx1/d62wacchuBIVMZbs9gYiw2/TyanFQ+WVNmzNL3nqubn7Lv6dZuydlfLMS6lOod1GmJ8
mh/QtyToLsSesIIbUfbE4Rj2y2CJmCjQOkIm+jZ7Xbdf86XcbaESsdk6j2trfxAmd2YvQLqKsiwy
uvZglePvsfV2BC68zXN4N6/FDzmtNGCoaRlBDIo3vuoPrOQPWQthYhjqs0IAOJYntxl/FWZ7rL31
dttq96iL4cMr+AKWMK7HLSGAI9beLKK0U6dCdVcG23gj4fZJDeY+0+J+CnsBVdacZTj/JjbFi7o0
bO8sY3gGwwS/NuuH1Jmfyk1dhCILhT6SPobtvCxyuJG+9TAuRkpSyfgntIBCVHku5bLe2nbGFKoZ
39sFtY3FYKz049ZW72sY/GQfn492KU+estfY99iJeA09sztcL8EmP9bqTyFh1z35UAVcZSQwodvY
c/jqeDa9n9W43WRTteAx0gnslbM3ZHHYWDDwPH2NK5+Hu54Cy/5YQxB9PecfazYssZxz8oLkRxUU
vxzUIzfCbH6CeJyAWiPKY8akXtNtBxH1tqTWNRtFHybT/6SsvkoAnLOo9/J5r835yvG3MBIzH9h4
53ekmMTa2j5Hh8cxbwp+bg3h10zOaaJRIVKmF0/eZiftwI9sXfkcUvHRi7YECTVtFATVd58b+3Yk
QsvmQI8tUdwslXkb+AaApKA9CPK4iUjyhBeyn2a/eG1K93Eo9EG5bv+YQzbHfsCnHHgnn8pBpIvH
YIMp4N+XneMjbqmeO2M4jjkILKGtMJbPJqM7iTZ3Rbm8LWqWr9VU74hsSXxru7PD8tU2SdsZg3OG
/LrtjEO+9Ud/8459r6or3h0tfrWDGm8OpjXf6FHSI7ueA3yC2VC+VpaJjaLaCSc9NWHzbAUdUU1z
dRZ9nghq7G9J4zuPVBXTjHSyB+NVovuMkaH9XpzB2SE7sQ+mM57l2uxSK3yijn04ZisvOPe8inyg
XSVKN+LFj6u1fwg2I7jXnroHOTkB0rwXQ/4tGQw3rugkGEtKGW1nujVnLSDs248+W+2bsKPcE9lu
0mecGIVuRFJk65wgEgkfoKE6LGwNyDH+0h171NuyCDvGBkeB00zjsS3H+hGE2QIg6G7ynuu3Jy2Q
WO7qHvr62SO1OiiMqPCGS5DLF7d09xuu8KcpzUAqjJJ0oc6MF6FANsJDre2YhAXnvHXOWfgp7F25
c2iAOQLpEIRYWTtCH57HjefW6WLuNvSahrrZVODskUIQV7Dkj8T2nYGz2LvBJI8bxNkiDYBsfcT6
3RyU6e+tmSSvsXW/Nid7H4zw7JfdDoSJFyWHKXTK5s4u7Lg3w5NKOa7KYUTY4J/9K71Rhww13akI
wh0c69FZTIMUoru+Vbf1rMpoXq+tNZCYmC+TkrQT8vG+GyKmTKpH0Q4FTBNjUki4nJ76sFClP4bW
5okdDgNXdsvOSHDAA+d1BF1EWwWO+ZE5vvZt42K55ZOU4b5qvN06PlWdf+pV8GpaW6K3+sniAydo
5TRZV2sGM7pgJLXKPbJFUrI2E3SwtSkpkK7Dbr7Ne1Zwgo1K9Rlk2w4Pzks/s4rnVeHtRYrvyTUg
MAcTZXpr/W5q47iJ7Q8SgBjlESlpvVfxTsvrH3CVki36Jff1JRX86INigq68pwyRdhQUwW5ooBdh
s1WU++pbqwYif/6JAOhSzXI/iiXxqu1H31UfIoS4lTDrfecBxTQtjPVMXJe9a9zxZm3UZWbm8Kc6
6lrnbdnoOC9F/qOoy3st+tiZhptGOXd5YfgXt+bscCUgBlZa/Ooy3Xmr+7H2zn3p9nfNai0RqTHw
HWY1xv0oTgwSb10b7M2WUXxqP0DQTotXH+SUV+RD0Coi5Xxrkk0V4/ZkuDRYCZfJek1lm4x1CpHO
bxN55XIpSKCLkAU8B2ZNYL0TJvli7od5WMnRN+u4tN3z6DZiL6zURgFVf1aCsChXDxH5cVNwElkB
mCqcD2dhoFRdOu8rB1C7yVkFV03AV0dWEBFPTRYD6H1NfAVJHs7+YfaGI/PgRzkYZiyyfod0QiaM
pF2sh/CxLqpXci/C+T1kjWKUzZ0ViQNiMDQ4aKrqvMWYsMBU8mUegzo1KvOZSIe6gvZEWLZORuzn
PSzgdGXA94hlrC6xOmjj/WwI+TRkwWrvc1ja9sbBQpMdKhjK161G2Mj3QVr1zpk98VJ3xOrFWmWK
FgOr7T56ZvVqT6rxRHAlT8Z368tZ78tydP+gF/efsOzPT8oMyhIcEjVTtDA9+dEQIHyI0sqZwDQ7
Yxt2Xtp3H7OdijLuCP9r2aSChpuunsu7rZiNJ4U28N3dUALEfdUqFVtrtr4ToKPZs4dszfdlChaP
MpBzgmqFIH+1lit9OUjULhEyR9+L06XZ5LFUiq8xXIqGJ4J44l4dmmzzh1MRth65XXC8y46K6gkI
vwmMw7K29U+rcMbHGX7wXixlmsWNYOb9W7/6b2nP/9+k2SysB/8Nzfa7yf/FHnH9v//Nsdl/4VBA
QIm5P7hWzF0Zrr85NhMa7epgQH4L+QaAfa1E+6e9wfoLDwv5/nBs0HCYh/8Xx+b9hX2J2mN8Q6S0
+cTn/TsUG1mt/8KwkRiBQ8fH30AeLvFR/4d93VpJoWHTBLzI3CU/aJSuDvoHnAzNflstbz8s7OOx
zjbOqkjMeDt3Ws7t79nYuPfKeVh+ObUAXs84algaOhTLsbsQWc9rwpCDJLdoqmRusKrHalOWu+uD
oBToOsRiJFYTiJdxcb27zO4NSLM53Sq28kDBJSw9g948TQBUJXQ6lRgzeprYnPktj1smSchzOUKQ
6bnV3N60xNItcFB9Op1ICrGyh4L+dt6RsSh57z3k6rFvZAG3jG9mP6wsLaeYMBEvOA/zDPLQcRJw
RSELQbDa6f0iOoTRC68RUtrFWW/YPWmdai2vAC+HYPyj/Lx4mmArvB2/hTPEk7IQh6ZiKbK9sh31
4jQCbEg5vXyV2YDxu0cWISJVuU7PfNoPz9gUOiNeiXuqIqcbSANyu3b+zFUP3AuL1tu7xTQb6i63
reLCdAbxh7Gon0BdyUtM3K2o1CGjt7fdLSSPIGObpiW4rxtdOLFwZQA2JWm+3A+dr77oHPRRXpSD
tXJPEVMG1T91b6Oy6/awTMLEEOCQXbLDk9feIQQqgphYuswFJcbIjWQIUV/sV0Q87qx+GKyDFVwJ
HttwhM+xJP2f6FrmC7Ge02/Afqu6cftCjfcAWwW4q9VfW00Mt6LATWl/PE66BrYjuJRxFYEj8gT0
EgQIF1PmrwnCVts7NMEkMSgbi3VY+ETfwWRGl3E8q3+2rovoHBitIM+uM5WPtnYZyioagI/zw2iN
RRpTRTCW+zIfZBHXmhM/IoC5fnAXXyKdasPig4d9QJ1VortFK6hnN/KH0f7Zrp3/WVj4zg7LZqsH
3EI4ua3Rc4F1wgA0CyCcexhXeEvYT66920C7XZWYg0aOVlll1UM+OBvHvCopXqe268pYTL4t79Oa
ySy2CRRelzFAx6mCX4SH1a9uMU/Pk7bbcI/8PEWkUZeMINWyBN+FHpwfxQy2HVs9pGokuzX7MsVk
3CHMoiozhDYqI1vrxYpDLZp3vVn2O9Is4K1KGYF5MYj2PJJDKP9AZmc3uJrS70at1tM1guRz1DZy
FFB9+TUa1GDniFQ+rEmr85D3zisuwubDtNdBHW0ybgRvDQLzfesqq9j1YbOcTW8w4HeAz5GgU1y8
EndNfSjPJe/jDBPS5h/I9FZjD/4HDJb3FpRdgB60jVqt0QVRZBKWkW8WHpK2oeCXBkawQeF5atKx
EHmHHDOEFfGpWMI6Qs5ZUriiesj7xtbJDPmUJcjHsq82C/S7TYjtKxNg+kwSbl4n1Hwgd5TBOv32
/vFVj0INd2k9Ww98u/QcD2I81VnXf/WFi1nfWpz+yygUf6k+L9j1/QEbdNTjM0Q6P/jubySjI7rH
vuUFzzp4vajUufg52u14MzIpl2giHaa4LEilzw+c+uG+JCkvj2fG5ZecCnWJOH+w5W2z9BmCKdbw
MBFF4fXk/AYLH54xjut9MC52ve0RCvQVqnWHXAKGLB93SEOaEvB0W94PppdPEYHVK5wBfO8XyVG+
FxluNzgI2UFE91ua1pcQaYB3C43GwOp0PXy614jiCfd7iwViFbo7eG1mTCdbbZyOdUue4a5YFSUI
8VTRkrJzBuIWEuDVYN8jVip3MhXeay26Fv2aLoSnXgOUEmaCTzU7GfkVk1SDDgmazSm1OPD89+JH
R3Pa+gvQwvqwVW92O9o+++kYOk77ELYdWHIZ4BCIyU+FdytxItxnHTLKiIBsUmAx6HkrCYCWsiM3
1OMn8TxWsyPEDXOKnCWFttzfmckGXXavOWKYn6ks5JtVAX3wqPOySAuIffbX7I4rNwethEERt1am
3b+jyv7/iPQ/7P9+RJpoxfnO/7ON7/oL/mNIMpmSmGjCq3QI3+5V5vP3kGSFf5mMJURbuWQi0VfL
IPRPIRIzEv+O/yyIF0S8dPUDD397QPH4YQZEvUNgksP/SDz9d6YkMm/+ZUoijJgMAhoi8GZZ/Gni
Hx12/8laXPRTjiS4e1vpdHgEtd7VIagUDh/zjKIVrKRyzpk3MkZxnKn5ww4OdTvGtrXsp7Hcee6z
tp8RVCDkKBPu+TBGwoCNhl8AYxsYT+P23K3L3uzrc0ta8Shv20lPkbek4oednm3rSRif1egdrVGC
GXtjMk3aeGvFd6dFAlKnrGND5ps7fBmqxwNRl6eGfo3EF72K28Ic9yjtUKaMOz+gUMiTCe7037Jv
okbQ9TERrFbSal0kkyzA0kH0VHpfVHbIOz6dKqi/a+iaV9wtQf/kbk90axmwgZyo8P6pns8EaJ+d
IKOkKQRLgSsVZWtEhN8laoIBMjGlwFERhI60RPZE247TobfqxB8qMjPNGzXwGuqf2tc9rpdhQ+N7
Fe2k320dAF0WF+i2FkK+6U82UcY4cPHFXKUUGxjMoK/BcJT+Zu41qTjJZjBD0lNIht7PV54bk7tp
rbt5/IOkNgnqP1Nm75wNmr1/DcLvDBkJ/h5uvS18AiS/40KA58T4cyAsPC7K6cJg8LoRsX60BUvx
YgbpHtwYaNyNXHrg7Sn7nQ0zQAx8i0txB3LbN7xFe9LfSXQpjgEexUisHc4Ny1cXM+emyIv0bNS3
lvMJt/7ueczMUIsfWMEwaiYgCnPYQk+W9s7uRuYIYX3JaWsOlZlPN57tDHfTRudu475NQuNYcKGL
+ZJdmqpc2sJT13xRs5f4qXwTzOAid61d5v7wICHbYb6rJ2biyPGH8+puD+G4ZYc8uGla+FMjPFUp
No8qdW8WslNzBlb7YmtnB2X8P9k7k+W4mTNr34pvAA7Mw7aAmjiJM0VuEKJEAokxkZkYr/5/Sr+j
2170ovdtR3wLy59EVWF487znPOfgzz5T8bLnUHDdOwBVqvFryBuu6F5dLWG3t3t59rhIedF+OxV2
lrg9+lCk0TUODikrjq2IJxb7r12xjdAvY/DDFSINr3WJLprXfpPWrJMsMrCtH1X4zIujM+H8Xnnf
dPEpGu0933JaWZLo6ZyxM9pB0szmuMq2+gFkNSx6OsQX/MpxvB6pTUPQEz/yqNpH9XRoJ+fBZTVr
x0++mHe2mt0UA0JmoR763tkmwYKLFsfIgABqXYnJTyuPJmhx6PRv3T/jkivt15wVhusvAH6aPTSJ
5N5JdHfm/IbcspGzsq5lDMmnQpgbPy55m7B7GHEsuyXBjc7er6ww2Lwosj7legLT9DguwdHZ+h++
dNIA87Xn0ztmdSNre/tx7t9yYV05mDuqJmD1MGWMM/pgL3eVQfmyEdG4lXS17KP529rehP3TZVxp
ZD48zG2dyb40LMnng2sxZ5xN8FhrxIC29ceDGR+cCuXObg+uuVr8+WkcqvOmH3pufjEpk4VVd1Mt
7UmUKya+H+5U7AVrlhGDEQ4XXMXEEXHwlnM4pfnyNx6zV1iB8io8cy4k5Gjd9/V7WLrfeYGs55e7
cXpecoyPAXdDvHVcVZ8dEkk0c4l4uIfw2qzLpyHXg0V635bcaTDLcHmjcLsvLR6Rgdtc4nxaBybL
7Su3vjt6qCesXjJ4nEK8btVDVZFinO6mQCTXm+fACW24tLt0copPZ63HXaNf+pBw8hDZe2TIG6xL
O9wBWEPJW5Qt+aLyKvbne6VqZFsiC4bUh1USiY7K6jT5PmHKmbSTZy+HMucBuOWoajgJL0pa/WC2
tyT+laBxzjOfcNkdejj+XHfIujarhaHP+eF9xyesVedp1E7fkdqutti62ZYnuyS8eLRHP37wPflM
q1tGpO/9sm0oC+tE4wrFOW0XntGVeMZjMNtuYkf5mUt3kgqEuTPBNhD1Es2nDsp7y73ANJPhHgfH
x8Rdi9T1YLM9IGVlv2veNQqvzwdmmyq1usS5KWoIhBN5Pa8vdmSXBvTs8kfbBg8uPvAuCAhHzbO4
VlV9p3K6lJLKTm12A3mrb+ctzCSphoPEVHjX93LaOf1cXdXueBg2Y58G3xn34BnqHUzHx6EtnZRk
A5+dHTXnYYb2gRdjCm48WS5voRL6iINOvXidk3osmFObsflrmhP3zbF1fVILzp8p1CTKe7f+qTo8
hASPrvIAj0PR5RmMWn8/Af896rmFtpU4B7+fTj5nr1Y6xbWlVXFGfJFEQxOY/tU4XjVTNL7kQQyD
h6xKTe4YvKsI0D+N4YKfYtKw3U6UbM3x8b6iuqaBw8s/ieYHrLzckeXtsDjUg+T0p9q4Pvoi6nax
85qsfHbKf9Rk4I4omvfTRndAs7kZzpE3ptaccz/23cNisA7Kb6y/JC16u/t0BhldFTjst10cjg4x
oARLGRfWtqt7u+B+Kp0XN8jZNo/Xq1+elmR7M0qxy1t+C4Ojn7+Bf3ABT69BeMZwd3ZMLDJN4HuH
4J0REdhDRqpTD/B2GppGHIpyBOZbvtnd/LMPqIN15b6oFQ62bjqDeb6HfHGwev2movlYKlVmITmi
zHXs+FB0w6kvfiycp9gzEpvZLq8XTuyE88JgmMvUt6xTi/BdVsSfhLDMabMLonPjtVnC+LuNE3Xd
yE5ndm+6V5lb8WFd8yUbAu3tOf9qXHCgy3ivGuGZox9q82AsT2Yta64fmKbyDQmgZMFrm3x87vy+
pH5DFB+hP5QBT1mlnFSWFC/sdMi6q2dqkKjlzQ7rozxLEc1ZINcoDUfp3ne5z0AE/PeWPsDoqPzV
f4hVTWCZ8MP4msvQL8+h8eUD7vR+xTVV8fJfYYSfoGax7Z67Iytfws5uA4mMR2hcNpxU8opTC/v7
qwjuCNIWWIXmAn9or+qB+4g9vBVdc1frHzXU/XeQ7IgfujU3yHDLyCNMBx+dXfYRllhyVUkSYwka
rPFnz8Wwn0ZMJlmJrFQcxkSiZSjer1cE6Zsbf/Q5ZFW1OfNMDICdcKyvt5IORYOVF9FuPbZWvV0b
ryge3JkXh3HW7tYyBEVq/7dKnutovg4YL17Hrl7Pxp/Zz9c4vPoy9G68JZ+fLF0u7z4//R0UWZy4
Ve5lSZVE+1jr8KHf1vg20Uv/wI+Sn0W1PEZNPmVtRTawq9RrvToJOjcm/aAdsYLyA2y/RwyKx8aJ
zjIngpW0cX7Py5jlR+lpuBpezjxoX9cwge9Gp+8+iYx2r2XU9zfBbEJuPfLTUL3487oNLEuvJWlr
DPz4h8sXztbzjZDDkZ6YDFf+Hk5di8kssnZeEA9XCHMqs4L6pWjU2+pY+THJi5Bb0irSSu01WPEP
ssX9FakqsVddsD5bW93/ArUevKLl5fu+r+eTtpmUG6fUGcaE/OCucfgSdUl58bK7pySEMjgMdMbx
dTFbrbFVHpK6eEgqJ9htiGO3vhrG696bqkdiz79ZqVypzrzNk2Ax8rBh4C+L56Hf5r2dT/UtkaHz
XImeEc6JTnkwn/MiL38YmljZlbBai/NiNyCHXpII5Y2/+M/ID3O62cOtldNq3+axuGiLLP6F+Bqw
JqadWFmrE7t3h+VJ9UsKH+rvbHgiPpSfJVGxG1EwsDfidyGwlcgq/OmM0Ws12UGqSP1MVXCfY9u/
Cif/pqq/G75LKggFBm5t7u2KNzGlyF3GEr/eV2QLA8t964KF0ZZG42tTDmnh4jIqpuTx0qPEY/Ca
VRMWC29+CAP7rZvMvcH0f2U0rQDYE3cFNPpjMpCmm/z3/nJucTmk0Bt15biD2gkc82E417dTyDKV
7ToHpsRfAHpHXChhcoX6gye4jhmK2SYRNaCSvV3G4EDI+7UQi7pthY/j0ZRJdR8lWmYb1+1XFZRD
5pV5flaYyvYzZgTcHmuHkyfohzMv2QA0BIaRAze9vq2bcbyrhaiOiKVVv2uHvubOaC9LvqHLChWN
GrLKJUo1FGz1ULUmzPqTs2+NIAwARca9WTfTu3wmWv2Z5gUhrpG9nbVc39ms+vJTm4FP2yuvMB5q
fWMmzJsbZtqR2Lg6SUvlsABqOxDXoUZm304BIWtibFu9H6zpGK7OV4W9RI1DhL8I7DYC3DuH4our
YvkF5QdfCTGX8/9lu8x64Rz58Fj+56VTWv768+9yyuX//a9cl3dJb9E7QndcYiOB/Heuy/snAEfk
EgLTeJ8u/8q/1BSXX4GPx7/m86shMb//ElOif4LAssG62gC1sNYS+PpfhLr4V/9DS4nocWUgJP+L
dY//Au/i1/9NS4GjAX3OCa9Gi9JlphQnb2fugjKR5zhn+ItJllt4PKGk1s8eMNkHkV+im0TGOS/k
Q41BsN6S58QpAv+Ez1uGB9F6a329jeQhr/uuGh7daMNJGBZVkhwqf+A5hX/cMpeWwFbIg1adiwXS
GROTFpZgVOOZUQkvK2QR8GTCwrvWK+95NspBpWbK8IK5ZoteEXkg9BjaDIyiAMWYNkNteOUDviEu
2nf3pZAQCuApwJHw7aMW2LSOkIk6rKWoDKPfrWRzcPo5LY+nu0VZnX13Icjn846fyr7pQqv+yeol
aU91Y5zwZ9w15S/qqrbMWsy07eyhc7E7wwJJVpX06k5Sow5TLH8ZOUVi/GhBAGvmmS1wrDeP3+Ji
8luxM43tpu44I/TWT6XCHGt5kRSPVUs4RNEAimGkTjszDs2N3UdtUJIbab0fHXp0+WhblKOx88id
Tv5ZRFB9DfACeC/HU+0vGbK5XzwVZcKZMrBo8iP/r/r1sDI/pNJb5j/MgI6H81D1n+UQrd+Yd/yB
IP0I93SPFSP84a+NfdKgAnHbg8AVB62D8TZuKXL4wVoGTI6lXffHoEWOOYTqtzKris5ZX8Bvz1+V
69TyocnDkvxMceGS7F0m5ucBRv2VsthN2rxUT7Y/iYdum+vTjMKNARZoCKsijYWOdgPvaZ1bbctd
FPntchAiKi5BWcm2llUaB/XkFrNskmOLYEVBUhlnqobOUDZLi9eVonvb5y2czKwpOKsUfboad6Dc
i5yw4uiTbDJBMyDyYzZDO0Uu+XwBSDDhBX4T7Re/d+NrU8ylk8G5W9Zz4XiRpoBxDq3rUYRtc8QW
EGOjNOF4tS1VVV6FuRxyNoXQozINsUNhtYnG5hSpeujOup+D13AmwCR4Dmd9v+jjRIMWkyQniGlv
y1DerNio76wWLQExHys1nsX2bvQKDk9kXSwiExg4D1SprU+rWplr+mBVJ5Y300OB6+YHse0gc+t1
se5iPYwPc985Ubpot4NywMLr1bGs7uTiruSz6rgl9nptraM/jdKHuqGaJ7fHHbIreYef5eD6Dwtg
+F9FV4TvOZeWSrHokaeGrIzDcrW3jcQWBMd1tzW9J8+B1zFNxiSeGMu8BB+Z0HVt3VRjbd7CPCif
lxWbTlzzSbOpGHLNkOuWJNlezMggtPwp3aXKNzRIg6OztXYDuy/saYTd58FMv3kq+N64z9dhiJLd
Qr7T00UmedVzfRKTrpOGOUJ1S+wcPXswC/qQwy77w3VcTfyi1L5tnoj8T05qGKlCO4X3UbnbPl/U
1rfnGuVo7L+lmpnhiPjXOdJCBn+H8dNeuorZFgtSPKlu30EH1ljNyEsl7TW2qsExDJzDwrptJj3t
H0iF2ZiTF2/2D9T0dRT8LhEfPqwuu37OCw6Rzq0362CeX9v8Yp9hWFORAw6Ecgz7KDptuUgJkmLE
NJzc3NvpiLjrSw8YhLBB50Kr+OUnhe5eEzN24fvW+H39HLvNjOTtjL26TWoj1G2Y600AqiiV0zBH
UM5+r0osBfi5ql6RGJtbImoOB+dcBeGvEeHyguQYohPxVP/IUYPkZW+3HyVfLuudxQIOgBIHbAF7
9dRYTzihFzh5DTmqsK2wh+F6ptkwQFBw+Y1u2QOpq7gO48eyG2COTBAHlPDIzi5xPFrHZLS7E0w5
/e55iICtchMUN28bs2lm0hfjlMQ7LJzOcWnpFynXANKPoQR+Z/d2go8VE7Vn2NGCC/PPmGytH2Mo
53RWLtGFsAuPQIAgS0h4djtKN4OPaWX4NDMrSlp6N4L1Gs5bOfU3CY9za7cM2/pcqwASCUWPZs/h
x8vyqSUVQ3aDdXunI4oQVzc5+MR/jxgdnJegbkmiQBnpi3a8kqP9HfqW8xxJL/LYOiC1cbr1zkkp
u9dmrcL2Gvt6cMy96BN3+aA+yoIn8dVIfmj4Q1Ok7m+l6AFPUJbGF05QnNifO5VVyp7bW98FrgkS
RNhqOwwHQevnt4tq/OIPO/bqVxCGMHVCeiyLG8SkLj7kVWXlGTeIm3kzl8xOF240pUkh5jj1he4e
lmiVRwE/a931Y9jdhfW22HSP+8RF3Tjq1oPwc4F6ZBfxbSM23WUEDbEnt6s5Vq4mC6Lwwi1Fwllk
SFoSbQGZ1r3XjXaCvayuErzQJDGwi6+xd7DaviXlxsZgo/rq2Hgy/gjGzc6GGc/DzubufGj1EN0Q
IQkfjYJilOo6KS6abAcw1vI4F3q1/MUsDaxiRFI55Na8SjaPa822B94y7XOl+TWFNt/9qSt5zewq
9KPtty7Bndzl9KxHh7Vl8D7mQqzXmBjdm1YGQbSroEsTILXK73Xzi/Wot05x0xNMg2b6fyP0v0Zo
Non/8widfbX9b/XLiN//ePyS4yfnzn/03/8w5dc/Ui7b/j/Ga36nf20rHRaPoAkSj0d3zHuSUfn/
bysd95/Oxc8FFpNdJVvL/56vg396EbhM6JG4uZyIWo3/mq8t5zJ7JzyrYd3DmgU39b8ZsBnl+QH+
g+vohjFUbcpd+I9LWwg/+r9P2DgPJ8taWOGJdSGUmsCyAyg4ilX23xz/4F7pVTZ0n3pU6exogXFI
rirXfZdIqZi8wrkgJdMQUd4FNhGCjMxweWZm6IioQmtDQmy3TRw5MkT3fiGGX+E4sgms4SbtvVpc
DrT5AjqvUg0BdZVzHtlNEJ/PQcDjhLrTcOBGcMo+ZGOEKy0rwlnc+EVlBohYI+b7cV3cN8vvAEIq
iKGoMJTs7XvPlkCt8oJ5wIOSZB1Wa1ME6ufJGFw7rYs9KdzC32WZozIBC42v+zqseaZ2ffMnV1GN
yND3tG7a6H68fUKsJckWqaveqza8WfSPNCx+5p5Q7artCW12yKECiO43Hr5tPE20LLHpED0eLlub
5pnxKrd2li9GgHza6j5Gf1svdlbHPdrG5Ym8rLI7IG/w0E4CgwRGamndGZMQdmfZMbwNXqLknh0n
O0dH2wH/NF5XQKjBV0crYLCuxIE3yIKuoX2RBTNe2rmD9giVryLNh85HKJwUpAMNT/HnRM3kf69Q
an60OPxgSdV+8Qh2fPMJJiTyO7JijlgtAKPlPMiN0cwCiLUd6H0oOkQeKip2dHf3y469UuAehLYa
PhG3Gp+YRRiPEd3tZ1nVwQcm7EZCuzTxazCVejq6feW9UhWgf9d+DFHAjjiUkRKsvjxVTK8TQ23M
lXHhocUAnh4ANfh/IuxFWFcFCdDdkqC7YZObHLbc0lurPachkOwuLmUCb5PjhA+lyQdsybwdrPzc
znFAHLgWszC3NfZ9B8Ufhw3Bt8G+2BVj+xC2tvTICJMCZThb77AWRVt+dOBQdKdQyQKqWm6obvOK
hKzeRFDN3MacDdGCx40dt9+MZPEqt8CwO7GfYn7I6deOH3KMyxd7Ts3MdTO0i/kL6WqD/E4x+qO4
2j7/jAn4i9dOgTg9NFNQz+fQFbVPHQg9TMHH6vr8PemWcMS+r7kYr+n5SaYbm7z/RmY/6e2DdFFx
+YmHsd7DisVLNoBN6K9kbIHqrCZAySkJ/EgT729qXF7dGrg/vc7nYLZ5HUHRnKM3LzGFbY09P4Pe
y8T7cEunzi3zj8Zlmfg6DkC37gh0hvJ6rK0q+Nn1Immu6SKoN3cnx0Emn1tRyeqxuYyEQAx4Aj3a
rbsMaTmzaTzSeTnPd1KO0XQtYYwOcKvGCBU7TyyLJ8FI4HOPW3S2n/yBGQ4KaHXBq1a5+lHxJfLH
ONFY4WwzXvDeWPNW7Md2oJ6xY03y2bLOKTMA3IydRSPKSyp4Jg1mMZSyuFZgOQorIEGl2jW+WUO2
8lVkqFlu5wZflwP27cuf6M27naOaAw5nXN9n29wv1o/E4pQKNlX6GCby0ht/raW/PaE6RibluVuJ
bGkSKQhqMfLsw2lo9aNN5TlqWh/7D9HcU27LAXF6CBfXbfjeSx5KgKbnir9OwMiQhzPAPeiKuN8m
7mYCEMySwuMrhak0k23IkTWfeD9V7VOAyfQRZjipsLrbCs6sdtypVE3F5IAvZM94sF0neKj1So2w
iMefgJnlbxFVNlGugMR7XWD8rXZmVmB0DL3zy/sARoGQyaLbioQYpFA6pT1F5joU/CSFaSJrz/av
0Q9JJ2CBIqvUCDJjZ/LUrIIPyxptrA1F7iB9+DgHf3ANaP8oRp9hsB789rZ0k5UgXYgxPe0Y9bos
wTL2w8AMqmtvJ0Fcf7uSFcCxGmPCMIgpS5ySGW6bg+5FLI/TRPMpvRvQE/k8/fyu7gx4F7fp1H4J
KYSn/tsO75uaPAhlDosnmPosz06LUoifZpi89yZaXX4tdOS7H1ZhsJ9XukV3fdjoAVt/KW8CmCfk
l502pIK8dzs/3VAskqzhdn51BnBbe2cqwbWMrpjfacSOniicVxqobOWst44s6jsh2/y714Khjf7W
7bkvjJ6PSFx6PoXe1F78nyXRnsAZW85eUTei2hLB3SneOQkznrNEqY/bDtadNwHgHJCldhHBn+IS
BAcoz0JMrIdotIIZayTx3B1FRQCZ6bhvJjhDXkMJWBuvMBUC+71vxFDtabiWSxpMa04YPp9+C9+y
iyvwdYhQaoHwDM9kCXRalmP0snjlKFN3jQgwe2gTZcrV6516Sye8oglus5Lyxrndl9Vq+KfV24yp
tiEkXCUd7gZX6DA1hMHDU01pyZAJaU9d1m4ENFJ/0sQPOR5Ex+VCa89MJeNnt6/5Dsd5RavnbIxC
V4nqs+Ht3KVE83mktbAT7rVL61K6Vo73MsnNozZ1blh9ycrGZhxoncUSfOZO84l8MtUEGH4is7w3
6DOfFIZGJW9ld+Zj9obkcil71jNn8fLnVg/JH+y58wVbEtZhCiiGHyIYVnbKUdLavDrL+Iz/kp+n
huUZ3NjqktDidEuWLLJDoLgJPDyu/aVFQnITTIe0AVvBEwgJRHW7c8qNBDv+2Ay0om5vYBoUbapa
x/oCWxX27MTnyj8UxpLnrQAkt6OmsgjTeHaSn1NS9T8wEeDkiVkY8oRH6/vhUnEcpxWvbLFHsYA3
FeW0hS+4JUS6GAYsJLqi41wqSMWlkDT1o6KPdQB108N4rS0Hes84kR3Z+/JCO4KOGk9p14/4dMQg
mVXqZSnzA5zG5mZGZpYnXWPCzuaQDxps8JZ3d8DB1/dJERo+BtO0fXsUjnIxaBEvQCDmvL3RC7Sb
jN727SZUnvxDusB6qzFjPhP9IgMbmzn5lF1f+5xqm/WrhZ03ZmAqh/ccDH57mDcacdk54Mo2q6/8
Hf+jOE2L3n55aozpLmksnxhV7llco1DtOsZaW2KFwt9DaF9Hdw3yEszihQcKsOQ5GHfspKtrbxmM
ux/EkAOomgZvDynRoAlu4s9c4AEAt6PbJ62a4SOZlupPYZakzuwJX8ZuYX/7MczFDMgfs/ELefP1
i3IQeV/NAqtYvNnJs4qSGrLOPP5ihM35/pxZ/ebNrB7ADy0KjowDrKFSsnoVgXC+XdCiT0k/bKeZ
Uyk/8WC5H5NttY+j5WB/dfoGi8VacoDxtWGz4usi+RyaqXhboyb4FY24DsiF6e5TwgmAulqvyY3x
QmasvISCmzJhxu8tV8rtEuEaTvuyogau8maDs4YGHNAvtgvoA30yvsEI28I3LKplyBAkKGa020h+
hiwgFdEvsDw7o0b5XFjLfCLFjdGlg8Vzr3zfxeLisgFiPbQlT2sH+zuN9LaeydkRU8T+OL/xXLOh
MC+NwrXLw7uAj+FF5No8DUe3gtKk9rSnWW9uPWEoHELR1NBGSAWTKFEE+9QqzZckOwHnodJdGs6X
vuG5JF+w811jveVLO/+mNtB+rnhiyLQ0F6apYNB/WXE/G6qIq7GnOzzcTtuWw1Eqmotj2QMtkKc5
boN1HwR41ne1RM/f5bmt+pNETkh27ryywxSOqhHirNokJ1Mpj6F5QBPc0bQsphQjTMjzvvdpjcpX
P6adsZHWc46XEEHxL2pSefnrQGqQikhmLQtQcoftADo3ycPCDKt/uzQkAU4q2bAiDFYzM2KCeX8L
HfIfrJ4n3GTxX3j0ZFrpYpHueMFftoNfyzKFyT6fmXkzeMk+Y+ua8HaxQq/6ZbhK2Fd4Cy8gaSb7
g00gp8CplBrIJxSaYBfnEehnafOH7sneej/5nuW9U4vgXcWWV6TjqOY7jJ7Nz9y4I0yiLTHx3mD/
fC3bYogPERCuDR0ciSXjFOZvaQcA9GsDQYwtiZ0QDCM9mOLA7TKegMNgN8jRDpFzO8IvrEps4uyK
414PxcDnEIn8uXYpkUAils3QhOXBX+Z2zSYgJYiTbqu5jEzjylNst6pM+8DY0DTrjj29P/KsOeig
qVCSKJXgq8E4VWZN4LTySAEB+XwH78uhqnyWAUFoFk4elBdg9PEtVsKNC/HyzgqMRidCrbuNlmpy
DxCIHTrcFytnIxvwKANSspKtaSYMk9BH2bil0eQ0el+H+SXa3IQC7oFXNYhgVsGxNJo3hKHe63lN
Iesbgjp9OFXHSzMDAm/f4zmYvJbOKhMDOEsLbBXVvppWD/VxCxrm8S1PWNLzZsH87lEScGSg0c/k
RPv6Kg9tyMxeI4Fx+LUDr76hOhRhswiCO0DVHivtgnDi0jLeHrUaWS2v4Vgnt+Par0vqFDF/tZoU
9Z9KEYhKMZdwJqYvR+YHyYmD6qgg1Cs8AvrCTo1vppeBNhHryE4hwZWWsK+5ckvQoS92Mhh7D9R4
Hnbh2jQMsSWrtd3a0L+Ucb+UyW7TVHBl0aJ8wEcFryFiECLpj0PDpXVQ4YTnGL55xejpNVy/vley
J9GNA9+PYyGh04ksr5+qcUJmnwgK4MOGFJHDA0dxSzXAZeoehqgqz25UFtGp4MXc3xGWV9Vpi+GH
38L5EuLE+18U3N/UqezhZ67mLO0GLrbOV5IUgHr4VQOzpTzEuGrt1A0sHAqM2jPY4zAZ3D8oq9Ap
ZGh37V1RgEhMbZI/w90C/RfQb9Nu1ZH2x7Y8SYgdzp4fsO4PtSqIe21By2HfjIFR+xqnmswKDomw
hGbYMsSKIYGY3kq8q5IfbduBiAP7P3Jeb+6sSAClWLYBRgarLSWg467+mBUoz2JvkXIS2HenDvMj
mQf5oCfXFlnd1HlwkHEVOZmV2Hl/BICSR2OWdAyDO4EVIgaXOcK6m5c+ooJGgp25YxcwttcOz4jm
gaCGEs+gryiUMSKf5vcpIK+KkcvZtugRF1de3iQesbfdOtd6OUwrj/hVTuqv75cY2uwifB48PHf5
8yiJz5DshtrG63gET3UYOOYqjuqoJ3suqOGyheHvn7Yr/P6bC8XRpO3gbf2+WSCSs9oMZQV/LKRn
1YUZ4hArMRLHdgNSjT2ZcPQ+DAH8ftaShWgMLoYwcq+3OEP3o1Vm5SNuD9T7GnOjPL0a3qj4QY5A
42GubWTcyMd4LSdN4l0VipSEaZC6TgSYcKjmzsFc5sRUf2xuxb7LaClSljShPIu6HfWZF/zIlRaw
in0c6JskSBh1iN1esMn2GNVkMA9E20agF45AN3c2UnkpFp9tPHrJ4t1Y8TKuGaVgYZ9ixRfg5F1P
PVZYqX8B5Asw6GtJ2G4dFaOv0ptFdnFEd8hC2ei7OOyie7gUbYsrrRk/YuOAm1v0FB9d7ihwKYoC
xIzyX9nv+y5gJGSFZAPc8Ncn4dg5JR5btfgsW5qBb2aL5XNo98mCDOAYUAZL0q37ClEQ3xOI8jgV
vRP3+F635h6JABRP0CzhGfmtn9O1B3yWrroivb4sMA8t1gR3gtXYegBLVf4UKk5ekwnQGVZ9rlrM
5H304Qi//lxxgbGxq2I2SrkFlpynhJiuHN/BPF27l1JVm78KkXrZcp7Fnofx0FfNSowcitkHhHQH
+6kTMq04DFu8SsBIDDsV9foPN7+lsiRSw3o1TdpZ35TgfHBek2J5RYyfBB++Ij3FBL8witbTPLIx
qQiXVrfcTBfL0DotZr5rQG6MzZF+Dc0g1ducnsm0d2URZqGF8ZHcmwwR2Yj/O4s6gVEdZwKYVlU8
t/nCaHGvnLD37jSohckqsrH1a3mAkyXNwQ7HAL3WCgotn9hGbs0uQFQK94DD6vk3XZYuS8Imgnz2
RTOAj8meGDk1eQr65THIBRauXTcudvfs/K0IiL0lxE0Y1r7Iihj5SB76Vdl0Fmh/HIiq6tKVvnXw
6e6hJ2IqcZpNGLNGXgZJE54aAo5NNv1tY+BYOG3QNTjLlSQlEMmPhDgDqhwqGjEAUDVrMj02fwsh
/BJgBN97WESPXW2vyxcwrUtnsaLVil6KWURBf0QnsDnNtEMR8BLivFzy5KjlTOsFwFC45zZ5tvKn
8iJ7cvDLOjYbMAb4wvWwKrtuXe1GFkfDZ16pNf8wdN2Oz3XODh/3qJ1zYADHEF7infAuTbXu8OIF
Pq6JBhppUGxkaDY68qDKC2vGO8pzfAmf8I+1I0k/HGJcXyYREAOFP1UEPSdBE0vOFAPFm3oXmfHG
BOS7AUCoWLO/AEVZquNEBAfPZzxGd/alScatIhcx08JshRIwhBlIKuLFfUENDfW5NNKMf9tpTLlg
DJmBbn/Zaz58yUuRjfnbaSPmS7+NN/jUjIghLCXPWaDdx+JvH07idJt19mtBrYuyTHQTSaOcKwwP
C0FoGdOqAyCUhp3lb9tO7AlIVbgqGJkdjuQ80Cy5Pum/PT3z384eFqckVWhro8vHAYLKgASuoM3A
UNcuJzRHu6mEQ6ZRi+zhJ67K8o9FmiFBWqqtJ0kYl3SDI+GsrwhOW5rA22CvuvTl/eTyOwEYsswt
qlEBChhLJP/sjdijby7Bfef2xP3YBsAgV7QdLDsYqM2fHtjrq96S2YI3EmORmSyW0DxitNy4y3Px
7SCK0iAWAaTkCwoW9AAX+0LGMqPAZsri/ffgGTzyiGfYeOPcOA5ZyFn97LtLtiFupv/H3pksRw5c
WfZX+gcgczgccGDZMU+M4MxkbmBkksQ8z/j6Pkipq1XWVova10ZmUiqZZDAC7u++e8+Vj/GwMDHM
djL/MLEFu0inyWMCrJRtsIszYW6XQGQRx9m6m23db1qyoYwRclm1mP0QQ1kvCRYNTUvEiXczg/lo
mRVA+HLWv4sRiMRKB7L+7nW3xGtEnzxMWrTB1oW7fgt6MZcH6KvDo59rt4FuH/SPRG2SAp5dHH63
3BYfUUZ4dfq2Hp5ab+rQBrH2JbwkjX1vRAF1Th2Eeh7AMZ9kQCBZTPtB7XbQ2vMoTFapUQxvmS0c
xo1SzXce4H8iEuPMXdMo4RWv5j5mgBxClEC815FItlGSonwktIR9GDBDqHgQZfazuAm+eyuINj56
0YbWhNq5GL7NSR7Vmc+4ji7NqRZNOVGyzIWfzcV42oCwRvwfjGl49tnEhEeQoMHAVirCpClNDl+8
5Hq4Gz0DL0sbq/ibkSqyeXUL95LRFmFsSZpTute7jlzXeWmMRxqDXPhGXhr92DkJ2jUudLY3dmkv
Pngr5spM9FfMgKKE5pmSJiomjO9UamsgmJjbmqdfeKq7oOC2vOQCCkwhzJq0AjHF8mwEkFSxkw8C
anZhvkaE8jC4Nj44cmmpVWkEXPpZjeXJItawHXKg32CTrQ00EOZf54kyM/Hq4tKdd9lshQ8WNg/e
RfGMyTJFdPpKeM6jjAxuS/d40TOZo2gocarLsvrjjdX4YvJJUlB5zOaKzVlWa00xz0M6BxGMHV0s
9dhNyxKsS6X/XCvTp4QwsMxpDZ6Bub7y2IlcuR26DxQVd+TAkBsXpb7xoHshA4NBcjJHbLq0Cn95
1RgYBO4t50CRCG5wF6gFtWKyqlB1nClL1i0M0+zIGCifGOL0yQ+4LW8bRR/hhtpYLK31yJpuJYkT
g0dx8tlZWxW+h/dmLtqfuOqBa4ss7b9g/GXJo9M2LfBusejBKDLshVy36B6xz3kG3MzcurYesf9V
pdr4F3Yq8YApNSEtUKo6ujR8fxc6PID0DJ0/vyq2UOAiQkLDSD85+YuyAPclBsmFA9xNPa4sbYaP
fdYUH44Fm20ziap5JUIdYPMq0+LP/+zq/7mrt6lD/K939evvvK0/0v/1v3/q6M9H/h8L+3/f0S9f
4V8WWEyrFD4ruhSXDgP9/xLFJtFgEw6Lh8pg/d22/4cHltJQ0sRLNY0ECaS0oED4X4Fi+Q9JWyh9
4Cx5Je/R/54HFgfufw4UY4JV2AdoRCLsg1PA/v9K1WFTVC0FllGRZQEfhYEIi3FoCbdsoX2qg6rF
bwfwz16UXvdbzaLBluK0t9L1ijfEw/EGzyumacrQ+bKH8V65p31aVVH7m7nsWQH2kbPXDvNcBpAv
53kq7G9txdPJzjCE/v2KYxWRMu3SzymR5mZq2pCdhHaLtxAzIxA/BXpMdOX4Gthle6lsK3lUQ21f
HDJzXFIKilOM2OAmVNXxrShnB8JJOL1SpYW9qWu+1AQMCmVehkdiEPqA3GSB08IQClqcT/c05kC3
0/wuJdPT+Gl7CyO4WpHdfcVcDK8Y3BdQlyWPPHLFwUqbryzwjbcoz9pb0WZ6HZu6eDNGrkuhHeT7
LjT6YzZF+tq1ZfMTGdFnnxnhcfmbxsBXFFCwno1u+KoA6J370ksvgcu3PAz84+No2D+VEelDFEFz
c+f4Uwe8gLO2khvXg9la//0xiP05hxKz79vf79JlnL3xRNNgJcsvQnOfOpkbnMSWuYmaxZcP3eaQ
U5qxCSB3/oA+Ld68TtXzOpRDe+vMTBxspv+b7fnoEnQPbbgVN5tR2z/8VkfY3dijj8JAYkAQMWk6
m9QCDeRljrOQ3XZLJjdCw7kGyzdO+1tym/za33JPT26DYqZYUe+ir7Mj+UkMvn1bl+LcdZxN68lJ
YfvVbIMPKCbjNjf5C1zdCDsRtJZfWcfXJIOMB9Cx2Qcz0PPLqyYmPODuyX55cSlt5Ak/Zmx3y8lH
qdDpZ5Wn/IvW8MV997PGT7iWlV0cl5cVUUGDd+BHBjuN0bXK2CgLJAkO7Y0uA+eHyG79Y+MtObLX
0Id0CvUhtpovMkTOld6i6TphMv7NbY9X0e2vCavV+3wSAzAMpHn+r6/CF/dm6tNswRAi4W9HQDRh
GaVPddVqouKDvhlRlZzN1o/2mgQhlJHOdF9FYoKN9WtxwxzsbsvG4s7gCfgRjldg4bWGYmdqB8ot
H9srdIsOD+3onwmYWHdJ7pFpl139HiUjDnQ1osBYSbi2basnNdJyJBu4Wb5mbplE9nOqcGxZ+AfN
iuXLgmG6tNIVCLp11y5Y1NreWMXc3LVBWa7dwm2/44FeNd17pAgDMn1rVaMia9dtbgNveLfQ+FM8
0EWAbi17r1XiPFRisN5K9u6PsdLFtg5kWBGKmfCV93wQ5tmpzy5y6CEQ0/BIf2Z85V3fvdEQSYPj
qCDcJh03DfwUwbVhn3qCJA3PPiML6zQF+f7ABJNXyEFeSWj7jx6KJm+t1rvvRJRsKpwia0dU8o7F
xHwNSsQ7wBzWRiU9K5xIiDVVHnG4ruu+WAet1x9CwYoZi0Xg7iOqBAk0x84Vz7N1Ezk5MlH4AJbc
DuS7rQMGlowREUHEuRu6xPrM+Gd305jaxw4PWKedBoCCZrvNJA7jPLPtLXvLK22qBhIo0BwAMM9m
zu92S+FwvbWET+geXzXfYV7vrJ6PBJkKPM6RVEeDaymDezacekO9Fhz292FnmtfYKaIX6r7qk8wN
9dk0+GcX/YG5HH3TZFxtk1PWSKfceszUR7M0Xxqumm9equ23DgKhNaOPze0QPusoL7aOARbIs4xq
M5vZdIhmyLWQecL2pPLGf6W4EFZc0k4Hn63QfeeE3aHOmCEpzbW5gFvUPw6kDs+Mgsadw6DziCeI
lma/BPZdEylG7B6QnJrYmHclIGG0DDdKv1CJv9kaFqvQGA9WaOoNxqjoCUqEd+iY+MTa5bMPCtGI
MSCMbbOSYe28NXEuCZHmQFm5tBHFDfW26UR95fXviD40gC/SLL6Bu6Mbs3KrlwDcLJQL0z6FpCHu
g2CkocRv3U1tq/F9tHR0Dmff5lPdeduGysiVPeKSGhOsFaGs8CzUPde/QlJWF+jgY+4kP1NNUAzN
st2I2fiVUL1orca6gF2lRlTxmUkPV3AabCSmtyPuBodEGU6GmopdLswm7Qr4eLwtDZGHQJV8vH0c
4L3q7urYHSld4ud1DfsMjkltvCbtj8KZvAOjDz0cLhSyc5pl1rbupvouqVD3ITAuW4eyt8xzSMvx
Get5hsurlryhTLt6DEUZHriU0GInxokmH59IjGDbU/ci2xqDO/yBqORyByD/3efRsS4AJzelN7/i
K3TPE+0Sy0fCuqJqI3GUuINPrZnD13YCh0QcFTXgsqJmOtizYR/ZT+QX8GnzwWIM3UqJVOOgB246
w9dbCRXxyvIpIELMxiPjG9karLpp8ir4QLgcyDUNA81cWST1fO8m2fFsxypAcFxOKs67GMSBih+M
IHgkujZdA3vwzijTyVe3IFIKtjkr9PRnyp15PpsSELsls+9gyZM6mYfwj1mRsJ8qdjWMi/ssbZ6y
YIo8zBu+3mXLNgk7GXxUd5ygivHAbw6en8mzS37mQWROTALfICHt8A8y0vTVzSO89hW7jj43y6ZK
OuO7MTXqLCb8WCtfdTlEjwjILJv5yxTwUHMANZKrwC1FjL54xImpIECZ6Is0LPq3tqgeyPiYe4ws
d4IQ8QNtT8S1fZLIK8xfB5uvv6PZ4b4zxnwTUSX5lNPAukliY9jTDHcDukekVY/3BqlMaAc9Hikg
XuuQ+UNx4KrZyu74rE7rAEgv6091GnSNM6IssxuK5H1jcQBEmXwOqd10svmTG+y08cco3BWe/dvz
Td6mrWttS3Q+PrQoOSZi27oktWhF2tzVtYev0h7FKZsMUCaxNtbCa5tXfwj1mSdNvjUHGrEZ9aib
K5P+c+7HApTqgERGBrS+kTIajzTmqluT07+o1eg9RqXn7XFGslD2wvkH19upHkT/ZNqNf6vQzK52
7vZbVclg16Omb7KKc476p4VMikRsA787yMKot72RWoA+rGkXT461K4dO/bEiN6dsTk/VdsLDskrb
5sXhcLvL2FizrSWFe2QTjVCcF4Yc+NRIYkoZvTfTlIsXd8ycP5M5pmDXErm2dYM6z7JgM2E22HdT
WxGZ1ePOKoikur0LcLBjj9knI/sWm5RPx0f6ZNntXTgP1rrvUuB/DlVNlFNk+6LI7lLF6rCqnXbv
9bCfMeMqsimN82K12Vtcy2E7ky7dtloZRydrSyrER6TCcMq2LuWwVHtQRpKxy1o5xvDAhiresRYh
A8dDkaWcTjbGQqUICns+FLkx7Way3+t+atUadxgfNMTYM8YGZAc1dAeX3ea+nOJob6hKfE1h4uzj
BjiKoDJqy8/kb4Kom8+2TOf7kUtBDmL0T+BkLP6j+nfjofYp/IkPM/eVPasHdSkm2ClsCq6lHVKw
w93NROVasY0XtEabN/ZmJA6gp6wLktV7Dgb4JJOW/bb3jAYlYlbvKafbHz+cvGNeQqkGcD6bxzwf
XHOHzEwuyE4M6w6aNLt704ZMt7H6bjjTxlkftUqtez6xMAtmZd+5Zc1GlA1Q9EvoJrnY5N+vfu9j
WJsme3zuW4judIIYm1LS3OLNPFK6xjTXBJjiuywd5rPrZkA76jICVxEhLYAmMatHW9X5A7AnGkIs
pPI1xnB/P/w1KnCqYFpQMp/u+6Ay4ExXKIhhYfmfNtamA3fC5tWmKpI47uKAMKJGvUTsUW6R57QE
Iuxqj808ThGoUjgneKLc+8ErxUEbSwMK8e3qoQ89ICPA7OkNhrXWHefFiWE5mf7ioJiPdtT3ctM6
QXjPTmTet3RmQnlyu31aDfqVqMywJWkArURgOrkLPFrZc0ARVHTlbAhl31DQGLlWfBcm9p1pLMQG
/BqQT6owZNzB6qFjGW5GRqVHA0Mui51oh43UBXOXfSRxGWyypunP7ohKpsO2Xo+Oh4mwh5wxBfav
sQF0hQnsJVvsqbnuv2r+p22Q0bAbFHSpdpzTlw7gz3Y0mE6yuQQ2ot0PVnXzYszpDgHZGMzhIr1A
VPyAgwg9E9rDbuy5jQcGl3Vo+OFX37I1Rmh/1HO5d0m+4aIWr9Ok67UcklPQOQP0gwxgX1gZCG9L
QLO3aaRuojslZ5yS7BavaTipH9MrzQdM8NHFkzg+u1xzKZtY+Y6WyA5cfx6Io/yeTNbXVtTTas3n
dYOlZADo4zsnbdrBKSdAtk0shYTcVZdx8VUIhtJNTePPvsQecS3rLjlguTNfMXzWRGwmB5wRG1Nb
tpc+mb54drKVykP3kGnKReswYfGZ7VLDe/Xr7DkZp6estbNd6zTJOo6mZ8I4GPkbsdD4X8ZMu2vY
Buq9HBYzRkbvLWT3/MUYSQtKbb3OXf+Okz+/72z8B5Nj+ms8GPNdWcac5t1XVNrFNsnMzzFjdzZ2
QPUp8+G6VTsd7TNxCgZhrl+EUWSXmJ/tWHDfBeoSPyExHHXYLf70IfmVApLp43G+oSBYmzGqP6dI
fObLXSqi06EeOSU9P9ngxQtPcZZU69FOfhtJHq9b00b0NH7YtLPULm6FGN+LoehJeQ33mV3gGtbN
dIFJaZyc1vV3swOlycI2MRNrWzc58nFHChZxnQeMMV+Gzo1hMyYgNQUuSa9J5B1gjn5b0X1+SgJu
k60o7ZORuAgWqkz3bhBfuZaaK4As9NvHIw1poZi2bFxx7cnFntl2Fww5xR9W41OySjo8ErFtzmzP
XdRZbxyfjUC7Z3fuvd9EsJtN79rBFurmqRKSad+z/ghOrtMA10LaYuemBbyxzL7RxdTvY+7CrEy6
n6nV3XHAyIhiz0qKBZDcAWjnfdzl59jxfheqf5prhe/Fk3cRsCO2oD/Y3v5YgbPL6Y2Q2sa+wZ2C
MhrvQu3sOSo4N1Fyrnhs9ykykIH3PK4IAisBCB6De7GL2umVipCz4cXUE5XDnYIQ8Fj6gGFNWfxQ
zb7ravlFr8gxoCBwk5hMcq2dXLuuHDY4S3GNNWG/ZWXyVgnvLeJ+i1kU0HtuYxDnmHM7duaF25xS
RP8mJa4SAXV8IqhJ/gx9l6vle+KOLLG9RO2DkfiDwF1qYBHoGQuJjxDZY+O6Mrpi7yt9K1iErtjP
2dSosJJL25QNlGTvUIECZaSff3iDY86Mp5IzQOz9bKQQzs4eICR3e8PLTy68PwSA9EWYwT4DYoy3
k5pGWb0arXcpu3Q8SdF9o8+RDSgnDKeqMVZ05z5Lw3/LLGN+wKP6XjSYi6qh+WUa1UNhm9+4198q
z/vERvYTK/fSo3AHFggqy/sJUupZSu7dMpUSXzrWZMxPj3PXfoRFNZwHLIrrsLS6HQ7mY4AR+Vdp
GHiFTTO5taiQ3BWFf9FZQW+mARM1DcKEi2aT4vBw5MqoK+/AiUejS5NNe5WGG7jVK1GRVk5tY9/T
zz42FCsU6pTl7L2k4RyqYP7K8QDTdkLtOmUR59iv3nkxn9o8PBQZjGA3hAWX9rvOSjlWu2MU1OzP
QgNFIKnTw2K4oEWgcG45KHdgNxgBB/PJk9DnzKrfiaik5U0INsyRt6bL8jHhbh4QT0fzZGxK9X2b
+nsS8Se3d47UCq0cpoqVx9Z15Tkg58LoNSW+Y1BAssq64MOJMXXCjOTWN+wRm/wX3Q7pWuEvoYca
O16vywP3+Aeaue74PBBlqh8dYuYSNPCWcPFV+XRHjjW+BDd9iwFT9bipIx8cgOAi7VW0EcXzSzmT
G6Hz3tgECWoGvuKHjHOL5sXpVY7hSaT+TXVLjt4S+5TFHNtM7wh3mnKaqANeUAbPFnHeNev7d6Ky
Z+ZhvHh5RsqpMLEG8SjbjzLwcXJo3r1hiCRclIJGyDnVH3UtmcEJNq5bEj3N2khk+diUmLBMVMIm
NcwTsU6xblnH7hUwtXhLinaQt8ysawbygg1UH3XsOnKYHRKdmCdyGSJA0qPHS9iy8UhxfKr0bSb4
eHTdao4e6zHLn3Qdhn/8JjPfUcYUBRCdvIddmHU3DhO7O7HC5gBuAtxzYxDR9+Jp/hTdUfnVmlUc
NLcw5fENbrOjeMjsQAxadCC+x3VIZG2M+e+s0cVJYN7b17mT4W9ry10OqwXvMEveLovc4QyJ18qP
Ey2x6TG240KvbCxN4z6nW432tMmLsAVbLlltrBhWus2INdXXQVaBvEptNuck4w2zjQfym3RtSCu8
lQLGeFwC54XokNPA3rUZsQYcW/6OUtNtSyot28xAlv1NPWk8oSGm9emQjLV+QBKcxd2EtQPNtQ5w
0rOqTMdNOvXPZZoGKHeerK996JJdT8i3j/tyQdxiAk+X5a7LJ+ZDddxYzl7q1gI4Ujt3+GdE5exb
OtOu2tP2tAfDmO9DJeqTDY77yXQ9lNDBpgn50CXdVB3dQbEkEIwJmcUP8GSpIfDOVlDQw0m8Ivxm
hHO6fS7wAAer0MEnt0LTJWdlk6KvX0q3DpxzaSSfvuQPf+fzkkcKmwFaugpn0LurdEBG37hu3IjL
WDn9u9TQ8i5TYddfvHupc0S+0JQtaJ9mryM5sHB4UB5edoSZVA3sVhVKbFIPPi41B6V9wvd/j2Wr
4a+GytxIiVY9RjNhAHaFM4jEcILvmJMI/wNaAB1tHm2zOXTkDEkU+pbVP4NZROgXzeTtA1ojsgOw
bl3vIXhZ7VfnAD0wHjIG27O0ieuvg0i4ryZml02B6g6L0prxQqZz/5VTR3PvNwgMG3L+DvO7xWgK
tmK+V4OLqGh9VpRN1Bxcntftp0Q0Nm6JSB0YVvCmWBUxpZmk/bZYxH7efZ/ynwyMauFh+Mymay9P
sbZ5GT6Md/YEtf0YiTIY7+o01yXPG1J8Wd+xhZ8AI2Bya8kV8GLyj/om5oOrN5bx95y3sCrsGLPX
DfP0AsEstHmOp2hW25mjMHyUqZa30hdW464MYZobNi1Fv20waDc7sFApB77Rs0HdzXM3vvpcA/2n
eoj7bmO4IEIiF7/kCvnXKTbZYCDayImWWNMskZQbFgLcQRa4SBeHoP1l09S/BGabahnd09eZx/Ym
9jCgvWUUAOq33FFxtktYrAzY7PrkTPamAI6WlbwLJL5smiZ17P0a7ETWd+hML51c3h+D4ZcfGdSB
+ap6DET7sXB51oABTDAzkzN9jcaCxAmZR1EdJYiYibJfvHk2v5YXbJKc+SbWi60uu/iXsBv7o7f7
9moMvWHBngtkiZ6MbWElacjV5ADJikZRlT+4QKUB4f3FtEy01ciD5h11DtgzbkwO2IDPAbrtZhlK
dqz9D01lnGfh0KGa4j3bhR0PdjRUFvUh/PP9lGbuPdM5zmZ7ajLCq0OLYF7AbzkpVY7U8zb+mOzV
X+wMDSExDnf0m7Tbc3fLUXSLtoK0VdVMWzj+Kvi9I5Z4pEcT7G/4l2bjsnYZYEOGsBHqvOvvCPtU
LR1zpBIuXPbcdm2HjvPt92mD/jAUnEQpw2uwFsT1PlMbp9+6kLL6Cok1WzeZFMRDHRmWPzbF2jej
Espfaf6xR29yOOStv9idciHwiL8wnvgvmAf5F0iP75fRrSSNqLbdYHj9Kee7pvVyQfrkokUwAMCB
0rAgf1RPUVSoeLuvMEfj5qTu1ki3jQxjgqtNTdVrr2eQhYIkxnDMyPvDEsqTueNrlQbUn2ZEq/kZ
QfuDDOZBobFSYgtw156Pg8TwzYxu9wkHhiGcG1e6Zm9AFbyY5GB2uMmCNbcbynfL9pnnvsWL1sbf
DV3alBE2fsdxNm0h/zvhpk1TkmLp3czFpyb97K8iZzoqHHxg4VyPYmZwqEU15g+8miQNmumXUYDE
1/70oIterAkAIvuVsl0bnfUHQZVWwaJ946jNLwpFPySCuIsd43dXzAvBw3xouYF91R0Pi5LtYOup
bG/SCW5McbGhcmQ4j9ziwFc4/qV0rKesrrOlUuaoAl9uElsC0shzLlYFsQGaZEP8mHTwYeXQ7ioQ
wM2qdj0xC1CyteqCJlwFSbWby857nzSlPqkpqH0ms7Xj92c9z/YQrMFBPM+BoimE5qBNEbiMdjzG
ENi2euzbrQhy983lrM7XlYkHMx4FTX4dpvhiktumTvAxFxlPxBwO0V1dzPk1iurorUTD4T5cNuml
rPLq2e5twoVT8JJVKtrpqXz1GDEHf+3Zg0GMjlzVBFhusrMrMQaXeLe0MSoJgIfxIriXq6Qh6QGB
D8AhrUv3JWmh01ygpbYoAfu2tbchWUTSeukZ9uKDnWWbEi6dwlnFyHs0hCi2lYrVuhHGPbf7ej0U
BXT8rH7wfYvnAPWhGUnOsVhHHQCZtMZylSJHN0DiWmvB1k/6IlwSO0ZIO6BgIKVgESOnmoN1jk8T
1S75nOOGXggs5k+YvKpVWdLmQGOk3KNXUvpozGfMmsk+x0xGx4KY6XRtqa6omiU/Fs4KZi8IsE0w
hcANgyC+Jxz5WIZ1uw9ECdkidc5BZXI9kQtjKN1iQFXHIorflMo2Q1sFB+YYruREDNOTF7uMKGBd
XhF7hw8ZFUwBLbY36UZvRhkm59xKfluuDEmZy3cKlet129jG1huw5BL0bfZOHWwtr9+V1SzhF9rO
ShacTsJ/rM1hpPFtgSCqft6XsdV9e9r/gu7BlTon5FFlKJsAOl4TFPAj2Br3iq2CKWImopbmCdWX
/OkGIs8RLMe4UwLZRdrcfTxTzl88mSImWdZDTlWYwH1rsUsbvam5i9CZGDlbKjN/kaJ87cawuCgj
xQAdfEyKfAvmz3Vnskez1fBi2yYZ5xbzMD2e+H+Edm8qQjFv1fThjnNysXInXlux+rZkxh3VKvKb
a84o725Y7Pi1Olu/YTPWjyO2djf+0BnZXPRkRDvZsWK0p5bXlB5d7aondK+v1Ki5VND7wZQUQ4ya
ZqK1uXsEQ/piKD1y4OODYInIzV1Y7nuRSL1XFjLMZB/QjI11MarfpClhe9fGU5/8EMiGyeL9cTt2
bY6kGxnPNdeVIK+fYd2yrDJxpZvGlsq7XSdaxnbjNGXOvfT4rTfSTY+0bMrrFPoPmew/4/ipcOJb
Qv/1tvIo7YzyM4njq7LafjPFxr0MSriuLc6yzso+NY06AHFYlMfjWxvl/dWG+QPom/hhMOpP2QPZ
1fpgEQyKi+Klp68Oi9gug4X2xxftL7go7Uu61NpCskcj9v7YTj9uMx5Cdeu819ViN8yDnbB5y8KB
2HG/Pk2pZa95GocHS9m3oHTSWwZhhbXGNJ9aORisRcZbELIjhLRTwb8ato020V4WL6KVUBUqYpWt
hBovYy1G/HzezhnY9zVaUv/SSvsOuvR91o3DTTrRzbHTFxfsTxjjnzZKHG66k+tO9Qd/7D+pLmFy
zUJvWxjxlWASo7auXyimPLV1svGhyljcApOKHti2yf80trnvMUuu0gDcA/Tf8Ebyap3K+DXQ1Z7W
cfwQ7YMninNj5jeQjgd4eZsoTg8W/OeY2OG5gY5M9iJuuAL1ZJBjM4WHHJ1UhuUAEyt5mRHrQm1K
1iYF/cDtHnaA/1Cn5H4LylrmRp3aLvkm+nRNiursAcpfYmfxJjacfiVy3v5piJLhCjZ88fhJ0xjX
BwbzrW8V9m8rYQfah2G0hpvHgix2adlmYltXmXQW5VHuapJmKxYcwyMlNtaxH4DLe2aLcYO8PevP
XttUtUt1cbrWvDbA0lg8y9lfB7ZPknhttrYdRpuhntpsp3HDzEhTlVkUZ5nxifNCxVZPTJ5iDs5p
vPNvTJbGbUhpobdZdXlQqRlrUOhKzpq5tx9TO3l1ufevQ1xH9KdjiyUkzvHETpXHqJqrS11RMK84
yjheUoMCPLIskN32oxt2R5TY/qZqS60trY37riOP1eQDGiVlh7qzq0ueue6FaBpR7GR4gHG0nxH1
GSqSeiOSTu07v3dPHa7Q/dCMwHfra2Tar5xxZ5GTOZcQqYEICOoVCtM5JEXLm2BQ2UNrDdY99ki4
DxYuGDfxL3FgbitCJ0wpiKxQjxK/3IcV2f+x/JTtoprE7dKkC5NpdjFL2/Wx1cPFaOsLVow7MVtH
Op1fOZLYvI8bAn4vZTrgVeqGAsmCC/dq8n33CyutjY/YIR64Zelnfw/Kiu7IiscXdFbvLkDYPYVR
ZcULqxs3fG+rL4fI1BEv8U/icW6yQ6NQKY+4wmswGybX5PVAXdkGh5G34fRxrwPi3yVzi2z9PybL
f5osF+7Qf22y3H8jSUQf/+6pXP7CPz2VyvmHpoqMxYClHeXgofy/3CMl/iHgFhEFd5RWjvD4k39x
RZX1D+yNC93Ikdgx3aUZ71+eSoXdEv+jFEQYlLUwQf872CO+lf9EPdJ8eYv/sKFqudIBxbH8+b9x
RbMK0y4RtXo7u22V4JGLRQ8LoHTIWDfgPMLOF82a7brl7BxVjy8UY7sffMfj0ceTLwGNL0vLJOyU
QYZvlt1JCNZz5yaxvF88XyCTty29VEh3XmLv8yBBdaYkrb/BKiQtFDA90h0cNO5v+KEcPo0nJkpo
vcq/y10P8149tBABIE9TEJkluiSOL4bx0ramhQZuckDgN+yx7PV+fIh64V10TRVMYMHaXik7rn6Q
imjMNULxMc+TRcYhwhRfoCKwp5tSWAbUbAluzsn43vK0fPEwKUV7IuAkO/FXefQ9T4vT2x+UbhhN
M1pZSIA1HyBJza+QTj5y9nOUvSGakBsWRN1oOKMFFw6k2ROwxBGC6GpySv1idJzPeUQzPIYos9pH
ZnqTqsZE3w0s/DGAQPfIMAVc69RmA+kRfPgK4wThy2GdfGIq8wR7yVY7yAQTsHVeVnayrL8WrbY2
+n5jW8hFjIj5soI2XOltuelZ/tbPO0AFDtELlhcRDtqSkfy3gtIHWt9J6wfcvYFBqFIUvxDQkP8E
KiZBatm6N8Ya2tJTnJ8zZ0+DF21UmZA4b1X9xknlfaZjn4hVZS2GoyYbSCgZJhf9gMJ1H7bx0J6A
gmB59LHLwbzGiRuyCgGdSjZZVQD6s26+d4g72at8mAZCyWQQuGvqJKdGG3QTN8BikBvAcKkLs392
XyCNMRuZOM2hVZH8JGPSmiBUWLlHxr4bPSqqFamG6lQ1JXep1BYIlFVeVNm6JGjbrXvmUXloq7Ta
jQzR2M+5EPbs90O+WE18jrkS88GTO7REq8Y2PFIC6j6O/kjfWCRzC+CtxXuMvSePWs1W92WkkaBf
ax1P/M69LnNOc5jH3ToWWn2kwUSmyMdkfK44GOvt5CyPYkloiPAZbqZsa2ckhZgvDfdOzwVVAgos
68Q455tQdsgYgvNg3Twf6FZjzKPrxLYPhVsvScCcxNEKQEwYbSem6d85FIZ3qsKMaq1IQ/P6NIrI
OvgkDiOX7PhOTLX3Wc/LwFh1HbLsVCIeURQBPJ4s1KHNekgCQwzOmpX6CG7Dc0JNwNcYp58ET9S7
7uYqWmnyQ0AT2btNx9DxACf9H/bOYzuS5Mq2v8LFufO5uZmrXq97EAoRARHQQGLiC4kEXGvtX/+2
ZxW7gcgk8IrjnnCRrMyycGXi3nP2wRLr5LQoSuJsCGKWyyjXVLwiwE34qy6nDkb/RstxTYSe+UD/
BQaUVMBZ58M5K7tN0fm+zsLkLel67SmtSVsELYbKrikKLCp8gf2FSQM/wqFtmbgCa2BeMInI6V3E
LtY3MB0ieHBiF6lUL0uyW+0h0KlSNEHbgr4S/oSzNaIOVXP2A44qsNYvR5FRY4/nl2eZUSC095lq
KMmrJiBlVsbdQLaBIhnmxHS16ZJSZw9Fh4NTutKdBoka32gLTszRCM6AX2jrO4tjbHQC2jPy5phO
ZW/yCd0nJDafqcmKaMBucc5DV8tH9OxzsYmkOpykbJtCVaQU2IpeoyA2RXa38UpwShu2E+qRqjEb
KVhAIQ6X3P2Re3r7mDVwa1a9HgIWQ2LjG+zYm+bWHcbZoJN0sbVtiwbwihzRc8BfjOweWY/wC2Ye
XUYv/JyBhpSFNQiPZK2eoItBH+XC2+vAJgl3nRZa12+rvCUF3U8m0VyrKpj7iRhJrcveQSO6gSVA
5k2mCxVv+r7ui5Wd1gm+NQvpmV3CmE4tygTFDOTHhL+wS3zLywCIMr4qLOcZObALtCBg7qeQ54qS
jOdnojj2TSoDBCWeULhUZ1OenUc9EsYy9XYmz55t6qmTj7RW5BqO36IMBRvkFBg8wZ8W33FasL0s
9RfMxVe6CfgELtE+rnAIt2yESY+eS/vNtqPQKp3s1IIa4UYEWKEbO8BacdYYvk7rynzkzPxjrLOb
IYYFi1MHUd6z8C+7pjxPY+ye4bjFor7jPLwrfJcYqJTvgQnLTw5DOK7RizxWJMmuGrMsIQ/3t23m
0cMBrbuVdOuWWYZJhkwEcHaQ1pzzLJAzPNvk5M8M0744KS6FrstXvctoCXFPEdvStPecvSujBxMw
/aZJ5s56RA64l260yVogS1fEPSUrhEz7cCriPRt8be+k7a0fc1wzFTt59ALo15GToeHCwrqL/ZGG
BxlS6Ac3idNd16LdQczYu6Jg8iEtVA2o3PRmmfX2uOPvP3iVj7iVvAkvUzdJHO47Ozh1YnkWdyMn
HweMk66PJ13JCQfMUropfHWFmP4FwTxQILh4Ls0ZAVDErOr7jFQT1JWrumrWmjI2Qaf4RqmoFPo+
ycQpaQBimWYka5rqQGGYt4YpR4+zne/VFLNowz1WGoX4KH4lg2Bd6sm2jYwtfOt7+oQDdeaAljt+
uftJV/QWi0NN9oSgskbRIT1nMkLbOKThOhiiOQKih6meiXubAuiiEfNWJmmIkDCuK05dS3ToLpZA
fWVrCb2C8pakx0fmUwI+sd5pmXHV9Too3yZnEgjJLVClsuWGzc9NaeenZZk8G0nwMCDrfeGIIm5n
bEJrpgmUb4fCGRj2Wbl9Xvc6p1JSglszH1A+8e8s+IDWeVtSJtc0Q52mbfUCkiNa5shmznsh4CgO
j6g0QKdF1ivDrUDMXASQeaBMdSYIQNNjk5aK80goXHXQ6Rz2G6SHaz8Qwq6yAi1eMnl7o6iKm1rZ
7E1opHWDhgLkUkVQVzJ5HUE8RLsMnzo3LDAteqe+tVU3nU2xv4oJnnKSsl3E2UikWL9Jo2BFqkS1
yByeYZSpyzQjFqG6wIxJspCSF9lETLjW7OjyuNz58PsUBudTSuaUx7ox+BeaZe6a0bq0qT6xw4Dt
gz0yS+UNWGPqtX2/one+DpTdroNiAmqAd5D4LWg5Omijlco9A6pVum1asmq1+Bwf6GkcU8IR6XVG
RFdtx2v6pJQC3UuDhcYEeRwLnHkIsbZuycvmliccvAKHINnkKYiNjVbVd+wyHimtcI5+yeAEqeQq
HC808papGNy0o4REzuM3u2d2gdoypLomk3Araflctv59glTGFsDJq2bTuj8otwPni9Zt43nnSWWe
6k20IVsFXNJPWdhrT4waqgpOrBhJsZsj/2CRAdgyGch+CAgVfr2Osk5fdfNQdZg9IYa5VOCFBGBj
YoUkVSI/ttwNGXoHnHx4JC0qfx4zszG9xFhCl8hPJlQdql2MFbsRfWp+ZDXi2b7oVtFELnyfKeJX
0gscWqdEs2YoKZhO6vAx7QOSCic2tnkfu4vYBIM6+t3WzZ8HQyvgZlNooErQpMGT3fCAdv6k2z8k
TiPRe2XAwQCbMiy1GXWDzkYnFSxuq3FbWWn85OLhh/NlJU60qWAqrMO60YMVyNS+X5JepKGBjlgL
yKrBjtmhKl4SxIJAqbRSonjMKH0WKh3RdpMdU6wt27PoGRZpOiw9E+072D7YfivEq2JL/QxUsYvf
/zpobAPpcYEUoXBSlNoanYQ9R5j2lXsbdzsD+TX8iNDrI15Kx7qK/DR9wzriTou009UNQoRknhJh
ZC2Gwc/u9YQG0RkWWUFVzAubS9ulCLRGNq9uSFdCwpMX7tyyGlIFynEcih98WqRYAYyjUJvS58Eu
nbUoq8ieNKNVYRPhtRQsDVdY+euaqk8zHhKtoM2AsAGTxkA/tN+y9OgEmgw+ttUeTh0/kDp8stcL
i95zQLGanSXYdmufw6x96OmUXrAzGcvTeAQSnRJn/kOAiLIovtNBXwxaNH3/30LDH4UGE/Pkvy40
LJ+L17/dv1Y/Xt/XGua/80etQTOMf1gWZV4XPLngLK+wdv4BWdYMWMpzjYEWAed8ygf/XWwQNvxl
i9YktQCB2WrmL/9ZbMD2iWDLEK5NxcGwdVP8lWLDHJTyjrBs8vcdChB4w61ZbWGrmcD8rtbgp5bR
s7fgDddxU7DT4L96aMi/Aa9S+y6e5FMxjj4bnEoa62Lup1EzkHKDnSl9zgXRgl6LYUrTclDB0dx9
xYmcHKyiUc/KyY3T1tHBeTlhzwzsTQYuGYTGzqNHYf5AqAG9zHjM0weMIi3flkfvjnZ12RlCbivh
ag9tmVO0jPLxhHqG+R3tovbMfECdoRD9WmEDYvnGUpAk3bizdadfAQIN79491Ms8Gf08+1sGb5x4
vqb+z78bH0nU3CfHcZRjSOUqCZhstuG+v0856fJlTIQ4kiADwyKnojoph/7EbCtvqfwkZZEUIJB8
M+PcFVjtizm6NLQTZc9zD3agGy2MhI4z3ejudStOR+IbIOhRAjnPk7xI4MvouOmbqkIkJdoWEAR9
tLN/4zpsEoopZBmuTgzOx+uQXe3TP87fUHQE16nnvQaSMLSkiDiHWxrnQzz/VTEo6r4+p4gusK7d
FCNPM6IJHO0ZA9f44rtHlhlBhI2i9q+fdez0d44fVKdx1qlLmQURnbg83H/+4+ff9sejmUOEfj4D
F8czQgQ+G2UKKnDvn0EldWj+rv+WpVAZM91RZ2gZ6O82nXEmYkI2Px/uZ37Px/FcYQkqe3wYJhKq
ozrc1CfoOw37FTHgoxabdwFnqrVZRM22ybPk1OupmLS8UEuSPHj3h3Tz+Q+Qv750LvZL3bA4fBKU
5Rw9rDSiokP39RXMECRoHKspNrE6KjlRZsbblHgl7KC622E/MMN12ekjSGE0DcspNMfnXpRIVUl6
oSg/GAczs4EVtnBanjpkEuuJ5m2woveNQ3NKNWwWVCOzNUBHDScPazW6K2tZ407W6TQH9jdCGW1K
bx06Wlpc5L4FTXmreQ5i1RYUyennFz/XUz8+bZe5iYore2/hEvZ6dPFK9rkfBM2L7Kqu/Lld3Y+4
ah+rgYRFTmxhvsllqL8FOmkOeIwGBByF8OqLBOfJTUAFNKD8VHPj4j4f8VEj0waLXrQPEL+bi8AC
7LgZTOfKcmrzfgiG/oL/q0KZiGiGySjHzBFU58LMw1vyNa7I0bH/SPx6Gf7Df81/M6v88kLTtOU9
tvkUDWEpcTz50s4Bwm1+L0pk+aaXTOsk1qhPEeVG599Ti89vqfzdeAwpmMbE/FLPi8G7yb6k2GVI
UEEtSm7qwL65HmM8rVnSpBH2Utd4lrFrbzta8mDJi3EZe/W1gXSyWhCRO0vt/e4MOppGd41G/5YO
HceGimLeCQluNooChx23sJ2mBdyJLABIW30VOmV326Utcpcy7AFEIww/jIm+TpNgKrE82hIQeUYX
sNJkhziSkitGnfaNSUAQl9RJIFYVLPPP78av7xfQXKr/OhULnSYAq+/7mwHNRQ1DOr30IK5XsY9A
ceSWgWKrglP258ChmKI/H5Kl/uiVZkhLZ0WnwUDNcmYpvLv/0JztxiyGFz2pnJ0bg7dDzeavTOg0
X81dv6zrfDTMlTxn15i/nqOrY8VGglLVL+CoHq0qJ0KnaOrkm8g8kLvsf0kU60ExgXTggTh28kQZ
jNOVohP8xU8xPhIimLZ5uXnjdBok/CBciR+vGqqX7QSG+z1HBPsNdQynwxY+/KURVdiYhw4r3jIY
UAFEXo+XRlO+9hhkdf9oRNRZM7SZBy2NiBkaNde70XzzGTbRWK3dLmTqaYCEZ6BlJ/K3szJDleDO
uYltqRgrtasvHqH69RuSKHm5qZDEXdv+uVF49wzJFnBKyr3PCcB6/FBg337oNaLIio/8gHGtAdPt
ZHMcmIVesuC7eR3gvXGoUwqplG9Ey7ISHLNmgOTFhDOPckZAsrvJVTyTrjK+jRb6RU67E/z3YDJu
cBvXlMlG9TgNsrsnY9k4aFrbccYQ29grw6s4gKJI38ShloUPAuA8JCXQPpWXk1U1tuM3chcrMH4j
LoCiMXH4Y6SBANOeicQGmydwtbgLYuDnEq7A7ypQKUyLFtQAGvicYNbPvwTjY3be/FJI4r5sXXEX
lM2b8fGlkB1kcYJzniuYmt9UW1lzx0D1NZnSKefdOhsreyXcIT2FfjtgwUHiATW9Oh+1YC4hdTaS
uARotl0hQMKk0nnnPsviG2RDRLlVGqecA3162VpT51c/f/3/+TBx1z+zAV8gHpNuFjRH//O/zkNK
PHX+1vzf+a/99x/7+Jf+61C8ZjdN9franD8Xx3/yw1/k3//n+Kvn5vnD/yAwA2PKVftajdevdZs0
/0wtnP/k/+8//BvYGf4tt2Px+p9/f8lbbIr823xseu8PLnMEzL8+7Kyi8DtV6fD4b/zZViX9hUAY
oSsFj4YgAJ7pHycdGqS2LQhcdFx2b6btMFv92VYlacam4ypx81rQZSzB7PHPk47+D5dlShAASdzM
PJ39pZPOh7mXVq9gH8GRH/W1yyb+5wv57ruF/uy3oFgMHHe9v8Ui3qwiO3VP3t2P36zo82v7P1vG
P0dxqMYowYLuHE+7ZRSCZhsZxYnVeOajOLxPEFN88fWwSzgaR3E9zELzMm6gbnXnlebd1SRdEEqj
txDetw21Bng3o6Bq7zmXDtkiNRJuW61g1hEgONAIX/oEMHcrV3XNJQmAtVg0XZvdZjRJrHXKGTM/
R6xpyH0ZkypIp6MakOyhagabTGjGjHeD1DUrbwcUEqbR7gCCeiHI6YEcD3tSAQocmnwtnmW0l/yU
ri5w8LUeyk54LCXy4kJ6S0nhAZ0wytkrZiYz2+otH/IKQoQl1lhD5Ytyp9rZqqGZ8bASawewYOja
WhtHBw/1uaQp2g+nvS3Na9MOnfCg5wPmSIz/9M6sKL7rOhAna4Ct+YUy+ibZNH6JIV6L0qE+KRsP
L1jf6qgMwS6j1KbKwhIYI9twKJOxGUF/6egFDLRAqHJB5UUh3Ic9fp/1TefQ0yU9/aSInbxYhwn5
iSc0E+kLuR4KsFMNy8HPkGk3o08w+rvK6KfmrDdxazwrGrLpyoJ7npGfoorTKppUScPGHi+9UOcI
Kape4kZwR5Yw28BcAvovK5+JzHOfa0iGd5lTFW9dim2Wf9IkT35nsHTrrfmCQU6+KeWa2TeNePCS
ltZAaq7IdMPZugHiOyzxM6ZVTKLv143TF9G2MLQqusbEOwcsGEkHh6V06vJUj1izFqkYinilhEVD
uqkAwK9yUtuguhiN8tcKnRnBQG5J4ZmjLuq/yW+h2JJOHw07QjnBaLL51e2lJA5Jx03oi/7RIZBH
LAIzzoptWaC2Q37d/XHI/d/p+e/z3ulfT89rH1z8h7mZP/7H3Cytf8znZpJJ6dRLyUz7z7nZUP+w
mHxRYUqXSUWf0WN/zs1S/AOs1mzxgBUH69n8n7nZECTzKiEdmwOqKSQ/7J+L0p+z5B/r5e/PQR+3
4rbB6ZbUU0dRCwG5YdpHO0QMRLmoFK3y3lFgMPAv5Mm+KJHRA0FQCb6O8Pbdjfl6nv5jRLYg8xaZ
jcgxtaxIAycgB89fxrhZpZ6fwMpefj7Ez/LAu7XgzzFAwGKFsTCFHZUP6L40IEUI7y5W0Q7UHqx0
683bh9twcRgWr1zporVeqsW+WLpfHCyPShc/7yiHG5tnZjrsvOdV9f36AIq8SKrM85de9RLUhwQC
R0AMUkHPzfeRX+gXqYFyZ3z74po/busY10E8xUvEAohaglrNx3HDtoXJoDNu1kjIU/mJVokLNPSn
llybEtt5VFwZiXniWE+fjzy/Ih9utgMmjx0lcXE2j/P4ZjeOlvvjaMTLnJYRhwpQxWjw1knX3eak
Ya6wu5hfPOBf3lqGRCk2K7VYgo2fpdV3a3DIipH6LUOiYvleD0O3tyPSxoJWu8QsdlexDbkmmCj+
YvH/zbDsocx5V2SyyzCODvE6YkcbdTvBAGRXCSA/xvcY3Afpq/EO/8BKunu0KdrL5/f3aMPBgwU0
aFL8VFTCKFkfPdhSOFoZE6SxJKqkRtUhmuRhTBzcWp+P8/F4Nb9AiheIcrglBcwIeTQVWH5CJlGJ
X36W3qBx3wx4PJAJn/a0uj8f6uNpfB7K1IU0KbNTgGdOPLokC/2cbZacxzL4T+F0MWCpUNMXg/x6
3+ZBXF1JdoXzNPDxgyimJMlJDI7AFobYz21vWfdDt/43roQmgiGpZUgyGz8Okg5pRFCAjAgiyD0Y
4/QXhwnhdUSf7a+PxDmVlUTZqCDF0UikkEeE1428BgHkLI26MFIhPr4vLuh3d03hQTChSvAezAvP
++nLziNHGUUe4ekIbm2zuoHF/8UQnB6OZwxTV3xFBoui5ARydCkaiuxCpxO2hIReUemSxiUF1Xzb
VfnNpKcoynuyckZBFLXUXBhgZJQvDSJYr40KScmSiCJQUaCnvvhhv/ldfGTcXod5hdPx0e8aQjz9
OiaSZQykhmRHqJebNHe867/8JA2KXwp4J2YlilIfbzHEATJi/Jn+TaPbQJVJMOJCVV/VS35dBR2T
BRY97Xz2szjHfRwHBIVoahJlUQP03ysXGpHfRLc6ecAIGfHVGHqORyan4UTeCv5jC9C9Ubb1PkQW
eFZiatmqaDB3pSqWrd3Kt6alXNgnEkeq3uo/Pr8r8839uIyY0sDd4/It0R05rtBZtq8SV9nclfEm
GX7Y3gXo8qtR3n0+zM/195dx2P1yTrQdi8/2412hx9y58SDjpdlZeyIi+k0PqO3CIf6HOkcF5GtZ
1cK2SX8aemshgei3KPrXFZ2kk1GLc2uto478/Ff9urKwNbTpebDpwwV7vLKkRW3oiM9YQ1E3OdXo
Xw5u9xw32xYNB17ZbVYK7YtF1PzNDZdEzfIJssekrPbxRpAWwCkpEvESpc067wFvY0/Ye3nzRe/o
+KtCUscazRTJyomp73hDFAmEvW3Kgy3wvB7cQHqrlpb7F6Mcr17Ho8y/4t2WAC+eJ3Fk8+3mpUGy
nm+TxTdZp0YnyzU9wvaLJ3Z8947Hm//5u/GIo0Ex3HFVZnWuxOlU3ou/Ok/8HELyMdgmu31LHT+g
XG8rAl4jErzPQFYvUgftEIK0z189MU8D7z8IhlGU4vkeqM1AJj6aJow45oSfAXE1Tb8/Q/pmnSRe
MXxDntbhga/q57qu9U1Iw2BIh8taMGtNKB3rL37I8QTw83cI5PDzdyB/udwhQWhaOyP8JXxmUF3g
4XuoLgLdXDeG3q2Jrvvinfk5of9y6WxEmCVpysIV//gQHbOXpp51SIrtdjhBWIobrUV66VkyIcCt
i26oaZsrDCOUdECvWlIzNkMcXCLZLZb406h7b6V9RUWqvG1K7+LzR/Obd0xRpWX+5nhG2/joHSMq
jLMR5u2l8vr6RXNkDJCvZin0vOGrnsxXY83f17v3uQT4aRoR0+KIC3zU5Q9olJshzL+4pPmd/eWO
v7ukozuuWyie+omdOyAJ58zPij1m52VvqQM6p2uQllTU8vaZNJdk9fnN/M00RA1mPjmzV2PvfjQy
iekNOJuK19wiymWorPi0MpyvJrtfvyaWFdr78I3t+TLto/vI4kj9PzTY1pDmsQjTdEvUm0aOG1JH
/OtV5N/lVEFdL9t3bUASWPDFxPTLAZStu2Hp9K7Rqdgge49mQl9L5xgF0q0H3/9hN+oikQlcT500
kjQ4iKq51VsDfofE9eXtPr/Jv7xFR2MfvbFN3qE5qztyueRLD4jSALtHB/eLmeJnd/bDW3Q0zNFN
BhgByYgywrLsx7Vtt9DuwueGEsvCMoq9lfprNLW7Mml30tYIKsggfwmkip9f7PzG/PIrqKg75nz4
No8PGLFd1mjKedSkoFzS8N+HmrbWRHQjE8wlefqXJ0iuep4HHLZHMAJnOdP7T9TB7B+DqqRPbsVw
bQhCBQhq8U5Z5syx+3duMiVurs6ldsVB6uNwYNC7uqZJzk12t0ER7gOzu6rdEPl/eSUi97yw8OCL
yT6DY0qI3OgY6B+/mqOPd0bz22zjPec/afNTcf/4K+LQ7tu+wTKNaUS1t00NmHw5Qb8+aHGJISIj
Ura4SZTMcawkXWFef/6Qf5k2OAg71Noo3nE+RnP8cfysHrSpadgUxlN/xl0m9MQK/mIFZT5sswCZ
CAPQhNE5/jgGKR4p5V29WoLs+GaaLT2D4NJp3GsL51HjjV9s/H57Se+GMz4O12OJnwIfoEmkhe2C
DNv90LU3n9+2+Qs8+jY+XNLRbRscFVBsQNPBygo/uK9WfWaTos7XyJzwxQUJQz+ufuHX4xM0mG+p
Q7GhOfo2gB86QQItDLMJypyhHiFPmED7qrd2IikQZzZp9ava0mJv7TZefpNz9DQXsMBNSMcTigva
xnVkwj1wouLg+F4bPAS+YyYXaMcye1+MHT5jYFDmdGNM9nCRoLB/BAVrn0qEpvFTXZce4MtG5Qfy
u6mEkZgM92kklpzha6fdxlVZXTrkotK5dELj4OldFd+5AgoK00YLVxDqrR1Fzrq2NfvORr131RtB
75yFRt07W6uj04CbCS3slhZuflXpOZoPUQOIsaZuuNd7o2NPMjnjYQbv7QbCRLBGGN5byMr66Cd+
cW6gMrqIbBPQWdwUWxXHb6aJ3WdX4/DpFwURiICCg8kncD23QPBVCi/8mPi+dUIQNo6ZjA19eYKb
jiMSKD3a8U61CRG/7DMKs/AxAadS/QTW9wjYziBuwIMTjdbcWZhOMVX7rgnlZYxQOzGa4LQ3PW9f
irjbEIaDhR3k7YOuxVO1NUehn+kiU1c0oyUYgOmGRMrmokRIuOungGSlmEjBug2wAEWZtxO1ay89
4Kzrfuabb7Xcy/vvZHaOKVkSeb/pWtWsUhnah6prjMsGj3y7Ts1Ubloe6UqM2tTe+Ci87sxmqHtq
UuArVwNN0nTXOdl0KuICSVZppNy4dE3nv8VUUJUEuNR6cEmW6B6RcLOcsnZROjrY6yK2H608qd8q
vZEYXlA10Xtf2sW0CvSxvEwHCKq8mqAxk+HNwWK0yIN4TqMJMs3DwnMC2mdv6MAFoF1ZP4p0DKKl
hX4+jqZkpYW9tZ4ZNvUSrLS8wAUfXyIj0694XqRRhKEuzt1y+m7qMBp0Hpq/CP2E+6wy9AYxW2rp
Zm+yQ2eoR85lPheWcq1Z+hHgiz5XsFRKXT3E9fTdlqH1DeckfBvMS7gn5x8YxsWuyy0s1zkhbEhb
tJ1RGG+FVCAn4p6EgDQO19CoFq3tLrQkvosGH9NGQYhDh4kTYem1F7y6Y00mq+6P2uNg5ocx5xkz
M0ExGWHDyConzXskMKBIuyV/CBSEPfb7al7xtclzAEAKVFxFa8DFhd0y5fm4nMDRrDMQMZtIdAeL
pW5ZW6PY9imH+6SHvF5i29BvE1l2cL8i2gWmP9e9MM4D1wqfsprdS22mLbGq5YsEa0bec1Kcu0JM
e/ZO8QEJivzRD/Q0l9IK1N6rnqYkOqUyJ/ql22S++2gPIykF6QFNx11qPhYeLVDR3+W8HtkVcMkh
Xzs9TdIsgeWHxcfI+DCz+KbX6NgsdFEaN63+pmCE4qZrVxa58gBpvhEc9+xrvGaD0PHWabW+4tE3
tzG1rdM6qpO72gMaQYwVXOmCzsC+YW4ruxASnVZuWs0yXupQszZhWbu71GdWoHELmyIW51Wh1jMn
YgxIwfBdIl8gQdeJuSdlcEM+yXpqaj4gaLskdgwpDFIT+ptu4PKU5P4tcd7d+11SrCzUSQsBjUT0
UbUOU/wF8Oj4+/10ooJgq5x6DRJuF6RqoXT3yWyNDWrfFUHLy2QiClDh5orahwFYtR7hNHKwNooE
AhsG6ZxTCjI4a90orAlDuy1gfcgByjOhczqmhs5bsRIsujzv8a7BMHooezGs4PM/Mo+tXAsj2B5z
MrzQouKYOb1ZsKxUWJCWldj3NGY7whiYFnzLjBZQ2oZig3RcfBc6UrrOQgnEe7FXFfFlZMJYEL8j
2aM/mDg5dX5bv6AXfXF882rSkwT3rjUzPry0hF/VeOtOi0S1tjLnRs7+hdpUAaLsScsX5MFPG8TN
5fWAUI3nLYsEI6ShY71JMDUT3PKdOFRv143eD6fGrUz8j3WvZ36yJdDrfAZzNYF2n5nqMQLaUDjR
uPABQ1syG9Z2Lbf+OJWXGP3K61KDzuwSBLoaMw3fpl8OJe8T7WSBd1BU6b4aB3WVkpW6EINXBYvA
LSGA2KwPqGAfmiw3lp7TRlARs7If9h4nmxO3808IYAcvO2ntm0qLVifnLhyD26wBdS31eDjRtFQ7
863Es06mOrVPmywOtNXoTER81qmCf27s+eT8M6K3tBXS7CX8pmUTRMOibxyMg0K81O3woHeDVezp
KEAE63rvBagWPCtv0ImZN83LRKYFR/Y0XvVxcRFKxOzsa1dYSVYcGAAtjXsk24ukKmAyZksjBJvZ
jfjHinrYhsinmoVbeSb1vxYtvMXm4yECQ6rAciIkuK59KV8rgR/RKvp2zSZ2rVfWudTxYuXtSe1B
AiWRAV2VV16E3QUOHMymLpDmJMh3SaIA8fcUXhCUWeV1NVbtHsxhD+dZhmjDeid6RN09JnusSyMp
jiZywiAdSLIkniXhg+YTNb3SqHaVuYt8Wd27Q2zuUYFB3dIzotkIBU/c08E38alTosAnGpGc3ZDa
s8hGSjkUSq1FEEzboPenW6driSRKirK5m6qePEhEzEO0rMl1wDtqT1vPb0HC9uLF1yVMmXzGKuai
eGSmeqYKXVA1bzBMuoM7XvmGBkMGWuJFopHnRDyTPoRz/LG80GSSQgnyh7Fiion7ZDVjvpCAIu5Y
jMLDlj5oOUHzo77KTRndaTEBr7iDomGLic5e5lQSUNjoZhVujdJu62Xlu/5FNJXOU1kV/QnottlR
6ZsDGR34jXFhiUyQWx3iHp0JdQ8u5MYosh5r+A4rmaBwRmsLScHQdmZR3gBdzJ9C2wTkCKFlU1ia
sLl7s4IDLe0FZt3xkhgnZH+6+yCjpjwvbG2L+KUHMx3gxrULkgH4U/5BkMKNb42ZWkOHg+QPYjbo
qqnYkOx8RyAU7Y6y/5le6EbnTQqcNiLC7tE3cjYoXugwh6Yl2VfI+2GRTd/UOF5k+L2ireXLbeAU
SyLVYUs4nFAuG5L7zrx4iF7waiAFytzeoWY0XHlwYewuPxVmU17nAZGJI6f1FT7ueJu2QXCWOf2u
CXRJyozjg7BNv1URtOgsqYJ1GV+lnnObFVl9cD37Ad26v/AzuZnMArfnMICIqahO4mnv0kd/4q6c
JnUXnxSsD0vmNO8CdpC9VVN3gFp048Qm7tOxZX/YxbgvCvCs11Kwx13A5IQ4yB5Yw46urqPSIBQS
6fhejTkZQ0ZQPybjcA3p+Ip0zgdtlCe9nTT+NkmYcpJmbUqkU/wbfes57ifZrb1KSkzwuoguZchi
03i7alLdZdjkRCdGpuZhvkPu9L0PsvKh8ZzqumDjeyjrjPSbeipu26k4HbUurVbY+q7DEI650UA3
iht7ledF/DYFOpSdangsMJySpYRAakHm+D0B5cPK1I1nuw1f03QazgJj8AnvgV+7r+z2PIyM/kQM
XESeGfomiMN7KfMccF4LRG3Q8O5A+SZ1Kjn1zRzwVBIBcDPjdqE6tuP1GF74un7WVMbaJX6YlOG6
vynnfGrMa3NSVGGvojx8tki0t7rCfqtsi2pBU/iHtHX2Vhiv8eBtOJ0uLZrZqs2Jp47YDySlzM8w
UGbbLge6ZoHt2FqC2IzAcQgz1uzIJxlSl6Cppvl7XOaBdTkiZu1iozy3E0J1pzEu4WsRBXfixhxw
ezKj86VB77c7ldDOSayvvBNrIEAzEchKI3y6AEMq+Lxoy9KTWBKUvcSnK15aH89pb/bGUpVB/1R5
7ITM0P9uGUO3aEl8ZONcX7tu/pSVY7DudH9Kz8oK/zdzyNjwAQTxrmpFe14WbLKCphkObpXB2kMX
nm8iF/qZ1UIRWIWxPqM+KBguCFPr1oWwwK7RB1LhHHU5VBXcownBK6BfbVcNhbvuojJSLJuEF6wj
yayauhWVqTLM10aMi2OYmgixcf0drAD1Ii98iNG+Q7BmRzUSm0yqdNAVm6Rq1RapP8YAXgP4TfFw
n805IApbIazgt9xoq6vIarJkI3s3OYQhy+S2YRolw6nt2YcK4sZQu/TEm674cLLnqXfdcs+x2fNP
uwm6zNmQEfies7GX0KhiiGPXRLyg0eCM6Q+rVjhdAjW2SXHx9gCagE4BTbQXEC6G5jxOG8Ixlt7g
NivCcPhto3Bj67qifCM3tFw6EutG3d3x2Y/B6WBnVXqJkA31uzZLy7edSh3EdVGjkWSG9rBNRjk+
hJUyFASunh8QabPpdyZ8F41jL+KGOLSFb+nSe8B/34Unugr68kQEP7MTWrt4Li3M9YsojrOZz60n
d2Pd2cm6H8bxjgJ/LE/KYnRffYOksFWn7ALflAwu7TppblzLb7+1hulla38ag+GsiLp+z58U2lPv
O356EoFpuUcb3RGqlCeD/B4STXPJsSNnVoY0KA9sSOz+PmhhSHg+yERAGxo+evK1M+8QoMgEiVkM
dngWtbXlX+RyJDeW6QmQ5OzQY0n6f+ydyW7dyJZFf+Wh5jRIBtspbydd9bJkSZ4Qki0zyGAb7Pn1
tehsylLmS8ODAqoKBbw3SduiLi8ZEeecvffqzutKWieTHm9H4jZwxDcA2hz9qjtFZLeLdS6qCwqt
iOG3FsdClU34UEHz6M/oR+flxqhFeFDKDQ8p57HuZFpSdLYGdZRdu4nasXnHHk9jeDk73XjBEB6b
UnZWrkCOuGzwD1vGClhhZVNfRp3oe2Ii5Hmt55ySy8Jq1faEvLlV50z3KB7dcTjU8Z0RfiRj85h6
FYU4USUsBbUXb9hJ9mx89SAvqzWU1XlNk+ajhkETH+nl2OeU5smR3XTYJg5VrHmwzBtXURZDoQIg
WGjhFydy2bou6cojBZvRWltQgjAu3N7ckkUQAJ/CEbAvO2sH83opV+nrZZ7GZyJ1d7U5nwn94Pif
54WgUW2l+1jMFXRDLfIbrfEgn2QwxvrNsvDcXRLXWt3Upbv1l2suWD2OtlXvCQdbMUWwSBaLUuti
iR90sDW8mniHs7nt463MXFp0mW72MnNeaHgYm3GYV86RLs/rNj2XjdldkImw5tTUBnfJG4n4sWJN
dCdA90il5mGYFvO1ZWzQR6m7xOg2RaDvYCQTTciLNzORGvQZplVxiz+1+TTazX19hldPn/t9lbNb
1vx0nW0y6m2jc85t0dVktlcwMaGk7EBzXnpNlpQs515o7GvATNY+N1V8lXpIme20x4+GLzrqOexJ
48X2JKDmCQhER+g0i2xJqnVGbCuhyKQ7WLtxKD1W95x86SHdmCOnQ+6QL3ICJ5hRnrrh0uS7FBu6
wVwtDVngEnhMm9KTN7MJ2WDv6Ep2F4VrHKVtfw6XefriJ7lC6GrAxk5GEcgNDyTFjV960IQMmi5w
1GHa0JAvzwOVdnpvTLncEbOcbofQxkRv5nN7SdBsTENHxCh+JIkXEQe3fNfj9Lrr5ulM9QlZRWTQ
Pk3KPPV1PHKEc8hc3FUJTzwJuCRCNL28a1CZ1bvRd15bRxwKv33oGqqwk6LopE/LSnpbgojUpVWW
IirZm3eK9+SOM2ly24X13gXDlOzQL7untkULCtqhuApmcq33oKabIBJNMUx3jlcR3eG0DQFDQTxu
W78l6ba7m7yy9l56CxhDBkiEDgghQoKdeWMvqwUgKlrWu3IvyQk0TnvXuFCK+JpK6uNYDZcD2m06
byF097q+7E1nV1YmhFY06oqcwmUgYrc3XAsjTzUKIhcLw1Xn6OyXbtslRD7XS+le1I3umTcM9bOF
W3/azJy0j35ZQIZzFZI7mgnYQ+RA8OVQKlbFIF2ow/zqW57LPLspSRD6GEIWHDZWuxDDZebGQ6Uy
eT4ZvllekbE9c8rrpvi0DxptQ0+y+wZDTQyy7Ti4pMILNFbBLo6rtuS0IHnK8mTZgl+Zsr2ie0Eo
2KLKO6nC8XTBfPhQSZGV562E/UVgYd7YQDdtNYIzHZLssNizPx8toAkcn2bSZQ1k4ijSJ+ebiW2J
yE5FfTgYdgZ+OqlPw9KGMIU7665l0/+am1rhuavQvLshfmMDQO2WVa+7ykF3nZZ4fC4zo7P2wMqX
87gxAnMXWllyEi/o7Tex6irhRaA5BCQEbEpzgKEj2BOrNDXlnrZ1Xbi3decTOspxaQnZ6aKKTC6z
expT4VBzGc7UwrWzWp/VPTL7BAGQtZfxwo9gZKvwJx0WL2agLQkTyk9Aj0uiM3znnnb4tWiX8kQV
QpzNZuteTQUlkdVDsGT3HLMjyvb8Lht4puhIWBWUOHMIHCqzInN3djPTgD+ZcrMe+fxK27DIn8cR
4YxhOnEOE2OCKwpvqMnnk18bKPDgfRczeUjHkEz576ZR+DQWKQnd2rSd3qY0vmZWby+8i6efDHze
D5zWCzHP8yxMMQF6y3ezRXtqOswaTC4YKHQbwFX1prCyByW9B8rVccsciiDfwal+MsR4P5X5fl0X
qTgTalNgwH07lZFowRMjR+g2FEV+MHWiLou5qn8ieXg/s1yv4iJt81Aw4cd5fxuTziAjPec2ShzG
orSAXdnEcvvBviy84bQbzPInc8T3I+HvV1zHlj4UC9R174ZbnRxmUY2MEcviypjPwhYsiXR/cpH3
46b1IsxE8Yszcl81wW9vHmfKEjHdqhJMT2k4U2/hUSTOkN3s1x9D0h8wVdAVEoB83l6ozm2nsFcN
hkP3ODHiQ1Yqfan6srlNob388sVctAqMPy0L1eV7qVo2GTjTc3BozkBdyKGDE3ZbQfUjg+mfr/QX
2QI3ELs3ahM8AA66gXc3kIxK0KC0kjfDY3hVxntP38cFoRM95xg65ek+cE8962fP/N98bSxyfERU
ThgC3n/AFG5kYsZURHkry61sG5OEJ8LpSvJxtnGVGT+5oX/zjqGFxOfguZQTqH7efnuS9qzOZx6T
UAE+Zmtqo55soH++l39/EQ88FiJDDNWrBOYHJY1rclIYU14x4ieInWwU8GXp/MzQ/De3LjR9VB7o
9zA0vzdu9AxX21Fw68rgCl5dOX515K3OP/3zZ/n+4vw4x+W54DKsghhRyK54P1eFPVGoGiIm0coM
yTL1qU3H55yNbPTyo8iya/Q8e9Ihqign1tjXwYkiTtf2+w1Np3u75DYbLQCIsAqv/bH99beRFxGt
6GqpR2X4bm2RXdE2PecFOk8WTL2SZv0w1+UpaAdrI5AYnfzz7Vi/urd3wzGJC8BRaaGV57t9+9Va
eN8qu+YtCdrsQJTeJg+Cy0yHkejnkxEQxCz1S6fyx3++7F+/awehdEBd5Fi88e67Jypl92+Ur3nx
6+LAzrEld3Pjtt4taWg/eXj/9lIO0Q9r1kqI6+DtJ5wAvNnD2qMoaAjjpyMuBWscBfZP9qH1TXt7
J9kQEIWy0YXEMKypPT++JCWDrrCtWUdFk20Z0G67vmayvOxG6JEzPjXOxj9b48T7a3JwIH5hleu4
qHbCd29/MHpCGz47e0/KTDRP1qGTllqLH4bk5n1rqae2ak8SJhqNSaWq6NeJ7jbLmGL+8xf6l0/v
kFyK/hvtO9FZf9lFCIJtZ4LMQcqkfFpxU40mXIYiEpoCLT8pf+aX+ctzu14PqNiapUIWknj33LpM
uExd2cwLdvl1d7ZEzRah30P3i4IoMh04pdioVVFvYtF/9zoSUEmWJhUDZGCD/Eq38Tdolm5r17jj
EJpuAnvY/vON/Mtx5t0V7bePUViKoLAZ3228/KvOMRTkBpMTxg9GR5zmT3fJdyoTlIPkQ7NhYfAK
1vX93ROESqnpEtCxhOX2R8uLLwUg5prqdE2/B3axhHs4BXtZ/54f8ku+yruq4H/vnexvHPBkb18+
F6/t+7+0XudPn/z/DLv7KqT6Bz9lJ1Myl59/tFSu/+J3u7v/gdUXvTxick4OuIj+sFQKG3NkgG+d
gwyKKrbfPy2Va3oXIEIvRExm2g4r6Z92d/GBh3UVh/r8wXriEr9iqUSy9XahEasVj02Cc6K1GvLf
WxkyhhNm500r8saq/CNDA/eaJlyD+EnaCRjrrEt64oahGa5DCSSjPmToxXhqtdYtfRzH1o+N1Gg4
S9qTtqQD3tv6LPXz7Im+7yCPchJEs9KLBjW8ZpqonSXpAZ12TZanR91X5BfLgrzKA9FB8RN6n/ia
YR3RDOi9IZsa7twMEZyY4mtXl+ozA1ILBIhqNZmpubV8TBuqvW2qTTA96BFIMvSCmn0/n8b0RjSi
uwZuhd7K9ZiwsSnppELyqlzygZhkqTVbX59B4UpAWs+LTxprYmr30JRubQEAzcb6tKF+heBOfF7D
xy8TLNtVF8Y0aHWS7KfCTNRRmE1oXgE9MvShcP0m2au4RFi7JDasQphsZcg8zdAFkRzjxGHmKqu6
hVnPGJgpGUpxQ3J25GVeNkZj1wFmrL3FlDWR2L4EcFnp2mNCUFrOtG2mDFlUP/cqWT76WZW0dyR4
W+6CuMWVbQB5jYFKT4Kj0Zn9zeC3Mo8ZwRoyCy9pvnvteGvjqsABXrSy6hFgDRPaKlCOvVM0y+3i
ZbYiY5sPxURftaWGWz+IdAw3bU/zCfwFNp29Qjra7zht0/sDOC4wjxLF2J2lfa4+gwCtMmQfvmyC
63GWFkJ1gHZ9ZDLMGD4mOe/LzsloCzJ2sa3yFvy8UBei7Vp18EmOHjcCmJmxRXmwoIrl/NRFgQ5j
j2kscLOtSPGnnC4d3W2PdsUIx7AamzA9mdfwgfZ7DgFxm2QSZN/zCXTmwiJ3vucWkF1JhgG2clMc
7Vma1UX1PecAHVJ5R4w86QcTHJxrnBMkG1iCZw6VD3kJOKD89tAlS3At23ayti2sBxtVGw51vqHs
Kv1uWw+/W9iVSKdH8sRHRtiQZ9fn9rvl3ftufx9aQlo2qdejiwhw1I+EdQ8gjya3g5frZClE8ymn
hbgdXT3Zn22DI/qWjGSa9BVwcJgkpFpl0czOsrJF46TWN1ao/Vuifcf0ZBromyAHiUGARYM2tXWP
k59ZFVGQo4tNws/BMNG77U+TnIb1aRzmA9nbMFPc7MKdKQ7AKkHl85iZk42XrNKhzN5lnRPIR0ah
fkdEk9flDOG63PncLYlJ4LILW9XAxsjYLd10E3aXq2UaRnHh8vIPl7Ipkph+b+dWX6wM1CqQAqZx
ZjOQDivkEtOUU8R1216hLy3VNJdGY43Oxhqs4KZZmh7C6lQPBpOm1jiToY+YZ6wEPLRU9bWzaaaU
6o+po3ljJ25u7UxDzu6WBLKJZp2pkFwzXwg+9sGKDJpC4iN6Kx0XlIOuvEnwWx24ajFFLX1iNEiO
HEDeEpxPixmgjdybRZ+e+k6z9kIVaoNtNvYIKDzPq1+QZc3hjrjQaSF9LMzADDIjAg+KkW5b8ozc
eHPs38osld6O1TT1osFqkYc7pI26JOa7aJUAPZO/6VdBco8oZn4m2RthY1AAE4zGtLUmZnwx74JW
aU54S0gmBJSB4GVarMbZVpwQP3sd2MNtY8XBqSPdcCJE3VLHODYDAs8t/BnRMDN6RiQKGHhVQAb2
rgpjMtJyNYxM/D1pHpdE1zw4pii+cUrKzzQKy/sBjJ08NZcilhWjwWb86LnrOsJsbXj1ONW5x1Rw
QI2SLK7vUvjil7VlNtPOG0wQtwJHJZMTK5svPeT2amf3JvIKorDa4EA6PdiAdPD0zaKLAkiE7Dwd
aaFbynoRyuVcseZdEzqi3B1zFF6oVQRXbjHkWU8k3E2sE04/32i3hodAJmXsoJOr7T64YiSekhGX
5zECIWS7iDwXjxyoagOXYXKnra8EX4EuyJzGN1c47HSBN4YPdZbglYUKwTbp2wamG6uDb0V2qwZP
tGrOGaI7Ukt0aIbn3aRZmHZi73gQcNkz3SVY9brmgzZyozt6c7YCfe3ODjZjGECzCgn9/Wqb2ih3
gMnb8kgoR0a0sS3Y/ZDuMJ1wOj/MaW4Li7he+IoHW6MsidB5dT3AMYwp3V5M+YohJroejSFun2gs
gh6gglLigumqVDTZawcKpsEMUpCypkV/PxIP/zFewB2S+Jw317wCfFZE/cg4QpAUp0UKLyEiJKF6
QNhH4HoySZTlVlv0apfZSdifef2iGFO7aeOqb6VM/eCUZ6NGkIN1F1AlWvf1l5y1ctFvSaRLxEXk
n3zVzm2Es6RP7gzpGvWlmXZO85K1ZsbdtStYy6QDoAFydt2iFfHA9N2rdFvkS2bua9klkPSCeio2
bVYbDNoylmmqQSujaz3Sco7MmvDlHcMbhMIo2+Zrxc1TUVGtghAj7iDAuwPU+Z0yVP7M35s/AUMI
b8F4YSGz82m+GwmRuhxbIE/wl5vm0bXGNY55mnxygkd7xSToMfxmtNlCNjbdtcvQHNOPIZPLazuM
64BxS7g8IOR2PvOrDk+ZoZeLVCXVQA8irW9yT+o7MYBWhos9KchfDttj1KehhtCLSwHxk53CfChk
RbzdREYqMQ0h7oaoJWKIoww9S4JZyORso5xQYSTFxUQ/v11xXRbB6wTZdx3CLm9Qey9tGBMTa9gd
Sz4KqAal9K3hTkwXiUPLzgUTcjLSA7f6hBIJci8MRVpPhG7fojZvv45t694qFRfAwc3aSpgKQGeM
PIRdKLAlbcacWNFuM5QAe5diHP1Tl34eET0j4gSSctyi3MOGrZh2p/XRYHqrET2N9ddukQjcQdPp
R05ovc2BUoovLLATW7HjSrDoiAxnspZjfSX9upQbDLLNtOE5oZ9vhbGB+Vf240lXxinzUqtV57Oo
bQ6cQW1+8cjVNhhgjzRBtBuSIB7MM4E0ReOVd4uZiPJsKpLMj7Ii4MxTlhVUjN7TXnsIZcDoR+rB
ezIt1VYRfWKvPJe8oEjAQhJ6ItSDKA6LzkLiuSBNLbe9U5fFzrdWqBky5uGpt53sMRNWw48tJLnq
weIptSGDO4CVAm4ExZdhJR0O5sX4qolVIwjWKVLGN+Ro5DBN5hhNeNkmDsPOObhfr88QiNyhPAXI
0XTmJmfC1vlRTfxQyI7R9HA3EkOGrHGisU6qZCSAlNm1dzXFQtpbBHk5zhh4cehKAVJe9H6lrQPp
AG568MKFszlBTB6zWdmbKMYY3Wyrtgh2Va7jYF8UBiqAmGjgw+xyWDRYsR3uWNTZi8g3sFPc14qP
ZH4cp7bf1qThlp8qx1ryMIodJw0PA6kEbUTG8WLeYqaw/DvdOiGR25Vqz+MqHwxA7F19w5wqLPh4
o34Im7zMxSElNaXdz4uhWZFTIENuiHujTqeLZrRr2nxjGRNENSteedQPfbq4exU04Y1ewuAq0SXP
SCr76Tb21iFVJWprIp7XQ6htcoy0tgYSDsyV2ON1zPJfcFponGLYOkUb9vtkqOdPQZKn9RkTX0vu
Con6LPKgOc8RBLrkGe3/zOMxk9tLemIMZXEalbdVSPtI9S6IZvqtV/NLpff/zcS5gObfvy/B7+Tr
vw7PxcvbInz9N7/Ha1viAxW4Q/dKsGuuM6U/qnDDIvMIzyv/3cFXS9OEAv2P1DnxgTZmQDNq9ZTR
MaJJ9EfqnPjwvaPNpIhGlUfIyq+U4e+T2lxMVaZDvKFDI0qQMxK8aw4h4LXmKc9v7CmlBgRsG3wu
KcVvROHzajdAU8r6yrE4U9/5Q0ii/9Q24R1V6vh1qRESgLENsuNChj1qcqJtH5DtBBNqtyw8RcYm
HoY4tc2DwCCxDWW63FbeWmCbwHDksaHVaJw3K5uTznCf3ved2XzWKHoHRtDT2O1dHbfNRQqHy4Td
kyfkDpDK20GI4TxLroy9nRrErGEaVCUrbDIiEAD3RbXWV2AIMlBjBXL1saAOhpC8ilfJdURIFjs7
gENMKQNtaLGZ+yFdy5kQVyIzfcAJ/Eg2xrohTDvSzRr8VJnxl3bJwX6MtsKosWSOTHZJaVXxFpQq
+ZTMqWE2TA5aFG9Gt4COZU3QjxOg96hU1tgEwx7hjXfDAK7EUNNwV5u4TzsWXlg0DcchBtmDgxjH
gSbFbgHomNNMAxrd6hojOxWOnHcE2XJKEl1YPChCA6ftWDjNAx0FoietsDFStP5TiahdZ6m1W2o7
L7dCDMii/UD7l6nBEgl4uw7g9Y7ojU9mEpNtABjoMDcJqXzTiZFXcgbRSWLagLHiq0v8ZbIPHc5U
W+RBM2BOUXHKRMUAoGSuR6PdMdW2xygoIIJtGgXGbRtgDERPks2m9QmkNHbanjhV/hXs7+6EUC1O
NG0+I68fcGAdc9QT3d5nnELyVR2iM7Dtwrk0A9UeC4Js8i24GpSM8DwXDGBVx87vTIr6KDVi0ki/
v8r/v6j9x9qM+/eL2uH55W3q5vrXf1vP6A+uTleLFB+XJnlo/7mcBR/oC7KSsSaxNEGLY8n6fTWz
PwiLhCETuzV5Lsyh/lzMDPEhZKC6jlIZSHv0xH+JFsAP+nFeIhA9MOxb24p0X1x+2ttGt5MHftMW
PselJrtxqgokUUpFNWGH/YlD/+2VyM0Uax4I8Z9reDDSQW7Dj5OZrvbnGN04KMEayXpTrpFey8of
AM72w62//m3a82Oy/9tB6e9XYg/w+GgwH8N3Y60gpWkxcTq1JUxAO3NYE6Z5+smE4G8+DgwIvjNg
C9AD3ruYEzfAdcmK5qZ+c5KEVXLVziyBiMir7LeXit7532fpMet48y3xiUhCI1sgcMlpCiFPrI3h
H0a/sWBgnrhqJ2LcqgTU47fAfcdhcweiLIBQitKfrvDSerscx0p/RtxX3FI1olFHw+wV5WYZJuA7
aEPR1AcJID6Kew1dkMzqavkIPsgUOwwU+OAy5OL2ZSJbdaVGYetDZ4rkC92JMNlRG1BxGpWPy8GN
0Z5xRC0tej4jf2gnjfctLZfMhT4tWcohu7rf0iWFfc6PIIJ4LgAubazUsL46xpTSNhM2JZMxYlVh
9crD4BhnPoKE3hZ6vERj57G/DfxswbmQUtcqMNFp3flfSCv3881gr+j0SYU53WRw8U9Taw6Psl3z
fsJstRVpIjDZ2spVdNj5ogCO6DbjPvbN9rVUYxHvcnOaXwaiLx6mEVxMkafuRVNBscBUIftb8NaA
elViA3I0KkcaG6iP7mNQVMQXLWVlvLRIAO9jgJL3MRpalK5OjPHK7jlKo9cusv4xwKsL79ySRfdY
BGN/tQAjHBixq/qz49vlra0x0UawJbNzYpwCYiwcn1jVjo7Ho2aPeCnbNH3hremf5Uymc5RBLBSb
mKkxPBtht88+Mjh08RbfjGkgiaQvTgsKj9es2MG7ZnxaE+vdQ0Ed1W4WHxw3RZS4tOEvIFtNBoZc
qDv5JZpBPUx2MDcRUOQrgHiywvPYqY9lr9Gpl6pwPllAqMBS9yTPp2HYoa7Ix0+NAh0Qpd6cfqGV
0H7E3GPne3tGFawVmmm8HHjjIrUk03kQTl6ytYacNANZT+Yr3rfsy5BUDNtIoXAxKg06oSdoNz3F
GZZJNvYA10dcwpBD/440klRw4zy389iEMVjW1gbteAyjrXDLm84MQQ/mi15TgfRs+5FVJeVAFbcU
y820jMk1PNHhsxp9+UKPOfFvA0KjH3sv9WXUdGvjgyMMWtHZICcA3aY54hrtMNfshkbRwB06Db1r
yqz6S9u0sEvG1O8fkdlVPan6I8UwxLJx03gwJqi4J7IvO7/yM1jdhro0FjhdEa1w6tN8WiBfoUvF
XONIexMS7llFImgBm0IMmz8PWUr7OyexT0STcBVcxDjnLcu5Yr5D8lt/tWRruliGXXpRZW+MDqqX
vrrXnObuFct+uNWmJ7/2DgDpSK7sh0I03o2thQUxOvdj0KSdp1Z2Vahv1pRf+2yOmU6A6sKcvMsn
k+ffrBmDbetFTCNBEYX71GJl/RK0XnENhSGrtgjLeG7CNjGmTZqZ/ipmFIVNKzqWGvvsNDzSZkDf
PvL+fZl4gG5FZj/SzFxBkV0/XtIwnV+DAa151DeMCTaxLMlsCVUc7OjDwAanPUDppphWGNsGRsQn
zZKJb8Mg9NftxdhsWXB0cQpbqnxOsUkZUeuJmCcqmRGK03lhpCRiASVbSuiokKdm7XCmEvNFVTQd
H9MxUHUSeHKPq4q/YBGeW6xrGgzyJJHi22LxqEy4GzPAsV6LpT2NDbS6pK60RAjP1AaLm+c726nG
24QPoPZMfJZNUHvMu3Ruk8FLY9PnsOuMMR5KiOR77B0uWoU5UMFhwLs14VG1xRh5tFjPGC6OTxZD
rgm4VMrvxJEeEG1dd+At47xS125sGZg8zEphAaqBSzn5lICDc/FaIr4Ee55Wlq63KWV0NK3dmU1O
C/WbHzMZE80pAl4tdoPlk+BPN8oMaTQ07rUeCtRG8aLTLw5P6xpi3FPx5zLIC7SdvRg29Cn6Asd1
KJ/yGj7rcSrd5DW1Zhe/r5sN105eEFWdYP+zN4HZTR97z6HkJxijAc6YMfU/USVm0UhMFYiJVMzo
UJQ1tF9iuLFyI81eFDjpahbflt7CSVgmdhilY5k229rXzkPpYFKFHOcPW5ka5msfV6ub1CKugOO2
dyKCWXoRhyA8M87SiRMDbBFsJNDHdNg9eT5otIO9iJ2zuXfzO1Pl4YvRuPqzFZBJHzlGm7Sg27vk
wi2C9rITZi0OEMXp0FYBqPCNCzuebqfO03vDr82XsUqnW8cadQFglXiIQ9V2KbC9OK1w2tr6S61G
6yFBxThF3WjExGMODUzWJiO8YdN7fvNisrbt8j7Aa9fbcfVSjvl4U2mMUU6hrWu2Bf+yrbU5Ivi3
97bh+1/oojD6ZEYx2Cipul6fqGCkmz5663OeaDaZJnPLmvevbO9icMmwgNxp3mvG4l8VgwpvQ86s
Z219RLhsuz7rV+RYtT4aKWqpTeL5gF1nhpJio+0umDadJeGw8/C9NNyNboOTucqjQeDp9O3Uw7KU
aBrb4SoKtkqMSxKCC+JhnEHRgOn3YzL4/nPaNC0ZC8swXtSORwsHiWLH1KDLCpiYdnsoqMPLjZlm
ywPPpvVc0d4hu2Cy2ECyflZY5qyBx8ksC3pkAUifJ0xiOJ7mOWUFSPVAp6cMnenKdzqnOK8I3GBP
sefM2dRN2Dy5PHxqDwk4v5kRFwKhEcjb2Sh4jnj7gIMOSfrZ7tb3I3NE79FSTTRKFNzPD6T5pJ+9
rEXlvwyucQLnj5GdKGIcwVowD5vStU1phgO7w4if9T4ZW6fbmKXfO4yqGRngiJ36eu/PvV2QGjDz
uUZOk2HEoE6fz1rgrSsMkVasRAiZuaddx668G7ByI15P6H3flNhP1Q1zpXw4a62mUeK0SVznxvYb
vCam3fLdMZhpqTvdJMd2FLvNy6ASXDCLYTHX0VgUpiWHdErJmTKIImpcnZWDGL1TLVm3eHAqS+y6
MR2us8S2qwO6f2GcTTOd+WgipZb2QJMsgGB9X9/VKedOGmw0Uijm6w4PKWF69DoDjazOntRuogXX
RrOLyD3S/dq8cyw1vWAatz1c27Z5zIwGr9+IaizdOKqX4kpkvHFsJIZ9Y7d2l+yrgd571E6oqq87
2+NM1OLVgzyx2AFzXhOYb9oxrN9mCTHHl/SjUYbNU8vBrp8sL7+krTw966xq7MhlX8y3yhCglAhv
GL5q24k5QcpuCjB4is6OgIdnFpv8+jv36FsbHizSezYJ8dBHZ6rarz2mLtoXXlUy7UsMq9hQuLPh
JK1uxw0ywgFnbetB6J0ggX4zq9k8HfPc0NsCx2kQMWKpm5tlmtr2oiMGNtzRRxLhXrnmcJIPa9Z1
JIEKqm0+EAkaWTTNXnya6P7OZvri7OI8tFvi/d02E1dpl9tQLQ17OYW6qHgxSHraEkLSlcR0IAfW
O9WbXbFPY0jOLDn24JzEXgIwaNsmYdkjEMb1uMUI2XvPluT4H8UxRQj7spmU3ktb+wy0gMcHbAdD
okLngvaPwe8V5/WjFWck0WALyMxP8VhN9XPK1K25Xr0p/nVtOwyQzDphD+Zc56nX/29J/IYxtNZg
93/fk7hgKt++av3c/ah2+v6Pfu+0evYHhERMeR3h0lMl4ejPTit/ZBM9xiQX4xYdiFUb+kenlSYs
NhKaEzhIQs+jZfBHo9UjXZ61Z/2PLmmLpv1Ljda3ciciq2iwhg4ZkgQtE8H0vo4f8NZ7ZEXj3PRE
e58xdXuSBDxwhoXtXDijdRyNUdzw7lav0zJ51zTppmMpMuNYcyR58hJln2G37c/s3ElO59TObxGn
5r/X5/8dTa8BX2WvX/8FOqb9174vvz53lCr/C2R1azr4v3/UDvK5fKOpW//67+0vsJdIUZHG2bCi
Qpdn4g9Ypvhgc0q10NUFDg0o0F//9YxZH7AnrEQtWmCWydf/50PmfEBSx7pvWQjhaI4BSvkFTgHy
/De9FWblhPnwfywrcGCJRH3XAWNXGnIZPssayBKlqImiHj6RvWE+nRr3urGN8yrMCUca4GtZGyb6
pFfMYeMCNabcOS0kllXspNZgQrlt7ed45AhwcMjLkEeMhXl72jQ6lYQHFOlwRU6LOxxbYwkR39Ab
YF4qujQrCdfBVH8+J+RkRqil1XAWQwJJkYH23TaV1cq5DuuSwrDMMvM0h/45HEXisoXwX7o7jn/W
jTnVTB0bP/zS1UGcnLNpOdU2rESf7f0gLZ5cE+tb5MDV6c5oVdXqZGFQ7D7n8zKbl0uz2PVJEA5M
Qb2kLmq0H6IH1Wlbw7dAm36zC7N0ME+JliPupY/RH2z9StAHy3oA6yderNxDFcp82Pqhdg61Pwz9
Llh8GFoMAnV7whmppI+UUwtEtdXTqKCx4p0zShEtdObYfQWaZZy5bunZ5DqJGTtRmDVo6czFvacm
dmAbtlZ9rDCehhz0hrA6cVUzmTvUCc3nxUuLZzOz8ZqDIvcOSWyEfeQmc3Ebkg9Ed4YiDe4l2RT3
4OizVychpWhroBq9oGoqbny/7unxL6YDV950pT6floRoo6Sc41dK0sbAVeIZ9ygSJKFXaA1aPAmm
5okB/eYeJBlTLozqWB8Mz1LWviS6ptl5ndO9OJlDs4IUdP8jkRET4UapHRvbGLQNjOPKHgpSXQo/
PhlmVO6RKIJu6zptSbJE4uAAKARCooXvhdiB0FBP2O2Lz4ii5Zos1THQbdJZbAYM9SPjHsk0hMM3
u2vJ+WSPI3s8jadsnLeCCJ+ePILSuLJdvRgcT1PJbs2TdTZiqCUXw5SpPFW1w/zBG3p+1cxouXuW
hHVON6QihNND+mds8EhyMEuCXl4vS5i9CFDP7WlCnOnrQADtskHf17148Vw+arEGQRihIQmgMGXM
6U824xnp6NVLwVCEcyUFwo2ZBpm/MQiRee292rvEs5zkO2WRabZhtjEt23kINKNdnRRfDSyN82aY
fYQPaV5MpJKLkZC72FHTCpBtJWJDkqPOkGlZD7nr55eVIxZyKpBm0uNJyh61X9yrj7Vu3SFC6lXV
B9HHZx4u0ReQlYqDHZXRo5kl43+ydybLcSNptn6Vtru5K6RhdmDRG8TEIIMzxWkDEyfMkwOO6bn6
DfrF7ofIvFUSpZIsF70os85aZKUySUQADh/+/5zvuGuvc0H6EXqRkG3SSetDZ19TBp4eC1LWZyII
AwgxZgpsJIXDSj66fFus73w6X7IXbqc8xA2VdZ1Y9WGLVZ8wnuhD6pmGH570eryvc8EDTfS2OYSh
M+u7yPLneD8kGQnsLVlxPJLI7yeKIgQF7irZy1vIZGrZpLamtw17Gyhr07mcDuxsRk5IcONbngJC
CaRNdOZWMjvkq0zaw0Y21chJA4LiqWEP5Qee57BfgQoz30JhpdltEovhQ4hk+MBx3tIpyLSK+c63
iVdRpWc8koslHh019NVKZoZ3LzlrOZtBJ4HQdtLqyq0koqQZKMBHgiARv/xs+l8nYBMotDgNqIB2
rn/uRmH0brV0y27C2uS+uAzJHP6MU5wWDZi5jYpGLQg1HsseuSvQjQLFG6Uk5CHPs+Zo1zXV8+k+
KmzvEbqA3q/nfhFZoaKHNASlYAVIAwP4qutoq4LIJSzypCxqV950lulOT3kfAq2Eay72zBohG/hK
9O7KqSqOL9VciQdBAT6/sITSBXHwofdBI40vV6rOmYIagfC5QVx3v8NF7r8Y5uCV28iNJzRZcpCX
Ru1HSSD9tNyGcY0Lhs9H+pWNtiPAFF0JMiuoMLOuaN2Vh5zDWglnblHnOR2kkUyNE9gd/NHjSSv7
Gkv3KNw7pxrDatV3TXSZ9CFIHgue1k2J5xMRrGyceZM2Gvg0civs6zotF5BK4pjmKu6AGgGpaUux
TmhC1CTa57QHw8Ek6D6lo3uXeiLzV8j9Mk7BrRFd5E4IzYvnXh2U6yH0k13RvLEYiHKdGE5UcLdS
xGtOJDPYgUw089Yx7EltKH1NHGZrQVW8miQmdx+OIm+0lRhobow2FY8mkSTMksLWuvOpAPO3jxif
wx7Jx8zrVhWptcoa5DXrtmzs+ybUzHqjUnrLZ4M99Q/CHC1s5b2ee9vMMGLU4XqdvrpkMFZGgDYq
gtCBzsS4H7MiJfCB2hawzhxw6XUtwxQmFAtMs86TvnuY04k06MKvqAEExPJoIzy8IawDi1LoARgA
07JlRfFzWsSoonOjNq+jbpg+Ri8r0IjGbExD2rZN8UzpyzwxOLOrCyiXRvY48rGsu9zQ5oxRoTvW
unRGNUEK8Kz3ph6dQAyOu0vcMb1256XR7Q2OasGK2YfigSQeu17E5equFROTisWQSA6SObdeo3qP
4Tp0HuihypjHjzC3+Oh2CtmSmx1yTlNssPw9XrMlqr4McbbrUf7SwoDSkd4/Ax8or5CPCvK80lze
hnFTawetpuiJm8grHxu6PoBepj6CHLEmoFcNH6k5T0/Ilpy3Iiqqcjc0tnuIqP7qJNujGuCiMjRW
/3u2++tsp+MR+sWGWyXl+3c7bgD3/3/LrYk/sFUCNqQv6bg0DJd+4l8B9YaDFsYAyY9zmr03lpJ/
7rmJtRf89/heltYzx8J/7LnFsonnT/mLBi7/5m8ZWT5htnGoLb/JxXpIPMTiMl16q9+0M9OOFE+r
iM81JsWvCE7RqsuuoTXCia0c1jqsvCvHaM3Fq9uV0O8GU817NxrTd8dTxbTPunYof9PQXfb5/3QO
/vmhDItMbhrhJr3jT/3pAsygbo75+TxN9W2Ra85TPUy5v3btMHv2/Wj44g+5/0gH1PhrGP/LBu/y
q3+4NJ4jbgaHIEd8uh/5YGohkQ/nZZ1qW+otzoG+JO1HM9GvusmIX74ZKj/pj//scos4DxsTjmV8
e9/ffqsYMaLl6bln5wgo41gWrylc1GfAQxhm2H++/fp6y8f//PW+vR5nuW8fN+dxVyquZ5gzpb9M
r/du0+o7L+Uff32lz2e5ZWDxnTjEodAipOaTHzFOZF1Nc3au5WV3Tput2Kfx1F/++iI/GygmNmzK
E3TkiTr9/usgHvYVjZDzCr3UDnqz8SGRZx8m4Kh7k6rYi2rcYS1z1/zNt1t0Cz/cR0AYC9B7eXs/
3cc2m/WyjOLziLgba1WXtoWXdIhuvNnxbspR9Wdj7verInO1m5Bapgh+/cV/enep6jBE4S2Yi5Dl
2+foC1CKMJjPo6zSN7VMhh3aMfnnlP533oWlJkW9R3AVvMnfXyRzPOwpVXwO5s55VUBcADjN6fWY
ZfG5Wcvu6tff6ROg4PjaE3y1BHlxOUJKPl3PZLF2TCc6Jx6zOpNjrT1WiZlcVVDBrj38A08+lfjd
5NLq01Wmtxyj7Rw9w1BO219/lJ+8JgtAgP8xhK0fHm9fknFAzt55p3JjBWbJXpMBx7rpw7j521fC
sLhw1AmBofK3POhv5l8l2d4XoTj01M4fIRKne+nPLnlFaXry6ysdX4ZPY5YsIKo+LDWoZMxPt9dC
0h31mXXo7a760nErn6FXei+1n83qdBCRey/COF2k4EX21dEoDq9VVXjXv/4YP3lzSKLh2y6JlIRi
fnpzkEfT83KNg1krmO0Om6YVihr7vEZUQljuPJ9PRlTcw50q9gXy77NfX/4nE66tM90arCsOa+vy
5L+538Ucp6K3rEMVZd6JOfkdPq4YeGI2yW1olNH+15f72U1nq2eRjkxtTWed/f56yrdjVl7zAB6P
DX6BlaNApu4vFqgGjcLQW+NBxp56SDTPONGgdz9gHVW/mS6WR/vp0X/3KT6NMib6UKjaPDh5zdIe
TnHzAVOy2SkHn1uZTv1uqvx619GQ+s2o+8lEhR1fd3DAmwvd4NMM7UL8xSJmHLqxmE+zznROjD4y
/9I6/suZ6ifvKzLgpQxJZe3P6uW3T7UbZKjXtXHQQr3bhE5vYvsv9FVrlN1voAbGzy5FDdQiQ9E8
lim/f6AimnvN6Y2Dj7jKXfXxJGRgYVG85kjW4TXI3eic/sqwT8zJXJc2XgqSgRs9KAunuRNDVV04
dmNdjKhF44CSj/c7bMjPHjbeaEzJ9Hio9n4acl7ZxprtjAc6xdNhwBWwMUo/vzLhyO+mKB5vZiGj
97AS9e8G+/Lufj/MqN/aFiVmFkUAGp+ujORX6xvNPdOmJLsM8yRFa2tjc+2xguhOPqxiMdmokhCR
hMaYX3u5HZ/QCilPapbIaf233z1DR6NOaCNdE3aSnye8UZHSACudzMF8S7CKOtfwltCbwxIWln2/
A2ipTmRWIQTxFVU5twjvf/MZlg3cp1uCFMi0BdtYi8b951uSYnXrcnFWJoD8OAOKgxmF4YXTYs+V
jihv/GRMTvDl+adWUsLKkHZ1JYyk+t3N+HHcHu+ET2IRLSQakd+PW6rbVm8o+yws2vQtdJ16jal7
byDrW6t+gfxNxdjtok6SdtXoyYdvyP7Rq5sSqZw172PddYMS2/aFN0z2716q5S58uksm69JyRDLZ
LX5uLxmJCbDftc4cE4HAylexs1bTZO9NNcJyLb6G+pxTusbQa499uClUaCKn09UZhxLIHZWF2fM3
D+4nY9mEgoxslY9F5Min+xXZHVjeST/ranwRyOXs/GpOWrmueZoYI+v8ZloYUUq1X4H9LkbMyt+H
fTVdxxJd0m82JD9ZRzDxMO8snT5chM4n2Wmep7qeOtaZlw8Z4zZ0jUCOhh2oEaPeXHX1nW1P1c3Y
07fGP3Uxj2Je/fqW/Lh08hFoBS6dRia/5bj67SRrIA5RdAHOnJDOP/Zm4gM8Q+lQ133sQhleuJdf
X/A4X/wwLLgWjDYamBzJvr9iQhqQngvjLC3b5oRCVLJDlSi2wsn161z6xrMxevId0jRzcKYn4X70
8z0xwQTQcFvWReF3f/vAQZ+L7++jz2aX+nlKyUvyAOScniVVNX/FF84QnSekXW4W2S3kRpf6omBH
R/dFqt+8wj8upeS5Ix4wAcowrRmfhoAWD3ZG/+XMM/AUdkM87SgRZr+75z/OE1wFN4/B3Lmw8ZZ/
/80GyUm62oQsfdaAQHifm+k2q6c3WWjZqpdgQK1O2NscXx0IiTBZgyAHUunUWFBEbI3rXFnzE/hY
Ow1KtCebXw+IH1c2PpurQ2aDAkcR5NN4AHFDfjGfjRtknoyVUVzg+aSIPZokakKGCqYqLIEk/24W
/9T9pkgCCYYdq8nFlwzgT3c+6xCEloV26rmZl5OZ48luVYNHBZOtaFbByg+RJplDNP7unHccUN+/
Apxul30Nu3aW1c9fGRWQRfU8PksIozlYDTqOYkiAE6Y4UnC+rzrXaDYQx6+jvnHPhkE6W0eb2q22
CNhqTWZXEnH6CmFqdBsl3s6b6uxmNhx5XjQ9Huw+epW6ulNDap1OaZhuShRYKxAl2ma0/GujIp6H
1NTfDOUfpxKhsyqzJC7taGbY7wcZ/t1cJUqcms3yquQS4O4ch9ZOOo1fbSzkbr85dfz47iwXhG/G
3Ml5y/30BBk2hTnb7ukoELBH2KG3GUXjvz1BUoFgonLo3C5nm08XQRBXz1rqnCIbD696QbJj0EBH
w+FvAK2n5qvd/vp9+PFdFWzzfCRvENKYkj+9q2jmJRsPedrRqF77LcnXeQzIXHNK8zdfjcMRj+Tb
gUh1ig0vlUKeG1/wM/CmKXO4wTl06Tmzuy1SNhLu20gvH/TSncqVR2A7fSJCDx5M/MoWrVENWj3i
677cu23onpt0nWBLazSr9SGbzRMCvGS8mlFjq43C3X+JrTpByFp6pJMKH1xs0U7Vm6rm4l0bacHd
TraZzStb1fQq2ia37geZZ4fe6vxXdN9TTA59DMV2tAUGA9PtYJZ4sQMdJPTyV1krghzqEKNzgGUx
vah5XIrTLsr+rYnSL1vJsXA29EkJ6EUskL9ilJ8P2NeGdl16lgTyUrV6yJqLfD8Y6jy7ohPuZYFb
W+qVSUB+NPkMfZhWFU3DashkoHKVf7Q1lgcCayf3HdV5esPZVP9oy9G8BgyDDjSupRgAMhjGC6Tr
PFqTjTXTVeAw8TVFANEHvaaHz3aB2TGoyjy31uGgA/bO7Oxa5TlYE8ic2h3HfzPehTT06yCFdjKe
YfKrELnZpoHr3RxxOUYhPfgRkSs3r8Ij2dWq2qfKJxeF3tS75OjzpaPzFQbx6PqM4Hoy+o0o887Y
oShP3S3hJQ+mUmW/9o1uaLZpHDXNBrJGDP4CfVwfTF0KwcR0kVrgHw6dD4Ad8lTvc/dRllk3rC3W
TC/o6DjOQdXOvo2adJoc+BCQWMjKsoazSkMUtyYRwW9XnZ7384qWYLMWgLkR9TtlPARxidIxaGG/
++vW8oaTti3AAnVNTMpMRbgKNJPGCS8L2QOEcT08/GxTEvPKDgst3iHIH067VKIhMaapiVYuGlkv
yGrJ56G/mgN2hnxUYQJIjPCMSOm82ig0E7tYy7xXh/6pvSrLjlHVgqvpCbIo+3teA5jeAKInBOmO
bLsNW/ppb7VW8cSeyoQHD7v6RTnx8kjKiKDSIpmyvTKFvGdSHEdQ7KN1V5RGjHumGREEtiNZrSXr
beDEjQ0C0jLFGuByotbFPOHmYFjOS42qdDJG5+TcDujmn7wYgMFGZXFDMLO7xGF5Te7s+oTTciAJ
PMxOol6S9pjEPsLyOEspDmitgmaEF14TAaaB6bV2E3xKTZGXBD3Ru9slA+iboBZzgVhVglFZR8Sc
6CsD+D92IwaPOoPBUyU7oADszqF2NzShqtHC/4/zlsOXROfBQubD961J8M5XeVEotW6mLix5AIh8
oD9k/Yub9gJXuS3iZzE7FilTE8vhlu59dLCJQtj1eoIBQbPT9J6BrFzSSqL8EkM6bhHkuYATIoz1
ByuHQUE8oRM1e4OsGSD8E9loISgFbzNPWgEFcYSCiggHIkvFQ+43tGHDF9uN0npjZXg415FsYSeR
JK51J4S2dE8hOYLdpeii4QYO04LeC2lWBhY3Mtpqlhfel3WW4Dshr9pGWa7X3jq3EyaacFAAiWRj
sYXKZw81a1J7erHukv7YTCf0L+hbV4BBkIn/WmNAtTc58B2x8Yke8aC51JgcJhqyeOZzo0TrnDLn
2JhiX6LGhp41UQ5/nUVmnhZ6491ZqZ1hI2BE6kROZFqxM+j9SzQHLuk+GbpusTJU3d66uG7kOpeU
B9BleKlFgQxhAEkhahEJ1MteO4Fi/yVRmZOtjKEqU+rcKTsTZZTTxVxo8xcMM0w7UQ/PPUor4p58
NWgfIrGdCTuVmxgQ/kftOg1HiKIuLipnBf7HnoPMbPtzNWlgUZq6qq5RG0p8DsQWPuhGPzw5pjTP
uVMO4Ciiwr7wAPqbCAfZrZnkmrXyipIIhyIq9WoD3sJON56LvjUIrbH1UYMYcbk1o0Tc+hxo6clX
9A9WLb6XAzmK85OPmIDGODZqFVg9Frcgc4xZB55VkxdSJUMDdqj30N9ONmvKahhC683xhuQcHHnq
rCa+YX3iaHN8a9pW/dAms/nS69X4OopCuRs3xsgiOL1e2SBF7zUsJxeRFeIliopSczco2lwwUjbR
OmQBogRa60YYZlvSiPRrHSFyTofc58n4YiTrTdYgT4Ikao0Z5ZrQyPYjsCbounw4SXwrfTDt3nin
CBte5TTQUNPpo3tThQ4Wh4Z4MTpq7LUPecqTQ8IzJ2LH9h70CiQjVkmUpWG0nnW9+UBUpSucAjHK
98GEw7BBteKiW0J3hK2DQVmta0Up5bR1nOHRRy7qbMAGiXyvUwd6RB+W9WveK9XtJ8dw5dnkxdrd
pAkHrI6ySEkeCtQIObIlPzDJs/qC6QTuO75R91LXGkLRVFFHyPHh7hFCWAhPrQoPM0sAtsg4sGmh
VJ9qI6DIYdKYtR30YggKtFCSrTIO6FJp1pRoIlhxV9NsA70X4Ez6fT1m5emcspEwmPAuk4F2yruD
0urEYK2BjqzrpTod0aVkKzzgVbOyjcq7pFBDGhNmSqZ0K6utZ1srsmbNZoh+fFNi9lvDye2fMukm
+8Fscbw1loWXbSR25KbMC/zsk2lmb0ACu2k1xiNwDCpigpQH25Dka1iFummh5qTAYMmuWtXKKV5b
FwD71hayb8+HyZksEGS+e1I2OeQ1eqq2xYSWO6/wwKKLbnbr1yGRWUNAssqu7UJoL5XlRz3VlNIu
gLLVuCQ75VMAMuwcGwS14YYJxyfi2O3Gi4JZnj4W+3UWBdUtLs4wwgEI/l0nuw1NDHAsMWgPReWM
2U4nskftw6EGo1SW0A+QBBEIe24w/7AnnDhYXMFtRJ9pYdHH7YA4Lx6QNqq0h0YEnmSDNUE3oRgx
NIMxx6+AnYmK+QbTvLp3q5A9Rd8kNXU0GlGb3HXkY9sYabiOhIjSrRTEAyS6dN9c5DHlquzZ9lC/
Scw3W4nh2qFB6MFozGEd2I50r/sQvyZcwwhTq5wKncyGkjtI4h376MCZB5Zz8v5qPehFZLAh8izn
MdaSGIGo693OczTdThRc7ywYAw6pLjW4Qo5fPjYSPayTjdeNPQknhP+cdXqKWURg9nywp2x6d+TQ
1WtcBc7dSPrbHWQWKwmoZDL/zWYoQB2BYroEd2YMW7+AyXfTgGEkUcRxumWHBYYGQtkSuhBBdMLG
KlLfIGJA0tFnr1CvxhR1Dnnrsr8WoASfC1Q9686f7XPYx5ASiVqMd+zlmVOGgbCxYCGBXGg+uXAk
rvoZfk7+5BmolBzX8ah74wYQnnPuqL6/mwFhN/tUt1vkKcNUXON5ETsmmaTcpVNtz5sodCkFhGZs
g4Kr7PA9jPXihuzFeFPbZaMCWKsZMgOCL4AWMn0OqzbRCndlp1MDfhD/lr+di06Lt9glCSUx9Syb
2eIq/8Nom9ojt7Ml+K+oeh7f5BcdWaiZbUbb2rcjF1tvZ0PPVHNJiNEcOrcloL4vdcxPbTOWfIIA
tbZ76mPoUoHdiqY4Q6s7zSvZJZOxojLqvKVTlaIdHwvgOoJnsnYNDzViytSJ/3iIyi2KMKo/PeAO
Qi0nr1Jrv0OIt9CybEJh5uJObwpUaSg1c/w+PbXoDdjt6KFOBgJnHG9+Hr0xu7e70jr1cgXWrjaH
CT+Y9PD09S2QvDETGHnquWH7M/XTzqVmGp5YPQDLKvV3FnxMY5VkbLZ2ljS1TcnWyzofuTnXSqRJ
elInjndgvQXLh6ARSzO21E6xF0r7At0cTY3qhuje/q60ceYsKDOQRd6QdS8F8LOnKS+nG/JD4hwD
WYfMUhtVVa79puyIixhYVNBTGjrB3WnenNF+Ccn8oNa8tJtqCctktEf4vR3DIbbb8ZxE5Hre1G3b
P1lRjy0sNSLzbZwQc62G0aq3dTMh0PWtLrxFf1qhyGyn7IIudP4h4JgNhKDN9mNlOn280RIDCVlk
VCUQPcTbAwQXFGMnUmQe+Qdm0wLvbbDTYvtsYLFpBMNSUfTHjlTAepT2SlMOksw41qeDrduKEYX+
OduGgJsiluKwWDuE6xDq3Ih+xdrrduu808ZHl/Q8eycGPfzIjd7cO9aEf7dkPnpaOhIXoNGmZM9T
GDbM78itY9Mc70FN4ovK24IU6lwhuZmJuzpYZATfglwV/oloPIh8Flam8zmD2r5i74dbqW8mexWT
bvMSy8VAZtcV1iw/RsQRtPYiQPeNXJHEB0AKVF6hXSlCNbBMR5xn1hxvho85k5rayslA44oIZICE
UvriqeRPzqehaW/aPjeu8pBbAz8Ng3mAdM5/bBWTxLZuO2EE/VgB7qvduEByHCntEZESVuMYjKu1
HSy9+MhEqd01qUd63KwEJJUJNAS/ycmTZRO6uOp9iI/kjlk5VnlArEW1gXlGE0YrnPLUkXRlt9JR
7JjRBcLpKdiVLns+m212W8ZOfy4hpg4btxrJfupU7D9D1C3JtitCsoV0BI2gqoBBLNbxBJugLuuL
mTleC0aVcJqsyC59QjSMXzTHTlZthyr17mQXS7k1QPh+OZZq/ieMKUSD33by/b3DmfJvYEehH/FN
1Wr9tfv6H+9ll3TTgqn+z/+z+u//6t7/4+3/EhGdyPfv7E/LD/5lfzL/IDiEcjM6OZ2+JWTxf8jk
vD+wMdms9lBbEGZR6fqnTE7HgKLTE6E0K0zQ7/zUX/4n+w86tNCh+FHoLSirvL9jTQFc/6n8RXEN
SYpN4QvkC3iWT6VnMrHhKjQTm9AwIrcpjCAerBTkB3SfndDJ9J5qV5NPrp6WybPikGfetJEyJ7nX
o8YoOrokUZd6b2NDPn0IP7x2qrehsGAjnI+LknMOScJd+UeBZ1KO8rY5yj6xLJRXvdlzruPNfNEX
jagXC+Si/VE6qhJ29gGvApLSkOM42udFaeofRad8ZASo7VGMah+FqZld8Mp7i161V3NKllhjKGc9
DwWFfB+F/TWsarmvF/ErVNp+2sR0Oaw1N8XILqejVrY66mbNo4Y2qnzjBPlQ8ez8KbJF0I3iNl7E
t3FpUOHKZxS5M56EZ7vRFvvEItn1jupdF3Y0aZ4Z3KUFauU6/WEAWdKsDRfJwnoE7jEDKjkKg1sc
ZCvRAYS9N1XC/i+prWVziHnFijcwuAtv6x41x3YeDQ8q4cB7NmUxWEEdje59ftQqw9TLcEv/qWGO
nJo4qaO2GXESOmcmYDTPxVH/bB210HWDtXMFlACNtFNRK2Q2XLTTyD3RUbOdR1PtHvXVRm1lnMWP
uutlF1mue4iFCPcjlWwVhvlDcdRrY5iJLvyjitvKqUusNMPCMXTUeVuz22Qr9r/VfEFNY7oT9sjK
E46jbr8iqI5sOL89lTOf3WsEwjdGU+9Q2c7WClZWEwizidtdilaJgCYbYUcgOpVyzx2DX6x3sbrk
oQ/FpiKUMFxlwDdk0OgK4QK2fYK2U0OVT9LL8XcLqGhuIFqT8yBJwv59CSExCQwOpHtiN3BsR5pg
f6MG5YHINnlmqB86O9uZBoMCF34LKtIVmvdGEY9Bl/s5Hu2EYsK0luzFQS/GXSjObBswOCea2Yc3
Psxf6xFW5mrSQ58iKz5XNOpJshzWa3t89jRzvDGwP31taxjdgedGSbKkkYbkliudHftkWZmD87UP
v6aGj0/GZXG4T5rOIijZhIewsiN+R1P37WMKyhvIdx7BPava7H2JoW3WFS2Wl2hM7Ntp8DBrD70k
kbhvYbvLFo9uABzI2rUJWpAT7k79QfR5yTcDK/UFUHhxz3+JmRa7SbwRvepu0cBYhwKvAeuQgcOA
UiuJYwElbGhAo21HEB6pmz6lYKJJtjdkPXJbc8WePK7NDwLiK6AkvNwr1BwwynSqVC702qF7iCY3
nQkK6Zx0mxtZzvOYmvxCQ0JXBSrt2tdsFvpl3kILWE8NBfRVn8/uxTBiodnKJtN1difYmlZKo6sV
0lr+Sjsp1TZsbIiXa+wuPQMhz/lQG9swp4K3RDVSFPDDlQm0+dQV5fSkD233Yo2Cg4iFyuBitrte
0gKcESXqGTV4zp968WU20hq8h1Pm3j6KZHfINE1/yX1c7SzLQjRrXa+Kay4KfTiX5ZKOSGz9pcmR
4sEMPYdBB0juDJOz+1JNzWL6bvg5yCjxdN+Cvbhom7C+5eCyyAImUX6Jer27wYJknY1Vk+NjM/GB
VSJBYyUwCzwmxeCBWommsjmtgVi02wJS61MOmC7d4zALqcdqYXGtsgKQihkR2BVYjUfKdt3ozbkg
D7tal3quXTSWyKp1xDHttqAePKxNVsRbVdbLedPpijO+d0WwmRZTEONSFDnpYWvpyksbWZw7osie
lPTK+0aDKQFfvh/0tT+4+rDpoxzIuWOkyQFnCwVElxZ8BwGigoRnVTqAAshD0QuR2xTpbJgyYi1C
Tb5mskgnAiQFYX/gVvP3sYgdQnBBm19QF2QunZOpp2WqhisrotQL0YpPDca6gs06xnH8apKw1QcD
saqQTusJB7qrGqMGAa9cc21S+hEbqwy9ndkCDQ6mIW2o7Uoz+zDxSz4hOQYHEsLIz1YkQfmUVyGp
3dkWaNYA254SAeZ585zSfdMTtlNN5KSzFfjSZaF1w0ih6k1VwXrzw2qQnP/K+DECgX9XjDr43tCu
2vt8KaBnoqVqh0cZw1W6lNiLoaE0Yy6F9yF3JrEz7IqivPqzQA89/l4ey/akJ7D172hgk067VPa7
pcavjuV+71j6LzjeV0Q3tiDQ02N7gP/vgFHwRB1RtlhaCGVbDKfVpPnxjswD8wo9Le2G0AZcFdhL
F6I8NiTaY3NCHhsVmaYvzN2lfeFbTObQbXXO9ppV0uJwatbB0ZFqXnXHJsjgeRMN96U3Ursc6ClK
eJhTymP7BD4RrZSO2D4RUIFH9Dwv3RbRSnlKapPzQcmNwklp5CEnwWOrxrIBs2y8Ywun0Af4rBlJ
oOPOO7Z6SLu123N1bASVfm19MZbuUIvo7W5wic0JZj/nm3XHnhKTEs0MfiGQJaOjunFGE4t4QTb9
9KNKiFF3RdHzGoxT4XCrjh2soY7pZqmlsUXuJz2uktiZr+Gx88Uxni5YRVz8Cw0hemOI1+iTcc9N
Es4b44M6R3pjdIl4l8feWtGG2QfZgXTc0mP3rV4acbWh5IdYmnPesU83EDNw1R+7d2xn5jCY55Su
nio64iDjtp0PUWtmr96xA9hbrbMxjn3BMC2kv8V3MCnwSbQOOxx+2DoNj4HTL81FW2jWsFHHnqN5
7D96Syuyhd4Tr4elQYlnKDvAerPuWfVEesbID+nGFXN3Hkd1V5M36fjFma88W+1kVo7Xg+fPb8iw
OOEDk0xIRMzdS8us2SvBsiApk4YEnR3htPZ7jcPXDaQVj5eGDRV17TDv0WGblpKpm5YFjApjolmg
3FS/7RSY6lMVY4LbVVpH7ARUd2ftTLm8pBkPfJfQdKgyqFqMi5QK2jnwEJe5ltgzdoyuMZvA5j1y
KSayK5tVjKn4ycSPdyartP+S1ALrmybKdFcWM4DskhHDNrQX9ZXM2DqsmfBw2fLPw1mrTPVEFdJr
mC+j4YxobFuwyyqpbLtw3isYdSyXuwiJxkMxwLZChq20QzqaGr1gfN9fpc+XOpWlUe+Je7W+ik7K
m6gkZm7ddzbE8lZvvdvGmXD8xZXZSnx+WuzyXkn8ozDq7S2wFMc5owc8fDGk7X+QxwtL3E/Q0W2s
EengzrZVH61K6j/PTqooxM+dlrAIhJ15KgxveIoAteP61evyrmGeuXW6jhqLV9rg6i2I6BtA3ulJ
rukbMgEwqE6u5u71zszf0WWndyoLNf2EMHTtYaQH+wAX3D9z2556doc5jYZu12KP1SN30GkCzMNp
BIuNr6Ki4swYU8FOMvK097R22RvUOLz9deZJh8S2OI/jbWQnEn55NuEwRiEKDHUw6BZSsFM3RRSD
B6MBMR9Al0ckrM1hq5N73EOZ8dWsQzxzw7DYtkUjt1aMn3XrtFXtBDVpJ1eS7jlk+6HsRYCCj+0+
qaljF2R95EKhbjzWjL9/mr78dzsnLzGj/9pGdnhv0SpW3x2Ql5/484Bs+n+gunDRj7to4Zg2kSv+
aSMzxR9IAtGkWahOPP6GaOovOohmen8gwzUXKw4aIg9F7j/Ox5qlYzHzluOso4NEQjvyN9AN8C+/
F7pi1nCYnhe3iGUh6zE/6yXR8XuNPoqQZkLfr5uUPbgq6d1Fg7fOLKVf1IW8MWy5wRyaH3Ld7DbM
oqe61TyDGt6Hbn/StLCNcbWonZP1W1PqFO3MSK0aMcYrKkdr5fvXCQ2uzOf1+Lo4ViNq+02Unk68
kLlyH9iklEFtdxc0hu8mdnmXWttsRWfBoBRvXmO99oVJ83tAEFx0V+iQ9n2XPkc2k1K2APtzW433
JXH0AWV+5LiWhJPjrul6InkM4aKV/XBplejjOFSuY7s6lDnAd629cinQEntqUIRv5j3lV8q9JoQ+
O4vxzoHGBLb17ljzMy7RTZZCDSJncdto/UczusMW0QZ9y/klzfJLN+NraXWen9pU6x2RPuOBUmuy
7bYiLj/o9VYrTOaPUhZXauIM4ZNyGTr+q5McbCfaJ/H9qDX9/+PuTJYkR7Ll+isU7tGCeVhwQQd8
Do953kAyIjMAw2QwGOav5/HufmQXRUhKc/kWJdLVlZWVEQGHXbuqevSzMD11vTMrhp4VO9iU2eyn
+WOOQI1ZqGat8dwU3P3Irc49YAeKdh7D0hdxqwsVQ5JucVCs736FZlDN7t4kWlw5VwDcjAtPExZ2
Bn3XiOnBHe07Eo7xavfY7uWljPASED79oJa92kTtfKKPM8DJ0Vy8q0nP6jqxnUE9kEKzzR3rAGqb
g/qBAMq2Kqs9VIEZiuoDlcMXp6tRJJyT7gioB0b71A3FIwBBysMz2tbJ1iMqG8E33sx7I7iavELw
9diKNuEVz+9gj9obFWrXyN4JYaWm/obPCnp1aFJlIg+6rm4rtpGW0w73Tec8GaEwnkqqSzdNmgFj
mKJmT+7x1XCzs1vKJ9WtiloFiJvAGGNvdqwfg6Q8dy9/Ooy4+dCUl/RVANROGoeXLTdY52gv02ko
ihWCY57GdaVEvHQa6dubMaZk7t739X3XpT/Kci7+0L41ZdMlnXSnzewhTNLXhc6Z72wobYgAetkZ
qTdTCB9dQFofFgptEq8PTjkEdI7+4XYJTNTglmZZmqeMh2YdH13RrztVBRBDJS4FqfL3klnSsUM2
MaVw5yvv6qYc6JKoohfTqC5BlS87eAM0uAp7vnWb+lit3pAsQ/ExDVaZpJ0at6bTvgIC4NNoy9up
nYBG4LLZgvlHKRku7GfAVgR+sRWOeYiKS+VSKZOi9xz7Ast3PSgQLHCEbLRaeTYKRTmJ9pc9QKqa
NHtErQ/p1A2ow+/JEvWmER05797wkr4YzqyiXnxUzaSf6kOtuFhNOW6wjPEsKObvqEHc7Qfwpjg+
WGIbsQ2JkTbujWHQe8qA8cWQwwVGlDE1SU1Sw4vjv0VxgZi7pBwWdKpqm1d34DgU8XnBguuBSvZd
FH0W4M15FIrvbLoZB2Z5R3T3uduDPAV9snHdrrlBR2KRPhRB9uTYY3ugFUvdcP7r2Ivaetutk97Z
ZpYfyckfu3QcPyu/nXaLlVrvU9Q9ecNyxdGk4MIHtQGw6N22fYTfYPaabyYArm0NFDzWicURmi+g
DxZAmCaQeeuoSZpA3jnrfAH3eoJcOh+gfZWn0Wq2PAjt/RQZ56UFU1dFv9dgfC6K6bWqvbijOSWp
sQELf6SbCTWT0vr0LgMK7K72yR2Xs5a0bPgec7HvF7FcQohwqzQOui9NSHLTtNfSqS82KBQWQUMs
MhHXcjpIY7wn9XRbyJJ3AZH3wzBxP8kYAAcvPAEzAZAcNf5hxZ8w1Ma78ntEYTWafwq6G3Hb8/5q
7bD4go5Rn8yGVhhrnpNw7eYbs2q4v13tBBpCYFLo2ds5ED6XsXkCOoIi/ygX59BM4FOy4soLcKtt
P3L1WstqeU6r4yo73t+DNfavi2/ri5HZp4amq3VoTvkyaXPDwlmjmc0US3nutBuE7XE+UEo0WWv7
bZa8PpfSLy+ln98Z7Zyxdem5pA85wid6ww7I/N1U/7LLxrwuFhnjy+UW+KD/axza3yLr9b4jeBG7
vXdgS3DIpbGbeqAIqVw3rZ64OvunKVtpIBa3hhCvdGP723ysT6VRHgVY4tqDMIq6yc8nzals6f8s
AdUGKqvOfhqmR9tHo5+ztUAib+NybLaNyRmjhovow5eOyrzpSl4pp9+mpdB5oDp7fUx5SX5pM/NP
p6sXK0jXrXTxHLMkbrbSq+odPTQW5BbgsBAwyh2Orl3UwFfS2gHaS2nWIc/xbDvdgHl5mB7pvf6Y
xcpK5tpLI7tfpQm3sLF4AUxO6e+ojSsvUcQJNK7ThwhSvI2Btqy90sLfmD32y5lim93SUVNSGIAb
Gu2bB7sx1vd5Xd9Cf2BFMkFT9lrWJA77wy0Vau1h9ghz5s1cnOgKKL5EkY07Ln4NvzAgfxKw499A
vZW0R4nhy8yd+rguU3nQZs/W2CKfLVx7efW4gXwsFN89mFRrIc0GSefdedlu8TwFcneOef8+OYb7
Vjelfi7MkUah4K1pvf4oU+Xu8h6gcDZVDUc6b1qjDHqYTGxk9ZR+Rho7SNCyNMu4oieuync6kqeZ
NRlkqj/YbJyblNtHAnSFwPji/SoQg8cm8I61ZZhPKuvf7MXnQAseiQDuewKHb24mRex1xgXvSrNB
HW1Ok9U3saOsMWk1R2aFCeOInXpHJyNIb5QFoOp9U5zyyDwOs73BWhdLm7Iyr1EHkXpJF+gkaNe4
DORNTRFjwbXLrbzXQFzJOVcpseImQHnNhNt2SS29q0bhxJgWDktpPdcRmOWBomla96itSOfpDr/N
nqoqPpTQqVu4+OWiYlOxo76aSxd5Yw541LOc2yWfiCi9C/PhCYvP54IqEC0zB2wHqMfcCdd90RVa
o4Xdd8XLHrEF8lH1NxEXFqwvV9c0hXk4fdIp9iojKXzKkV37j62rvbRvGgi+Ilo2yzBCzswOrnef
NeK7stvzqv2ELVcdjzNDU8anIaiTwMj2dTocUnqapLL3FTWWzF67wfdP3LbDPVWD/Mgbo9yJJcPJ
6a6P5LBuYbTLTcnaap/N64u0fJM/yeSx8x+Ggxqm19Bi4+Yuf99W+XdDw9ftmV9Z4J8tk0NNL+vP
CLVVUB+58yijSxt9QCk40vd4x5PN3AfxdmVz76sIvRNCfe0eRp1exNB9dfqRfdQTyNek1GnSOk9S
Vh9jm701mD7bPtyNUXdcjeqmzoxjoMxb5dXJbBRdImGqJPMEzYal946KFYcF4PIjy/DdqziveEGU
vvqQQffHNdOzN3GHT+WNFtV+soe9Idx9XoL7FO2+pJllRKBAqj6N7vixqgNcy71UGSM9d886unHK
W/BhnxQ+3ujsxnQfM399kHN0Hip2+67ehdBTOmBhvolvNaUBLLd4m8m5O3cuA86SDZehFL98Bt4S
+Ezc0SaXeG3zZSv74GsjactLv7ZpjHLnJVGIcbJt+G0W0/9pSh5sRmr3ZmGhDu/1opS8k073MBpg
Zovs4gMkx3Zw780QxLpHR0N8MWv67uzqjkVljzfIvmB3TnpAv8lkcKIoExAxb51jBDWfaS31qzfy
VReXadXT1jmwg1fh5i9wBli8ZcD6FwtktMXJJYZ7aZkfgsLGZIQtx7kwHJbBuQuWb1zPCbh7yLx6
wcAOYneOjkMTvfaYPGPVD6elM3czfP/94BgP6FUvqn0PZhBwfvTNkwREuS8fbVDfG5iqLDsqPNFT
Pn2xbKQlqy130BzdS7MAYG7a+rDO9i1AvPvJX7d49/GK0dqJbWyiBCb44wsP4tKwvAojul4r8jjk
LMuuj+UYfcwMTAXnmdkAkkdNWecXJ/D3rUFLixcJCnDc8bGhUpRw7Z2ar66O4VxyEObGFQY7cg4M
s3dM2epZvv8xjnd42m6XrLs4RkipQpqUnfN+xcdavPY4OOhaH+z2ZVi/Slz2HmEn5ywM797Epgk+
+frae8CTftDrcJFYFB/Ybf2eJbAJ03uloc+LPXfZEoaIqZaM89S49SaxLcP+hOtyu4iWCKV8mLHa
yfbdLoI/uLEPNXTBTJjzbWZ5m3xK71rF5kWPzomTmysbDvqevvCy4K853QlrOFriyqLyfzcUIcS5
lkdDOhClq8COjUlfqtbYCxunlcoPXdd9lqHx1rV+XC5wzD0T7ljY2eKKcPtV1dPRmLJbr2MuXQ1e
Ng539Y3QsBSLnJ5A9reU8yAzldPIdjtvf4yi37R22vFjMh9LIwy3gcXbXARjnwT95BytKcSBGkBx
r8LntM0/WtxYhR6Hm8yyb1ulXse1qmO4iNOprf00Thfv1cW1Hg/luCaOU3z1rfskDUfum74kS8lA
6UA/2TOevozA5Gj6UUejxgOCQvVOBuCjLvF8M8WzegcDHwe0FdTXithunc1TKkkIrkM4bETof2WT
fDR14yXWEN53BXq3nV6NYlKjKQ2YkPzb0qUiqSiwikPo4hNFh+s2TR2fNtdIk9LPPgyf14Ch3foQ
hPm0L4ixAqea1z09RtVOjBKXY1tjgInmCeZ20Zwqqhj5lov0zbKy51yxC+eSPF9/t+Gu5E2MA5Up
GZsetG9BjYbBns6k0ojiJ0yRDg56HDhrbNC7gBIVz5P92FB3lPvRNhW63VSkWiKp/jgBXp0Oq14l
LSJ4RD8omyjbXTelzSUQNjcKVThJECojmcel34HUi2Jf4oAWI42HfEspWp6Pi11zkcyYVmY53/cp
C/7MH9MbPPSazvrWsM/u0DQ7eIcKeWYiZRe0Fuw3HD4eRSIAa+b66BuCSrr5m+K8ODSL3eLybJRX
I1x4M1FtG2n75Hv1T8hZ6yz1Z06t6kEuEnuqKlAVZ3v8rMX0mhbN0XBxQmOHPK0UG8REROCHOTf2
yGM+N/aZ+RTqIe+qpCPeVoKZbg33Bld5dAws+TxYrRlt8cHyjE9GfuRoqQ0k2quBk5+mzTwswx3Y
LvHLqmZrO5djtY+4YJOAZhEzExKKr/n56Dg5TH5bEzkl7kKsVFjzr2+P9Fxk6WXRjrPp1OrHGcBo
5jr7FRDnF9pRYs3WeQyaW5cnMdT5r4xHrQmMZxHqILHacpuC2kDi3OVNlxEOs7Ye7oIuXSjj6TmW
C9zrGyiDXeylw5Yk7MYesoNvTeesGzKUw2XXWgZAXuS6WHrN2bKc24JRrbabUzeJP25UbumqOEXC
OUCpPtMQyhL3Zdbh/TiNsWt7uyFkd02N7zhgqhpw5olRf6Zg/3VVf9ETcquq/FwtH1kw0Du8PDhu
dscy/B2P601bqsO1G8OXXlyTIYED9EB3QuyIZUO4PU/Aht+4srh3kCtbPdxn45spaWCTlX+mKBmZ
m9vIqJkVWTa6fDundAsANePaZd2jg64xXkX6dArzOiatpxXWAnsicib+skX9xGXHLYNHZDV2VbsQ
RQjsL11T3ltYt8ogpRr6lxE5IOzrrXbc3/1E8zdqhWGz8xC0aVq0gXQy5J7OzLc6VzNpmHPNoItU
gKlDSwzUzk35sEPlQxtB/HH4/LFJi4boRhXqgc6KvZyGaEPJyhY7BNZz8Ryp5bwioCLEOZuU3SzA
N+vQklYPx+jQuLw68zHbr0LsqJIVW59Ox9rCa9iWJ9NNH7pF/FmX+smapzwZzPUnEuljmItfUdO9
l8GpdGy6goJ1Z3KkUzXwaNo1UpxtPRok0pm2qldbKlj1ih1H1XI1GKCVjzb0c4vMSJb/6LKTx9Sc
ogvSHrGrvnCGXQEQpRMlo23eVXwUHfFEmm/Eqdc1r4G/PI1V++NUNAHN9V0+dReWT2gOde5z7sDh
4yZaiL1tMkPZLW0UW4+293zNuYS6wRNyzFMhqnda3PL/DzHgP2d7o3XN2P9fJAPxdcUa/MNtd/z9
3/7r33/9PwUDD564D8cMghN0LP7nfwgG0d/4P4mx0Nro84/sK2X5n4KB4/yN2YiUrAmoxblqAv9h
p7PQH3DgQcvwoOZc/+m/Ixf8Nf4bEGAHd+fDoTDDv2eA/7f4r16cWucdhcLzyLEZ9XoGTNwY4j6w
su4p6Pz5/4GW+mt4NbBxENomCHVchKztQaz/NW/sMQGU/phziyZRkGBoMxJtG18jCYXdv/wE7v8R
iP3XwjM0j784BQPHwh8ceZgY4f7Ba79Ctv81QA/3qCrCHqfU2i42sP2qZf9iPrWRY3DmcckmNw4I
xbZxs3PgmqDXEkoHy66ydnXnc9AI9id9KayYQq3sgNltjehayhjaJBUgKc3H1GEERmrHKeOcSLT0
yqehxx3DO292+sQY/Mq5iWZRqWOO94oGbKsdoq00aktS9dM1jIZyCrK9H6wUWm7w10h1aIRmb0Gp
k66SmqpiLM5uyGpPk7Nxb1kf1PpecnWwtz326vLCy3r+Hlqhz51Y2+BXXcySXMGaBfeZJ9JLiwDz
XbG2FTGdyWRPPVtjy07SICKLHTM7YFvCSECu8g6+RXqR64wZgnGyJNGao5+2SwJIAVo3ygQH9o1X
B7RdEiGuJrAkhk8IFNi84lzkof7OstGqPhoj77H4TUZdKLowBgxdM9Rx4soRLWnWOczVTDu7R4yf
PZ5bWisVwZnta29JzIK7OAEaC9l2RpEn10YKToCQLRI1tHJ6V3kxqYuXGU3zHE5ymVhtSM8boW4r
czRfg2kuNUgrm8AZxmZBUwQ3pYnbOJ2cpifZp/izAc91s1BTBCdESzVFpF5MjQn8VBBMbYO7vld+
rR9IQqigSlokPEzidF3WCBa16y5Ap2XuBet90CurKYlhFU5Q3+G1HszHFCBr/ZYVUbHq7dLiZaYm
iqvCL+gVkhVM1NM79sAXYEcWvjOc3Q3xF1d3KvbaXOIfV0TNSN/QUbaoxwCJp76vheHepT3x7Z22
xMjF3127N5UtPERq1Eu9aztbGgk/R5+2TjFEHjugLictISqnTFY6P+rDWHYLpyx7Q9x6Qd19X4nn
67ansIrKVLN1stehqyXyBb+byd1kYW2f3ZH+hndKwRwtXOQUIpnYTYHRSRECw/ooo4Ai7WYCbO6i
gfNhiTxxcCZNTs9UhAtgL7GYDsqRyRkpkG9Yw07P+Y0CPrWnSdeevLX8KnRuqnFW1RlLVO4wURI2
AC/nrjlnl9NrfUiVuv7S6to2ZfOpsG+pEwJGjVNqIvDmEpizsdGUpXkg/8IFS7Ccaf+YsnLLA2ve
JTtrH+5xrHHPfumBfiOiPGI+Qt1wzVNrsDO9DvdoAeupQ4roh62G3kt+Aobsij0eX77h1zvCVuT/
+nKsxz0AuyBLejDG1l5rk/bWfsAUQw51aUGcaR9esA/iOEkFFgiiTzmt4kNrwK83PaXLXT0OZjx1
lBEd0Hl9c5f1DQIk4ZQI94PRl9F9GbWRPrRs6J5LchrZhaKuOdx7yh6sp2x2eXy3BlDj4lXKdKbk
qZ9bRFvQTsQmPubGMK75tYiF+sUPGxIS5rwa4rBoLt7J4BIv2pi+MAHMFxhub65Y/fyIvl2pPVeZ
/HcDTGLFZ4LZdeNXJcqZHeXZ9XpPFn6W5vokrGrMd57f4nTDcaDO5UqmhsF68sbtWA/emJDBY2NV
WoSsn3gqJ4a63MvdF3QAlleEz6uMy6c7R7yiP+wg5Cq778gRFSsLXtu1HtPcWkMG23Be5GdO0tS2
Pyw2xhHPJQANLvhZUreiIangWiYRtq3scT5PvzOFCUqFWLbTVOqvET+YcOj/WUbDnX7Pdo6x4uXf
t0j855yK7KvN//88FT3hvcr/y3//oQXtL8PR3/+1fwxHTvg3E4KFQ7TcZBRy/5ebglZrRiXUdAgO
4RX++j+tFPSzkDGwTYuPk4nPgmP/n1EDbqJ/o9YOJA1BhMABYPXvda3g2/jLCAGci0ErhOlhexS0
Oub16/3XEcLlHA6B2GGy8q3aTlj9oyTYlSakB9pi+MBh5i+b0Wh0cJNf6zgVY8WMYpUSAWpvWXT7
3IXRVOuka7uZ5QxnBkZTp8rXW9g8Q/gwKVKg3FvWPksfS0TKkQ+dibhJm1rUHdbaL9jFull2sqeW
TwaFBNioEwxR0/jkr+wq6s3SNI5G17PXIcl6tXDCQC2a7E1VM/iEyZwa2UMz6BU7WkTg/tPUZd9G
uBUiO9uXxcy0SZA0XeY7MsozXfJkUtNxO3V12b9QNO0H+MpJaXEvW9bqriZ21O3LRoXFk2kbHqtJ
5o76Sxs6ePAoPzIfPOrswpMvFRY4SsSwK9jWTP1pPbZK4uHuxvB5WALpaeSpUJZJNFI+/4VWiDer
D6MJjIJNcyW0Wl+M0WWUbGkTZ1yDYCEeEHjFmvQ1DFOPbOrKLs0K1RAK7kiLXD68PjLW0zSrvv0D
MihCiO7ZDolfVc6OI4noW2TD5K5WxFveWxptH/ApW+VDa+VF98mJLvSt8A3udQ76r3GsyTiEP+FA
UO9gAULRf5aS9QbnDRZMuqawCCNoUSuNFy9LKjj+mNzzbhb5nPT+KtcDdU9W8DOb5GQxEK6WscOL
IvmxKeYIh767Kwj/rpkgQvnx4hS+zxdIAwGJwJA/rOAbIUjDX399V+m7amDJfDtGTbS+c63skXCI
1g6wWrCbWvrTnS2dvq92PqtX1QM7vA9Us8W/qvaEVJ9xI7lnmmzL16wt+2M2RQiZLIjQNOjNlCVm
a2Mc380w4+KfudcDxAWoVqLCuf6cJTg8kTVITjNG1VlGFcY8zxXtZzJw3qi1TYcPZZeQLuAE9FiJ
wKuYiRamUbBYa90hTIJhBO/OgiOqn6sZdgFp+0Lu6OZcH1Kjb3f8UA0Cgrk5I/IaHo8xUEzEOI8+
UCYXQbd3JAr/Q6WOVRwZNDrQKXWE0HSLmNCx/KauIEtp4SAOlHCoCb8kt0lc5EYsQph7wWmzfoGd
S/t0S2bas2/LArL9HXpSaVNrEA4fyND2VrmGYO8CqdXZQ8QYd3zC0g9+qb0v2sFhlHFtUh1k+zJ1
oRan808m4MAoNs1u7B8NiKoUBuY9WWfOW1p0x6e+xPn4LsZFj19LHUXT79DVUXg0fZKdBxxHkAzU
QqjwpzPNUu4sYxDpyb/SaLdEIwnDr1D9q/6uowagP6yGrh9xchdljMcGpHxOoMCJV4712B10Z25N
MEhz7AYjSyCwDvLDGHNFmVvptFdDFK+O2zblMwOHT7hcBfimbqaQA5ZCDfYRQUOl/C5yA2PrShj+
mLh6GW0p6fQYABjt424wCmgYZiE3VqlL55yufb0eeuta3pClkimRPrPQBlwu63fmgImGuy4qz4bT
jfdyqY0qcYqCXaPXurRLVo7XvA92vQLIdNHVfLHGIxmr39IOx20mJ/+RxjfCWt7CoM1VE7NVpyzS
S7hBSPmX+7oE5ACwkNrHWfH+5A9ihBtCGBLRTFj7VY4T8hY5mE1taP0xU7+Ld6CmvTVLCdKzIEJr
5fdkkNRiWy3Ogg0+rPYtt5i9SrGCIKbWz1lRTw9X+I19SgP945s+Bv0UZh6esrX9aNdIvhQYcRdy
P5b9M9oWZYwdoNaNsYTB5kp7mLa02ljPmbOurPubMfsxeyd4DyobJMs8IG2IZfa3XV8X1WnwSe+k
ImR9708sv9fUYuVdVzOjsLTxNo81NX0M6eouj4xg60NdKreW2REaabQz/xm68aXvuIZvAthp725j
qmfeACyzuI/TPF4DmTsOYehCRBijW0GgNQm9JqMix14uVafTT1w9sGQrCdmJnSUiamhPxV2giuCB
b/N89Ouo/NTtYOXYm8JhN4Z8UYQ7TLdLIMNwEZ3JSWDQs6z20AIoeps47Lkfzbav9sHouo+VQeqp
t4L8vTGD8ZJRpQTVwHKf/Vx3H505DTtmZAjNcyAeW9fRW4UHDNOXcQJpgcHYaaksndXt5EboO4s2
ykNXLFbstDVrVwBty7mHRcTf9wdh0xlLvAHo5rA05smZTO+ls8SXq9rmZM3ZTZmza9hUk9e/WtgA
eOpN9xK4qAhLWD2360oDjzUiZcHFYxCWPRpvetMTC449cA3QoQZ55ubAKOC0dv0hUg12zQZLPhGn
TvpGyjszxaJol0b2EYmx26s6GLfK9IyfamUxEEeqwEIB1ch9mE2pymO7SFRUKsNAp8wjqBuTXAox
v59MFHdRII6NUulHatn3wVTqJ1cpY8td0H1TBkAGR7C8qPpLZ6kBJnwrDLq8a/Mn5TKz6ToW1USb
YwuIzSvhIBvnlU7mpnaP+LsYF7Q+qQjYTG2OvFioxgO2MXc2tS7rlD7PkfR2nHy/adcQY+wHkjxk
PeyjspDndmp2QCkKjBK68tpjaxMz3qjWpJgdp2ij3fnMkBMeeKFGNzVWgT293d4rY5DhfyoYCtnv
2V+siG6ORj2WCBI5mqhak0hwnd6kRdq/VVVjpgnMj0glXig1rkMjHVq6ubIuIq/mMa0d6oyp5NFa
zSn4qLgVfeVh7VPwuOTLQRRDk0w94j81Hz8t8UEqYQej/lNy5t+GmFwraRQfNWVSO1woK0qMCVOa
/iJ1dtpRHNKeez3+1+t+jRDexzwU9qYJCCtVs1HGni+oNo2w0c4LLWd1u4TvfDSMZVtQ8LOXjjPg
78grzIHMmq/X9Y1xpO+X1zY16oEfD1yg+l3QLcv3nBvUDUfYCvo7100xLnSt+vYQaLbIEku8WlP1
ORKfqHB++mOCyxcnX2fY0a7Qgd4WC/FMHD13NvWeGffnAItbLgGgqWpZNizq6htCh/x5MlQwOa03
ZChVtqvbprmhMXXeRM3S4NEYZRv7RmDtKNYatymxMmBVNWY9wlC8UDf+RNptXm2u06ND0j4NQSwI
nP+bLsPhFBVl84S033yAoC/fF2N03+c07x/pj8JNkgWr2o3mEr6Fne4P41g2O+gHv9c6MA+q6CoK
lc3w0lpNfSF7cwXTr9XverKd/YC8eMhL1kQqGshV4Ya760YzTzw6qWj01OJxnNwGJdOwdulU1y8s
bNeTZ3vWG92oL5UwiRqo0NwTyBr/2N6V6VEFfyRPw36MKhL/dC5twDJRg16Oj8wJmtNUuHWsFA5B
GrHDe5vQ8JGYU3bpooBnNiRJSoQvvZRS/xEVfOqYD0CU4O9Wjx0/Tby2FIknLCjqN9epoamRcNuP
ssq/JkbJQ04bLP5lDEAv1zDf3iV/dIsQ4n6Cg6qedUE1GM6FloIbYzagCs0t8ylBwfzOnRCcKqso
wW8FPQQpVF8vxgOMTzEYZtxRXmH/NMIbsJkyYFAlawZblkV2F5eCBTEWnJ7TvyQfuSUM4x9hdjE1
kNdgaDBs99g5dQfHsg6xJ6uMMvJTGLJnitM5HPa6T+2XGrU74uFs+0SG5HA2REXcd8PuvB/PXyp8
IAMuGvZkCYiJ7nOxGzvBNUy1U8d6q9j0uml/seSuT1ZD4pE03TBfkULmFphTmygDR+xDDeSE7I+/
Zsx0+r6yJ/cW0ka3B5IRbeuqJpbICv62p34Oz3SDDpNVciQ1lcIrGOwB/kk1NOLk26uJJcvseBKd
LkCLmvG8lhdV2OALMbXFKEUB9EJjNKgdq0svgZIAYjvIV+zgQWBST1oCYWjgwvAlLZbtbEzlcBXk
iZ1uoyEon0kC89oyljxtz7NXBIcczs0jvNHlgO/ALU5jh/cu6T1Xv0wtnTUsPDBhLNpdMPrDXbQ3
Oi+t+W3Qy6WzG4kNwwDiwKRt5oclb5wtM4x376SjsVeZ63979mQ6OM3kcB/yHj4CxCluoMRnXwEL
Z33MzMwOtiXgme0ENyzH/+Vfvf9C2rEghUtVHI1I69mTHslnR4txFwVD+WFgED2nED+fs1nzUZQM
jtTheuaPe1UCybEUVwuF85YNnviiM0SwpSnG907q5m5weT+RlcMn4PhQ4eBBGESm2UHiCCckm9oy
eoNUcB1hp8WkUM8K7wzZp4RlQFkVXn7lGkIxuBUOleBw/icEZsfbLsp3v0eylTIGFAZEsipSwla8
FPH7KvcGLaF5pgK9+QjCjHmaDEONB6Xt28e2jcwd/M3qvJi9+UkoS2+bIvWPeFjIBXH+pL/dtic1
X6fTU+h00wO4bJdNVhQtfTJTqcFn0xPboTfdvVyBN/M2j15KwDFgmMbp4PbB8AYfoNvxRLSfnjmY
RwBn5fdCzu5GiTA89QDd9q2xuJvJBLKifJBICazkt5xA+LHrx+WJhXbxx+8x5i6RM5yV5HEcUMq/
vczXm96jkdunFPARJcDm8BEDkVSuTA+5HVU8ZLP+RQcBAY/UTHf2HOktnJ0jmZjhpvLr7NREXska
lG8B0MVKPYWQPj5ZlOMubjtu3dMgbvJacJgbOV5ajyfZoG6gAuHCS0Q4+PtF7TmfHkGmM4GN9qZw
kGeUI580nqpiM1uW3EFNE/6Od/gS4klYxH4igHqyMhRyGjK9jrEWfdVdNd112cohDRlTJkHNxZB3
eG09RJmt3xoVaB+bxTIxxQ9UFgLgzVb+jcmPHnACEHsouJ8FoKZybtisUJisM8EPPDT9Aw3u+DJ7
pKcoCbp5/KXIALwPs55eYDtgzHZnYBU4fmj4s5rVJXFS4HsA5tNG52VVovhaJQLgoVAM+lNU0z1O
yF7hOuaip/fMy78r0nhJaurpfmxcj3i2Cn/MsBg/MOWZ+jyztizupIUpjT3ADAKvr8BMBEv6hTRh
LM9AELOYDB5tYqWasjeja9pTyVx7z/Yj3ZP/Ivo12ZnpHR1PlazRQVMcprnzXNxwnsDyTzapTmwC
7NuQyvD/wd55rEmOpFf2XWZN8IMWGy7c4Q5XoSMyxMa+kNDaoOzpeVDsZlflcHo4XM+yOysD6R6A
4Rf3nludNOQEzFHbYLpUQ6VnO8UYjgmssqx9IHo0mDWRZm6stxGyXNgv2NogsIMgw/+B2xm2Z6F/
u/C4w6LWzd0ceCWTdmPM8z09qiJgsaSQPzbuxAp+9s3lwnRHNhstbsvHmldmwZ5qBFqw4hY3o960
T6CBUn+z+oFQgCIK88q0/Byk4ZxARMrN4LkPqRjGsBsm7VPvS3i2C5C5UlnzQ5Kl9oUq1QoZUnkE
3Jn6tQaJ6Q7dAXaSCemIDzfgatDs+cHDB3zNJ6UbAyP36nLc92GDyQXLf1nyLBvIHhdfS3Zlp5od
71a2Dr4PzVihQL5qZVt7GwLDdAQWGcoCp+6ye2hpYDD7qoCeBjuXIf9YFbeodMgDJKjQ0a/YxDAe
JM9zgc6mz5Z3GlSidBCjaGOpIOTCNiSPYzxciImybToPLA8oIjTroWv6Or7F9zLQvHFnTUBQTIAb
7jf6rqH6wJiYIfx0ulYWofQ7ROCd26oaWwzHx2EgRghKkQ9CXLxIZyDTlrvQFVpklmMyBGFD8x5H
5GLlzm1PR24fhZflcgu2lW5GBlMgzok5Lmrn6ylXTaTjXZy58eExyCwAqdUL9iu65HDa1b1FAMOI
Qv+W9sHOnnKc9XJjLxkJqTZ5w/4elrfwrwTNrbhzhCVqZCXMC46KOM1sr2TOVdO4dL4qGuY2VKu0
EpGuCRbYqgARIkChvZ3xRNpxEC6OKYyd8Dz+HL6bbt0lZdYUh8wYtWHHteWe5WvADngY5dmeEpnu
p5JXzX07ecDX0hy+V6TzNDlXY+9Lde7yfLHJ1xVWcmBIVHrnoraNIbJmxVhyowZliHvNd7h4r+ma
H/p80DhiXLiMxzjo8bsRZlkuyOugJUTkSeraPk90ENySbbh2m6X4jCNFDUOq6ULm2yGwZ1dg1gOU
tunopfQnVzdcjl34UhYlV4Y1KfdoFW8DNXNdhSB23v7LP8yAYIKWizapigrZfg9YQ58gKAcYVJIg
VqEv+vpSU0P5W5KWzAlv6Wwu6BrBwJO0Wbq3PcziixhwypD3yQCw5fGkQykOyhYRNdJq4CU2Cdgr
GNPBNK/jrL8za/SyhZiYdcbNPTPldIPsyYJOvxaASxN5xeB1O0Op/jDEwgj12pf3xaoJ4g578ZXN
etnBLJfAqjn4yupeK0cORwbD7i/wEAOr5BzGqq0RjkvkjLFHBmtsZ1l9tWJ+mv1S7rC7v3D79Ruc
KjwXUpI/6SJ0gzhZI98l1ndMcBm2OsJnlZsZjiLmW1h1nzt0iJsxazxWylq/naTW7aWtyl2bxEmU
zL128EZWTNKmHqtkAFAYmw1i2R1OP4C6IAsxN+rLxghYHzImN24dqBgsn3Jb4eeJE+rmVdrm9Khx
NilIPeYsOdIg22ZXvWrieivx9w7fWZjnvbEEWy8ZLf1KEX1wSEgz0cY+PmRWXe4wUi97qCn3ve+8
p26B0rHkwL+LfWFEox7nR3ey+yOrSPNR5m7zs/gukA7atA6BRFncgr/lTdYS4e03NUaxYWhfbR15
s96bxZGqX8e4yOXeJlunk3IqixVbZqOibecfvwIRWhFihBYwzcdINIb7gW35Mqq5+FWMMn4eG80N
6T+8T0tk3gekJqaYfLsvXk8VQiZx+rCsxnD0euO1Aah917E12jJCq3alNTJ9GkdiV7W423OX2Hu9
SZ7RUC5ZJA1yUlD/TRDezSC+R3XRHHoX5R1i/mPaLje4R0dc0N6TUSGDMnKNg7tNdWajrLYBnP/Y
45Th+Sr9j9rxwegyL2/N8gs9NVy6APWbUs7zsAaeGZ5thKiu/FCTLTBqr2tuvXJ+p8jXtkANmYLw
GG5QgsS3qb/4oWswoQ09b7ijIvsoeYSxVRARCtvltmCjg+QM+6mhEshTdd5hBbMNuWvSpn3Iwc1W
mzSbi3tFnokxoKmG9qfvUBEQsj7EWmgXLJhroRvo4hCqVFb+kIGD24CM7LoQWYoR5UnfvI+5fq+k
db/I5WnJ84NbIVonf+xF88h4y0r3kOL+OrQ591VmTa+VMSvcCMtJzKPauSAlNnbS2BHRXPI8ArW5
Kit/PhkOE6CJSvfYmhqdEEDHjZE6RhSoKka8J/dx6xvfbSAp7jzfXKfC6JRxxg9Hz+o+046NVsvc
6+S1HliguT7UBasTE/TvHgUbgmAbGw17tjAeDWSK5M1vzd594UQdX4dmOtnQyI9p3o1b8tzdcTe0
NqRqL+sPEn/OUphaiH66YOBYWrj0BUqDrTRH68b3vBzjsCXJUh47u4JADlg5NHhepqgQbnq28Mtc
W7gDkW2k8yGwyiVEFfTc6BlvWJJbn/QCMjETm9XuGVQnL4HEvaymz9apnrrYfYk77sw8lQRyQONA
J2s8r/kHW35Zaw+XETOdFgsDsrT3U4Ce7rNRGJ+1m+BDLV2aNtstIyqDEoYvEZh2NWjwV2ZMozBt
8LKg91ZJ/dTk/EpxJA7+1mC0R6z8KvAdM/T4fRs/46ajEpyHfp96sL/Vaooj07t8HVkp7joNKVA8
lrBwMvZvtJKZc2f1/RTJVOsAGscNCuhyib9oTak8ILaumny4gNJuuI852k8T4+AN8LQL9IT2l9E1
BrnSzLIBS/NQ+m11wB4H3MnytBnvouNy3A8rAD2lUZbSRgeiL9OumtLLULrDiXnhzYyDAkRC0d8t
Weac+R1W37bKoB3lFS2LniZP9jD0lykr8sekpvTYKIeuYGtW0+c6Lv7RJLV13Q/1k7noMOzprJii
sEwKyyLB/aVbAx/X0CYbiCF37NGznbeZqfJRC5oaFuVU9N1OQv26QuvSYqljllga80diavjU0WyT
0yGwZ1jhAEMGxk1lu3U0Ibw7zVknnwVj1XO98NJM/aS5Y9WNwkfDR5CvYzVY+1OAOiTV3hlmUExr
eUTrY1yZliyelMiWvaVwZcg2/fIXJw4ZUN0ZVXAngeNwEKHvwP+ZrxQPFYfI4Zhq53aAyjWRSNkn
UB/Mm80Q3PlnmkltU7KbEDvsei00aXr9ZtMSd2ptzaZB8bzETIddJ9k6rNWobkvzhrD6iWEQVp4R
yvi2mhHjACTB97R0qy1WmZw+eI7GfbMsmJP1QkdX67PWA3/5Dez1lOEWZgyvL+e0N7QbTmqyzxZe
yxStBG/5Qn9EnyhpaKbx6k9qg/9CAfj78t4xPZuMDNezEQIatvcbKbAt40mzqsWFZT4e6NT2+TIY
bHtxMvzzC/1VaIgSxwLrgErQ0G10hqa3qiw/3+/TKu6Rgv6LmJwp90SZbTursttTiTBvPi+OMvTw
n1/or7E7pBcjicBIYDuWoTvkmK1//ucL+TCdmrJK4eAjmtnVo4f4mlWLeB1rasgw4EulDHOC5NGI
XWeM/vnljfUb+0f0yB/XN5mpIBv1HJcsxfWL+NP1p9aH/eQG6S6tNHtlSdW0Z06KisFOYCnvfc0L
sNg4ejZe6dSRt7pqmDis1KWQ7bqWXOKg0YMrAwu48z8QHz/WtIfl76hOwgs/a8iAaZzIf/vvKXGi
73qFZva//6iVMvqfP6v/tz/+OP6uV9bmX/4HxlUK6rvhu1vuv3v2sH9Heqz/5X/3D/+mJ35cGuid
mMcruf40hg/VX6TGKwHz/yzCuXpfaim//7e/8R/6G9v5V36hDiUpFCwUyjq37n/QTPgT3fDRvKA3
4Pf9hzLn7xIcg1Bsy3X4m6aJks5yUNb+XYLDnyHthcaju7BAbQIn/+f65PXC3GYBI2fQoQaCn9+C
fLQWkq+VYysDlQ7OC7HvZXCTfE+R/Emae3n401fzX5wYvz3IXM4HeeZZa+hWwIBnPVH+dH/bcwok
fWgIHujR9DLmbLjHcXX886v8FiG3fiouQ7Ku4ZGXzFP022WSQlOtVtAvGG3g7jxq/1Mu2O/p2MeB
hMXTQfR91a8ZG9hhF+z49Wyb/5ez5I+r/Olh/uNf4Tq2QQKry8e1f8vV6+ZWH+aGF1DZdPVHVujx
ncoj3q/ZT13Xzlc/jDCz66LnQKMOU0YyYuuuum5X8ea4rRBqPGeoY7eCV1AeVYaRgxs2m/t2LJ17
OebZlji8/JL2Gs0NykvjbGg0rVsPJzyaHOHvB6Y6x3hkMsPMnBlom1AJrlhzBjey0L/8TlCikYPB
9Se3B55hDsj9qulNdcutHTTi2m1IG/CR9ezxjk6PDPDAGGhdFpajXyomARN0kj9+f/+fIPy/DIfn
/5+dJcX7lP71KOEv/E3K5/wruGheCy6IVk/3MCb87SixOC5Q/qPJQo1leI73D5+DhgeCLFqQ0z42
J8LiAp7w/zxKPJR+LM18l7/EY2kY/y9HCZjT3wuC9W73bN1al9G6/8e/48+PdykymC+mYlc5+162
FZR06tJDNd6LXNS/kkqfpg2fYdolvt3t58J3jkmF1j4lnATfrgk50uyKRxch+n7OtQ6Gh67CKm6M
CwUPI4W1O4lVT1UPVUWeMDnUR2orxPMBdIepXd1yZ8ctcbTjMIbER/qHuJeKDnd1odX1SL84MZLQ
5wYIvQ701weOYrb2qeDq6ClgpU03Vjc74UK0A3UqDswYdfJGywH0T8t41jvgL65B9WsGz0Od72PF
slVLjOOCn2AD03UzNDaOfQKcTg3T+g3z0XqnAtxvzLfCJe/EY9u+L0wi8zl1DoOJgZVFEddv0RiX
ObP5+lraOLuUXj7ObhHFTUUmgTo0oj0QVU4hshyYyCE1Wlds49SzAEySG5xotE29ChMTzGnqXtla
/iS0HXFRG4a+wY1RpM8J6PrWmjHWsg/i8Y/d5k242LVLiYoqs8xvve+TV/hrVahLB9yOY2iMIgx8
alD9jii94RuKYDsHmGSnuDwszN03yHzy+2pVNdTpZ6db5TkPfG2nEYWCDMVGkTPon5a0E9qyr6Rx
T4mu3TXlo4MD2Cn3Yz5c0cTSOEzTe+dMoLEw4d37Rnfd5v2pkTCCTmLBb5j1KNN0C/AHSqfjJI0X
7qiKJmg8m4G8r8zq0kyC4R+60ghU1q2qlu/OC7LQ6qtjMM4jAvUZw+xyyBl1gg/NT9OQkISgyq80
HT5j27lRLvdSh9Uadmi6zVINjNEy/TjcW9vMro4gjvdWCWaQPCprTxBUdpjZRJLyksGTJagqH3Uk
HQ2Tw5tMjyEKxmOBW1ZdzMqzo2qaGIJa4r5zi31foXvJLChBIs0PetNf91M6AJVoP8VgfFa1HZIR
e7TygWofOKEImLN1hkGzLRvGYHF2y4j5G4b0ndGpH3OCDurFct7VBiOajp2CiTFfMdxibbIgUUqf
fFs+5Vl/HTf6A+BOEjd8AEJyMULTbIsQb82OiPRjrdpT4lbo91O18/AQv49292GP4wuAqTwnc8O4
wYEZgjB8DGortHzGS1pBvBnoXzQiX7GUWxMEk6WzPujm6rZd90/QpOs12d5AtGl+5gnCrkRj4FPN
ASOwunHDTCtObe68sztgl4F5kcZCLcdAMS9Mb1V8dsDreD1pdSwtFuMgIBcAj/lyF+cEIDlqhhMW
AmXMIPzp65Df+Tz86+yM2UhZHqsuok1lewHSAWfUMndvhsU9M/kQYEqehakYw9nSYZ49W/1DPcM6
KYl2sMuNmfJv55Hf5u37ZEek52295nn03a8Eshm72jXIy4TYohryc2I2v8FQe83bJCcDEWhX1Roi
OiKpCBHMAaG3G3iYQwJ0ARvDvY8TY2FcopCwWcSEOJ9ONq7RnzanTraiC1MfgZCY9eQNADuriK2/
kMN6p7u9Xd14BvbsV5I6S0A6KePgU4C+jv1q75WNdxCLSVc8SEvkZ1WA7QG9YsY0sJSaCEjGJOEf
JWPro2tK/0YPkrQLDU0b75gU2LCkHBvwZFYzzbVUSdSLzOaEcSa0d8a1rW09AzSDmcK+uOmivrXc
T3bberrtqgyzUZ9BWjgzwW+xi7od0iNs35kNnIMtJ9iD2MrGsB8JKdtJ8nfZRPC+ccLeHFg1tA15
fuynLBQCtlXUt8p0vJ3oOz9KCjt+LZEniKXggfedrW4kzEJce6yuRNcfsVGA/JT5Cziv4r1XxjUs
uBvbz7QrVuHWYy2wKDS1QD2E3PzBQsS6cdCfv9ZAihF3i18s8BjMTMNXYNvNQTYYQw058ujIHKVh
s/WD+VCZ3QmTaHBq1R5y0lbO+Vk605WN7T3A1YPuCaAwh+jYH0ZkpsS+8cXXt5PVb8YgiHLQCJ1m
bLUGnBgn7XLAGgNrElY1XjVPK5mRzFmYN/IxTVN866N47XHVIrH2LtPI/wF2T9kF3v2SmaGbHIiS
OKwilBalTThnqWSHmO+HLCWfya63hTbJ3cRS66SRdSK6KYKS4Lyxlrc28OVZJTiu3CueoqMbD7/c
BFXISKCEnZ561YQT6GF8jTySZpvcu9jg/CbeM797ELqjbxrPtx7jJSkvqK8YgejAWOL5DklXebRZ
8ZddLjdg2MSWbB9yHycR8duMhnpoNs3Sf+Pwxz6frUoQIz0k48JcGQPdwYqJLOpBMXcFqigMbrtm
5tlTE7nZIilvp3LZG2P5g5LsYscyEi6RzZ1+7Sevlk1eLEigc9k3txI+umUlW5CNmyXNIpQPYGdx
0PjBL0gbl6ZR926BuoP6grUnQX5bNAxb2eRR0aiDp3c/+iJvPassblAd/eETi3qj83fGrF1GZ7j2
OsnIIg/QuwyACB7ZMb2L6YYUAEAfmRZEU2nsk7TcBurSIUIaCJocKZd4lfrjV40QkrQ/hpAeh7+c
DcJfShOuwWytbMRq1yztk/Tmk0pGdS004mXZPJPutuwdqMzSiaEgByUigRlTm5MjorKzR5W8V6Pc
sRvYj2o6eoK9/aIPG6RpTKIR2ymkHhZMW8C7zLiH4GiARfdrACAe30CDFBQdFOcxhkrO5VkvD71f
x9u0cYMzBJMfz4L6Z2sf5Ood/JobiQHoNGPtq5etDNjadEC/j8My5FGeLr8as90vyOBi3TjEXvka
i+6qqZNDy+AvBvG8aNV3Bo4WvdiuYKdLGbOGk+bPliMPLnArchRv8oKOp9Njf++jyGMNP0cWJoil
n/dTEnyguw/t9LYXlyTl3mqB4S05Rz2HcfDYz80Fmgb1zROeJeTMbiSn5xaCib64xa+h0XkL3gRK
D6JS1sdWALMwiVaB7IK3d8sU6Vlv38dS+4TEzqv/UgvQbSRyns3c3Nq92DgkohYiiIZUeypRruwI
izSjKvfLX3SHzwY6sweeSR/xHW+5Oh6v2FdHceH+uJm1Y6l7X6EU4PSlT+VVOW+xrd+nSd8uYY8K
Bzn3s9ai8nPYwjLAqiKH+ClqaDaRHUehv2yo+MSm167LDIZD8ObGOzM/9+ldmSLkGVlIkd6XbOtU
xbdTUz87fno9ACNg5k7gT1J5mzhhpc76/zxKXhl6/T7bzbmR/nWQG9qRjDLYWVl3yLEhqS1KCCcB
IdWCm+qAzINAeJnSseJN+9YUWBqRc8S7Fdk3eFHc8yIf9WtbagQxmJZ/EGYrnrJJQCQ8YO57UaV7
Vxi4XJDlvgbtx4jNdTCTw1gvcrcI787DvhfqwBYtckM2cAUSnBaM4jNXeCySJuIKlq2dcf8AXHdr
95o5TQSbGWOMo69O0LJ7qhHaeBjzbPXZEG/PBslbxos1j1k4tLPa+6iXQ2PdwPTVVIRtYz92Ha8Y
o3Fu63KZX5XZq5805Weuk3PDSq4y7qFdN9wGcnpSMDqBiZxQVx4Lksw2GRq/zsi3a5xxtsTEdnr7
sXH3HRQ/pwWLZhcS4oCn3amF5T3B7yM0bfVYmlRY2nLGcYI0iuR13LEEuKXGsybcM5EGBwvEbCfJ
tSRiCRZRcCFe6ZIRRpQE2bVW+c9DOX8CPb1OqrtgcD4EEgpeLi+AhkLWczsxDDvijLIdIb/uo2NU
2kG54Ix6uziyGjwAZD8bmboy8dtw+rMN6BjlpEO1Gx39AZHADdaf/SyqEJUgfQKNK6brtjs0Pgux
nv5uS1AmLEHvtkFwntg2lDL5OZY10X5dwkZGNtvWjQ891opmzfTF0IQC0wEzEY/5cgCm8WTpA81c
6aOwkfljwEsWMWDUmeJoTcMTheBpIGdpL3pIH227nGCqUxM8t/6AZyRxzFUBDUJWO02cX6IqPwIo
truBJY5a0p107nitPDr8JdI7ph3GA6b3ELU2WHLJyBDDqZmH59zStm46XKvGyIDMGT/EKX7Hs74f
4uwX5O7LgOJgw5L5xe7nK2DAPNvBgVQvMIUHREZUHG/Cg4xBT2BT3tYZOZejvpOFCaWI5m6Hwvq5
rYfgV7YMEiCqfyDWcN62xbDHdXmjUt7Iqdci/M7oCWNrenZJZ6zYb4ZekF4DDX1vVbrrqvIpaedl
m5UBCFDja5DBliWgd+rHmxYVgvC6Q9u1OgMysmMb+9b3ku6htas9il+M5ybVaeM1d0Xr7yfloUFM
p59YdXxEZIIcEQiwpcm5qgecWMGAqH423xk1kfi7WF8icaF3Owmczbk8aPlcEXiVh5ZAGLLiLC2f
5sPyxpXu3VMl2u82dphtHPh0+M7ygCzhI+7qR9p7ZNLa1kMPL4K9HIY9aNk87HNvb9fx/TQ0e2zJ
91MW70YUlc6U7WrMz1XfHZB2PbiieVmDsAs4vUNPj1QRZOufg8LesyV9gtNGtMEd9sf2XjhemI7j
obPR78GqakDdqIJA4OdhEN5Vxxof7IibveHdAfRssEFEjNcCaBsHOoXbwQuSzzhBo8exXSTfsTWo
K/xXkBb1ujKO3FFavVsXos8QuPBS1BCmklFA8kl987E3zOZWRzV/ITGIJB50k9tCTwfIipjWHabC
x8JzCZdZaJ6FUlftGshpkxWy7Z26Rv0GPHdEOMwyMTYI85v6SCmwsE6j7/E6fwg7QWcKC9845qUR
bFunnQ8t+WVRN64pBUn1xJBPo6GLzQ/ABu1z7xlelHQ4DIPYS6NKNOw+bdSrdj7Ut7Swxp2wNCar
wnVwj5MzSCxta+2TxLeerKRiK4zVDJawFi/mvcPyzeH6NW2OxqDpUfAqOzWVF4DrqlB0Ii7kmGf1
TFWfOwsvDTevL7xactwrmSrCaR1z4LIcrpImMW4qMjBPbMzTck/m+vLFHglM1tLOR06g+hj3yUJu
V6ydlKzoPaS9rfsuZmCQmvtFD4adnnjzc45x8ejk5vzSNx6eO4UeCjCNXt+7RO39COop1HGOF1XW
KA5sF+cbYouWr9wJaHr1ctktqMKJbK8w5xP2RhdU88nqCwSINbqpURFBIPPW62I/0rgf3uOhd6PA
WfIPDvLTiI5416pRP2DWYafNm2r+th2/eZHjCIPGzF3rEUUVIapDRdizNbMTrYUtDlg804PeMsUu
adUJ6iCq2xktQgqrhv4X2Z/P+xDUb5qJ/cCXj7yAYAU9JvRpMAYQUqM3Qota54sNR4mL6s2ZRL7N
lXPtmtL7mM0ye9RJ+9ovrmVmUaA32r4xdfE4Tkl9rrPGupTpSJ6goZ/ZwaIAQjVa7QCC8mMmvZZ3
JO7qb7GTDK9QQQA2d4Av7uBm0pD4U1l8xGlFsTH30BVMqluyASWWwgyCbWvPNLGoKdGkEZG+bNLW
moB1CpkfWzYISMb6/OQw476AS+heJJplst4t58zIP+42nghQadamKU4WVyWlSwIkLeAvUK7XrfVM
/1Tj/OElI3TvmKbVTgp1dAL3znC4B6ouuMcH8Q4gLmo7cSJ+I44Sw8Rv4SOGo+Do/RLVlJRsbvuB
CUDt1T7ApRITVJPCztuIkbc/dtaEFCP0UJGfTuTKo/54dMnEYlNroWTw6Our0JWeQ+9RAZSVGiIa
2umInaVnQcn0xH09VUmk860szgLGlGcgAmESF+zIkY+FbGVFBHGDhFi/MUIANKs2y5vAQ9XP4xgY
t5o+29QB1bmwpquG+ArUjGBn8yBAskla8hWpTve1Xe5Lv7pb5n6MpKUw5tZtC86pmwbvavbQI4cY
ZSGRVs1bXhnrk4q271imWW9vLXNB1kXaRXpuddOBOpxzpBZQi6Nmtj8cIRdCPhm+XsVOBWx+KUr3
QoVs7Cqke7w3LBOwczrK9oS8B6w7yvPI7YI5x05WNV+FiT8Kr6Eb8xud2e2A4L+bdEpt06SXohgZ
xtekKWFEqKHAw4dzwScSaW5FiBDH3qq26p5A5gNI8fi5JxFjpUg1r7gozx4PmRkfZeCRzxFDz5vM
xt9Z7MoeLVutpYfyx+NkGyB2LE8sJ8wCBq/XvOlJuGOZP7BivpiNwPGnRiPYWxMdIs+WMhiqSHlk
KANlmjawQms0xoMeEZM5fOATS0NguOMGdzKu17beBS5BkQnumna61IM53ZuypLsfLH3+9BD/bpyC
OoSGOSduxo0Jg894iR9pr9pvJ+2TvfJ7uPdqjFequZNcEYs0n5XbMy4xzWSEfT/U8cldanJ8HDJ8
ZRl3dwU76reYHgzZ3gDRgR4ST7DI4rO1eisz1EA3xJf8sof2CWcNg0UZ3xkjWrZKI6YT6evWqmno
GXfYfL2Qz2rA5RvPepBmpDoxvQZCqy+FxaSt8IqTyVlLa5O+WYaWHKaCdMEyuzVm+TgK44djBIE1
eTc+RKNOux478ACkUzGtQb7Y6v0LIzD+kwV1rTCKHXwTNEyADndV7aN4dCG0gxelZHOKGFYsdJlL
672atf3AJMmIMCWSCFhYtzgdl40+1VHpwLXP4Rayr/zVw4YLY2XLO+ZMtwQW7pEbsUR7tJThXdCh
fcycf0bRMe9F2d1ehkpr7zSYPRzBWrpTC7/IlVSyH3mSfA1tkce8Drr2PiFK5k0sNaG0zMG2kxq9
p7RDJg4IMB/0R4CBNkp5/4ZAMuxAQflZ2Oa1buMBo8IewsFfcarIWBpHrz8d7pWGUzlENXqjw4DZ
Ja2Aiw571ZseCteWkGeq5h4Iir8z7fnS4sKulPXZS/ddZk+9QLwu6l2qRisqvOe6YAOB452Zk0Qx
Dm1xQSz6rgIwxCL1niaUBguqVZaY5LURrsUUUSE2MximZP2mkVNYMxtz4vp2ZMo3kp08N82Oj7p3
OBEE25dSEvKbJ7/mxeO9XiLwF212grpYrqo8MtDxqeKrF4xNu8dpGG5EgKmDBpr4RCtKdfqFtDD1
XboU30lPEJsvvftRb7NDTp12Yd5wwPeUXuUGRZ7vW3tLq8QtZCt0hkH3bbkUpKquq1sGxPfzSkty
R3plFCcPbJgJ22C43aZkckvdoEueDux0MCisxua8+VW4QKoZ06P5Lr+nNEPWluC04s2U6TdpVmlP
bKqrI/JtRGbo3F6ZHJyHilk1IOtfPqYm5c3zQR/7u3apv4hgT4m/nSjR6vKnjzPGW/rPXBnPoBey
EJYBpGmbiDIYuGnU+ezpmag8TXiENgB872Idrh7jZ3VFXk+7L6e4J0u6bLae6w1h21uXepnf3KLA
YGrwzTEN20xl/cg0Xtv0JURRN5VRR0zftgemc2WzzDg6kLxqRG4rndSpr2o0mjjW3VD1fqRbQg91
o+WbQ4w/YpTje3aY5cwvC/LMsBoDAhaUeaVBCd3kmj/dzYOhbaVOF5vAdVxUbQNTJwpwHmTOJ1T4
YJiGEepzR6C4D/XafPTMFjFWlplvg5NMB33SEQ1WMUpWXD/ZjZvBPBgtV4d0CUNylmy1ewd8M4bc
BarfKy/y+Qxx/ENpIn21Vexfi14cqoHbJdZc2hNiDXRFJGnctCe6ItHmYpcKYBfGQBaXlVs8E36/
XNwg1/aWBZm6qJFqg97HoGD4wfvcMrBj7KExkmIxFljLlXTw98/Tt8m53Bb5S8IepmY9BD87Pyim
OJxoYluYtb5LksG5Ml2e0wZAZ2/nX2aW7Ct8OQZl3sabxB6w1FPbSfdYGEQSEAENA8DaQRrll0Ry
kUYfJ6ynlJCHDcDInnm0/Mn69kXlQXIhoCRcYuKMy46XChXGxgKGH5mpgbI6O1UtwYiGw1SbI5q8
4U1qKKKf8PbtRgF2WFT+k5rIk/FS4iqyk4FnDkUgTmPqqrxnpNIfkqnErSjaS4rF5HrSDSI3g5hl
jslRHehChaw0lk1SxTWivIBDLeNDrpmHzaUd1NHs/YKqdXAORnDBplMe7KbIUW1oqOAbG3dnkz8u
onzWrPmHLRYfV92gmqg52tcKIXkJGDANQwEMBSD3cZz0hzRLcbVoFgmEydEmqWaZxVlUxpXTuVHG
EmvD1u+c2tOJFyOsBJK19XWvuZeO1YQZOj/lsd2A4MDEUQ/OyPYhZSrnuVfwB+Jp8rGXOsaJdcij
FgBGHxrgIVr7KthuhyNJjFc5n2RfQ2raQgSGzOFQt1m/6uy1n37anmUHmvINqCXSHVXqfMvYfevk
vOk8+1CXlsECq2Lga1vBU+1Y5clpeGDN+BpKCy6e9L3Wu1d9Zq1AEvQOO+IWTEs7oh5FYL+Q5Z3Y
+yz2/TCgwwwMEJrWgHCZ8oyyAUNYzWWBbt+NbVaukSSnDJ20iDGtOsSc6vpZxpCAG8npoHxGDTnx
i0CoCVmtdCIa99O/s3de23Ej2bb9IvQIBEwEXpmOyaQRnSjpBUOiJHjv8fV3Qn1ut5jKyxyq83rr
oV2pKxIuzN5rzeVWRALOlx7wuAswGQIXASg9jv232QieNHWInkmi8Wq0LLjnma2fVUJ9GQRsuIb+
39zZrvXa0e3oG2O3tDh7DG0rV/rhugrNfN2U8xcnLu7j+HpIxg2uErHG78cBJi2eKu7C9ZyYTOCm
+2QCTgEEzZKHhRTyFdQ5bjTvndMLiBGvcV8P31r6h1tHJQz+QWCivmgK37tVSt/XDihoZd3hRQhp
iWQfiVm1sBUi/XT7R4O9xuVMEIHndV9r3q/4AtbgR4uCbLwYz6bWvRcyuJxbhbeo2FFTpalByCIm
/ZBXnenFfBCQyBFoEFdbx8/oSUGmDdZPd96S4iARf2M+XWMD+iTreDukms6iRDCU0WwcR/OqCuYH
ny2ILUL6zrRIguxnALuCija2XDEPO6dj28pSc1cxyasy31naAeWHo9wjlAMb5SEYsoNVgT8Ghdit
VZJdxrm19wDjXUA1S19ZUGDPIcbf5kazI4sYkT+m1LUnK+oztPEEWLo7Pq2FRDc/cBYiC4WmHEEd
Nox3u1gXKck1Ug1PVIApd3XlpR/SDDa/s/G/zELjJi8528cq/R40w42b1i82fjcelbfqww90hFZQ
4TZExiC5b6x1MFXXZExb2Us6dHsToDa1ImpqbhfBJU8R7+KAi1rMQDopX8mee2gGvjLhir3tthQf
o4NXIhgwg08JFMlVaZY/swI5wkRuQcsSsjJFtLTKJor+DrFAso9ustD81iVucSO7GmtvYx9E0HXI
y9Ey9OHGy4fpiyuy+iWa2343GBT/FEWhNXvGy3YyPoOI2+RhRYnOGdboQAas1DP91+TKzr7jhb1t
837lTWCD+/EpXMgfYniEVLSpZfuTWif9TOHzYfnT86Dj6AsYnw8Th9WhpkBd9pukNzgO6eqg2/Yg
S2Kc5s+BmFclaj1Rmhdmqu4p2+2s0N51PtBdlDGSd9G36t1oUrwr8DauOK9uYUvu05Y5yZoa5FzR
bQsLPetJiASWctuULM3Q6pAr3NEe2JexuR0L69WomPeDur3Je3FdM8d7Fe7X5r6XDftMJB150JEb
BnrC+oiDgjgP48KzH0nmuWoncRWGy1bAHnDpQB43Q0FwICuiNj4ZVUZf2ewPjYJgkEw70yJnwWyu
48KHROKtdd81e1NCg+8vhc7YRPLuRXrXTuErGVEIp0uqawXNFuIzmONI5nxqqOUnhZ/uOtvB88uS
7gHTaqqXkIyNNgk2IRr+3sEOwAIZ/rQCZtnAKlajS84qgp06czegR8aLoA32tTvdwITky4JlUiXB
izD6KzI9dExqrs+vjukSjzCWL7L4q1OTOGIbT23WAAcKNiXUIGPm3GBxtqhN2gby0CHPK925hVxs
LfgOcnz4mViBMlT1AqE4kIt8Rgkw2qC1553pIxaMUVbN7oWfZl+d1H7p1XRHzS3F54mBJj/0NXxT
mJazU4X3RkN2E/2fadwoMVGnj8vph/Q5OvmT/XMM81WK4xVEyIPwksfZufLyFqOLfIzyHq4L13PR
1JyoygaTadRu4iRBFlHsaDWSEgfTbzVr3uyJ9XGTV8mthUf7uWF7ygQZUnClnGIH9hUEsI3uQLbP
5vzasHGK6uTRS+dH3QyXyJvpk2feTTzr6roSXXyLJGm+K/rxMMqZrY7//TdV3QkZ6pFA1HERqkkT
PO6SCiiF9o503qVH7GOS82r4hXLupsSHiYP1I/meqzp9qYAMuMR3T+p67EuwOggzWgnbi1bv5swv
eRsmiJpvUd55mhqe+CXCPZKqRhEb7aw1YSFIp/nqwcK3L0xqgtDtSdF5qDLD+E7ZXj9Bt2kedWsN
WxqXDeTb2U1+/Pox/193ie4S2eO7ussj1SV//H8E3P+SrqsEYmUKbLZnyv/QpQ2U2BLosQaUaFqu
MvV/ZZcScTd/uYCBbJC1pE7+R3VpCnDVxFEi4pboMvXf6bcRkb+1DAjt8stAXLsW/65wY7yVVGsT
e3qXcNBrRuFcFnHcEFw4iqj9ZA38MmIJUFblVJs8srgjbzQHdj9BVR08D6zdznGJh38ASSjVTRYv
SeAi8Nv+Z0i6XXPg6NFvvEyV3b5JZdLsJTXVHMuZm457G3ZdeEGTIvSpP6R591ElFNRIwJgH87Ka
68Jcc4AJvU80FvBnM+VE+fCoK9JYv9OPwSTDxKZCd40xN2u+gyqJ7jKrIcwLNu8QfR8buQgo3Lr2
9vBzBvsOPRL1FOgbOcLH2Fb3UTjD7xvzmUocHQTTfxKKGLlFRTKuo4nZd/BeC2+4YTsOF6pOCFU2
rmHRWz5AiDQmhsKxySnKcLrLcEWznRIeDWD9EbTcl84ryRQabd8SK+lSrpuFeraj8MWuWu9qrrwG
FQbJaNxS5q6M5bYDQjaXVk/pKVDEpoWupT8S3E2uCN2RkZIzapLgMHhJdaU0TfyPthEb885twmaF
B64fPs4J4i+yAYquzvcJK+4dx0b/usNOh0A7McY9Ehp2j4QAZ/sGfhmRLFVtPjXNwo8Mwz5PVrpb
cs+Ip/MKCiq2+WBlNrg8MwIFHa/MIhy/xXqMxm3hoyTbjZNtBR9mgzPkKsU//U02pn+Li3RW9/Uw
h0FGAjOzd5ZM8rOsuukr2wfKrTAyMSeFN4NPTkhDHVITRVK5D57RP895K/ecqawfaWOG8y5GodNw
IBxdInrzUVr2KxF/bLvtsEninWNPY3dTxiNHEaP1+k+RqzXL+dRk+CvTOv0SR2M17fwKmuA6bmt2
J1M7VP4DZnPqY60pSP8w+yBRPyJgw+aPhOLw+JhQfBv2hE969W06ZiKXF32ZkiBPP5iqVruzZmVV
FttNc06sy0bRx5gvlIwTsS/FGMlXKu6qClbGJGgniq7NwpeydWb1mQVVRGxacTT84OQdI43QFrD3
i77ui7zfNYuZpwCxVmm2xjK1ghtqIfRat6Lmo9xMYKljsC9NU3zz/KEL9g5MZvVYji0hj4gZGjFQ
BQNtDpliLjiJt7Jqmw+N8KL0ttUUTqt1KLBIXvrIjsyNYsdvLXYh0+uhsCnOfgb7aitTcu8WQ3FI
YlfDOu1rmAxNfqsrTq2UhW449M9sk7p4emxhmn8h8SI4+LEpt4Fyeor7+Os8TyXfELyOtF4SHVy0
SwueZsFAI23wtnMS5rR2k2wXez59VSEUxqSJ3mC+AgAC9QO2xkH2Oh2xouXJk6Yth+97ArgZJl33
EeRifWCOi1EYzO5VTl7i2veGnzGMgdux9J/S2tQPxRLsKFLFfS+CinNL57k80YHvoXY99y4rR+tJ
p1JRP8xrYlyZCa8GPN8IcP0YQ53RT9vAHN1n4dTzvYfQ7Colqey6njC4Tk3trmk7G7uWyPeRKorV
v9iZza67hyJLZcRjMqUFXotdJYcIG4ulD0J31CT7CjwXyRL95Qw17rPMSw4zMrI3uudApSgJkJAZ
oRwqQXKtTdofSMk4TwvZGHuZRsZN1zcfzJYtWdw1kKnzAetpNVMw8hPXvRhrV68kVdsnGnTd2ovb
7jDWo0fYdkKL3szEyu0n6rHG+M3pacQ6TlU/tM0YXRoC6gC2fbzeGH230k58yiaGeYD40V4RbB5+
CqCtovkCFI0AiuzdscPzm2GQVqhjCbxc5FIuSR7OyN4/ZYcGYKa4jo0aJZJRRvs+cpHb1xz/L1zL
MJ6qsPwmQeFuo3HoPgUac3bVEsDTBUjCzIowIUW+kIQ0ehB5LClSCw/GP9oVN06/BjNkLrZBPFVe
efMmmDP+iKa47ACKXI9jJwGjUe+w6yLZEJjrXYbSHfYdvd4bSG02KVTSPdi6L/fQnMqr1k8PvYQz
Mi9gJZYsZ1PUXX4JErRZVw5Jch3q06uxd/yboAj9nWU4kmI1IY2T38NPaKxq75axjxg16y69uf2m
eIQbhHbyoRqg7uJ3vU6COL803ck62LOvP4M8Qg4sMg91Av3QbEUkF2h+nFgfyjyN6eNK+7OMItBh
qa44kEZOvodEZ30ww4nCVuDT5keLiShsCob8IyGD9/DwWBENIR8MG8yD0YSYZgV1eUNm6X2vxGNf
cw61sphKEo6vFSFD1jYSDVKjxNJXANisF29SzhoF0oSTcXw10o6pJbJqMtqMFrLfyvUMjmZEdPar
0o+tR5FQXJWgwGv+VXQPLV/uBod+jZyHUJk6N7tN5QfkzRSlcdMG5ABVNbJ4TolFe0uXlFXcFg6p
l0bsp/WWloO6rwK3upbJGP8c4HA0153AJQEkjayALjL7C1WAA2xIu8RBHdLhpKaeWuhyXc2yE3zq
dFCbdGNoRva4bJvGd41NGBgxib8XsGqTGlhBn4LkJGVRh0r5HUZrHYeWWB54TU6FkKZsxLgfOtfv
Vvj3w+5Wu4Bef+Bycf2v0u0msl114LRfWpKe99VckZBc5R7OFfCTSdZ+SatsWilviC/jxok+0LcJ
qYmE6VMCLI4WfzRbggRUCzGP19fIePMhBmGos+KhpRi8zhPfvIk9F7tu7ZSk2Wcj8s22mS8T2pbr
ASwDxJ9yIvEKgKPdN124agFfkZXW9XuD4K3rOXSyj3k3gs5JS1W8DnBJ6RUVFPjHiNOwT099a1Xp
c+64JE7YhrqyCLtaIcGJbwwVxF/LKrOeDbz+xqYFT7MlD6m9SgdqxytEsJpP35teGtI4L7Miybbj
MDs/4mmyV66MjF0wq6+Dj2ZfcIK+133qXYF4bB9UVzBt8A/ktYmJa9h7cRQaF5APqZsX0r5oEvex
bChPOnFMqoQzGfpVjlFDbMOgnolc/OT7U/uIVMuD3QF17L6RvbUF0tVeCUOSaYh0Od2m7eC0hxI5
h7ceg1o+DsQxVyw6aU7QNlCAG/hy4Zdx9B5NgLYfSna/GM07SgtTGH+oYmMAcU02ZLmmjApH0cpp
trg0kb+MvZ3d4NWm+Ecj68YiTxEIUxXR5lHpZRH2Ul6oWndPOnLHa3wx7So00KXjgXD6vY477CxO
BUF1nr8ZHpWwtif22cnt/FOrJgwMfu9xuE+KEdynLMaB7DQTw00LJobMB7qw9+6sxafOWvLyGrPs
4HcGvfsy6Mp+nTPRPLMy9jlS8znlBnYJqr6QOZyY7n3sxubTgi+8cchO+Zghb/+W4EEHRdAV43OP
KO9SjdmylGdDuLTd5c0UpM1N6GLHX4SqUK5itEG2UYrrOZvdp9xsq4M9WRE55w0o9bU5s48pQdY9
K88MbuwmQis5E6Tw2JuDpKZGXfWCeIJRr9hr+M0X9FER5AVar8OPEbnOA7/0pTaoE1DkGSAqw04y
5TddLTCgumrq6W7yxRi8VAnnsbu4M3tNXQ8mGyYzgdjvCXNDVN4YRuHTDra01axDNDU5MxonGGr4
aZHERINlFet5V4+Gc2P2griQILPwQWUpLZcrOxgUQJzew/XfS03wqXZ6qh5IjFAnYfAYm8i/rM1s
r62KBZlzwYruygvXVW6CAR5PXfJF4WEBd8d+DXSINVTQgFBqDmgsCTcbb6bZ8e6byo4PWdJARM48
6vTDgOGicxRKTejRCNPYU5hGsHbK+BA6SCRUmKJxRiS+J03D3TsOTIkkve9kX5FZw6KPTvUzvCBs
QHzV6zFJjZ3hDO6lwXX/5AO1SIqFF2C3g/zcDmP4jCc2ocNq+jukg+4Nkym0AQNtwtagxvu1cYkF
Gf3e+ipKLBD0corxdWwgOF3aNdREjkrjYO5JhEiatQl8ML5lF+9+odYvYNP1JgI9O07bCoNEF6cv
GWDlH4EJCQWkltDpZWa6/RLW4/PL8lLJy6of1BeSvTO0Qrbv+VsbdbrYC4vw+PXk2c5+KAPuhxEh
u1jNmVkC4cKIF6/SJIaO0vlQ8C+FpUtro1URkSEXhLzCKmNntgcJm9gIDJyhuZs0grCvFKR8uSFp
1n+N3Bo0wlgVA0Yui6UHNI/KNB38SYVfFel0xg3dHJXdG6rn1ukAfIeXdGSgeQ75z1ez59EdcU0x
op8uIwTH9lji5HKsLlD3qY8cYRUPTYk6wkmVf2P3dYmjpfexm2Uz6oKNwUX96F0nL241Rz93pROD
fOeun+lRJjGNAIqDBk/bUKF9HRJHTNUUVzfrwFylxeVMdQmXGoL6SyPuPqL5SK98G7yRNXXEasae
uCPqJtrig7QvpR/Xr2JuQ6rK0FHVnLovRhvPm5JOE3gMv9zFObnQbM412BipKJGF2Zh+m3qfSm9u
WemlLVJ50GPubSrhfkprp+fNFyq7CuvGuAoGUqedBJF+QodnHef83wICPb/1MoNOmbIteEUl5mIa
kcDasilLSQIu0vrScOr2+5TOxZXAJP4NjIHHHOiU5MwnYra3k4nu54LKSjVBUoXdtglsDoGxsMqd
gbtti0clMWiEk+GLp6m9B4HnHyYz6HfK8OSHSeTzZihmc6uC9iOIr2mrIPlvkKnWhyW7AEFnLq9p
IsubIInV0tKq9Scvon4LHbr9ZhUGYZUUPgmSBUKaJVp+N8q2PoTUaB5QNcJqEJWmhTYpOmsmq81F
53QpJWHCt1fStji/88FvnaUXGMyooyvp31sTIXTZaPmHwZ7IZKi6ZK9Cq2mB+9reddtO8dp3fOex
mILkuQ0ATeWYDu11xp5mj5h8otEiMZ9OVbxOkWscwqEYkEGZyWVrxsiOgrbcgEtub0SqtY9Csyo/
YwZKMJAbfd55dzR/8vaqNQyH9E/pBCOEQqtURLbC5N4lZk0j7AK1kdfe/f+KYzstAXXvG71X3bc3
iS3Ln/53vdFQ9r9M60023f+1eRva/pfn0N9w2GUrPNsmtcD/QUZI619SuZI0F1Pyvyv5X5s3gXZa
urYEhKAgLth/lWf3FuBAKZN/EkUEG56BZJilrPq7w7uoWpSOLX2vptHAui2T/lso5zPohCMf+a9R
UJjR17YkkAxnKZr/hokAwK7KwU37nVH21jI9JytJbsg6Mkil/K3Qe6IVcG6ooww7MuQHoUyypVzb
e3Va01tTObMpdyXi6v2R3hZqf906SB7aoS6s8NxbRyNpPaR2KgkBLyjfrc3CMa6zfmiqi6QNyx0G
wHKXNaLB+202n6lhWrxB/ylpn7jSE48OiSgVAstTpmUdPzoTuYmH4w/jVoclQxiIhpRvFX//6BwI
ACaNDS6WOfrto2vKkNJhUnU7szSMwxxX0VWQUfWo28k9g/k4dUHAgHgPYcAqLIVvhzKHTBvo2QAd
jr3eKcvHDhp61l+xh349NtdF04MUwfUcjBhvR8mtjlAN5bfkffreXWq36lF6bv731wLYQcmFp0Rc
pXf0cnRqIAW9RKBX6tY+TAVgzslrxjOjLG2t/xJJ/n0tauk4MT8Iul/Lx/Dbd1W0kiA/kMS7QOb1
vmJThhtOaJrAqbqi7qVWnSL6CLRwcGbkE88KDAWNNxI3bXAoRyOL2FAZBMd217FRoU4ADJ9j/PTX
H7Pi5pGASNQgWxT36I1QaC+iKpMl7gSzWBVjZVybY+QSsTDX/165wA+BGzrxNf05b3CiYTJEXmXz
Rcujocjdm0RTjuUOd7W6Arev9jiY6ttKUcR5/8M9NZQSvH1C27R6nKN7h1wghIkZwfK0hFpjZkGQ
Z8h4y0nT+OvHpLzfhzpqJhGtNdlIPRmKyuZlYSfOYQyycxf058vwdpSjRaTvqTWU8Gh2GcsVwiTb
vImKILn8B7cNjJfLLlVKZR/NRFEWT8QnBVzLDI/ZCWnZe4aD3Q4w5plJ7+QF/Xeo45mI3XxLKAUX
xM5P71Xg0NCJ5I//1fUcL4ouRYCyIOpmB0QQjYjfqYsQ9cm6afr2zJy3POa38wQPSHvk31KMtGHH
vJ0nBPI9Tt0aIVPj1LugzZzLSLTZNtLZK7NheuZJnbx9nsWXa4Kio8/6djiqdnPccnJDcxwZW2Mp
gScGKq3379+fo9BipwLgsIGylzno7ShVj88hyyg+JWH7kfiFZEPg4bB9f5A/vlWLZjDrhcL2YZss
1W8HAa8vI78lQaLVPaEsVC6/W+BuSbymnnTmKf1xQb/G8jQ7Pk17Wh3dNlYrdByascrexVgeYBsg
dYzC+fuXZC6f45u3gXEkgD/FxtOFxXr0uRaOqbMwb9OdgKZ8a4Cnu86nZtgMiZNdz3Xe3ZkchW+M
peSB0lXewX1xXroun2k1GhrTpxXON6ozOHBiMT+wAjSPuTWVh/d/6B9v7fI7ueksNES4mQsf6ffV
zZdQ66MWCxvkSw8dpe8QdVpUOyOwFXm3/V/vPyzGQrrBTQG7BKL+7Xi2xNPcBCrdSdP4SHcQ6rJQ
49++tQxCZ1cwks1f5tHGIJlz30lEleLwoXKusorMF6fvzty6X8vV0TNelkwim03BHtE7mvjTCkOJ
0YHHbHhMX8s0tEAqAXckTsemDYtfuKQZMNQkEszZ+AlugrerHFc8MZNLglab8lGTlno9TJW6zixu
xEVF3gKFiZ7UW1zBxRZnOQZggaLm/v3n/ud3IKWENkUKOKouPvC3z0FaqMhZROAJpEim6eQXlxSq
9Jkv+4+9kyUhuvEUXEmQvT5e8I3AE4juoBb4del/nlDDragaBdupB2Rb93V97Q/TDzWH7eP7l/dr
b/T22TAy+Zh86cKll3X0CnAQJ4eVtAl8tiFS0nGMrUdnnpyvBWzraDV0ShEP5lojGFei7DCnT4Tl
lVCSENJDRkd40TbeFyh/1ZcgdKdxlTiNgA7x/u/88/PjbMH+zva4S9SHjhaNzsnMYSRWdkfKNI6T
NP7ikIUCsYUOyTQD2Xh/uFPPw2HeY7MH0w4E6dunnpJR4NFkIruzQ7WQQS3foGXGaQg8DONRUtpf
gCK5u3Jy8+f3hz71wvEisBVjr+4yy78dOkShOzVhF+9GKo+bNmxdiju8f++P8uvTPnruHDtQH7Nb
1xy5j+bdPCrcIarTeFfFNVrCVJiLOyUbH5pmtK9UVFtX02SGz3MY4r6YA3s/VL2P8jxvxz3FKO9v
l+mFS7qc6RyTd9E5XtuovsLOLd1oh1Uk4eVflK0Rne/3L/vEzbUs9gIOtQqW6yWw9vdZHJfASOcL
f0sHhGUTyAyHRdzF/8tRjh6hGflTV7Jc7IZJZRj8FZCCHHPH+9dy6tPly9XUSqSGwWcfTU0EK4Ic
mOxwN/XZnc6F9RjiRsUqETokpoaqQv1QVpNN489woyf8fN3KLmQRbnHrin3kuQXQ19iT39H5WD9L
kvj0+v3feOp+O+gPl7oRmy99dL/bAs8lnWbgnx1AtGzW8wc7teLN+6MsF3r8Lrso5DgtcVbndrx9
qkk1m0EczdEuSrLhyvEWBgtOrg079/7Mo/1zuyKZIzXthkW1x5v0dqgQpLRMdEujoh9+jrG6ayLc
XmmrnsvS38Zafnv/0qAkHl+bBVbRdChWWVTH1HKHfztVh9rsZ9Bm4Q5ePaGYtK1pV/pBu644wt+Z
Jtp8o3bbwxjjIJhJ792WhRV+4FE6L+//lD/vMl8OH45EDWizBT1axUGWCwB5UciOMJ2fXB2D9NBj
C67BPUdy/XO2fzvU0eRUzFZL+gBDSbbVhOxlpL6b3bQbCY+5drvKPjP5nBvvaHUx7QZXn894pL4n
W2KFrO9RktDXEuSQuGRLn/l0l83b2xeWms+yt3O143A3jyaImL1O64kCbXzoI2ZMBDjmSEUBLtip
N2/AtC5RPFAZsaAj9Yixqb7/LE+9VtxiG1kLm0wUy8fvsZUYVYMeaBdUskKG1xUfFVRk8g996zDw
lDeVyuCdTTbtPLy6mw7mK5yO/m/LD0zHltAWVPalPvVLgPr76z0SsBSkdbij7Ucdj89u1fUE/OE+
OYffPvX+Uv+iULUUSim4vf2S8MKj6SiI/kAMAblgIqM+mSZc9NAAzswSp94ny6EsLkEPSgqIb4dq
i5iMvFQFuwoP6RViLxJiUfJt4omUzikEPvf+4/xzmqXkyiEKCDRTEyvC2/ESyG5eFVmEgRMncMjr
3vwpVJ6fqUr9OfcxCnsGqsySSzOPvpJqjMu2qUSwE1CoXsqUbMguwEcm6V6uRs5l67KOz5V8T14a
byibAwdwuXs0FQTUGtlq5gQYWaJ8nItuuA9NazgzAZzYDlmYOHFHUHRjN/vre/ntPTSISh5TI0aE
Rt/7HiLy9EpbubmaYsu/lcNCs6Fpu7FziT/fiPNVn6sRPNsCtizy+cz7c4RqX15Rfg7bOsn3SSn1
eP8ZVkRYSeIcdhQjizvIV9bHPJwNVlAk0KRsWg9C506NKsOqfhSxCckrI9QogZF7U8og2Ft5gkfq
798yFMUc1U2XM8rSVvp9KcqEORgRNOhdXXrWDyFwGmVuP6Rnhjn2T/z74l3HRXjOyZfl5u0404Bj
yIVksut4H74VskSGWNflwctmciSA3e0nrw6xGTfGpszK8n6GAXhup3j6V2ip6XBLmjTHpXneBQ/X
jYEld4rnT/lQ2yvYlN26BXixqroW5OcIL7ad4/iWDGjyeiKv+PTXd5ySA/p/CiNIxY8PzkBTarO0
tbHNhEruDeT+G40x9szLf2K2ooHH1IrLgItdAM+/P9flswPDOhightuPRjs2N1GYbfMK0F0lvDMH
zlOD8Xm5zIzLErgQo38fjNRia0761tiOcdJtOZIquscEWiLx1wdm/eTh728hs75tsnXCkWAdLbVw
yTRd8o6Ls/BbDmYCKShSyZmwihOzlM3cyDNa7iFlgrdX1eW4IdyuNrbo0sh4dsHgkJ1yrlxzYgJm
FI6/Ln/h7jlqC9DkCMm0YhRkmPGHYNLZxmuWb18EhHYV1XCoURqcubTlpx/tVd4MelR0DNKp7tqZ
00vczvZNWw4tfLiJVJ+msL8pC5QeKrslMgra2F8/Ooe1k522o6myH3f7khySTB8FBkwo3IaiZ9af
eyBH749yYlvAy4hRi6vkCVrL3/9t5o8S1xwcpM5bM1vS2us5WDmFh7EVx/bq/aFOvCWsY1RwSatT
y9z+dqjer810CGsPbFWvn/VQEUYHx+LMlmpp1B8/MbaVDnv15SzEf3w7jGxxbs8kD27RH43b0S3C
bGP6+OFzNFKvFtDX7RyL6Lsb63RejU4fvBZ2Z97KWSQ75QKOnVhzPzSdhT3enFVtwmczjFXTz+UN
rC0g4103XL9/b8wTE4N2OSg6xCosJ7mjmyM41PjKjzzSIdLy1k6HBl6eadXAHHTWZdiJjQ4/O9XM
6SFKZwTvngij1wQp2oNMHP9DOCm5CNzETMovjxztm10QIjkNQRd8eP/Xnnhplq3zUo2i3E8v4+0t
rhKQ8obZ6S0SF3ND3Gp0MQ1GulF1nZxZDs8Mddx2FIMXQBQboY+ifwQr7OCTkuNwAzjSP/MMzg11
9KlPUHJ9VbREOCa6ecqTWlwqeifXVQh28h/cQMIDBEk4SyfoaFoGbB/EHt3hbSfqultbZUxaVGIB
wvLR927eH+zEd6fZtPKkmJ7ZVx29WgYVnx59ud62TjuvjFDPAELVuU3b6VEUu/Blzaaw/vadSBl+
imveCSr3ZHvmzRInnmdn5pBTHzfl6P+McvTmJQTfC4h5+Kv7qvpYkWuJMcywr12KrxdxZkBnN+oI
MmvnZt2F6zbJ38/KGskZnS4mTc873pMMKjV9W2DwNmqC6oSDtdifhv/JA/p/dsBP3kwyI1zUHjgP
naObOc+wX6Ok5K0HKbnjv4Xc0Sy4/AcvBvsCbDyaZOjFfvn73K+nGAMGQuEtBfKf4VgFWzOv+jPt
j5Nf1RKqQ4WdQ9pxUgui4uWsyaseVZ19G4ZG+nEgXnTXlFh13r+ec0MdXU9RZ5rYOj7gCvfZAfKh
t2vtYSZguMz+wVBoFJaFk2MT39XbWyfdPlwEP3pLOCUw5DZursYpj9be0Kp/8PnSmWAPgCqCI9rR
tqeh4UZdk8+3wBTL7o0kc3Yc8syMdGJzpem/KBiEFr0q92hG8vOmTfKe/FrIeQRzT0uYD0q1yyXU
i3BPjYyT9MmX9x/YyUHZ3SNpEuCLj7PHenhFeZ+4aksYb7lZul8A1+3hQCjUfEfJuKXNYEVnpvlT
K61HMhPXymGOcd8+urL2VK8n3voyTtzbbMDDI/WSqUma6w3i0PTvZwyP1jjbOCr7Fqblt+P1wONK
0fItt0UNRicih8Mphurvnx81cFKmUA4iLDj+lm1C1ybRM4oJnGwzBILEB84T6yrtzYNAr39Red25
xflUHY1eDVVnEriovhy/m0U5+mnXK0XVlYIlgB7Z3EtIk8XW7XL9uUuZI4lZzD8EDQDmMlq6aYNr
2gfiZeXt+y/Tia8fDZkATLGIyfTxnGmJzp4maamtV/jROpu6GqMkqC7y6//JI3UcExcYYj+PQtfb
R2qjzawTqbnspI7u+wEktx30ev/+BZ1YBCjXsSWny2Gyc16+nt+25i6WQdEw92xbxeuJJxs+6hL4
8g9GWUAJ7OOoRB73XoNubkjNYhTsAtY2Vt3Xue7z3d8PQjwjJAZq+dAWjr65RPWiTDMTIDNMI9Tz
qb6oHUIv/sEoEr0YApTl6Hx0w7Q3wwMmW3BrER+78mSx2KvC7sxjOfWeIUKBQ2Ir2ADi6FqgKKa1
GzZq2zSTvhyMwLzyjTC7tzzgSO9f0KmhOPqhCVqadnzdb9+AOciBiE6h2tYqd9eYSaKNweFjm4fC
PvOETg2lBWUJukK4VfXR/J+EJmy7MVBbhAoEBqctcCpTZevAIAXl/as6OWtQrGHnwWTF1vTo8zHN
mBQt1B1bs3ZIvzWSC1kYG2rTnxTABSDG6jn3dLeqcsF00cgvQ1t9e/83nLxcxCW8KDayyWPBkj9E
JEXQAtxiRMy3xCZTzEvsfFOTBnDmIZ7Ysi7bH+LJFLOzOoZIOKNuE3K03W1TQigMCkeuywAeQuGb
4NIi0uHGIa82dRv297pqgn+w/LC0Oh6tQVaGX4W+32aRwGsTg0/P3aY6hRdqE3nSM1eeWX7+fKZk
8FGjXtYAhd9UHm3MoSHkJAHjxzMKCHRDHvn5BdmS6rthVvJAnKi9LvGRbuoiLp67we63Ud41H2wy
zcYzv+WPeZOfwqSJQgbREj275e//dsVzZcoxGTt322qRHWw3Sq/cXry8/wLJP94gimrS1pQnObWz
2izbjN9GGcrRsHrk7FtCc7tpM1edWV0MdYbqUvTduNW5OX33rYSNVCUMwpJKNYS3kzeD7lUW1IWL
wY4IhW7hUY67vhVev+udJv+JUTxxLrxRQWuo/ZJMtA4QO7k/ZtI/jrUUz4oc9mjTm0NhE1tu9iBk
EaecmeaWyfL3whc8FjoBy+pOiwzs9tEON5i8odRVj8FHV8X/4ew8mqNW2jb8hz5VKbTSVprR2MYY
Gwwc2KiIUivn9Ou/S14xmimr/C7OWUDhdrc6POEO71sSBb9AAhx1wXFRbyrEgz+ria78eX1Zt6v6
Miq1IRfYCfi6LTqyMqM013H/OVkQFFFEyqKD1Q2qVzRte3x9qPWe3kxwVZ4BDOGAyeLROP+AEC1C
E8nkAQhI7gaD0OPHZUHYHFlM5RG3cDVII+H86BYn3WErbJeWYijhEsI1gIq5e7agPzdWsEkolgFY
gJj/Uo79vagVDFlcm25Sy4luJlz4frw+2+3CvoxJwZnocB3Y3pzPGF2IRh/4nCJr9MMSTciaxhDM
QdXNO/f7NsCm8CZUGywjlysXvLEZCgt6JTIKVJ9CntEAUc0KSTuV8w/Q0VOswt1ZzvXn/fsh1/Go
4LNVxdpNVdfl/uck4hk2I6zW16epMJDWQ9bqdogSZO56ibChFo+o/HHV30682+/orKPX9vrabi+c
l1+AHFDntuFK2BY2axcmYWhl9WnukKJDilpLsLabsFl/fZzLfcPrQT/CIfpYG9ebyMPpNZIMHS6L
68ioQHpTH35N1rAyDcpC3jpabxxy4KOn14e93DoMS7l9JUHxbG/JNRA6SRzpxJzSIfsOyw2RhKp+
Rp95j5p0ZR2pEsGzojJGUWz7IY3KGZVam8sTUj3mbV4jGD9Hynzz5umY4KCptvL8k7Vs8uklQuO2
GpryRJln/IpPoHJL7I0dYwGpcueLXc4INplLM9MheVcBtZ1vzUVLGzeck+IUKzm2mnaredRhssPr
M7o8cED1dKrqRNcU1re9OrVEK4f6QX6qI9j1roYBAz210yi0yG8VlCRfH+7apMh8KPSR8hHLby5O
zIiqtCDJOynlgO6RpkZBluLm/vooVyb1YhTO8nGyuKUvli5Z8tgsT72VfrXyxUACXty0Hap5o6IP
O0t4ZU58ZIzWV8W6lcd1PhqG2LZJZFaemkldnoyunFcrj7eiadcECxUxEE3o0lHoX3+Lf24qESJd
oNVaeaqrTNyPmTZ9MUq13lm5y/PKKBQDkCCBJ8YdfD5KNhewXjsBw2BRUQ8THdV5bRCnCf2vt+9v
wJMg3Lh+KU1tQ61ENes0VVBlHSqs8FRgf7Tn+yV4fStc+zjsbnArOOoSRm8mhOflYOKTAjtjHDVf
r5YOnoGy12+7tuEcUjqasmAwL/zp3ankFqjc4oT3nvNfPLfasZ+xuE7dIfUbuw53Aqxrs3qho/Fq
UJbfQlCzXsNXRl8Q7EhoVjk26iaouP4Ph5WNAKSDPU0F8SWM/WfLTX016rhqFacSSNGxaDPg+lZp
v33L0QeCJwE/gMfY3XwhQ6goxki0K+NxyG9IMnIseYcUnCluSK9vhgtkAoeIxNGm7ALokWrC5k6t
sk7mSsIrQXG285zEAZtsfKVF+7OJs795NryL+wJCt4s3SLPTDb7yzdanA6Aug688zPOjNSJ5M1Jc
KE9uH+FJoSGPE9vF3hSvHGB+PKBkQJ3wCa3NBatTSG9DUTIK8l9+03HBJm32JJ1m79q7DJ2o++Pm
Tr5k46W+RU4h2WwpcCDKE+jzOMCS0EQK1ehPYYaJmbFEOsZ1qzQNImAf60y0O0/xteWklU+jA24m
zOz17//ZnDB57QpbDlyuSndGekk3A3qg3c6OuXKwaT7wBAPBxSp++14RaOSqOUBOijuzfUyQg72b
5SLwi0EUJfeKFCOp1/foZaDm0ImEPGQRNJH8G+fzQje7UAbu4VPWzvU78kOyv6gU7xvM3RA6hCSM
AhRQhp3b+OrRQOOKmJttQ/K02Z7mFLWFEsZcYROC8GGPKWLUYO3sNLr4NZUCF9M+Nh475NvudCLF
Lz3gnp1f4srcTcBxPAcEi7Qd16/xzzeVIh9Xy6P8pHWucofmYPZeqJS7WxOVkjLRh/cAAd4KLeBO
AJq3vg4qZT9Iy+eDwnPvmhF1kVMDYOxmTmPXs5Woe/t2NYnxV04SR4X36HwUiuiLY+Z6flLrGfnw
1Y5CobJwfH3zrFH8eTrjUEYhOGCvrt9xkz4hp1X0RTbmyDF28kO5VPoHaKpY5bYdfmQVVMukRuup
rPvo8PrIV+4dk7RtRVwb5MVbiGiXY5ZuNHV+yiu99lQSJS815jJAoWPcydkuIH7rF6PgbHP6oZkQ
DJ2vJX8KZggx+JNiWb9QH7k3le59J91DkjWPejfc4L7sElE4t/WMqJGSHGsjukEK6Ovrc75yBVGW
JmamEAmkYVv+1os6KjoeLcjTiI+gwZ7jN5Uub985UH/J9tdMCtTz5kY3EhhD2ONkp1pokmjZMIPI
avcgvlcuOhaTjGOFNlMA36ypOjW11qKWdxJIyHu4biq3ClCzOETy1HaUt7bC+YQreY6dSnRBELOJ
0I1w0vquslMEp/EOyPB8+iaGcdlp61y5T9YMCrIKL65LFfx8o+R2NEpDw2HXdNPpezzp7RHnETwP
Jzw/s3rQ7pIh0vb4ny9Pz+YUrgG6A1yCc0i0cT5svLh4ncHVOAFDLXHh6dPslMPSuUHXpjslSTQe
MafTnxCHRIlXW2g1K00WjC1WQ4rp4OhTYaKDgoy9E4JcYHVZdp4yer1r2r32Oc5/MzwuebFjgqvS
wN8xUULbQx90deTGj1QkDxjdy0BXow829tBJMT7ktaN7iTn9fvPJAedBkZDokqh5i7NKmkIM6LWl
nOAOT9DWxWx4xp7yfxgFsC19PfYAb+n5bKkzImRbKMlJ1PgsZobV3IWd+ev1Qa5cfJAY108NAnoV
iDkfpEVOsBKzlZxCEHaHKUZAym3hRWE0ujPSlSNKP4eNTIuSw/NSRv/ndTQmILdLMicna1pSP0Ke
/ba1I74ekf/ydYnSvWTwojDPdoEipQG9WFGEzHI7tzHNBgnTzVlkdGcaU4HXX6TIT2MXmafKxT5a
mbCibzPH9aZ5jt81c5n4iyXznZ175aoFMkO/FPD02tDanOQ1Upq0ME9Omors51IiZqYAqNyB6V/7
lpTlHRCvNNwZ8Hy+uKtGWVyqCWzbMgr6HHUvFyTNYcZYZedqupzQS/WWsoH7Un/cXIDqHIsR6WtE
lPNRuRXh9LMdhXq7szfX3On8JmIUG2Y9rzKd7e2ECoSj3b6I81NVoOqBE1sl6ydBIDcf4ZaFrY+Y
bRce03hCbnAcqrb2eE/1DyuKHlxsOC4/qf1mg9+CFtcpCNENO8Riap5QLm0nLo+y+mmWdvQ7jaER
g+/Pw251sevng0usavn4pGi/p86Qz2PeTLczpszHQdWbD2kyNgYqfkYrAjoaRX4a7RlNUEQMh/JG
4Qb8onYtnm8tQpU+A7uHOdSM77UB0AQVAiM/Vlat/pDhmP1RZqHOBxsdPcN3Glf9GdfKrOHY24c3
QjGX+qgjBIgCdGqD2NQFAraiaGy5c+FcCaJZb/IuroIVfrutss4YnCWdbsAKR63669C41rc6MRXf
0ZTmqcLB5L2WC4f3u9Hv7EIND5qTvrUbSxjL70DRELgekfQ2gSD/zPQ5MXlyrCVCEg2FyqnCR6kT
9l6ucm0TrxuLbhYD6lulg37EC691UTrQays+lnOYHkjA357puVTpaZojaADxS99kRG5lmBit45wS
p6FxY+bj8JBBp9s5+9fmQjAJlXZVYaJDf372RZSypMsIcasqn9UBDkUY5spO6Hp5wSAW888gm6nE
+izjdGaQFBc6r02c9FRJK/ZpnO8Rm64ORRZJu4jS7gXnsIiWvrSbITsNkdpCCqvDAIPF0OunuduZ
1eXDxKyA9L4UdOlQbK7NBZTOrGJfhw1xVdy1VafDoS3RwMz6BieCrEBJ+fWL7TKwY0TedKo5az61
DR+TsJFukzCiWSOTblPy9xHltA+NU+r+KsgSDAl2Lq8PenVFKb6uXCewLtuwDlk+CplunJ3QSh3v
htJYjTNlxSM873VrrmxGSCVseJI52sPbqrwzjQi/F256mmU+vs9y3fqR1rby9hIsLei1A0bPlKql
sXmE7DYHF9gYDGPq44Pelu033JfynVfoysfiRBFFkFxAl9xikcgqiP+hj5ySMov8uKq121qq2uRD
pdbej0iUH3AOdXageldHNXnMyZgA829jf5iQvTXXc4oOcjoHtTBqX+um5MEKUzUoI5F8sRZEFF/f
Ite+G3NcvT8QNoJWeH6JWBZsbqpS6amrtOFGul3o4bHxVlEybniNHhQVUzAha1h0PgpLKbS27NLT
uNTRPUrDWe6V5lDu3Ijrsd0ED2fDrJP9J96cu9gSCDeTPXVOcot5K+iDqct/oSWTBq7EHztLXMgN
M+rNd0YXircfcmM1Twb8SMcD/Nf5+G2hzyFGqYhFF6J7GBD28ieBmvk09PphaEVzq+R59OX1L3gl
RaKFSOGUchAKYgT056PKdsbOrq7Rr8DkqT7y0LgPsmpsUuHW+Ds6TvNraFQbu1BYgrqaTDexougn
C2bje1y4w50ddeXSoQMIMsZyBNH4Fu2fc3fqk1IlJ+jsow/PMkMRWkMrPTbinXN6ZfOiQ7iqmbB5
geZuboPcCWc9m0jKiCo6L4lr/NKSfi9GujYhey1OCQJSEpn17//ZVUKqiDHDtjyFaQyLe1lwtVMT
572BOPLOhX11Qmu3lviX5GWbmtmlGmq1yVBx7aJw7RR3qoz3SF5X7hkDVAQkYt5AgFqbw9hPMUQX
B991wwklcPF6OlbFHN2LeFb8OLKsW/Cee5nZtZlRIibiogZPG3oTrCRhXvYuy4agQIhdt6OPH6eh
rD+/fhauvOv0AnlkXyqk7jbpQs4sFHpOwmmbcvyQRlHziF0hmiZ94XZ+Fxrmzo1zbVroMyN7QbxH
EXOzA5O5rjoMsSmcaKVzMhUcu7F32VMjvBalk0kiaMbSAcXdVh8yRc0HkQ7Jyc2G8U6NR7wGck3e
G1WfPkYRNG0CmewWJDmy2y2iz1Gc45z9+uJeOQcsLbpqqGJRBtmKq7UJdmvOEnHPOIv44iqJ9GoV
sYomHPZoFFeWlcNm0q1h0oKten7k+rEfJyef5ako1eKHKwW7E/+9w+sTujYK0RidM84DCkCbty/B
d6Uo5xSBGEX7XuegMo0adYLXB7m2auA8VioSDwO1yvOpUFamzlHE8jSlkeJT1hv8AmcPL9eNbmc+
V4dCTseyV/T9BY8mX8bCarAdPWmx8q2OJvzpR/0RP6Hwf9gJ1LPJ01m0tdJyPidev2qYbcRoStuK
/HJu1aMxYWGKodJb+SBEDlB2XkpvNMMvNFgEKiuIKejo3oia+h9WK4FQIuf4+ke6EjggOEW51abp
vmJXzyeUNEiP6+D9TjQBkYqANRHKwK5Sqz3yTafjOFv27IegXxZvzCB3kIwr5g536OLyIveh8rG2
dVYe7DY3XfGjXYRX9wnhzPKDHJLWH0DuekSK9iHPi/CtZfp1PJD2a2l15V5trmS30xpkrrC2gNKQ
B6469p4jumhn/18cMgJIghK0VFf0OKXT86UVFkq6JNzypLnjr1rph4Oq4Yb6+vd7YfWdRX7rKKt2
wlqkB3q0ibxoBlBClvhpKNQSKm+WLYAQBYm7LG6Nj4500wdrxHRHx3ngZCdaL7Gw1vP3to60IP5Y
aY6dztAHSxu1Xlaj9NoY43ScQBIGmakoh0bGJu5o/aL4uHzNj/ilWDuB3MXxXefgrmUYojhEjzcr
laMmiXErKyXw3cZMqC4EUbJj4eQwEdDuXBb6uiTnSwY9mQNFP9ymY7xlswgp0gS8O2osuo6uAw65
ydEJKZHeqdROwju8U0HcZs0EryCc6t8NFrkPLuZfqNXMWBU4oebcQdQufscYNZ3KWZ9yD8PO8r0s
7OEhTkV0xBlBvi+X0QbSiv/4gGCgXxiLuO26xDlh+9rc5KMwbutQ+QGkeo9Df7n3mCJyDnAooVxx
y5/vPampWNtJrvS8zMyHOcU1LsW5deccvbCNtiuJFjZAEBtgLVzJ82GsxIi0LOnjU6hL18OZLVAr
/WNcd6De3S9tr78TdviI+h6+O7kIyIpvXYG9cVg0flzMj1MxPIcDnY1RHVWvGZugznoDL2jpl8a0
U/q4XJO1IrUSUwgwQR1uTgqMb1cRdBoDUQzz4BWlwEwBmoWys78ubzPGWRMA0COwOrchS5Qik4Fo
gRPk4WJ8kvgY/Cwp++c06rP840IVd2fAaxNbOR10NoGC8d/5V0hbe2p6noYgdAcFiyDyLmOKs7cG
fIDmVqjDyqlbW8ebLWW6EjYizQ74Dc14K/pOHlZ1vf9lLgBFCNDXasCWB24ZZbdUOXNJcCR+H6mr
Q1Geyp306fLCIcgCTLymjUTcW0Ji7OjlkI7QQrq6qg8W5oCDU/4pQKfsTOfKXlijOdB5CJtRrtwc
kM6IujJuHSvAKBsfmzojBTdsco/BHD/Xs7V37q+Px1uzgg+Bf29eNinMLq+JsoIcas/3sUdc08oR
fuoQ28S4QzN3bu4rW29l4YFG5d2Gd745U0tadBpaXlbg6J3+DqPy5EjNaApef+Sufi5CIeDsMNeQ
Cz/f4BD2XSTL1lkZQIdiACk3rYGLojlbeyT6awvIW8TFucLcwCqdD2XMDnKDxgK/herv3bLUxodh
ot+x3JtNUu1sw8vVWyUDkf6hs84luoVlYVZXlkYojaDRZ8uLG9zkulExdkK8y9Vb23C0VCmG8ti9
PIf/ZPFlYi44oIZ6gFflTxyPNd+kThs08E126njX5gP6QRAdkxQCkT9fvK4eMm4EXQ8aV8lAyZv9
IY+y8M0XEfMB+UpPms/E83Y+ymxE6hhFhk4bOkk8mfbaZ6XV+ue37jkwQLRngKxRDIUEej6Ki+xk
jJ2WHlQzkofoz8ggqUz1U6ub4c5QV5aNt3Ml14I/0F7skf8tsywCAeTSmXTi7vq2HYT5rsfKauet
vjoIHweEP8579DXO5zPVoYosMYNYWTFT7bedOzkqe12my5LcGnWwowk9VljFtqpaDBm6rnmuBYtT
NM9N3IFJ4bLv4idFENg/auHYYjmqVikktbCoVK+CUx3dlkuLfSrSmSvHyjKHvYvxcvpEQS/YQNCc
K/ngfPpqlHcjpq5qICI8vzMQl/T/1XqnU3x5e1A2V6lkr9xX2v6booiLFVObmYXKItNfc5wZafko
ux/iuvLNPGt2TvbV4eBy0plGzwrWz2ZSiQ7NJY/UgAOz3BaV0ANpoccUDdgmTWq+p8V6sYgrAYcA
gNiG9xOw/vl4QyhFIwphBmLABhE8f3HEROnN8CZGASPKq0xqBtVwc4tU6oLoXO+YQTvL32LobL9p
Z4FsQPcLd6V8J/e8NieKFKQCFmb2SPOcz2mqZNLWjWoGUyUyH+V53OhcI9u56S++1LrneCPJsmk2
XADoa2iKslKECNwYC9jJpQsghmW8bSsbzKiI96Q3LwTnX1i32KpzFl/EJDY7Ufa0bXo0UoOkDukk
VsvQYVhbtlmDIa4ADiBEVcWUpnU03dslw3CxbqIRi0PLTA7IzZWVbwy63vtOPHbaMSs1xeDhqMvO
68cORHY2Yvy7k82uV/dZPkHrgMQFIDtsEJrzmw3dJ0RSiVaLoImy6WsB6AKHZ8U6GBU8NrSSnPsJ
2MDOoJd31suoKAtTAVmZpJsHpZ8cPMkj8pPRmprvqTsrRxeRj3dOhhNxXGMZ4aUWdmBmVCkFa2A5
AYXA8kGUSfhzMKz+rVc1vw/P5wrwhb2EJf35lozQdxhEAkvfLWLxMKMc5KnZ3L71GWUURAgRN6Gu
ulqjnI9CuazDUqZDFaMT870YcU7VQlt/+/ECYsF7oK3q21RxN6MYukT0I8V6DuMN3xxQve4FO+z1
x/ravkFCAZCiRnyIPvL5KHqhprYxOkaAmUMZ+jkO2QfNhSXlNdbc3JASiVsqem9u/a6lb9hlMGJs
OFJbdvmU2rOWGcRvCo1EnGNL2Lqd2+ws4ZXJOTo9bG54bkMu3vPJjYXo1bpX9UCsat6uxjgYVsfa
IRx5zz1s000PZEL35fU1Xa/ZzVlE+oAdAiqJiHor9mfNmUBjcyZg0KbI6+cpe07GyT5q1exQ0gr7
Y+mE6lPozH9fH3j9WJcDr80SqB+rEuf5fGvNRqucu4eouG+P3ZD3Dyl69Ldzb2k7J+2yekYBCGGA
NYPhzkG64nystOllhZ2SFhRShWTdxFXmo7rWMuupUnBPp+T2KxaJeQCu7RxpUvdHC19D4Yul7I7I
yDV3YDeWQzJX+Cxz5d5lUYzVi92h7qvQMHP7Ur6rOSBePOvYFkutaneK0leeMHquAHS5M2jeb+lm
LoJcKp9GC1yzsW6UCU/CkJ7Jzhm7OgryITojrCSSzVK1uVApoHRaoFjNh6YN7UeMrrWdTbf+kM23
53Vcb35G4BnYvP1lSy1zUnstkMrChSuHn26V6yiMDbdzS5r++k67OiXCQZuGIIWALSi8kEbch22l
BR2+J57aGfZtuuBH9fooL65w20lRXecx5hqklL+ZVIEVUJNNFSbWhVmYPszo5hs+YlQEKYQ4P5U0
j7+UsZ5IfzKQbqOUOI1tkA3UKL0o6VUokY7W/q2NKay8BpXPP4bdLhhGN0PqTU4qxREqRCN9pRFm
5jdArOUJ7T7erUz0S4W+tmv9MPPKdQ/CmJEy43+QbktDGyTxd2gUnkxE8T0fQ+e3S1Pvj0b6+zwI
Z/w8dYoUIHYM8Q2nhnTyYHebX0XUQh2A/tJpngpbD2Cr7oBey0SkTn6Osu1HJx1ULIsVArgjvM7y
UybH9FvU1FPkGyLXB39Qy6XxtQoj1JUsk3Uev/hsHv/PKW07dtpCC4YwSyzPisAHe2rpFD93Ps3F
doPCTqEUHSx4ZnSGz4+/hbHK4OjZHMxUmnjlux45xdJpqZyYe2yvy822hhkrFVnQt794CXvSr1FL
qjmQ5dD4US/cD/EYZ7/fOiOAwLwWVNCIHOCJn8/IdbJqAcmlBuSZ9lGfssqbFFnhcDXtSVFdcjtI
iyn8wkFY5ZLxDzkfSzX7Jm2XegliMrvaJ4ldbqlBFAQSeS6b26lJBgW5wzjpMVWNrC+4p1Q/9XLM
3/WywC9+zkZKviItyl9vXoVVqYpuEqJNHL3NiZumukpKSFiAT2vdd6F3HuiGap5e1XvdhMvXisBj
dTIBMMS33cp+cZtHbmPGS9CE2nhE7lcEiuqMACCHvQW/DAQYaq1G8Cyv6OpNTN+rndI5pYm5fRqS
RGt1WD1pi5gByIpIeUSBDB+haDYQ43p9OS+3LmUW5O/ofKKgAfrs/EObnZnFoZg4JqO73KVl+Nc1
R3UvzHnhrZzfkwxDdx2FZngmcKfPh6mWomsmzW2DsBxT96Z2OyLxXGhLejTCefouzBowtFpGRulZ
nWt9GaSTqKzDaAElrtswPMTllGmHwcwT3UO5VxGe7Ixaepo2avFxcitTPxLJTOIYm1P9PLlLGftj
KKcEwDUKEzd4H1KAq3N3qgOM3GHWmwgpH4ssnI2bZYyrFCNzasceTxjaLpgeJJEvQ6p4D1We4+Qy
L5md+LmpR//V8+AofuUMsXNwi8q5B1MXiRsrqoHG2k3pelU66s9q39eRN4y5QkgVJtFwHKwmT49h
lMsnC0h0Tvsocjr/RZn+EPZqpHqGPjmGh4hK86dqtDA7GNpsVV4a6vl/tdVkz/AOsqfBiazfddgr
n0DYqSl+UpX2ya417Wtv9A7ksqowch8jsrrw6rY0LUDO+vheZJoO+tmc3A9F35Sh56Z2YvrzXNpT
0MZ1hhizrSzlfY7kET3ipYSYM0ilj+ggOiSXdeW48oFcMlfRTrOHT+xaXcPFPlY/14OTST+tjCFF
v2PJc2+RZo7nu4FmyKm2qjiHjobL9oHepvZRjI00jmOmt9VNHjf9F8OMjR80djuURlYEu2ys4cFS
lDjznIhD8zmUVftOxou+HGvhjvHKcCuNU8dkC99RU+uQOFPueMKMxF+3CS0TJR9zBicn4sjA5WzW
PgwjN6yXylH9gpeMaAKCqsg9slOap6xUhhJPAA37J23RO2o8Vux2nj0nyk1b0031EKZUQp6tZf6W
tmnNojkKxzTulRk3sKoltxzciiMsJa2xrDTjyscDuKQ8Gy0/h6iese1uHMLOcUnbe2o8ixFU7WA8
D4Ob9YSSatxx1KPR9S190i3swfr4b2GU4l43R/lI9xMhCiVz5GNGQP3RieqMyNa1i+HQ1Q59BzXR
ql/NMuK+1NvZyISUNix9brgRQfTeGO7KODV/pgAbaM9RvmQ+ubuIY5RE89+qSc1P+jhYNoLwukYf
rbPm8TDa5Co+Vq/UTTHuibmZSqdfbkAKtbkfdpH6OFgKNHsL0IGv5zEll2mMw8nLHWcCvJPI6q9e
muF31Irqb4UDQ9JrSeyeWmr2hq+7ZMNwErTmfWt9sIfovpZV+DxWtfKXnK9N/Xro28JHMNb+M8J9
+JYkva6dGjcTc6APRp6/yyzRdd4ocXGHYGUW+OvFThzofZxKr3GG5KEAJJz4tpidH1VdD38kRaIn
VieE8cDWmXwV2dY/pRv3tg9JXim8EdPPH0jm98/zPKrVqUTnmT+13aE7GLlmlH6PAHXoLVWaPFMB
lZmv0qLTvAJhgJ+tS7nmOGOvaR76OWRfpJkZ/sc/k0DT+tHy0mhMYl+atX0Eu2iRWpiK/bFTZlTv
zCR1PENru8fMqBAYwxDUZjO28ao5L12+QVvYceUZIGrfuaMe1rchKupDwEFyP1iRcDA3m2ba+0Ir
m8hrLZ2+qES8z/ao7o3PhHRL4/EJx4Q4UDPeOaU1fzTyRPXHxIBYPKqzuKsXV2PTarEz3rX6WMHM
JYvrfDRho9xjgiMed7bVvlNMSz6FVjcVh7TITHxgBlV8CuMwf7LiurX4hKWGBZnVaTcmfYvH0rUg
L9n0eggTkd6pj63AIkFxuwIMXy/vF/Rbn2uha0tg2ZVZ3xW45NV+KwcUgufWXVxfDml8v7rOsDcE
ZZ6grHJ7CJapK4vT0CdVQT2ucIqbtGoGkC8yB7Y6le1/GY2I1o9pjJ6cMBLcs1WBDH3ejua90zdQ
yjO91h5UgFqWP+ZJ/16rWzTJcvwaTzhwcnkWGAHKO6ycow5/lHjUTqY1cFXWkF2emzTJfsW6MkYn
UzpTFHRDUshThvgW+RzxuXGS5ugSa1cxN1ISyeo7A0xUXmOCEuizrvYJ446Upnqj8P43xF8F4Ftl
Tn1k5PWvS47N6alBvlO9wZdWx8yer5jyYSQ0ocnNJ9Mz+tApPeiZ3X+5I1WkFhIVfk9hi+U/nLUx
Z1vyTn9y9DS7NXowC54c63LyDAMFgWNiR7K9CbmD1YMe9baCIlxpf4oQLrc8V6ub9w2Hzr6z7UpR
kTYXWebpSZH9yWTfIDSGytE3mvbNuxLp2RC4mNZQia1s8ol5qebH0F2UARebIufqbkJz8uwkgfqd
KKLgMyOlfZtNoemVZDWnvrZVf4m6e5hT7eMwKqYaLERwiafjU9YGZlUNLAGKFdiVRau1Jn3t/lHI
KUo8AGvRt9ZU8t43mwEMP1215E7tzep3SZWQRNTszcRLhEpcTfSrVIcsKYh9w3muNS+qrFIe5tlW
7vsceVLqQmb8zRCd9X6Z61GeuCmN6VApOs9YrCUs1CByy++aWktvwzqZHs0+ab/lZZiVvlHacuYy
NVP4XqNWhYcFqEnqleNoDgcOTOYeo3zofix0UE6oYc/O3RjL9KZueDsOiU1o+iM1U2s5ynSMtNu4
UOLvtjqI6mDEpp4cOi3CNW3KtVM3yTJoZQV9TBhprfnFXOX3rGVCPinLtvTlokSVr6O197BkMGZ/
inmiRtynnfVcNabxJ3YtSLpWm43qMescpOwLJtt7icYr7alOw/XQlVb7IW2a+k9X89KdEEMEdGa0
4UySyrXb/onG3uFZUiktF6E6f9WMKf8zLJpOUFA3s3hOB2X81TW/4yzQknz5jX+0823KloI4rqKA
PYUdABMdJITjKYNt1Qe+m0kHFz/Lp7p3ul9dnw1fS+S4M6+GdvxFTvbwm6yEoK6ytGr0Zr0lqBOo
HGaf1qjkKe5nJT4NWYyEpYtp1+BBSoBS0phdP/qIeEyxv0wLNCHVlcNz0+j218oxu/9SR7b9AxIF
xS/Iy6nlO61mN14eKs2DPbXyr9kV+n+6ISoyQhGGf7nYeJtbXVA+wvw1jzx+TvGxF4X2OVVz+9NQ
zypYnlxBSB7wQlYfJq455cBpzNxbgidrOqalNt1aC9sJIPC6e1KYDqilxJBenaiznzD9SjNviqsY
AigiX09qmRnRYVS64lsVpuafFEohoXMyuJ8VU48NVAjM/E8busqHopmL98moTUc5aOl8LLQmXz0X
ZP8jz8v611x3sMryMKyW5xFSHVtCTvGncnQJ1e0o1Wx8FuE6ekOIICJzSGc4zUWZfmbB0uFuQNnl
S1wqMoOTUSrVw1I3mnIYVGqsB5v7vvIovfEgJak07VOlaZRe0YWIzEMWdbokPWnz5IM6WnP5uZVc
Gn7bGGI5pJMKWpOboHtCA72p/MK1587L2aoPRdOoT3OmWBhiqCPXG6FXMXsVxdzc02KsXT2nT9zZ
S12ECz36iGZ0o7u40eFSNzXSoydd9ce0c6Iv+Ny6v0vaZAD/7ClevA743qe0tjDv6SxV+Z5jnLIQ
QGfxx1HnFfWkpKI2NSJcPD0G6ONNZVSWnhLyOTmORVTcmZ02xdhbDMZDjsCvfmqtXv6duqInn9bT
8OAmU27DUpvWjCMxtM7H3KLq/QZNUOVuxDZLIirhxM+JnQ2C+29Wpi8YD8/Djess3XzMyf1wcVSt
mp461qg8M66umBRhrb4KrHCRxU0NJeFeb7puPqRGQsV7ydw0CKVetgjhGebf1RyaWHQsHPO27Mvp
N1hRu7rLhRE1XqvYISUmPcr9FKbEf4ZRcpLSzuYhKZt+aj/oWA3nN1HTZ67fjKZMD9q0TF8Ko+t/
hKAoIz/th7j19bGrfkhXNpEPyNL+VSQLbq19USyW52R8P1/ivm16Qumar51Kfw+0V+78yMoeuUDo
sNTN8tyM7lGMr5Wj2llacjTaKsaPjpfZ8CaQ7dEhsxI1OihLNLA8i1z1BaP/Z+88lutGtnT9KhU1
vqgGEj6i6wyAbeiNSJUoTRCURMGbRAIJ8/T9QaXTXaTU4tXwRtyBBgqSOzdMmvWv35RrfdSiRnQh
fF3kxKlgRXL0/Ao7jckbAY7TorWnK3wvmulGK997a/hY38Riqdd+1zmTeIQ0M9n3fkfNnroYa8W4
iZKshKo+zCIAydSJzdyu7gJjYucFEvNoACUBWB1OudjzIYhZIMiC/sVuqqV5IlVli/cViSjjlaFU
F8SYMjWX2ZLK9jQsl+yq5lThRWPZOE1ErTq8x2RouOktctajeW3dIg4Njq4x6wD6vNUVYxI33oCV
SyXonEeBXAoO+UVV3uEvVdnRqJuQ5E81qinysJVuaLqEajoOvBzBMQ+J84iDNNPZuWjscDnnHEVc
hN9ZwWklOxP6XYODbFwVfn9XWeX4pSlZP3dTucg3Ey2x23osKRGKlBryvEhUxUqDjIIcsq4dsguj
M/o5Cpa+04Rg1iUe4PnM/Jyzqe0jvIacR7TvKtuVntvdzDNBKicGh4ZjWdIy3bfaTD4sJc9l13MQ
LONgkOZtN0qOmPZktsVej9rot1vjj7eg7m24G8pxUFGwhtKOisbmxg22SDtOn2Y7cuKZee3Agej7
w/ZzrfMyZ5k6y3Q/tJxX0u6db5hDflqiVHofmNgq7NY17dddHTakjlfTgqsj563hOIxgvtgkJySI
Dos/P9WYM5wp7VLh6pVgsAgxHFZDZifrhMUtqHWElj+9VIhUb4Ks826FEbDAWzKtzf0SyERE2uOs
DXhclD5gSp6FjDWWXRxmQdhFYp3MT4HuMZMT3Tx8lgWNthMkccmhndcw2XmNaj6Nyu7N3f+xM912
ZKRNh3KrmttScNSUxmz+ajoGZMINBgJfNGE2wqx4jgdZuV5ae2nmQ6+dS9wyPXZfBS78y+iW78OY
w83YQ3YPbPh8mGIZDd1Z5nQwEY1C8UXb1JjLax7633c2SCEmLRGRHA1RXpnno7DGqizF6p2Yp7G4
rIusvunrsDqzEtc+yDawX3Fh+EFXe6P0w3jdHBKwUHuBFq65tFfXTafD5BDf5zIT616zm9nzXwYO
J1HQSCeW2DRH7sphvS5uC49Tc/+r0YYu6iB7E+jZW48KDt/zC+8HzQ6eigF7oWI6mTrCmBqsDH75
ITIKnjiQkbli66V7QilQzqT2NBxQYiKc7n3FcYBomJ8Dod+Bvfhh0pqCbG9uNIWX7FTgrypvU42T
eDLpy6IiHwbM1d2Oz1X886G+w1yJq4YySgdoM98Ey35+24Z56NJVV/VBDr6K+6zJb9ScT6+0CzYg
/DnkimQGNhQ+d+CuuCA8H4Uv79SK58LDqejeaI52XvFpTjSwmvEeSRkE7tdY49/dRJy7zGCTwyEL
AiZ9Md+qkRDHwXR5VE1RxlZdGDsfwluMC/8va+8QE/BecPRgCnCAeXETxarcNXGH5eAQQxPllCbH
FQPuV96K7x7V11HQcqDAoGP9MnipKupmGh0JLt8Z657z8hqtVvvLrl3bKPzbEtPpI70kKqW1P/nW
0Cy0F2YvckGtDvlAcOOqjG/Ozv/xLJdI/es/+f+ntlt6IneHF//917V+6oexf/rt8rFTvx3G5vPj
kLfNf24f8t9/9Pwj/nWZfyJ6r/0yvPytZ3/ESN++ye5xeHz2nz3hu8NyOz71y5snZD/D1wHSp3b7
zf/bH/729PVT7pfu6c/fPyFwHLZPS/nyv3/70ennP39nHv9jQm6f/+2HV481f3fZ9u2nT+13f/H0
qIY/fzesP8gD2qI74cPBiMPw//ffpqe/f+T/YUHG3/h4Lj48X1NNm5ZK9s/fbfePr4sH3XoYmGxt
v/+m2nH7iTD/+CrfoQ+NPRlokvv7vy/95u/5+vfz4VZ8+/9vzVjftHkzqD9/56V7Pq85h8PAxMMZ
PhubKDzW5/OaU0pqoGx97EfHWM/rpRT1VecUbNR1M0p5iq1vgU1gOtSAAQNtZxsOyeyFirTbleIH
LU5FZIFHTrGdNuNyM81D3yUXJR03GcYYEYwycsy6/1IDHdIVHhs6FBBEbIMzLLyz1klOUdjPXRrV
duOPTuRJrKPepaLkjOnsEsvN5n4nRY46kMhRXmoV7ESt0zG4R+fWknyXhZk5NJehM4tBH8aV5J67
nmZidbOk4+g+0LCqxL5rZ7u98fw8qaOtaRY+5nVYF2eOm6Fcq5px9vaAXHihYihTVoccwqR5lgoc
kznnD6bcz4vTf0kyQ/XH0RG6v3NJaOvehONkDtedV1fvDdka/qk/CdWfIEg1210TeOljUU8j2M8k
uiqqvabA8T8NZpMNNSHaOplwYHcGEqh3+P3LQ2BUi0/lFTT60AiISgDYuAJHpe4K0mycpTROhr62
q9u2sBHIBFqO3i7rB7cDA5TuicLzMowHRw7YkaajR/FUlUa2mwO3fFBBuVzaCS7N8UQb7UvnJWr8
5KSc+a+6ZDatcytX6b2h6PzHZWAnnyCFKaTQc95Nb2E25yE0wRT2brkHAVzzx9rMbOfMrvsqeJLd
khUP4eys/TWFS6jOTc0n7UfVhu0+0762z+pFOoTkVIQTOUE/f8RBsU73Q5OUKNSxjn1jtO4WLmzh
wU9rYhDJPofqWcZdms0lYIqXzXEuN40ciJb7wW3y5m6tFT2Zfk71/cBUKw91oQMAkD71b3yRzE4E
60ItnHLL2d7xI5iVFM/iixbBMMR4fmownDbPo9VvXDMuMxP2ij8FGyzicpaf9mpcw96kCzO500eO
yfRiEjL6lgjqH+hwky9b2lJehWeDkEsPeTnHnE4pWa2XQxMYeFyZTOlomQ3L3Wc5XiBXxWh15UFb
1fK2G03yJP06Kc5qt5vXqMgBPK99lYt0lwZNjt0PuBOO65QfEbDv+gUCYGAfTeUwbUxp2N5l5cB7
27FtVm/qbqKImgA2XSApDOBiM3WW9Og5eX/Iq5ymUZ611ZuK/QIXpcQg5TNlNyeryXNWDIY8H6Bh
GcqkAq6azSpy1dD3x9ZdAxk3LiGYxyrx4Hwh1FxIsko6633em1ulVRH6scYw4KV9qnrEkztXlJpH
KMJkVrtxHItkb05b6VQVFRAtD0jmpxMNLvr8dJveAtNjcWUUorzNMKQyQOdmKWPJndGRM3rYftMl
aNJdncxTHlV1ZVxUwk6XKAjkTGmHuopilQCoKhpFTgdmnruVjmPrW/ec29I7pxnh1CaA88FeJMkE
ZFgB6hzz0Z2qq9wwx2yXJiUOU+uUjIIulGWqQ0FWQ/bQqxWxI5aDC1NuNcpgt4KOPnKvp+lmbj3n
thgGcwaOFYZxFxKbccKFG3ugh+DRAhLvTp2pdjxuey1L+oxO6cd533TNPs3FbB90g4Y5msYG2LPo
rHKlE6Xmpj/J51arA7QxqzqIQVY+xBz4xEQ41IHoPoi6bc5J3XPsG9FNCqzWWmoADhCgMJIwPEhz
cimatc+qLmYPxB9H0cmOHNRgX3zliBPNit+9q8etEU7coKRKl9BtL8qhIa/BniyLKOpRhA9LkrQ0
fRR3q5iMbr5AJ7Oue8/XmkNaYRoFwXsO1m5W2lMwwf1IjSIKvRGcYdKQ0DkYG/4CuN154q+x8/1H
jKbK8R0AEKc+m1sD2jtnZXnnJnNoR71h2vnJ5OWWe+rM3qwPLv2t9qqZW/MOYqdUkdtwLj3LnME0
Dzk8uI86s13e0HLy2z2mDaV9bda0VvbAhIqi3oZTtXMA4gVL1LqKnTkOyxKnVp6ZT8LBkQh3vKwK
DXo78xJ2aInSMEAoZWYlGtescMbCj5Na5SOtqDVPRmbpSjEuIiji7UifhWauPgsqP83OnXLNsTNe
S2/wL1ziKfuPQZomqR2HSd9XLA1VP9n4RdZp91mQclpGiwk94ZNXtuZbFfQLVdjiasKUwWHqhOUF
waj0r/t0JO+8nap6OfilHMzdVDg6OymWRqU7dsESiEQX9Xij0SMsxxwlqRh2Tk9Li168JZJmxyml
0Ess7FK8qb1gHOJO0FXez/NsWeQ+ze56VagMyNgpcmuJFoCB9NiO7G0Ifm1x6wS5P+EfV9syPTUh
NdLAsjIaEdVSKPcCf65sRD6eBuVD2WqqPLpURa4F7eYWRwW63tTsIA1FnQ1PBB0v7bkqiY3yYTt0
c9UcEtcIhsdgxUAlgPA2DM2OxpcT4LolF9H8VVTFbIsd4hAPq1qbh9udVqTBm9W+I5QzgRQ7DNly
2cxE6+7dLKv1uQMyFZxxNJ68I8YYOQ9uzXrTWWK/nsd577DjqSRmgQicPZoOkSigXwtXiV0emlvb
2bet2R2jeWwsfVyEMYNTl2Nlrqe8upiVRmIJ/QzDJzoEH+TgLupSW6DA11PTT56MbCNP+nedsDv3
YoBWIS4F0dneeWYUQ3lDWFTb7EI5+bQhvL5d9U3nNcZyLxOaiu+HtjTXkoxTuQ6IEuYlP11EKn02
t7zu+zdu4nv0iSFotfg3OH1+XqnJaPaO21fJ+yR0WxrBWeDfozYKL7lxUFRX/No/dv6YUPevci70
h8lVVUh/MkGbGKL5d85yTgbl/ZL1mX4s9VB/lM2QdCdVqyt9MXtM49MErmm+b+DTTTdl3Wk31rix
eSflSPvufEnh9hGUFkzNiV+i2XioedN5C8087d/NdeHe9fXYvMc6zhJvvdqiwdSA4znHbjURKKdg
SjqeEAZLlhRR0VEE6RxPrWDKjfuqYpd+M4WtC8dpqmXenwSIJ8DFhsziSw1yepOZLPr7r2f/XyqI
/tfi5llBdN09NXdD//Q0UDf9v1AGba7z//HvWuP7Muhx7PPhsckfn1VC2x99q4ScPzB3s6k3qDMA
6aAG/7MSQguB5oUyCYrtV8nwt0pI+H/Ymxk8qsctAoZN779LIcv5w+eUvsVzUMaQPS1+qRR6UQjZ
CA9CaipgBqxbhHgBNgh4Yq0e8w85OeRR5c+bqd5svoLVvEA0WAkYhNQFIJutKnype3ToekB7TT9w
qsxOmmUIIwUr/8zsoG784+7/qLL70eVgKruZV6CFDV5w41N3DSvojO+tpSq7yJpC/WZYaJ7tfnUY
KldyODY0w+PJvRhmpMGMj4T7MJnSIk3CrMf72a3M1wKVtir0H+gT941hWBtw4UAmD6n8eZUqOAhz
qrMfgFutvfSBaMLVKg5pUCSI5QX2pdSRl/4k8Sxbqu6Vi3yBfX0dHSSWKjnYXkRze6r/0MWWvIXQ
D8wHmCwJ9Lma/BTDXGw2zI27BbVu1+EVfLUYuXxFevOj66ai3iSSTBvmzPOR27w1RG+tD1KkQ/F2
rp0piSdvcy/iZGFA07AbR+w8trOKzEIBgboNuql75V36/q0VeBlt6yxv7gY1Pv8W3kK7H9f5hxGn
nr0n03vZGXTYytr65YE2bw9SfigwPGyNXjzmCW7eQuDugzGU8pCMrtxrmr5xOKfp6c/fW1AWvvSz
V4qAFXKzMDXy0Q+iwXx+UQ0kFF7a7GpFJlzFi5NnA/T3mckSQPm5y/uptDi7laFDR04nZ36Y0gQ2
PWgvkVq8ld6Op+HIqAFxza6Bj/mRQ0VHokLv2Y/1NNDkT62hb+K1kQ2NkXUu2722JWQVvawiiESf
By4muGnlnds07Hz8QiD7RT0xR5z2E2V9AgFy5n2hVyokJylsEeF8nhKaRrosQRXSpgQzPNtW54lt
rZeEoY8X+bou86F2oRQcJjl2jwFdVedSGWHS3Aahkb2jP7L6cWXPZnsiYCsC0BR08KPSsvV1J72R
jNx+CuZo9UKobgYGR3eebmjCE5Q0dPuOg/8Q15wNAXiquv1subA+95VZVPoUKLi/X/RkhpHX9Qak
RTgI/kmXp+q0S7oMzo3htXMsexchmbu2bOWQXbdaB+ruXrvzou99E2LB+dp4C8FpZa4/ZEaTfe6R
RQSwl3JRAp1ANE8erR5N8MfR85I3q3YNHAVHD774PPccAWPLmw1u7JFKJJNnchB2Zt45QZHZ5g6b
Stu4bUdPwfixkrmB/hUlPueo8iaho9xDYquNqgpht9nJMFjGfungfMEq6CbC7K+M1TX6/n2HmKuw
bwWGqUF9Yk5urd4UZm9RB1DZ0pq/m0A+hvkYQrZZ4sGGCJOf15t/HNx7p9AC/lQJr5PIUY6CX/Gs
evHXIbivq1QCyMYGsU0IklM/5+HHYAcbIGZYf+Njnkh9+Q5/MRsMIHf8ESCtktBOklPdoXOmUSxc
d7iv/obf7A2KW7+icsXfEJ3+G7DTf8N3LjI8wLzS7mws27xicSd6QrVpNM1blfVFK3duQs8PEpXs
7A6ZCEPhFJSnSNJDqWba67RI66ssNEvzXOvEM4/Kzvsv09JOawRiFlxu2tbuFC5w8M7uNWyhwfGq
p6JqRfqlw6LEuVJLRTBKD3HdvxapNq4HuMAwvlj1sr+WIBMYfwaNKY5+P9frTYJT5m3GmTG9Bkg0
VjqaTfF+bofCP+oeJ7wJp+TV4maIaW7fZYLz+zFbvcC+GCAGeCf5FPZEy7rgVvRsU6s4t5pMPnil
AHerV9Xke2v1LCMerLARRwN9W/cxzcp5OHipPa9Aa57FrzqzOc9RCDiZPkxJofvDQNfWeLtMg7bv
rVUnyXU+jNTuwUJS6QNAq2vfL9Cfs89hDdfpk6IdpwPwjMWyKGfHWrTvZGvhJRfNTPfwsjClV3pR
MhThcKlDmHo2ApkBRQ7M7F4Xb6kx0f6AJmT+dL/YbeNCBWuxDmatAU++MFS68iwz2AONVXg3S9BV
zT7wjDGImklXt8r1oDhZOcTBSLtAWZFlaMfcI4CGOb6MnSCqrFuzuIN/d2uBxt2MPR7Z0dyjcdgN
VZfPbI4JKdiFm1tfYK2zWau8yIK4gchWxRj9eMvOJFEJPsiks8ualUXFizViNdflih02r+e6PIJQ
JLepXc1/IUvZvEIbl+mSG20CDld7bEMqpcyPiB7AICj13betsUqqCFS66S6E/jPhGuzl5PqSawSR
r0FQEiduj2UMrLn3agGIZpmHUGc5mUsd3holpHOVGFOcN6k2aX+69fUE8wpxwJK7fzUQUz4EdES6
yC2N5L0pivYT5Z7m5DO1ReQj0HrC0o5kskzl6oNnmOZlJ90KksqQgyaO42Bm+8kMlvctjw9s24WC
F2e2Qp/pW234wQ2BfXaN0zfnOEpB7UibSb1Tk8reLwTOfMygzU7sH438iA+aMUP9mNrTDif//Jh5
uP42s7XWp+XmYnTYKOx6V9hr/tH1a/cWYlj11jJGG1TaIKVPB0sDA3SQ+Z1VVopEDct5O5qQ51ih
imLfjmQJ7tjmLNxo/F4Aw2p8aqbFXMfIWDP/y5xCeYzAnzRVsJzsZNeZPaAASGhjACCO5ptVOM3M
ID0UqM6T4KtQh6oyCqbEMg5cdJIxzcJyOBKDBjLb+cNCrk1Tr0y/USzOrilsiJN2Wk5X5qom/OiF
t9wsriO+EOs5XChDT3cVT2DaeWysDTFOo6gumTrJVUuoMO49TpDQUg5XJOK2QYm8w/c1G0H35BhG
LYTtT3ZDfAmEvhkYGF1E+mkp/EZEQ5jZE7R9oq8j4TkDgZeL215VaBs11Oep+wgJSRkRmdk8F7pM
9aMXQNXctR7HjAPgqAvTUPqNAgFOidNOgdySI78NfxXMQ5f7EvPPC3j0iOzrXDUgZ0ZSPjBlGus4
JQ3x0AAPAHkE+U1l7IvOfWOrfP6WrPf/69ffrU0i+pP6tV0f64+5HJ+e16/80d/1q2NSv2INQqFK
z27zrvl3+WqbfwjqE2qtTYtPm5yffKteDcv8w/maZxTSYYOeuUk6v3XyDOH9gY07YlIrtJEUOojR
/11efyvwftbKe35I52PwwzNdF3ILtbDNWM/PsyYnMAMO54Sdh2WgKG7di3oMilvpKSbDP27ND4rL
503Dv8dCz0db06ENab5MKgTID7WqeNWDUCc6ThBDwGme7eyTamEE2PRMXqtBnrfOvw4Z0MreYrBs
dIsvpbGcZuuiEJh8Gd407LSN4AsR9mt2Xz+4sIAqVlDtYcEFceP5Tax825EJpvN0zbBUOAU1g1bH
8WHESwqqIgeEpnnN+PsHD27T6tGtF/hifactzqqqA+32JwrZJYzo0MDVqrK10NHgg6/+8pNjMKq4
LdtvI1Y8v8AiYREVZTBFWjXdld2E7menneQJ6tvubMyB6V95VZ6XWQhlXayKPPAZl9eE+fOiv8wL
aeq2hLipp+zcVMvHOUu6c5qyf6nCDS/qBpyTYO+fX+XLl2UblIqOEWGOACi9mAvZkNCCmYs5mgtw
arP25lhV7WtWLd+PAt8MSx0X6SgTP3hxaVp2NSfzipaS1emr3O/yS6n8jz+/lJdvB9gKweAUwzgr
YP34EjGaF/yEu55+Q+da/dsQ2uNNCfv1VFljffLLQxEHyoQm9ANCwsvrUU5aZMXkLqDyYMoxhd3k
bvKe6cGesnF95Rltb9r/1N/bixHgWYIVB1aAG03qxd2bchi8rWpWouqD5ATKdPIu6/T4rpdFellb
C0Ikr3gVgHs5wb+OGtp4BQluKlY7z99/zlK4tATwbirLG27zZJ3PiyBscImGWL8sjem+8v7/4CUB
1cS1i2WSttvLxIK5CGRgbiy6PJHBPszt5IT+y/zKtP7xKBt0yfoIJvBiWleouhK/7FYCqqQRDYUF
R18J6xX08gc3b4NgAfxwUGavE89vXlKtfraaCh1XL+SxLV3jKpG5fyZyX37Jxkbe/PyF/H7twBuf
IGHYllzYd3YVS6+8uu3kVjSuJ9xl/ZVUG7XD+NDV1nUBM3k39NYr7p8/mHG4osObckjrYCPYvtU/
0D4PH4C6b2i/B3Bq9/3otgc8nMOTxFjHtz+/wO8e27ZGbZw9qI8QTjaazz+HQsJqjJW9YHAW2Opy
2ozDmwZa/S+Ogt8XtiEbJ2yDvMLtW/zjglaDY7xj1YiAl3ypI4NT/64D0Lj71WFYpdDG85azQ+OU
8nyYQmIhTLMKU1YPPwnkZgE7tPg1Di7LxuYgu+WWbRu0hx/D81Gg5Q4+BrUiCiV0QKGTLKZr5O9+
fi3fvQPMWHyGTVJGOElx956PsriW0AG4WYQrjHHWl+t6g5HhFm6iXov0+e4d+DrU1nngQCVgpD4f
im5AvkxF40BryWzoFvVoOqdEevli//Nr2hbUZwsu3jUcWDaWNHwMjqLPB+p1MOIlsvrRCOPHYk1f
Bv+EdFZlxMJfpjUeoGcvsSd9/DUMZy6RskwURYeff43vr5fCjJll4SXFI/Rf3FrmK0L4HKlwMes5
PUPFGppHYdd4Ff18oO+f4ebhu60eHFQZ58U8NhLE0L0b+lE1t80hC6UfreM6nqR2J+5/PtQProkB
sEACI+eU8zIMx1stV/Y1PWml1+7aR2140pZB9sry+4NRHCi4jr+1kVjrtwv+xzxemtSb7GoJoiJo
0n1b2ijfxil75bbh5f7iRSEaeTM25YrI9cIu8MUb6eZFsWofDU0B+DjvK/YvBVcnk5/9YEj69wZI
jlNGPnzjcTcgq4aoIvvESY+pInjyzusVZukCtg7Lp2EYbdQLGE87kdSleZFDqPnsuxp5bAT61T8l
SBiL2EkcVW+m5GZ/l9pK+4eE3RjGVCFnxBwWorj+zJyTlUQaldmyys9UqH2yeBZLLy7wMSp0JwSV
JYibjFhRhPltkc2OPuAGl3pIJoSQ+tadEfdGBT929qQxjdat7+dDGVldMeoIP3uIKqS7Lf5xsYs+
O0dl2f3lkh94JFwTC3TJ1XXXCWJu/33WT0t1aaoa+hTm1z4Nbu0lZmwu7RCelHloNTcoMNrldFZw
H2+NxMnlwVLGPF9w3l5wNIDwiKq2mYouPOpmqjG4wcIxYU8t3dbfD7PI3TetmpPskCl4bTFUfcO5
LWu3z3clEu3bwgLXjJycBk3kdgqItVQcrpDwBJ17GF0lmgcBxcQ8awe3tN/ipJytaQzMmlePVUbM
974LGttG0mpn+BSYQI472GpyOOkdDY9AWm3rY482pR+I9wswsehnUe7q2crfItw11lOEIQYExqVw
MjyF+ja/8ZfMewtKWy0n7YrQ6lT3vv1lVXomF9buIJ3SYm17nppGp79TeQ2Xbk7G7Bamit/GNVGl
1g4XoarhHMqn32aGBpMxaizqI7t20QZklTcjKRrrariCrOeFZ00nqpsRSwLvfnECtZwq5TRuwmJW
T0jWQJoLQMHFRP437qZZZcbHgLgE7AJWG1bpVV84dX8OfcC1950BePs5r5f1tMfrNwGyrFQVNfDO
oJ+xViOuETnkhAPw2tDfdQNaoo8LTQ3bRrZgEli4d+1usNVJ6YUGDD5ME0wBLFXL1Nd7bBZCss2E
TE39ObRbc7hwAlmpp1EWBK7FQGEhSX/OYqMZr4MmI4IN9uNe954lT/gS6lNpAk0ek9DPb4LalF8M
5SkrClvI3ufpFGKNGXHArtsbaRnW4FDy2bb+tBZJwVOFYRJiAT6vnv5oTpgsHNMxrIadCGUJ6bJ0
aw8pXDFMCAb7AtwJmXcQ97TN5tOe+FA/XrNcprdzhUt1RLS3Di9nFODqmKV0hAImlT5mtJzNT7Wy
MycO6MScD2tqLhdosA2ScQNwxFM7K2kcQ5Bxp12VufoKxVuanmPrOVRvAlyCsXjEo0XsM0NKsbfs
LJ13EHTgQSUhlnK0bqDF7ssCM6W9hM0VHDOSdGAROR47GCpQboOxYN+CX1PiXc/lZP21wPPTR5+P
dPaOMnjtlZ9l5Z5mGzGVaEPtlEaNObaxozqZxEGh0zJKlF8+rYOfcwDONnl8V7cO1gMjAr73bulI
dZpR8YQnuQE597xTdercjGE6ee/w8s8M7lXojqcebpHrcVCpBsjGqMTFvXEI30l3yC/NLjTSvaiK
9smkg5ReZp1cmJqDQwOiTPDa3E/4MFR3sg+QYRhma20PaJweHToBWGyUbXbfTgWySJIwwwIgWzRX
5dxMfTxaQb6c+GlrF7EFz8+lgUnBfzKVmeXuGpXRUdxcMx5a3Pe3e1bVt2rsG5pBc2VclUsp71j4
fehadmCkRxuXDBt1HpzQKKu78r4rZWfFIg3m/kiyiquw9g2K7npJBHh3ZgyeognQu3WMVjoI9p1b
dHk8NPTqDo7VyX7jU/bJQ8qphtK9lZl1YYekKF9BX8hPW9YLKG6WWxTx4ou8eT+kY1ag9lvD917F
xhnjFD95XySmKMD2ltUM57hb0NdJlmwSOzkGtXHhSZNw26CpKu8MjF65UTqZI+4oq7WYETRyOe4d
AQnwACPYWncZviY67pRtWJEVLshtUxPr+bOM2WIdeqMwVRyMzTycSbSgwMZe59b7YFF2cSpNE655
WlWFeDuAfcPA9p00PDPZypEgTjXl7wwoxBnFW4hLthuAm30pOv8jy5o0Lz1SWA9j6jpyA90x6+py
rEjizG8d/4Om3RrGs1Gb5dkyppjM8CTbjZk4Akp0y8qVTOnYtohJN58SwuTcdR/2TgpzEy8keMhT
acaJRYQKhiO+XcXGtKkiU3xilnhF4b7GXej1T63RJ/3eybHhinmhPM74oT2dzFqhetYL3Ti8BkoX
Twr2gA/50k93hZU79IgNTOXjquqN645c6s1Xq9BTVEGG7HawDcPirCqF0e+W0Mjpm7VOXxz8TEtM
NeRcOjugxuKLwLyojofQmvxYjfXyMeik0nHh2FOwL3s5srZ7KS5FePGgDQg7S417QcpJBQe/29qi
QlOv6g7Dl5EgDxGz6KJVVIn23gVDkzWnOQ514x5yY02QeDMlXuy3+XIL6rc0sac6yM+9MCCst15R
nQ/knQQYjyjnL3/VNAhqZdFFx8HZLHa2HmlUERo3rbtNg3qbrStaSuaAa9ExoiMWSd+rofU2OMhi
hrbWMAqmkooT4WH7AO3ZYso3K2Z7Wva+AHWU9ufM7xs2wMkG1lK6UfRO2AkEbEstjRgjhKAhKROz
DAwYyuYRolyLJ4DdWvew7lK2AuxHznqzxx7GMoqp2m8yhL2fojy+spW1BgewhTnggFTBspZdmpDT
4RKMsO8wDSkOYukSeZMmpkyvl6zq0BekQT1Ayi20ns7pt672Hgm0mce+2bTZZVlWcCkrORXznVhr
6H8tQpjiyimcVR9LuijzyWo6mztgtnjWeTKUYXnecZYY7psihMgMhdFJ8jPPHlNSCo1MYbIa4fkz
m+uhNvLAOW0l5prphcA3xf3Uw37t2F+F9Gn99Wyk0Kvhfjh0rAz6dx84tggovyuM/KiQ5KbuHAw8
TnI2RHXUXuphxwnrtIi6CieKOKU4xLyjGVXO3tHoOXaoBB8IIU7HM7QOkDSa/2LvTJLkRrItu5ca
l4agb6YAzMxb8550cgJhi75TQNHtqNZRG6sDRmR+utGTLqxZlfxJSkhGkDCDAapP37v33ErqdIUb
d7nzVNb5UabArgaILLICzhtK52j1MBxFNH5kG1F0mbhVutzg9iONHnb8MvbF0Jt9j6NkKO80gTAW
mae9vm9SO2mowTvVRYmU1r1kUnph94WZhaBt1RW+X4tknkU6Q2gm0JKCuOmhHk0D8R7PKjHM54Wz
LY+b4QPK1OKhdgOfOMNhP2bLgOMCXgpoSQtRdwf+i16/4wTNvCgmsZrZ3aawsONtYt+2LIBsjaTe
1+KoSc11eORrKFB5s9AiH+kpJLtez/LnWEtZQYSIqyVQJkViwJgK0QT6TfVJsqlPoeoE0l+88QOG
9jKe3nfI31eWYWOqg1Zvncc+X0siEfUtg8goCwAsZVNlWkjhCnRnMTw5ni0VgTKABbr60RYGQ9xl
FIjGKfvcW0dLHMhnZbkRJDP8KIaRyTz07BEmtOeV9ZlTIwjm6gxnMIHP3r0+5aKKrCoHlMGMbnMX
pBCdMJ84Cfysltcw7/JeRniuXf4f0x3eEYidfmkKSct09Qi0jTizTd8RqbbvHVQUZ3A6qKU0jOT4
kfW66cNEAOlaXMm7akuM0Ow3A14FnI25F4zKbXEmcRz6BGDDRf5izdXOSPLS2c2lnd7OrHTtk5/J
zgmJXep5lNRSuFGHbA7Bj6uJvUzRBuxRz1R1iI2FvKq8qY0hHA0ksFGx5OudqnMURD6b6ZUrxiS5
SPNaPEFZcbWn1jOIHpSyGG+Af5u3c79BRb3UEvdZ7qdi52ijA5pcqatOGy0VoGbuPFa1tvls1Ulz
O4LLmSmxi5LDsOF0a2ipNCbKTa+RKbAdxPHBQDI/n+cOB407eh7Tt6Sr6+9lO9p2VIme3TOzC0NG
vj7Xn2bLcyy2XEvOBJvH46LHIawS2AGBu9Qr0v5W1izTPD5N3l+6rDb+B7GslbwrNIHoIRjSQiGK
zwC6PZl1VQ9Ml40lgRngm4RJ3QC7KXkrRav1+EsogPg3rha774g2X58ml9drV5ZMcPeqNcs+mgbb
fk76fHy0OApu7it3MCN9rRsEGCpfiDRCuO/tF6GPl/NK0R6668oxhLc146HTlJMidDKsIf0mOwE+
pW289dPc9epr3sGMCRufXYfnVJjUmKJDSWRWSdFjjCvqSxu9SrqviMgdwhjQUbwrZU8FvFaG+a7J
TO0diM2WyDmv1KqD75bqLK9rs9h15awda8ssK36H1kkRKiTV10TFjX9wvbR4bu3STCNE9eW+aK3M
DB1j9Z/tWYn21igc5CwBhGu7/awyDnKPZcWQ7CP3FklmIaZu2aUzpXdQgLB/SsmHg28wMgQNGLUT
ARSb1TjuE4xF1mXlKvvRcgw1H2ZKQTT0I90E/07Qzsgva1d4buS4yBd2xtgj34Iz9kVn1M/a5qAp
D9xBQXGy9GIedzSbKMibwUJGJLuWk8LYz/aZPa2lgyAmk9DtgIM8rqtQ5IX6PYyaQtOfvcV2ruuF
vyTssoGtIpuc8d2EfwmYk9Q6e8cTR+1A+xT9jIfoBe6VSw8toD3cDlEn86Q8dHD5i8DBD/2l8seV
lY8p7Rw4NuAbhFBuf2HWDS6CBcgaDCRgR3owqUZ9IlVMZleT3eh43hbPlQfGn/D3KTXUvewrQCC6
8OZjrfeVvzOaTkA6QYx/vw6owEjPHYuO07MQ2YG2n8lXVZ7b8hhOzpnrIsulF0HjObDR/HRHbG0+
ZbdXOu7VWOnJcy3Bn0eZ07YQ4OzKeBTgMyCLjBS7QY9+n9qtzOVlVqGCjtxV5O8o+RYK0JQ9NISt
xcuPJwE9mrTqCmvYoFdaQNw6RqtRWfKL2yQT3ELTH+nzuChLDjAyhjbiuWQ5bGY/0XciqXzoKUkO
7B3GRvkR9FWOJnqxKLNXbS2fROetN6Au52+y6sj9SOZMDhdTO45feS4TE0cGR83v61LU3UGjNhYX
sZ7BGlbDmjKfHqVennlSDfWBTBV2zk73lLnn1KtpH6vKwjpRm3nR7aQ2rJ/nLmPdUVWq35bxJqkp
xCrBcjmSomnMpAfHk+BpEV+LhRiW6iFdlMX71SnyVKeWkkQdtdZbjKjoVlTJzcpJ9QuNg7z6qCEX
1cNE6v1w6BPYu3Ddcs7qjwVlHFTNdjIc8Vxif0gfGCq6Vh5ARip4T1NbK/v70iwhDdvOzMClK6as
vfZiZ/o+zQWubtgXBeu0EXNadsFohpnrZFfF6sXf7G6svlPcqg/t6KfG+zFuVfk9n6m+geBRQge6
0xg61GxIuA+owtruYJTksDzC1UMhiMo0fz8kw31dLJ7kEDGA57J5NNDKUOzmQA2JO09hBtnGGff5
Y1/pV10tb4hN+w7MtIjS1v1aE3j8Ife9fld5yYbBgf23lZxgRg9eNeO/1CfD+pJ41pJe/s+WVyku
ar8m6kjodTSikr8F+mn2mOZzxSbZEqkQ5qIfPtCWQN23kObG5wa2dwMUesZMxfGPA3qdzLg8cw2Y
pczVja9M/YGTmZ7xRm9M/GXy+tvWb2b2GCK+n37fF/6lk4pkm4kIBmsdj6x9mhdR+yN8pMIBgsfd
xuYLQpZgbz/qNTRbv7/UaXOYgyFzF2ZIjPcR/J8K8e3ZnMlDm4jCFFlxDYERBd6wzOd/fBVGIhoj
700O7ngnzfseSwMxZeDolOXKCw5B9RXCFvONq/yQWfw8quDL+KCvUfDSuQfHeDIb7pNBWsaAoMqf
RBnvZcGuE8QjEL+d2xfLMRss7zi5GmeKIunEk8eG9x10N6XP77/vaz8ganQa7tvA0zpNcR3t2NKF
4AekUFbhNLg+Gspe450Q/4wr/lt59T/0Ddzxn5VXBxSX3z7xDvT9J/VCfLX9uX/MQ7r51xaf4fho
nHCzsqL8S30ldOcv5pq0rTHf8Q9sdv+WX+nGXyQEkH3OPFLHerPNcv9RXyHM+rdvaOPe/In06qWU
wWZ3RcXg4at2N1EBWRgvBzMkZsELjfObRBP0TZx+2CSlRI0cYv7Qrp2FfNJKiSrrp9v0igrr5DX5
+7qkioDuQUlBCML29P40EKrqETprm92kyQ4i6/Vo9zTihjqQ05WTVd8smAd9nHEcNYvnP7808iEG
lijhGJT+MouK3a6cOnkDdpSOeeootZtrk9QinKFDaHXUlteLPvXwNk1s+hg+JvS01NvJG2/oKVt+
u/k4cnw+DKwTRm8nY006eInDpnGDWDc1AvR5Rhn1bKNpwDxdZ4bZr7qE0Fbrn+lt9cwdqy5GPe7j
iwoTLKmXBuE2Q0A3p32Lw/7aL8TyhdcLuQsMEPNkIUuRVumjwZG57VIZjEW8fAdLoU+BVXq1jPBG
V0/LPMwwyxbMCZHvg9gIll7FbwTubRf6rxX1x6NiEVyCfvGHlE4/GYbai2dVaZPcaDwUnxtbNZ9n
aLlRbMzZRalX+vuR8+Ot8LvmnebAtPz94/JyGf3n6ri2tjuATNE+kdVVmsXO0fvHPJHpu8yZh8+G
aaT7ZDDe0re93Ab/uRLxpigE0EHiV3r5SjDBmrtVxMcYi8eTp/fdmV4p/Q21zWtfB7iTv0Xas7+f
anpooyYbdO2YxDBRCLKYn+ZE03ZDNwxPv79xr30dhEM28qFNH2KdKG5KclSHzCxulO6ox653uhua
+t0b2+1rX2fLaTP+zl065W4pyK9GX2Y3Ne3tLujstDrXrM66z5theQPd/9r3AToJ2Yx1A7Pvycva
TMi946y4gfCgSEBKExlWEFr+rBj6+ynALYhfzqZ5DtDp5VMw+AB8hyLjZhXrY161yVWf1W+JYH8o
M07eKfSf+OF4u3GonhZD+UAbit7tjc4ZQOJJKBvY+G4H9AuOWvoIMH94mIzV1iKmA5xLge5VjNBa
Q8eUMmpME//4YbHRLZHlikaZXt3Jt+a8i9u59I79UMvzIlm1s1EU8+73F2ELPl1IWGyR4XoGsj33
NLaxxW0iYzjWhkFTL1exCnBzv0/L4vPsyzeUWK88LQ6hHJaNEgGR4ClzzB3sCpnRfJziIjnHjo5j
BJriWxvIK0ujg7HU5euQzIFt7OXDktcp4Z6lcfSX0bioesCOnO9T+g9eAwKc6Q5URGsn2hR1s10R
/+d1yb3trGInrdy8WpWIz42sjB+7bsgf8NNBjabPPocmHMl7GxblG8vP9oFOnjsWcp5qZNDU+j+y
tn/a9i1ltJ1hGEfHYKyyMtb47CTUxzCP/aAinwYTmmbf//5nf+0m/XzNk4VoSLVZ5YN1ZBJramE7
CCNs6nq5bLcsn9REURTU5TYo0+1yucJTJ+5+/wFeexZQ1tDE3DRsSHpe/kqq7f2MleXoxkhSwMb0
13OaZm88cK8VE7w6CGB0B3ESo4GXV+kbvWNqqB2pNkxzp+bGUJGR6hZNn5WeOt6+9EMLc/9DPtU2
s05QJxJphAdPAdwJLBqz5LCgaIe/RYXUX7sBvHjk2IL4o5w92cEBW6MR6awjz7IXxbJJ73ETlQSG
58ZuLWT2DkIROIy+J/OEzXx+xiqlAxkas2ddOP2dVTfdtxJE6xt7+48q8/Rx9KluEAtRfEOWennP
xtX2p97XjirL9Qs3bYw8LItxhEPaM6615+xByb754ABpuZRyyt6b/UAHPev6RUeGi87NSaRxPrd1
cVHTmXz88wcHAzyxTZTJ2xH55cdzWtVrHB6OQtr1oSdRCx60p95gaL6yKiIfwhOCEX5LPTtZQ5JF
T3B2jceq1cciAmydPlU0fIJsjQdrX4NcPv/9t3qtskSaiNSXqg4/hLdt6j8tAu06Trql90cy0IZL
fSiMUACWn8MJ6arP8N6aP2Lfm0uUQfp8hnRtfCBkXn8rEvOVp5LX0eCV8TaJ6amLuoAKaqaePJaJ
cHZrpr5rJEm9UTS8ttHS1uCcQ64ATOzTwwbkczMu0v5YScMOJ8hdYSpBsMVza9x3WTpFHDf6jkoi
brBfL0gGQuIfUuSnUnvjvm9v2cnDzkfh0AEE0yfo6EQbJwfpSuQdxynl9FAZ+gcaed8mT/tMFx0J
wXro3TcTWl+7xyxtJhsg+E3jVCFatJ7T2w1ujYmeoGhlF8S5ZYeWTpQMApRzq8aJoxbjCrj9e7Gt
kaa6s5dhN8B8YUbrvfHGv/p5tkWIx53e8qlAGuRah9ikPqJPkuc82tBpEOC9sS3/epENgMg+96MC
gAry8vkWdSIn2XTHajbSp0zL+kc9bZw//iYbkJH+EivDRmE8LUeBY1SdPR2rrWFtTg457oyy3vgm
v5bXXATXEm8reBMWh5ffpBZYSm1nOg7aZCATW4fzeF1r1JWET1XBG8vCaxfDpoafiK/DOnTyfC4O
zB0rlUe3hPAUwJxMYNjb2TuzB229m2YPDz/U9yd0Kep85ujyadGN9MLSiivdQDESCWkpOrqacPsb
xtLtFL3xCbez3s9vEDfa3vSlW6+EdfmXFcO2CciKDTyZM2z/YVJobDR/zC5t4l6IXertrApN30ev
7ky94H/hcZ0lQEb+EJzLVsXjyz0C90r/xtdOHrHCnJnhd8vRKdw1pAAtGPxm2hu/yOkPwkVoZILy
t1i96F5thdVP6/TieYlAp3SE9cS0e8qna4f5kLXU+RuJ4qcV2o8LbSdeyhaHA8DJheg/6WjwuqNT
Sas8jBUQ8mCmRDjIKb2T9ZjeMg4W3wa/8y+MwdE+vPG7bu/Kye/KjPvf1z8l6GZukjhGMxwzq++v
2S/q286Y1K2mTdedsJxdlyzpU+lkJMov60WbNOOeGYp+5jqJUYaNIdCe//4jvXFHTlvi8A6Iborl
cZ0EznzW1a9k0JR3EwCVICanLBh0y94VBXMi1Gd/uoBtv4dh47qgzahvjoWXPzzgPhQhdn90K30K
UdMaYcbx4Y215bTu+HERVhVsD8B+f/EpxKPoZFnII7+2fkcIrosaFQkxTvedbnvFW7/xtnqc/sa0
/VmV3a1ZcEoKLwUiH3/ojn3vaYhG8C5cIn2Znz0fvgB3eFCkJnkVOqUFCeU3e0SEGDrpBCzF1GEY
vPFu/VKub18fRwMvMEdel/Lj5T02cxJG9bLnVJL4l+tY0cbLRssBy5mLZxReegDlwz33awtygO9U
kUIFsPfi/B4Wvbpqqrb79Ptn7jROfVtU+Ei86jYVEayik0WFEGKvcczhOIyLwJ/SpP0HcKquFyJ1
gkepan+6brqFbKqZvg+Yg2ao9cjqxukB7GuFtk9VkBTQ9LVWKGKlDnm2mDNETU0fLyxgkd/e+MSv
/agsyCyFLIIUNicLB/uE1sxNdRzdOll3ZoEinPA7BC1RNrmbfYKIOtoWCXF+od9rw62yE/ebuYJt
CPhNiVr6/Qc63fm3O7gdwiBxkVD6C/MIdMWcOGN71EW3ZmGrIHI6eqneYnGfYu9//FKwuLaEVSjL
rJovH57SM+vcyLbvzYg+gMuqI5f1zZIyqqg9yK5Vc153DZ6c0VFrh9650Kuo7UzYoHHSkVIHzPtP
O6V8eZ8wVooS1FbbCfTlh0JJnhir51/33uJfJbVV3o16mn5E3T89/PFthkkNY4Q+KWej0/XaJacT
sKu4bmBVngMmQ2NUdOKNtvMr6xONRdPEIcv6+ovnyKUMB8/lXbeo7M+gK6mIjA+TWKFWplBS6vLs
91/q1yWf0SfZAYzr6E/hUnx5++o1HisJcB9kbv+sIdMAYFhPdRtMHslIrFiJRH2SKMSvpj4tX+sx
HrI3th2WHq7yYpmk/GLYtDG7MNMyIHn5KTgopbNS7TWydyApxTR2yY5B+fA8y01QYw7TE6RwRhFp
UQ7zF8uClhQibx/6W+b+lhnAQ0rt65xsJPAoRDF2wRqnvjpHLbHCRNGbVbzXRO+uF0tXahewPLZZ
qRq4qUraCncrgVAj7YlhPupECT7gaOm+0PtH1oFPG0kuw3cpAxeJGaK3WaTjzq5c8RmxY3GH0AFt
Scqe+GXoteTYTPPyxXZIm9k1OBQQsCD/P5sXop7Pk6qY++vBGedp3ym7+rIMZgklh75nHjVmpe57
C05zSKwi2k1dGbHaay6w0nA1jOIrcA0STadRF/fdOjY1OrW+BqmBw+i8yJvpQ1ubC6BNgwzRsEFR
SrITqvOPupkYbYDgj+lWsq7eTQa6GfHWYIInaTStVhdz7isV+LOpzoaaURWx6nnq+sHSORX9nJn4
WO3gt76OpN5D1p2hEAAz92UoNEglUGVGC6S2xZZiTBiD92ZBMifSLFJUDhWWdlLlxhFgR8Cfcksi
8Dggi9AVpvIwzjiGfR2DoMLQ58/ZDMxM+POtX4/ewSSjBiCtBVT/rIfD/b3OM22KBnOCpDyi3SUI
Kk6AEGrbuhzAcyPcK/bkeoSrCsaV4q0rCEjTDS+STjnzA8IttoNY5yF9GpD2qigHgP1ojLZUEaQG
wvWauKnLCMaxhkhtdSCrmUOC0nXs+XUi/DjyTlQmO6fhlMadg0ZaP1r9jLEJwIODYszu9XK39krJ
M5Qa64ci7/GDDEbacyZNqzoOcwPpGPsUaXqB62f6t17Qto1XMX8EVleuF7XWLOIAmEp+aRzyoI/d
j9AtfXWHkjn+0DwMZdL0Ed6d3AoGVBo6YBvdvl0Go7hP1o4nSFvKrg8UHm6qHH9mHt9InwQF5qCb
5yNuey00e4/UkMlGKb1vlprIcaKXRvCyLR3TcJyXki7BpC+E4vlxJXdpJSzzyihRdkZtkyefUOYN
4LbM2n0gwHJ+NBfDqfYWMJZxz3CLeC7YAsXjBqJnY9SKLCVUqB9vR7I+7vSGIVyg2PnRMc6+8dUp
ZoLj5egbWzbUeEmUTXswicAmymfszwgpTs3z2OavCTs/doJpavMnx130CiKETB+zrtavAFOISzSa
aR24iLWB5Xitcs4bUQ+Pg/Kzm3mIe8LZ8eRMQUdP6N2AIJwc1Bmfwk6tk8UaknSwgFvoNv+knfy3
dgHtAh2g/6xduP/f/4tC/iQvYvsjf8sWbPsvZuQcMRmZbGf/rV30d/gD/4YxD6U0WwWgwx8b/b+Y
MQakmc2pzbTU2GzIWzfx38wY/S9OFJA2TZgJSF9N80+ECz8K5P/aqRitwLxnUrQBaDYz7qlywSBs
yMn7WEbQ9VNxdIk2bEIPFh45ejMl9x7OCu8P5UEeg0XyxyGIDTBIl7q0rCSYa8IDSYny8/VA1PGM
SGet/f5cn8kpDUfmIeWFqwvaU8RbahbhYECkAqQ/pRv1zDYgaMnUuOWUIMDHpz5CUAvyA7LBypVf
Eyv30Qzj57uP+zUvItOabQnJw+8dalPVn1nJZKoQK+lzT9rVF4K8XGTIsvn64zf9o8f7/zVcL0KH
3z24D031qXzJ6v3xJ/55bvW/rE2x4HGywgXPbPNfzy0UpE1cRqNfAwLBQJpj7T/Pra7zr3gwfUJ7
+Altk6PPvx5b/S9c2Myq/E2CwImNJtgfoI5enhDwrvPmWFu7mSkIbbuNMfxzT8VpGDjQkDZQMC/y
czaZPZNIqO5vHC9flnH/XIbaFTEaPSJekJeXAYRIkvNqGch78/5KeH1yLidCvEctaXepu7hvVOSU
+PyNP72OCN58El/ocTNFs2FQcNt//mLkX5A0IEUadD6aRXik2IY3k0BdkSGaVosYROBqnUqQ/lZt
niNuaQFbZgQ1eGDLIBh3aYgmfLjbRLnehaXPlr+nvlwa74AhnVYFNioC9NgGyR0X6ESzHD17lGER
QqMtQGRrMSa1JWbvKBJg9H6ArlWN8oDsOLdKcnYVuRwhAEl80/ilbZDvlwQMLtMXXUeWS1QKj8iE
fJjzro8KWTPn0YggvMO0pHnPedH8IOtqyWjbZ5qVkMugaULhM+HFdroAFZ4rGa35mVf5Z3NdJuDa
0qI242fATMP6zu30Uprh3MN1P6Nm478L5VaoHlAtOCZtnXF1fazVhdnEGdwhUPdaZLti9tpQi3Mn
icEhupvfysbsZAeeho75vFwZB0aaNJ0as+lMKEYNwZ9Bmh3wWXwDA6tlIoGnu6rwpRWdAQgWK6aQ
d54ElXhREQTob7RTzYrhYTayuqzoTry3cPI550kOSnWXt+Q9tRFaGz352CcY689pTi7YYVwJ6PH7
kg/yEcBwbZwL3JlYd+YVRfLSEQIcMM+b8HV25Dw8MvohiiAh8VORqozb5GuT5I4EViVcBPMmfntK
XNJV9jBX/fTLVCBg+1Y3q8WIhMeMSZFBNmF1OXQmoakrpxkTYj4YRe9zgQO9wGnICGVvGUQCkWTC
8HASoVOi277KrMml7HWLOL6cccxW9+2Ky//CcWshycvUxrbGVYMws7wy51qphzaRGtEkLYiY+yVf
uGAhykI7ErM1mZcN1K8ipO8rZrqDhVGQ3r2K1kQq3JsOFbQxjRyKKpJnmn3WUyNdOkPS4eVN0lbp
YV/VbXMp8sY3ShJJ7WE415dCk9jxYRhZu3lSTot9kZKenDe8mKTZ4kvDgL5P0PivH/zRxNsXyMJS
2n1V9E4RDpJEjuuu4me75WRh+EeZDK0IROMV1YMgJFUdITeZ+mYCwcyH9bQW5yJeqzN68DhiHAxy
KXO5ZFePVpZsQJS4rI/Z6FXZNfarxOGmL3Z73s1ulXTXY2JNJEiUUvMxwrpTppUHD/TTct5Vtulc
ELm3LsdltVIvwCfk6AB+1KjYQTn/pGW0dhjt9AN2hwzYLiYq+QEaaz/dgbCMS5MSnx7wgyxmq0wD
jZiiXOEeKouPRHpWw6UYi8J7yhOOtKw+qx4PcaRMjdxgcC5ksCj6UjSf1vtpnG1yMoKeLk0zPliV
JWT7wMzNzNB3aUPDYU9CyCzVHYEy9awuu9ZdpPd5RR5lr+eQDGP5qNqG3PGHDt01x7jMJOvaaWTr
gHwc3STfdc6qpXgFfAkbzCXRY8KhnY+QrdEaphjO8KaaVdBs48IbBKCESAQLD5/PYYQDcx+SG4Hy
uxJmm+xXMLLy4DJ11m58F6vVxSpqIXbMob04kp4di7N5SDhbylxk+GdJfmnPHRYO/UkU2D8OdZkR
voDBIrYuiqGVlzUe4CIqLH6OwBU6xVFpWcbiRUu8DoKM57WtfabfoE7gKpuynxPoI5ByZf4hETAP
/MtxgRJb3vm1J6f4GpwzuVIchUuXvOafdvbbv/ePFyFfp7sKUxZjSxGDMYdm2zxpRziE3wwEf6eB
SedO7qpKYRIuySp5/39xHdppKNE1Cldwhi92L/Z9bSgt3AFN0XKqb3F0PeQcz/5oW95U4WySWxuE
2oR/+EUVRCpS58ZcRuCJcc7Xar7stI6UIVteWak1Gvvff61t032xKUN5Y0aIngrVmgGJ/eXXirFg
Q0nA7m+uHJxIN8Z/sNq4qmtX76OEkDCmsIv2CXv+W9qK7Y6dXJqvyyqCsJWf7jTasdEWeCIFz9hg
x+UunwglG7pG22uafGsu97Km4q4iM2TETF//RzbmL/hIJrBYdLmUPsgYg69RXMUK2Mef3svti0BU
AnSIgOq0O45XrGRAzvHVmlZMuN2MpZ1RpP1sWQOzv4YuTb3k6dmIS+3vn/GPivj/P5M5fvgj/vMZ
9UF9/fQi0PDHf/93oW96f7E6gh+j58xYh7yIfxX6hv4XrzIdePqxNMeJ7Ph3oW8YfxkGIydOjKjz
KMX5V/8U+v5fW/eeAyqtZUZfFPt/UudzsRcvAAdSWsbuhhmlH74x4E6WLogo1CqD89yjF3UeMeTS
AwqTLs81eeXVFXOIRJuwtEdDveLF/GgNkzCWXYIxcjlbzEzXMM018Z6Zqw92t6sqT09Zq/109Q+9
tZZZGLemORhHE7x0bRBRji8oyFObWpeml2OAb+EEuoYNqd51JOIBAti1aiz27z4mbOiYz5nDX61E
Vk+kNTUapeWeHqOeAsHoPedzEqdwjvYerah+2E/Y/AqXxBtaUhFx3PS0SsdMnZ1IsPGGcOeyLsjo
S2rNgUlSM4VajkgbCoS9lMhl1wRoA3k/Re5e4CxKVImNe6FGlEmH2zEqt9/yQnStbX/NweVr141N
S3i/LEumcz5PIYnsXaMHJYznnzQ73M95i5hP6kTa5zXhbaulqgb+gdSHqOUJwQnvtQMkZVpw0I5h
NHwjJm16qPq8aL+bTVM1EVgi9OUB+ky3+5yrNWUQnSSNrKmxYaaix5G0Sru5HJHK1rTvqRM7D2Ah
VDXPOx/Qxhbfl8aqcfISd+crWKEEe++wSTJZXAwUZQGRu837WB/ov3lSjOdpTGoQSesafQdZlh3o
H8DUwexb6oGfzFZPPRQa85Lxc1FAtayVeT1XTGWjriCTITC6Ob7MVdI7YYevfdijmZ34ePQqRxd0
jrbKQ1nXxlcb308ZtnTMy10BBAzRt0oLVuVxGeqLSusTkg11/kNE4bWLXpQ0q9BdcihMHEKABSD/
0N572khhaFFMpVSpOmigfbZW7l2TxpAEOGnhoqxpjM5jqA0eN7Om714H/rDyhfVu4Vu6Y7367+Fj
W26E981td15hjjbtfmHYhFAkegqzJp47isSqZEhF2p1VjjTzW0N5N05bZAS4GxiL54jxVvZ1is10
OhCjh8j5fNTt2fyUTAVBK1rbwEeHPyFIegx9UtGNcwzsq5kfxmKKp2geZGMEqlxpGM1JS+qWSjLz
pvZxw+zk6jVJqOcJH2rNmpb5vmWTP0ciWglms/LbheMoUqUAx3B6q3S7/2opSVt8zT1SNhLfi8nk
MPHCBtPiZAP8rzG55a2d3/Hkchsnra/REC65TYKGNw03klmKDI0UqRo1ZAx9qRmX3t/j+Gs/ACuh
jqQLHR8mMVZWlORy+MhBWXsg4tD6uHICfAeABvgHhID6qpRJo8PpLJPpSqWpcrHlGhmOdrp1U5Qq
Z8YXbOU8bGVbWhNdLEZ5Afx+c406VFzZhUv7FY/hBKmV7FHwt4QBjvecaOVzabd0uIjJxCFMacyn
JviSR8VNnfFDZ7HMcMaHtHLWatbSXMlVrHsMvaX3cU6pr8ug5xw63wxYkkj8AgoFrtgg4ioFdOf1
9cUA7V7tWa5IqMkbwx4eGnol5XVNh30JimltKj9M2toWMMmd3OIgUDRVPvUhWil3fQ+GQ6T3YsCK
kjGVIjUt5wWkEaECSUijdZ2YvKY69n6E4BFSni4Lwd7ZycEgdB3GizsWGoZLCxqLPJ+5HVU0jY2Z
7bJK75xLkQhrOC8au+uvFxLfxCXvbepeTFYDdSyafNIbQ+E2mhMKQ5MeYEJvrLHCl87YJF8Yaabj
x5m8PPLIyWVkluU3unhfe2NuLGlUtjIbAf0Tw4b/OLXcVv+8OajW4rzORWLAtUpMqeVn/kQr4Ame
qX2TJRU28SFxradJG93yKmHYZR4MZ5Ty0DKQJvbl2UDZDzNgFIykKs52K5ShBwdmLjaRS0PBksXD
XAzv874oxNWISlvd15mjt+dp2oNAILvNSB+qdDQlm1JZV9FsZnMXmI0P5sJNaePvywRfzM4YkB7e
J1WvuaHnx8MdRhY7CyVq+xL3ucgJE4HGEkddPlXHGFqOR1iAZnzytJL4zCpWaEDgzVTH3racZqv1
i5yXansktcxujJAjEqyDfiLE9Nrm4CiCHHE82MeNoEX0aVkcRwJl2FB7DCgqYFxp3Ax9GS8HTvXV
dOiXNCZ1I0vjIPebaTlnV9CaUHOG7lvvOO2zU6/rsvf93L0mcKC9TtiftkeDRN0qgd/GEFHz87O1
iDHNp1O/aueZAwUnAHuSG6T+sqjsXVzpyZ5jqlOil2shDe2ZKI+fBMqNr4lPPOK1kEbn7HNVt5ss
0nf6EJmurjOznyYemaRHZIYtWrsgfiSXUdawATRAc/oYXo8p6iIgu9X3QPxXDjHHk2dnkecm+mVm
dgu9ateePiL4cABSST8t93HdcqJhCx9YVccyAUritVkRLkZcXFhuYs20yNaOzBQe17Ni8Ptpn+St
/XFu0y39sizcttvR/x8A3sFVWs8wggzrvdP1nGsRwJoHUsic5oIHinF558/OGiKbdh48TuN0kGaS
QmCEdF4ogFRdGGVce1ErSQnem207yqOqY3mRmPF9CRyHv7IinhN2Lqg0Bpj1p0r17eMEK87bzZwu
GCVyQKzN644ozSzMklpfnhYnJS34/7B3Hs1xW+ne/ypTs4cLOVTdeRcNdBRzEEltUEzCQcYBDuKn
vz/InhmJ9livt7fGXtkS2U0QffA8/9h0KZtx3JnmJeFaU7fpZGZkl4XIl/qY0c9Qhwwg4pqTxHqy
aqo7DgQgp+8Ov2UuaEld0eOgTLu/r+A6eoqKyCIJyZ0T5skf7EHfV94g5aFS3sIZFJQrcWhLVOvK
LWVDXprTWOotrTDhjKGrPJTlox4s52sD0IuQU3IrLRseTROG/kpPaEzEQdH3PG3Ilu63NJ95Nybs
AME4Y4v4xvRFe+eOhv6GyBFBSSsSj9+rbi2v2BQNjlkUmcTEdIWpKJetvGeqgoGZmeVYN1eR+Sed
DEV+w90MS01MYD5uTU83j7QMEr/lVnZa0tprD+ciMTrB763R79tKGZRH1KRVrp2VzIra0kCDjCji
VnSoSzmOVcGbJ8pRvpQUFsOy6EI9B0atTm5riQdtqOobQ7izufXm3M445erhPKUmmcwFj5KpjR0k
brVNFShLVPGEPXaZXn4lUkWcdaRkfiW+R3/sGf+a/TxYzt4tdOCmNl0gmmt/FeArbdDfx35wQQ4d
GX/W07H7Kpygjh/IurCQtetNSYPmkAvzaSpo4L6j3iL3qjAh+9nbE7Fj6JFWsC9YP1kbPyLxa+EC
a8oq0/1m6/uAxAeDBBzkhyI6yaxJqaOwptjWht5dp15OnksnByDjP19Vf/eabLxsHhgRkdetmcY/
rv2wJc7gA6ZtyK4oP9lW4++XXCPJI0ZImxfDzzLrf5SurNybxxqGYBCZMLvOx9dztInQI271TT0n
1y7P25Br3G8NFHdbJKQIBCZjiEwEZGi0puEnRXM/rv/fXh3RMOkt3MXM0d/sBt/JVJdcgvYa1ApN
tatvA1epcDKrX3k0ai3/uG3+RzhjfRGU82gh1+5Ddn9/VaJ99yKZaiqEMcSy0CbkhnTmSbJcLRLG
knyofyLE++PXouMNfhO84WPMcGygT2jT2gW1K6kkSrTyQY6BfkZREXk6f36rfKsf/DdO8+sPthKp
KJqBpbAj//iDaYYkbWZqCMWSnD7u7FXMraW+HFpEPWFJ6NW2YeqO6FKVJ6+0/BcSbtytsCQDZwM0
yHPHfpgmqZ6pYprBJxtaxf/8Tf7+Nwy19E0cjAMYCcIHrSRBT1adj1z8rPbrbU+E58HWsvi/KEuq
5uPbP/7OQfDdBf9d/+kd+9D34QXf/vqvIIvxy1qBgQAAebRPFsGqsPxVBaDpv6AJIM1g/YdYbhMb
/79gFvhUGM5vvv4VlgOC/BfM4v5iAKK5Ov+4a7AIN+RfoFNN9wPMgmibgwc9Ajfw6mr5KAFt9AUD
R/bVSxF/7quRJnWPRPL5vO9rBiqCRNvlufHqmcKQMjDORDfhwRnTQFxoplF+pfFqyolbc+OrpJzi
zxkz+hcx5s19neKu3JpmbyWEG0oSDUVCCO7WRUnwTLeltEg0JDRho5uCbTUwJDA1JUj9JRZDBuou
EMpjwvKqdhPbdn1lFXbbH0xJy/x2Zlp9ImPAnl+reG6NB4NSebEnDSsAe8lSMZ27fp4eA8axtQ/b
cOV9hUgqoEMvMdx7SzPzfNsQs7Sz53yU0VDU+GWJ83JlFlZ1Y1hbb2woZfFqoRHcStJ0s8/gZo3d
RJ5AhrataW1yEFnQEXjZ7pmeJOV50mR5u8s8MqnIr5xXSEJ07Qtj+yJ3vqtYuJK8zi9r3Lz7EYwi
vRooAhRJSCwnEMOaAVAuO6Kohvmy7Rm1Nw4oWRsqNHJBtPSCVXSWuROf0cyJ8oq4hf6uMBwURIHJ
rLVb5Mx+vOFZOXRvdcxwQpiU29w7JGNdpNVEw/2uEylsK8Rf0l+vXPhbkKR0+ej2WH0FjE0+DaXH
zJe19riVqvELzLCoQ3YNMEG58cvkjXi7gLXGI5KQqYDgIppWCoPgs7rGezBWWXvr5xTD7GlMH+ao
lTWz+JDmcc5iFyziGMTOou/nLJNnis7LYZMMTa6QL8EOhs4cJ1/7mKgkoqwVd0E7FzEEJ2sr+VpZ
kFHDLRf51vGUFvuRBSXbdIrhi+1ZeAD1escm3ckuuM+KNaa0nlNt42ckOoMyJKMbkXQUP1JjNJCn
WGT2MxjopzSYqmZPiL49bKq4z2/lUPODdbmdy3C0CmKEc8djoCZX64GZu6s/rbOACAnfIHTVtEbv
3rV6KrqwoFN+QHismEOrJWnNlW7HA3zh0R5BYk5o7fw2Ab5zG/cC1C99X1KfLnm6ButrmOfU2gK4
1C+Fn4yfEiGCfBuzmZeRVTqq26L8rB4nx1Qv1LXYAJSi9N5NQrK747wE2UsSgKwQi1Uy1JOKp4Uy
t9b1UWiayUPHnZF/DpB4m2zNeiM61k2OQ56kcKh6lWXEYKek6BoO+EMI/a5dmpVjIyecsnGmTU6N
R0rVBjbWFqiK+kIwrJ5gc6Q+6NVDBnedIpKeVOGNVG7xxQq0/ImcjZrBIs2Zry3IsJditihZsEtf
RRnAKSSeV3o0pNTmUJKNib4o9FMzgKA2Mt4qtmP31srsWMdr16gXcKaASCB7yIzdAiKwD6ZBOCE/
g+fs/VFvzXCm0aQL6SsVyJWU0u4V6R9aOA5p/F7oHqG75Lwn7dmCPh/8zbBUs4G2LK/xdYtzu2hQ
JjGYZe+TsPN7URCCuCHCiaunmrK8ScCYetCh2d0vmTkUIW2TxXPfC/mFO2bStzq8an2oOFHgAZO4
OXldiaTEQuN+b5LlMEIL+rTwgY+566ZRaZ/sIXbex2+yFmAv96wmBpNmSXqiTEJ0BNn/DAltd/AQ
Ttab2huGngOVYvSKBXWgnjN39iItA+3g1ljFfp0j/suj/N1Yc0n+M49y/tyqtPpdQ9z6Rb8+5zUX
4Z6he/yLkGY1prBT/Pagdw04E7R+azgD5Je5Cvv/qZuiGJ2GJ9R++JA5aRncOg5I8Y+/U3AOU8Yf
kebAnsn8/Fce8/6PRCYObd4Qyi0UUxQSrTP4j1NqQZYndl1RRaKSPLHgVuldIjkOeGeel7tyEPaR
dlo8RCM4pkj68cFdOvu9dEX83NDh29vzUEX4B1HX2JMpH2jQ3VdtQ+xnPmm3tur8syVrgzsKcSUa
hqzY9+YYRJQqV1+IsdSJJk/7965xrhN4AnczW+CEUzXIT9Tgikug3fgkNEeEiAE8cJu5sy/8to43
XonhdDMNvvHmlr3zCGXVXrHHghgsU3ebNASY8PEuaRxdUkvdZlplThunKb7OBAcAg8+GossKkOyz
wdDxtmQlOYc8NLLrdkIUkliN4mycGDF4FljWQMywX24KNdD+Yw2dfyxqY97GVrI8ui6qIp1oenw8
+vAlLikWCdpxcjZ6ILxdP3sJMKvqxLEOcvOtqIdkL/MAjEq/auLRuHerrnmz0kV9LpBZ02TcwxXF
PGxPixWLNqQPjuRnVoWjS5V0gZh6Lh/9gaK4cJ56uulEnr5+dyf/VCKw3hrr4MddCw3IsvSxIghF
mEF8a0AqrdsRYgyscNRnzY++vcpfOjr+VEfJJvlaN3ObJkL9v8vhHQl8+/638+em+9uur96eFVLb
/1lf7t9/68f/pDDxt3ezDug//Me2Ukzy1/17O9+8d32h/jkxr3/z//cP//b+7bvczc37P/7+WveV
Wr8bAc4/EqzrZ/g/HyR3SIa7D9rL9St+2xaMX1ZhA7TrGiUAI8+i9ush4v3iQN3iWMIbpXtAIv86
Qiz+aF0QMLPZDlkpa//Xb2eIRTnl6m0lJgQil9n+LzGyH0AKOF1apDC0cMTRv4Th8McjJKMeedJn
gkItWhtelazm/WKnASH5/XBLVl8Rze0yXXmVjkSYkI79d9fpD27TD0s9L7/epjjVVvTF0VdO+nsA
oXcbmlSBsDZ2LfSrulr6lxQW9jZoaaL+iy8FVLlS4vThIfwg4ufHlyrpapm6kQ8iLrHibiIgNqyL
HsjdKIKf/FS/u6g2bl2axlYNBjqcj6IIi8SGtp0C5i6HpHFFgKMGGkqGx0agM2GYN4o7F92YsZsT
EbxTA4zx5s9/2g/pIrQX8lOuVL+BDYcbb11Dv7+yXdonjEs5ypZ4yOrDGIwCPqgqeifyl5RgGUM2
7a6dm+XUwVk9OYlt6pvBypvPrGQq2xHyu7y50GzmlrIJcqz//A3ycfhOCbO+PxyKgHGeHTgw2B9t
1OnsF/Rvg+RW3tKdr+UsJ62U5U/yX8zf3WArCIdZW4ctgdP4eIMR30zGiiHyTa5VabxxfVxOG2tY
iO6G49OfPNq6Lste6/LQDSDm9oRned0mNbTgYSzjVlxLeJer1CMznhD9oaY0Pl76AsVngDcnNeY+
TGKffWxolNjnAZJA9GqKFP3E8oY9NSrOvJuFNWSkwzb2T4759Qn/HU7F8Y78Cx89Gi2OF3CxH3/L
+AHKmQ8ZJcZ9nu9cCmR2ko/bZpzLcdspMV79+W/tIzC2viDhB9gfVmspMSEfXpAdpB/9eqG/Seh7
iNCcDcmNhphUnTj/4sftbe07rNRELtf206i7Jx1JXuWrfeVWiOLIZqbX+Sc3O4fhx6sQcA3wJIJz
ksfw4RTxWN1YIueScFknvW0MvdyW8fy+dLmPnnWg3wRdRvjnV+Lj/ctkR2QqL7l+wvm0f/h8LYOo
psRGnhiwDhxhqfNdVXTDT2Jo/uhVEMTxQrhN0I9/eBX85n6XmYiUkTmUIVoGtY3JYvrJ9fujV+Ep
QFwGqDwI1YeHwDzZbjxUvIqE/zoajnIRarIT/+UrxjMOWztFpEyr69Pu+xNJBmQBTW3NRzGVz6Vt
jV8M2dpvP3mRbw6XHz4SVAjyMgY4Gme9/u1g/A6Tngy3q42B8giCq6uNLkYnP7jpEjTvmI5REDd6
8tAlU6EfEtum5arIF8/ZJsaQAOeOTTFeIK6szQsnTUln6XXaqy6sdUE/dG42J+G0qFoelU1ZRphN
bBhYsjrwGzzhhXNdDpMsPuG5862zxEz4WruHLT2J2KEejbxtYwmHLs5WpyB1IRGVx+ynnqhs8vnX
AqGlaPQyojgrOyR5GwR7WaXwmwO/EEmXoEMaUZtk0ws++TyLWjUSg0c2PgmPJJePyWUzJBZWznYq
SI6xZi9Ua/vPWSHKfrnpLbno93EtEhNSslUEiARG+xpMmpbs2rZc/FDHP1QevLSAH8rTVgyQT/po
k4NnljJStdloUTt0c7lDkeQn+9le2ge9QYQR9XqcKMjqxrmsZJtTAtX6fn+Kl2ZYorwiGT1SNKzP
53bTSRGN5lTPkZPaXhfZyD/vfHfpdZSRIjB2FDy52EvtOR5pbzN9oqDJIvCiuIbpQ5UkNR7fkOjG
dsRKnoTdYFgHgAG93SVLUVtHUoy5PnmHQtnPPY2vQZ3/pZ7LGoQwtbEnNNSdUt5Gx1UJcrReQaeg
emw7u05yraaJRx76cudihgdDmc8lXaEV5Xcr8kQc2EKp3tM0N/l7O7JR0LyS5YhUePf37dByE6Ag
vjEU4vhLvhmB43lsuBTb5EM57c1mauYt0NnykJvprJ9PdSbUloIEHYnLPFW72caDeTQ7DuGTiYaG
7PPWyosrbehkuzNQ1aeRkwmMvcrotUcD1+RMqJ0sJULdtnzyraF8iVMo7Q0zaZqez/Cr9SZjb3IA
J4jv3gxeO4OrTXr1Tmx3JmmnS4tPadLW+EGArsyo00v5Zq6itA2qPPtAUn0xRwlq7jocu6I71ouo
Mn4TDhZbbi6aA2JbQ5E3+OA+4SBRcTFUlPS60qS2Fqmlk/WC1tbXtkKhiuBg0wRl3N5kFJ8aI6dL
yMvG7DRqff4iZx5jYU3qq9o0rg0AOnmSjpGk1moLt37HUztFzfs8e0jtDq4ES95iqjFf/AkXc9jp
NUKdtpw0BEJ6qS5KOVXesbGSqj1lsZyHK4cGLz46+liZIWUyMU1CsiVTR88Kg4bBIfDiHSoFN90m
lNGNoUO0Jjjs0mjqAsu6Pe2ruV+8q37ozCcXlV5zhccnie8NhcLjJPs6PS26RNLVA0sSaUXTDwWn
+WS6YYr0vdkktAeSPtdpXZgPVLJE8eQZw64LuurLHKTjtSUKYRLGEVPWuPVH6SjQy9jJdnanXHfb
DA2FLbKe82VPhpXdhmm+qGJvYmWuoxTaWpJeOHjWwadYC3ldUIhbTVLTGXpeZY/h4ngTkxFHaRD6
Pp08m7pP6B+YlsDrtxbFAij+O/T4ZlEGCP/6obogdkVQvMPUzpY+krp/Zfq9T6uCKe03PcMEvben
ORU7fTGTBwIWScpHByzf2OW9cxPtUL1FDMbjuZ+CbGvgMdTCKvObTy6KojveUnweZ52PZo62kxgn
R9FZEUVG8pAW7cCnOWvXkgkwtltCiO2jRj3fGLl6YZ/nbNtYZmOvpEyQuPokSotsIBAobQjKEUXd
nuPiZEjKhNVaR1Nv4lvbW/iJh9JKQM1740KzF08eSf6YxxBLUKdHUKH9ss+LYGkiwstHiTlYLe7R
Ibk+CUniCSiWd0G0N6XbyefW8edPemkA1tp17hkh1vLiszGVQb1tOMT2yM4Ne1NUUIa7lBj9PsS2
UZJfjGEY+YRxuUxpCjCoOd1ITQ6Pu01iOiVaNds4+WlXWme0EGqfKol5mwsRNNdEX602n6qFBkjK
cSzCxTMLtGS0R6dR5mfU7tD0qH3lE9E9zrbhPtcNihVylaXlAMngxAgHMFVQYoFckBLjWAKqTMlM
ikmusSU2LqKjUA/QnGymxnO+BHZumKEQYPaUKg8qw/UlUH5TBKGB52h1Huqjpukhqv7u1a7GLt5J
LEvGRluE34cURbb6lrbM0dwqy0oeM55Z1clOCGkMHa2W+JJqV7tMYpJDo7Kf69vYTdHuk/hPVRxn
f3qXq8m/D8jh/1r2sAhr8IKpn7Fk0d9qUZFc7RdBnHwH4mIfacwsP2P/ZgMyk87pIzFxY27cNLYo
PdUS39/ElA3AlMVYBPloI95F4XMFpj8ySMaDeV8g70S0TInjEx6Y5trRiuq+zslFCHP0ik6I0LqR
oVNXgGFODBa3JRvE8q+9Jiumg9FPdr6fx7nV9usFgYPz6vFE4F0wRETvoeJwkHC9loNd8ZtwdZnz
UNUaJGq57INNkzkL5in0KrGrCDeNa2NR4Zw7BFK3caVXB0oxNSpWe25faxNrHmYfhajqbgnS9bc6
4Di7sBejSiM3oEoQ1WfaInMqWrzBOxT8XnIFmF9NtxosFnJGlP/KO9X8P3RtJCPOKDIrynqgBjgb
hYqMisaeZFcT68cpS1Pe115QUB1NMkHUve3y1CWr59uk95ewp/+j8v/VRvqf0ab75Bnk7Adqev2C
3/T/zi+AOUiU1nw68JR/U9Nm8IvDjI+G37YxB6xxo7/h1fYvqPJhRnAVrQgQUoJ/gU0avmFwavhs
VmjULBaG93/CbL/BOyB0/1EvAvrww6oGmI4wjPIMiFCflMlvFPj3S8BYzFnHsnNDlfBSHdtUUfKn
IxoFBE0m7XxO2lvpku8SajXk4KZpHPPcqeGaNlR8iieN9iZcYKivs01r4KfcK7Nnqhez4UECA6zS
RZgZY7LpymRBl+JA6EUiW8ZHnUiN+UjY5Oxt/GRVFasgje8GpYZpa0qfvi4DheXz7JZrxQi9RvJM
2roU8d4SuhrHTW4sQ3wdLAvJVQVoeNUZO9SdFWVqOUEU9l7EDVnQwEpKzrcj2E7xKXE6K5QEbvD5
csaZtzo2aUkZYZ+ltxQ3uu0eUovzdRgHIIKxI2aC3J5lons5VZh/9aHUGUR5kjyOvQaGngyVDuZg
wnKHgtXwq96b9qN0U0ktaInLNzFpx4SWTao5VF1PX5O5FL4bMgy1coe4hjhRKuZcZxO4zKwbU0eh
vC27Rj+AS1fDPnaz/DXzppZJv1kShG2xKozdMOrWFysz5X1DkSkcPm6Anb/ElELXCWlBm9Fusn2h
21wPiY85+ER1gGfu2wI73xNS7fzVibMCQe8il+4hHccxeDJ1rXnKCGjKoyxBSRXNDKzHcjYgqVf4
/6FK1fLsTSn3iSbI1Kc9GNBlZbWnKdSwpOXR6GQEoZgqizz6N+mrKq38rPUM5Pd53eY4Vz1JQTKz
SU2j7BJ0lyOgFAYL7nqBcXXq4DvteTljwDJtlsByyg84GO2JzkqDQupKMJdv3K6zmE4TP9Y20D4T
WlKj8glLzhaj3+U0taJcryhEi2i7sZioHHuBIoS5x3KJx1KPygpmaJNP9Rgw8nBWUhTViXejxLwI
XrQQawSmKFFiENGCbHGkfXETJE6OWXIc/YvWJJYakkML2mgyMiXO16qjFwN37tWEqLbcF5OWvvmd
GmGEg0qk26Fzh7u09MybUXnxaEXIgVuTet2UT8DacxpbazRQkcv4ac6ToPialJIyTATobGPHJMWO
g1ubebpm8nNcnxqyIEClW+Q+5T79SPu8PtlrSXBFUZpvoHAoLIapbYJDxDlHdU5Um6j74bH1Lfd8
cdO+uEmLpfNvAm+IPeZap0P+n+fVK+0zBpikHU/lWeKRPkzbWSOKA5OS4RwXRJp7q8nUC9yvdyeW
FFP60pXFNQQIe4PmFor9ywfL+6TY+NLtDH99MBsTQ19LpEqGy2+68Fd7z67Mm+xgk7Q37ukvWu5G
VCfeZm7M4KveJPlFELPMnNNbJruotSCp6RAen/RBtJxXMujnbWsK8XkEHogjYXqlTe2i3PadrHle
iowAnAbD61ldZVLe1KPFg9dyqcjbZn7VPDlOQvsYKkfrSVRu9iBLi1q+EtFqGua565ESFOvu1eia
3GwOnaERajSHyunAye8JubHji6zJKJlqg7Y4UdDtN/tl5p7dFTSP2WFBZ9AcGo0o872h1Py1qa1q
6s6c3kMPuvOsvAZ0J++svEFbARndN/n4jBq9vgTFcKso8cQCdrCIGfW06svzrLcRxK66F3tvVXK+
TNQq1IxJc5M7J6AqJHTitovD2PEznW+dtlR32iLrrqnucMlWT+112fRZjxjeEMBH2tiV2QHolu9D
dWSLCaB1imaDAGTifKcpdHwJSA5SO1eJ6VVyuD8idfJeiE8wbtxKUDfVFTr6GmK4uqvaaYgKCTu0
GQcWxJia1yINXh12OyeqvSUfT74a634zJ12BbqnIGGCseGiwkEtnOZC2GVPxHTdcjone4mTDW2LB
yvJ++aLYJvD0o3Rewj6hGCAyoVJHok9MlqRptgBQzM4WSRQXvSTNwQlQO1WGpj4tfU7uUYfD6nOD
EojII274k7VeArxULXJnNzAI4frvePSbbs9hqPjP49HFc5m+fCDj1q/4dT4yiemBM4f+WVP5cB6D
Jf9KxqHO82CZ6SKC6GdCWvW6/wzwoZEIAa9u6LStuHQkuOCwv9FxmunzZ6hE0b8iEWC4+kvNQz/y
FRg0rfVf6CNAUuwbH/upGvhcYzZVssGpYlx3k/rSGU69dXP/Zy5o8PEPsxgxicSgoDskzQ+mwF1n
te+QUmAkY24T7na6jHyaYPkgjzovnRUgJqGqYhhwp8BGJO3evdCHQmwbdxpvvTKunnG7VRfc05Te
9fSL+CUw62BTnZgRMLEBsXgPNNc+NM30kNaBder6TrtKe1NFEFfmVV7E9pM1Jz58QX0hoFs2BHME
284Z3ueWYtqxSqzXVOOT48fJI722dMO6IDcb1y5zhEMUbyKh0fzUDXlYDkgN1BWdqOo9Jlq8Rebk
vfiO6PZpYEPngK4gcKCbekDKFFOyxNMMCQIOnNbexhVU9ezjI3K/ncJD21gR7kp520pMf1Fj24HY
9nMMMeSWKnlfEga0CMVPuhMm8yVtZkpHygN8oLXqttSQRhlbUiDI+LwNBG5Qwz/Qd0tdfYRl3y7k
SQ80c6G2FwiU5jxv8rXxEVNky7N2JGKAnjQqVy5bWGWkGEaPnSFBAqf1pU2ihl5Zz90kjWmb6L19
ZBegA9qm3AWteae0pyCe3euljOs3QpTSG6OfAz9s4jUAbzC6QYUovpwvapFucCwamKwN5xrX3BiR
Up5ocPUe57pi5oYlXZDNjfp06rUW547RuvEBRrG77+rRyAEF8aad7KWTeYTUMyOhWrRLQ0ae8pl6
DD19MOsuUyceypSxJwUYGL18pRecatxwLhBDgPmViNAeDL7MbYYqXhgrfutwiqrSgi8le0CcvL7R
FiLxM+psibupPtOsPSu4VFfdZTrwy8YOZorcUr13v1J7DbS8FAPoY6Jo4g4NX6BVje1yJItq8Wi3
sPXOJCBl1pFpgtBYDxTAijoMjNQD9mckex/iDplhmxbmm99QHMk00gUPyvKIdUAGSXKblYlAC4fA
x3lXizY4LWMaE+Xm2dSoWANpwTyJ1zu3tsz6NaPg+NLWY9lGQFuTxATogda2I3ow/raSb7RD4ksZ
vDivt1qFoCYiIaBvI5YLOeyGNqDk+ZrpjoapLxxKSGHec3JNRKRD9T3ZhQY2ubIspwZ/LdGvrggk
kUIuBbgCH4fcUhtZiZN05rY+eEqVzy4+kMe5FW0RFRZY+A5JLBenRNuEqSnvkoBJJNfX6SqdyNaI
veTacjL/lXsitY9NF+tc3GLtLtW9zE84MKb5pcVtZG8J+TOLXcZDOd3mvc9pwu1TPuWLrtGq4uV+
NBKJdolSBV9W2lmFH9pIas094cOEELJAjfApqett0tSlUl2RpYJz0bbU56zu+/sOK693VHWOEogT
zMHP5GnzACDppAj0KGeklVTv3isse2uAcdpvq4rR7aDKAYhMw8JK1pk+mNmVTtzlm2d1lLyIekCy
Kmo8nBukldpVYsj0UZ/iPnm0yC97mwynfzUKVdy0sSitqB7tJSMncqC1FuyEjGIQ/sTeSccS7BaQ
O8VilkSgzG53RaQEa2nXoCfcIrtNlwNga3uzCs1pKadymv73ALAKlCrBG0aQYXNaaMGdoj7Ohnzb
Kip9t3o51T3VXwRiY1KdFL7eKnaBX0mxEbtWpG29NUcpmLzjwTNPQb2swTSWwU0xiNQyDoFyahkZ
WWY+9gUIQDiawYC/ndwL8LNq/SDB4SVnM545g7kH0+52qXQ1bRZTl9qdyZRFsiZrF5y6jzvZnYLh
U56WKmYbtMZHP5VmcTAYofzNxJYIUg+PQB5KWXb+Q5c7WC4ht11G0ppzQPBmqVzSi+FzhYYWGF43
ZnUOOl8mX+opcdS73xpV+RXP5jK91LGZlVFuSonluDCMsb0J0LL416TKawsIHEqHecbPB3uObazR
x9tAG5P0Yq5SY92zcQmT8Fl2ZqY2TiyqoQkJ//Hwy8iu1qx9387ZeMl1NjRgYA1f5EZ3B0rrLb5/
fBCplvdoeGebH4kEngIrWGziFv+aaXlTHpSFkQoZqRo0MOzac2ZvV0tLG6nOnasqpbCZmHxq4BHF
cyLpnuzuMbPMiAyWHGDxszcDlHA4J5m8aaTN4kaolLkcqtmp7X3cWV6xHS1cUlGmYpPDT+ZlekpS
coIOcDs21W9k9YGejiZpTCEP2v4R11te7/UKnnkf91lOeW28cpyzRJ6BQg/PZQquOEr7Ju/4dByq
vO29I/ZQfGsUEeVG9maNhgwe5s5VOm0cASkmJGy2MntdMAaqu6Z3B/N8RmhenjtOY8hoYrNuWz6T
tSfOGhLBnD0jdxnf67m5DBFGrUHszcypS949qRBbcObxchxnVkjhF6k45/wdx3e16GUWoWcunesx
162zSXC+fgK6HoeoywV+dX92p+omDwJNnYSI3dfGsJM50mpEC9uUmd+L1NKJ/qqfLfPFASXqv7az
jMWzDVjZn9t9IZOz2s0880hmbMkaU+uBEuHIMaqzHVZEze65VaZs2OITaGeAJztZ7BN2i7fJQfgM
0UczfEYItatpjAtMKaUZobJBKFAGi3Poi4Y4oKzsCjtCv46FkRVmgyObiSN2koNjT3eZ6VZPmPaJ
3CFJpdmmpFqQgCEKzBnL9NWpWXkwzSKP5+7sdqDEC59k7KD0m1eXaH7Ezuyl2YQNbsENaY32dhhG
ecQQTGezbs0I4aUTeWpujsNQL5+rPCONrDdMtEEr5mR2iuALfMLUM9uOdl4Zk79vzRUDSWFZiAq8
QNC2qRrPO1iNNZ4ZBqbYofPemjkfDhB7AFw6J0mOPnone5nsMjW9IcBWe9ocwZtpfwHIqPsHmU3V
VTDlY5h5wji0rp09VqOInyZwinzDzyqQl/gU70aYOOn6iYkZhoCbGTK1whk3iefJnZs5LPOJuSWX
U80RQRMmN3SjW+viT7BHbAcFKcWL9krW2Au3SXc12YYWQkbJ1RDRn7dI/DHIaSj8J78gQtbql6u5
LkCXZrc5SZfQKIQR2iuigTNfTNSFa3kZlYulXcZkCYWNlPkpIxjrlnBxshJQDMF6JHqb7bEzfO2r
VWpvkeeHGB+7ZxKkzoUCYgtNu/ict/BG46SBg3SjftMQ5BcRmOQdJbkF8FRVedvE03weG748Vypr
j1XhMPyUuhuhSdB3NJ6RK+IyPqkaSfpM+x9PNrulbKPQ0zNDmbeTCpKtURPCZSVI6vl1poSBJvKx
TZsTZdl3eQyTC3rbvRS9Dk6F3xoZkzHGHOCVc4MvtMd+njsX9oBw1Rng1JmDI61h1Yebrvu9l+rz
5wI7pdyJwP7iMNBuBrIVjlVlJUzreoHr0V/4CEck0LvPfRB7V9bEQ9wLOufc5TG5b4zxM9Bj+TQP
Dk+LvLdOdGfnHEyy/l/2zmQ3diW7or9ieM4Cu2AzTWbfKNV3E0JX94o9GewiSH69Vz6XC3YZNuC5
UcOq90pKJRlxzt577d9taKsIyldzZKVZHuq0fMLdNUeprrnvDXht8ULoepM7eLDQllygpbbtvYRZ
O8D2k2nzx2rYtwDv9rofu7czYu52TAhTNOGaWIZJwKQIb690J1uHiLzjOsDaU/CQ5cOfhaj5uoal
umkVl9HAs95z7GJMNKVYG0UhDmIgTrEaHE1GapjHn7xN1d+RS/8vfPzrXzm2/3my//yq/nmw9xjS
/y58OH9D9KAbGEA7kzOKxn8M9tCNkEScm/JgYoa8Zev+MdgHfyO8yl32r/8BTYE3f+B/DPZW8DfT
9/DgmjYmXdvD/P9PUsf/Jn2ARP2vtlB2ozj18FixYyAiCHnjn2xWg5wNMmUjzpERw/AanLVKjyG2
mlVpU2dZoroGgmuJ7xnmb9uSqnmvprGe73RmJdq4tTfo35OTz8OOJWLSHsPKNCcrGlQW/BH16Gbo
u7AY0ruh8krQQ10RBy9ZGJN/X7PbnQ5LnnvWp837tryvhDHgI8ktXlMBDpQH7mhOcgghKKAsxvg6
LklmOHTaAtcZN9Wo311JQ+B2McY52AYJcjMox6qoZl4mudUxKA4TZsAE1FGH+6WCvsnT3E9s9xKi
fQ9x1deM7hmX6mpjwr4ONiPJMm/vE80vdhACOa2clvveYmerBpnokg0qfV4MS51SYfZPUwchxZXZ
9I6hj9ccrD1+sH586vpFbrO4+XBlRdcG83zp8+62aSw+aT7c1TC7A0gnv/3yzdtHLMzlEAPo2YPX
7nYC983FNMerkVEqQEp7Rg0HP26Fab8p0omrkNLjCb9Jvc5M52MeMtrfb/4FrpD+vV2Z8SZ3zV+1
B6o9hue6rydMZdg+30J/USdHeOqYumb9k05iOMatdHbcjOldDLnZYdzijgifi1uwP9BJGGBOGvCp
5k2soXpgx5UEGIRu3OE6lB4OlIjodcva1AiY314mDx12W/g9f6hVJ80G9nu/LOGHThnhTmHR30wr
Ne0YvFK50oUoQPzynetHNmucfLzl2dQ1V5lcGXlyAtVr6z0Xiba8E3NzX7c4uzaBN8p4U3sFrFnY
EO4K2Fhhr1i0iWVl1y3vWVsy/bK0ei4ghqzYA0P+DzjjMOAgSfnc7vIKWFLcMYnCABhWOfB42HFQ
So1NwKgQPmZkvbytZ4Tjpc85BqfY1g+LW4NhmlXQOk9pChpjNYpRfaguDlxuICyDjgtujvzSJy2G
G/7ghX+2Sv9XaqYm5hCH4N9R3BbyK+10nxiXRkDwNR1nyTzpZFcmgS33cbXIPTXODzYTFywJyRtf
DOJQsPV7JZFHdlLOFq1LiDvjXO9Dx0PqCmsLLmyAGmebHVY21Mq6XZc6m7djgvZOIhP89ncPxjHD
jgBePyqneGdpP2efoXwQXKiiXbGep4J9TBAjQtx7qQyovrFs9gosms+uSh4dW95BwSp3LkeRA78I
FG9Apoa54s3gX9e898HSNifZgxJbG5ZZHI0Z7u8v8GocjGPp0v3lz27pkd+pRXuCLNYDUPFLYyLW
KHT+rdDhwsgc/TujaYxbvZUS6BTjqOvIpXGqJa3pfsJoSjNur/531nBTVr0884Ky/FXFHojROWCv
FMmkJbhIQku8uVMFSGVp6y3HuflLzbXjEadXHbb4gSqc37wLmKy6xS8DLqDdfFtBkqLakj0Gv5Eo
W1cbY8Fjd8w4yXO+Ez1xJl2n3S9VKsI7sVMbLZfcGMtaaCyFYEto4n7ixIjDvQGNKN90nYEVTY4u
3BxPnCnpsR54eKcNk2hzwaI+7mSS5bs6KZePmcs92rIHItdXKHcmxiCsEGE0OiOmFXThAwFiahyU
Xl4Q+K4GTeSrzJH9zkYm3s5j+Yfr8XwiHGNsEXH8E/Yb5zRUqXt028z4vnVJ8eJMoPf2wmvNg+WO
c7vtrMV1toyDYuuH458iKcK1VWTzZzvUbzinxRYxbz6WbdNsScL6J4sg9bw0/N6FGKLaEb+5R2YX
NZTBatF1u+Gr4b5psxsAMWbL0cvSbqOxqQIqYK5mh+Wq4kxuYsGqMvb7sjb/YBNJH3nfxucQYC34
s4n5L0EYjzrSDjvfq/A9Vc1AYtJbPvMhabYGt+tPSnmycp3HcX7Oy7oElOUVsJTd+phP1RUP+8/U
VixX8BUFRy+Im3NFAvqop3HYNrGwH4uFMbWFkbfjTRscskIlgGVk/EKzW7IRvAZJfqWuPlhzr68Z
R0y3kRQ/4Cu0xVehRMhOGZ5GiFh3r6AKPsxuu3ODuNr6VosvlhK9fcH+4iy5rq1kCsLM0R4fIjnp
np/E986TGk4ZfSiw8/vnmqi1WDtt2LsbdxE/3Pwfwd+5h1yaatfl8TmdFasZMPpD0+wbaX9Ja8Qw
098b1eitBOdl1dbmk93V7Jnzh2pqTwk4Fd/vp+2ConWyM2fZ5lI2UeoM+7wbkdNY89G+Ow141sR2
sNEOR/5sKKPzI2FjFKzCw3zXwvA1/YNrLf2Gz999DYFwbnMNiGhG4SYy6ieXKaYgi1Oft0Vaxkdv
qqD/uUbyy7XG8bgsrNvEjPqeKr+5WCX1bU0loirU2aoU8zeWZP0Q6AWrRvrc9bO7qg37KmSyn2Wj
n0c4vSCaDU/PQGOWXeyMP41qHgqJutgDexucz77rwLOlx76RhJLHaZVPwXpa0rek1Ws1mlcwM0dQ
QBzSHooerrdLzi5yBaPmMfXbc5hjjgqWfGN2ibVyxubV1mKfek0kenx6yKM5pOriRI5/PpBMtG+h
WnJMdrO85Jm0VuyCq63wzXtPB/wu0zZsHPjhs8fJ23UfntMjxINOWgsQSPMKdEK6yby04L3kmo9p
EYfPRdiKaIHy/F4abfIaYMpmenShuW8tmbB/qVXu9ms5+Z2zDWU2pAeaQYy2RAlxygiidPllO8sV
SJvceGmFeuB17HRUDwRgXHgMCden37ZOykNLy6c5XCzS3Wgro0TKdxi4oMUXOAUti5d1YZ7SJa7e
AopuWKHgeSClReqRRpUq83Y8QXJrzRUu6HlwOdLH6tovtxoXVN/xaLMO/Ohq29yKbg7LdYd1fes2
ofFARqYCjWfpxVqRAaq8HdmH6UvNqCMGqySDi+SSW3YbscViPbEUmQM9zlb+m0q8FlfDoPCSZKpP
7k3aY65Lb3v74cYRHDvMyjDEsY+x2W1ZtKVS5Qcdol0QhfabQw+w6T7MZ/cOBD7Wi8IpNgsVVpFK
WKWRkxR7u6JyLqk9Rvy4ZMEMcuwqk8G82KnrrMoKHph21fgKpaJ80HPx0EnbuBaJucAe5Lu7cNvf
KVvOJ6FEd5nF+Aij/KMVAV8MruA3r+aVK+B0xrUPIMFJCoHrdKi3yCRPSZ/zhR4sVoV592p6U7eG
EXK2zSXdTS7tMH3jUg2v/eTKrcVcOX59p3tTXxMeaBBW5t7MHD79ePmTeMZX6VvpMfVVQvVAtscN
eCBgoL+Qz9s1BIZwo81lOEx0y61jeN0mCwJdP/NnVR9VOmJOTMJv4nvtVrWy2De9eJNG393d8mAH
zUDLyr5+QoHhCJv9Od0UsoeZ/heB1CAcm60I+lUbntr0HAjOk0gJPBHlpJz7ri2XJy2W4kiVDZsp
Cr9Ka4b74E0wBRzOEpHN83M1pfWbFUsgjJ5fsby35FrJLNxO+SwgSABXEuHwW4/OQ0aXyDsdePim
KvPTGawg8rRZPcQYGzdWNSXfYW6H5yZYzHeRDthJGu5+Xtu8ZwT5I7j4weMy1U9mVlfvAOx+G5N5
KAN0r7DL5w+zV1to4tm+TCr3F17M5igMOT4Oo9Wxp4yTX3Lw/V+NI0bAkq77EhYdrhMrBiImk1g8
wUgpo8RrhqfRXMoT3APsIvSjjD9iNuatMCq1IyHZ74zB50yze4NNVut/Eg4Yr2XLXjfxTM01Pmvh
kLvl8wwJIyJTPD2ZSh9KlM+dKV3ruzQDerwC20CumerPvmjTTTMH1qagj/2qJJtYdKnqWgaz+ZFV
lb01vRIFKKjflDNZu8lRgMqCZtfolLV/lsybvPS6w4g/OZL4fSO4hXGE32E5gkNodktvZbtWZfiV
cIpBPS/DDsx/bKmdxNjxQMvYOuiw4qI+gsv0GnO5L9DWEFrG7Eh0sXhZipRiicQTOx7Ux1QW/XHG
xIBdJn5IZxMJJKVFY8obrooOjppumuJ9o9AaMqM9mH6xycnhvWedaT1AGX12SBWcJie5JDj5VoUH
oDdg1tw7QwBExWBlLzuJu8tJwi/sxDxvwfiB1z69r6zEO1G5YD9ZvZOeXY6OqHDZ/XqkFjZNPBNu
CY9QkfSeYLzzmHNF2iaGSbeXNZVrj2z7aiq7Ol0lIszWM5iZZ3x3iFXFiDK6Ytp2t5bLwDdz0MDb
JS3C1Ta7b8BxPjKmM13GLKuomG2/c1z80Zg7GEhEkCantjHCcx0b5jFr+37FCAPZbMFno2dD8gbB
JZ+pWZ0MobPzaLWPCoBANGiL2ScRrAEM0iZFWyaXIMcVkjBkcT4SpojdtiFan4V7eib5NHSHp90e
+i24XvEI388hSzA1K9eW3whQPKEtXY9UH+KCp9cOWJ7nH7TmTLVla26drn/NoSOvvDRhDh20ZPaW
zX4uXTa+JDTCSEzunzap33MztV+WtBtXNSYAHJDz9Iu/Fzzi4a9BOXvvGfrf+Tof4ibJIn8p021e
AR0ylALgGC5edcAWWAKpZ6G7zsM5mRgHY4B3XWhmkWNivhO0c2wAqDhHMjuk+p0Ek4yXnxMVBLtY
xBdSeI+2TUInN43sDsQoHCK1tswmPMgwuDizGqOpDeYIGxmfVB0+QKIJI2tU8WZpsy/2JBWnfsn6
GdjeyVLpfqT5dJW3y8FMyk8Isrh72qHvr8oMX40ys6PFSv3rzDX2FNNChplqCUpdfqd2nexTMYyX
oPe9Pdvs8TP2Fw2oENl6quhNmsOTHDv5BB4x+6Vup/PgTJvRoLavT+Zz6fnyHFtGsU1cv3pu/eKZ
xVH/2o+hvo6cA+t5VM5v5oOvQBp3jVV/10BCvvTUd+dyLgDGOrk26RmTXmSZtVgZRtGvHXsJjr6U
G4NcwBtqWrYjdu195ZYn3id64naG3Z5LlU4400LQKPbikHyJnW6vB2XtGcI/nZsSPbrDO3TI33xF
Yh4Lp7nK3jZ2U6zNc1Y3Z1zCyaZxmnwraAf4cWNXP3ssddA9VBCNNyoixDs2sTjoV0lWTPvBcL4V
pSkTlCGI1jYR1XVtqeplQmrlvZ1293kvhwMjm7fm4DXWcsxv5l+89K6VBMeSLcrGCGfkeVFiB6OG
BTuraayFi8S1uBj4ZWi1L61iNWJMyy1YoZcH23XLoyxsJmDzZ5n8dBtaJjZ1k+dhLXOjf5Lz8juP
bfbXcwC6rja7S21UnJUBwM+pAWzVGWJaAfnod42JcB/MajrZS2jukna5s7zgDBbojesRl3K36u9k
I6sDQrV7JgFIwyEyJJ7RIfY/AZHUXA3Tn2nmLMem16575dXnIZ/kxo9D/9zwy0UBsTAzFa9lCs90
7CDry2ohZTqGPoeuU+2Kvp6+ysGa7vAalntSdRUY9OWdRtOFhf7onzNgGPxf2+4fI4mNyEREfsCU
NvH0OPHaSobqQostVhTG3yN4BPspo8lv29uAwZV5m+vogp0i2jGAH0uj27VZ4DJX8473mTM2buA/
tFKn66ZDrvbtgIqUeGkPLaaJgzWEFuEx+4cNVMAIkT/1dnFrxhMuxkmiPGQdpwdVdNa6hWJpqzw8
1crx9pXtD3vbQnRrO+o1ASvfe7gE2LTYZqS9THAG9tURnTq+CzHqaqCdOYAdj3XHQbNoXCNVMTHp
oY14fkTU01TzYHhFs/0rtxRLMK9dVfZYKQNuR7EO6UkkbbJWoDQjX5QvHNBNZBjzsqnBPGFAlH0U
ejXI+dT45MQzNrbU5gmabHNIbO1sq1xc57o6yDTIT1YyyV3XpDPbU5+7I+8HZvshyNczCC7MFEG2
zyc2S1Q2Wjun7UF22xI2agzKuhL9S5NMrzOdNrReZvYnXU2/ysa72qTQ0ZmEfiUv19++W/3BtrJx
xxL8Oi2duS4894/JKUvUMy02WHIIARkgR8dynqLO0+3RphT1HDu4T2Wd+5ivcjavidqRg9UHAPRz
pOhk31JM8TWpOHaOzOxDfIK+jBVeAbJtdgWdOOpsD9701Ka1EFvQyEhkccImfkWZnFmvfWUnzqq3
LTHTNL/k58yBkR15sWPOUZG3lG+teD2kr61PqRNlQxCc5jDPoV71BaxiiNr0IkuvCt4pk6D9U7LE
fSstLZ8zxfdt1dbSmA44yXl2ukRi5czDiZkwSC2qG1e90ysOy9JImCsDPdPtWEleeb1ZMqXoOX+S
hECtP8bAuu7BR98yjnlHUTmHngOgbcX//WA/DMpk4M5bFMC1FcKjvjga5/WxRflmbAwHKz3JWTg0
rFpdASkfgX050u5kq7VOwH8fXWz85mpJvWo6V545OqvFiMEtIw/+4CjFD66V2dbrqUeyImSqx3s2
/+He77N579XJc7WMObFDj2tadYlH/6W0buy8kgVcosvusU7EsXWtX7FdQ6YprWGjaDlamZP/Ww3W
8soXQb+wv8139CTMWDQIUL9Z/YwhPmfVgUFt2vY4bdyNXVRiJetAXsKcxq2aWoSlvl3LKTgH/ary
1wm/0vBg92PN96Gb/H1YsUimd0vVjxkLpHxDIqGsnupOy5PJQigqetaWPYS0N1w/iV5VWo4XLZe7
MkXitYFrRn1aqKi0F2PD0dm8Tkq9lU31DHkn/uqCwn0cM0M8SmumHTWdz5PNFRHcWv0xuDl3i0E8
QZNmLOAlmfJSQjdsR1nfV0MqD9DOfdadrMxflz72D4BexbbNs+7dxs7848R1u/PpgptXjvRqYlrx
e5kPdEzceggclVgHFgDioC2yFWE30hGb8sYI0Aya3roEUyfx7U7a+k2GE+1wWaSYvyoPoX9fZaq0
N1zFW7F3RtzAO770Yf4Kww3CUjY0U3/I0spCl4VV1zmnCedDtoHeEbeRm7UQ0Bu7g5S9gjPPErd2
SVSBDiIiGWa8EFb1pPpmWzR+hadsBGfzXLiim9ipEao3xbyZi2qckELbG7N6n6RVTfF0lPhan+lq
/EIKInVg87fZDkuYRtkSL5tlXN6mtLlnNX1MZnMGKUcWzp+bbg+iY4QFlwdorRV+KElEYdEzyO8A
68gKbiG3TlFT6F17YuskrLEFbzvSA8XNJx1cQmXmd+gdK+Dd/kfSdVdIbi6JmKna2dpNtgQ7vb3Z
TMaVUotmjeg1RSoPoEbydrdE5FmqPZCrCSDs95V9wuwgP2EL+u8J6QFSfm62sRZgAmkbpMeJFWnD
ipCtLB0kbHmrhU6wMQz2Aenn45g61bjVcugkf5+sX6h15bQH5F0YVEBIKvI616k2fmqCprZr08Ic
VDxiUvxckth6Qhg4V5Z10DM9ZVsxpfpn6bppZ3Vcy2nlorLPlvVG2R79Uf3Q+1GVEVnh/JRX5Gxd
rhZK51aSTdWWsKTDPh7vGzt8Vj5vC+Z+4sAGa9yJ6+2H1/Z/+oYdc9kN3llCvY74NuVrbin4KaTd
XAZYBL+UDK6DDsJ1PmY0XlhzeMjNaSIjmtL1lVT2Q9o4d15I2rAb5l2gsru26Ped9MKT5cXUY7hm
3l7DQCUXF3WAXDdegq4IOwvauiTOBK8A3BIePYMj+tnw4zvUDg5FhumH1udbabIEfHTc/OK12VYt
4pgh53WWw3feSuuPlhgny2f/S0j21K6LypSGefJIMai3ZwuQPpR+3mwgTto7b7LZ3qb80CFJ2dkO
i19yyQ99qL5qiddqDtlQOh5BHLYBMW7ISprTN+/b6k11vuZpbG/lMPPVNXpBimEAm2GwISDEUbBF
wheu96PsxJPjha61oqooP9gadoCTT3o9L4VNSnL+oykSoJYC+Yvn7iyqedr7iV7WM/2qOO7COw8j
5H0i+Rvi8eGuUIqxO6i0Cqh/Q2siCNGty3ZYVvSXz6tmcIy70SJzRKVidZqMVm+gD/IQ1zh/n8qg
aZ+UKh5vfQpMsK7a0hZPRMEqLPwV9nJISoGn2b8V2I/+W51jbDHngJSc1tWlMmyGwJhuExvzRtIN
zKxjcuffPtTO6vwNA1y+NitnXmfc5mRlvHee7eyhtnB9y5vXFHp+VARWzpSsv+Cq4m0wuLkTxiIV
B90MnRNQ7CUZpLcms/ZdY2hDRHXM5xpKQOQU6uKJlFnLqpYDUETgQZp1tEcPDauyu9os2B3X8wb3
uPHpuzXERV5ax0kRaLbGpaopcEnTZ4W1uz8VJOE6QqRck7CT9pQDVmz748+uA6O46UjkW6diaKm6
BrLKuetAg9Q6mXbGBM5dU024CiW3XVxz3tGLKzt7QfhI86gIGYT3FFs2w5qJMG1/xbBETjao0uH5
/9MXf09f3MDb/7NH46kBdPgv/72h6vZP/SOhGt48GvgufHhMvIb/YdRw/uYKesSoZoVF42OR+IdR
w6KhiqcazI4FocYUHv+6v/s0+IfopyK9Cv8HbwX/+T/ZNLCM/Os/0YT4GcgghEEArC20bmnY/xyL
qK2A9fk0virH8Tf24gbd2eDcPJksRa+j0vQppeTM8ZvrTUfFwSGLA3s3p43Y9T6vW0KJwzF0GgS2
GT+R7K3lBtbZt6nIdplbUNhAw13SugcipPd5uNzqMgx3Q8mNvQdM5+1HagvIURl/Ep+pD+XZXHFT
vw5V9eC3NK1kxiMcHeixxVKtjWr44UB/KzN5RYS9410MraVTbCyM+KDNVrAAE8W9k1f281CzQVnR
kDWdMHQTsAvcYi635UBF5spkeckgzdKS5VOefyYWUw22dLo3spkGnHEQz4FJce1UiQ9SDAaYRKtv
vmuSWj7A0lSdk8G29pWR9TThjKMtd31AIUcAaHndJgy0WndqHxRdd0DFrx+KzhNfDpb5/SK6YV+F
Kn+xIW1hwsN2dldlYCDX/JXSjY0aua9K8QPu1ztWi2l/NC6nAI7mhNiKrq9i8Yv1OPjvAPWnyC3r
7AyC9w5AyXFxqTaZ8jsoCyyWxcHvxkcjZ4fYNBsh1H2cW+e8kQ+Br55Arj5NNbY8uuwjkvnAeSr9
bCrkqUwX5CLRrsVWs4z4XTfhhYzaRH4mGzBeYH/fTvCXccxXxlM+jn9kmuHi0GAnGjMBJdEYBJpJ
jyqQAT9Dxu/0ASyTwgUqRcutsYRcxCifzK75v8czq4UjRNLH7Ztjg3k987NDz3K1d/f0e1LFRG/r
9NEgyMw+R0lZWZBpEVIDEqRZ0b4jb5lvpWpExuKoqvSjqwOdvGrYu3SjTAHEs22axaLY9rlV0vNZ
1S6YqRk3DZc9ija2Yep2Xo8OpXy+OAY5D0A3IdeoVb34AeckAZEodui6XHWD4T1b3TQ+970TPNMZ
y811Cab9XLlByjIOaclHf4Koa49PwTRSg7AMySkQdXM1lq6QKGwltRNo+ogTmC/vMBoZR4YT+Xpr
KXsvi5oD34+Z4Skd4VvjLpbQiJjcVUkAzxmbmkrhQK/8vwZ4cZNNgN7hw6H7DZb1yrq1bBiyhfkb
cKHq1oI0NpWrtcN3zuVLTw/O3OwDwzdQkvJpWhFqUYTPHRfjkpVZ7GLhn9ptXCFFkpE8Nm4wXrKq
9e4JEnMBxKNVPsXsgzaFg+TMxrUq3okDWVvNagQsUUsUKcCpAAdrgeLDbNb0nywJY8Kdif05uqU4
0XRkHifcR5s4K4tDkBWkbLFDDbZggApHcWhg6jygOVl/GFvaBz5nd5tMqtvSOoS2ZmoemtXAn+0+
EU2+GUzzViqVViwdgFvVO+XP8o7Ab34IqYY5Tp7ZvKOfFLsmS8IfRh1iLYNsvtO2Bh9baODs4N8j
LNP5mp9wPukgGdf43ZqtL+x0Vy/4UfAsObvUX6Z9njQJP3OZjtTA5u59hXMas0uKPaZUw1nqsV1j
aFZ3+EQpmE7l8tSDvwKGk/kPSbaIE9lsrm52XSrSlRYKDLvgW9FYEulqdvd0nZhsb9itolsua/q0
J5ws0lqHqclumaA43oyAoHzVzM1qqLW9NnuyXL1Gt7Brv/rVchW/Sl5P62Lm24vVAFKrxbcy6t2A
G92iK2NdpYnvHWllclAmeWtpM653Y8yGnJU80sOAlXRk2l3iZrligH+NQxNTuBUfcoHFxbCSzRJY
37kMkNdske9wZOx44WW/IdX/mVsj3VOxzERAwAGhkReoLE9YQFjGYU7SRmNuhhlbLsQqMuDCZCVI
rvtCnm+nB9oNsXa5AEAEC9mmsI9YHjy0srrHpD1ZoGuymE+ADNBIMCmajYm9Wl6ecoIE2ej/aCdm
aklyIh+ysiKKXuS+JQGvUVMfx9GyNq7IfxC7dkSo79FOcf1wKT6lGNLWZsx/X3WYtHv6rta1zO3d
Mhl8bqLYlIF4DusxpspnATRkqv4BEiI8hpwmpxkXxgtPFzMBaVqr7S9NYWhM4dWDSQXeCh9EG5G/
/jIChwt0N8drP3R+wSl/q4vpc168Zy9OD36hBVSpmcc3vK0HiC8dsyB2T+y4IfuCwd/kCTh5v7ov
FmFjxdEQ2jv7PlvkuBe2TWOhH2BLictt4GNAEoHUG68Had8QhEhm142q2n+oC+PS2e530wloZT37
jnoyqIBStGjboP9cBtykouzUFC9xXegVqtQ33uk/oMSbUxPwCRXKWIeluaX88KFcqos50peVAiON
qk4OK5gH2SaeOXEDcUm7YA2/zqQX3P3uQw42dC8k7M9xnI4ms9x6UnzjKDF7XAxsNAx52YCZJYbJ
tY2pmMJg3u0n+R07dPC1cUQK7VNOTbWeQwJ8sh4i8BwuN2DjXiXDkzNgcmIk0qR3WP0iDI4rP67f
/SnNooH281WDnavFFgJgun7u+evAZwA6baZlRHnSC3E6d5Uv1Hr5rJrarOo3w5LQLS6TaTORdl97
udFEtDVWpDpNR3JeeqTaofkfldeJs1/yemnheKwaKGL8TJiSZPA8yZBTolz2Q8jLtOKcSYR/9f3i
91KSSgmNnaO8mX0nvgMK17D4dPZrVgRUVtS/6IyjT9j19qHRxvDi7I3ysovusMjqrP4NkOajZBIv
suDJHl3WwX0ehhFdh2LFjeidWqerN0CAa3T3AcIjfUMdRdegR2lPZ5bkoRp6WqRL/bYEc3/RvOzv
HDWmJNNYJHrKOFZ+Nv3A24HpI1s7KkhFRf0st/gU6XwK83jdLJp+aWD/zxZeng0PtksXRPdcmPG5
BhG2RhqUWw9GCv90p+iY7MYDvz9mCHzQ+EbKowd2csRzTgZ2cSLY8M2lC5k6UZnxZFpNsbVG3iwy
yMu1bcc3bTmuP2m6izf4k465ZX8Nqsx2fdXUB3CZ2073HmrsXFAg4HRoebH1p0zJuAaNAKwfz/D3
/R9FrhO3LkZas2/5RWITfKqyreeadAwXB/8zCyyyGmUYnAN2u6A2cCpiFBw2soUHKpLRuEMEri8k
DS5UeoyYdNp7ZdnTJe6t5ASkxTnCQbu3lrzfTJnKP0yMt1tLt8zrZVFeSeXXd4Nl6sivpzcELU1t
JIJpz/uYSFOnw5/ZqnAg1b6pcSB3Sf9uzJkAXpW2j6FlPIX4+zF12ctHz2f2xCqAN9U8Tv6aLtB8
DT5qfiZccoNy+PZwP6Yj+2rEZoBZ3E49LKycl9EAAxZZC9BAP2DYiRfLPIwj0LHYzr5JZJhPmEY/
CTe2d2h+/v3Sgkk3boVuFcxDlrdG9FcZ3jS7CMMNJoRJXjslVCRvBQnpRFtnXpbLqlmcC7v8/dir
Cz7Lg2EuZ2dSW6reWGOVEqGll1AoSl6sfhNTHFvn6iS4yqB4Z2x0Bvfe7uZ9Xep71mfFvqPB7JiW
wjrgXygPAIO9iNATwzKu6Fr94lZr4UieL549y5fJNxMWh227dUWcnBmfCfBlsyo+W1ai2UosBP0G
hyvjiFAN2T0+xqFejuFwq143SdeYsZvt2Ajj0F0TmCgCaFoiN91Na9qZ/Pk39s6jSW7lzNp/ZWL2
UABIIBNYzKYcqrq62huSG0Q3Dbz3+PXzgFczQxZb3SFp8y0+mQiF7uVFAUiked9znmNFpjF7WTur
8VNPzIhaJ5FOUQQ0NMX9ewyl5NzOf4XeIgwlEROfpNLJIVyScTMOhvYF8t8lMhc8G7r1dJ7xzGx1
ehxMj2bN315j8dEDm3ZL31g7Wu7xkebf+OLPSnESQ7heeNnPwN4ZMbIF1kcQ5DuOcjgRu6FlK2bb
iM11DHxToZT7GQCslUobE+b2hmxg2cE186BdkWO2AyWREIBYs8vg6GcGNlpCNYkqs096UFfZoVCM
fbVRdU1py6Ilz5KulUK05lVi8ZfW48QU51KyyZaYY4lfxzC3JS0Xaz+nM28I32bTdFcIgmDMNQlV
LcUE1RW4NZ3MDd11+Fe2smoJhjtNjYuUDHhe08iHIDMslIhoE+R3Y7DH10xlySnOoyWPAvsiq9P0
MxRuYOUZd/SosVwqJ3WeWqIM5RoTV+WxroyfMFU6L0Zb1f4zXqp+Oynk4k08/4hmJ9j0M9vitjEe
Owt1h5g/jRYDu0HQ3eldtw/p5KxmVVcX1YCVxjZaKv2skeyGAIg46kIMCXSCDKpJlbefOvKJwAGy
ivw0A5QksOB2NVZZq54R2Ccbt7aHq7GfC6J+k6V1Vztb3dR9b0oUjNIe82Vru8+KlneYEAhENer7
LNvmkLtsGtdp12b7wqhgFfsoVWZAlzan97WqWa4s0V0nRMbsNWMOvNhVT7xiWGk+y1eIfEXHBxzL
x7AILZBtwwtCmCNiPYx6yqBRaH2iTVB6YUg0kYOPY2MSVkyh2HlODIJF4NIQN82Xn3KusJcOiagT
cqQFZ5jeusWRfJGK6tOsZUcjaz4JFd856XxZCXljdfPirqbeZwIlAfD9lBZIMFG++hdF3+IFKdNp
bavsxyyM21hjAxGmaADSRbZtS30da6VNz6Z/hADaXfSR2AwoVWMiNlfStGJIU9Omm3DZZxT01iA0
4j2qmmzfY2fckJpMauHUXpuJ6lciY8mnsXGJlWx84di5gGC1HzoB8OAFNKwVqH873WGP2rX1onzs
DnnEARH/5doNppwZRh1oUXzpq/xybhOOtpF/jyaGWNpOq46DSA5RXNXHuQ9v7LKevVSaBZrX5ibg
d666GPVSGeIlSOudq4JwA0H3S93aL6FejftAcOpSsz1zKkKYImTD8Sc5hRNKXpIQuYgav+iK9WvS
k5zipoMlpIji29Jv2AIkpYE7GLQS3u9XN6/uLNHshI6tgd+Vby2e2bay7eyWOOTwgKaKdvQourWe
j696Ob0oAV0iV9CqNLBM8KjMrZiRysQZTJ+53steHmeBVifIVO2pIcwup4IQXiecbDYgjXZhZv1z
qJl4pJdTZIh6eu1O5A23jiTfNwx+WBwRd2IsnoWJeajjH17PChqNlYbHWGAehMqDonj0MrsfN6lC
FEWpiv2Ctghyqh99Xz04fVFs+IFYi43mWxsQsmtDzRET44RgAps9SP8Sa9GnrnSzdRarIy7bGf+i
dmJbiognjE+8o0/QC3ElVSj7u1rOm7nvfHa2WeAN9ZAjQQBSyU/e2mR0g+nWOA7FKHFGh5CwcFHy
aqLdjgByKB3pyR6rMu3xCFwc6YoWKR1ZuadS1ByEaVyDBkYtgVkWvyd2ib56btqAw4eO475raa0a
pYxXkdWeLIyYtH6QHoHstanp9J9NpBWmQkNGVMq6nAnNxSTb3RLXEW7T3Ko2nRFdEBx8BS4yh+Y5
v1jMSZsimFpM+d289f2UQ7JKKYBPiOv9RMLthe2M5D+G7iY1TxW0SHJnsTSM4TWfPLguxJ/2/KwJ
8wgQnzOqo5XrXAH/KjRCuYSt8xMp5q1cazr1pdg5brgzdKe56AnNckmJj8cmWGmTf+0nZCsNTnip
a8PnuOqeNWpCvkNvf7KNK+ym6BLmZM32zqM4iPxBO8VxFl7rRfhVmc1F26PZW46CZrv3JxZ7xu+u
NhNB/wQ/FFt6ugKNyaG0eY3ZRluUCdcz55OsKQ58TtuESsLGjZI95NprZENYfIKN3tfr0szwTZDj
S3nqmz2a1QYO3k7EPxJ27l0Ha5he1SrWNPqdracyNvdOie4fL+ZYfnKKjOaxtieq7JjX06ODS9pX
7b3tEoGcBMNnYtPuYc4wJEzKOhNOARRgc4p0NWYzOe5oENF+ImmXEoqx6Qm1O6UiQ9Q01+tgnpFT
W/4T8dmH2WpNmHh5RdC5RAAmhlsT7xtnKT+8RvJlUp7orquR/TrdEOyiLtXR/L4mLY0L3usW/o4U
WVzhjid3HE6lPu3nXN4WLYImNi8h9b0VwgZk3Ra1K6AEa39urlt2yNukaI2VpP/OeKOTZeMLhLw9
Mg00jXNCYU4tohHQdaw5OJiR8S2DGAGrIN/OCOFJAuchIuFU2YnUXYK2bA7/c/zELLoBprWzzOFb
2KN49NHeeWMfXFt+/bWv5dYxOiRI6TfQDg9TK81NjpfyNjL7YGNwQtas4bJO5v4iUvoz/9iAKWhh
yZSbUC8gtuTFFmRh9VUEpUey9UWY4WVznNoTpLWvYyh+dN9hz7IlLDpKNJAaXroWugd69WOf1l9E
Mg/H3JmuC5uv2mL76sF8iL2RhpcSExsqe5fV+Yub1w+AvI8lcdpZxclSRBgLfYq/U98/0h8DSJ4B
PdXyVl93sC0iJ79G1LV1EaRwOEZxptrvZWMSPdahklUy4IjWb1orupyNYt34/TZrBwoZvXNltn1y
Y6q4u5Nz1tfDugsnWXtFHJjZnhw6tmStbNSVKEejf0AbgbQ+Dzu92fOxo/DX5inVvw4hBacxS+Zp
j0IXjhKNdHZnoWVsSmRLxL6yi+5vuqoyvNzO2p1VWi3dunlJoLeqKm42ctTD4RaMUFQfqh5MRMgz
90t3OxZ2/a0znSK8HCy6ciHb1eEmGdiDbUQ4J2hZUxE5DqVyoqIvXVNmxhcsXa/UI5DQWlES1o9j
iz0d4XIGiSzTxYDrxMF13nnAv8vwew3hZWNaA+Pc76o6uxejz+ZRtLQiEsxKhx5Ms73HeEsZx3Jy
8z6Nm5qu3pB77EPtybNbR6fbrINNwP6Ei5TdI4IljmhDcpROkdQvWMhRyBYF2OJdjMx79JYEebSp
TG5XRZoG6TqZCCYuWw7EoEHAMVTKgiFAJW/WT3CU5G1QoLpCG0vLaQWJOaWUmtcio0JhMCNnw65t
M+B1ZNMh/M3R+OMu1UtFeR/cznU/ENXO8pt1AXlQTXMEIxWYV9DbrfqqznUz3SYDuP8Nrx19bMwx
EMholxmj1wcw6VfTVAXZgcKRyA9tFjnDUbWUH/HLwxrC06XlpN2vqlnEh6I08oMzAi8mN5wA6ZVZ
afxvhRwvo3cwnYIJ4WNl2loCy8BCFeIoU8v2oEuCeWvnRsXWpVM5lHxldxfobjN2pHm3FLWcnP4t
/JcG6Evu+I8gJ50v4MZLUqbIthTbsAxDODJElGf8uFZtJMrJtdvPyS41ajS+iuOKeY3kmGZEO6K9
Q18f4ucyJ0/HMbbKeo2wQh+3QQKscgPrN7uJDKfcg007hbhxJu637y8Mc+rp6TeJ1xF2zAcaFMiV
xCkKiFT3J9pZck5fah8VGE6+dq9xoDoaaaFv4kQ9V8PyOWro1/sENkqalf2OTleNpn1glg1Hz00K
4ckuyXdaTNx5V8AvpxyNAxZ4duaoad8LOFl+UEzrLqtuda2hxUIM09YQjbWx8FVuc+XE27zKOybQ
oKXFUu94X/16sS58q7W5ezKaOSCg2o61C2y6jKZapbdpm5hrv9brvRiaRwrFzWHUK8yfS7/zwEkB
20eFksCPNfvelEZzzNBTbwdVL4WavL/wrTnak9t1G2rD3qyx0Sakn690o7srAufS7NqLvu5IN9VS
/Mc2+Acz8tlWivEp7K3v8GaHqzYMgNuIaDilmvGEWw/ANPFiKwoJGEul1a2LGIBDISq4TwnSTj+h
n1PWlSepDaEb7tbuAD+6GAeQlZhW1pTpqN20OAu6wdmbnAbWQ5+6uyjJ8jsFX/oWW8RRdh3FhJYN
TBfgMfDnqdrKUku9XAzBniYUImZ02zuCL8IH129PyBa/OoMPPcEaLlIqjjvsJZbXGMr66tM72JLp
SqXdJkpDEcy2bmJqx8hNBBq1fjoIpO2HDAb/5RLEfoN0G8XvFLQHZFbPXar7+4gBT5uw4flXkDL1
rmT5QJG/lmZJjVS55aYrib7WdJJKu1xjDQ+R70NBRcRFcbNbRbz0K9pr+m0GH4l0BhAPFJ+0HXbP
wbMMpW0LjOEZcwyWYB8hUJJHxzJB5tm1dFYSjZ6r1tOS6qdUnQiZwpE1Y+uawLFiA9gGKcDLciYR
Eo4rM4eTVfVF1TDD9D4RsHgyrrtmTlfuGLIpEOVidNjWEiIfBGNtJwb2gY1TR2z9dKwVZhqu4cPj
x8TMdDdNMilXaa9zHB51x7Pp62wMzre7KkkEuDokNnTV3Ay4Vf4UijFmd6qFNNHUHTZ1azfCU0DN
FnyppIayNSkBkKJh+mxW2bTFo6jvCjCnfkIC3lgYFuAy2imhr5BjcfTLlu4G3VA6nzfQF1Jst3b+
wPZcPFBmklsOi8FjL8XtSMAd4hZEdH3+mBnJI2ml+b5I8y+JKYJbgdDzEgXusJyhZ6wSZnfkyAJJ
q/XnU6iDHU+oMa4I71AYXaNhBSaR6YmwlLteuvFmyHAy176bpAtl2X+eA86sOA7Uhdl39S3oUxj5
5HO85LSX0dgl7uJCnXu61pm5akc78XzyKjC+VSQhlOPOqcAjWS2uAKociGArO3gB93SXpi1FJF2z
cYDa/o74xW9ZqneXJUr4ZKAh4Wt+cdP08K4C4g9GygKZZdRPQd1kmxltzgqYfA2Ar2mYQXK0WnnI
hgnwF8W04SikhECGy5sSniG3fsu2dciQ/TaWsbVVf50GY3NL1scl7opks5TMOKAmzxSSgqNdk1Kb
Dq24xwRIf6Golmya/g6XzUXOQrohac2AMDSFm8qss63sZoQ4uv4jDejxa13xWE/zqXSiA5C47wJS
DwZf2D1JE2PDwtSxmqQ/rIqqyzwZO/KqaqebptFoqwSJGNdpLx9wA7QHC/P1TdFV6YYdnLbpXS2C
Y2x3CAnyQRwgNG5xasfbJpxOQBLVIbX5+M0ykp9oK3IZPTaPoZZd1hrzXxQM7aXfJ6R/FPiQfLlk
TuTFC8IFl6VTjmLfVtp8Sb3TvdHwva/70gUhYGjGqamQGMrWjA+4q5BeJ450bp2ASjLG1eGJD69d
5KrD8hl/KsvhRi/yJ0bDY9hACXMm9RpTVN8EA6VavxZsa2tEgl2QvYCW0O6o1kPSt9SGTuPyEJj9
AUrhWRlKf9+yLG8NgPwHzXLbTd662Ws7hU+RbnyHQCjYrU/PukjwjklDmPhV5bgPnQbZnYOxRSX+
Y22LZVfU7yOetwetTR5KixiDdeVikZmbDpdt2H+bAkoAkhzizcgvPZlROFNNHBEhIs14Yv6MDRB6
ZXeryEnGnRWNu1FpnyM5B3g17QiMH01vO8xzuoWotD22EurA5yPWRmTa+9mU1WUukhdMHMFBz53q
UWsnZA7htCmTed7HklP93BC0PKLg38xWZu0GOhXISSXWzwaLZ+xyYwmJRNtClclWqahARKcd1Rhv
QkcRBFI8NE73mJlWsnWoDp/0XsUnO1RHPpbowogGwT7MidiUdF+tDr90HEMTaUbaYnMLxrNqaH66
dRIcTcfZCAslsWsMOPvcS5K3PxNptk0Xz5nI2xXqCQMpd+Sswmmwj75PqdXUOMbyxZDPsG982z6B
wcPy3tIAqKI42f5/hdhfCjFbvKsQW0X1fzy8DFGKIOxn9ubh23/9588/83d9mAV2x3WkLtna/hSI
/Y8+TIi/GZJ/0eyFSGhapvm/+rC/GD860yQRB4D6zP/j+JjG3/jn6JxaHQNZlzLVP6UPWxLXfo0X
E2ysTQqQrg6n1zGWMM9f1WEWQ9N0QG1jo+wbFPj8PWxSZ+SyP5BVhRWQkNCtCSMw4mSxCpOrOFLc
n/tY0kZFnpwg3s1q277758fTu1Gsv6Ws/j8Sq4r07x9LCVff02j+/usoWbLe/hokmqP+ZvEKHOlK
k42PXIIf/57M7LgEpJIpCe3JJCRM8Vf+J5jZ4Q/hf15EfWCWSU/+XxWhYf/NcZQQLsm5iAld558Z
JFzhlzGC6AUClbOE74pFmKif5xF2JqlLEmej12rhATjmJiJvCr/Y7pfH8fd0jf+gK36DXb1t/us/
f489/PtlDKmjhLH4UIwzoeI0V9DHoeJ7HTlARavv0onx+E2gF0it5Pj+xYwzetVfN2XrXMkmIxBo
1u8DP+GWDN+cG8+p1RXSQPKrquFThNcCS/eCUrbK7chRf2Uh9qud8Abd1BfDxxiiolM5h4exvrOg
Kuz8oHnVXfehbbSnD37jEvT4fx/n358IO1bDFjx8ThG//0YDQYs5umPj+S525wn7AMV2hz2OAScv
1e5Do3qoDHNvB9odvsBqNaMFQ5Qy3lixe6mb4yHRKOWUEDQ3YUWhThuzD16auVC+zn8jY8wAMbXM
cfbZBBIiNgDzWzWeUDhqCSFbGV29w4MMdTg2LzSr+GSN7cph57We4/EUoLbhTKm8UWT7OuzoYGvd
57CuvhD9dw86Yl8UFDGV7pvb9x/nW2/cFcsI5ktDCb1Mhb/wwTVbQRlVPM0AQzo9yKnZRpFPjkFH
H5w8wr3F+XaV1Jwk50HfvH/x5VX98ZikDmoKMS70teXH/XJxvXNKmWDA81KMrLn0+Y60z+9f4vwz
ZVEwdJYYmwWDHZZ1dgm4tZEFNKrxMkBe3dTsI44BRiEv37+Mcf7Gf16H9QrdsrOEhZ6NStka2cQ2
v/EIa/geLF4rApEiLLQp8dyZSr2EY9ImmtJgM0fI5qq4/mtx+Ie5O4s8+renufwEglF1pj80B/z7
96dpo2NK0wTxf2K5yWUSxYt0uexfnQHbX5sVtXYBJ3t6jkqYTL3mG58hX2CITTvnUreTkt5zlkbf
+zJNyq2rCmdto7g7zJMc9tgaMmQqttZ8GWti2yr3qoRDcrJz5Xok+kGdIzONo8eKKiYl+54GmtHJ
667UOk8EAbWOQF33+DTHePYfi6US3sbBpavjUeBnXGp6TU85oR3hY416sFrdomAB+mGgY4hLs7h2
ShNbaoR31E7ieD3UYLcandJoooHJhS3STlh5Bkx57C6IrmkT7VkbcGDrbpBvWaFfrawMVgQKbcjd
0Lay3wuTRDKg3O6ljQzz/RGxCNn/eB22xcSN2h379fnIK7LOSXuOrF4KfXZrkuIIR2AI8aLNVFvs
NcqSuzZ04TaMzphvSpqsnspr6xBWQv+OM/yp6wSU3E5QVmdkU+vP1CLimVZ64GiQ0oJT09uroA6Y
kLll7ZnkVcoQNRjOujKCL0GMczAihpRFBJ8M0Y2rQHd+vH+fb31gbJeEQSgCFEVxBjwETDrac5PW
TCCN9pgSaHQK5uahAo71/oXO5/1leEObc+El8F9LnM2pA2EKNcYEvC16muzzata6NdIx6pEdTOVt
2g04JJv0MzY//a+cjX/4ab11j5hlLIMPe4nPPbtHHZ2/UbZl7TVRkXyvaNaEcjQ++zMSwvdv8ny5
5ybhHOjCdZhXxR9XolWE3173CXrJ1Y3dVfQ6U+s+YJthzdZN5Jff3r/eGw9VmuxylWFiSHaXHdav
M7Ch9eTDJHrt6W1kbRuhLoxxRoQm241fGieC/5AHfhQL/sbj5KIKu7IBWJW3+ftFNcDv6RiBZMxo
029wEF1atFFWpgV8+P3be2talqbJi1vywU2+kt8vZQ+a41ZJVdP2LdFqJi+C+jLNJwTqLoANexjB
6LQ/Kp3icZMlX9+//Js3ik6HnRRHEvN8yMrKIX3VZdzUlOkyTpsybHcNiIT3L/PGoEGfYTk6u2TM
otbZTbpdKlvfz+ldzWa/M+f8KQL1X0yoRmVqPNCOcNfvX9FY/pG/rtyMU2kqmzVb2o6S9vm4IdV5
Bmy8JPa69rOkgWOWzSGMXGbfKaVkOYYbDXTiQQ4Qmx2zjj87TbkdWlnsbAlqLJxK+UH29Nsv2zU5
Kdim+nP3iiwLERYKb8/09V2riFEEF/JSul/rEfAqknWkgHp3Y7sAoAc6sh/s+t58Da4UFidRQznS
/H2sKVodVOfcyoOyeNe6A9XG6RLM9xWSo9c4nYLN+y/hrXcgFBBu3sBySDr7jCapwc+37cpLZ8wn
VQFnu//gPb91S4JZgfFLL84436AFMu5Sfx4qLwCotLPaHqu2Vk/YHJDP6sGx0z644B8nkGVg/XJF
dTbVBiRujDUMdi8oAJHGQLKv4QTFxKr1L41dmpTNVR57Fgn0GzU0oDHkZSeTz31DN0+Weze2R48Q
F8pY5imogNDWSuBVUNH395/+W9+2ZQhWdmksh8CzjfPUGKRw9l3lJVr8pNLxNIjqCvzZ7b93mbNB
lXRdKGXX09VpKn2jLcHI6ZjAnwWV8P6V3tg+yl9v6Gw4FbB6onnkhoBxfY0gH9AJvE47+dRm40dv
+Y3dsvy5zuEOdMHZnb3lQenA3NKm8mIB6Sa3LpPORUGUGFcN6njdSQ9akkJSswpP2cHd+zf61ncj
WV91ZUNq5j+/f6cDmbsDIq3KyzB/w7p1+tcmQ4Ty711l+RW/nG2KNqIvwM7Mm5yFq0WTOkg/OHS8
sXhjxQOvigzE5fB2NjZG8uv8phIASbrx1BfDZ3ec74wmvlGhf69XGc0Al2TH9+/rzVnWITuRec5x
SQw9O1HlsjPHuVSl58+gyrQcedM83ZH8Ph9GxeTnE3igy8bYx3lKH8CwHj74AW9srKn4MLWBtTLZ
eJ6dc+Jx8kdzzHh/JXKHKn3WwiRYS+IFjADcUJUAiI5+tGaab9sEIWmGLeL9n+C+8fFzVnbxokp+
BjSPs5cLK4eeHKVwFBq+N9fp92g27nqA0KvaRoyNOWVRYqa3gKfFBViswSPLYRtGltqCzzY2FFOS
2wZPkmdU+UUAFHBdNH26G12q2gRwbVAgJYeU1j0cs3JNgNyVa/fBru21+6YOG0A0w9OkIRrLR6xk
o5t4bYuCv6Ii6SlBqdsQvY65QEP4nQMOojWAYiiiW0CfHIjvdCcRsGykZuSryASvS8F+xAKX3A9h
CkStsG7KWh1iZK4XoWsPG1sRfRziRM+Dsr20oPwBl0Jv1QYPI2a+dZkg5q/Hy8CJ4I2FIK0hfNGf
m2W/yjSMXBa1BciicEzjMEp3gDPvJeCE3aQF8uDP4jocURw21Mm2If2Sz8YMLFsv/GOVgZtrUMSu
Gse5xOiY7iZdI4m77Hz0jLAmCUk3LpLa0ZZCxY/MVq9RkxC5PB0iDVNEAOxgZWDtOWJ30g4FuT3v
j4c3lklHZ5NpKPxRLMhn37of5wJMO6rfdsDHNQ94JsIgvNWb6CZw4zv+1Acf4VsX5MDlEFhn2stZ
4ffxpxw1anFYlV7euRMIHSdAvaRvfSO5oOGJYBya5fu3+EdJi4XZAVkoKKqyt/ppzv51PrPqECxZ
I2ESzpW5IV0q2VL4iu8LJFe0/KKXDiKpJ3uYlqVr32ZZ9r0sWghZAYx5s8TBRsrnwYAAicFqnK7t
Ns9fLc0Uuw6S7iomBmb44CkZb8wUjjCZJpil6CoYZxMkxK5kcl1Ua02ZXWL/uuhGYmMAi1xjDG1Q
0yl80vEcb9zK/EGKz71VIw57/8G9MVU4ts4OQXEEoUCzvMpf1gFrqIRqOxiNGQpJwGb4o1vcgxhr
P7jbZZCdbclpqCzzocstUzL+/UKiKctuKMYCOHX2hbCUHQeOD3bYy9T+xyWoqJtEdhnSPN/hUq2o
6LD2gKIG86kZalRIeY4KHU0DIo3VsvuRgbhVDf7L95/iW0udXJYc3aYjI/5YdBK43GLEuRHTJkwc
+3ta+g92k91gUruxCX1eY4Q5vX/N5SP6425tBvFynKBmdPbmEqd2Zh1oi0foB1IPf76vbLAxMBd3
lj98cLG3Hi2NBOrBS7fjj+pGN6U+oku39EhmvQHmC2Wmy9Z4PY6lKo6ape5FJe/jUP/y/k2+9WDp
XkgogfS5qFf9PmrsQYaFZhml1yNNNRp8Jz4aoyLqNmWFGmFJd6nRHrx/0Z8n0rNHS5GS9AyHTEoq
z8tH88tHAU4+a2wWNq+f3eQAxoV0IY5rVmO/igTjCMRTuXJGokJku6e8tMmT5GhMsl9DnOOxKLfC
/43ZIBimeR3UwsaXRJjilkTxTVDHXy2rpBaooczBsrPOJag4o6nvVWK/ukn7WZWz2IAYfRRJZxOK
5F4BFtC8RnPxxRXhSylMhNkxqmua1EfqNFBDrQSZnJuE27qp0LhgRCRgGMluH1X37z8ec5mX/ng8
lNI4RLqC8JKzectOLVm6o194I+G5a11hYjSXA1jZoD2YC/uClF21K339Ylp2B/gEqi8pnoqkAemr
h9amRSG4xc15sGfkSwaidB5GZa3jyPosHSw+cQDBt5DhR5WyNxYm2rr03gVlCEHL6vcX2wZ2FCZ1
ySoBRXg98ntQZM3GhoSQ4BLsISL9ynE++HbeODQa9FnoCbl0jl22hr9fNU1H26xnu/BqNJw7jExk
XqRUIErWZUogpb6L5iyDK6n5O8xdiH4MThZA6fSV64tHACav49A+QRIdVgCZb+NSWhdjlVZbHef5
ByvpG6vSskkgkJX6iXCN80+uxLBQqc7KPR3Tdt3GDwKQwSoqCJWuMLIt/zc/sw1XRoq+TXQV0lDw
RR+sS39OOAbWLzqYPDRaVecz6hhXpeE7qHi1KTmmk36FThmZzLRtQ2OTT4uegi0ssVYfzOR/nh9Q
PDu6sihyEnfCWPn9ZUEyi2y/j7BudSQ2agbON7TMqwkHrB68Erd4zyhdjXZ3StsP7vmPtfjs0mdH
F2yDRpjpKUtkO+0TfzxMi7Qa6en73+8HlzkviTvQWUJVEcOH+PeUpx3FVdz1xUf1pj8W/OVuDIsy
3PIKyff9/UEGeiY7EfMgh9GqD5hViyPu/mz7/s28/b5MB92FotvNOvH7ZSDOdhJsVEGfItmZrXUf
SuuKhInX3nVvUEmFeP3hItfV3uycf+niLPimUgb7TrE86l8WihKQBIeBgIuXQEI6cUtC5rcpgcQy
lS9VWx0IHYCnWj/kU3H44Mb/2D0uz/eXa5/dOF6VKAwDrh1EcODcFMHm0qnl0EeqQN73D5UVfxod
7WEkHMU17A8+lD+m0uXyaE/pW1Jhpevx+60HuRrnIXHBeDivIab7OguOQ3VtpvF+0cC/f7PLvfy2
4pxd7KwmMmsBEFVYBV5GunrvQCzpu81gg14FYvDvXeps2Ppk47ocDXOvAZxUDBkOt3Zl9HcmRfl/
5Uq24bIsIAuSZzONQEBWSYMPBGKQtdhd86VVNHKUnacrssD6f+XOaDVTWHJMV52XBDM6kjY97dyb
QEruIhPlWt2n5c6vyYfEH5h+MELffGm/XO9shKgh6UEb8tKioLxRxnBqagC9pGfp2Lv+hUfJPGPh
AOZrP++jxBPV4TSGi2LgGl+VjnXlNsW6TrOB7eFHzfQ/9qTLYKSvQPFa55B7/t4aEo592GLc10Su
Nz7rbVTLq85ttw0s7zhFj6CJx/dv8M9Vmc499UD5s4Vu6ufVdKvWNb31l5fXRetiwkLU+OFrW2Vb
IyhRd2aXVVhBDEmnLbaK+xR83fu/YJnKzj7B337A2XfRYQwib5nvvSLuPErl3qJDkTrD3fuXeWPV
YMhwgluEbWy/zzb8aSVnUp55uI1BNAV7c9Kzk+6joYng6s/boUjosC9jJ2j8lGH9OnM37cy0nbCH
lab2JYp0/84ia2THjgAzdL5tFiTkVI7DdhLT16mMad5S8oOWjC25GvX7RKt+OEVZrSLH7D2MHPWh
hduwSqvyPtFNuVP4aCezgcgvTvFo3k45rjRMi+OhN8J+N0RAuMK+gjnTj7jFDEK8fbN8pD7VYLYN
cHdR7t4FdW4d/SzHFiWota9lmxQ5tnfGOc1yF0C5SEBn9JlD5o0e7Os0tC+LPtr3OWiVTmSgDMFW
F3KGLALQyeiEgwFWHP0B7HnfuN3NnGvboXeTfV8bppcr7h7SyTfMTtZV5VufAupbxF2VXmXXOIqy
tofYpj0KiBCXvKQvdgqPueV0vMZaDfFDlNgVgxomOmn1e1kWRKXaaXUYSOvcaFqLyhrmQQehqSgB
AbgZkaMKNvhtGIMU6nLlX1tWZnio5GAFyyVW3ubUJI12Q2goCDRf/1w23cOg4bYQuXkNjPGQGCUQ
HjmZ+EWbUqI3MNXnkOuCnjGby0yJloKfNp0mgsQ3YTKTGuFjc8+juCaQiCiQii/sIqx1ApOW4uEQ
Akci8Ku6WNATV3rN1rNrCbkhKnvrxq29lQH+cpygxVrPrEMNMH1ryVY/DHlwaWiC3k+WDofIMvpt
Lox7uAkvfoaYPx7uI0MMFxEsTQwMdbEmcgKAXVpe9XP9yjF75rbdjaB+jud2bj0hgGUPerEf0BZs
LQRhrIEJ7hv0AHvXwJJpxgY2eBwopiB01p3EFo6YDW4qF3siWK6pvPPuBp+c42hcwFJdYX+aSouu
BnCP7og4B7+wI/wdGOKZaD+zGAArhRfQappHA5ELAV8VFmDggp6REWerZqu4sLpmxG4YEF+PQxjU
UfGpIOhxF4gYCpkzDLcOll5Oh6I7aI1/KuWkPw9aYF9gz0luatSqWFs6XF6NO+IgtvxLCZwW77Q1
fLFzcmuh4eNfgXgF6bzPpV7tewKHgU9VgNPaobZzAlQmXMjhysRlv+vF3Nx2qN49Mg8TJmeJHaG3
QfpoVQ4gpCyPGa0KyCXkwjRN7BEYIvnjxZPS272RDcWL3cni4Mf2Hefo5IneJoD5HgUk5kfZvoSi
zLaxSQ0bdFQzfLexiIP6t4aeLEyzgqajTRqcz7h7iCY4sRQsVvB9160/bkuiYDPhtrs0bOXFaNqf
VTgax0qHetoBGicSXJHPlJg1kDNt19W8k1l0nJCrpoPb2nFiI9fAT9f5TFJ6CseNKQX+6qUZBC8t
kQK4NVhfM/Hf7J3HcuVYdkV/RaE5KuBNhKQBgOdoHr1JThBMGnjgwpuv10K2WkW+fE2qWhMNNKmM
qqxMEPbec87eaxtkOQNknC9agbxsE9oT8kLKnr2Ftp5vRk0CqCDALPRgjhPvsoS3GXZYYztXF254
GFbqRrK6AexXPVryCkSruJBwEZ5bEBJPGoV3huDOrljlJhkG8SQpO9zYeuoOuR6/jGVwYeEjwPfT
mKuyxwnXy4F8JfWMV5fQ5QiOGsEDQTLs+qHZa/gZwW0Vr0YnjYYHsxD+RwWW0pNig55kkAXmTmmM
kAiEtB72xhIGrOUevBvHdejCnKYp1t1cBDqhyKMnp/pF2iWXSBWvBkVfR4F4EHXyCqlLIkleOjWy
bI8HY2vFw4k+C4AQsUlWnxVFXlcrDzj/aMvISDA6G9m9mWWkzWhLkE15apvZ1SyTJWnHBKrNjZT5
1B+P6BHwyhYm/GNZebAMVoyKjY83hdoloQEROJpO2YxRe0nP7jW3eS7GZoISP4Q7hTw5jyXnniiP
wHVa632xaHsZUra26k8BfNwRreoP2kPfAv/l9j1gCyBgg5q8tyWKZFlcDwCEUls7l3Jwl2lbntkQ
MYF6InqqruFv/NQt9ECDOawwzTGUjrchVwZW85UErlAO7p2O/EDJxKJQFmvibs4L/MkW3BhgC4MC
5rKDdQbE3DXr6CwoDC9o8zcSj0505z4q4XMJ5w4+JAEXJpHG0XuA0YOU8fMQ5ENkdHC4ujc5K+76
QSc5UQGaCC6OZukSoIBoLNFuLEU6ZfX3FIpSOEkbmud7LfyhjC3YxABTujDPtdQi8WZIKoJWiksC
zbYOcaC4TrLiWlJ40wGS3mvQBYYJu4pRXjArBgzVGoyipJeoD3q+ruFeJ7ICE+YPSW+u9HQsd3xn
3M62n3innlJ841hHVu2oFD/B+7tAzE/lurY3oXNtBuZaUkb7GSfYOSm353WrZF7S8zgOtbQk2Jy0
AYxEjf8wajixkjDK/Eo3Rt+Say81+lXMhsQvHPgb+mSSJmvPG71qrtNifAN82Z9UzO7bk6wZQnPc
RGYfN49TNPbxlZHrRV1eBSVktBUaSfIp4xTAkWy8f70NO1ZWL8J2wsNsy2bjd9CzCsbAAjtPpyxR
6zMLuw8eFre0f6jDBWEYF6hx70MdjrUdf1dTHyksmbnT7pWxw5hMrT4XlhV8eYnHqNw0OBidyN5m
reSl0k2ZDXui0y81QdCPzEQVECi38k2JjZOptq5axTqdm2c5k/z2O0XA75tfVLpYOpam0FJeHJRq
g15KYWh3xSYMem9QSbkDtiehBv36qv++KVU4aRNhu66QFn2olEpT8GhBnxU8+K0XxCqpOnwl5use
arvcE3ZSfdcQ/f3EZNQzumyptLrQiiy//6GBoUOgRhtM92QwTMCg8O3SDniK4X99YkdKQYolCGg6
E0hNO+yARkksF4xOy03fdCehY2zySEINWa9lzORfH+rYk7sUZmx+lGUMZB100UiXG5IWaxcUj5IN
ACj26Vkt7vVG4FMsGoZCmu5PtJaF/d3cc/mrf6uR/jz0oRCzzOugiFuu5pRNp2HM/MBZrLKB2A02
IbwzC2IXWSe9bv/1UvvjOR++M400SnU+EJGiERRJEsDaKICgVcVeHduTr6/vsSeGFgKoa+LFkYIu
r++HJ2acjXQUBW0nCZg6G9srShSvtLuLrw9z5CtgGIqiGqgiuY+HI5hQxXtKnjLNkaFzTQf2ITSR
TttGC6hEsr6Rqhx7aKBwY8tBmm7T/T54wWWzs1SY2bwHUwPRsD/Jy17aEgPyc64FLUQurxtM2l1Y
RScm7IOvT/bINeWgTK5tHfcPkVifr2kaZWlf5iW3b86ZCLSkbCYWIKUaDMI3b+LvnxhYGIvzR1WR
BOBx+XyoSTTE8NVVuYkISTgVRj6vCfjrGT6QXJgaiLjmZh5XZAyY34yNjlT2H45MpP3nIwup4Ntg
cZJWY++W6SHB2Zuvr+ORz8zSA+I2OnynsWZ9PkQ4m/DRY94/wi5PgZjb2l6jnDBM7ZsDHXk6EReh
rCFZXNWtQ5NPTpRFFAx8Y+CIP6rVdT2lr6Vkr6omPLUa85u3+9jj4VBhmMyukF4fvt2wrEYgDcwF
GJnBUDTXdQkHaPzu6h25QUt9qKIhxy/MYPnz1avjbJ7UiFcOScJTvUgTDf3q6xt09BCMBGjW486i
o/X5EGNWzLIAILsZY5iOOXmDamvf/u+OsTwkHz5QoToWZuTwgUoIEWbs6Lbpd0OHIzfEUVHA02zk
118m0I+HQPUyCNoZxaZ15Hu7jF97oW8jefonVmf+/sUPSKGKZvjgcvWjnY+yyXEKa77v8+Rnv9Bj
UI2vvr5kx8/nz+McXDJLD/vKEPT2kOpAT04JkbLtWwhp3xj4jt/+P4+zvFYfbo00kLRuVZwPFr8r
bLRX5Nx9Nyo4egwDe9Hip3KMQ8tAByTJdMCuUL4Gq444g6r+botx/BBMJmkgWnxsDqYRgqA+soo4
jbglvastzvpe3359R458yWg1IurARmhwLgcfSxkQb8anoEDOlBFv2J1PefSzavKz2flunH/0bMir
0dnWaspvczqlDjKT219sRvYnbjRzSv1f1qogiUEdA6+Bm4+nevkZPtx4xSlTp0/NYoMOae8sWTy9
3a8JoffIdfqmUX3sfJbNH5Y6CxuHdbCYmkObGU4pc6xWvpqb6zD47gtz7HXRsYdYOv5dJtQHN6cE
cmmGRs/NmfKzpaosg5QWY/yN9uXYYZCgAC2xVIW7c3AYeCS5HQYsMlA2IdCSJlNT9Wj1N2Mo9ciu
leXSYnfO9ERBS//55sz0wu0g4wGgCX1RTnQTo7UK2kSIyreEAeAIBZpj+W1t7AzaOUqobobmR0p8
A/Aql0xJL31Z2NiOAfOB0MpZdTZpKXz2wyfFoN8UJcmZC+0XOLGi7XvD+GaBPLIcfzqDg3W/iRqU
AI5WbLIWpEX1syXFKZHLc1UnbVqtN1+/m0ePZiBlA9nN/TmsmUKnk8H88zDHdezL84UECEmKKtAg
7zEByF8f7NhDwE7jvw928GnOR+x7dszB5IherZ27UHYBjjx8fZTjp6QxiGRjiIryoOYuorRt7JEL
OIJo5IUBLxNtQnTvgr29af317S6fzj+PdvCG9j09Z1FytLm01uBZNoZ0H6nfbDePXzh0HOqijsPm
/PmpDnqrAtuFjAWS20oqrmSn9NO6+uZUjn2n2bH/91GWC/vhw5b1kPgskzCLKQHx7pzOLQGztHoV
/X95OgePuEAc3U/akpqhAULPXzL1hwHS/Z94DFAqwbaggma/+flsWOvsPu+UZR9AyvjwrpnVppQs
n3aXJ1XON0XX0Wv359EOvTRoFwBfDRwt1OGrh44/4wedbPBY3V8Wn7L+OMtqikyEueLhw2BWstBk
c+JhIO0aK8IaQts31+7o8/bhEAdPQkPSoEzaPE+Cpfp0le2y8yPtn3reMOyy+WRxQ+P/+Q4xz4HE
1vEYDBNcGoBNYbkSMlXxdybIozeHBc5m6YHtcFjmh/pkFabFKtoychstczUprdeqhavnt18/dL8f
id6aQvW76PLU31pQhSocOYGUuSkMc61p1a5pmJBU3UVC4f31oX5f6TgUdjGk4tovp+7nq9erIlI6
LG+bQLLAa033yB82kRLtpTTa5NoZ49oiab856O8PBgelx2bKMkJdtDKfD5rOTmbmxcxuIZ1XsvVA
Bvg+b4ZvHr/fv+AchVQl6kT2jRQln4/iKB2a7Zz7NSTzCksJA8B8lcoPMKboKpjf3LOj50TZTEcU
R/BvyvUKU5kRgoqHLpL6CkaTTGJeOIyrr+/XkcMotNN4YekdIko8OCmmkFkaJVPORkv12HGfceZu
1RXffIiWv+Zz245+O7MzHf82Kq7DkkGeUfgS2pFvwkYmKMIWcntrJ2bynUr82OngJ7McC7G9idr+
8z0KC2IuWgeORV7qN7ohfJD3l5hb/vIGeJHXa3ghqOPRpxx8I5Q5zbTMgiUNnKr2bAONJEm236xH
R543Q7EB2CBrRQ9+KJMkUroXI6mFG9WZIGeXZ7kMEA4YowqDpdCLn18/Cd8d7uCcKK2HgLktOMNh
WjOSuLABcy9TAKeK/bpsfvwTh4M4Ar+HZjUikc93Ch6erPZmz+EA5UHY2QTGvIkgqBK9QM5M883L
e+S7tACdsGvhjKDeP3gwJqeJhlrO880AFnVUwmdjrlbI+0gE38fTtO0mayuRHPH1SR758H46qvr5
JDsTbtpUFvkGNYIn4hmV27iaGgIycvNvL/LCcwrfysu/vUwAnfj3l1JMdRxG7cG//sfmrdw/52/N
v32iQH3+M/9xHr9wt8r39sv/65Yc5jI//F8+/b3/N+hSS/H5j+lSq+xfbp6z/vm1rD8ippY/9Cdi
CvUzH1nWRY2e3EKL+i/ElCP/QXccvxPa2mUx+8iY0v/4pW53+EOU23ym/2RMwS8z2N9TVC7aXGTV
v27A4U38898/wp+wMx5+OcFbKdSM/J3YJX77QFv6PE6sLsaa4Mjbjk34TTpK5bMKZn9LLhOpVnJg
tKvOEXlAtEOQaF7f28pZreT1ZRsSNWPGMOfdVpclgupVacnb0I2JPMFmOjVNkUc+U+jxIrStIPJk
nDt4tFoozLFS3ClGFj8FplZcN6Y2I36LSuUKkRIuBEdJT0WZR0TmhohwDHWEykvGm2fR+/bz0rJ+
1i3QTtWIZ3jbRJwkq6DO6hUBxknJtkrWHiLA/yRTGOn0WCSNmEhmMOXzCFwwErA5l66SemqvciU3
XkVMUhbM1UgVbkcckYx4I9ZBFPVq1eLNaEJEHHNWbrVMNeh8cx6Wnxmx5WyTkfG2W+WqKVwF2fuP
urRm0saVdF3RSHmKW90haEnKMJDCgy7Rlkxkh4gh1J/T3JhOAqC2fmYXw5PaTYHjikYjfjqHk4oX
wZ0aW7xKRTbTNyQ4gR9JLHIqbkCOlD5sLzJVqzn1UTtXKPrgEaepfILofFMM7UkBUN+fTftdDo32
NlRzcMktlTaBKjPpuxURG4sBxM7PlUxK9oXIL3UUwK9YN2ABJzXRjFRFpH/A52pCDGZgxO9CPOPE
qYmufCZLQkap0jsRqEo8zvLUPo5pJWDMF9I2y1OyC4RYjjnU8IzVH7neaqGPj0NyE0PaE1Ba94Tw
9uE7FDwDs/tEckOi3KVKvW/kVj6vg06jc+HoT30dPSESmYlekWLLTdqwObWkKiKkL4MfVhHP11VW
TDSeOMG6X6wHZHfntPjOJ7Pbh4tXxEohkHq5PTZcFBoatIbgu+RSNl0FlWyepwXm2kXBd8teLH0x
WuzNxjTk8cYQCDd4gGz7YZ4VzY8UeJijmG7nqAzXCPLFttUAzbp5YWN51VTEgk3bjKuwbjXIlZGB
sC1Lbnr8XRuit7ww5z87dputcq14NwcUNdKo9quwkaQ3Q8GJMzbdc12QZCF37eOgTldZic1ITmF9
F0rfnUVYOMpESmj3dE/mSARlwFn7haL9rMw69/TIhCAO9X9tNdYKkupAlgNZTtsk66YdaBRgRZFo
1oUD93ZA6je2zlUTpPz/iUIofOW8NQoPu12qOYTn+lIYbepDH6/ckkR6rBUSPHESoObruaXo9HLJ
0nuC2SRpJXRl3A5pGD+Vjiw/1ro6Q3QeBtXTJ1FsUpNYAADsV6Wclh7JYpTErRKv1FEeLlodYFqW
m/cT3B+PvHvtJ21C03B7pdEe64kQdL8Nani+E6xhAn0SR0bLBRkxV5XLujN4m1JJ51mdNH8ySjxX
hIn4LagsggLRDNbm1HskN6onIYy5VRoQYpOITme6rDrX1hJnbpHMuKon3fFIu3bcSQ+bdRkoJcmR
qclMPyoa514lkeeMmImJD5AMBxiyva35pHQFtzqqSMOfCW0P9/KA0Faf2IBIWqw1ROBY17qAfW4L
K2gvRyNCeVZVzQNKo+BmnKZBv8TZgfyIXHrMV/FP0ntRLchTeuIMw3iZZYl5w7TKSHxt0MfLNI7M
xA8V5Gpz05Q3oXCC27a35q2etg6svbbxUx2Sqi2Lxk/4aqyZusdePo3S9dAvwX/pyBwRL1ECOHdG
RUA+iYN5Lhkh24/KWTlmYvKqjMxKfruAQIL0yRUmPszZGIMTQ7HGywm0LGj7uuzfjG55w/AtPMeF
zprhkLP+3jm2SC+D0K4eangIvMGmMG+KymqUs4yQ9e/gIsrvi5vGCgsI1GBWqljLKvqxt6MiQpkM
2LTrPgInFgr4+Wa3ktv0JI/VE4IyOjctUiRkNghbC2iLIA9unWL2KKuHtGBjatpzc/lhh/BfG6mP
a+6vVvmnYmWph6j/DQU4HCvvwU+lJXSmI8RR606KNI8ojQeY1fdzOZiuiCsNdfF8S7geb33xovEw
ulVWNihnpVsCB/f0/1vCOhPw7ItQ3ikdXzfy3JUZw2nI5SHodu9MomcXceTJ8vB8/eP/oh8c/vgK
E1MqFPzGjM8+X1SzthoRBjo/fkf56DBOZ+J+HqK7tEdwx4tv1nTKy6xqRleo8SbJZH1nJKOrjdUK
ksqGTKx8i2zoG5PebwUGl3URNCwDUBO06kF/TZdI427pw66tTLQeCof7jHAltzWIogxpf2ht/7cR
z1/aEx/fyH7cRf8Pd8T/aHP9f3BPvEgO/vGeeNM9t2/5c/b8cUe8/JG/74jtP+hIMQS3cB8tQ3GK
+b/viAloZ59Mn4B/Upouv/V36qr1B4IVtFWLogSBxwc2r6L9AZ6IKR4MRgQR0OH/ypYYxNTnLTH2
dvq9Kh9AwJEgSA6n6OmQp4iQixRF3xivil/L3bLwsZm4lGObXdeyKKZJ+G4vy6Rs1dKCzbhCcLdN
kqn21WVRhTUWujT6ph3J2KTtpBarr806HNCpIsBXI2AoxJwEee+nOsPnm3TB1nMansqEpGYiSty5
MDo0oDpbEMkyPArdq9TuH4s8T7CVDs+KGBD6kjn8bpGjtaqmKfLUoXo32KjSPSKCs9UA9wPe2MBc
BKGK3A2WGNuOppvgHNlEVxFISUuw+bVzUZZNTEEfdN0O8m24bHC02NL8bNn0tE4lt34WEqAITRMN
qWYp6cvUwuogWVlb89vmudqP05VIBC4CDQbbNliWO/vXnmsg3Ji4sHhvCWU/Lhsze9mi6ezV+l+b
NhvqQxLUnvlrR6cNojntfu3zCiCqm0irjadq2QrWy6YwYXco2CWSH5y4eZqa8Oyk8B0DLrtJ4Tj7
cpG0dwjkQx8ixA87JVtBgQvnpsuWNF42p8OyTSX7CX9EfK439byGOG7cTfl0h+WLsfMgh+cE8uS7
prDV57IGf+9XU6v7MUv2E4x8MpOUWQW4kPbNiTFmPxBwT6+GVTVnsZ6ZO0TW02NJVvdP0o2e5Znw
vmX3TlCMpVUGWWn12G8o4Ts+jhY5l0ivB8tLSMLcDYbkXKA9Y8kyyuqELE4S3/Oium1V8tWE2Uhu
7ICUE2r2SDJ9vrNThQy9pKxP7WYwX9nYkFpam+lrzEaJ/XeFlesqMgtNOm/JP2237ai2oCJY+M+C
oZWSlUFa4MncG4nh9WNA5NZYA2phtBV43RhWxbYvJVTYgZ2lCQ0NtbiOQnYiLgo1ohQGsuFKw2rP
5tDQzhDwX1NyItHvF+VpQaJfPUcYcGv7wRyyvWPDgpG0yctF9qC2AxXdJO7ZVJKqUU83WMn1G5pg
6alVRqDTlSqlROrg2RCBR0Lw9CBwBVWPvZSV50al2du2Zr9kFF3zMEpDvCZl3XohIicRPhb6+cZs
0oBFnxsYhibAfDbK63HI25sEkslZnhvBrVzmziaRrAJux2jYp2pNoG+XMOW2mNNcE56bXYxNnD9q
E69s1pXymSXPJOLE3ZSUF+pE0DbRp1q8LgZbeihzc7zsClUS7kQJybuP0JqA6VxKNr2EFUQYzVVd
j+9y0MvEDhIEbrWUe6bdZf6sKAoYV60ji1qO3SjKL7IgeEzl0Zd6Sybr5qIqrc4fDT3dIZeI0Ujk
b904jHhHtGJNgsw6TzBx5riDfa2QUhehH3njhT7eKtnkFkHiNVZNgk0errsEknEQh3s1aV4Dopne
2qhGfRg7CikJup4CSTvVlSiS7gC02FF8VodSljV7oaexMa3CoZmTadXQnsX0bxqByqSuGUR3z6Dq
dKa+fyGDMn1t0Sk8GmVhXgZNpJ9U5EW0dXs5o1YlDaG10c2bmEgI5NhWlZ5vxUxQibv43K+S2Hhp
2wmMy+iYnoqXqSCJbJXpCtneYdTfN1Gg7QvpGibyZBLvYAkf6MRw3lVj6RLqQJCknUY/EqcNLuCU
9udBnIfnXVfgwVfxx6+jWjL3ede01aqRtDW0qbNxiM/awDq1u7okGaX4qU7aDqN75PZNgdWTBBw1
HuNdENQ3qNcVv3HkK2MmrVMUlj9QMHqaUZGWl5B8KqVVelJWP6ox8mINa2iIWvEUEJ19WWcBnKNI
9BdOkpOWRo1+n1ukDosM0a2LnxVKp5LIktsywV9TAKZET40WoXOWRfNPKUuSv/PBn+v5JUPyNYqG
FFBZG/qdyAVpbHGkvfcW9Apwa2R09NPV8s2kOWmez7rVQ8BQTrlfjN5NudzFRTy6RlUBlkYlc2um
1RpzhXJhZ1KxLUZ5fFWNNFuTPmJeErWpnJDmc9PogIKseiLu1MTfUkJL9QQbSMLVLfLb8LJs4b2F
K55fIolilIQuIWs3WS2V131Dcyceq0dZsrPTtkqsFV2fV75T67EqJagFvHHlCPfX6oha8aA/zTet
4tzj3bLWRRGt2R2kuOKyh1BA+Sl1KkT2yRNT8Km+RFDG8ziOrZeps1vXwZkB/+OJ3jekXlThrhYQ
q27OwwbkR+GXY7sJlCEjm9OhGFVQ7KnpnZ714aYq+hj0bUW0i07OdcNaeWu14V2gVzW3ubF9smVu
+mF+nPshvembpMIKNfRnOJjyrd43kVeOXbTu8EP57EEAIOg4eLBJYQcs9+HY7RuHYlupVJsoTAGx
BJTRjqnddBox6NsCoa29QGcdk2Er4G4mQ6AgmmMVT3TfmMJQDZMfElfSlS13NEVacia1JLhIA2Wf
Lm2Asmv6daoz7Latvj5VzWD06KthCZn5UrUpXcBxXied/jgDQtFibFfVNfGgDUxns1GNRD/R+kjv
I1eLaCi6RJiIaBVZgWzdS1mYUuPaveqrdEra56YR5Oc55UWhqGuV5kiaFfd8uslHN8lIbftWWY2x
BEetjhKgNypNpF5/UFrVQKASbUfHOVetitTaBPhaP51rpU47P4xYAc1zJEkEm09LoJufyAgrpHiH
lrl2S4aRHl2YdUIsShg/sKw+02HC9TXigHPIEp14LOyRPOupqtlrMRyV230zBzQvg+gU/x3xpjH5
eKbb9PVLJ8KIKF9nvJGG6JKt6HWMBZSoesXcSimJY2pDBFejsdqZPuFUncszz5fLDtKXqoyUG6yY
lCXLPi1KOlcdAuPOGETkG5Db/bDsnJtBzbmWg/NmOB2B5gojn37UX4gcIvB2tOor8jN7FpGgFfjL
kjOUpjKQgk7vB5XATBKtk1WXsfFeiQ43SEsYXhTP52RCq53f2mOZ7vWGNvR52jU5BB7NIJptJznt
MLhRHEzSTp+ipH9InYEU8mlqJnxMv8qA/y+Xbifx9u//+lJ2RVtP129hXBYfax9Kkq/qpW1ZvHb1
c/PbH/l7vUTDH6w8vhKbXz7VS4RUEN6KiABLxhJEsXT3/6yXdKILdCTiSxFjKUykcJy10b//q6L+
4RC+gBqZ6n2ZPOh/pV76vR+Akgx9DkNXfj5mogeTNiSJXRalprkep2Fa0aF2ie8yTolFvtKkBmcl
sMEuMKGqE7tTVA/BUJknc5irux7PA9lGAOvZNq1zJb7+cB2PdVqWkv9TqwKWHJ0KykLgDKBwlpbB
B21PbDWD2up8t+dBCX5kQRGQTJunBKQKTUs3YmiIALWgfO3oYcrZmcAdj+UUxNBODqTpZo4nsaq0
rrmVor5Z2IFL8J+ksHkj5OtSbVsFuksYxZdJObdimY/oNBbLXIUrlVAudWUQvKnMcrDWRjUTlIDv
8JlEJuTu61P9RXk7ONVFNAClhak05vulFfbhVJuIqMooHNnHQC68HYuuHdYByzeeTAUPd9zFeJal
eWdLYKhqqYt/5IaQereZIgoFyP7xObl2yUWM8W1jB479iq1PYVsmVt/8pL815TQm9QxJFxoYvxwq
1SLqvF524miTDPN4mZAXf2cbzqrGx3TCOGy46OvJvhujsV7Pda9fzI6wd8lsIf4q27DzAvCguzYo
41Nznob1Nz/d8rR+uo78QKhLUGzSa2Bsd3AdzXI0M+oGYy1E096UbTXSA5Rtb1CyfJvHaX9PF/ZC
p8WLhZY5mIH+6Rsxw9+INwc/BE2sBWDEz0Fv4+CVwmiFGKUONfr2ppSdQ0ANtZMwt8Uq0dPHMNGF
P2lEsTdZUvuR0eieLZepa4V3ZInFiOQK5TStyARvrEE+kwwAQdUweBp59m4T9uU1lbcgB1yatiYC
jbVZGOqlFhvDZtQVqsvkaWpqBSionNyDvstclvH0vmFq7JF2u8kGVfdqabiNzEicV/RLXH1S5x6+
WxffRtoQsVUIVeS1fWk9ozNRIhryarYOJJWINrPvC98Muugul6tsI9fyGSiT2XaHXqcHXejL+GQK
+11ZO6nkko1Nsjz60IcuYA+CTA+JaA5pjvTTXjhrp5dXjpLcYvccfbbusDBp/r8MZE082UpabeMK
+mijtCZbwhAaRT2PFu8y45DVkBn0QEQ05G+SlClepaQGaAyu79DWgWsJssndHoXCvZyQVRaEJFXM
kGGfHLPW91K+mMQQk29atQtWggjOXWSM5VbSq+aZQHEvyePizMaKs66mPj/pUhW7N50RF8ZovSPz
miDwNGdvWhlnBGcmUM0yk8IZgJroJZLATfz+0aQUZzDcojeHsMmValf9TpHEjQbJ389rGkIMANeM
V4eN3E3zo5WVAgGR6VxklVOjZOtjekmN4zy1Q/DDtofLeZL7yus7Q7stmdF4iAZv42EUGSFqk3Ob
ALV/DzORRKej5Jh7fLCjR/Ka4lpqEeJaxTvpTinXHq3BuA/ViDGNVKv5jTmJ3icn1twYdRlv2HLf
TGQ5k6laBa7SkBuB7j9rXRS4t1GUkImXKVPnQTAeiWgtpRXJ36M/qmW0rpRR2VGmx28Mkg3PkYts
VQ72jwngHPzA4UcWOdIbQTs48scmujS08mmMGEKZJRd5BhKxMhMz2NDwepGIV6+C0dmN2VBfBFP7
kw226o2OMIjG1SSv7FXSTsN+ZUhAIKDdV6s5KRo/5kHKm1E97WfpKqqSqywwmsuUfb5em90uS2eN
eGpBNmkXtK9pZlwaSjBvhira5yIc1hFqExgU1ovUtxjoh3CBHdgM2+OcsA4n5o6pce2pwJzJ4AvI
B1Qb9XTsg+idNkiz51sjM2frIvXHMEMQKZXUXCtBSZYfCfWtV861QihKOO3qoaa8E84bS3Xj4rNv
PZ7J4UJM6bxOk7i9nTLmWGFZ6ZcVHMOCMQ4UjKz3RW1gs4zp4Z0ZVZ3mrlHEMqMna3yCKeH81PJK
3yV9ZD5KKByeQN7p7uQQeB3kjH69Lkth9MRw1bdGM1+XqjPvoXHkcCY188KuCtgr00PYMC7ie2ec
NUIh5dUi9lISpX5fg3u4iaLgZA6y+aTM8+AqHRmft/mw4EjMrbLgZpNgIouyVtRkmzoJ3QzjVxi4
KKPuPeUdfVIx2dhABlQaJeEYbhfD7DprB4qrKYHCNmS+Es7Jpq2BcrgU5OKhKxJtl+QDrxuG7y6b
unfZmIc9FUa9Mua6mFdlkDGNDs00uXSIqCTuW31MxHRWB4O1I9yRCZ4G4kOm43cSmTlE85SW1dRI
6d6eQ/Mhxn1SeNUwFqclXjmKxvhH4zD/r6XomiyBaq+HYbalbu0iNx+KE8VChGDZg3M7FNg0+e4q
143alr6sNs3aNCO2UPIIuwihQSR8I4wvwqjT1qUVP5So/GKfwI1G+HnfARnU0ZS2YS+prl4o9SaZ
K3NTWm19ImsNuvelSOKZyD0EdWXoSmFmMlMHKR2TMkr2TrTLlSp5HMiZvpPTQn6nrTucU57+RBEZ
n1qGI3Z6IBm3IyAZvwgddacMybtjVjdd5gBEdrrH+deOKgpFsY4wiy3J1MUuRZdKrrCwziuL4UxR
98FFYuZX+dzeJ4D3XRC0NyxT0YmmjcpqgD6+yxxnLaulODHr4SwxmwtrMrQV5e9e0KZypaY0vDSu
650lcvpieqVs03i2TvVwPqHBdlV0GTG99kBKOP6SkS5AK131wDcxoE+BpxFn6cs1YatBEvws4N74
UQPkOq/MbBtOIb3kXjzUVVg+K1Ul7mI1yVax3pWuo/W1n3a6sWGCSIZVpicYF/XR0+B2bM3UCXlB
dXU1On2006PKutJbO/KjucrWeYZeWs27nLDOWr/o8qTKvErn+Wbl67fAOtLTkh3f3eQUoFlz65V8
SWgF8V2XIOhWpuCy6ntB3nCWvE963p0XupmfJ4EVb+3RKCj/gwF1BEDEt6KJs3cr7IZ91VehX4s2
cQsGwAzVC/lyTBzRYMuV8tJXgUSilJAEBSIZtGPqJmHL50tBdN4RkT32QLIpWuu11BWNfVrHoIpW
BZmrhVv1k6wzUO8lBSD5WFKVQ5jJtJsptmqEGnGQFfDMqyryBykuVNfoWrg2GQ33bNMJLX8pWJyy
86pPBuvUzDUU8ooN0/sV6AvN3Bh/q+zJPEDltiD4RN+IMW/TGxpu+ZkSZB3fJ4eGcW8a/8neeTVH
i6Rp+xfRgTenVUVZeS+dENJrgMQlkNhf/11otuNrSb2vYvd452BiInpaUJjkydsqdUFia+Xu43rp
FC8QaVE7qo+1uzUHqxkImZkgADTidBh5vBakEvLp3LCH+HfX0NJOdEEy3JoV89UFj3nHBqYh6XlM
Stqc2pEklpHrYVJFQrhkF1kDA5joz5biDlp6zal9tI3cuO8a+Be77/MLWfosupOjbby0CF71TFl7
1BNWWArfw7jVz63HCyuTLIT5oR+NPCioAmw6a6tL7LCbJ5RWfRtPBLZbHjUUBjQ6tdT9CC1iVnMV
JiTCEDlDyTmdo0qJew/bqXZV2J1NZJAbX3VJmm17FC0hq4x+mjvdOrdcCwJ+qKJnL6VdLFSml8lN
7/VUgicJZfCroBFQvKNEJwEAER21Qo+OGciMvnHttjzI0h1urd6uj2bXERxlUrsKrEBJXmN30xtX
gDmtKyPJDCrcm6quomOS9sxmc0FyvUkUDV1H/ZtszfRIobDRrJsoTa9MM7IeKwCjF2ZtK+T/Mr8h
6ZrDyItL0iy0yvtFE2virb20tW+9YrilvxmFBQW8NGRXmyhIH1OuG1blceWa4oICsMd2YSJm22Jg
XdgJRN9jaGbtTV/31llVTnAYC5vRUU24UqWeQXG4dXlDZkcq9oK8SkgQ6uXLvYz6CEUJpchCI69t
XdJN4CBYccSxSFQkQtvr+oJaZyJfnChKyCfKOsKPkki15nU6B9T1zWmT/RwC8pl0xsufIOv1SfcJ
RwQyKw7Nwu8kED3VwviMs5cSh+XKO61yIYDIhTnKnhT7xRt2qfUC3kg1MEiThEwS78SSsXBM7jvd
JN6pJ3Rf0FCmWb4Ow9C++UE7PdGV4R5sD96qzZrpZy7E87hwWtU7vZVU9OSmtAK8uGnFBnhushjb
lDJfBdK1A/RGfK6QmO/TqMdf3zj31sKmDR39YYsmzFjUYbRnIxRzF82Yphb5mL0oyUoa2AgBchPQ
YjL4EJth/UV4Zi0atAIxGmIiccH7W5zLd6lax+nHMHyWhacFoHwF3cRsg8CNrGR3UyB565G+AW/r
R/1dDhcsyrhs0cglTq0u60U3x5VAQme/y+mid2nduKjs0kVvJxHeVYsCr7AqLaDsGV1esCj0dF9d
W1GMAq+Eht3ooowes3c9n1b6agcVIzfe2BWXUwWNCtIcYQB0qYoHYqxEDuDa9xqF3gFR8cDFY+Br
G2hgY00Tt7aypfYr77vxkqLsA99dVrmoVL/Td3Gh9Ho/2HeurbxNoykKhcdSVXv1LkvM8yGAPJoy
Om0MNbcHacv2nGv+u9RT4N9gcvZW1epruL+woRqS9vh8PbRWctCcQF0HenE9qDTfZJn/GNf1vLbb
mmHSal7jNh5otuT9cnp0HdGYX2ciM85HQiHvfXPGKmgv6sr4XWiZB3ZE/HJQbIlbGt9YUWbiQrIN
pDaCTqDTA3ssuRZycFaByx617fzkELMAbyLC/yGqYh/gyM4EDz8YceySjhUECRjSIvxMhSce8iER
a6dm5GT47s+qRSHKSJed7EU1WqtxuKMq75CPColqnd9OBHeuzJwe+ki6bOZQJ5X3cq7GTTJ6fY8u
r3Vc0r8061bRLw9UTOIlCla9aFZjYzanhCjslVmzmgeT4VyMwjaXhhwrbOmcf+aLA/oqsGg0iOm3
VUonBvkl3ivg+4PMXe+C/knxRgt2eyqGYAjhgxJG1vYQowW0NT97pnu7dnZ6LuJD0FjiB6rG9jEZ
/WGb0m31wGBLL2vQGWey6IfXbm6by3mq241uYSpczixLDlKlFu1qpcX4QBLYD32IAeiNSfrbonG9
fq3zMSDeC7na4h/ceIFRnVLa03+9wyf/B/F+B/EugR//vSTmIv3xysvSfZDEUE33/zUxJhIWBOAk
i2NYoHAYuczfRcTeX8TzAgYtciuAsCUS42+M1/kLtROteoQ+oBnzl6CcvzFe/S+PlFg2VP8rTcxn
UAw1DrkqwFEcH2XMJxzVy+nYA/Jqt2yKapATx7lFOK62VlRm34BfX1RcqOEJNEIeZ7uogD47bCrX
ko5Ig2a7FG7WhSIqPdtBfd3ZTXRSnvYfCdcHV8M/xXhfD8clBy81XVoC6Dn5BPdlUvcn4jWbrdtZ
d3bkhxbaGTbDgtKoKT+fRR5/gzB+gT+Xm8wdXurtSIX4DNT2Tes0U8cR6fBdVuE6HPs6ZCz+Lkbh
a6EKRwL5J+KEJ4H//qQzdGTViNKfmm0dR+1+YeCJLUN8TWRlPPFpT7KT47XqzpmEhETtqcwbbvlL
L70tn4rJ3ZUMHebKG4J5RSbDpW5HMnTN6FCyiN04XVF/Ey7xNcNnCcnQA7AsnrGFnfgIYgsTm2Ee
xPlWaOrcreqzqWivvDiY8OazUUn0ftOD+K8K9izhPLRD+I+38l8Ig69cxnIChJDzsi3m2c+R2COb
aRxrPuE9RkMAZgltdqqgJbcB36jU08oVuSSHwNDWfqetqUs9I+/rOMbOq64PpyoetbXS5x9EH31X
NbP89A+QMARG4Jug0uDmvNafXsHUT1CQU5G9jcyMJD5EFWzZYws3hepKHdBLYhq0JKDlYDrE82Gc
tr4Rrro+vNWHk2AhskwCIFhUMA5+SU1ZQHg7TYN0WzDb/dbE5LzM0+Qk6wC5wkEz8UeskmbOrso0
L561qLmLhnneRFoJ8FWaQx/2cua6mb5zw78mjwAu+pbWBXtref1dF3VIjfo4Xfu8IZtAVnfsaQ6T
E2dPMBtmb/l3NqHJWggOa0PPEns0YFwUnhmKSVBARZnC3J0htoIHhYrR31ypvP4mtnLjzS9z/A0R
fV58GLXgualT9djyn0etivQ3cMVBQgE3s7cp2WKg+Jhq+IkyLUzmzWjatlIgie4aZonYbRc5mV6S
u1qUF94wMS4kFGxR08VWjYzGLqrXXttkry3ZjA9NRlUUy1BmhfU4zrtS5dMWgbG2I4igGh/R4xli
N0X6tHAgfQAOL7KD5zbLppKgggvyJ6uwzzT5q+BgdxaRve6q9P38LKmpz5aZrn6bE+aTVWb40UXe
qgo1educkUWq2wyXU+2scsYGc5X2MwU76JfyM6vx1O/EHKABtCp4LINo6ekateKp9NzogozS4dzw
aBPqjdw85CrN6DmXdr8pJVWUa5X51AU2eDKPCW4ysnDtatqXeQTZ36YMuyun6MhzzOmbYDZzaaxM
YOC7XTv4ICJ+LPs15KJ7Fswtgb0iN9s3mSbaZdw5cjok9J9NRNKipQ4RToIrNKM7z2tqMGk55Vou
qjEbYP5Y1HpzwF8v+ZGOn0HCoz6ppwNbESM7ABBhPUlV4qzhxL0tToxs3dcSVQ0BhIV/aabpBCZJ
KmK06a0MIKBzq3mNes5oVral7u3YEfomstrx1bRrGHxDSNJis8YI3LCf1RSfz22sCfYEgmaJLBPX
UWbLAAFiod3FlQ9C0DCbbsqawTbssh5ZtjP7AA/QTS4BXqTMVsS4e871qFHadvAXoKZaIJvGm+xf
/juO09bA29kC7szgcee14ytKwIF+mgUEcib/KppQgFl5fE8oyXm2AEYzyJFcICSvLLKTlgfdPrWI
sov0RuYYYYCdIiCUVblAUekCSg29RU4hjO31tEBWKNHN0FlgLHsBtGapj2sSMsUpWeCufAG+/AUC
SxYwjIkS2cwcVPftApXRW/aoQV6tTWvK97kEyCgWaA0lwxsV09hmFtgtXwC42QD3axdQjvAKlONi
gepGwAdeVvu66scjjVreaViAPS1Juk2+gH2icm1Uh+QDVZZxQcSjFWpmdzkZ3ZmxgIUFqGEsivEg
9MYI50TN+9nwb4kyQWyBU2LVa8gryly71CuLPboRJ+HYKoPOXq84qIqWdYqEy60FYUaqCoCm6dJj
VNbmlQnUKXB0H4yU/b+z4KCabkiYSrDRUWRv9YKW6qU1/x4XBLVg3XxqFlSVQOZi06vymlRRF+Fn
wUpeLDissSCyLddkIxeU1iqEixm8oxX6HcRNFzyXRtAZpfHUyI18B3yHIn+0Hd3auoDB5oIKt7IC
IHb+Axaz8dg2C4LcACUPKeX0Kxig4A7sxt6UQM5lZiA1dt5xaDY9FwiykpuMViAPsNrOTJvRqCpP
rpMBZetidh5r9GcXEQ1Sp3TBvDFm18c+Ud2mStk6aUPlHaxpOJNDPG7LKk8vyiK9HlKscSv3HVaX
C8JOW+9w0S+oe6L5NPuptIUMGahZegfn33F6c4HsXWngdovzQ7HA+WxYvW0s25/QLt6a3t/60qAP
qGTXpWs7xDbdb4WeN1jl7zzBPDX53hsYK1YSWe0axmEskzjU/XE+s0c3uC6LYDoarqqJc7XF0ROe
9ZCwWOwo5iBBGQDmzFAjABNMRrZQGsNCbuCvmBHUzDcBsaJ7X0Px01UuG0VrhBKaF3qkXoiS2IMy
KWY5PeWWKo/5Qqi4jRpf8tyfw4CQ4WKVapV1plQJC5OkfFd8mU87SQT0VV0xFYqFvCHUZ94aC6Hj
57la154lwh4BJbXzkD8DBYrr1NRJGDIXcijGEbNVY1uFhpitVWQlz4CvtCa23YykbGGW+CSjLkqD
igKqpj7Ti7wN/dQkGniM+PtJMu/ShaSyrfqtL+djX82vmYQ3RTmaryU/ARghemtZnkK/KG+C1prZ
xFpXVmeu8yRpXgsifnekUEPeygpQoolDo0+bqzlxL2Fcb8uFV6ul+SO2/GbTAyaESblEnkcZqfmG
sQb1QfrX4xNyRJ5hLqvfpoW/axYmL9JRyZJjbaPzhbuKdmXWwfilfLdzdyjXXM6XYkoSuM4Sb7RU
2i/TEzcxWchxMCNN9JM8lAbfNvq70l9uLY2DWvD/NEiC667JR6R3/kiEM64lJFrKtlZkYDUrXbJQ
5bbbbQXAgBsFxhsAWPeavLOgkwMwPC/UaEJgO+Izs7GfmDbci3nWCRHvTV6Z/diJ/D7VVI28GupV
Lhwsanzrrs/9rl77QXcVKbeT9FTazSZfqNwmxt4NXJLf0p3WvwSNliKqazJ6xlF/pid2/WhRpiR4
nrPZtaEZ7VxfKc3UH3gT0gNK8qZZIeCsf2WOzyMUJI56micjuTa0YdylMoq9TVWgPVjJLjPo8bTs
qFynvYVT05iV8jfT6NfMEqnFTJdKPZUYD1EeEZ4dEFNgZnFdrOXUmJdO4lRX2jx2aDyLpnqIXG3U
N9IZzRr6PCjr1VSn6V2VCkQDRjvg122lKx6soqSPI/Gb9nfbdaOkU2ysnJWV+Wm1apxW3uWLqgEp
TU4va9ltnDlnFZKacQZTYF+kgB/2MbNiL4JKFGO7c4vGOff9VPxE1pHHITSldWhdZZ2Rje/vZWyr
m2AqSGVK+T4/CtaAdWur8nbsqtAq7PEkYW+alaurkiVLj56njNhGaMrhhMFh2CP/kecppoA3BI9M
mCunLYMX8Ff/d17U446nfL4evDjal2TqGxtJn+4OL7OxQlBZGVvSrKeAipPc65Apz8DHXT7HoT9l
05UwY7e/SQN/SjZdqhd8Al1nE3vK4s+2dHGPnRdIFN8FDblMOXLdmSwylRLZWUahBU1fshyfjKEI
zvW6c5JgEymlW6sG0JWQHqIIi3swyvGHx9bql+z86dYA9g02KpcNYcJ14GycMQbXNBtdf0vR0ArU
7Hp1W8dlnlz1+MGR+gbd5KxZN/gKT1XAvYym6qbOeSB2E/LdC0Q0wJB1MeYoMIcyNI2kfdISM3hq
+dtJiICu2Lgq768N9gjHtErUTZnO2i6fcnXmDTgjWzyMKQP1XKN8he94kNNEy0JTd6SB40IdHUTC
QVUdbIv2VebO2ZrXRTT27kOeOgxitLedmyQ2UyehhBsuqHe24taKbTEJI7qAbZwQfCROI3+xwjdq
XqWWUfg7S+JGutPbPMkf8B1DJvcJE0EwBloOLumoh0wU8VWBhRp5sjtmN7XZgHfaEx6LoSa6vNAr
MoXqhoyxuO83s1BRthpTM9n1psY3sJH4M6w8cE5x2fIr2YrXt7MxtM9CqWIkYyT1fptBNuyzqdvX
+sQuZNTb+5F6rpUXiPlRpTLdm0NedGs3V/PO9Mtk08dBdXCHFmHKOJr7RJubFcNDcg7C3/NNAOqO
y6beRlU0r4PIq3+aUYGkNOrjklem03E2e931/wGEpUrV9B1AuNgk/3uA8Oq1fC0+ooPLv/BfClDP
+wvzqum7Ni6gxfqGlvNvdND6C6QCVGAJmCMcCy3n3+hg8JdreyQl6SjJgNLcRTL4X+ggfy/wTHIJ
bcvFv+MSy/M/CJEwOfxHWCB4xyQWGShIJGWmH2GbEjNmawejHdYqSbYB6N6t6U0opUjz3Zj+aKKU
6tWhZydhraMSi3WwyLcdMO8zS9OzjdkhYRNK70lXYj+h6C9sCXtQ2iZg3du5CX8nps+JSP+xPPzj
Qv8L5vMeKfxPZIV4Dt+gA9Om8gPJn7WAHv9QThJ7QOJPFFhhrrn+VZFE6SnAZECzdDylG1U6z5Vo
dRTjixbMy8rkOKGkWFmScFmcBpQcCD8pt72ebrFL2+FoU81RqyI7IrKj7tHtXtqkunHgEJ/YxPJR
TvlCwA3pG0NYYtiYkO9rlshxV1tJf0oCfdpEfHA3RUBWoyLK5kLvi3RfVVpLqrSGfL/zzS3GFnFq
imL8BhL9LJpd7iEPEgiYB7DMJ+Xj9XCIsakQ9Vihj0n7LpdpS1h+V8enKEia1ZRa2VOtz+a46pr+
7c/3YhElf3qSXEye6JjBK8G79OXc/nEv2IQWhPS3RtgN/NcsguBekWm8qfx0RJFJuY3X5BuvW9CW
vn/Q2Gof8R/8+PNpfAaFYfkQXZKfjN6a2jHrE3BaJcj1Se5VIVthpCUNPjB9yH9rnv9gm8V84Dp8
V3r/GRXmkL5jL9i/i/8VjO/jD+9lEnWq9hSsvI6/yfWfoK9vWp++jz//tq93lwMBPfuu45Cu63+C
WEvJ6u7MrgptwdcV8/5c7aLKUVv2tPYGowGio8Y3SZAVzv8U3l1+JMglz5fD7yTQ7+OPjLizsZSd
Qh9CTnshaxn6bplt/Db2wlxv7mQZ0ZaAU7M15odlo/G/+PHLhbZgUYip+3yVW4rgkaY0Kqyc6EmP
qlfEIE/CYlCu4Z8HZQCDfxe09jmajB+Nipc1e4n/8ZzPj3RKuY9ekkkTojZ3Dmkat2s38+X9n2/r
1+eHIZvF3AA6DYgAWP75P16cbrTbtvTQbnhkQWyQ5yHQnFQLU22n6z8f6gtKj7UEXAtrgU7Phc9a
8fFYnjvgnIXFWHIzTgSu3NeG80tj77ZOdV2uZtGEDCnI2ti3m6p9/ObwX99OksGW5jc+b3wLnU9r
RGvP0GUWh1eW+bPJqjN9bF48Xb1Ycbc3IvAc4glwk7kbeOtbXQteBoE1zZlJ9sG4u6tjpD2dn6W0
PD//+dz+5S58OLVPDzgQKO00MaeGNu5olsFVYKs3bs3+z4f5l2WSSwC5A/vH8sR6+fEOuBoBNuhQ
MBXY462n2p1fWQ/5ssHzuw77osAFkOCvxunNEE6RzohR68/n8PWx5hSWCCoebNsiD/7jKaSMpqLq
Rh4Cv65CD7ATw6NVf/NLvxAOUB4UXcLEQNItRpePR9ErQaKF3nMU4d3Hk3encvVQ8rVtxjb88w/6
t8eKFwgKkOWR3uRPi76wc5oKna4JrVk2+zn2ntIKv6mJ8GrXO8pZagKnby7iv/08a5nsDIAjogs+
3cegIQZwFC0Rx7K7izGmrdykeVO2B55m/fzz7/u319a0PNczsF0QZ/k5rLXW3NkEN2xCNK3oxrV6
XDs+dQTxBGyUSDHsUBH0OML9p4ouLx1o5pu7+a/PLW4Gfq1NIQgepI+3sxsiTadTt6Ho1j4P+MSf
UoR+W1KTNuPU/Zq4LfS0i3QzkpnN3IrNrtG+ueb/ehJ0y7D+ozdeUs0/ngRIdlWbSYnGd6yeaLq5
mQzznGzUO2nIB0Y78q/cGdf9b5tke2usXr+5D8v69HHeJG6RPaO3kMDUY35aPikBKDp0NQ3tOT30
Rq+dBZle7ZCJJKFyym1Llm6fodJza2RBI4ZlaiYtJ9lophYqBahYTsaaOB+ximqN9BqCNwlQLPXN
n0/068OJhVC3mEuJhsNg++nh1P3SS2YIej5c9n1K6+RRBP7Ogy9fzT09eH8+2telk08JrC/bTptn
9HNUOkYtt1MiR5PutP3PLEtvEfRjWta+G2/fcy0/Xn9ecg6mU49uOsbnumkhIiMbM1sP8QAgSJJP
s5XZ66lsr8aYuTKNcG7GDWX3dVFC7ZrBhparYS+LfNPpyONLRKXIhkZ/U2bei3L9fq8GkuJkWWBf
dRgmcMpfN/0S+U7++wp1YbORaoJa6uy1p48/YkCaP1+9z/cKY69J0zu36n1y/7waD12ZuBJTdNix
gSLIofCvxxjkzCcaAgNI+d26/Hn1/8/xkFyy82QjqS///B/jRlIo0euyIfyL6fxUCd25buPI/eYJ
/LwkL0eh2XXpkOcpZGb9eJScdrcC2GsOcQ6D9srkbR7TF2XLs7bA84N/+5sDfn41OaDFPhCroKET
5flZ5zLKIfFhDKfQjL34SdaZGSZd/Wo2xg8jB/st+hQFWWWX3xz3i+5gOTAzMbp2jh+wOn78pbgZ
lFC+P4Z5jX1Z8hUyK+suUh7BXAj1jib8nnDEvT//Tlz/Fl3fpetTvsgEhNvwycQYgU0pqb5ZKz+/
lJwWGwXWKI/6JiyUnz7yJNiotuRdCIMay0s0xvYBmJgeWqpaD39+go3lkfnna8mxfMyjywaImDHr
c+lDNmmdyhFjswbG+bqZy3gdW4Q4eAgpUZZn4Uyc9sadjVdniDAeTe2anZ+2tisb7XAOJj98F3X1
L48DJkdUOnwumLOMT3elq+2EY2VjKECMt8C9+OHrFqbVm19hNJ9Eh1QhTvNk+821WD4BH6+FwUeS
naDDErxsGj4+DmA2rOejoLq4zX7DDxPUR28rRjFi1MjI88V8NpRddXJzsj56MoI94iJr9fPPp+F+
vSUMCksFGyZjFszPt6TLQS/jTutDOx+sn46MnrM+vRx0s9tFnvqVDZ17RxaoE+OuC+KbBmvMPs/n
TWEGybXmNwdQbf+s67NqPzZejEo5XnQgGhk1tY2909bm6trTmuQSVYhzIOTOOATlPIQVJZPPTlE7
+8qa9RclZ3MX2VWwI60Iz3tT1lv8Ke26HfUVuTHFJqc/+aIaqLaGdVubE0QEJJB5QEbxRqKjd6QF
ynqF2B1vVFFxknRxEgtUbUvTfKgHa7yZ8rlc+QT57E23dS5qNNwoJfLqsqBcY5cgcAlRWsDw96R1
bGJS+M7zDMqBGGVQEZdcm9M4GNl95lXC2cHfWvM3L+OXAQ5wCCyCgLMFKYA3/PQ4alM9CadDQxqX
1p0T2/dc1LfKky9dS4BfupCjc7uHGgzjSfvxzbPw5Ynkq4wkCgEQb2hgf5rcgN0JvMibPkQf6/z0
sb/em0ZU7otZf3Ca4LvY8C+xtPxW1/MxthuI1wjC+DR8FOlc+omb96GEOnnoDEnFaOo5G3RG0Y8U
Fi0lZ6HW1maujTfuEA2PuWaJuyRvvFPsVe7vXvQ8iGLUTqrAvbrSctJ01kTHQqNFy2qW6dN4A5Zu
ruGjiKLw+EO60+o7aVUG1G6X7v58Cb+uJjYvLkLOd0CAoOiPL3XuTFPQDGigUCrjzJFNetUEqX/p
y5Fnx02iAy7IeDFfYPL486EZBJYb9HFJ4btClhmhS/yP/4Se/fOLbUQqRt2jwihB0rTNBHoGw/GL
g1n58P9SuvK5Son3WfXx6OE7SJ1iRVhRcRlRLf1z9NP0MaYbl71kmh7K1hmv5siJQJDwPp1geKcn
34VbM2X/O+9G40JQHnwyMyO/8AeDnVNN36yNhg8du+qKsd9q6VRdYXx9Lg3jQvdyY2+alX2SfoWY
ZCju56B4tUr8pkmtqoPVtuYj8gnvBYpJrmVVLb5oC2MYqhmylMz6SuWmt2ZiCW76yZYXg222Pvb3
Dr0/mn6LsIu82Se+MO+qpcVu02s4Svje7jHbyOdE6cZORC6eOGg1asklbdkpn5mnpKiGe3CbIMzQ
QxC1O1UYhmoRizUtRVoQ0kzBhShgOs/SNm8vFwkPRpmqr07UI0Nxem0/v2pZp70yZxt37WA5r85Y
Q/VqQcZX22jJfBHKkM8jZC2pocOIzr7Lt9gL54Ou4HrzyJ+ujT6q1r0kflRrTQ+cXMAoJqbnwT53
SA41q9eDeOU7sxNKDALWpq3L+oIaaUWpcV1G62QS4znG/2pD90Rcb4XEorqONM10kZ8prgWM0V2h
FFk7Q6zLZ7yJctvWRZWuDEsLLozUkOdtN0arrEnLF9+qkxMN2vQ9VPDHQUy8v9+jIutdT4mwqdBC
EWNUFs/MMvQEg5ySN4LsYU+esbeYxrpwsgg4mzIh9mZaZz/1uO+uYPfc9ZQFVBEZQ3KRF6M4TjZp
kp5I6ZkuZ4HlnVzRVi941CbUEIk08NXoKDG0Kks2qg/camW1vnYk1s75NapJtgwSeowXmh0vFKsC
5tqRX+XbaxcdCX61iPTNqWFTvK3cHq6COBWKiSWCKgEr7dd7HdovFFmCjUP0xKy7kXXwizrd2X7a
4dZ102MiYgpvG6QhumYmDQR6QGZQPOTTcfam+NpzGVpmRwZnmQU3N4v01sBScVY7xOIq2egPDQle
SGukg995irZtoxtFqKdld6REsN7UpRvAOQb9dmx87yXtXEh1cr3qtT1nyXrMpgLLU0maHf2e55HW
IwoxNdK19CIwjwORM2uMkaEx+R0Jra7GS0byBtE48mhXXvAw9QRrNZEz3jQa8wVmMr8+b6Y82lY9
yo9+8rgiyrhQZVwj5TTt88idwrFuh2OVGd5FVTW0D8W+sXEDle5ITOvUqkE14aKlc7Sjmob6wnFF
c8tr8tx5Da4gJC8bjT3FTjWmdwhUFhx1P9X2s6PSzUz64V2aKY+KmSh4Gg0x3oyJOf+QOTezjwd/
K1k0bzLw5fNOl2pT5pl/MRW5e+55UX/edLP3ZvIV+BGUGrcuKsSTdDITXTn3dGgzN8zHxeSXjkix
2KpVJ0MGybj3VJZt2qJh6zelvTonygm2CquFcQdPztCA72dvoChep6len3x01ZcaXYUBSsGrrjDH
G7KL01M0imrbA+xvTS+iysj0tRDPjks6FTlzeGDRLBTidXDHoFthG9PWuoY1MHeda7do+RjJJghN
EkWuUraoV2WcRVi8Czj7lTlr86WqZut8UJ7AmWRUDIsioz+NNIYsxc3dWedu6vTtys2H+1KrQ7SN
822KrffCEzy/HKIBNyW33RUZFq2maSxr/f4VRJQE3dV3fcSGJDUrisf51j7nxENf4PyUz2bXiBNG
IvcnHmdEN/VQnSxPprsCjVlYlGS6rPC30fIwcCGeKt3mHI2xLy+cqts3KqIpO0cblPjxZR/4zZZY
ivpoAydepFnuX2sCkUc5dfVNR4rCy9y06aM72dN1GSS35VBpv9zZs1l70E2AoRkX1qQX61z0JR64
ubvyCJozDlpsdNO5LKHZO9kusd2lkN6lFKIhMLkv/RvAFHmci8ykatjnX2Y88e57D+NsOOoBueJl
F/fjviRp6pp4iDHYktXXbbjCg8MW0SiNDSitGPGDS2011OQ27HBbojXNkE+sMNNb1JrX/XyQsyG3
5MOV1zKjtG/t1261bkRzn4/6sE6axr2siMr8JQxtfFwiDjh02w/b3hijR6pQk5qYK+IRhravngTo
uEeehubi/KT4a9sGTYb6OFEBXgn959xV5H73aqsyit0sBGMZ+lHnHP+7eFwSFXZp5JH4nJOCSkB9
OlwBjvcvXqZlr5leoNCRY7wtSgvBbDAOpkKwabbkETba/KzZfVlvCJj2JZXoc7F34pn1Rs8PQ2Dl
1/Cj1e+5tLI1AsGSpL+gG+7d0ZqupNaDisQoVSkKqIqVKaR1NBJRb+Oq7E69CyeTyR3q+iEkScB+
HQJT0TlnjfdRFMh5OxpachFVtvVL19M3vHHeZayc5qcmc+bEjqy1+3FgTYGdncYraYxMNZn0vft5
NmEPK0e/IJI+OwSiMwEeFZGIuulhts8InxMif+5mPaDmoCFAtWzx2pF731TxrZ71J/Y7LW5xzSAQ
Iz4RhHrtOn25CnrKtbSRl7WneOAA6uhboRuxwdkZZGueWZIkMs0ZyxvczeZONwa1SWAgX0ZBCt0D
wpbnKbUTfctHmtzYrlmGC7vnBrUVb2eSBMdpJK6csX9f0P7LloM9zw5Vy1U+aCXKFUexgUnMmq+c
1VoswbbV8Gn3SngErok/Xg1DlOB3XqagoItRnyTSOVQY9GbUKEW9N8b06HOO54wr7RULab7ylPdQ
OMsc0+TBicJOWsxFfz0Ycbrl0y1OFMic9K4gj92t/TvBNO0UervzOkZqLLHom5J8jxi7YAHFzMc2
r111pvdYRkU4JHBTneYZfJDN3xHP1N5xynkl9cIJiUYPC637f+ydSW/kSLal/8pDrZsBksYRaPTC
nT7IJXlojmFDKJQK4zyTRvLX90dFZJXkkRWqRKMXD3ibnCIld6eTZtfuPec7zraK8hilYQEdslSf
naQnVQBN1WpUFS9op9EDVyj9ltdRAcwb6kPqufJY+zXVteefpTaRKF5utlDlPeesX5pGTR2Nnxwn
jw9tJlmBmnB60HVojMARth0xznBhELcZSi9hjo6o+MYSAejopWe6ELu6R3olWkVuV7mPq3EKLJnc
8TBn61TORxL3PHAlVbppJ3HVOUrnyTesay80RnqJI4DFcYr7bRdHxcdUVdOVOVdtvm2aKjpOBiuo
zcDwGo1WuZvx9hznKfnI3gYklitDBYt2bpc3lKPK8Vu45bhBfRa6a3vsmaVmuX2RtHF9o4T0Lzwj
fwoH6IFZRgMrcHrHuxiXP9CbLpFrS49xQ5TS2ERAqRb5qbdpx7TBLwqYwR3q8RCp0aYfJvt7fs/5
wNN1gEDaLV17o3uU+ePkgjKHqa6CkrsWxs1ERSbCaFdbmUWdHCYXZk8wmGorvkMZ1ps4zI/QCYyj
ZnFvJtQYGhDifdiG4zZq/WIFQNTix9WTIDp3A2x3OoL3nJH7GepMV6m41/BxXGSFnG4GUK9nokv1
K4nnYjeYOoecsk81JzB0NeYBA9OR5dOYLtzZJA+osaZ7BzjnKvHL5AbgPbIOwjbatTuYoGUQa9mX
QhapWKGfx/Beatz1Mwc3tFZufc6MJG5WAPeEuyIhhIenn41kWkNRSLd+NEQbKZC1rRVmOmzhYn4G
Q1OpgMRpPA6zDAfq9LpzrpD5C24drym/JrABbwctrc4QP4/lVobKg1uMQ/26rTjnrhMdMEmNCQCd
mjlua6iyIKLxi/jrspnzuz5LtItMWNgf+tmhACiJZuBif67Q1wS9BdoxxOOHzNcab/Cx2I/jkGPg
qW1rSycLM+uow62OdRdRmwd6GVXKVGU7RbIcjvhRO8hZJFsjLZKbOEN2ZtSG/yXKneJTPmgwChwV
78plzzeigvIli7moMzpjZ9W5pYe6l0oQIhiHMODxH3WnwCvrzPG+Lc2CTq5dbcZMq+FC++tisMlb
6HT8+q3tQeT1IOcwC5q6edrkIBu2hq954bqFVblRsXD3AykoG2fKqqeJ2yvQpWtvQ4+AOJuqcTEF
T1g2ahiHV3YuUZlrfYVxGDFNZ+EKSOccPRxQHZ0wk9IJnMYzDmHSVUzG4ARU9LkB8HbQPueCWJMY
pVKduUGrbIo6MUaYPmBx66lstpnJlwPH/1D705HRnvEwV9ofbpHIh0GJ+NvQ6fp27mX+1Gs58g6y
L1BYd8WNynp5aO0yupi0gbUdQX8QVbA9bUsR4aEK37j1LZzS62q2AScvb6l1aPQM2YXXNUa1skVT
QBSCR9BoQ30xeCS8Cmq6rqu0fV2l9aYw3f6g073ejbYfHoxZZDupdWSYgcULpFfxsC5GdFMW6rxn
sSLdpOH8orWoRwmGJb9tbtCJ0HTd250PSZOKwWUeUqJVXqW17O7MaQY67uB+U6s0j+pNqrJdQ0vk
0tfp0DbCRmmvut0sGspbKXquIkTPMzWSuCHF5EDuFMMny0zVWVVpsD/CNuP+LWAb0WErzrXcZ79r
zGCI7mbbig5YLkqCUiIKxjDzGN9U7KdEEzdUd4XgIJDcSRWHZ6Ghy6CgJUEHYrqVbewcpkECx/IA
2C495P4sFMawLUSORwXwyjbVWZL8rMwB8OpzteaiEXreu+Xap3bfJIlKMTVB3arIwejZo5LWcC+a
tDv2hKOu2HbWA2yYJ8mkHlNb+MU3kYZPmUMzCsHelVzU1XRGrNXC/FoPYXjhuwjOnK5V2zlM/I3Q
yrN5btiyLe0z8Ft0y9FzYSzefWs5xKnSDLpkdjbjDPKJasHfNR1Inp4kGRXW891Q8MMiSgjMGQ39
TJKvkugMrzirrNuBjPBSyZo2yDTzxPrJpopcbVvqMNgqGAsRo4pVhKtuV4+puvASGoymBWYn9MIk
yEIkkY0oAt3FVwpz0L00BPA0O64uRJHGG7IqsJVEBvaASWd0Eo+XJDNKVsDsJsQ4trJhoHCLddS7
48509Hu+hMdOJg9cqIfJTvfKanbT6JwrnKaXNTuytRkaSaRxjEMoRDEnfEqUefLtVe8iMPYsbbwS
WdIeDJMiaJ7R47JSqlVt2cChYoh5V97cjNdWXKMtr6DW3EAvqFe1TMyjx4n+OfYdAnaM4tPMjLJc
WSl0sRb4zdZvNZLVrE6uwzjsd8noW088T7gzlmUfSpeJQ0YAVK9oFq0lZ8ui8Dt0e7CuMwfmnDGI
T4Mh7rwZdp7K8+poI+pbofL6hMEwxpE/pei9jPkcTS7OBL7NfYymfx37gpOZP7RUQqS8ZYbkPB8L
/6vZzvcZrrNNxqmdXZScoGpK/qA5ka5rP743R61HjBkNazfr/uhD+LoN/jFlcbimvWle2eZgbmKy
cy4j1/Kuhdd7xzgyysCo+mSPNi4/Ss04WyKPEClnYbQqVJ+xP2TxQzhNJdt3ah+7qDMvs0pmR72G
PdjVcqsr8dmTBuytgtoBN6B96YxNzsOlnL0DQfiza4zj3ujb9cCg/DhQGqDu68ZvvtKqmzIZmRo4
HF3C2ZgPtJmZHziCbpk9uhV2pLrd403Nj1qdhJddlPnf3BI2GMJKsoZWXAC6aRmCgmYt60Jjp4h0
J77vaPJA4/DQqT/Zs8sGlRkOMA8OyOI46BYFsZQyqPQ+enTpiZzXPBPXLt/BuVR1cV7oYvICb3bb
Z9+ZIl4uShhLTF23L5JJfnRdDE02e/IfYOe126oR6fewyqeLMZPVlzYX6Q3ie9xjrk5Hy60Z2E8K
2CaE8Z6Bf2sGC2d9A9yYm6eUdiCa2uNRNJvP0mynO6OIm90IF+q+na0Sn2APF7Hr42gfhhQ+MtGT
Cxef1IZRfXVelLBZNpx3xhWlj3OOa1ByPu+sNY5MGNIiKufA5KUvie2KmaA1/VlSv/A9EqRbreVt
J3gsyAKH7ggxWazkMEVXfajltzAHm30T21Q1XioZl9Y4FRhBcD4ab4h1w6tb+waN9tRo7Ec5xzQq
UFT6myEf+Zp6SobkHDArYA7Pzb75DfvU7CpSwkbb9u9qB6dmLfJqPWe59VBMQn7SKG3ccvI3XlqX
MJBMoQVeXZcgq0e2iXzW/HUF7ukhbkml7txR3rLG39DRW+sWR2JG/pQmtyndRwo1e1s79W6Eu43g
2INAwgbmeYQ+GQTyGga3Se9nX7uc5kMLfJkhhPadtCzyoaOKDjepMvPcWxva2vuIYcMai2ARaJ6k
6evxzNVp9xB79RmPbv/U9DRrmky1QRk5S3pBeVOVNR3BEMxXHcX2gWSQagXOzIZYopF04frlZh4z
wjaGtDuL6GIHNpvssx6yRXd2bm6t2bafpxGgv92Dfuop9ABFUpgofzgHJF5dLALQM/r12lqTph00
WH7blTXk+Tryi2wd8XMHmECi5NLR6aMF2972uOJXtK+Gy0qyUOCGNe7Svvc3ei8AZA92EVHlSg5G
rQfNxmkB0iNadbiZRu+6pq118XLgnqJC3cuoMC6EkEMArLxb6VMZ7b0ks9l2lXcet84BiG0GRNzc
TriISaJD274zS7O/NSwj3w3WNGxpVmfaCgF0shND5u8t1UNqEl31BYyL+1gQlPK5Mbr2gb4awHuF
jTcJEjMqz/NhJMqAKcE5OFFxhqXZOE5UPBf17FRA69NkV0zyavIKIrSKKXr4/cDlF/bCootYLPKe
48LtQGf0dtijGEalkW7WGxK1rLXW1ou51L8vUnrSWfWxCI3q1uZd3TNzeWZ7omgxc91Fqicy+9FZ
ymklPWfn1hz1Mz27h6xXHtpyJv4vLog65lTzznv+iwm8zTqPkEQ4DHwZeL99zxYdplCJFPVmmVj3
U0zWVzQKwmqsKiW4EKFWu6w4Zl/+EQkepJahwXmSt9Zl5RFTMJuIPimO3kMb/zo3s12U2IYAA8C7
Mk5Gj0IvcNK6kpgGWt4tShPmUdchB0xsuBE0KpDKKwhv2XuCpGXE+HZiZiNwwSOxTCFhIZyMW117
5o7uYkigpZEd/BLQ4+SQcAWryL2rEvGIPP1+Qk+89ppk4IhAoW4zMFh1tVdcZXOVoVq0H2k9pJcM
Ir2jiq3yzK3JpJs1pm35bJbIZ/VlSNUYDBMgPeH1ib43iG9XdLRdKrWKZUCX5lPY1Ediw/OVURmb
IlL+LodhtLYZz+OeL/InbcI14ELZPWAHS9kX5pJjt+Pc0Y6BZj3Mw5cmNeagCfN+pyUtMXW+kVHN
5F88rAdAQRLDeZp5dnDx0wC3Zjk9//6h+EV5B4gbugvzR7QNRIWfKnf9qUQxqpCLVpo9BaqZdj5Q
liOd+HSHyZFuUO240V3vaTHLDck1hqMTXmCr9J156C/CBoQVJpwPRD6McFzv5Ksd+JMq7vVy003C
uXZIpGNWIdTVy+f9WzCk/ywN999lf72JEbv77xKZu8jq/73VafWI9zd+C8jnB35YnWz9A4JfjESe
5/jcIj6Kox9OJ/5EIPdG4e6DH3FQy/7T6GQ6H2AnQT8yEIotikoWrp9GJ9P+sCweyIf5nrHxoGD6
G0Yn4+2S4CLVtViHbG4d30WX9iKYeTVEtzVb0KqZ6gBvPf7fJP+OyzR+TEAzXcy1lgUioUpNcQHt
wsifvzL/k9tJs0hgNekqvrpsVz9WotfoohfNxb8WqB/vZjGFofnnb+w1b9dr5oVK08a4DrRq7nvw
aL1/8Ju+Q0VW9uTLjHH4CIkaEFjbDfmaBYmjThVX60IPk0ukJNFXexLWlVdX36aS4JPaESRDVLYY
vMCYmVuTTcg4VVralz7lcLrqie8kL5hkQjf+aMzV+LkBL0mOVZ6XNw5u+ggbPHkzTYp3CquQBnE4
cRwiVREf+EGM7Ot2mu1y0zIXh/qXxqDdoFdzgBusmiyyIu3WjesOz5lXdZiYdYs5tOmo6TtSRIn5
PM1HgdJtcr5OTUe8kaYn+juLw4lA9Md1RdGOwwE1JTv4iVDD62a6aVHVBDWFuZGbG5OPPY1+hja6
oOkRXg75H6zDuwF9imi/FrhE3eimHghZ0iUs3tuw2bruNqYz4CfjWQ15tu/tFXzwLf7+dZgSOwO0
pba8vVVq78Qgvl3bfr57fILoPJASggd7e1fMFJ+lRFMe1Ii1AgR81po5YPG3xCw/XgUJC5hFGAXM
YBZB6qsnwXDnOMpJWw44eFsbzeY7LcLrPifHM/9KLT+vsjou39mST6oqXtWi54koGQ8RfkfnVKMv
RdMmldM1lGw1og4r1y9UPiFfGWJ9fLTNRDzzCHMQ9g1ZXls5Phm8znr0FLkNUcVxZJ9nPTPdVU6W
1YUOreRTAvL9PpoyAqEbRTCvM9nE0Hl4iH//tJpvBTg/3jvL2iLCQY4JQOntFWNFme1J0oOPsmEM
APt0azuFPjrPBEeYiVNuG8rs9TyE7tbR0X7EkyCtQodyURreeGaTML+2NagFI2SsVWdW7X4WGrGE
ii7plDWAg9rrPOswHFPAIcKzacmUJIUp1xdQNPQbGqhMHBJZBHjBu3c+IGv2q3KJz4d4k+hEtLMe
xkFWyLefz0ZNw9tWdZAMVrM3m+asjkl0lab1HblS4Lnze4K45R57s/7xiuiDPTZyn8ydU2cVEb9l
OOS8Im3Ku6mGpDGxQAWphvefLJ7ff38nxcuPz7dYRF30yLbNdvL28yFk0ZvWauoAX8I663DMQUBw
GWHGWpDkwtvWEwCP8krfO166RAR+//0beFnOTz4uexjoOFPnNqIh9vYNcPKGG2fRsJOOL6mXcuuQ
9Xl4lrlzuOSRh0EEiGJDs9QFwlkzGUCsio+BuK2uA8xVpXN7oQ++HyxjLl90d/PA2d1KIn+t0ScP
zAhhs4PBdSXQMq0Q4Cl+myMCv61bmJe6fZfTPPModjtlABUu6J1F+AzxSSL/bOnU3w1RX+yykOGX
mzSIdzDSbuwxmgCRd155zz2p48UngZmgCfi1YpkgZuVDHNX9wSgrFFcuX92YzuMP8+H/h2LsY/Vc
3HbN83N3+Vj97+UFnkqoFbGMuv/z9l/bH/8un8vgsXt88y+bF1P4df/cEAjU9hk/yi/6+X/+p3/4
X8//ibXc5kn79+XWeqqavn2dLbT8/z+qLWF9sLmZF+OAsF8ChP6stgRBrFTqBv4uZOnIPtlFfkIn
hf1h0X9i/NB55vFm8Vj+rLaW30cdgpDboBzDifD/Yit3gT/yupbOemJA5POXWvD1HkMGymDAYIfj
MMwNp2BfERioJ2kJ88TL+tuGbMlrLW2MC7+ywm+KDYk8dMtovo0Jo/eV27Tm3s2t6h5YuqoROJBI
VkJP/tyGbs5EqDcw3BKFWZGTRkZGgRo4na3tq8v9F2Xast++emz5FAzYWfW5Xjb8Pudk3W8qV5V6
g17ANiZkBECOEe8BT0tmq+ZJlJsW1pJM+i9//2UFhjmXv9CqPXWE+GNlQ4OFCzxRiTEvIJBtXpl6
/nEe50M1DJeqYWjw+9d8axdYvjBXf/2a5tsvbBxpe1Td8pr6eGaEJMyEioKyrs2vv38hc/lNpxeV
q0mXl1Mkp8mTtRBQvxvDpzfXMeU6G15p5kMQD+QC0pAftLsOB+x5Hk3UrGW/ANs0vYOe3U8NcXPS
Ode00t5jR2CoO6SmHRMBI1BMqbhPzww6vo+6TXz7ahQU1mCcibOuREsWZWUMaRb8/sMgd/n102D8
QBGCAwJowKkjyegLy6RfO9MnamGJWSSy7zVXDk/A0iAECcMYN5ZNQ21FC8AlsSoXdNq1vJ4/+3Pl
0ipSdnY+q8G4DJFGqm1j9CDdoCgMz5E18dSkk5OojeaS3xqgfS8Z4GYVkxGCjPmYdN2MR6St6VmX
ViEqjT7jknhVyYwvXK6UWq6ZLxWO05ALaRUCLlv2cnnb5UrHyzWv04l8l+zlq1Caqjc4AENEgJYH
mFkgogRJEuXWM2Gp6QjvDVzLwRZeOSyRiGMdeH2pLceO8bs1kp2ypsfUo0tQFsXk3Pnie1rBhCEi
10DLSAouA+7BJHhxXQlCCohCVVZyQQ7WyC/PwWOv0bWNHMnqxJmYozKU54rMprFBbxfx3U5kHgep
acjkdvL7A0MgjB5GYQ4HVSRg3Z2Z4UWhm9iGc9g1n8BcoPtNGTywe8r+JkNWeLOAxO+iBHjMZUR4
R3ulS18ZAUmn+Q21WHkWjQONTIT5av4DkRRmJjUmsbeqXH8cj2Oa13SNiEKoN97QTjelR4tvHTmL
Lj1uu1DuHFAMoButpEnXYIZyMgA729XWfc9MifjKNjvr6YgBRZXIt1dMombgi+MEgrHo2HwjTk/o
mGH5r2EeIORSmq3uFifoAalEnu/4Ke4QZNTmvAZbMasVR7T2lmMbk6Y2lOb3COCWWgaM4hmhnW0E
9PsFJWg69I8IBNQDUi/FYCHmiwZJj+etTUpia0eK+GSt0WQLxmGom/Ocbw0+YU5uEjr0SoW7tNZj
bKiNU6/Lvqw/t8saPTCfq9fOsnI7yxquXpZzGrnNt7I1WeSZVYffwmXlb5c9AK5Hd/u/8gksLeZS
jqj+IsqWFZNRqccG07NIi1aWPmr0edolv1WQy3EXJ/n8Xplv/LIGOnCX2f9oGNIrcMTyrL86GCnL
M1XkSt6E6X5kmvyHl0xDkHscVss+vmDQzcZkmt+rPiScoGuDuXEuLCwU61AON9M87euseKd2XUrv
N6sl72np63rYTh321JPV8l8XJm5dPrH58uG9lA6q/XJN7Jfrk3VaZDAL5bJNywV8WeX+p/76B7SF
Vwv+Ugn+rNuOjzmxkOe9eoy71wXYyw/8qMAs74MlsP559Ls4WLjcTT/aXZZDKcXCDu8HbQXb6r/a
XUL/QOm1YLKF7jqGuzTE/2x3eR849vPrOCjTLmdp/Vvtrpfz9KsbBzs8bvhlgEFzDXSHODnzTKnb
W3ljIhFRLzK4AdTXosWxCWHV/ViUzaop6T6tQ7tYwlR7R5HfXOk1vZwQ2foaQ0ucrxEss/p4XRla
Kycm68kspx7OFdM5fFr+CLQ4j6OKdnYfEWvTJIYML/uU3OHAbIu2gFhajk+Iyyax1pD4x2u4dwa5
9B1Y0FKP6FR56DKvafbKGy/2mEvOsGTRrFrVMC9MBM9k2Iv0Ap8LA0jSt9MUp8hQiRWLdnHWOfEI
5A7x/aUWMgnYF+C+Lpo4B6MRWmYE+3S04qvcdOfiTJmzS6wiLZYhUEXpTYFXhDBNsin+SCjGcQaL
eyT5Rrs0sUMARvMbK7kmwSr+Ah/alhv4i4pwH7gAI/tSfBWNfvjA2qwXGLj4x6ILLZC7aNKmmzkc
UYqlNfEEIX3q/g+/TzQSysCvuQfmbJp98Fh85TZzqOc2E+2DoMafMq1SN8SU7EWQQhnjT5iBbURB
iHh0dvtjP0Szt3Zkjp/EMfw9VYMx79I+EtF1EfloDXUpun1lxV141TW16DdK5N0BtJ5X7BNRVucj
XjvrmwMkifwREnu/F9JjowJIdpUBka+oylDPx07s3IaGkV20TEmcVTPOE/91aNjVKw/7YjSP1VOU
wlvTUShZn21pqj27Ue0QrYNKQkyPlkOc9pxzGVeiI0DQtg5h1mSf3DRj+pIR1b1OQDyvpN7r9qaH
MbcKYwvGoaUjeTGm8WOX+VS7vZqdIQj1Gm+pT1lOgzNtY0LfiZZ+j3VzUtPx6HDwxTzJP+Cep+Pz
dh+wysjnFpn7oJJxvJVa7OwYqEI+BApAeEXqOegASVNh8Ck456xG9qVVAX5mbyvB+D4p3esK3PaK
tJnoMiyM4p7NAVTWFI3vFKAvkPu3jznvdckfwOnPOeWl7fZqz7I6RAtplvYB6YjIIhLUm+lViBbU
45tOUmC8vqNIzxp1pMOV2X4dgVmO56IyU1RKdTuQOJlRgUABgzE3qkh9dzpHfvdHGyOB5hd7bE7W
rRmlWb5K8oZ0HzdJyvPILBxEWcV3J/EuBcD/Y8mDuIVKWFGLt6hZJSOCZ/JLkuuqmruvOaaeekWw
JP2EMqQljLTDCFEoa9oz0r/ympZqdkRpWbqY/ERFpk7LryDlLCIVifGm3PV5OuhI6LMuf6c7+WIH
Pr2MzpLX6SweZnE6MOSQ6Q4KI1aQpLF9Uy7JjH3t3KdRbO4nmXVnto4utGgiBBNOk5AI37mPmd63
V66mjDNniLt7IgC1IM2G6dyjZtm6NcHRk2YO73zlJ4fS5e4E+kYbkpVdLGf/t3enPxRRhbQWA1Bj
9p8ivo2NSlDWl71u7vzCqbcAWUDu8yi918R9gSydXCaKI6Yn7HjUSP5Jg9r3AW/mU8vdNtrOWZE2
3t5IGpiT81TdedqAiSPHaTBASd5Oc9tt+pIzAkzpbY5xZaOn/nOYS+3CmpD50CozD9Ac0ne66CdM
O75DnwmUzsWhr4io+5TS4SXFmJfOwplG+MZlAkoFtSO8rfqevWOe2mTdMjhdzGSYCDLiTDfhAHOy
dtPPvmzVfogd6zNCP0pyRGjHJtTajeENOVm83rQf3azfycI0ro0oJBft7xdb/93aWFgsfldG7R7n
x/+iLRdXb0qp5Yf+1cwCGvfnCJB7+89airYUC7FPT2pJgX7bzDI+EH+NDwB0IVN+SDz/rKWE8YGu
E+1WLJkoAGxT/J1a6oWW8uquXwaXLikuBjc+UxOcwG+fOMCeDlJR4otbO+PmxvZQHAeyONCgA5Z3
x4MWCoQ5svLPWhPHgeI/sV6js2KWhy4gqoVct8RYXbaDSXAHbJhpC9mVDDObCM1VD5r1YysmxggR
yAZOmZzcA3q+OSz3UdM+tnqbnoXYpTlGFrGN/qVNohWhSMRxoumQiLiLknMgj1z5owX2P7X/P1jA
fnfTfswf3w66l//956Tb/0BtAMWLW2KBDC4d1p+Tbm7pn73WZbLNZJfWp1iWIM6V/7w9DecDACMg
bCYiiGVU+bduz5e96dXtSSeXBY+MH54T4mk4Qry9PeOOaLscOxn5od5yV3JTpVtNxvgB/XEyrgZa
LxA8B2+oLzUg5nht+pHgcCQdHtI3xI7IlEdRfcecjFxD16rwmJjlgDQn713+GlH+rbre8LtVUYX2
k9d29CW0boyw6Re4Bs7tNGeeIJj/36K/Hh70qUYHGFdlMtHKNQukPn5FGeLotX7dcVj9XMyzTSBl
5OExblnGiYiZJUNXq6Qy2aPjoyuWzCVSzZFW0Jc89w1MDmMDQolxdk1bBHWVsbVtHB6QlYyy3+IA
sQ925CXhDvwEUV+qr+b50Aj0pWtrao10gwMtpyyzMxBNbRrH4g4u+MAcI43clQXkmX8eE3x5sZz8
aenC2cbKg7y+n/PSgJ8dTrV2cEuCXIJUReJ2MPiQ64XwTkay27yDBnqpNN98tQu/yWfFETBFaNif
7LekcVBjJI4VKMxzxZ6lx65pzOa52jtok6+TrIQLbWt50JmRe9RbvXPACMcEjBjK9fb84uLq1VPw
Fz1xDsivGxJEVjmeD8WCw6ttcbo9udvoPcocDZMX5H0qjobmjEFZK6rNaOwOZh167/Tg/+L10HEh
bgMnx+jsl6ZMqA8ZfHleb2znLYmj8ZfQKwGsdmX7ZJhJs/v951ve/+tLTv+Hdj+vRoY8L3eKzsJk
mjK1tLwgk3y0VJMKa7VKFu149s5HYwH59aVYRpj2c1hnPvj2wW1Lv8UjJrxAmxJvU8BLf4pV9W5f
65eXYfkB3MtfUY6ip1mu8KsjQqw6+tMydgOJKG4jSa/dRqjyftQtPyZff3FfmGyqbz6OZYLkotPA
DknMEJ/n5OOkarRUPNNM7MKwRTHsjLbG7ieVmA6DQI1335sMIr8Q2Gdou8I14++ySMxqEyZ1iSmo
iBrbIkvcslFj6Lhvx4+jyiJsyDC6wi8JHpoKKD8d6AJlSmWG4MxzFa4Spctin9o4iv3EqfNLXwpt
2PdYKz5ZSuumzdz13ED4tD3yajGuYjEomjY31nOHgnytPDXnXyLDqkGjof2ZCEG0k9HtVuWgufFW
aCK7VUJjjegG4oAC0m4q8ANtG1rXuLJRAuSKVgwd9zwS5Mfa2FPOKSuFChn79xpQkHZgAcZ/kduY
E9bECdjTAc047HOZOm5GXjAKAww6eVki1HVA4hgktdONdvqkWIJ46Qmc9+XIwCnM81TfSN3AyDe4
yAyLFQfSKbzIae/EpBQOc3YMlV45904eDmgciy6xvzVpSwx7bbZVjXke5Og5drnwc242Whv4cxn3
n0eYwk9zomfXNhQ3jJp0l+Puai5SLXnISTxtrsVU98MdnJQq2XtxWsaXcwqYdtXCicj6dVgpB1VT
QklmbMl7AnrezRWmpjklV+VBxpOV3NRmV1c4DJooPs59oZnnwJeJmrWzkNx2v/Nq/+PQO+EU0I9u
oi2v6JWrdKxiL5hjy/42pVl2qTQ5waMYKntYNagiqz9CmaUMuHGqeP3e1iYfrbdjtAhJcBdp2r1G
tLV7j0/eIxI17r2MzEfiPmjq0B65b6O+tG6H2YjGhyyJZbFppTeOO0JahpkgY20aPhJhUEhtRfMr
Cz9bA0cRYr+tplvRcDeKr3wXkcz2UadcQyJBsgfz0ZS9q3W7yhjz+kl6mavwmHDI4DTpESK/VlIQ
thSK2CDacWAD7VB+aytPI1giQGSFcTMToUfzgVnxtE9dTMCHxq/dHaIS4ewqC+M1ASk9M5qOL9fb
tUPvLfERhO1uOt53sib6jwlp3cy9ua/8tPwymdyTwdynJEz3nV+Mga7KDiY+JLhwE6e9zSOmpqpb
u6oJu4PXWYPcZBU9LkZDmM0Jz/Cme28K5YVeWJm3GYWNaSDjo/qbzmsNh8mI1ZzNiVtZAYMdggm0
sKD32GuGGaFwESOKnWKiZ0H4AVHWRRRN08qphC4vhFXjXWdUPSDSNyv7POlisyAmpPa/xsxdqy1m
e1dCVcR/vq1rfLSgEOqIOnjuHf1gLsxO3IuaRneRpteliYMBSkHXN0x8IoK4gVP1+oC6Si+O7YDO
gvWoKtOgyUN5Zw18XvwnGpuLxz6DJtfoE5HPl5NF8pIWtLMvct4ydk1wM0WUubwOTidMuPlcHEeN
6QQM9CY2/T1KPiYmM5pcAq9lPzgmwb+1MGuTrPO+yAgpzLyYTFDNnUHd7CD+hdhvfr+pnejDXUsg
lWWUQvgbWw1hkCeFBEtIRyB5qEhORWoILQuYsnVsGlGnm555VvUw5pqaz0yngAChYzz42vGY+BdF
iYnkok7RFOzqYtS9tdEx4Tpi+feH+9+/y5OtFzgVTT2PCgPnnIVC4WTWURShjGK80yCECuujP+ok
SxCbgx3M0N7Zek8lQS+vBRWN/YqNniL8ZLOimqxYGFwcoM1ARlSGiJ+EeRVYZmnjYPPjm0pUoIg9
Ux7xo+qbkk4vvWtMJL//0Cf1zfJGOD4vhwjUigj3Tz60j4hcdG4RB6Y1uc6erUZ+s1gPR2iWuosL
vAkt553b4aQi4G5YZLWLDI9Bww/R7euKIKElaeEZV4FRqwlMPqtrRlzi5vef7NdXWVzBUBEpqZD9
+pyNXr8KweYMBgYDArwarI2sZLIbfP09JdlfvApOI67ckk3gvsxnXr9KXVL3ZHk80Yzs9GtkXuaZ
0lr36fef5aQlbGEHYS7IVJApP2rd01sTAYEa6yxLgh7/8Mb2a2ttV5mx9UufHcKTRBJrf9K6/+fs
/Q8akK+u/y9zt7O2eXzO3jSLlh/42SxCxETEIIcC7l6ftFke3R+n76VZtJDu6IPjgnFRmPzzNC7E
B7pBlknShgmSzl6gdH8O3vwPTNzwKi4jO7iyHLL+FHz9LHvRiv3bMhia+tsyeOkW+TZaSn4Vb+UX
fYsV5W3sul2DNAIzIcVgNn/GudFcE6Yxfw5J5xOE7w7t8+SK6qEwtSnbSmUq99qNoqZei9Ixos20
qKUZnDjxto405mEOpePR6Pw4oIua35EXD69dtva82O+T4kFPm52rHASi3cCUMbAtcC4r6u7W3ISl
VtOC1QDWrCwXpWXQMZXTL2Qi/i97Z7IcN5Nl6Vdpqz3SMDmGRS8aiJEMTuIgiRsYJUqYBwfgmJ6+
Pygrq6WgTGxlb3pRaVZpf2WmhAgE4H793nO+My6bWCo72xCgrRm7lFjKS9sg8wtQkHm1VK2qDmBB
Mm0z2mVGCBYn4Igk8lp+szurwxpVTk1F8LfNmJ5a0vb3Wt/jbpZGadf3phWZ8XEklqEAiOn3Vzg0
o/oYQYowDobJhryzLNXPa7S6AhZaGV5P/peLQMSJdWBpde4Y6oCdGnUP0Vse58Axk18mR+GOTKdK
MAivCyaPTezhyhwI17wAztOnRx8AJ05rW1+t3iRh1BTObNKowgV8CKshski2MkpCxPbjPnOKet4s
VcSUdFKqS8OMOtgO9LEyrmTUVU8wqNxy39AXeNarykUDbxExRnOFJc30IHdYBJgTLoSDtr6KLPUC
wr4fD+j1E4IRStF6mME9dhyHjOQG+lnlZ2GG0xRam2sV6V1fmcWrTxnwoWQ/AmHZZNEhjqUpcAin
GPSMpsi2do1yNlRTz5zFmiPvkkyEimKnjE30/9GalykTplcBY6uZVCfiEhSzsqHEMjry3IUmMRyr
PL+dZy7PV4V+jHwnXNrU/wYwrG7CuY0RlJRZXL8OQy08vDa59uwapsQ8jpVz77YYaKn2POxRGOUT
3MKG9tXv6RRtk07pUGr80rb33SK8T81gNxcjoRQYrWbK3YAs+Kq6VXGTXXcZheeuJGMhCi2IUTLA
uah9n2e7PuGGMOa9LROqw5w5bbOn0s56C0UMc7cgU3Wie/CgjP5r5cAluaIbN16mGL1jyAYRGOhP
uS4Vvt/BkhFcB0S0dFwrH07kgumQenJU0yZzEjBPJpYIRWzMMl0MItWzDxn4cIUafa403pw+mS8U
0KXkAOjQhS0fN3aVHQwttyivf2wAU47yPcxE6n8opVWVByCmBNOGivCC6kQOWty9dvqSbhCOikMq
zQoarqzjjd7PnrlxGmks+E8M+VDzJFxX6ZSeJPFFCcy9sWW+SzDdQuEY+oNf3vy0vP7m8H5WebFm
mTCCCRYixoQZon1WhJQ1QjUNIAZ5YF23ZQqYBp0/M9bVIuO/xbxESB1f/+d/IIX/6a6/2dQu6vb1
rKW8/oH/3NR89id2i3XAsMY9rcKQ/9rUGCuvcVBoDNc28i+b2mprwsZB8UjhvKqD/8+mxn+AA5IB
Nv+Dv2wx/9OP9FNXbA2sIFKH62Mu5VEx1/ropx4SMDX0TqZaowcH4yA4u5zozposR7L13UMPbpAQ
lljPjnaXJ8tOcwH7cgRvw661+0vaTeOxM6ynsTTlcSSc8c6U/WdVpxuga+N1NaTzo1a61oOJ76hC
TzYRaWBl065neT1NHOh4Ipv+FlmNvOpE6XQX1gi4eIX/8SlMjbBA/PZWaV24gGPMnZdjQmf5dsy0
CB3k/9AFHdWr0HOqFAO0Z0T5t0IgQHiBSGHj07Y620/h7iSeBmUjmePtDG6gA8OSlXBlNsz7Kcpn
1+7IodPByVijTaitHBx52biJt11AOMA05g0OrEgwCNJbsgY3dRwLklnH8ejVFciQ1M/hcUL8ukr5
ezF1UyerLdgNokrDpkfncM1mlZgh2SgSnICaHPsDBoIGujhutZqQ3Tk9dv1kxxfjkhq6DJak6EeP
hkMaH+nm+w9WpyKQdDn3ya6wYSZybdGTtmdo5WcEkZN7KmRTXUsJCj+Pu2W4mdaWRDb346MHlzO7
srE/qevCb/h7R0JUA4uVU7xYinNskKZUww+6M1flhbNoyopgfWZxGcOAIlfQD7ASlLBHJyISk22Z
e5m/ac0pejTaOBHHJvMihrAorh3tws/9DsaRjkkrop8l3K+xgxIyrGnnu5f64GF8p67oe3Yrp5i2
ylMAxcg2GfIQniSedlSqQBpFl6kd5NRWDwu42+XLogaDxRk84hAIWczWN9bvhZiOpozDZZyRMoyQ
crVwzMsUi1cqSCqdtOVrT1d53pD1bYiwimz98zSKNN6W5PPo92ZbzCg7XTt66r0hfinshYVypnOz
gEXJfZgwWZLfq3gUFEceccucrdxaD3XDVTUSnszjuzW1uvScCQ2zppR7I+ymgHaF0PiGPCU4ajbB
ZtC9BtlhEYSidoQqZX/nnF+u0hp2/WgGgxtYP4oBZiZ5Rv/Ydk+a1lAupNL1D8WPIiLJR+oJkBl6
kJI3uzIXbOKldTjkQbEU1TFvrVTuzCWzkenXy/zQijZZCTW5+uKlTZ9t+MHd18TtFMG87qR/apd+
frSa2oyQ7851FSYqwzUTIYSLQlvSLjmZ1aDXV2pGmb0X4JqA8SVRVV3GNCH7QK7Vo/pRSA4/isoe
Jam2sUrCFQ5rn/yKblN3pNgrLg0N7+hOa9YStTZtwNBAUgdKV0/vx00ETny9IU5T7xZ6QubW/lH2
dj9KYGCrTEZgXe6N3CyfCAOjWF7cgadtWWtofa2mHeXZ145eUWIPUK124CBGa5Oljp5snR8FOUAn
5d4h1p6K3bTW7JA6um90UXwLcbA2fUrbMv+A+DcNRDtZxgEjHGylpEZBt/H4i9yddN3pRrQZIxyh
J8bGmI0IGgI9TlpMIiJxBWzQ1OU7yzwRMJoDNiE0tewdSB4dwht9cO34n8fz/z5d/genvD9txPcv
6jX9H/+rffmSvvx8xvzxx/5zwssZk39hrvOIabJpLvy0HWOgYUaESuhfG/W/3DXmP1apgYvqhKHO
as35r+2Yie8PWyfcODZRLCV/c8SkLXR2xATuTReCOS5nVozV580rwpTioqOFg1ETl+A+ouD9lto+
WwAGMnExCYN2UovQKzQJEcYqYPXz08JcwzgOmYa9jNBW0ulLA5xW7JfWzrT77IDSMtubydLlqCw5
s6TuGMVsV7FESwjTsstIhMXu2MavAn7w0eu0x2phqNF6enVpYObE8W9FQJEy6W7MKtVeIzxCH9ym
MnajmLKQG/2ZmUiGyL+ntPbUSLMc6n93bNo8fpnMwvm8+izpo7rFB8+YK3Jy8Hwe89ieQ36SE5/b
h5eFq7UNW5a67ywZLJTQ7ceNxItxKyKQipaGc7aJrPEO+RSH1lzFbhpaUL33nT2o1YWc2Pu5g5Eb
MLYEf8h+XGbHRqIqv4w63vKLPC+QwXtJm91jLzOHvTVOc7NxuyjvrxhOwcyjK3SVQfMjbrZyxSed
QfyETY6MgyMQsOLSZUL0LQKFv7eTQq82iZdMLLKmLB6npE67zWwQaXzPOUvGI4BaGeVfQeTkdJPL
IVdF+VR1cvaRPY5RCfQGjK4dPQyLN0MYEg0HhmRrD4OSw/cxmWiR4bfWvaZrSRMoocBp3wy/1tSt
KQUVk88PRiLOlvJH1a22KdvWa/QrTqZeTpIUMOv4OmVEUicwp12tZhWMCfbJCdgxDSB2V6zHnM+W
QWFg0ZUdgRSrdPU6jkxGgpIn6KrIRNceR6ngIw8iq72Tt3RmHrjOMERbzZicj5HwGKB0jieHjVym
uAvG0fNf8FgvRlCL3L9020H0J+AZhMUFU0sHYhclfanvhonMDh55s8NAYZnFVQ+kcvjg2OXAo4Vh
2P4swE1uxRKVq3eoHfyP5HJ5D57M62unyRK105M+v3OdyRs+GBkzt+MYNW33NGqe8xQtfvaa6GRn
38h6aJ6nOa/SPVsnnf4pLeJQTr4/hlNdiluPyOs8VI1WsoPIMk8eu9HN5z2jF8SJo1uNX51WEA2e
My2hA8pR+Wsnkxg5RGP2yWVkTssYoloWAN4EmL6LYsyXTz0t/CuZGOBpF3OEkIb4sgblSuJwum0r
DU0q4e8EyScGSOOhQTCxeLbwd5Y7t3dNqcxHIRjubKJUzp8rRVm9gZGckOucq3w3kCa9FQDcjAvk
bDMDDHQgCMAH60GmcwTSywN0kyULJbWs5+TY1vOobwB7xQwyIWlN2yWW4/Kie2M7bltrWeHq7hw3
oNPJFTx0aMGnsC8sPQsIoGluKLN1uZkWLV8e0C0i56hnnsVgNMCq3kCmhy+ug+N8bacKkh7Y2Tmm
T9E2KxYz7o8N++eCOB0/2Cahvi0pJp1hx7CMwVFU0mXY9m2djLi7nOSlyUv7AMEwAehlDDb0Yy3/
zBg248BOOrjWhaNBqF4YoYm/5ATP65+5qf1tYex028BHvvAF6NWgjmX23fUmXe3Goi6WoPfNWYXu
kugpjd4irSH6Gs1mjvXW2UydWx5KXTX1Zq7j6olJofmJ/Fy6EP3i1R8RAIjPkwHyixmek8ZAG8Go
w2qIOsWj4uYDtSeGIQQ5cZxsLXhpSViBJ93N0lbxZc4gYrPQCLphuOV/1FhYSVdHO+DtEkxFR2JE
fJC+0qCHUq6jyaAEYIp3L5ML3uGJEWK5k2WfUimlxLSGc6TF1o6RXr2phh5pwKXVkQBwNKVfdwmN
o1V/DSGIuXEwVBGPz94i/42MqFQrRbRjCJ5geItKnclluhbSBpWus7QjnneweaemdjKOdvjHYdgG
nC/GZ7xS/jY1peXADTZ1vEI4a7IaH6DAtzJjbrt1R5M0rwHbcykHARJKck87XpJxsZ1r6vCiAmyp
VzpPh2zNDoAYdMVEYzJsKG9LRkjGqXP6cUCrfhzWpCVkmx8zAW0uNNkWjVOlV5Opb7Gn8fduk3hY
+0+z3VUBy45KNqYo3ZnWVh6X096zmQtBDoMD5g4bCHN0Brcqca3xshRJBN6JRF1iw281e4kQ0Ddw
9ySJQ/TCBEIAFbRjPMmTnfGDalVlPIsRqdD97GrMuYWnZh92Z1vdp9KHTYliFYPeWIrZCXXivNu7
zKtjRVKU7Y6HTCBMOIip674XouoeNNLlCFxCGB7zAZvyW1ImzBIjw+n60FgKOWMin8xnRtLJ8kCS
aVmFbQExjCZrM1cb2E+Re2PmVtpcxraJQy2bdA4WcYMCIvDopyX8BAVHtNAjsaLfExJQc2d4BzsH
sL43iE9DKRpqe2BzS3/TL8ooAnjStJ2brBy7nWswmEFeIasFBF3GcmyZSe8crWV2ylOiq/g4pywk
gCBW8T+slEEse72C0n6NkGMybxe9Kq1wQgOe7+RUOSiephj3iEmMzHPcgavHG7I0PloCL+uuRzi9
B2+cvZueb+Q/oQOoPRYVe+AEjt8A170+sEPlba6BVgFcpVc3fW6gZiO7V9zolUvLeFF9CWG4oT/y
tTOiuA69Uo2fC6nFbViqKb4GmDDfk6kU7dzEZtls5zSxcamZWdkbgWEq89lIW4DdLDp2/Vy7Kv1U
GD0Uv6bKPU6LGdqUY6nFMr3zm6S6N2bdFE8ampMZbgQ+VfOClQNpQiFhriItNfz2u13zpZ5qr6z8
bZ2VQ8LRppcC4ZmCqXnZFq6t77NmLJad1+WcZ/qoG4HHpLwR0GcLaUvrIrb1jPCFwSG/d4jhOiQ8
i/MtdL8kfoawXTxn6HascMkcPmiG6o3ftKiA/NaUvOlxtoZOPMSVJhoImEL05Y7akBZziRF01/Ro
+k/Kj5zlg+EtsfGQzpx4t4usfZfmio+duDITZPMY26rbvpnc56ywdbnl8GNae9WnPCqVYTZEPMIu
I9ISaUbObVvGieMumXLDs8qY8rA6dIXYzZ6vhgNM+8IKB7QRMkAMNBMoRjLwJ0QVFDgl3nKxt/xo
SY7w7mfUIE7DVkD6QIYjsxh6vqIl4ZUHAgb/SnEURhKk2mzvqLuSKwzo5seqQKNr0j558LANEUmL
hUFse/Kn5rBzBqrw3mAL1mvq4S6Zdf5+D+JpIAvbkhvSUNqPut83TWgnSqmVHulC/1wwSt3kgszq
G8MQEXzFvPIPSzpr3cXsF+SYmxOExwkV4EWETPIlarpqCFEBes8yjhjklDw0zr02dGW+0SMXhNmc
zwDKFwp8p2/iQ6Q09MGZsrvvtS6mx4auyH5gtJwcCrNsPiy8qvPOmjseUQAONMv4CsfYHIotWTD6
XYRq5AYPfPfqJulIQKKeKjNca8dQWzRd8NRbdh/Wlc3zoo0JT70X09CEvpj6Pm3kUTe3+BVIZUXi
GcXOjh6ofbkkNvN9ZFFW8ko6mhQ7ui/QFk38vey0Zdn5RzlYzqday7PLmpkWPXd6Wn2YM6MY6Nms
1JhWznZguaAYg556EVZkVzjw6g2ChU6eUydXmhGht6q7FiEnfUO9CKtaubdU6f4LOqp6l5EuI4Le
wjODnkzxvlgk844bqtzhIVlGVx0Wuv+3zrDa1ubYJuqGh46HP4kcf8ugb/qS6/DIjyVn+yLo0N1I
5sIGCDhdjKq+6CdFCMxIj7AO5MTCHvx0ev1N856z6Lr2EKiwdp3RMOACEQ4iUZYrVBOr0Pjn3iwQ
8aKWVVOF01Tk2JMWEd9nRBFsiiIpAKE7FY40KtVbK+3rw8LGPr7zCc5m8OsncGnDcIA2bOhw9vrf
/9QdZrOUS56yUDalHl13WkmsH+lL3//8Pc81Gz++qLVOKVbvCXyEMxHLUqyHkVErQzFB3d9g2YYz
qpzUp2cy1lrgMyVEg7eAPF5rKV5rQzr4OghrsB+w1ybN3+ko+EC2ux7AmfKSruacm6/6DIoNSZc1
nhLL3hkOh+gqmuO7P3/vt3fXRrqDkdOGwkMz4Gw4kxt0khgN453z9OXI8QTCIADqd1xv5yMgLmEb
PpFtHtOg1XT8628oJo/DW+ZV9AY4PbOMwm/g7CDnRwC5cb3/2+/k0qwU3D46JUjpz65GxG/kgMSv
KIvAiwczws8tjNThPazF+TAeohFTf9t10G0gRXlDC2x0xabDuwFcAQhmrQmqRvzzuMusptrmyFKj
45+/2vrRf30dkYc4+E5A1tGwPQfN4SXx2eBoWjNp6L63qWPdErI1XOoJkYv6MpZfWfQnYoJ4Tt95
HtcpzC+XXtdagCsr6Ail12pu/vk9zG1jMgW6URKGyWEKcw4V32ErcINpD7B69eg2p03X9svwzu/5
5unhJjNscrnNkER4QX+9cu3oje/MNn2EHFwu/DpBYojZMdgN8P6+xxA5i1NkyUNs7DDYgjHjo+I6
fyVMSHhlanjUNoPFtgPRno0hK+b5UQwlZRbXd+8ikYgnT5I/shetG12nTZ5++vNv/ebx4nOw7OI+
gmNFmO7Zwjd3cMgsTZQhCbBrTVItHCGMlloq1OUKXkaO8O4z/Ztf2WGdt0x4qojwz5/pNEKJmHsj
y2AvxFNZozUFNZ75gpFbpQ/x3o+9BX9Q3vpxef3nL/zmdxY412FoMaqkvnmz4mH2W8/ACTlNA3pk
XSxJzaHQ677Hic0R5s8XO7u7lgmPAiyNw2CVcGTrh9Lmp21l7hylw5pKwoLz6aVSgwt12XM+F12e
bVqPzuA7FzxbadcLsnmtaDJjHcaeX7Dxsx4PKKSQmkCug8rEsLLy31vP33wtx8ROhm2HiS8zkTcr
rUfqbONrSdjnZbNtfXIAF7tLYMWNZnZw9Om9jfPsgaFPzQXXy/Gwwo4+X2ydMh5w8zRY72PLfC44
sH5Es7OlYyIwRtIHSgY8/e/UBGdPChdFU8WJw8AJQG1yviJ0wm3HbF5l3tr4GtGCIXBRvRamM73z
o/3mQoKgX7pc2FFs61y7kMykGpotgTgzr0WAnnZm/tfn+F/z+e8vhdXQWUVkLtKzc0XjqI+znnII
wI7crNY/vlRBebrx13/687P/xvrD/UObSlkBspQ649yEXkRYEDrLSZix8Y0MIjE8Gp5jP1yR/LJk
FxFc5TvQ39H1UnLUAge0kHDgTeUSAeAunOIKyXkxbv/8sd7ebHtVrAoeW9jKUCR/XeerfvCarEtp
ES8c6yK9hcfoqWzrr//095dazZYckSkS3tzsdCmSqUpiuOVyeHQJIBtK9ajzz39/GYpX9i5I0Tib
z75RlmZ2g/MEwL6RASk1igKsnochvm+Lf+PmQeNYkSA8qTxEv948qMWuN6ADCseunMMkXaJrj8IH
LwL/9Odv9faVtx2TERQLNQZF9opfL0WDhcgokBohVVZ2oNvM+z0NajmSk5cdmG/EVwKn3tc/X/Xs
JMI7T/nP5gCnhgcEVcqvVx3wiUQZsKaQFc7H5cJZ83oUSt344JCulyQZPy4pYQWFxzgHm0f5TqX8
m6fT5fkkexifExvH2W/JYXn0wG2s+//QmLcucW3PdbHWBqVT8oH+/G3fXo2viobagBGPcur81AMJ
qVFYEbVAtqt4BTpS7/SP/xdrwdsLMeoD1bri/NgFxdmPaWToy4i+odG5TD/eBAZn/9abAJr5hzaW
yED0Pmd3D0HhlDpCMedwFohs/EZPclIDYyv+6W9vnUNdjtiMZ4Xvdf6gjAAlY4swIuDv2cX6bpd6
evHvvNs8CKTMU4+yBVKg/fo8FkJQAUvmpJ5NrgD91tfSsqvLLHkvbv1N4YDYFyYD6v0VuMM57NcL
iUTDt9DT7shsIzvYYhw273+b31wEpBD4BWpt0I/nF+ndck5rlDMBya7VPVC57jtv1HvMw99cxVtP
8RAUWKKATPz6VcqxlkyC1oxgLO537C/VpezVezXQ20faXe+XiQ8ByRYjql+vQn2bEpnYR/DrHNPa
2Hw3UjftjPLZh+vynv/lt5eDhwRrllIEn+Kvl4vmropI6VgvN86PxTgtRznTqigckHx/+2hTYnk+
lSSHafHmZbXkMoOFYFVAFALarvDT+lLPObgTHOK9Z7p882PRfkC1jj7EghH25qyJo9GfaXprQRbp
9k7j/LfVEx6+P3+lN1eharRX+gLSP57uc1i5tuTtYHOZIF0ft46O66aZvb++cVyFm0b3b92O2bN+
/Y1Uk5GF2hIIEXNoHw9qtX9xSi/dD9SStnyn3fGmCOdqiDhYhCj4KR3P3thJWZ3nxJLwzTRPnywL
gRawL/lhNgbm7ZkTvwMl+d09xD2JnoSdgrru7Hp6lnmSkbof/Ggpaw5YmMn3ssNf/1J8L/SePA06
6NCzBS/iaFNjpo2CpNCi+VInqz3ee9EkyQT72yvB8qbzRX1G30joaynw89msJ9zMTnHfmqVUOcM1
s6+DzCv99p0LnRM2rfWRWCsznw4V68X5c9HF41hpCe8uGYmEWPr5dJVGkfmlRI1waro1TGQcm/qm
IfCNgaBtFXiO5wx9R4vWDm1kTkouAxKCzCpL1y71GfEq+oaOXnZfwpjCEHGt+kE8i9qxtDBPiu7a
NcrlKfFnegc0PudHx+7BZslIMYhywc6CYnTtFNwWJQ6YAMHhP8kdGR/zjknDgfnlRxmNVnZRRiL+
3AlYCTtzPWU9EuAUXdNT76yA4Q10HBJDu8dxabz4uutLMGuMAS3CfE1v2XQIGk7+ZIBl8Ow4WtX/
FtHo/DBI9YfJKQPWcrjZcetMB1I/au+6TzuDUEqNcsdzFU2fv/7daTtwJKd3t/Zhzp7jrvA6HISE
lpGEyOQj1yoGT+8+x2/fTuJb2EuZLtLoFeeHx4jbgXKX7cH2atpJVjFF15WvqCFHLbo25mZ5p2l3
/nrCV+CghahqxeVh+18/0E+Pc92OBS0ioSEbybvvE+aFfVEN8Ts8h99chYWU/iodMrrl5w3sjHCU
RSD3CJAJUoqnlFmLIJTrzz/R+WbHd/HRmNF7ZCGgJXe2g0dFaipi0yJm96q+xBiN6rMrIk4ApfPu
QeM3X4kTGi8opT+F8Hm5kGeNSutakSY1akhfS7aFmMHlPxeBv9Iq/j5D5RfE9/9bYsv6ab7+Cxf+
/wcfHK/aT7/9G0vBPWjzl18kjOv//p8SRttEcrh2XlBMw0+hyPovCaP4BwMbkzYtRb4FyYu1+18S
RvcfuOCAWfInDQ74a6H0n44CsOKrQQ4oBm0dS+cv/hsNI48Gn+yXZjUFMyY52E50pdZScz3C/vTK
dQqxbNZrsHItbRVkW+joUAnrq0wbyCKLdWlmIcYts3wxyqrTQ9LI1M76IfYuhMFTzeAU0TrxYbUH
XdArp20Jj5gRYYluIKxjPsDlmGuIyd2k8b56U15Fu6lFEt2Q6tF7iM+VlvYZmWpDKo6WHkWPDBPy
lXnb6mOx6ncIKAiIw3TBk+MgIJPY76UhCTkyell9dcqKPTJoWi/xyx32vL6qrg2yh9V96iLRzwKP
jPJ+a/aOU7hBTL5H+d0q23GwQh9H0lYqbGOHsnBV92GKJB58XHZiTbRAL1/Shcgn8d0y1EDbALvc
lF8poJv6rcdg80tGhYPbAMWXBThDTYR0PsmiVNXRqSa8A3NP1kdgZMQ4hoU/tJ4MNeUhVSF8Zc6e
0bPMD0XmdDc4AAMbxWCIzTU+EPmefO0056mOrOs+hrNNP/1kFv1+1vUgm6xvJBfeyWJEVAlTAqSG
QhhaSUMn+9dn8JHVV+Q4jo8LbgA6tl17WjFJWzJyaRf52omP9THKbe5p2mDnyO2LIYsv475/mcZr
eoa7qkouMS9scukSu+dF8xEzHAE1duJ+cHpx8uMqpM95sldrfW8f3Bp9SOcgW8ibp3mRVw132LzS
ylpejG13s8yJPWxm8tsDd0zuRrgjuxiPnRXUvbqYpu56iUyx69wVGkrDYmsj/vtEVON0TZPUBrlp
nPQeyTcPBgeJQ5KL+5EPifQifkIlbh1aojvvSnNAWzoPZhBTBMRj2+7LCSPJhH0npPP82GPjCAf8
b1glE/p0zZoj2EcXRZa1/EH0pPlUOKSHRpZ+cuPqnk71xmzLpybvCZX2JeymVok0dNTUyNBbmuRx
aM36wnGI6zFm6SWoqZJL3f/muMRQV1jcy8CmlxbmY3saNYnQ06XS1cztGF2gZLgmaDAT29qy7Ic6
9rV420A6bKHGDih0eRBgZzSHVLQfUnshZdGNqt3QTtepmztAI6siwAcEDU3HNdj7myRbU62T+iAc
4r1lfXCbtN+MS1/tmV8/GsW4g//XB2VUjreriIAtwyDlJiFwNk0FBZyw2qPIG7rSspzVVUEpzX84
XySFWi4jIi12neLf3M6lJKwd51bRc9KOuoQ9yNAbw16cTSFYpi9G1aNClumXFshgg3Mpe3UblROp
YS8vXSesUz8202YtOS9WU86l6zT2lbOKHOx8OqAflkXgK/IzvJxwNWRzNsaBZmyhcxPTu5QWQUyA
LpyMWKFO2X5oomrZ8K38WxOzxbCltU82jN1NL7lRvI6WUaGQIc0Q0HRRrflB8wmhqbHPCgSm4Zzw
pxnku5tx1LXtCCXdvABH3cd7opnTkLG6YMTUHzOzH7eVor23My2axKBs5X5GfsDLVin4ryi54d0s
PmKdAL3joE6Uoll5U0rtu6Gpmy5pvjuRg5DWSjXmk3PdP+DV8TawMR5yF5WKgRk36Xu6THUReqy1
J11EFzhBPs1uVWhfSkuapEWTC+3Vx4ywdkgJeklFHVXWV3y+1KhjBUoXN9eV6RnX0FIz0g/9gvl8
rd3aTnLRps11WnX2JeadQDWFfVMMxP/knqZY0RB16wMxUprOrxkDwaEPbnwHrepvnMLLA2uQ39qx
jL63iftc+NrWGvwh8K2c4BK9wTYxRR+jYb6C8KEdJ9DojyYJEbhLfXnMBuu6BhGSh0lNQR12TZm/
1JFW3RCfjTxTIOptbZBCVXYLSeh6Jh8c4Sq62d3gYpLWlMGTtUrLegiYq3EoDkAirfFbLdi+8dLI
liuE5taW94n/ypn0jwaUktD2u0S7M2IpLjnUkzjKH+TcW9+74Oy9Ref/6QAZAXr3NeAghLjQKtb3
lt2Ia/g5yGEjqOMOCWbjoZEsGc6oMeCVIWuO2CwdG0Zcd0xFZ3KsrOSziMZPrqjd0+w/9ZU81J7c
TYNcy8HutERROGfLEbG2+lTSQAhcXx2r9iSW40SgwlDIm1zO7KZjhytd8OzX8iludex80QQHhL19
m5jAhDvG2Sr9ykqngiyJxRUcIfuDhUHt1SIODOs3GFPuoNZ1+W3K4gC/587vRyIXJyJ08xMnDUAc
jbxJGYQFRenoz6LjLO5XpyKxPjjeS9OL4YS9ELEtWMUlupGyu9Jr1R20uYzQLMlix6Sw/gLd/6bB
AzEmxhVivIs5K+5y86hrEyqqlCT5CyPuwwl48dTWm0Qfr7RUneLZUCEW5sd5FijFtRvZM+OMq/ZY
mvE3Ft8xPuIYJlhVJDd0roodY7uTp31vjDu1CrS7Ykdx8HHwSTnInAxzYORDm8v9tb+wt8u0SDej
zL+SSI/568G0vnhjRp65TcbVK8phJub1DbXBTofFrbdXEbrJyaawqOIHGmW8ZgZLETouDZJkZ4Ra
kh6c/rrV7kut/SjVMaWtzyyPJTnaxMs3j/RYUDWh42obAhp2RTYeiMS9dhYWn+cFe7tiRUGXHwyO
G7reNUe9K17ZW+rJsCBBKAXtKhfkdIr0gIrFOM02edfs43S46Mzp0BsSE9zXohU3XmrdJkTk5dJD
r9bxGJG6oH0W2qm0bMhJEpi4l8GrHfyrUq2r4se8cDdOadAd25r2a6ubrFNmegvZmvsVX0zogsOW
dPQ2sgBodVtPkye/aKYgikfcfHXv13ewLhHT2cB+zF1iUn9M/k0DRqzLy4NybmWXMM+JayMnCN28
QvWF0HiE4YLCprnL/JxahBrZC0eBbhmKcbsBN2Hh1y+Pi7UXc8XAxNrTDNgYDU8LYtCmjgmYUEW+
caNpjwTjZpxgDjnSgCHuNw3bcLx0d6QJmkdhj9UFcpP0EM/UpUQOIljsruqs592v+k/dbFtHNKao
Ih3I5DlApbS9M8f0Q9neuKRSHIbSkOBGlhvT6y6NdiB1edtaIMtN3IRDkJcuS2SdfxAYXZ8myx8O
9LO8EPcIethMwg7FMDjnt74/HWP+CEky/mYsy3tk2XY4C6EOwJjTMJmNXZm3ly3kuGBs5pOnJ/fS
KnQQEshrE+tYFPu6zyyY3GOz5f8IP6s+2dWYXIxjx9ONFQSZh0PZkzGvDz0zeUlM5+i62cc6BpCL
oe4+mpNtAq/bIj55drujLYoHkytXpOoEmoNw1fSe7FRt/DUTbjGv7f5OYjgGfVBsGmXhy3ND9mIE
j2mIEPlkpDq6vZgbE+R1dvzf7J3JctzYlmV/5VlOalJ4hb4Z1ASdt3R39hQnMFIS0fc9vr4WqHgv
JSpMKuUszdIijIqGJBzuwMW55+y9dmQICU8MJ6/MbRyXs7+EnRdQHM+x5lgjF2s8bTNdJMINkfWq
40YQ7UZB7leC+KTE1JqT5AZzdQu24pRMoMUEQ7lvxeZx/Sm9yR7EKb2NE+HZ0tIrY+huBEl864Th
frTqxG4oCWwLvEJXpyodIUs4L2NxW83kaWeJn0/1lZhJe0HJMSiTshOJyLYn+VZS2/sJb5BSvrYZ
t5eBDRN81EHMdK4A/Vlqp08W6mOzMa7CXvT0pQCAMFm+IIebIq7upzI4qb227UuklUlv5WxGCs0L
O1G5HwnCdfDYBp5majM/W7PmgtoUhjW5A6T3To5Vz0DMLwo9+Tthpc9uHmp8kHhvtCX02RSQ7DpN
G9Q/z90QN4C/p3pL6K1bUdHX4+zBzvf6rkaKnmFN3luF8omO4yHlWukmXLMYoPDcirxYdKBZY/n4
gvYhTDshrwhQsaat1rOdSqJPi6mT9lLM7baoxBcZfukkxzb5LK7J6pgEA/xN3V3HHp26L43Sxcr2
YrTCnRUYd2E2bHQguGDokDvq06uWHgJBtmy1InVEliIAQdZZTwDy5lbO8H45JCTOh8Rx72GtJQd9
orpWtWqL8Y9VSKFShuSWyri58XaN4gZMmSfLuW8g5dxH5UhO5HxDmNFOalWGm8URN6odUKmwynh1
Wz5nqe5VPNlHRuWygWBxZfFp2RGG6j5aziUAF6D5DNo9pXsLS8Hrl+I6ngfAqT3gjobir3Mn3iO1
OIu4CfKiK12NyjgYqapC8XqRQc5rw1bl6ZaG8EVSEofzhJlncyXowkPbnY1iuq216KoN2ayELyP1
pDvNlh/q+lUaDW7SjQ8lfAwH88CALVZI7+jt83xQmkVy2vCUtIiZglh40xUcqyaG9aFZkHeG80GX
Ji1zyRKaRTYvdfY5DS0Vv4KhUeaJackOJ2haICShYiaPRp8ybDHViVqchOPgcxbFAuB/E1DjjTAN
YudUUqgHG01BC+4GuTS+JcgEC9vo9WQfV1hG7ECK9RfyPfNnS2xz1VFgwb9FsDgit0TCe8xzxZpv
1TkzFFIQ5rm+ikYr2SkdKXEuwMACl6+l1eiMRSFhLpin0nlgEycgQZRa3Ul0pUHGGnTNC1DJhDIv
MpGWG0HIFDGFa0mHEI/SutcKw5GHVh49Z2aJhZJ8QXGvaPOAeaPvdR7XmQx+H1uCIJLq2Hehbyi9
4YllMPmG3pAYkWrgazw5kk66PpWP2CKUq16OxGelJuXc6XORTT/wU4SskzCTf4UFwosaqmRXidQO
d2JOy9qO8eylfIcAF7PKmwAnOBS3AzahjPJqwBLoCmi57rH5kyfIuo+BIR5A//YYtgOef3PzpOb9
mvrQZAEWGKVvdZ8E0vC4mOPUuUGdxCde2HgXCn11HGVBQV5TL8ZtbhB1ZccM/u+SqUrvAPRp9+Rg
jG+CJo2Vu4iNlbG7g26A/30NT8C3ytZinESer9AXErCEakYFJ5cqCLaFJvfi1jWKbiccMDESiw1f
wlEH9pvslBv9JoBCeId7HR4hM8MEjW9FBtMxaa08c+AUaLrf6sXYcNcteeopSwHiQNNjbbSN1V+v
vlvtg9V1b9YZKVnF6sWntMSWv0irRT99t+ur79b97t3GH8ZScit1jJGoCVajfxWDs7dbHBQvcZoL
D9I7FCB7BwSM32ABKzeAOSMIAQAV4ARGwAIkMIEYGN5xA6v3RHDmdwzBew/wj5ql/3+d0P9unHn0
eb9qhz5+bbt/2C9F+kNLdP2ZvyAra6I0Avm168hVb61yzX9DVpA8iBoDLZNh4rvf+18tUfmfzHJX
VSvN0h8hK2DmFb5XRO+yjg9W5f0HUtivyGFIEz52RBnZ0V9lwI/+GnHr2tj/riOqM3GvojV4VbLS
/RCoD52i95cqnlS3r9Jwq9fLaA+wRVfk1XIwl+kiZ03pF7loOFBCjIYsHfZg6GOOMJjUjSiYPGBT
ZbmQ0D6BokxqXEqTrG6QHblKJ86HQexFHxBJx56QaWjbTbEng31lH5uWRIgGmWPphEDDFz40M4n2
ilyXmq9EnXAaF+NB6C3TE4ZY8LtBT96CuZTOcicVj6kAerzsFeFaXvTm0o+xCBR/zI/agO7RLot5
bYHiJHyU8qh9Nio3Yqe9eAARWrO/CqbSM/Run1jD13rd1Ue9cROKguDG0vJFkZk46PmQA2EhT0Rt
nuX4Se7jWxq1x0hrdnKWU8JTZka79IX2J2qn6aKVxUug18/FUr82DeW53Htk3hzwAB9LY/KBL1+M
UL9IYUFAKl0qTVm2YyDdsbN1Bb3a6IE3GpfCTG6jprotDFJS5cI4yWHusUTY9Sx5mK8PaTZdRvMp
AbmsxEAjm2xjTnjX2+k4EHk7Fn1l66XwXHd6b7dyft214a0102g2tOS5m+obbFWP+K+OUWoc5iH4
lJbL40haXCDRgy1bVM6yB3rUR8N+PYckVutwzIoQi41Rfmoxm4ChsDUhOIPvmtmMgRgTPynZMay/
TvMCsDs5YjS/gZhOtmweHozS8iccoo4ZygcEO7yS2CQVL3/DsKngpgJwa51ohW/r1jzLNUc0S3fB
KbkNzQTKq+YAbXa75AxCh8H9uQ81r26ClzwtvhTG4grdtSAnZ8go5BxRG6ZY2sAIXXqMkELjL8un
odhhj3+IJByKndK4w8zeVpRf4IxsU5Ztia3KojYby8o2PFILyvPuScgEvxEIzQvLey24KxU2I9kN
yBcq/GnTy8lGEJwkii+xEO4ES900OJutUT6RRXRCy3iSC9Ovy4elfSSecac2DQHYgVvl2lYlB5eS
+moelj1BpM9xE16iAGatmJ1nGLaQ6jkSYTBu3ZGwq2Q7IX1uB2mPi2GrValjiLMzzVyd6GztwdzU
snzFbCU8mZO0z6voWZNfuIIOS9P60iB+SuVPiXkjRXxONTaSoAYCML7xEL8W0/G2GGjzmdEmTGv2
DcrOKJ4gT8s2Hd6DagoemetHZbT2iVHdx73mtl3lTMZVq2h0L3u/kW6QbTxKieGr45VJnaEdmFPi
IzbmjTVPRwbbh0bHu5zsxTDzlbT1VEQDRqFs5Ljz2jZ8tjKc0BpR4XM23hrrzReZ1p00bOv+Rq2/
5rPqKokPVcIttMSfCLPWCLsezZ3e1L4ptkelTHy9sq5KcsPslHSMwhmTySbbmy0GBtwSXnHGTljJ
z5rQPGWGtp3l4N4oBK+tqqOQ5nQTBOsa5PNB0K8HGBRGIW9KK9zJY+iNy6bIG28uhm2rtaQnPs+q
dmm7tnXDNttQczwE9XBCkvSIOO2zZKIZruLRA3JIt6vz2KJpehlzzuGmayvqhWoLY4mJvzqstbRq
97IcYmSdaHuq1r1oiRfFapAA9xj12xh/bdxBmJPAxEivszmTSA5d0TL8pdnUXL6NqHu4vR9kMQxZ
FQLCGRcHImrgdGV6sJJ0h1XdsDHbH6qi+FIxbmVBDxiosL8TZXXfLIOvR+MtHdCRcBtp8JBfk2tZ
ZdajWVQtK3/1bAVRc1SjpLpquqx2WkM8IBM9K8JyRAbCfmgUksMsDOa5D7hbDUOJNmoM+aAfzuQN
HHWLwReZB8kB8+P1WjnZpSRxcRjbnB+1Kx0weifJn9Jiue207KUvh1OL1+xQ48Mki6EQt1oqDceu
kklQwxRyUnny3Gh5K1/GWZFOsviElEFrCUjF3OGOiQj+8T4K9dit1hBVNHvSxowNv7WuRit+yagB
7bTKF3o9KCHCdssM5rrLaUclc4n0ciHBrdpkad4dio2Q0phJCgJRJ9CKRkhvAiaV5srBeLAy0doC
FsafV5deHcaPrPmZk8+3MhZ7rGSbTCwPcmI+1dFwX6okEUeNcd/ENbs4PqwUxgM9mf6YF5c41zIM
9QGbEE0anDaHHCiXX+hPfV565Y46nSQwoouDEE9yIZ7BD7AFk8SnSq+Cl6phsoVs0O5i7o5pX6AY
xLbGNg36GTU/UKUqpD/GFKYruEHGvnlsevZpYt5M4BN0TxSTR3qO3U5QknBnStNVsrzQSH0aZ76L
3Iwm2eTkebLHWdwiEb6IqeyRwoWzdSEnqh4BfymzPwMAQDyenXCFU3iw29TXDfSwPIm98ibMmNwX
CeZKRzIWD8QQdtqEfaqf1CND3yMxbnfSEjynY7BamU9DYT2N6vgyWvJF03hCqd2XaNrV8k1YgpKI
1ukfD6W7sVaLTSKKYJ+0QaRdK5iI80TycEt2fFGFQZwNmmQnac8+fxoVlu/sFjjyxCOfVvqASKcZ
lnqjtlrtB+s7loFLduSVIgYQtL/qIpN7eu4eilpVXCTxAPKTSGHLbYTHOEqvYp3nN3PV6kkLMh7w
KpG7qtAZvllwNZD2qbvsNUzyRuJub3TRl0JH7wRF8ogalD7iErMLkvJhVwRaeoxaPSW+bBY3sSp1
vtn0TBta4m5nusFh32zlvGHqLPEumwbV0sK4QjcnZgJquxl1kteJGWDr+FRNn+pYPYZY653cCi6K
gdVHCcU95YXGOmXewVg/t1mzm1hGFHHcNrAjyqlrbMwRpzB9BUqs22zbe0/W5pM51rf1zMhkFOhU
i6lwzRQ89JQKAFZa7Gcpcc0oaJyBHAO/UorbeoqOS5FILGxdxnyvqfbIgs0DKQINtBKw8qcKFdBV
Z07ZBXwBq+fqdcIDZal+CbTnGmUL75qyr0Tt2gxnczdG1RNA+tBX4i2eKeFmQcR2j2AXdJpiVYnI
M20kVYztHzRbPvGx7vJNnWfthvCkR2Zihje0wtv//k9SZawY2J673YzIDVp+R3dX6He1QCMvZLQy
VfOV3MivcZu78iB/6Sk01Yp9Zlxs/me79Q1oCd/qV9utT1/zrz9EJL1//7etlkacPPlrOk6ADwAt
Vfonqd9s9sW/ZCkc46+t1ipE+UttIsHSQrWyCkHfU0vkP9lZfZOuf2eMxK6jyIwZTX6nBTqLcPsf
dlZVN0xarDGxLvFdCRuAiE11WVI14okTdhY9jCwDgJ/YYd0K8VHWwlzbMDpfzsZiZOFOp5G+SvBk
od7ISlETqJgsHXnccs6A3siLnEiFgUzDFfHzmNLp+mSW6cLMNkjLRxOyrWb36Bilir5JKQAP7sOy
M+moKmsjIWhMFYZR02hFzZg/nWd+SQS38F7SQ6QNYVZHSkWodJMIbykh4HlDSyQiRJH7JiKFwyag
Q2bYJcRySwEekgTlEEVZpkczSGie120RHTuxF8arbIxpli2ZKNPAzOYkX3c5ZnvRRELvduGMmKEg
Rbph5F7NgJNezE402RhEukIOY8G+IEIyKaSZ3RipJjszgKJI3iQjUSzHqO86ZvCBGNPxwPyuvQTg
g8U7Cg1tEp0UYhAj6ViLBQQeSZOUIK4Usx6e56mdmnuUOZPkVM2U0x0iByFHghBhWEH5UMJTcYxZ
V+YTbBM5uraWwHqecujTO/aKQ3Q1xagBMnvUdCVpeKoIc6D5IadA1HzyLVQBX2SFsi9/z1sIQnY+
fsN+VqbPVI4mVwarXdWEOZsxKVFZmwLDKDE62fKyUNa/QSmc6dgBYullFYxPFUX3wjc2F4bLDlJX
qOSFwVBN6yalg7H5DvMq38leEBVgNmkYuWhq5+AK8i2MjSZ+Q3wjyLesfcVmiY0mYuJlpfeBWHUv
haEnNOpXeJhFtKzA/BquWJ31VbIjr6PJr4xoFHkMrfwxgOmNsg0taEb7gqj1cNtGsCKdclFJPeyt
7HpECO92qlVfV31P60yHQhbZ7ahL1zx8ul0nD6NXQzu5l6vReurEvHplmnmWm8p4FMNEIKAjVdTr
Umnyz7IZoidSlV7F6Sv2zROjnbg5T4maPVXiJN7WIb32gmnUpyWUw6swlI0CbBm7S6fWLPKHy77w
x1i4VdakX8Qi2WGOMzoR6qx1zwDjqussGtVnWW3QAMh0PAOURis/KVsU3xwZiXYCz8Z8lONDWoiC
v7ZaFUgIuwC/sw08jRbpRBHN3fzG3rH06IayNVrEuyHrmCr2sn7EtM+vUOXmBoD4zdCCf5IzdXpj
BNkc5rmUPVJyVIebI8UYJvbpbZu3hPQQkArQWpTrdSqZgoj1siIVdbbSGbSfFNtVuq+1mPZCHEuW
4prN2Jn+YAVtespEaUo8Ra+i/InrIBm/YMuxLFLvx0A8DUOe1W6uhYL+KUzamY93npBaMWjWqMyi
BbRDsWS5cFqmoAXEhErQOFtULjo6s5EWT7mk0Vuq6Ix3hUCvbgZ9sC6ARJpXUyK4dJUqE4NsTp3c
8Zvi8t4SzEZnBCcMvIgGLfQTZK2i8BpxkERPJuG3ckuie+RLO3YRtI9EYtMrhqL8NEpDg5dUUigU
QZZh7EqbJDX8SC3j4iVvo7TZQ20oky1h06HkYblg6JYvUajAprLGaHhU9Nqc2NkOpezAl02iY12Z
CPKDqWmXzm6CWs++GuC0k4ta1VXlQ69vGnG7YLxabkFXdwJiulrODk2BgrpwW1jJIRKRARnDd0+4
y7dHxj+KPr/w4rr2//7H38ldwSSA7FKBDCKu/fFBwvBLTjWjDxjbk2LnFEYiktRYNd3n/8JxiGnB
SIeNFpP7j8fRRmlaDIUIPsyd9WsVjfOr1ESD8+ujfHQJrkphDTcCOmELfIX+QYK5YJPLdPToa1db
2Sp5ErMxyoobStnJrqu0vQI1W9z8+qAfzfvKetTVaIZDEPHne6/1+zZnNhaWySe0WgcKmXpyIn8w
FxnXqsaSeJiAYuKWFZRxZW3VzEsq4qErUTX+0IO2vgyDBEbyZkyWRv3DW4xbwMCriIgsLEIaAkl4
5FFLu9Scmz8WlxNGii8R/jwBJZACfvwwTdbNuJRQhnRhYd2BJ5T8pZ2l46/f17U7/H2NgwOIY9DZ
RuyJo+6jy5twgmRAE8H+zOJ+aC25daOwCI7oT6s/vgvoxCu4u3nnULh9tJkshDqHml4EttYE+Opm
6Us0yqH/x+eDzQC2iqES/wfu9Md3LdM1kS0cLOmaeNXKCVVmVV1gdhc5zbr5z8+IhHmuRdlAEI1p
4seDMeTUh9AixpuC4UkQSWJfwjT+zXXwN5+QTh1KRCfXAG3+D2dUabUCW2+07EVJyshmTNilh3Qo
0FUWZQsQ89dv4M9rFROLNQNXQ8/NaItC+/v7TJ9RXHIT0jrRW9IxG5K5AmH5nal5fdHfX3bYcyRc
nIxH1NVy8NEQYlijNaqFCvJbo3fWDvQR9ZUH3ghDvy8L8cuvT+pvDse2gEnMu42PVMgfT8roTKBe
rQ63KxHix4mt/UHILPnQ9FZ5UsiN+I1P7OclkuxEGm3aSoRgL/PhTQwXulN1O9NYt9AxZF34Ao2E
9j1R17POvF8e8t8c8eerhCMSGssDn2VO+Rg1FMahwkCVI9ZyCdXaqOl48D7QPYRN9+s3829Pbl00
FBJ1TF37cNVratEOGdA5MlYnFATpOPoYGvs7w2SqFEpJfG+0o/K7xKa/O0Eufu4CECL4DD4svEDc
Q1YQgtMIAhs2Agp/T67S2m8rtvu/PsGfbwGsMKzufF3tcNoHtxLNvwJ27gwij7nYISZbhTqzHX7j
uvt4Ta5PEtBMpk54A0iEj0VBQd4dM2NAkU02RK8rXHBj4VjwujkbzjljGP/XZ/W3xzNUADjY7NcF
+Md7ICHncDYTpnWWkYBFVZt008fq/DSwrPQ27a38N2/jz9cJtQGDU7hQPLgxbPx4wLhfhMEghNiW
xgKlXkF6gi1HRnqn4rjfN1BxCabWa4TTvz7Rvz0uq4q4nqeqGB9OtJsGqZl7RJT1mKt3WTVLTpEh
/Ssarfs8S+JwK5TIx3590J+vGRlaFGQqzMKUBR/rAjW24HO2eLnpzDLjaDNReZVhWLq/PszPdwHz
FUyaGMHAwDBc/vE9pZE5vBv+mawhsSP88wtrULlJLKzX/4Uj8ZHQcOFgxN39eKQhERu6uJJll6LU
MmaioWerS6tuNZQvv6N2/HxtUhvTCMEQBngLe9GPB5v0sOklveVgQbaRswWmL2FsY6jQyVOqP/bT
4aZb+UBEtmIONT6sJIlRNsECQYzeykDAwhTQKtZK6zfv3/uC9P0jbnU7ySzKnNFqQjU+vIEgDacs
KgxaucEyBm6vjwzO+lnuZ1cXysJCfm3yniZQ2p6YqzQoWEQsAvaaGFv5M7eH5shBpBLjGhai8ZsL
6efrlVe3lhR4fjVQwh9encZOM2gVztqo9JqYMOb5sx5Mv3kTfr4VcUkbyBOojbgu9Q8rqVmNQWT2
jBMiPJ9HciLKSygqqSuZbXU7G139FJM7+YemaR67a82sYT0Hqc/5/XgxjYIR9AOsK6CKDFCJzCXN
wcqi36xu657th48XqykHAcrCHSYTh/jjUYwMF44wtbpNYlTzWYvJurLjLKUTFWNurt0Ga5Bwiuok
V48QJUgW/fX9+dMtIyn8RbgHnyIX2MfLy0CNTdJDxfFRbx37cKFtoTYSeo1iZtq7dFCvf33E9ZL4
cMZAJFZ0AEU0NtQPNyl81iqOWObtGn5tca8GZQDrtexDdUeMy2j95vn40xUqrVEJQFIANHHc1aP4
fSEqV3jzVIMYXqnDq2wFKNdKkox/8zH+dIWuR2FFpYgHYEie5o9HIWFnMKtI0WA3p62vFKW00VIV
fnQpSw4KkupLDen8N5/dz5tZifWAQRYuP43DfwxWLZYuAI6A9jK1sHoAqH6KdemhsIyTGbV3Wj68
qkgzVGO4i0rUHr/+HD8SManpufXBDOKgJFdC+XiD5KWcp/GcabbeR6qPfiLc5a3BnHLRpote00Yz
6i65rtt+3ABxbrcAx1Ptd9ifD58v9aMEdHKlHbKfXwuhH9/5RCoLslDADiYGyTxVB2+HXvjvOF9/
dxTgQiwEiK4wj35YDICMzksVYy/UwBk4cR1VWGZS6Tdv6YfFYOVokDCzVgCUqODEPiwGcSGPLERj
41jYFTAiwnh96drYzBxBVpoZ/ZA2Jn4b1Zrijf2cLS+//kg/3Jrr8cG0rSUP5Th7xfUq/04Dpslh
ZUYLwcsMdYUbnhyo6vH8T7IvMP7t/mxHytF4tonUkfDTIG583ADotMjCYtKJXFxR0ClvPaauNIFu
qxujmbi/Prf3OvG7dYfDqQx9uFsQ4JFbpn54VE0MiptYqgZHVEyhZD0YrIIo6aY1xs2A0avbg3C3
ZLeVGn2+qy1ekIeW0xQwD2ZCfVIba0lA8zIZ0V8akgINVx1QC7iGHEp3g17m0apcMqqUGeeIFWGO
pJ4oEgZGz3MmN6KXpBIxenogwfS1OyrnEimCqCbfPsX/kWD+B/lv333oPznST+U/8pfif7X/yF6K
L9/LMN9/7t8yTEnU6FRRTaz9nXX/8m8ZJuAcVhCIb1QbxLT+ezaI1pLdB/ETRCSba4uGG/dfzvT3
iSLQHSDE3LeU7n8yLISgwy323VUqUwbwmtg28nDkclU/tBiyYewFWcPThilslxDC2CinsCpfy0rG
FClnLAoIyhT9vg/MPc3JvbH0VxWZAWp6kBSe44sofjIqyXAEvbUjZfoaMq+Y8/CoIgpDElSagS/F
L20nP5OvODsQhPEBzhmhoHWBGK5tj4WGnTA0DVzD9Qt6TVneJrdWcsZu01TuqNpz5Qemp4O23luV
27QbzdzX5uUMggxJD+4AJ4qOU2T3m1r1YOijjwo6R5YwdNlC5wPyt1sD1wVTC8xxjMs9UcVnc7HS
a0w4cXkTJIeYbHWow4G7zj5TGhIbOT1h4LDUXXab3SYuaaDnIHyr7xXxBvEU4Xckz4i2kvIQXo6Z
n/naoxC4M1K2Z+RQ1S0Nkzy17wTJEUunxsoWf42km+IWF+VdnZ1K4YFZA1kSJMECcbMFBbQygTnV
VZ1sxMbcLKQQCROBR/Gq3IJtvbi7bDo2Vr3V+2sg7ES81D2mf8nOiozEotKWNi2Jm7IzRU7/NH8W
noXn+bP4/qf4/uf6NXrp3r59jV7kz92b/Plffw1vyQuj4I36eXhTP2ssROgoAGjr82lo/WD2rU1N
3hmObtXCUIZ1RulJl91nVf6cYZ7wRfp9cvkJqd5iuETwyU/ZiwqsHs1Yekce+80k7tIOI+XGlpxy
Fy0ejIERiGsDKuhMMo+k+WPkDkzryjPxwNNyRmuhyNf8LkPa8HUFe5Rns9kaTFQWRnSYy/lSaH4k
eJDMP02OieyngXI/O8u+5qf5M72dHNKICHWzngdHPduNx/eZL6XqYfcznjd5s00qpnxnxIwEt3qK
SHy9YxiOPpGX7s4XzjMKnBofQ+diHh9t9W6+RK8B6qr2kmOnLvaTvC0OgeJW26jHGNYiecluQuFz
2J5z/Sjvst4PN/x4GT1M082kPGvF/qKLfiI8camGKiu7ajg4NsmE4anBGNCcS38SQjeMDDtfzY3D
Lk3duSTo99CgW1WmS0Re8LARF3Q2bi14BSeMYtkAt3M1RcQrIIUhLZjYtSsluKqOeFUmHz9RdzSv
nzV6sZbkqpFjnZtuH0XQTLipnVm+a4VLOxARu/bxGzcRL4z/xrfoLj5dub5rZnvzza8nt0QX/XIl
kAVo03m1nEJ1lsWHlwCxfFCd9iSSkMsM0rOUI9617E44E5HIb5RJLgq9dvYmnNUrE0A+pvlbED+a
kWyns6cKx9FRQSRg52oZhqsi0kxcuUQF2gRy4sfC+/8uQhRdYxG2VnTIQFtI8SsWG3yz+wbRb3cs
EIhX6dFiwxowLuW1WZ1XXcQXyteY2ecDmsCaBNu3FAgm5NGcyEWDGuRmoUwAd+QSd1yZLDBnBIlJ
K26LLxDOsMerDopPTCerO9NBEMe/m1/OaBd4aXyiiT3tMHwqjHocyXhOAwiYxldrFB67xM+0bVbt
ZuVAPhH7MRIE7iLpUTU1znRTiH5aPBTig5h51XBA0fQiJ7SaI6ymAiDS/ZgdlNXbbXpsze3C77OL
ON8x9lcrfwiP/ZXxOLIeSnZ5nV/j+eJvYgNIROQfinN/1V69/2f+27f/I7K8Yswt7GVd0HCEfPtb
a532a3lFlEY77lgYl8PyOOOGDAmgEddBnWti17LNS62e0IdJ8yuXvRKjXntdM/yK9qTNGVfSoyB6
oerGPfdUTXIzUAo0VXYmQixALyrcGI3ghOEuhI+o8iqMYtcmnQ1XFNAVYtB5H+B4rXaNdp97wegR
+5bSLk6WHlNfoD9BSoHQajP35V0taJnhTFyNfyHvzatpBxzZxSa4WDLC0nKwG2tT4romJdoOrOop
G3U/cwsMQEaFQ9m2XvRj8tqPTp22xDteRWRphQ8lz0TS4axiS5loGGC2/OVUoTVXHTyHk/xUNKpL
CgU2HoFB7uTFJE3lSBVMeSHcXL50WG9zpBVC/UJvyiv2Gjdt3D2q2uRVKubpTvNlAz9AGfjZWL2F
WuZUCUssbRSinyGjIGCU7wMpfeVp/okUEQsP1AQxKnaQ+rhNL17I0PGCHkOWSk7WQjgHY/hwcEJL
sc1ecnpV2rWF7glZdVhNntpMCqyQuXnZeOP4NoZHs8XHMG6AAqdrJqyfWBdBIUM8QnZrM8121Tm+
jrVC9QTM8FO80Ka34CBJLXZd65xPtxKCRXg7XiqrnljULiUHQ4MqzO1xICaXzq0wPaMfPZH8fMRO
dzay6SHP9C9ygQZQPUfFf6E0/e/m+1FJlqAK+z//ctf8VHZuSurNf9z2r18Aejbx5+770vOvn/53
8cnMcp17K+997L8KT/IeGbnQxqd3QC/2+8JT+SezGGAyMO7wATGM/8/CU/4nfSlaRjij2ev869Vd
vhWTv/L+sIX8qehkNUN6jhEXjCO5WD/u++DgQD4BmOrUAfFLda6rEHsS4pPHfjeYmY89+rgY0iPO
kEujfi061J1zaVzRgVW9smsPWq5v8xIu3ZKfBUHfl4N6ondxMMf0IUaYK0bLPcS4icegsc/oBwxN
u5XIHrMK+XUWw32jijelmpL/lZLArObal5yJF0GEmGykN91cHS5tPm6yDK11mSSvRprqX6thaFd9
lCzdTxDaNppWFyfg/9p+MA0ioRNJ2U3RGqKV6f1Dl9aaTXTf9CzOAUZUrOsOmcTmdVTor2n7EqaA
/MIGLg8KYGAJ8QRRRpPcuWnzfWiNg19oRnQmFTPaqkmLLqCiN7yO5XAZKEnmNKtFEHbPbShq5WcS
V8jCCjvJJQZTPXVJr6ENVorebd4thlGNpzgtTNT1hfFY5yyDM34mJ1F5lOVmBvNFa9CkiNWlIR+N
POrcDpI63Rh9c1vJLHuD3kaftSzwmpLvYR+7T/M2vLbyatfVuB9yllXGCE5QphtryCnY+wOhSg56
oV00VlsjPbRjejAT3C8KkZY5PoNuV5oKGrqCLX9pm9pyimPi4maKrSSIHuZw4BvKU6TyuLEagjSz
qn3VQsMv5P7CR/9pqhbiZkJHMp+QAPqLVduxSiYlxhlqIcHAvGGtwRuOXsDL4ZxUxDyJpR+lSBgg
UfQXYj+KTxVkKGrGwcDUQAxW9blVFs1NNEpUSa3anSQX6YOyaoiyIjjlVbojiabxp0J8nlRFul/N
9NiExe0UJMm5Tq8UodxrQfJVHQ7AGXxuNt9I0HkIMuB2IIq3A8IhLuDPpARnF2obbdv28T4ZNCcF
fIKLdhBcgBSpowzz/2PvvHbrxrY1/SqFc0+BOQDdB9grKktLwZZ9Q0i2RE5mcjI3+t37m3KSlss2
BJyLc3bXxd6oKlnmCjOM8Y8/bFIDoT2WOp9ZB9py9pDv87LSjUmOyEmeZRdZ6MGPM2l7ZO2cjo2Z
H1n2BJVLx5XCqyUDyDa6sOe5WERpjPY7GO4Aub3l80n0Jizgf9qBazBUIaeEQ+jXZ+5NVzz8dSRV
oy9fHrc/fvcrFdg5AJjFi1CRbRSST+f+5dR1nANQ4Wf8CaALoQlH61cqsOkeKCQekpXHcAzU+Ee7
r36EqTPZvMwFDNgN7ltO3j28D1ttl2G7ug8YJDHe38P7DDNnezidvfLQn6edTR5pGd8lVvqQdzFq
s9IYN1n9B6qOsYfyPT8VwpX9TAVBirr3VP6DcHE8cFZGhVVS63sOOEF2nEwiP+5tcT41JQWja22T
PLuMHLIhCJSB5NjEtwmn7Ip7BM+GIvlq/vymtfrvKR3+uip/C17966H766yTFFTcn+ILB/7H731f
zQylKBLwrIZm9UJDzGrWdXIuAKeeszYCcKVvq9k5UPa1TCee5xyqWPgGXpn8iL8GB00uKvYcHPg3
1BH72BULS4ULMKgj+AiM3GNHvYSPNYwVkHnE+Ae20bFFvjAQT4jNiTXTt5kGorgkXQ9OfB1gKqDN
7nDYw7yDLY3IDUMQ8syN6XCM3KNiZj9Ix/9qmv/PCvsPRq/KxpJptErQ8vGV/m3J+n+u1tfrq3fr
1f/96z269ceG+nXfzvNv/8rvdSzEVp1UcR36DkQhzurvtayyslXHKo2PizXr93VoWQcUw0RCwDjg
DGW1fF+H2HvCs6MChlf1fN7ab1mHX3hRr0HUnz6LlwuxaTuLtNHGWEY4IC8axzmM0MGuRVnNh6IV
Nrmxfbwtnf7MybRdYvfvaNRIo6Ejc2w0qBb2TE2HKqpxcF8kQppZcxfIc1KGs4++P4bLXsNSLmfU
jQtHZG6pbd9bDRI7kSXE8xpUq34z2Rc68q11ImZSU6MPxMUWmwlXi1MtC2mHR1LFs/wKQxcoqCgu
dl07odztS/uoMsBjg5bGbxqK1RAEJKI3gaCX7sumvmpMiuN4xKJcdGLcTsgfFpln4DyItWQ5eqQ1
Ayzkvr0JesTwSVxd2gLczfGZfhKCcVPa1n3ciPMid6/0GM2AozdLCwPHJX/4vERkNZfiXRuIHTK4
U6Z/Z7Ewt8gyZiKQZYeM3kez5VjDyk+qeemYOGw1XrC19c5c45Z6hsDrCbkA+vMILReq/9O8m0+n
WUf5bzNBy3u/QxauP8o4u5ehex7FI8ldPhJ7y9ZS6OGNsxnbgdJQ+kco4TpllR2dFhUdutED38j0
xKowKgmL4DoNs6MyQFNqRvM2b8vxsZH1E5Q6iblqpIay0xFBmytJ/PJQYOgWjkdhilTEXMH6Thiu
L2h/MKX0Lsh/feqmhol0hZerW+ToC7ymunBnSGldBjqTJPiHWZi35TjUtPLInPSJDHjNPi8aEFNG
Sc3W5iNcdLiykFIzHpbS8K4H48ErpgTrMymOiWy9jiNzpsIucqxk2wZHdr7jrpyT9ySy3OaxtyWJ
gE+5Q/dfF2N5iYtoedo2w3A5KzFRrw3a8VzID1LGwTavWHFe9qkvyH+Eho6ZrRmubaf3jqnhCaxC
43wijQnvcR2Vaj/eSlxplhDyfRLWK5BdE9cfpHCVmR0GXn6RJvKGQdWaqwq4EWu95gn5wwaN8RIz
rm1NMtpCdtayK+J1X4lFHFVHJch4M31EKrhIuxow0l1KBHltYWwbSCt9jol5ZC4L/UNPsxMk49pp
8rVGljuWeIsQgKJOHDYHcgE/23rNpR6P20HZMEANP087klVd2I8WVl3OGaaV69DHyErTjAtCCswF
Pnlr3WuWRd9vm9u319G/rE3U/fPpv5d382+L53813cPrOoOig4nP//4PzQ0O1OyXSE+TE1m5MH87
2TVPP1DJgoqXBjFUwQ7fj3YEc5SvXP0/vEi+lRj8CKI2eYSK5w+9xHpTifHMKfhxsvOy4Fbg7QiR
GUcRihpV276YUGt+0kKQS71VMRj5ztEHdsI8R4cDaSLxEa5N+ZE7iPym87XoGEvabt6SqV0sK3Ik
boSs+mNd5BmW9foa6x+sJcRYGxeVYLev6Aac46YMxbmrJd6VOfjFdY9YoNyYLjKF/8IF9XI9/edF
/8iF1Tz+dXZfyb82XfH5vhVl8b9erbr/fP2v/00MxH/Xwf2LKjfq7v+ig8M2p3noPr9aktTK35ak
caD4n3zXZC0Cjqn69UuxobnMZclDw1eHiSmCFZWC9E3O6R1Ai1GJNdShihv7o4cz3AOoMpDT4a98
HfS+oeo12VovJrZwQnCfhx3qqmVORM5+QFJnVgWxZEgOsz73rsXYyeMW/4VyqdR7D1YVcLLiTxJu
Bh1heDH7OUA1zgJXRhCaJ2Zotce4XVVXAgb0IQhA/bnBPhBtI9bdxUK0+vyQmvAZIRt24PEjzrYv
PveveOBLWdEzLfLlpoJaDhMf0QZFmwqOUe/w5abCBEKfSod5YOdM99i3mNep60w6CiluqDgImndG
zxyozEJU51NurlzRbSadxMCFslc/QjPJ4EZjgl4uB04V9KZaat1GsbHGDd0j0MJnYtdaw53VGBgn
1rOlXfYg1hsP8tfaxWeLGybXirsZ22j9IsoKbPP0wp92boIiKwTsOcKjJsN9McfPYUGhVHM/6vBT
fv9ZqPNj/6MwKFtNvkl6on3dh9HZ6N/cclzBQwyXVcugrxt1FF5EQnyBZti70WP5Nx/760k/60ah
t6xdyMU0/zRvrz91Uea20ebpuELf2zAJr/RjqYXMlILeX3gy9Jh4Frt/Tp2Iw/Bl0/zMxP01crTs
mvtP9+VPv/HttPEPYJKpaNfvSQPfT5vggBNDkbIVaALTnm/s22lDPgHqHZic/EzdUj9weoMzirAf
JDe26oz4E2/pbZ6JZi8XKFliLBh06ZBRIDTtgzcT+KEWz665Qr2kfZ6xTThPEXdWJ32FKDHtTXdV
uh5W35XtLumj8bU0k5NejthTWHMN1TJyiYT3S7pzIXtrhwf3iPdc1TBCH1BqM7eUzXWEsHJjF2FA
x5GU3qERBzI7ZJ5nPfX4dx7NRR9i3E6H7sXE2PQJvEhMLxRKpLzyiBr54Nt1QzxAMED10OW88nyc
6u3SyJ1lZg/I6gZoCPkqiSZUxxNx9dT7YfcHkjY1yav9zJcF+Me0hRg2yD4B18rLo232ciccZQnx
M3OgN1gnwyhvbbwgl0GOXc8/u2t/dyk08deb618M8EWW3b/cXeo3vm0u8wB+IVxuIgs5ALEs/HGV
WwdIFKHR2y4sSxAFvqlvm8s/IFCGO9wnowtkgRLye3XpH6D/YmzGbY5YVQFib7jK9xit6ipXsac2
dR4sc+7BvSN5zvuiky7j8dLSM6al4j3T2mw9VeWnMmgffOHvOrqbw9hMq2P4GBGjelx0Xnxif3Mv
7LF61atAdeiSPoqkUiUI7uGzdtbj9jf4+O7ReJ90fn9Mk/gok+Rm1OQJJsAFjtb4L5dFeSpnhmJ/
eP5PFxPPB8gj+coFGAeDfL1nuGcrQ3a1vcrx9hIriKLWsrLT+gJnspgxvT639MuawdxkwkuwIq2R
+eFilumwGbIChko+4NsU1RHkMB9AYeXWEI7MpmwOGd9V5eqfbffTtqN8/fW2U/Xz/efy9SSE3/i6
7ZxAIW8Gc18uKeUUyd76WkHzI4iGJHZZhsMBqeiL37fd8+wZgS2k12dQ2fqx7awD1ApAeexli0LG
fxPp8ZmC//JO40WpSG8lo/F06qE9zmOREOVhVjZmeQ5JJ4EDJpzYkVjPqRN2a5c8rAaUwNRm8jUE
viZSaqa2jG2nIcvDNZvjuJ3kkzP3nblEnzs89trcL+emtKN17Hg1Vg2WMXw2Qh8wUFbubekUyRlS
QKzW/1mK+0tRLZFfL8Xl/QQH9+9Gc+r3vi5IL6A5o9NwXMqs56in7wvSN9RapbT50Zx9X5D8loMI
EO8DHWHOc6f1zbEn4PbgsGRihwbAQhPwlntAdZSvqgbHQIiNCyrCEe4kyrnXJ2Ax9uTrVLGx6UXa
bovIBA+r3qU99jZNZMbbmI5lyZoSH2zd/uwjP7/09HHaNrNckQUzL6sUEXcQlcGh3k7kKzQTrIJK
+Oa6JyL7Mo2wZ/T6+jDu7U9Z58lHETKPTudc/uEy+ak7VW/FR1Wgk+mBq+u+/i6us1Q0VqNvZgsI
K0pvvWqqFmY9wLVwx7g7x+4Hm6uJhtOMq4IYxWqEshiVPTlDjbgozRlzO2N0T2u8Eo51BjbLyi9G
+PNZ38GdTaurca7e61nyh/7op7aU80AZRBD2bTC98veVHaafijriyt5Ipqf4/tjNjS+j8UOJVxro
eGPosEGr8h5vkOKqqofbuBb6WREZ3bnAFMnCHoYMlR4fmXf4RWfTwpTIfxau22HKEuTDY2z2wVER
tx+msrGOcj3u7zWrIUTCn3JgS/hpSw2raLkade+oCUrTwxEoDrl527Bc2LRsmykW+OBlYbQCH4DP
oSx6goVFrNfDPyfL/sny+5H/tnks7l+DROoXvpWW2CGTNugz/1QzdVfFLf9AiTgwqKUQh5JJRuP2
447DX5mSk3wcih2aPo8z6tuR8ty3IW4CBUAsQkH0liNl/0QJlBoVMbHHVWsiIFI/fwGxTJxp+MjV
eKcnGjRyu4b4Z/Ty0BnbP0kyn702Xl+nPAc9FqoHaLi849fPMhCiGGMmk1XtBNpZ1vXaIgxtdxXI
6aOZxlLdkeRhoOqZhqi6zASE6iKaqNUmHMltJ0ogVdfboZvjEzOFXujms9xM2K9vh7zc5H2ZYNCM
K+ZkatWq8FMJBEuqh5VhW+rGVQ55rJzPiqy1di+ukr8pjfmiXp3LfIqIosmu5+4gzHZfHIE3qhuk
IY+fNXxOWxhtS4PuDqdBOk2L+FWIpLgPzl3ubH7/ZBqTv3kyVAi1xJBmqZ+/+P7cce7bICySlWEU
0drpie+YFbHz908xWW77j4EeCLXExHKEumyvASmHwBBdEBDXg79Ts2ocvVqnXQzvOSi8cJFzkq8w
CMUX2zCi8BPq2+gDeaTv6yGZoKqnmnvtaVgGw3HdVjkMVGzuS+spHnyxA8wDTySxtUFi0RO3BpMV
n9XRN5KPSTOiVMJWuYHN71onVp22Rx0uWO//OcV+OsWoFn5dH227+8+PWdlVjxxd34keAb/z4yDT
qdXpaQOK4S+N8MuDTGmS0emxPnTVPn/rkd0DlovSuPkUyOrXfhxkkDzwIITmAcqLXQqQ0ht6ZFX6
vDpcoIpwuoKRKVH6M6z+aiMAKwUku8Hpz433YYMoqSQMYgWsMiJP0v6wIZ731f7jYKYo0qwHZrBv
jdMAQZV5Csuv4QRb0Lhjq8q5MHyMyOc7ngdZq/C3xBhhmHvx57KbquKwaizjSE/nVl+4JPUwlfc6
80NjZtmhKELtKkn7FP59Y21mg9S/pmuHz3WS4H0bNDYpHEXmYuRrZxgjWM3Wixx9k4W1by5ELY7n
KSqOs8w0b2InJ6xuRHAggt4k1yfXj1TK2LEZpMWyqLUt/mLlue2F2vkkxqpYtRhqf8rnqeLsDPt0
N8QxehDSk5I/HJTPxjf7nxvDOGAUYH2+LW7Dl1+TFoYjfH4+NwNa+kPYE6mz6jXpfJJ6Yy0J6CsY
pI69Vy6mQvvIP9nE+eFS2y60osVwl64dujwZlavCIyFoQeBigg2gLKPbpMr9JYmFQi7bDKvFxVzM
xsJ16hSmZ9Ij3+zn3lgbpWt8lj15IZuOQ/l4qJPpKGPAW+Mp7B6OeuvkhGIk/onOXO4Qb2aU/X3e
YTozq7/JkuWjPjcIKwtKzl7DCTgUevMFO/glCK9cPvfXM2wlD/sUhcZjWvn6g5rnJqvoganbR1KH
+j7Dut6PADi0yCfyBSvG6pTIFm1rDKgljA6co4vWBLTpuLka5gmi6/G6HXRnS0hKtOglHA091d/h
Fx5tczn+yfHoJ4wKlTMMK0zZFNGHSmevWc4iEoBSkyyEogiRtcx+eNiPwZ1ocF3AQkGSa9cLlEg6
mUNibjG7CxzcqZv+TfYIYHjqdVBSKW4lC20fWW0zBwti1arPbUu6KjZZZNjJPxUzCprY/374++nD
iHqnuNuH5JKkrv0sJQsnjaJsIYntJY+JAKgsslHEtNZIYpLjrnm9pPDOREClEu0NyTQwkLOwXL84
qy+/bKCXo7Jnd5vX+0rRNQ0XTuiz39TeBe1g8OfhjCRXmT3Vp2aJcAgrQXOAZzIMizAe8p1uhQ4k
mLyt7hP0QRO4x0mXNsWFZ7Zbq/fnYpPwtxMc3xfh2dA19duc9dRXg5uDY8LpVzMHit7Xa3qEZG82
oS5X88CgIAvE2WwUx6076Medf9HOrfnlY3kTr+63LON/k4E2lLcX6+UnIcjhPeSxl9f685//hnkw
xqZu5VvB0IVC8nt74tkH+E8w4UZzrL+OfzGhXPhc3MqLi0bYVKv/W3viHwDnkYjt4y+lPATfJAHZ
PwW5yGFngL3B2+RFPFOGX5S3s99YGgEP3hruDOtYlKLcitQPjspJ2JgUmkF5NoZmRPc86NO295HH
/+Ek5gN4tdG/vARl76LmA1xarxetibIBalvjraMC2UBTW/TvcWHg/xlevPhS/mYTq1r95R5WTwJ4
AuqnE+MD3MPXnbrRwlwf3HVuEHKoV+gK4oJJ1O+f8vNHynMczCkANgHx92kBJHfpRLzYiLMoNi6a
ctLlsi7LSC4SvdXtjZln7WFdF9q5O3bO+34sTfGHpkV9ZK/fqCLjUkoqiB7fafVBvPhWA6+ovSRB
+zU1tVxXrnTPsikkXzyT+XZ0nQJxSagd/v59Ax3/9FhXV7cpQDPQDS9h77FmHtaZ3jhIzqokIkJP
xBRGdkaG4xybFeq60Wiio7YxBpIGiJX2mCk4E5LVKkWA02r2bTXrw7To08yB8ediMaL3bn2fCtyy
F1mpUhWSJrBOgNoasaiSOZ24CQs8ZXACGVHLkW3hLqepoMnhlZJbQ0S6faOTlTZuhTMC5DReIuzP
SSxJpfYrrRg2oTGEt0gmkzu+rOTKyyz7wU/rtIfpYATtYZ4YNpmmdeBeRVMgyGoZHXfXYpCcM1Ec
EZcGzlQnh36nrHMdApvPrSyIu9uURDgYgaSGYe6fkoZuuLMlF3qb9+8JBBcY2I52UJ2HXWZeRwxv
5XISXnI7u3NnbAM7o691h5hQ4rKx3XlNQEB379aJ8cmiNF3pbj5YJ2UvRmYzY+CCfNt66y5rvTeq
pW303pnfYfm5horQEKqSxCFhIkmLSW3iM49BZDuF1oaQBiYzVZVq9apvxw7n+rY1YaaWmPquWrDD
o6KZ/Ro0ILfwhfacfCN8j6vY7qYZ/mnYOdjOiPEmqiJk50Y+z4gis9k/9YZcIC8yhP8JQS8Bw9xc
RPlRP9mrOTBQ14s0NBgmzdO4dNkoAA1Z9ahx0V3PWIaJRT9iDLQ00SE81YGKpI0mHIUhT6b9ZdH0
D2Ui0PnDvbU70modYj9tf6w/hS35JbMmjcNGG3pvHdKq7LLWi08D6QZ3TdTHj0MjQF0tTQ/wLvBn
6y4j3XlbSQLnPVvzT3Lkrf1JQn7Ph7rSUAbVVlkthESAXHQBnn4efJmzcQx8/HIJq9j1kPQbGDKj
i/5/jMxNlJaCQFTTk7ggTLULBVWJgHrfHs5HI+7wsc7HwlgFZSdIuTC1mMT1Hs12lmbaWthV0B1G
oe+KZSazaO0n/pi8y5nCw2CNVBT6cYdaBJHWTKzF8Wgn4XwakNiM9NnMgyvhBbVK+wjyZFnKdN5i
dq71S3PyHSJeiczOCB/R5nklMQkqD+0hix7sfnLtRRFkxEeYYeW7yKtbe1EHZfKpIu+eTIh21vN1
5fRtuTRzV7MuEmtoCXUuuqJdp6Ay54ldtONS5OF8NXVT+cFvZ/NT1JJDtxixVd1NZeJfxGniuUSA
VNFt3Xms8WQw5KNX+sVlANeBcBaQrN0kjDZaExOdgX+IHGcD39Gcd7am5x8bcyyeMCgnwyOos/6j
pCR+MCJ9JFYyMBBeO0Ph1gtpQ0U6pH11CKbKGthNuJcStKl7Udctk6wcjQVneeYvdeIgIgKBUvaJ
4aG6dXsnxgSgL+h485DkbqPoSLSMCECEA4xrz7lOQi3ZQT4NwirtppZ/rjW4zrFJebdQszdzIzAT
trESAI9c9iKYPxAXoUGvyNri3olKMojMuCWkqMi7kXR7C8ufTdkDsbFZ/cZkymrF8Srsmsmg5ZKB
hsvpnEUXViUTstRTKNUrF6u0fNv1RLkttAHJ77KKay1YZkIM8Yb1jkPvZNSI11szCvnnsLHHhdv7
4z2RI5q3Skuv0tc6sHq+bD1ie+hO7Shak/cN2Zu5iB4f27DAnGU1JBbU9NQv7v3Izi9nVm+8COvY
xIGiKTGKmDT4IhkZQp8CLONt9fjuQxZp+g3j4ixkR8CbWYyOh4azwfYIXDQhhHMFqtn4S7OYLA+J
YZMSHCwL5yYnvtg7LEplsI8JZF8eD13LyhzTBjcUIATSgaCM5cvQlanxh1ttH/aAEka/oxAI9LHI
cBUy+eIq9UtOoK7InLVWd84uk7vSIEc1mbPqyvb4rH5/h/7d03BHQpoN3RXDor0KBRnNXLoycdYi
I69+QCa2GgYNA3crs8/ipH38/eN+GhIpvxmlAGZ0Bq8JMdrrd0cc3dxwhNjrfo66XewT0rCInQ6W
jI7pEfTFpEAfOsRJMqzxk9aLW7P18VZpexb+ug2QRaxq262mVVtL+0wnWI3cpoi8niVHcvHY9JYx
bS0GYu6qzjSJ68wUifax4Prz/gAZ/USfoPiALAJNCogYTuY+hgp7uBMt3fsanTGB5bZEyPdgxz22
kOOcBi7aeBytjiD90yGNhi4bEidMzdnUHNndlyrwTZ3RL3nj/y5dkUlh+WvE8/g+vxef7l/1Reo3
vvVF7oGBZadSLVGsfgE1v+Kdnn+gBjk2WWZsgmd52ne802dwg18hXTgDYSWn/9EZeQfAEarHwhQP
zACX5jfgnQjx98tZwjkZA1sYjmNnDT329eYw27TtgspIAAv1Gg8ZAh/ufWFTwQ0cFZSfZVEpZCIw
rkpDTzv8FwrstEkzJiw506ea6HK9Z6iakxk2LnTN4MjtCFJgQkJgZAvBOScV2k0w37H8FsFHph16
IoPsO3T9dFsEpI0swqqG3TDJPn1ftV5UrBn8HsdhnF9NWYJDeU0AA+47kc8cdnCy0V7kzGSyZRaO
xJmYNcn265l00hCfFcd6lzeY+q0KZFqnWWiWd3UGJimrEIk+bWd44WclZruUVzbAltsFybZ2pHEp
Bz0P8BXJx3eur2UlN2w71yQw6R05FvVATrHAr5opkuafl5EBu7U3DTyojAAfeFHn462R+IiyjTTL
l/pspEf8K6Afp73xnnhB88EDb8eFSffEPQkZsBJrM42MJTIeU6zbziS7wpg7/d3Uafb7FPdKcTiw
rR88Udcn9jA43loQ2lct9SqrbSKxx5ismdINH0iuwimJoJb0jlbcHo6KZCKsce5ivhxJSvRd5Ulu
vCmm2yYFXpfmoiakGEOi1iijJcQE8tfHpDcWoQgdexPNvb9urMa7LzXTx11KE+2dmVvxJzVv8xcl
WWsX5lAaYhFOZmOt4jloPxq0ttYCCqfP2gHpm097EsDvNN8NlpKruCdkFBe8JfYBzsikRhMfG1vD
BknLHYmAnLbzsa+7USxNSx8JDxQNnoDSEXc9ZPJs7UaaudTsCatQWvah2NhEnpoUC8GAbo18vniD
sam9c6WFDWbcxsMxwvShRUmTz2P1h6vsp7ZeEer4H7gCU1TiHl7vnqSUrs7fKzaOGRdrwZdIhWub
m5b7+g+P+rnjJthJyQehA3Ju7Pf1GczEqKFg2+B1f4nbNgZh3qAt6TWIcIwDdTmJ/rTiHy+NRB++
4KFvOun/f8DAIOf87rS/7FCrlH9diU+vKdbqt75NuJwDvCWppTlUoY8pDf33Ub13AEyByIPoxW/D
r28TLk58A4IaNaGrQ8x/4cFneAfM7iGkKd6iGrS/jY6mYJGXsAk1l9KM4MjiW0x77b0DvxB9hDE9
QbZl6Grrau6GlS1zTyAEzMQCwRvFDlKQ48n0rn29uxZWWqwrYr0YC836IrVdwflN3R+3PiOFRPNP
3Sx+gGTS4elVs8uL+gTz65EwxD64iBjbHdfZ1K5ffO5/A3Ptoz+gvygMFG0W0BGP1L2dRxqOAasI
+96sJGBPmzq5yvEOdCh7llqNuXiXGMMfiq/93c42B3oGHjfpaMh3UIXtizI5cjStLYBd1mGlpysr
yJ6IXfoYkL3+pa765dxm/zvaf9AextQF4ywYg0dr7riPTRLhTJUHN7//AP/uGbwbCmK1urjLX7+Z
trOogxExrbWK3rIZ5LDS2qb6w9f0XD+8XG68FY5s2JSAZkADzt5bgTChlySDaavG74JVlGUnZR68
D4WzDbrmrm+620YaRLe2xiaZjV3uj5e/f5/73cbzC4DnohwugaH1verfLXuDFEShkf1WnmblkJ4x
IagXaY91DWhw8Idj+qcC/fl5hCAhCcBMF6Oa15+rcEC/ZjKGkRuhBC5r8RDnUUn6KM6LYYYEN2CK
1Tj2zumSJ3C/69+/Xby19zY4LwDOuMJmMcCHDqQukher1CpGzZ7pYtciqI65LM4zbTbXNgniUVfN
O7RPO8RYBfaGlQVQmD3YVvJkiey0MjG8iXPM9NJJKEt7jMeseLYvO9s/r4Wzy7381Nfc8zlJn3SJ
Ilj4KdlVYIPTgD1Y2dXJwoDVepwHMr5MDSL5QP0/95mGclbn/0DidrOVWguSsa4do8aqzr2RPqln
jbMjYFeuSFi4BWoBiXRwQaJiQU3VML7kaeAvBS58/MEA78+o8G6GsoR3OBo7u4seQjqmRdDpH/yJ
YJte/chJTedaD8d27RLmvshijBxdOZrLOOFRmSwAECczXdHzzTsyzPyVkPzVVZ+fisTcoc0mrk+9
MzOxCauupxO7Vmee0NJ1oQ3jse5hvSNSeZeC6hN/mowQgzBmG0aM47SSSRTO9+e1hZh6dtwPmieL
9y2FympqZbAsDT45LY+BG9Pe4h3JYGvC/1kUdf7gZt75SIq2k7TlYSphHGVpF2wmx79xVR3LGT6f
+ZXdI1GJqyXpsWJTCKJuuXkwpyqshTkFBbZt3og7prWr0vwhnax3pjCRi3jyjgTibJ2DAy8MUUy3
6nsNveIUFAIhMqb8F1iZr7PEw8uNSFJmjrm+6qExr+24sRa2xI9tVB/y88c42qAciV/7q7iNplsv
skzSpfgQJtzzN4VRBNsp1oMlycPnQZwFW6eBmFlPlJFVLB7sQiRgPG21wZHBh744mGuJEGgz4It0
WJbOriSz6KT0WQrjPDonAx9DDHFr06Q8KZmD6SyMGBHXGl4GDoX2EigLwLjgiqvr7MkfqjtSNcis
57UzZC62uFIdFTlE6nKc74fefHJD7aYeu2oTJ2xXZvPWoq/jJ3eK5k0aDeYykhO2TobXP3aCSGs/
mWoUSdkudxkn+eVoroXF68YTAd/HUN7NSYHvXeKmVLyEcmfZIFeG5HMKYkFaa1JM20KyBb2ivZsd
FoDmiCctIru3nJq7dvTS9egT2DvgobfEVqpYFM3I9RqICgqasQuMylyKnlemJTW/HRanatPoBNzA
buMP0VRZBBQ5OwLIQQF6DKgxdpALm6z19dgxUp7y9Mnp2WTZnD+Ixj2PB+OMMOeLWg9ucvhT2C/K
9IxspXQ9c25vRQh/tBvs3RwSZ1fL0V+hUT0vCmNYF5nACLQIzo3J2mUYXC1MN3qwAj6YqTR4Rtjc
OWZ5SrV/p2l8UpMn3tOSQP8a+MIM0CbUgbF2k2DgcxZ78bSw0xDfxV5tUW/+BMwCHub7N/o8p6sw
1250k9Wt/osVlU+tzB4KggbhCXg3Mja0tTp829ZLV7Vs7pLc3DWiYtOabI5CLXw9jAGxm3ANvDou
W3NwViSIFrglcGTMXjMeV6Idj8e88lcKBMaWUG8BTe2YkPuObHE74uv0JF+NI3mRuqYlZzqTk8WQ
+WzRKntwWoBtJ497+sM52mg1YHXTlzk8mfgoVYaKQcWOl0lz13jxQ291d01OPnupPnsb+wbPbTiU
PdaJH/O6Sz9+ykQ9b573qVZ5N3mmz1swVMHUoMMjsWzKw8rv2RURVo1azyLxe+0G4zYWlxYcB+R5
b/xySq96O8ne9V6ILQdmFtM2C8JHnW5zZY6WttZIZr8JdXNH9rcFoFqH92B2MJFU2RcG6misR9wz
vBKNUJo7xtaSQw1Z0RsujJbvErBtvPQxMVsDeqdrJlrWka1mVgMiunVYt3JCFWtqh5Fo/BUWE/fT
GMWXlp9jWsH5fdiZHPipU965osCPJIBHcWqHstoY0WxeGbMI1YKempPemzhprVTLMYbQdCJbY4ff
NDrtMLd5yYbbTVtI6byIqeekz61dQ9zgYh67ftmmFSr7UCTyfZPF8UWqFdnaaZx77FxShLK5xKFE
+isztvS70badEznWOETXevUBe71x6xfhdKZlIJArPYkfZKSlV0LX7o06xTVUJOr7S7BCAeSYtbU5
GNDkh9r+zDCqPBSG1S/TiM3SZ7hXFtBACNYmX455nb/x6l6/G5LsYRy5ntXhVJWsYIsLG5oIiHDf
3D1fi9Stu2lolDtJgtU1bpwY0YYNnq8UG7nvnFsz67Dw2AYVB4ZFa78yc6c5QaRLoJ0cLhh1iI+k
qSoiFWdEKtxzXVbFtVYkD1FWhccVeudFq8a4HPHqTslusp7U68T1Igid/s04A+EwDHrqKvOysrqz
pvQ+2XH2ocCJL50YBswzd6kcoZCXRR5skl43lw15tQuTI25D/OhE0ZG5+PuShw7kP52MtZ6ektBJ
oxL6zarUQXjYdEdm2l8nss83ZqZ3q3Z0xktz4A6RgyTvveJYp6K88wv1NkE6eCj7MUvr+WMngpup
ih8EVogLJABPFTjH0qjVplUFxnO5UBjN3eSmD9DmKu4sCQMIRP4PlaLqUF5XxhB+IRiB5tIVYvew
V6fltHrFOMfrzOescj3tZuBJHJrJ0yCwRiSwFhBEt8QfnquSpl8/GBN4z4Yqjs6X0ny/QAQxk500
Im3lef1FLLxV28bHlt3vwjTzFpVRZNQigtzwJltRj5y5rfbO8Oq7xI63XoqvYW5zn8+2RcmWJoDo
9bro6g0J5tcRWA8+N6aBg408Clv9/7F3Xs1tZGfe/ypTvm+9ncOFt2qRCYBZpMJNFyRRnXPuT7+/
A4ozBMghLEsXu+V3yvZ4hmKH0yc84R++AmmUJporfQD5cWvkJV1tG+3z3lj7kncHE+9biCaL4lk0
NZnWbex+zzEAncK7XZteQZiGtS+ql3W0TgbWcuqycVM1PetE7N5RDJuIOWeE9KNTdp1QG6Q5Jq/j
oqqjy8Gmvz4pA85NkKNEjcCFpkGHs2sHC2KCsGI/xTtVmyNLf4Kb+yJB3WPuEOEnx4bXIxD7z8Pw
DN0jE3MLaQbpWpq3MXKc1AzORsv7HkIxwRcu+v526L83QzuYUdzSQggQPjAsamQbDm+pNlpaF24s
zVIxUnwc/Qx2/nit+Q7q19X4qbEtOgOcKkmsL1vXvhDhpDqyoSdgPKd1TQKAkUQwFTGT3BECia9c
EgwMWvSlx5ZslrCHtKl9NgTtrAqt8ixT4+9FjkVxTqTTjOQ1oXbd2+zzThVhrB3kREEc+6ofxPO2
1q9VndBRhJtopCHRRBBeyazOQOWQoAM8THz6LkRtJC37mK4tc2c6qjb0GJYISido5pfSSun42nTO
LvKRP0ki9bEPlep95qgaAtadwHN6nMnYYvTrx5ORnMvrOBi6QUa8vfdx/3WqksZ7h+8tsE860Cqn
guMMkgjsAJjx0sheR4DMcHEOio+ROdZzgmd37YXG+Hn/+X6qxPY+S/jPodrJvrz/pwDPf/1r/Zbl
Q3axgzZ7fCnxNH9e63+JjorMPP37BsvtDrvgPzZBXVd7NZWLhzaonrdbSGj+Kr7BeBHYQEfgn6DM
iarGE7xcRfsH2jMKBxTZFKh0f8HLrb2KD7U/fkMR/jAH7RZwqDDLFOVRauVn2i1757nDFWqSIYBv
hwYBlUc7KkaEeYB6mu3Js1Cqw3MTTeAbLdXkgWXlqVdhH8VL3878NX6fijfXjKwFUFW52BB0Fts2
uUAtdHI75WvW+MFCptNwH4AEQmkrM4YLtVYQNe/UsWBvMxJpE/f5Z2S5+y+YlZqwWfwCCTZZLx/g
Lf5oBv5t0eoFmBWpGAr64ME4XhjeY0tBx4R1gTUMOuuGGeyE4vP3XjGlbQjcH/iTBD4ZRWTlTEJx
5tahoqUIQFPwEZmHM922jfrxoPupBfUfUbNWCC1OLaBt8zU46FKq4reeatbyOzCbgAURhBVASVFT
elo2yjt0f4TvFwABEixRL36qWevvKDDRU5dNnTXjCPrCE35Te4e9i4MkLd1qPAu51090Kfeo7+fL
hj2bawiOG1Q3eqVHZ2k54MSXu7Thg0FboO4aOPOql6gWsFQcYomvCQD9W0Bk9TZWys6YDFoVL6Mh
2wSGlT7EgaFntLms4TodC1ufGIk+7mrb87d116Xb0ZRDYEJZUdTggfzmUu3LrZY4+lUkqc4OT5rg
ysOg8EYKAlQXQWAV59XgJ5PCJr2bNFElXbtF5X9WkkFeJHRGMSg1ivZ+tFNqbRjbI4XoJqu+9mY/
f2b8R0xxYez991P8fYNs9f50mNKMz6rXCNqgk/+c75byTqEaDX+QwjT9OMGbeOrKo+gG94Cz4C81
gR/zXRU+SfxpNJ8QXpGpa/853/kRUxMgM/UpPP/g9v7MfD/ODACVItBBu5pLCTuvoxbNIA2S69eU
C9Ququ+HRPcmCrXOmYkN0qSqg+9tGeb3mpKx4P8ctFd6Ksf9jf19WemCGg513eT9noes42ClXS7J
3oKRU2dtpZU3Ickuqt5pc8rdT7QXni9pcS+DQwc5fjHYhhiDZ1VqhrJp23bwFrGNzKWdUBKrTHV8
XB9/eyaJJz6+C7aPQoNKfNDjpmlV6VZiKtyFmCCZ12jsLyxsLVZUMtJ15/fJVsrcOSZQZYW23tuj
eZwA8IaAdXCag7hPG8A6+opGh92kHXPvHpmJOW6QWxBt55mMzqRaBsq8zPVTKeUrH5ANl6NXuH+B
rToKLzQU4GsyaG/RuUWAdqisMbwhCqaF4Z+Amb8ysiZyT2BbeDkTLNfR93N8NJUkiTpRlQdXqtvL
M2dMgzPXINsHA/XZiOSNPbbxKq5p/b89tHti3NF3FWAu8ZY6vOe9jtSz2WNKVcS9DcoCbWZjnWON
S6AoGOC0vr1KOqWcaeqICH06NIsgHMmqa/TtFbuDRQM+Age1qS8HxokxeW346bkATGBeo/ZzdExB
t/MrSuKUyPUYJzxY+VNwMzkwVtLjnx8B2sGix0zIRenraP0oRdgFsR74uPA4Gfho1/jiZ3b8OW0L
446yUTtzzG6ay7gfNNFWKmB0aY0bzoOiLxbQfWkEKSigTt5+rBcBLpMe+SNFgXGuw0wSFPbny5r2
a45qrKDb9RpRaxlbyaSXEeSaBbmjZJyYsf2eJE+50NpR8yZ5N/jTBBTKhZNp3bpTMS1qTBy/AXLG
/qwCET71UKuAjdTA6E41C1xe4s2q0ta3gSd9QWJOw4/Npw4g9UG8Cs3OuKXlQ3D59qsd6X+jBSNE
GrDBYzVTqmTeH75aZGW+SfArzUvy4IXRjs3GcsKE4lIm9zI2FL78HZtkE30FqRdCwLWLDteAiF/T
w46flGSc50kvEefmbe58ADBlDrPC83DCUrThFJnrRdDE8yrkRtBr6HyiVHQ0Q3osWYesN1wq95g3
12UIFBs30YjMoEw2oZ8pN1Xso2loJ+gpj7C2rkK16dpJOLg4RyiFC4NR12qN51fBz3RRBdarg/dO
NdiBWNCrUitPbN27zbOxuwoK2b8uSdnRSkSleRP4kXFF5SW+CWIDoHO68AIZXw23qfUlIF11TevY
uAlM10baueop/ikD1WEIl3cReLW7ECDc11qvm4XSlKfgNC/PH2B3Mgc1UojUwvSjtaq1Rmt4mu7O
XS1o7/A/l5epXRgnzp/X72JT5gO9gaDQ0TfIRz90JUd2545nU0dWh4csN+0Tu6G4yOFmKBCEvIug
7QnRosOJKdHmGAujc+dKZ9Z0nEbrY6lqCT5/KRFzS2WtybtyOpSpeuKIe+XOdFUJBuAwcwaIvPn5
ag+rGskitXLmraHhH0VFZep3ERizsgK8b911XunfS3b6w/fjb4/1lxI2+z2G6U0EYWgQJw9vXPpm
IPmh5sy1TMaZT+tt915ry2qnViHWJU5pSLNEkaVFFHQJ0TcN3hW2yLkxbUI1r+gZWfnWj+QBhxN3
W3QU+VVIxTWONXH53lVDadP6lvZ+lLwcw9Y09W+kKE2+Al7UgaQ74VXfRO7y7R3m5ZH6uHFCgKcI
weQ8fKk+14ohz2Vn7udOu9A727mlfX9TRTUbvNU3C2DOF1T6/aUj9dGJSfT6kLLgQEsjqwG85vDu
EXhKSQcQPc+ivFnWJT59rpSiN02TaRlGRXsZS8iF5wPtaynMOGEVnA3GWNauEtUdUPG27yML5RiU
vkdk1UYIuxhyrfJMN+cOraFpUmJRncv5g6cZwP6TchcHuXtRq9opYv0L1Ing2FGvESRWkHKoJh2+
jNejHu+3ljVHkdu6GdlOJq7uBBs/qZWanj7ldSqpzllQu/osNgrnrE/K7MotK+/+7Y/66qNo7MTk
wuTXmEccPkqfxpoWRBlrpIxKDmQEPNtm9Cam1lRn9qhIl5YPrqrQ8S2jT4lp0mBtFa2sb048iNjR
jrYJEQLjDAt0ShiyHz6Iw9ekBe3zIEW5TRv1bBwN+QyxmWBLhFbjsWrK01jztkMl6St4F85SCbN4
lgeqcWKyvTLTNWa40J7CDIcS+eGj+JpK95bAbl5UmRDSjexzk5W6qRRU0mPds5AlUHYOPiIbMBPF
5u2ReGVT1vgi7JbkcCDhjjaPrHBrKyy4e++47rlbOfZCQ4TtMV74qerTv1ar/T8sgS1gd39mmC8Y
w4+l2/sg/YoWyD49r/2HPx6VjoL0oTqo4opLPZWjSM8BQ4LVEhMVrX2m6l/lKKYhsCphiS5ScD7u
UzkKRT8KRJilP+pl8pOnahRVYcCOkOw5q/bymz+TnQs0/8FCAnBI405BSJ6qFFYcR6mP60ilLaEH
OVPalMZtl6QUgUynrbJp7lQFLdEK90Q90rT7EAyOP1G7yr5q67i6k+tiIsN4odmVqS6+MCXuu6pr
hMATLBwz+z7bUiOu/akiqd5720zMGfzH5naos2SYN4iCr8JKPeGZpIq88PnWwBshqETOTToiC0my
w/UYOJJl6WEazehAVjNvsJMrPe9QSws1f2oMVTVxqwpQhVPrM7S043OtrPTrxs6jJaiNclJpmLrR
frnCKrJbQ1RUMYJQ7iLTM+Yu5MxVneKI92wqXT0+3XOxguP0mmcGS4tuCqBCgPzyUa5rI5BmSIMw
qNWSZFF3Yz/3uuSe8LGFlVdg/eRW3Yl9S3lloGjm2SR5jq4BAD06JPlIjpYhOTxD1ES9i8LhPu9Q
01AaFTiXpV+qZmkuQg01bfCIwSJvUufE5vVSo4H3RgpMJL7mXsb78FtZBSmT1fIIeQqd3NT8AJlW
Jf3YK1ozjfGzOpcrWuV+b45LRQqleTSoIg+p6TGbg7/xgRxMtDz6miedNAmhhp4YpFcUusAvszap
XVH6oPV5+IQj/ISkSS0GSbsP2vOGznlJ4x/A5QQF2klRZtM4vKQ5OsUwZQ29chtr34A9T0IpwY3O
mA3qUvKSJfHGdGzwDbVSwLafBhtHU/1D3uOWXUmLwLktG/1x0/7bwFJ8v6OFAKwYxQGKCrRpjh+9
8MM0TejAzyopg4fYlzBbU8tHEAYOMLqb+YkA+kUhQyinMX1pEhO+U3YQJ+WzQoZttLrTQBImYJKG
RWfHG3nIw2XWdiCbk8g9p6n7palDC5PHrJvb0ZhPgP2DGALdMrEr01zWbhufeKyXw8BTITdEhc5W
dP5++FSNY5fgKngqp+wF4dpXp1lelyv22Gw2SGCt92v5p87K/4gytqjI/f15CRChDir/j/ug9IJX
VUZRvfvrlNTfMUdF5wUyJULGz+Wm9XechChKA6991Jv+65S0MaMiEZU1FKWhQwoC4dMxCSFNhmCC
PjzVAs7Rn5IZPZ5DwJCpsHNYUwXat08P59AwlmXew0OnhlOCs0VCa5pWGPsAVouH78+G6ZWzQMzH
58tW3AuYBfJfcJfInY52HLmKx7itcGOrU6MBpeeFcxN81tzxq/u37/RCzXd/K5qRVFdQP6W5dfha
6DA4jhvwWmPnT1PN2bT2fZpgBa8MerRIShQb+rY9MyNXmrmgTgerB4MgX4H5zD4n6Mt7N1DkQiSF
wNNCvqpcah6aFqnTVtdwPw4fl9bf7mjHx6R4XjrhtJuFhOwLai/c6sToOsWZNQO4iLEqqAN2UPyt
jvporrjDTKJDMn97lPbVk4MPQmGSGaZTWaFiBhL9cJRiOm5xMyTOLA9tY2oX2bVXtN9j1Ymvzb48
71xf8Mm6DOMtkJe9psz1wXTOW9p0qAcAw8zDWYAeuQ+7a8pcnmpVi9BscZ63972EEnegKAMYcZNW
3wh3xUggg4M5+TwYJjivPLvtSvO6b6t+XusANwdg7FAPbR+ZiGAZGchHuQlYMiXHK70sEchKvHxe
ZXn8ocIhXOvb4ESM9Up3nLBRE4ohOi7I/HU4JGXXex16u87Mt5t+ViLdP9WG6BvSLMEkIJedNZX3
MamRtlAoScius47L2seF1zOXb38dRYz+0dehPM1XIR6mAHbc5xmyyNJB/zvoLgYw7ET1Y8ipv4UJ
/PKxCMkFY8oQgTqLfEU4btf1dNChSBvFh641yxMhzYudQjTV/nqcY0V4R28yK2ozZ+YIHqCnFd6s
1cDlaM192Y0/W/izuRvzEh9jjProTx/Hur2X6Frr2LMCqNTE6ep27uVme2IFvAKyQ6QKai/WPoJg
e5xtJ3o+xErQOjPc8EIUPurPGiDOqRU054mEEKkXjrOht7V17lP+cBVjPaBdPBsnpuXjzWvGMhRJ
q1qafXKTa2qKhkO7SlPrGxbLgEWd8yZW3POxk70ptukLN1XbeZ4FS0mXMM8jhZ84LajPoJ0WvnNX
Gspl41b6BjhcMSN3ySeF54OpDfJsjtYB6iRJDXB7ZqPQeVZ4STIDG13OEsmiLOonc72vyqkVuztJ
Dr9FaffJ8+Ria4NqlRxvRLRMRozTYUuJgrs2yMaJbRbI5mUg7biPP8cJuppi13eqyv3qXCYRQ6ZN
oQnFcB8uK7+Pi86MYmdmxfEwR2ElCz1kHVIjW9WG9N5v/WyjyL4JbMCXJkBVh3agGdGiY1jHX95e
WKJscbyu2O+Q8Sb41dDbO3wWy8mRbHBde2YhyDMBDo3Ht5wBpPzqdJMcbCpkh/pUuP3qTalmICqF
cCZc8cObymOHTiMCKojckmPWzsIz23qil8U5Voi0wCDbMtk+vf2mr+5miIcjp6U7wg3zaDdLOxoP
bRFyuhvNWUULe468brRE02iStUhySFXzGYcoCSKO9XmQo2CTtMYKBJ9/ItvYi3cdDzqAIQIhSgXI
HR9F0G5tjFneeHDLyk6fDomMIzgWl2DmYd3IBdyYkQrDtPD6cu2WYQ8ZoLbnqiVd5AQla9uEqNNQ
tQRPfSJD3XPbjh+NaSlkzMiDEDk7/DQRjF143Ww1TvJJswpss4eLIYL+3ZkL0DMKa0fG713XzpAD
G01g5HoDfrY1gmYeJoZQBeSIUmSEGtWynGS586lKNAxmKj8B6HoTqCUWkFXoLFG/5WoqBTwrNaca
7pOIYp4XdmfP4d596oNh5jklopjRzpRbByFvZgeY8qgLV/CRXBSCvHTaZEE4qaUin3SmvwOtKk/8
cVhUmTJuLe+ysFLQsgls69SrNpJcNLMuQe85ZqA9rw9n5lBYM2gOSMgUMcAX/UR/9bWDAt9WKG8W
WDEEWg/HE9hNnjauZc+60GlnWiOBxUEwtQ7uIDX9f7ubm4djMV961M/W/Yv63d3tm6kIv/tUsNPf
IcZIJQyBXrbiA9ilgcgfxhvI+u6dC0Tf4algZwO7xNQAqDIBNVsXS/cpFbFwxcMpAQ1eES0ZhNk/
gR8T6+xgHYp9Crk6wasWRcOjM4IAV+08dMWggLYLNRiWg+2eOO/F1HvrFmKXfpbHs1UqDuwvF59T
/VzN0WHLqbe0zu2z8b96vODzoteLFbB/EwqZtL1A5O2lbp7dpkZtz6tl2Z25cbfI9GSbZcMsMpx7
9rATNYAXhSaROSBMiuAALFLgQEcbq2MgWCiPgzuz23bjKzX0O0GqkWeFC3UvjaaB1m6ywVvqfrQO
kuGiHvTV4GkrMbpONyxl9Lrffv0XZ514JFA1Ao/L9uOIwPbZ6yuhrsTZ2COu5EtERfHKxxQVns/G
Ex+2tO+8uD9hH3jqlkd7uK56Aygfel6J7H1IB25bB9M+baZpE0K88yZG75xIFV6brs/f8mibq204
e2XBW+aonYRIUvl6dOJoetGVEh+XvBy0GiUADTmhw5EMrQHgjFfzcd3sapTTz6mtryTuRcf83Ez0
89ZsNlUdYtOcXcm6fur+Ik0+Xi+0rAVOhFOJYtPh/UvdaFRg/O7MbD/nenmJ6dJswIMtSp2t7WIh
7AXr0HBuOideFYl951f1icPkhdmqGAIhhABMVeAkjgkajjvYntYmkHET8GFj+Ektk21Otxyd8Ts4
RLMs8CZy0801T1vrCsRHWw3WNvoIjQJlECKfh8hHyMJjKmxjp9lEEAFbOVq1eTcxmuzq7ckv1tuL
IaM4o4rwkmV59MmKMk9N3c/4ZANmdBXnroRAgNqQzzu3KHNvqI2cp3J1Iqh9bWcjg8GgFNgLBQ9R
En+25hLXYsF1KbMx7b44ZXKVZ+28NP2bt99uHwwdvx5VY/JRJBY4Fo5mhObZilvW1HAi+T0t6KtU
t6GuQc3J62whh8iRtfoatMxCjqSt2GLCzJ9D1djCc952aXydp+OSluYEd75Zb3nXZtTNk9ogoEG0
WoNuLA+Q9UJImBkm0DmGXyQuiDLOqOCjj437i9LOuTkeJ8u3323v0fji25GdUFUTGh7gJQ4HcfRt
O5Jqy5mlivPet5IrtW83nuGcm5U7i11zBtQrmqhauxiD+qw3c29SRzsqAnN0DdehpgOpCT71PUKU
QFZyIERdf1kw/eD6T/MBtIBroCI+IFGHiJlVJqvUahdxqbFDmqtxDG+GknlZZhOEm1BbaKYVkmUo
fqx68sZeA7Nfecs0MSYQ3eZiJGXYdK7KzlqxIKrui1V1874wViUj6vHvfae7MIri0k0+F1Z/4WvV
WQicEtOMBZpEN0MHiZCEcOZmSYPYAqYbXrJ1rHbuVsbUKcJPUISQkTYmepJdscq3zeBNLWj+Xh/P
ajP+hGnPJrHsb50mLaqqXxYBmqd+uB57dQ3XeeKi6Shr6kpA/PB338ExWAdheoXbbDKV/PKSiti5
7SHna/pLo0s2GZBwy3NvR6fYSTkRd172F2rHstXt+0QJbqAMXgZFbMxy3JRbbPEmZRpfhY6+QiRw
Lnn+vPHqS9uWQNQF32xochxGS2zB53HeIsukfghCvqhp34fiXDDAoQzOvLamZkO9b2lo51FpT1o2
D7GRZOZ3n7EV+64Ya3yLFlo614vPbNzQplL+lWZ86z19lQokFsfeyjLzGyVMtqUbz5LRupW6bhMH
0qJMpa24VkZx1RurSyfy15bvzqs63vatt066Gvi7MSwRlXof8B6t56+Ft4CgVyfSeOdqxrlpMPGk
8Qw41HntNWgsQTl1+mWqOtsQSXuEFq/FriMF8tJTtHM79pcQvNFONFZeREOz8W+6lCod8Jh0Srnr
y5BIi9BuxX8naNBybFbNWRg7t+AC7oCezfu6pC2EQNYEu+ttWMjLHAX6xGLdKtVZhZao7Or0ivy1
VHeLNArXpuHNO6vdaBmczWqY5W59hqEg8iUIfNYMLMRAfJlvXD2k6lheAk6bZ/ow0wZcsYsEX21+
x2MSWl09hfbwtUqTCNIpotBqeYal/Vp8aj/mn8HmRbZ0L7X1Wad3c9i8K9lrp3HhLatMWuhevwAi
ZE8quHVp25zhz35DcLyOhhEkrLufA7AD1oPufR/QJS1wrI99jEJV79YE8qfHnC4crKb63lYaxCDC
tQGL3mNYS/FpRBZVBp8qgI160kHi1VdtkqwMxb1L1P7EDvXaJg+2nbIFJug0fo4237EszNgG1TfT
7PLSQqbNS/tlY6gnjv0XjeZ9NVq4PiI2Z4JKPAptQleP8wL5EijV0XefVVyaHqTM7Co2hlml6Otg
SFaN6KcPWTMvpPQqSr2P4kyVDfeDj3zYpKIghhTpB4v0FWHladgPs7e365c1JSIDILWQYRDHA192
FGbWiB2liWtTuxN2zrkix5PBGb92hr4KVW3d83fJUdbQyr+MqOPqRr+06J5PvOxUsfJlnUU8imOJ
Ng6nBqjiw4NDNeIu1mLaDUPn3wS1/V5Pxy9NNCxrSnSmRfar1Zu0K3aBVU8Li80ChY63h+PVufHs
EY5Go28TKakoIs8Mrb+wCg86e4b4P3iAt+/z2uSAmKcDlQRdwRw5moRtXASSWmuitRJ/ymX9HE40
tH5jVY/Ofo3gyju3rIFKeTgtNP/jUF7qjrTQ2IUctzyT5HZROs42K4N10rBs/eZEpfq1sJnzm1YK
TQ2H/3M0FiZuvrFVim5KhqDc0M79ko0HFHwYYQ4VtwuhJtFIzp3kUYJKON7eHqNX8j9qnFgocXrI
1PqOhkgKLc0vetkB3Pi5r/y57apfA+KgOD2V/r2S99AEBOiAKw1h2XFdVcoRfo3iwsGQ6SxptLkZ
qrOQKmOuInWa6+zIj/TXv21UgUV7GeAK0hhtS/J+lKKOBjc2MVqvA26Jqs084uBoDHpHOCeLQLdU
VH9iFSD++aHIOoWcRqPZOWzIaCVmBNrMU72gjq5180FvsQZRV8YQr0wz3uISsq7G8qyqvY8UvpBR
kJdN0s6Lrp2HZjLr+Z2kb+cWUVDpeecAb7ZJIN1TPLvtI38eFtWlMoSoWjvbIOLw8411XQI08Qws
OYJ1lQD6L8PrJOwmFoXOwgypeqafkS64l+NiW/LQ4vfrHr11yuF1rq2Aya9hbU6o1s07nTOu9z+K
aKzhfjD0N0bhz/O4PmtT77wPw6nS1Jf64M5bosBh1NcKuh82abZYJUhYch6WlzI7phPrKxEsdV0z
bSLvo6dLlDiFyEm4Bmr3vbWjlUaurDf9TeGMV03aI+sWtgszJ0QMqjOFOFhEWhaHbd22nG7xyvWl
uS9LN3bkLQ3FW3LaoavYf9XVejN6/YXYv4dSX7vq56Bwb8Y8BqsgbSqMFHIXXVARiritvdVC7yzu
z00//aw03tJFFKrI3Hu5IgQ37S1lCMyyQYvzHdyxnlY5s8AJrj2iz4Ko18ogstfOdrAwQyv9dYfq
vhjDti4u5cS7cWgAKKqzFL8XjASGnKhyb6wQKD2XHP7bSbddEXzvGb8sbDaJ/b5sBzI9YwoOY1HL
qANw4KsRnRg3uo6APwI3uxktZ17WxE9xPOtwiBCBjB4697ZOMdR0tfNK6qGbW3cu+Yjr1JdWOly0
QbvRIw78kG/KXPOcFu+cZGuY6Bkkl6MV3oQlQXf1GVrBFAzylagZ2S5hldEtlVxbd0l7lg9oM3AK
1fo484PoehyCqZd1m5TkNDOi65SENXQQUJFKho1f9vEkWo+5fytqIWKOmFh3emxTbcf2xBwURywC
XWeDhbRGNS51OWG+dnNHr89MdtfaZX5CklTLcVn6xlR8m1LCqTYx0ZqSbq2MAZJIO2FbGH20Ukoi
ue49S/ru7c3u5eEnwAOiSwl0nlbdi8agIocN705j0JNuRT6g6s1mJKoU0yAN9VUQebcW3J9AH5aV
SxioOSfS0hcbLo8AeBdQNL58wtzk8PzN5EIuZa2nz4EaX5vWSASgumrEqyH5QVd+YwMUu/dBCiyK
MXAFVBkovQBhHN4MlSwpTdF2nulGuJYQtaKRV5dozvo3ljzOtJEwHqH3a8nw5wX7cFgo94Xffy4K
/yYfigZMsbp2c2nbIgpLIgMjpvti6sHU7j0QaRkpJ3uDAqgPNSgidRTat2EUrNsxbia1LcIcMbgk
aXSUlk1grJSBpIAesa12y85spqLYNaJOjtZ0vzRzhKY6DFTwMFu5brOBNrPOLO0cLbS1oVE/soIb
8o+biqUD+PvCAZJWgh9HOrKbYLZA8D/o51nspbPANyeoUI7gBr0PoT1i32qOF6kyIPsmMtCYPUpT
a9SeUnbBMdnqpXne1f7HVAuupSi7qsskndi9Oy8Nkoqc/bJJLPZY5iodkUF1b0rFvZWR+kk7ac4+
vH/7eiCjTqVbicMWoX//plE9dTLI8UrX6y9S6T8MvYmIlq2tzDS/ss3mrGX5SpQi0Pm5icKI9lHr
3mamMVU0voBXSNsk8j7UGhkhmWPapjlaR+2cnWDtBckSlZq1i/x/bZDUwctb+yRrakoOnLULQBL9
tPK8m6KWkcdZaBFnXW1vYSHfIla8pmR2rbj1Qh7jbSFrWLHJ5zb5dCw5c7EuKthJWqojQDzMmGbr
gWRfM1mi5BmN0S7q3F/nYbeISu9GbLMI7N0pHYpZdTNtS1pMei7N9hd3whX9oQjHyWBqQf4xinhV
qxyKo5DQ4wdNFU2hP9+quSGOYDTsNOebZcJwbmzjTPFpQNd+oa3o/NsT1PFo1XxvYiufVJBiJrqL
nKgUIWzXX2j2MDNqY1rJ6S6K7NugbLAWEUCRaGXV2VYk3iGb8kgilcv1F7+MbWTzsEyLpHFY02e/
RuTrHgXem0q1bwo257nTJGxYwFi9yr0TKbYfxtG0R1BHKqETsaOpPY1zM0JXyJubMSdlBjekA2GX
k1tn0hzG1plMnoyk4GcTvrmIt2PFAejLnok8nLvJFG1NyX8dW+b7qiI6Kcb+IsI2ZZJZFv36Qos5
28NPTtqio4hfRUOLZCNO+jL1TsTOr+wc0ByImem0Ej0d1+prylvJUMnWzHY6oiMGk4MXhsGm0tNt
RHXi7Z355e2E/CkxP/wK4PvHABI5MBGVRuoNcEOzEfGJT9Zsp+lOzPS8707c7pWDAFEPYGmC6EgF
dA+2eFaDHIC6gTXrrFnGph+TYJeBBVFilNEjqqcISn+WB/+2s6Nt4CeroGqmvfPDdPCnMIr/Gp7/
V0RcxOP8b9NnsTj0/h60eLv7sjsA8os//tQX1N4JGg6FY5Awj8D7P4H8/EhAE2li2UIk+XlfkOYf
7r40E2GGg7IW+fezvqACrkZADgQV8+e0kIXixdGBS2tegRmOKp2A4B6VZXE/NK3RtVVc/hxpOUTW
SitSZ2I33Xd1HFERek8ltqLV3n2tPOUM+1qsnsYcpanEnmVjuY3TVj0HCUeKounnRv1pP5I/Nef+
I3CxguHxxhQTCkDzpqp3ddBUh5ONX3yabCrq2gZFG4gMqKlBzviLNaK9kxEqQZkR9MAeK/tXE9rC
asEQu4spJhYq288nG2LdzDWA2XunhZ/Cw76gRostij43RS/EiZjaR+kt6eQQhamizPLCtaaDhXxk
v/N6r16lDjqElQHkkeS1DD4AqBBnunmrGsIvBqBoSG2dFEH/iCpguHBHC00+EPJlXF0pnTypm0ya
2VZ2i0S+vNTC7hqPlWkdhsP0//aE/LGSBHKB/BU+2DUC7cPNQ9XENepWj7G3+OlVxhx6n/17f+jt
C/0wOkY18OGf//iaNWktnuAYaiE8ag9m+P6J9o/71gVipnzdfOPKkiK/0/Z/CbF5DCqwkHn8gcFW
yiwFzE0nWvz1eKtnY/N3b//2iz0O49t/5q1nf/jTABr7xl97eQ0DaEEEAyuCvID462AIFBm9Ieq0
2B4+n89vffi3X+v3vTpg0199dwfzazrk6Pk9fl7e8fnnd5x3ACJA1zyNzeMN/6XP/y/8oT+X0RSB
vm/7BRQ8VK+ts7/7A09D/fLnP2bP2bd//oOi6l9ONvs/KRbU480fJ5L45/86WF97cbtnPxTr/dk/
HvzZRyW8Zz/d/7L3gIkLr/XjXj+G4+WDvvoKT/9yFTyUu/KrP8z3E/7HSwn5vX/+47+/e/4uDTi6
0ufnFp/wr0d5sWv8uU+8eeXxofyyC8LDC4vjcP8Ur25H/9qFy+QhPdQKI/7/1atOdqkXYw5f+U/X
2n/13zAQ58MuTXblwWV/xwP7zfFHE4HtLw4uduvpQ/B0HTEEorL+q1ed7pIv2bfDb6YLptAvPu1t
Gfyx3aXRQYAvelC/emFWWHp40d8wcVeciX9sxP/c/vfN0zOKId4TWn/1kc/Sbxmc5cNB3jt2/4Yr
H1/1NyyL9S4/3BpQhX0alH9/c9gMpTeMx9sZYNxfv/RFBp+F71c+HMwMRSDaf3WIb7Pm9Wv/hiW9
2Y27CPzZ0Wj/jnW93WXV08vvJ7LIaX51LM53X3fZiyUict9fvjJrL4uP5rLxG4b4fBd/C9qHw7EQ
4IFffuJdvBuO1zRFhV++8MVDvoufLrP/dEKt+Vcf92pX7r4+xK/JG6K+8zuuH70IVehz/4YLE2QF
ef5C9EH+DbPuNki9Xc628fSYYrgBTDz947+/2b33d0G8S789XWl/YfU3zI73uxAJ++Mtg0rY051+
4Zl3QXe4E4Go/A2XRWFThIUvnvl37Eh345eHV4ZD/w3PfR88YDCcPA3A/gv+jq3usqrLrP3jrG7K
Jv/j//0xr/HVqJsfK/P57Sge7QWqfzEU+3HDTZPuKj8oueXT/w1eu6kANj89xb8/mW7zclfHw2v7
DVLAAh3zqzvaefDtW/zwx3xX1U8XE98I6ab/4e5qlhs3jvCr4Ga7KltZUqu/i6tEiNJqJWplkStX
9jYkZ0lYEEcLApIpV6pyyUPknNMecssxN71JniRfA5xd9BAiKE5HslWuVJmU02g2eqb/v15KHZZg
pVhmLrUuKuMGBhpS+/qvR1P3aFOjFYDaLB/riw3mSs0UXlASxf/92z+ml/QJlU01VODgreob7Iyt
EiraX7bQY+3PQS+6MsmrEz2lZcnFOyKxIhOPVLyEYmgEBZdW3ad/3o+UmSFeioKfsslQmfJDAfQK
MA2Bh+6by6GBAHvqEmFkdKX4UzCARIi8vhp5rLIoiS4tIRJbg2DmACJrv1tfM87UKzTkDsaRQkN+
ZumVniHw7ruItCsoC1ymJ+o6HTtuTSGaWsNVlVn5kaVg2nRB8sySTbCED2SeHv57SecxJvQiE0uT
FDmn1Fk9vfm6VoGe700AqxZoI+yl0Un6w+f4QjXBzV4+chJGBDBpeuKaKMpv+15wHf2rs742x7Hy
JVuAvZ0hF5roHOutE33ONBLVlmO65Zr1+lnUbJZlPj9MolQPgy7KgTwkzHPtvr8jBAEgTwZ7Vzpx
ThdK0jvLciireiWhSqJ+X3M3vYEKJVoclgVbBf3nO8CFV+Z7gMv8z89/+at22Q6wZ9m/2C+X6UhL
jRMsjinrHjVLeyvH7DrJ8BoKOqTREi7HITJIUGdsHyxTRl+C/bi+w3GUOFpGY76+UjiaJkrz7IaE
cMHrZ8tc7hLRmJwvr+9MMnREQJV5X7LH2a2KWMiCCUl/sie6ryb8ysQopD/d91eODLYEnNmfUFdP
LG/5C6OhTV/JdlU2jIK9RPV5IhHglALEZ4lDVSIpPjdIxHPQvooQMzt2iSBEfeXyM4K5AFU0Fpmg
c8Wf8l80MjuWTG6lqcHOl99TE0DpvpsGrg+D1i5/6ocGZINu1h8iJQU7zY4igCMkruVeNulXRekI
BgHqQqsNfGW018+CTjZVllJ+iArqAjL67bzdbZ9ftPf/GpDy6AQCc/UfcCpopUOTXRNLbwi4g1pH
l/+sKmP9NKHcBpq7Xq8UQMCHmOBX1DQImAF8sJr/5vfRROB6omhkc1/T/CevmBjbqwwf81jZef2P
pOsUU/K2Di+K7Swx1yyLBWBfAj/gWvo4NotaY5WLn8eoXrT30KhI0PXsVFPosHCyHsdzUcOs4BlY
SLsLvsfjaL+nk8A5BjAG0CKBpw10NawD2NhaNO6Pe8YZ3IWRcZ9CWTuAEOJ/QPBE7zqNHvM3m31r
qFs1wILOKEcRgfyDXUWYI0LDOpDigJm6zHKu+qCWipGCqQhFaUoT9+ku5ljRXIqmtaWGetXHdTQg
KJHIvuKvijCxAOkKYBC0uG5j7Q6BunoLsaNG40T3LSWyTdhWvE3/YIwee34INkXiQV/D4eBUAyA+
IYcBEil+AD12BzPB2GuB7r4mLc9Ej+6G/XNFZFQI8/msVHE92SA1z12+iDTXXozYhCvewq1TOqsr
G6KhSRJ2V9Ymk+tTRPkdzHkl6O0Hz8SKzLZ0jF1dvJq47ASsStZMIdg8afZWJ3d6ZG6c9iiajhBg
XjnJi3wlIm7xdFZxjlZlPotHyGexN7ghwO6+pq4+Fu1IhCVHiXYDEtqd5ivc9jR1TRuNb/qSDe80
FYssofwOFpDtQbSQWSa0BV9uD1RidFXEtNQerahnB8hkDbRlsjAL9tP62nsY9eGrOXkMiY6XQwwi
TKZ6ZlkkhncXnPbsm2+zohgOdYKwmpMVuNmo2sCluytwKsLEYH6BqS/A06xI1n9rgIDBncOEAPx7
f7pHaK5y+n0ArypAN1Ux5zZfvux5877TiaNgWD3pz+w7JFY6asZTQg0JC3Si0htHGyS6lE+idJy5
rkmOj+d7oXVjc6MuXZYFZHwS4V5P9QRZGadIQaMyvmyfZL9qNIRnycjSotsHg5j24/onD9P4Q8jE
EsrpEoisL8sdM1ED1jYCxCMBsnS3WzI5sxJtUQ+EKRiIto9aX8DITNwqfldImOYzypcOLXu5JCQS
mGfo2c5GTkuIRJH6HC1STrCBGTfL//ripRPtTrcgRyVAOL81k2jClBjTzwKkr51KJqJgAao3CgFd
wnSiSZhcvke5e6uH3HjkOMX+ZKMUI0+uGjclTN6HSyoWM+cSeSJ/UcwLQ8foUB4aHjYuJnCzR/uC
F3CuBtC7EAGcZZaONqC07cf1TwpuZBgoPUq4QktENV1MrnGjimWb/hyjo1MH5hOcF1bNylff+FMv
UsYYntCYA+Lc58tv/Z8ABFJzw6SNLbeALBdwbO//TuemKjTDWCmGRwG61tjAvngsqKl/3POl1qjs
8RITayO0GjE3RcBq7NEsDiMqoEctk04xXsDINiTowiazQysxCtFCb/5kGNmDSTejxLRCOFbMaEoY
inN9nfVjVBJwfdGOVCxiH7Gb4I3Ajb6vr8wAzQl4TP3zBDQQU6k6Mbybpb68XJ/cDQ2a2/lgXL4W
zzOc/tr494mqrZOvMirrz9IqzooZnFBd6+BCJ0Pmbyyte61Ief+XCFFfyjSeFtT5ul7t0ew6tWTo
GElMyLU/ZwpDMxFaLQElN+FDn4Qo5c01tik6s6QSXkY7HUfmml/XEtMNPVqNjDluTnlHIKQ8xMAJ
u1x3BMKHQ8AaMDNQ7zfUn+xFRUBXrL8mhPf/TnUw/O7oxkR8TBBrs/zJH+vJjImCoCy81fck6rte
AVb+CtBFDTkdM+MCJ1OAbtR3pJBv9Pa8lDvorB+p6cBpNJQwI8hxmpTPRzVEAidMf92yOxjwZv7y
xVCZQ1TgFHdgSAdu3k1AeTsKs28uWBf2hUmIgSi7uaGGhJnrmDu6fzG1YNnM82QS5cHTCC4+oyph
MnKq3F5g2Zx9zPqhf3ENvwKw7FRlllwui8U+o8dnLc7vv2STiFskADva56zP9jkiEz6H0yS8Xl8/
oqtng7GOY6enV6KONW/pyh1OyyjJGbCI9uP64uhS9oanZpsSxawujfio4EQDDsVymTNNaPjewkbe
122dkxhZ6GbOFAC6iPy57RkepQFI0p9o9/6fJgCG6P2XvCPkLLn/12QQ8RbIJmFi+soa/c2R0yWH
/I8AXTW5cy/oHO3fl+EPo4UDLlE/RJ7gEv02wYGaMrcIC3z9hQEYsMjx6ZsSkCht5GHQ5MxcAsCU
+zP8cSEGaUrUzD5GV33Vv+U3hsQUSnGHLp5viWJcC0ALPThzbNYJrbD+Ut7rzzgM2DbQP2in6Zud
7V1046NNovZ+er48bDEI6ZuJLfNPZg6DwOWv2hQ62IFw9iz7F/vl0kFAHUd3XOsErrjQAAglOHfm
Q0XOdRx0VXyj0BVptYyMK20n9L0+D5Fw0TCvLFYlJE1fwgBeG1LHtaWUu4oSk76nEHCiRhnjuLF0
BnfFVNkZshccQAILtC3/D/lcVdq5RGc5iKgfiIEdDrYqv25bcfkn/N/O3F6ScUzwRp1k61NDGFjB
4raiSbalkj78OUs0dz7th4fe3SpPGGVRzE+HBIoUcYvjzE+HQLhDCUOMOUONGWmJgcZQzdB+UVUu
lOghCh3tkMiO7JsrOEMDphMSboulW10OkICgQ+elCx8h0ZmDy34I9IWMxw0S8ftbDD4ztxPoy/6n
7x302Hl/DYmx2Y5KyE12kzoSBSPqkJhSLMxqIw2JGtEZuodTQw4Gj0gkRmcLoI7jKE2neYB5qrHU
y77A/C6VwCsrnnKSDXh+qinR+NpDm1U0VMOc/Z7pY6yM8S/Rq9pDUFjIJ4RemmnVZdiUyPMXgrqI
0NyOLQfUpUEF4OJWWMBLlEiptygzOx0HF1EyiiovecwEW3mub04/dJc+odbZqjfYLfSMOvWcpoSf
HMKXBUSqFUF+JCTStdWbUjwLJEC/XLobw5c8+uIIdgDQvPdfYn01K0tlUyadiAd0FJ7AmwYRC0uU
mYvjVViB4PtiiOSH8o+ghUm1AX3Zbf4WfVZ9WwLGZ766/X+t9Pd5RFZoHmUCGKm5344D8i1w++MB
41dNSUs04qJP75OJL+f3dflNb2HjNxCWdre20Fa3s4NJ79oKWtUbfpqIrxjqfoHvPRmR1vLegaVY
nytG9C0gTzvTJRJAP61E3fH8n0SOn8J3lpSSqMCHJjZu/4gE1m17gFiCp6O2am/MevN9gMBnMKbm
H6eTRCJze6DiywdbXgVSXocZtk6waBMgofayWd9p6qK4jcQUU42GxPQkIYcjfcLMd2Nn05/jM51k
lgrZq0b9pVqvGh+SzGUWCwftY9YX7wVKoncAJWQvDrgCdZSfzwxUoXC8QKNQYC0Cn0hdGfZyJDzM
FkZm3XShQIDTpevWVAZQEuswQkNR5/fHGgWMyeiHqvhTIhrMxxoIGgouMl3EVc+RGPALjbE+GUs2
SEz5HUS/RPYI0x0ksWrhAENMBORmcUbzwZJokCzugFkK2bmi8zK3hZjSmy3smJEod8zp57VSetmU
ZvgKARWc4CN7KRKGAQlINvG0CB+UPXrg6a3GwNpcQ/Pf0BnsIwkQ2+/YjwAOi1WK9S3GMbDA+yi0
W0q5iZNovgjHCZDrkLuvCFQaEvgZp/o2CFVcMa0kMcJ1GjldchKt1RdqghIldyfybbKeSYxTdCNy
qhJnlgT8UaOc6szV7mxYZVlf7c6idIDcVqVxAXiVwAPUNYpp9BMqeq5lkO5jt3dQ4DjCSE2BQF+9
AUeilF2ki97qGEWZPwV7UyRlp+hVLDLNdGJRFsMWhzCbjJmfAkwx/5fSM5fwTZmmNiVciR6miTi3
Eju1ehkmiB1mBTTzZ7zeqMi8H2Qp1p1YuebZMIla4YKT2ZRACw1pwRFVbeyhLfO9iSTj9jZAzDYx
0vkamHcSM/3z6eICBz3oYPQ8Cd5n2NcCf7HSjcPGbNqd/WZzB1kwwPrVT9k8Y+BTAQzoG/iUfw3d
zcsbjsr/9aOyt3V9H6XsbhUq4dP+yiIYZ80ploFlbVWH2qB6xM6mxAKy82zqdqRKFJd79/9Bi+dM
l48kMCftx4fsdJUGPE32two+0r6Wp2n9qfrtK9UuHqH9VbiVL/BXVoBmvrxfWYXR+Tv7lTUqPbcG
gxhB5o//AwAA//8=</cx:binary>
              </cx:geoCache>
            </cx:geography>
          </cx:layoutPr>
        </cx:series>
      </cx:plotAreaRegion>
    </cx:plotArea>
    <cx:legend pos="t" align="ctr" overlay="0"/>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plotArea>
      <cx:plotAreaRegion>
        <cx:series layoutId="treemap" uniqueId="{7BF61157-85D8-4184-AE07-426A12BADE8E}">
          <cx:dataLabels pos="inEnd">
            <cx:txPr>
              <a:bodyPr spcFirstLastPara="1" vertOverflow="ellipsis" horzOverflow="overflow" wrap="square" lIns="0" tIns="0" rIns="0" bIns="0" anchor="ctr" anchorCtr="1"/>
              <a:lstStyle/>
              <a:p>
                <a:pPr algn="ctr" rtl="0">
                  <a:defRPr sz="1100" b="1"/>
                </a:pPr>
                <a:endParaRPr lang="en-US" sz="1100" b="1" i="0" u="none" strike="noStrike" baseline="0">
                  <a:solidFill>
                    <a:sysClr val="window" lastClr="FFFFFF">
                      <a:lumMod val="95000"/>
                    </a:sysClr>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Employee Resign'!A1"/><Relationship Id="rId3" Type="http://schemas.microsoft.com/office/2014/relationships/chartEx" Target="../charts/chartEx1.xml"/><Relationship Id="rId7" Type="http://schemas.openxmlformats.org/officeDocument/2006/relationships/hyperlink" Target="#Salary!A1"/><Relationship Id="rId2" Type="http://schemas.openxmlformats.org/officeDocument/2006/relationships/hyperlink" Target="https://pxhere.com/en/photo/634750" TargetMode="External"/><Relationship Id="rId1" Type="http://schemas.openxmlformats.org/officeDocument/2006/relationships/image" Target="../media/image1.jpg"/><Relationship Id="rId6" Type="http://schemas.openxmlformats.org/officeDocument/2006/relationships/hyperlink" Target="#Dashboard!A1"/><Relationship Id="rId5" Type="http://schemas.openxmlformats.org/officeDocument/2006/relationships/chart" Target="../charts/chart1.xml"/><Relationship Id="rId4" Type="http://schemas.microsoft.com/office/2014/relationships/chartEx" Target="../charts/chartEx2.xml"/><Relationship Id="rId9"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https://pxhere.com/en/photo/634750" TargetMode="External"/><Relationship Id="rId1" Type="http://schemas.openxmlformats.org/officeDocument/2006/relationships/image" Target="../media/image1.jpg"/><Relationship Id="rId6" Type="http://schemas.openxmlformats.org/officeDocument/2006/relationships/image" Target="../media/image2.png"/><Relationship Id="rId5" Type="http://schemas.openxmlformats.org/officeDocument/2006/relationships/hyperlink" Target="#'Employee Resign'!A1"/><Relationship Id="rId4" Type="http://schemas.openxmlformats.org/officeDocument/2006/relationships/hyperlink" Target="#Salary!A1"/></Relationships>
</file>

<file path=xl/drawings/_rels/drawing3.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https://pxhere.com/en/photo/634750" TargetMode="External"/><Relationship Id="rId1" Type="http://schemas.openxmlformats.org/officeDocument/2006/relationships/image" Target="../media/image1.jpg"/><Relationship Id="rId5" Type="http://schemas.openxmlformats.org/officeDocument/2006/relationships/hyperlink" Target="#'Employee Resign'!A1"/><Relationship Id="rId4" Type="http://schemas.openxmlformats.org/officeDocument/2006/relationships/hyperlink" Target="#Salary!A1"/></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9525</xdr:rowOff>
    </xdr:from>
    <xdr:to>
      <xdr:col>3</xdr:col>
      <xdr:colOff>9525</xdr:colOff>
      <xdr:row>29</xdr:row>
      <xdr:rowOff>0</xdr:rowOff>
    </xdr:to>
    <xdr:sp macro="" textlink="">
      <xdr:nvSpPr>
        <xdr:cNvPr id="2" name="Rectangle 1">
          <a:extLst>
            <a:ext uri="{FF2B5EF4-FFF2-40B4-BE49-F238E27FC236}">
              <a16:creationId xmlns:a16="http://schemas.microsoft.com/office/drawing/2014/main" id="{0119CCFB-0DD5-EC11-EA43-DA547842157F}"/>
            </a:ext>
          </a:extLst>
        </xdr:cNvPr>
        <xdr:cNvSpPr/>
      </xdr:nvSpPr>
      <xdr:spPr>
        <a:xfrm>
          <a:off x="0" y="517525"/>
          <a:ext cx="1819275" cy="5133975"/>
        </a:xfrm>
        <a:prstGeom prst="rect">
          <a:avLst/>
        </a:prstGeom>
        <a:blipFill dpi="0" rotWithShape="1">
          <a:blip xmlns:r="http://schemas.openxmlformats.org/officeDocument/2006/relationships" r:embed="rId1">
            <a:alphaModFix amt="52000"/>
            <a:extLst>
              <a:ext uri="{837473B0-CC2E-450A-ABE3-18F120FF3D39}">
                <a1611:picAttrSrcUrl xmlns:a1611="http://schemas.microsoft.com/office/drawing/2016/11/main" r:id="rId2"/>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clientData/>
  </xdr:twoCellAnchor>
  <xdr:twoCellAnchor>
    <xdr:from>
      <xdr:col>0</xdr:col>
      <xdr:colOff>9525</xdr:colOff>
      <xdr:row>2</xdr:row>
      <xdr:rowOff>19050</xdr:rowOff>
    </xdr:from>
    <xdr:to>
      <xdr:col>3</xdr:col>
      <xdr:colOff>9525</xdr:colOff>
      <xdr:row>29</xdr:row>
      <xdr:rowOff>31750</xdr:rowOff>
    </xdr:to>
    <xdr:sp macro="" textlink="">
      <xdr:nvSpPr>
        <xdr:cNvPr id="3" name="Rectangle: Top Corners Rounded 2">
          <a:extLst>
            <a:ext uri="{FF2B5EF4-FFF2-40B4-BE49-F238E27FC236}">
              <a16:creationId xmlns:a16="http://schemas.microsoft.com/office/drawing/2014/main" id="{02F8F822-CE88-2875-1FCE-35DD8A8E7547}"/>
            </a:ext>
          </a:extLst>
        </xdr:cNvPr>
        <xdr:cNvSpPr/>
      </xdr:nvSpPr>
      <xdr:spPr>
        <a:xfrm rot="5400000" flipH="1">
          <a:off x="-1663700" y="2200275"/>
          <a:ext cx="5156200" cy="1809750"/>
        </a:xfrm>
        <a:prstGeom prst="round2SameRect">
          <a:avLst>
            <a:gd name="adj1" fmla="val 49146"/>
            <a:gd name="adj2" fmla="val 0"/>
          </a:avLst>
        </a:prstGeom>
        <a:solidFill>
          <a:schemeClr val="accent1">
            <a:alpha val="32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clientData/>
  </xdr:twoCellAnchor>
  <xdr:twoCellAnchor>
    <xdr:from>
      <xdr:col>3</xdr:col>
      <xdr:colOff>57150</xdr:colOff>
      <xdr:row>2</xdr:row>
      <xdr:rowOff>115443</xdr:rowOff>
    </xdr:from>
    <xdr:to>
      <xdr:col>6</xdr:col>
      <xdr:colOff>57150</xdr:colOff>
      <xdr:row>6</xdr:row>
      <xdr:rowOff>124968</xdr:rowOff>
    </xdr:to>
    <xdr:grpSp>
      <xdr:nvGrpSpPr>
        <xdr:cNvPr id="27" name="Group 26">
          <a:extLst>
            <a:ext uri="{FF2B5EF4-FFF2-40B4-BE49-F238E27FC236}">
              <a16:creationId xmlns:a16="http://schemas.microsoft.com/office/drawing/2014/main" id="{4DD86205-BDF9-0A67-E08A-A7100F0C285E}"/>
            </a:ext>
          </a:extLst>
        </xdr:cNvPr>
        <xdr:cNvGrpSpPr/>
      </xdr:nvGrpSpPr>
      <xdr:grpSpPr>
        <a:xfrm>
          <a:off x="1898650" y="602276"/>
          <a:ext cx="1841500" cy="771525"/>
          <a:chOff x="1962150" y="610743"/>
          <a:chExt cx="1828800" cy="771525"/>
        </a:xfrm>
      </xdr:grpSpPr>
      <xdr:sp macro="" textlink="Gender!B6">
        <xdr:nvSpPr>
          <xdr:cNvPr id="4" name="Rectangle 3">
            <a:extLst>
              <a:ext uri="{FF2B5EF4-FFF2-40B4-BE49-F238E27FC236}">
                <a16:creationId xmlns:a16="http://schemas.microsoft.com/office/drawing/2014/main" id="{CA285A91-0FA9-50D5-871F-6788FA90CABE}"/>
              </a:ext>
            </a:extLst>
          </xdr:cNvPr>
          <xdr:cNvSpPr/>
        </xdr:nvSpPr>
        <xdr:spPr>
          <a:xfrm>
            <a:off x="1962150" y="610743"/>
            <a:ext cx="1819275" cy="771525"/>
          </a:xfrm>
          <a:prstGeom prst="rect">
            <a:avLst/>
          </a:prstGeom>
          <a:no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DFDCE2D-C4BD-42FF-B537-EEA544EADDF7}" type="TxLink">
              <a:rPr lang="en-US" sz="3600" b="1" i="0" u="none" strike="noStrike" kern="1200">
                <a:solidFill>
                  <a:schemeClr val="accent1"/>
                </a:solidFill>
                <a:latin typeface="Calibri"/>
                <a:cs typeface="Calibri"/>
              </a:rPr>
              <a:pPr algn="ctr"/>
              <a:t>1000</a:t>
            </a:fld>
            <a:endParaRPr lang="en-US" sz="3600" b="1" kern="1200">
              <a:solidFill>
                <a:schemeClr val="accent1"/>
              </a:solidFill>
            </a:endParaRPr>
          </a:p>
        </xdr:txBody>
      </xdr:sp>
      <xdr:sp macro="" textlink="">
        <xdr:nvSpPr>
          <xdr:cNvPr id="5" name="TextBox 4">
            <a:extLst>
              <a:ext uri="{FF2B5EF4-FFF2-40B4-BE49-F238E27FC236}">
                <a16:creationId xmlns:a16="http://schemas.microsoft.com/office/drawing/2014/main" id="{12466794-DA24-FD49-D2EB-A8724C8DEC97}"/>
              </a:ext>
            </a:extLst>
          </xdr:cNvPr>
          <xdr:cNvSpPr txBox="1"/>
        </xdr:nvSpPr>
        <xdr:spPr>
          <a:xfrm>
            <a:off x="1971675" y="620268"/>
            <a:ext cx="18192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100" b="1" kern="1200">
                <a:solidFill>
                  <a:schemeClr val="accent1"/>
                </a:solidFill>
              </a:rPr>
              <a:t>TOTAL EMPLOYEE</a:t>
            </a:r>
          </a:p>
        </xdr:txBody>
      </xdr:sp>
    </xdr:grpSp>
    <xdr:clientData/>
  </xdr:twoCellAnchor>
  <xdr:twoCellAnchor>
    <xdr:from>
      <xdr:col>18</xdr:col>
      <xdr:colOff>485775</xdr:colOff>
      <xdr:row>2</xdr:row>
      <xdr:rowOff>128016</xdr:rowOff>
    </xdr:from>
    <xdr:to>
      <xdr:col>22</xdr:col>
      <xdr:colOff>171450</xdr:colOff>
      <xdr:row>6</xdr:row>
      <xdr:rowOff>137541</xdr:rowOff>
    </xdr:to>
    <xdr:grpSp>
      <xdr:nvGrpSpPr>
        <xdr:cNvPr id="32" name="Group 31">
          <a:extLst>
            <a:ext uri="{FF2B5EF4-FFF2-40B4-BE49-F238E27FC236}">
              <a16:creationId xmlns:a16="http://schemas.microsoft.com/office/drawing/2014/main" id="{A1F0739D-71DB-C3D5-C0C0-1F18A6AAB095}"/>
            </a:ext>
          </a:extLst>
        </xdr:cNvPr>
        <xdr:cNvGrpSpPr/>
      </xdr:nvGrpSpPr>
      <xdr:grpSpPr>
        <a:xfrm>
          <a:off x="11534775" y="614849"/>
          <a:ext cx="2141008" cy="771525"/>
          <a:chOff x="11820525" y="613791"/>
          <a:chExt cx="2124075" cy="771525"/>
        </a:xfrm>
      </xdr:grpSpPr>
      <xdr:sp macro="" textlink="Gender!B14">
        <xdr:nvSpPr>
          <xdr:cNvPr id="8" name="Rectangle 7">
            <a:extLst>
              <a:ext uri="{FF2B5EF4-FFF2-40B4-BE49-F238E27FC236}">
                <a16:creationId xmlns:a16="http://schemas.microsoft.com/office/drawing/2014/main" id="{A05C2C60-06D6-C390-FE45-DB29DFC400B4}"/>
              </a:ext>
            </a:extLst>
          </xdr:cNvPr>
          <xdr:cNvSpPr/>
        </xdr:nvSpPr>
        <xdr:spPr>
          <a:xfrm>
            <a:off x="11820525" y="613791"/>
            <a:ext cx="2076450" cy="771525"/>
          </a:xfrm>
          <a:prstGeom prst="rect">
            <a:avLst/>
          </a:prstGeom>
          <a:no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98C3874D-BC32-48C6-8BFF-AC5FC6E801C6}" type="TxLink">
              <a:rPr lang="en-US" sz="3600" b="1" i="0" u="none" strike="noStrike" kern="1200">
                <a:solidFill>
                  <a:srgbClr val="0070C0"/>
                </a:solidFill>
                <a:latin typeface="Calibri"/>
                <a:ea typeface="+mn-ea"/>
                <a:cs typeface="Calibri"/>
              </a:rPr>
              <a:pPr marL="0" indent="0" algn="ctr"/>
              <a:t>$185.778</a:t>
            </a:fld>
            <a:endParaRPr lang="en-US" sz="3600" b="1" i="0" u="none" strike="noStrike" kern="1200">
              <a:solidFill>
                <a:srgbClr val="0070C0"/>
              </a:solidFill>
              <a:latin typeface="Calibri"/>
              <a:ea typeface="+mn-ea"/>
              <a:cs typeface="Calibri"/>
            </a:endParaRPr>
          </a:p>
        </xdr:txBody>
      </xdr:sp>
      <xdr:sp macro="" textlink="">
        <xdr:nvSpPr>
          <xdr:cNvPr id="9" name="TextBox 8">
            <a:extLst>
              <a:ext uri="{FF2B5EF4-FFF2-40B4-BE49-F238E27FC236}">
                <a16:creationId xmlns:a16="http://schemas.microsoft.com/office/drawing/2014/main" id="{1D0C79F9-2DC7-61DE-06FC-D6BACD85992A}"/>
              </a:ext>
            </a:extLst>
          </xdr:cNvPr>
          <xdr:cNvSpPr txBox="1"/>
        </xdr:nvSpPr>
        <xdr:spPr>
          <a:xfrm>
            <a:off x="12125325" y="623316"/>
            <a:ext cx="18192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100" b="1" kern="1200">
                <a:solidFill>
                  <a:schemeClr val="accent1"/>
                </a:solidFill>
              </a:rPr>
              <a:t>AVG HIGH INCOME</a:t>
            </a:r>
          </a:p>
        </xdr:txBody>
      </xdr:sp>
    </xdr:grpSp>
    <xdr:clientData/>
  </xdr:twoCellAnchor>
  <xdr:twoCellAnchor>
    <xdr:from>
      <xdr:col>15</xdr:col>
      <xdr:colOff>400050</xdr:colOff>
      <xdr:row>2</xdr:row>
      <xdr:rowOff>124587</xdr:rowOff>
    </xdr:from>
    <xdr:to>
      <xdr:col>18</xdr:col>
      <xdr:colOff>400050</xdr:colOff>
      <xdr:row>6</xdr:row>
      <xdr:rowOff>134112</xdr:rowOff>
    </xdr:to>
    <xdr:grpSp>
      <xdr:nvGrpSpPr>
        <xdr:cNvPr id="31" name="Group 30">
          <a:extLst>
            <a:ext uri="{FF2B5EF4-FFF2-40B4-BE49-F238E27FC236}">
              <a16:creationId xmlns:a16="http://schemas.microsoft.com/office/drawing/2014/main" id="{388A62A8-C04E-B119-47A1-2E698F224C65}"/>
            </a:ext>
          </a:extLst>
        </xdr:cNvPr>
        <xdr:cNvGrpSpPr/>
      </xdr:nvGrpSpPr>
      <xdr:grpSpPr>
        <a:xfrm>
          <a:off x="9607550" y="611420"/>
          <a:ext cx="1841500" cy="771525"/>
          <a:chOff x="10085070" y="619887"/>
          <a:chExt cx="1828800" cy="771525"/>
        </a:xfrm>
      </xdr:grpSpPr>
      <xdr:sp macro="" textlink="Gender!B15">
        <xdr:nvSpPr>
          <xdr:cNvPr id="11" name="Rectangle 10">
            <a:extLst>
              <a:ext uri="{FF2B5EF4-FFF2-40B4-BE49-F238E27FC236}">
                <a16:creationId xmlns:a16="http://schemas.microsoft.com/office/drawing/2014/main" id="{618D16A4-5229-F227-1F87-8F96C50AEDA0}"/>
              </a:ext>
            </a:extLst>
          </xdr:cNvPr>
          <xdr:cNvSpPr/>
        </xdr:nvSpPr>
        <xdr:spPr>
          <a:xfrm>
            <a:off x="10085070" y="619887"/>
            <a:ext cx="1819275" cy="771525"/>
          </a:xfrm>
          <a:prstGeom prst="rect">
            <a:avLst/>
          </a:prstGeom>
          <a:no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C96FEEEF-D576-47A4-AD33-7F3EFC954DB2}" type="TxLink">
              <a:rPr lang="en-US" sz="3600" b="1" i="0" u="none" strike="noStrike" kern="1200">
                <a:solidFill>
                  <a:srgbClr val="0070C0"/>
                </a:solidFill>
                <a:latin typeface="Calibri"/>
                <a:ea typeface="+mn-ea"/>
                <a:cs typeface="Calibri"/>
              </a:rPr>
              <a:pPr marL="0" indent="0" algn="ctr"/>
              <a:t>$97.161</a:t>
            </a:fld>
            <a:endParaRPr lang="en-US" sz="3600" b="1" i="0" u="none" strike="noStrike" kern="1200">
              <a:solidFill>
                <a:srgbClr val="0070C0"/>
              </a:solidFill>
              <a:latin typeface="Calibri"/>
              <a:ea typeface="+mn-ea"/>
              <a:cs typeface="Calibri"/>
            </a:endParaRPr>
          </a:p>
        </xdr:txBody>
      </xdr:sp>
      <xdr:sp macro="" textlink="">
        <xdr:nvSpPr>
          <xdr:cNvPr id="12" name="TextBox 11">
            <a:extLst>
              <a:ext uri="{FF2B5EF4-FFF2-40B4-BE49-F238E27FC236}">
                <a16:creationId xmlns:a16="http://schemas.microsoft.com/office/drawing/2014/main" id="{76F6D99B-B4D9-C5BF-8424-E73E672894FF}"/>
              </a:ext>
            </a:extLst>
          </xdr:cNvPr>
          <xdr:cNvSpPr txBox="1"/>
        </xdr:nvSpPr>
        <xdr:spPr>
          <a:xfrm>
            <a:off x="10094595" y="629412"/>
            <a:ext cx="18192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100" b="1" kern="1200">
                <a:solidFill>
                  <a:schemeClr val="accent1"/>
                </a:solidFill>
              </a:rPr>
              <a:t>AVG MIDDLE</a:t>
            </a:r>
            <a:r>
              <a:rPr lang="en-ID" sz="1100" b="1" kern="1200" baseline="0">
                <a:solidFill>
                  <a:schemeClr val="accent1"/>
                </a:solidFill>
              </a:rPr>
              <a:t> INCOME</a:t>
            </a:r>
            <a:endParaRPr lang="en-ID" sz="1100" b="1" kern="1200">
              <a:solidFill>
                <a:schemeClr val="accent1"/>
              </a:solidFill>
            </a:endParaRPr>
          </a:p>
        </xdr:txBody>
      </xdr:sp>
    </xdr:grpSp>
    <xdr:clientData/>
  </xdr:twoCellAnchor>
  <xdr:twoCellAnchor>
    <xdr:from>
      <xdr:col>6</xdr:col>
      <xdr:colOff>142875</xdr:colOff>
      <xdr:row>2</xdr:row>
      <xdr:rowOff>127635</xdr:rowOff>
    </xdr:from>
    <xdr:to>
      <xdr:col>9</xdr:col>
      <xdr:colOff>142875</xdr:colOff>
      <xdr:row>6</xdr:row>
      <xdr:rowOff>137160</xdr:rowOff>
    </xdr:to>
    <xdr:grpSp>
      <xdr:nvGrpSpPr>
        <xdr:cNvPr id="28" name="Group 27">
          <a:extLst>
            <a:ext uri="{FF2B5EF4-FFF2-40B4-BE49-F238E27FC236}">
              <a16:creationId xmlns:a16="http://schemas.microsoft.com/office/drawing/2014/main" id="{AE0D257D-D207-0A58-4BE8-AB21D0149A01}"/>
            </a:ext>
          </a:extLst>
        </xdr:cNvPr>
        <xdr:cNvGrpSpPr/>
      </xdr:nvGrpSpPr>
      <xdr:grpSpPr>
        <a:xfrm>
          <a:off x="3825875" y="614468"/>
          <a:ext cx="1841500" cy="771525"/>
          <a:chOff x="3992880" y="622935"/>
          <a:chExt cx="1828800" cy="771525"/>
        </a:xfrm>
      </xdr:grpSpPr>
      <xdr:sp macro="" textlink="Gender!B5">
        <xdr:nvSpPr>
          <xdr:cNvPr id="14" name="Rectangle 13">
            <a:extLst>
              <a:ext uri="{FF2B5EF4-FFF2-40B4-BE49-F238E27FC236}">
                <a16:creationId xmlns:a16="http://schemas.microsoft.com/office/drawing/2014/main" id="{3F244D71-757A-B5BE-083A-E4F413AB1397}"/>
              </a:ext>
            </a:extLst>
          </xdr:cNvPr>
          <xdr:cNvSpPr/>
        </xdr:nvSpPr>
        <xdr:spPr>
          <a:xfrm>
            <a:off x="3992880" y="622935"/>
            <a:ext cx="1819275" cy="771525"/>
          </a:xfrm>
          <a:prstGeom prst="rect">
            <a:avLst/>
          </a:prstGeom>
          <a:no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20C9F92A-41A0-484A-9AF2-32E1471C2067}" type="TxLink">
              <a:rPr lang="en-US" sz="3600" b="1" i="0" u="none" strike="noStrike" kern="1200">
                <a:solidFill>
                  <a:schemeClr val="accent1"/>
                </a:solidFill>
                <a:latin typeface="Calibri"/>
                <a:ea typeface="+mn-ea"/>
                <a:cs typeface="Calibri"/>
              </a:rPr>
              <a:pPr marL="0" indent="0" algn="ctr"/>
              <a:t>482</a:t>
            </a:fld>
            <a:endParaRPr lang="en-US" sz="3600" b="1" i="0" u="none" strike="noStrike" kern="1200">
              <a:solidFill>
                <a:schemeClr val="accent1"/>
              </a:solidFill>
              <a:latin typeface="Calibri"/>
              <a:ea typeface="+mn-ea"/>
              <a:cs typeface="Calibri"/>
            </a:endParaRPr>
          </a:p>
        </xdr:txBody>
      </xdr:sp>
      <xdr:sp macro="" textlink="">
        <xdr:nvSpPr>
          <xdr:cNvPr id="15" name="TextBox 14">
            <a:extLst>
              <a:ext uri="{FF2B5EF4-FFF2-40B4-BE49-F238E27FC236}">
                <a16:creationId xmlns:a16="http://schemas.microsoft.com/office/drawing/2014/main" id="{ACC0B402-12E8-1DC3-0446-1B91025C60BD}"/>
              </a:ext>
            </a:extLst>
          </xdr:cNvPr>
          <xdr:cNvSpPr txBox="1"/>
        </xdr:nvSpPr>
        <xdr:spPr>
          <a:xfrm>
            <a:off x="4002405" y="632460"/>
            <a:ext cx="18192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100" b="1" kern="1200">
                <a:solidFill>
                  <a:schemeClr val="accent1"/>
                </a:solidFill>
              </a:rPr>
              <a:t>TOTAL MALE</a:t>
            </a:r>
          </a:p>
        </xdr:txBody>
      </xdr:sp>
    </xdr:grpSp>
    <xdr:clientData/>
  </xdr:twoCellAnchor>
  <xdr:twoCellAnchor>
    <xdr:from>
      <xdr:col>9</xdr:col>
      <xdr:colOff>228600</xdr:colOff>
      <xdr:row>2</xdr:row>
      <xdr:rowOff>121920</xdr:rowOff>
    </xdr:from>
    <xdr:to>
      <xdr:col>12</xdr:col>
      <xdr:colOff>228600</xdr:colOff>
      <xdr:row>6</xdr:row>
      <xdr:rowOff>131445</xdr:rowOff>
    </xdr:to>
    <xdr:grpSp>
      <xdr:nvGrpSpPr>
        <xdr:cNvPr id="29" name="Group 28">
          <a:extLst>
            <a:ext uri="{FF2B5EF4-FFF2-40B4-BE49-F238E27FC236}">
              <a16:creationId xmlns:a16="http://schemas.microsoft.com/office/drawing/2014/main" id="{7401351B-9EC3-9BD2-A2A4-C732C1EAEF00}"/>
            </a:ext>
          </a:extLst>
        </xdr:cNvPr>
        <xdr:cNvGrpSpPr/>
      </xdr:nvGrpSpPr>
      <xdr:grpSpPr>
        <a:xfrm>
          <a:off x="5753100" y="608753"/>
          <a:ext cx="1841500" cy="771525"/>
          <a:chOff x="6023610" y="617220"/>
          <a:chExt cx="1828800" cy="771525"/>
        </a:xfrm>
      </xdr:grpSpPr>
      <xdr:sp macro="" textlink="Gender!B4">
        <xdr:nvSpPr>
          <xdr:cNvPr id="17" name="Rectangle 16">
            <a:extLst>
              <a:ext uri="{FF2B5EF4-FFF2-40B4-BE49-F238E27FC236}">
                <a16:creationId xmlns:a16="http://schemas.microsoft.com/office/drawing/2014/main" id="{A52EFCF2-40FA-CAE8-1EE2-754A10AD526B}"/>
              </a:ext>
            </a:extLst>
          </xdr:cNvPr>
          <xdr:cNvSpPr/>
        </xdr:nvSpPr>
        <xdr:spPr>
          <a:xfrm>
            <a:off x="6023610" y="617220"/>
            <a:ext cx="1819275" cy="771525"/>
          </a:xfrm>
          <a:prstGeom prst="rect">
            <a:avLst/>
          </a:prstGeom>
          <a:no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72DD37F9-058A-4EE6-B61D-CDBC11E96C3F}" type="TxLink">
              <a:rPr lang="en-US" sz="3600" b="1" i="0" u="none" strike="noStrike" kern="1200">
                <a:solidFill>
                  <a:schemeClr val="accent1"/>
                </a:solidFill>
                <a:latin typeface="Calibri"/>
                <a:ea typeface="+mn-ea"/>
                <a:cs typeface="Calibri"/>
              </a:rPr>
              <a:pPr marL="0" indent="0" algn="ctr"/>
              <a:t>518</a:t>
            </a:fld>
            <a:endParaRPr lang="en-US" sz="3600" b="1" i="0" u="none" strike="noStrike" kern="1200">
              <a:solidFill>
                <a:schemeClr val="accent1"/>
              </a:solidFill>
              <a:latin typeface="Calibri"/>
              <a:ea typeface="+mn-ea"/>
              <a:cs typeface="Calibri"/>
            </a:endParaRPr>
          </a:p>
        </xdr:txBody>
      </xdr:sp>
      <xdr:sp macro="" textlink="">
        <xdr:nvSpPr>
          <xdr:cNvPr id="18" name="TextBox 17">
            <a:extLst>
              <a:ext uri="{FF2B5EF4-FFF2-40B4-BE49-F238E27FC236}">
                <a16:creationId xmlns:a16="http://schemas.microsoft.com/office/drawing/2014/main" id="{5FD094B6-B816-FAC2-21F5-C18ADF524533}"/>
              </a:ext>
            </a:extLst>
          </xdr:cNvPr>
          <xdr:cNvSpPr txBox="1"/>
        </xdr:nvSpPr>
        <xdr:spPr>
          <a:xfrm>
            <a:off x="6033135" y="617220"/>
            <a:ext cx="18192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100" b="1" kern="1200">
                <a:solidFill>
                  <a:schemeClr val="accent1"/>
                </a:solidFill>
              </a:rPr>
              <a:t>TOTAL FEMALE</a:t>
            </a:r>
          </a:p>
        </xdr:txBody>
      </xdr:sp>
    </xdr:grpSp>
    <xdr:clientData/>
  </xdr:twoCellAnchor>
  <xdr:twoCellAnchor>
    <xdr:from>
      <xdr:col>12</xdr:col>
      <xdr:colOff>314325</xdr:colOff>
      <xdr:row>2</xdr:row>
      <xdr:rowOff>121539</xdr:rowOff>
    </xdr:from>
    <xdr:to>
      <xdr:col>15</xdr:col>
      <xdr:colOff>314325</xdr:colOff>
      <xdr:row>6</xdr:row>
      <xdr:rowOff>131064</xdr:rowOff>
    </xdr:to>
    <xdr:grpSp>
      <xdr:nvGrpSpPr>
        <xdr:cNvPr id="30" name="Group 29">
          <a:extLst>
            <a:ext uri="{FF2B5EF4-FFF2-40B4-BE49-F238E27FC236}">
              <a16:creationId xmlns:a16="http://schemas.microsoft.com/office/drawing/2014/main" id="{A9071C30-B8B4-1E93-FDBB-24E18396D39C}"/>
            </a:ext>
          </a:extLst>
        </xdr:cNvPr>
        <xdr:cNvGrpSpPr/>
      </xdr:nvGrpSpPr>
      <xdr:grpSpPr>
        <a:xfrm>
          <a:off x="7680325" y="608372"/>
          <a:ext cx="1841500" cy="771525"/>
          <a:chOff x="8054340" y="616839"/>
          <a:chExt cx="1828800" cy="771525"/>
        </a:xfrm>
      </xdr:grpSpPr>
      <xdr:sp macro="" textlink="Gender!B16">
        <xdr:nvSpPr>
          <xdr:cNvPr id="20" name="Rectangle 19">
            <a:extLst>
              <a:ext uri="{FF2B5EF4-FFF2-40B4-BE49-F238E27FC236}">
                <a16:creationId xmlns:a16="http://schemas.microsoft.com/office/drawing/2014/main" id="{0581E390-D9A5-317E-7F24-624AC0D9A966}"/>
              </a:ext>
            </a:extLst>
          </xdr:cNvPr>
          <xdr:cNvSpPr/>
        </xdr:nvSpPr>
        <xdr:spPr>
          <a:xfrm>
            <a:off x="8054340" y="616839"/>
            <a:ext cx="1819275" cy="771525"/>
          </a:xfrm>
          <a:prstGeom prst="rect">
            <a:avLst/>
          </a:prstGeom>
          <a:no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C428626F-F5F4-40E6-A26C-D180FE1C2C71}" type="TxLink">
              <a:rPr lang="en-US" sz="3600" b="1" i="0" u="none" strike="noStrike" kern="1200">
                <a:solidFill>
                  <a:srgbClr val="0070C0"/>
                </a:solidFill>
                <a:latin typeface="Calibri"/>
                <a:ea typeface="+mn-ea"/>
                <a:cs typeface="Calibri"/>
              </a:rPr>
              <a:pPr marL="0" indent="0" algn="ctr"/>
              <a:t>$57.127</a:t>
            </a:fld>
            <a:endParaRPr lang="en-US" sz="3600" b="1" i="0" u="none" strike="noStrike" kern="1200">
              <a:solidFill>
                <a:srgbClr val="0070C0"/>
              </a:solidFill>
              <a:latin typeface="Calibri"/>
              <a:ea typeface="+mn-ea"/>
              <a:cs typeface="Calibri"/>
            </a:endParaRPr>
          </a:p>
        </xdr:txBody>
      </xdr:sp>
      <xdr:sp macro="" textlink="">
        <xdr:nvSpPr>
          <xdr:cNvPr id="21" name="TextBox 20">
            <a:extLst>
              <a:ext uri="{FF2B5EF4-FFF2-40B4-BE49-F238E27FC236}">
                <a16:creationId xmlns:a16="http://schemas.microsoft.com/office/drawing/2014/main" id="{96104D35-E88F-FF68-D14D-88E71A5FA38F}"/>
              </a:ext>
            </a:extLst>
          </xdr:cNvPr>
          <xdr:cNvSpPr txBox="1"/>
        </xdr:nvSpPr>
        <xdr:spPr>
          <a:xfrm>
            <a:off x="8063865" y="626364"/>
            <a:ext cx="18192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100" b="1" kern="1200">
                <a:solidFill>
                  <a:schemeClr val="accent1"/>
                </a:solidFill>
              </a:rPr>
              <a:t>AVG LOW</a:t>
            </a:r>
            <a:r>
              <a:rPr lang="en-ID" sz="1100" b="1" kern="1200" baseline="0">
                <a:solidFill>
                  <a:schemeClr val="accent1"/>
                </a:solidFill>
              </a:rPr>
              <a:t> INCOME</a:t>
            </a:r>
            <a:endParaRPr lang="en-ID" sz="1100" b="1" kern="1200">
              <a:solidFill>
                <a:schemeClr val="accent1"/>
              </a:solidFill>
            </a:endParaRPr>
          </a:p>
        </xdr:txBody>
      </xdr:sp>
    </xdr:grpSp>
    <xdr:clientData/>
  </xdr:twoCellAnchor>
  <xdr:twoCellAnchor editAs="oneCell">
    <xdr:from>
      <xdr:col>3</xdr:col>
      <xdr:colOff>114300</xdr:colOff>
      <xdr:row>7</xdr:row>
      <xdr:rowOff>104775</xdr:rowOff>
    </xdr:from>
    <xdr:to>
      <xdr:col>9</xdr:col>
      <xdr:colOff>76200</xdr:colOff>
      <xdr:row>13</xdr:row>
      <xdr:rowOff>149775</xdr:rowOff>
    </xdr:to>
    <mc:AlternateContent xmlns:mc="http://schemas.openxmlformats.org/markup-compatibility/2006" xmlns:a14="http://schemas.microsoft.com/office/drawing/2010/main">
      <mc:Choice Requires="a14">
        <xdr:graphicFrame macro="">
          <xdr:nvGraphicFramePr>
            <xdr:cNvPr id="22" name="Month Name">
              <a:extLst>
                <a:ext uri="{FF2B5EF4-FFF2-40B4-BE49-F238E27FC236}">
                  <a16:creationId xmlns:a16="http://schemas.microsoft.com/office/drawing/2014/main" id="{28714F74-B9DE-4D32-BAEB-5A540C8CC2D9}"/>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943100" y="1552575"/>
              <a:ext cx="3619500" cy="11880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285749</xdr:colOff>
      <xdr:row>7</xdr:row>
      <xdr:rowOff>104776</xdr:rowOff>
    </xdr:from>
    <xdr:to>
      <xdr:col>22</xdr:col>
      <xdr:colOff>142875</xdr:colOff>
      <xdr:row>13</xdr:row>
      <xdr:rowOff>149776</xdr:rowOff>
    </xdr:to>
    <mc:AlternateContent xmlns:mc="http://schemas.openxmlformats.org/markup-compatibility/2006" xmlns:a14="http://schemas.microsoft.com/office/drawing/2010/main">
      <mc:Choice Requires="a14">
        <xdr:graphicFrame macro="">
          <xdr:nvGraphicFramePr>
            <xdr:cNvPr id="23" name="Year">
              <a:extLst>
                <a:ext uri="{FF2B5EF4-FFF2-40B4-BE49-F238E27FC236}">
                  <a16:creationId xmlns:a16="http://schemas.microsoft.com/office/drawing/2014/main" id="{021533C6-997B-48F4-BB37-63E90965FC7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772149" y="1552576"/>
              <a:ext cx="7781926" cy="118800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123826</xdr:colOff>
      <xdr:row>14</xdr:row>
      <xdr:rowOff>152400</xdr:rowOff>
    </xdr:from>
    <xdr:to>
      <xdr:col>9</xdr:col>
      <xdr:colOff>104776</xdr:colOff>
      <xdr:row>29</xdr:row>
      <xdr:rowOff>38100</xdr:rowOff>
    </xdr:to>
    <mc:AlternateContent xmlns:mc="http://schemas.openxmlformats.org/markup-compatibility/2006">
      <mc:Choice xmlns:cx4="http://schemas.microsoft.com/office/drawing/2016/5/10/chartex" Requires="cx4">
        <xdr:graphicFrame macro="">
          <xdr:nvGraphicFramePr>
            <xdr:cNvPr id="24" name="Chart 23">
              <a:extLst>
                <a:ext uri="{FF2B5EF4-FFF2-40B4-BE49-F238E27FC236}">
                  <a16:creationId xmlns:a16="http://schemas.microsoft.com/office/drawing/2014/main" id="{773E86B5-D8E1-4C3C-A177-FCC066F6D4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952626" y="2933700"/>
              <a:ext cx="3638550" cy="274320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323850</xdr:colOff>
      <xdr:row>14</xdr:row>
      <xdr:rowOff>114300</xdr:rowOff>
    </xdr:from>
    <xdr:to>
      <xdr:col>15</xdr:col>
      <xdr:colOff>590550</xdr:colOff>
      <xdr:row>29</xdr:row>
      <xdr:rowOff>38100</xdr:rowOff>
    </xdr:to>
    <mc:AlternateContent xmlns:mc="http://schemas.openxmlformats.org/markup-compatibility/2006">
      <mc:Choice xmlns:cx1="http://schemas.microsoft.com/office/drawing/2015/9/8/chartex" Requires="cx1">
        <xdr:graphicFrame macro="">
          <xdr:nvGraphicFramePr>
            <xdr:cNvPr id="25" name="Chart 24">
              <a:extLst>
                <a:ext uri="{FF2B5EF4-FFF2-40B4-BE49-F238E27FC236}">
                  <a16:creationId xmlns:a16="http://schemas.microsoft.com/office/drawing/2014/main" id="{F3107C3E-EC72-4590-82D5-7E82527999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810250" y="2895600"/>
              <a:ext cx="3924300" cy="2781300"/>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9526</xdr:colOff>
      <xdr:row>15</xdr:row>
      <xdr:rowOff>0</xdr:rowOff>
    </xdr:from>
    <xdr:to>
      <xdr:col>22</xdr:col>
      <xdr:colOff>142875</xdr:colOff>
      <xdr:row>28</xdr:row>
      <xdr:rowOff>161926</xdr:rowOff>
    </xdr:to>
    <xdr:graphicFrame macro="">
      <xdr:nvGraphicFramePr>
        <xdr:cNvPr id="26" name="Chart 25">
          <a:extLst>
            <a:ext uri="{FF2B5EF4-FFF2-40B4-BE49-F238E27FC236}">
              <a16:creationId xmlns:a16="http://schemas.microsoft.com/office/drawing/2014/main" id="{9F1DF165-CD02-4396-AFB0-4A385D3AF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200025</xdr:colOff>
      <xdr:row>4</xdr:row>
      <xdr:rowOff>171450</xdr:rowOff>
    </xdr:from>
    <xdr:to>
      <xdr:col>2</xdr:col>
      <xdr:colOff>238125</xdr:colOff>
      <xdr:row>7</xdr:row>
      <xdr:rowOff>114300</xdr:rowOff>
    </xdr:to>
    <xdr:sp macro="" textlink="">
      <xdr:nvSpPr>
        <xdr:cNvPr id="7" name="TextBox 6">
          <a:hlinkClick xmlns:r="http://schemas.openxmlformats.org/officeDocument/2006/relationships" r:id="rId6"/>
          <a:extLst>
            <a:ext uri="{FF2B5EF4-FFF2-40B4-BE49-F238E27FC236}">
              <a16:creationId xmlns:a16="http://schemas.microsoft.com/office/drawing/2014/main" id="{435856FF-7224-BCD8-1D8C-5F8555C2F9EE}"/>
            </a:ext>
          </a:extLst>
        </xdr:cNvPr>
        <xdr:cNvSpPr txBox="1"/>
      </xdr:nvSpPr>
      <xdr:spPr>
        <a:xfrm>
          <a:off x="200025" y="1047750"/>
          <a:ext cx="1257300" cy="514350"/>
        </a:xfrm>
        <a:prstGeom prst="rect">
          <a:avLst/>
        </a:prstGeom>
        <a:gradFill>
          <a:gsLst>
            <a:gs pos="0">
              <a:schemeClr val="accent1">
                <a:alpha val="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8575" cmpd="sng">
          <a:solidFill>
            <a:schemeClr val="accent5">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800" b="1" kern="1200">
              <a:solidFill>
                <a:schemeClr val="bg1"/>
              </a:solidFill>
            </a:rPr>
            <a:t>Summary</a:t>
          </a:r>
        </a:p>
      </xdr:txBody>
    </xdr:sp>
    <xdr:clientData/>
  </xdr:twoCellAnchor>
  <xdr:twoCellAnchor>
    <xdr:from>
      <xdr:col>0</xdr:col>
      <xdr:colOff>200025</xdr:colOff>
      <xdr:row>9</xdr:row>
      <xdr:rowOff>85725</xdr:rowOff>
    </xdr:from>
    <xdr:to>
      <xdr:col>2</xdr:col>
      <xdr:colOff>238125</xdr:colOff>
      <xdr:row>11</xdr:row>
      <xdr:rowOff>171450</xdr:rowOff>
    </xdr:to>
    <xdr:sp macro="" textlink="">
      <xdr:nvSpPr>
        <xdr:cNvPr id="13" name="TextBox 12">
          <a:hlinkClick xmlns:r="http://schemas.openxmlformats.org/officeDocument/2006/relationships" r:id="rId7"/>
          <a:extLst>
            <a:ext uri="{FF2B5EF4-FFF2-40B4-BE49-F238E27FC236}">
              <a16:creationId xmlns:a16="http://schemas.microsoft.com/office/drawing/2014/main" id="{8E42FDFD-0639-4356-9798-E77FB2CADA0F}"/>
            </a:ext>
          </a:extLst>
        </xdr:cNvPr>
        <xdr:cNvSpPr txBox="1"/>
      </xdr:nvSpPr>
      <xdr:spPr>
        <a:xfrm>
          <a:off x="200025" y="1914525"/>
          <a:ext cx="1257300" cy="466725"/>
        </a:xfrm>
        <a:prstGeom prst="rect">
          <a:avLst/>
        </a:prstGeom>
        <a:gradFill>
          <a:gsLst>
            <a:gs pos="0">
              <a:schemeClr val="accent1">
                <a:alpha val="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8575" cmpd="sng">
          <a:solidFill>
            <a:schemeClr val="accent5">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800" b="1" kern="1200">
              <a:solidFill>
                <a:schemeClr val="bg1"/>
              </a:solidFill>
            </a:rPr>
            <a:t>Salary</a:t>
          </a:r>
        </a:p>
      </xdr:txBody>
    </xdr:sp>
    <xdr:clientData/>
  </xdr:twoCellAnchor>
  <xdr:twoCellAnchor editAs="oneCell">
    <xdr:from>
      <xdr:col>0</xdr:col>
      <xdr:colOff>190500</xdr:colOff>
      <xdr:row>13</xdr:row>
      <xdr:rowOff>152400</xdr:rowOff>
    </xdr:from>
    <xdr:to>
      <xdr:col>2</xdr:col>
      <xdr:colOff>251571</xdr:colOff>
      <xdr:row>17</xdr:row>
      <xdr:rowOff>115887</xdr:rowOff>
    </xdr:to>
    <xdr:pic>
      <xdr:nvPicPr>
        <xdr:cNvPr id="34" name="Picture 33">
          <a:hlinkClick xmlns:r="http://schemas.openxmlformats.org/officeDocument/2006/relationships" r:id="rId8"/>
          <a:extLst>
            <a:ext uri="{FF2B5EF4-FFF2-40B4-BE49-F238E27FC236}">
              <a16:creationId xmlns:a16="http://schemas.microsoft.com/office/drawing/2014/main" id="{EBFA2620-7AE9-4776-86B9-A9D9DB9A52F3}"/>
            </a:ext>
          </a:extLst>
        </xdr:cNvPr>
        <xdr:cNvPicPr>
          <a:picLocks noChangeAspect="1"/>
        </xdr:cNvPicPr>
      </xdr:nvPicPr>
      <xdr:blipFill>
        <a:blip xmlns:r="http://schemas.openxmlformats.org/officeDocument/2006/relationships" r:embed="rId9"/>
        <a:stretch>
          <a:fillRect/>
        </a:stretch>
      </xdr:blipFill>
      <xdr:spPr>
        <a:xfrm>
          <a:off x="190500" y="2743200"/>
          <a:ext cx="1280271" cy="7254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9525</xdr:rowOff>
    </xdr:from>
    <xdr:to>
      <xdr:col>3</xdr:col>
      <xdr:colOff>9525</xdr:colOff>
      <xdr:row>43</xdr:row>
      <xdr:rowOff>0</xdr:rowOff>
    </xdr:to>
    <xdr:sp macro="" textlink="">
      <xdr:nvSpPr>
        <xdr:cNvPr id="2" name="Rectangle 1">
          <a:extLst>
            <a:ext uri="{FF2B5EF4-FFF2-40B4-BE49-F238E27FC236}">
              <a16:creationId xmlns:a16="http://schemas.microsoft.com/office/drawing/2014/main" id="{DAD53A2B-81BE-4777-A39C-554FA7D4145F}"/>
            </a:ext>
          </a:extLst>
        </xdr:cNvPr>
        <xdr:cNvSpPr/>
      </xdr:nvSpPr>
      <xdr:spPr>
        <a:xfrm>
          <a:off x="0" y="504825"/>
          <a:ext cx="1838325" cy="7800975"/>
        </a:xfrm>
        <a:prstGeom prst="rect">
          <a:avLst/>
        </a:prstGeom>
        <a:blipFill>
          <a:blip xmlns:r="http://schemas.openxmlformats.org/officeDocument/2006/relationships" r:embed="rId1">
            <a:alphaModFix amt="52000"/>
            <a:extLst>
              <a:ext uri="{837473B0-CC2E-450A-ABE3-18F120FF3D39}">
                <a1611:picAttrSrcUrl xmlns:a1611="http://schemas.microsoft.com/office/drawing/2016/11/main" r:id="rId2"/>
              </a:ext>
            </a:extLst>
          </a:blip>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clientData/>
  </xdr:twoCellAnchor>
  <xdr:twoCellAnchor>
    <xdr:from>
      <xdr:col>0</xdr:col>
      <xdr:colOff>9524</xdr:colOff>
      <xdr:row>2</xdr:row>
      <xdr:rowOff>19050</xdr:rowOff>
    </xdr:from>
    <xdr:to>
      <xdr:col>3</xdr:col>
      <xdr:colOff>9524</xdr:colOff>
      <xdr:row>42</xdr:row>
      <xdr:rowOff>166690</xdr:rowOff>
    </xdr:to>
    <xdr:sp macro="" textlink="">
      <xdr:nvSpPr>
        <xdr:cNvPr id="3" name="Rectangle: Top Corners Rounded 2">
          <a:extLst>
            <a:ext uri="{FF2B5EF4-FFF2-40B4-BE49-F238E27FC236}">
              <a16:creationId xmlns:a16="http://schemas.microsoft.com/office/drawing/2014/main" id="{EDD25543-78CE-4F15-91EA-D9C9E5738090}"/>
            </a:ext>
          </a:extLst>
        </xdr:cNvPr>
        <xdr:cNvSpPr/>
      </xdr:nvSpPr>
      <xdr:spPr>
        <a:xfrm rot="5400000" flipH="1">
          <a:off x="-2945608" y="3450432"/>
          <a:ext cx="7767640" cy="1857375"/>
        </a:xfrm>
        <a:prstGeom prst="round2SameRect">
          <a:avLst>
            <a:gd name="adj1" fmla="val 49146"/>
            <a:gd name="adj2" fmla="val 0"/>
          </a:avLst>
        </a:prstGeom>
        <a:solidFill>
          <a:schemeClr val="accent1">
            <a:alpha val="33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clientData/>
  </xdr:twoCellAnchor>
  <xdr:twoCellAnchor>
    <xdr:from>
      <xdr:col>3</xdr:col>
      <xdr:colOff>57150</xdr:colOff>
      <xdr:row>2</xdr:row>
      <xdr:rowOff>115443</xdr:rowOff>
    </xdr:from>
    <xdr:to>
      <xdr:col>6</xdr:col>
      <xdr:colOff>57150</xdr:colOff>
      <xdr:row>6</xdr:row>
      <xdr:rowOff>124968</xdr:rowOff>
    </xdr:to>
    <xdr:grpSp>
      <xdr:nvGrpSpPr>
        <xdr:cNvPr id="4" name="Group 3">
          <a:extLst>
            <a:ext uri="{FF2B5EF4-FFF2-40B4-BE49-F238E27FC236}">
              <a16:creationId xmlns:a16="http://schemas.microsoft.com/office/drawing/2014/main" id="{D3370B39-ABA2-4F9D-9E2D-84E024E5EF15}"/>
            </a:ext>
          </a:extLst>
        </xdr:cNvPr>
        <xdr:cNvGrpSpPr/>
      </xdr:nvGrpSpPr>
      <xdr:grpSpPr>
        <a:xfrm>
          <a:off x="1914525" y="591693"/>
          <a:ext cx="4238625" cy="771525"/>
          <a:chOff x="1962150" y="610743"/>
          <a:chExt cx="1828800" cy="771525"/>
        </a:xfrm>
      </xdr:grpSpPr>
      <xdr:sp macro="" textlink="Gender!B6">
        <xdr:nvSpPr>
          <xdr:cNvPr id="5" name="Rectangle 4">
            <a:extLst>
              <a:ext uri="{FF2B5EF4-FFF2-40B4-BE49-F238E27FC236}">
                <a16:creationId xmlns:a16="http://schemas.microsoft.com/office/drawing/2014/main" id="{70ED09DC-E61B-134D-7808-1F2C5C0365F6}"/>
              </a:ext>
            </a:extLst>
          </xdr:cNvPr>
          <xdr:cNvSpPr/>
        </xdr:nvSpPr>
        <xdr:spPr>
          <a:xfrm>
            <a:off x="1962150" y="610743"/>
            <a:ext cx="1819275" cy="771525"/>
          </a:xfrm>
          <a:prstGeom prst="rect">
            <a:avLst/>
          </a:prstGeom>
          <a:no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7DFDCE2D-C4BD-42FF-B537-EEA544EADDF7}" type="TxLink">
              <a:rPr lang="en-US" sz="3600" b="1" i="0" u="none" strike="noStrike" kern="1200">
                <a:solidFill>
                  <a:schemeClr val="accent1"/>
                </a:solidFill>
                <a:latin typeface="Calibri"/>
                <a:cs typeface="Calibri"/>
              </a:rPr>
              <a:pPr algn="ctr"/>
              <a:t>1000</a:t>
            </a:fld>
            <a:endParaRPr lang="en-US" sz="3600" b="1" kern="1200">
              <a:solidFill>
                <a:schemeClr val="accent1"/>
              </a:solidFill>
            </a:endParaRPr>
          </a:p>
        </xdr:txBody>
      </xdr:sp>
      <xdr:sp macro="" textlink="">
        <xdr:nvSpPr>
          <xdr:cNvPr id="6" name="TextBox 5">
            <a:extLst>
              <a:ext uri="{FF2B5EF4-FFF2-40B4-BE49-F238E27FC236}">
                <a16:creationId xmlns:a16="http://schemas.microsoft.com/office/drawing/2014/main" id="{A34D1CAB-754B-EF22-A117-A4C8799012B5}"/>
              </a:ext>
            </a:extLst>
          </xdr:cNvPr>
          <xdr:cNvSpPr txBox="1"/>
        </xdr:nvSpPr>
        <xdr:spPr>
          <a:xfrm>
            <a:off x="1971675" y="620268"/>
            <a:ext cx="18192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100" b="1" kern="1200">
                <a:solidFill>
                  <a:schemeClr val="accent1"/>
                </a:solidFill>
              </a:rPr>
              <a:t>TOTAL EMPLOYEE</a:t>
            </a:r>
          </a:p>
        </xdr:txBody>
      </xdr:sp>
    </xdr:grpSp>
    <xdr:clientData/>
  </xdr:twoCellAnchor>
  <xdr:twoCellAnchor>
    <xdr:from>
      <xdr:col>18</xdr:col>
      <xdr:colOff>485775</xdr:colOff>
      <xdr:row>2</xdr:row>
      <xdr:rowOff>128016</xdr:rowOff>
    </xdr:from>
    <xdr:to>
      <xdr:col>22</xdr:col>
      <xdr:colOff>171450</xdr:colOff>
      <xdr:row>6</xdr:row>
      <xdr:rowOff>137541</xdr:rowOff>
    </xdr:to>
    <xdr:grpSp>
      <xdr:nvGrpSpPr>
        <xdr:cNvPr id="7" name="Group 6">
          <a:extLst>
            <a:ext uri="{FF2B5EF4-FFF2-40B4-BE49-F238E27FC236}">
              <a16:creationId xmlns:a16="http://schemas.microsoft.com/office/drawing/2014/main" id="{121C06BD-0A01-4F99-82DA-EA982332F710}"/>
            </a:ext>
          </a:extLst>
        </xdr:cNvPr>
        <xdr:cNvGrpSpPr/>
      </xdr:nvGrpSpPr>
      <xdr:grpSpPr>
        <a:xfrm>
          <a:off x="20488275" y="604266"/>
          <a:ext cx="4257675" cy="771525"/>
          <a:chOff x="11820525" y="613791"/>
          <a:chExt cx="2124075" cy="771525"/>
        </a:xfrm>
      </xdr:grpSpPr>
      <xdr:sp macro="" textlink="Gender!B14">
        <xdr:nvSpPr>
          <xdr:cNvPr id="8" name="Rectangle 7">
            <a:extLst>
              <a:ext uri="{FF2B5EF4-FFF2-40B4-BE49-F238E27FC236}">
                <a16:creationId xmlns:a16="http://schemas.microsoft.com/office/drawing/2014/main" id="{9FA44E1B-BA47-5935-881F-814CB7766A66}"/>
              </a:ext>
            </a:extLst>
          </xdr:cNvPr>
          <xdr:cNvSpPr/>
        </xdr:nvSpPr>
        <xdr:spPr>
          <a:xfrm>
            <a:off x="11820525" y="613791"/>
            <a:ext cx="2076450" cy="771525"/>
          </a:xfrm>
          <a:prstGeom prst="rect">
            <a:avLst/>
          </a:prstGeom>
          <a:no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98C3874D-BC32-48C6-8BFF-AC5FC6E801C6}" type="TxLink">
              <a:rPr lang="en-US" sz="3600" b="1" i="0" u="none" strike="noStrike" kern="1200">
                <a:solidFill>
                  <a:srgbClr val="0070C0"/>
                </a:solidFill>
                <a:latin typeface="Calibri"/>
                <a:ea typeface="+mn-ea"/>
                <a:cs typeface="Calibri"/>
              </a:rPr>
              <a:pPr marL="0" indent="0" algn="ctr"/>
              <a:t>$185.778</a:t>
            </a:fld>
            <a:endParaRPr lang="en-US" sz="3600" b="1" i="0" u="none" strike="noStrike" kern="1200">
              <a:solidFill>
                <a:srgbClr val="0070C0"/>
              </a:solidFill>
              <a:latin typeface="Calibri"/>
              <a:ea typeface="+mn-ea"/>
              <a:cs typeface="Calibri"/>
            </a:endParaRPr>
          </a:p>
        </xdr:txBody>
      </xdr:sp>
      <xdr:sp macro="" textlink="">
        <xdr:nvSpPr>
          <xdr:cNvPr id="9" name="TextBox 8">
            <a:extLst>
              <a:ext uri="{FF2B5EF4-FFF2-40B4-BE49-F238E27FC236}">
                <a16:creationId xmlns:a16="http://schemas.microsoft.com/office/drawing/2014/main" id="{9A8163CE-F6BE-2C75-5B38-605BB6C26FC4}"/>
              </a:ext>
            </a:extLst>
          </xdr:cNvPr>
          <xdr:cNvSpPr txBox="1"/>
        </xdr:nvSpPr>
        <xdr:spPr>
          <a:xfrm>
            <a:off x="12125325" y="623316"/>
            <a:ext cx="18192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100" b="1" kern="1200">
                <a:solidFill>
                  <a:schemeClr val="accent1"/>
                </a:solidFill>
              </a:rPr>
              <a:t>AVG HIGH INCOME</a:t>
            </a:r>
          </a:p>
        </xdr:txBody>
      </xdr:sp>
    </xdr:grpSp>
    <xdr:clientData/>
  </xdr:twoCellAnchor>
  <xdr:twoCellAnchor>
    <xdr:from>
      <xdr:col>15</xdr:col>
      <xdr:colOff>400050</xdr:colOff>
      <xdr:row>2</xdr:row>
      <xdr:rowOff>124587</xdr:rowOff>
    </xdr:from>
    <xdr:to>
      <xdr:col>18</xdr:col>
      <xdr:colOff>400050</xdr:colOff>
      <xdr:row>6</xdr:row>
      <xdr:rowOff>134112</xdr:rowOff>
    </xdr:to>
    <xdr:grpSp>
      <xdr:nvGrpSpPr>
        <xdr:cNvPr id="10" name="Group 9">
          <a:extLst>
            <a:ext uri="{FF2B5EF4-FFF2-40B4-BE49-F238E27FC236}">
              <a16:creationId xmlns:a16="http://schemas.microsoft.com/office/drawing/2014/main" id="{7134AF12-5A9C-4DE4-A423-033F99A46309}"/>
            </a:ext>
          </a:extLst>
        </xdr:cNvPr>
        <xdr:cNvGrpSpPr/>
      </xdr:nvGrpSpPr>
      <xdr:grpSpPr>
        <a:xfrm>
          <a:off x="16830675" y="600837"/>
          <a:ext cx="3571875" cy="771525"/>
          <a:chOff x="10085070" y="619887"/>
          <a:chExt cx="1828800" cy="771525"/>
        </a:xfrm>
      </xdr:grpSpPr>
      <xdr:sp macro="" textlink="Gender!B15">
        <xdr:nvSpPr>
          <xdr:cNvPr id="11" name="Rectangle 10">
            <a:extLst>
              <a:ext uri="{FF2B5EF4-FFF2-40B4-BE49-F238E27FC236}">
                <a16:creationId xmlns:a16="http://schemas.microsoft.com/office/drawing/2014/main" id="{EA6E5199-5A6A-7365-9E8C-A2514D365A8C}"/>
              </a:ext>
            </a:extLst>
          </xdr:cNvPr>
          <xdr:cNvSpPr/>
        </xdr:nvSpPr>
        <xdr:spPr>
          <a:xfrm>
            <a:off x="10085070" y="619887"/>
            <a:ext cx="1819275" cy="771525"/>
          </a:xfrm>
          <a:prstGeom prst="rect">
            <a:avLst/>
          </a:prstGeom>
          <a:no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C96FEEEF-D576-47A4-AD33-7F3EFC954DB2}" type="TxLink">
              <a:rPr lang="en-US" sz="3600" b="1" i="0" u="none" strike="noStrike" kern="1200">
                <a:solidFill>
                  <a:srgbClr val="0070C0"/>
                </a:solidFill>
                <a:latin typeface="Calibri"/>
                <a:ea typeface="+mn-ea"/>
                <a:cs typeface="Calibri"/>
              </a:rPr>
              <a:pPr marL="0" indent="0" algn="ctr"/>
              <a:t>$97.161</a:t>
            </a:fld>
            <a:endParaRPr lang="en-US" sz="3600" b="1" i="0" u="none" strike="noStrike" kern="1200">
              <a:solidFill>
                <a:srgbClr val="0070C0"/>
              </a:solidFill>
              <a:latin typeface="Calibri"/>
              <a:ea typeface="+mn-ea"/>
              <a:cs typeface="Calibri"/>
            </a:endParaRPr>
          </a:p>
        </xdr:txBody>
      </xdr:sp>
      <xdr:sp macro="" textlink="">
        <xdr:nvSpPr>
          <xdr:cNvPr id="12" name="TextBox 11">
            <a:extLst>
              <a:ext uri="{FF2B5EF4-FFF2-40B4-BE49-F238E27FC236}">
                <a16:creationId xmlns:a16="http://schemas.microsoft.com/office/drawing/2014/main" id="{7F4A8893-6D74-62BE-E914-9FA03B6CBB2F}"/>
              </a:ext>
            </a:extLst>
          </xdr:cNvPr>
          <xdr:cNvSpPr txBox="1"/>
        </xdr:nvSpPr>
        <xdr:spPr>
          <a:xfrm>
            <a:off x="10094595" y="629412"/>
            <a:ext cx="18192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100" b="1" kern="1200">
                <a:solidFill>
                  <a:schemeClr val="accent1"/>
                </a:solidFill>
              </a:rPr>
              <a:t>AVG MIDDLE</a:t>
            </a:r>
            <a:r>
              <a:rPr lang="en-ID" sz="1100" b="1" kern="1200" baseline="0">
                <a:solidFill>
                  <a:schemeClr val="accent1"/>
                </a:solidFill>
              </a:rPr>
              <a:t> INCOME</a:t>
            </a:r>
            <a:endParaRPr lang="en-ID" sz="1100" b="1" kern="1200">
              <a:solidFill>
                <a:schemeClr val="accent1"/>
              </a:solidFill>
            </a:endParaRPr>
          </a:p>
        </xdr:txBody>
      </xdr:sp>
    </xdr:grpSp>
    <xdr:clientData/>
  </xdr:twoCellAnchor>
  <xdr:twoCellAnchor>
    <xdr:from>
      <xdr:col>6</xdr:col>
      <xdr:colOff>142875</xdr:colOff>
      <xdr:row>2</xdr:row>
      <xdr:rowOff>127635</xdr:rowOff>
    </xdr:from>
    <xdr:to>
      <xdr:col>9</xdr:col>
      <xdr:colOff>142875</xdr:colOff>
      <xdr:row>6</xdr:row>
      <xdr:rowOff>137160</xdr:rowOff>
    </xdr:to>
    <xdr:grpSp>
      <xdr:nvGrpSpPr>
        <xdr:cNvPr id="13" name="Group 12">
          <a:extLst>
            <a:ext uri="{FF2B5EF4-FFF2-40B4-BE49-F238E27FC236}">
              <a16:creationId xmlns:a16="http://schemas.microsoft.com/office/drawing/2014/main" id="{F3DE2574-768E-4471-9D5E-21B8C0868958}"/>
            </a:ext>
          </a:extLst>
        </xdr:cNvPr>
        <xdr:cNvGrpSpPr/>
      </xdr:nvGrpSpPr>
      <xdr:grpSpPr>
        <a:xfrm>
          <a:off x="6238875" y="603885"/>
          <a:ext cx="3286125" cy="771525"/>
          <a:chOff x="3992880" y="622935"/>
          <a:chExt cx="1828800" cy="771525"/>
        </a:xfrm>
      </xdr:grpSpPr>
      <xdr:sp macro="" textlink="Gender!B5">
        <xdr:nvSpPr>
          <xdr:cNvPr id="14" name="Rectangle 13">
            <a:extLst>
              <a:ext uri="{FF2B5EF4-FFF2-40B4-BE49-F238E27FC236}">
                <a16:creationId xmlns:a16="http://schemas.microsoft.com/office/drawing/2014/main" id="{C66B4DC3-2826-09C6-7826-25B071D7F110}"/>
              </a:ext>
            </a:extLst>
          </xdr:cNvPr>
          <xdr:cNvSpPr/>
        </xdr:nvSpPr>
        <xdr:spPr>
          <a:xfrm>
            <a:off x="3992880" y="622935"/>
            <a:ext cx="1819275" cy="771525"/>
          </a:xfrm>
          <a:prstGeom prst="rect">
            <a:avLst/>
          </a:prstGeom>
          <a:no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20C9F92A-41A0-484A-9AF2-32E1471C2067}" type="TxLink">
              <a:rPr lang="en-US" sz="3600" b="1" i="0" u="none" strike="noStrike" kern="1200">
                <a:solidFill>
                  <a:schemeClr val="accent1"/>
                </a:solidFill>
                <a:latin typeface="Calibri"/>
                <a:ea typeface="+mn-ea"/>
                <a:cs typeface="Calibri"/>
              </a:rPr>
              <a:pPr marL="0" indent="0" algn="ctr"/>
              <a:t>482</a:t>
            </a:fld>
            <a:endParaRPr lang="en-US" sz="3600" b="1" i="0" u="none" strike="noStrike" kern="1200">
              <a:solidFill>
                <a:schemeClr val="accent1"/>
              </a:solidFill>
              <a:latin typeface="Calibri"/>
              <a:ea typeface="+mn-ea"/>
              <a:cs typeface="Calibri"/>
            </a:endParaRPr>
          </a:p>
        </xdr:txBody>
      </xdr:sp>
      <xdr:sp macro="" textlink="">
        <xdr:nvSpPr>
          <xdr:cNvPr id="15" name="TextBox 14">
            <a:extLst>
              <a:ext uri="{FF2B5EF4-FFF2-40B4-BE49-F238E27FC236}">
                <a16:creationId xmlns:a16="http://schemas.microsoft.com/office/drawing/2014/main" id="{A842635F-53E8-7684-90FD-364CCEE51C3F}"/>
              </a:ext>
            </a:extLst>
          </xdr:cNvPr>
          <xdr:cNvSpPr txBox="1"/>
        </xdr:nvSpPr>
        <xdr:spPr>
          <a:xfrm>
            <a:off x="4002405" y="632460"/>
            <a:ext cx="18192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100" b="1" kern="1200">
                <a:solidFill>
                  <a:schemeClr val="accent1"/>
                </a:solidFill>
              </a:rPr>
              <a:t>TOTAL MALE</a:t>
            </a:r>
          </a:p>
        </xdr:txBody>
      </xdr:sp>
    </xdr:grpSp>
    <xdr:clientData/>
  </xdr:twoCellAnchor>
  <xdr:twoCellAnchor>
    <xdr:from>
      <xdr:col>9</xdr:col>
      <xdr:colOff>228600</xdr:colOff>
      <xdr:row>2</xdr:row>
      <xdr:rowOff>121920</xdr:rowOff>
    </xdr:from>
    <xdr:to>
      <xdr:col>12</xdr:col>
      <xdr:colOff>228600</xdr:colOff>
      <xdr:row>6</xdr:row>
      <xdr:rowOff>131445</xdr:rowOff>
    </xdr:to>
    <xdr:grpSp>
      <xdr:nvGrpSpPr>
        <xdr:cNvPr id="16" name="Group 15">
          <a:extLst>
            <a:ext uri="{FF2B5EF4-FFF2-40B4-BE49-F238E27FC236}">
              <a16:creationId xmlns:a16="http://schemas.microsoft.com/office/drawing/2014/main" id="{5A0D26B8-34FF-4041-97A0-5FC5AAA9D0FE}"/>
            </a:ext>
          </a:extLst>
        </xdr:cNvPr>
        <xdr:cNvGrpSpPr/>
      </xdr:nvGrpSpPr>
      <xdr:grpSpPr>
        <a:xfrm>
          <a:off x="9610725" y="598170"/>
          <a:ext cx="3762375" cy="771525"/>
          <a:chOff x="6023610" y="617220"/>
          <a:chExt cx="1828800" cy="771525"/>
        </a:xfrm>
      </xdr:grpSpPr>
      <xdr:sp macro="" textlink="Gender!B4">
        <xdr:nvSpPr>
          <xdr:cNvPr id="17" name="Rectangle 16">
            <a:extLst>
              <a:ext uri="{FF2B5EF4-FFF2-40B4-BE49-F238E27FC236}">
                <a16:creationId xmlns:a16="http://schemas.microsoft.com/office/drawing/2014/main" id="{2FB3683A-BF51-DC7E-3435-7DB3D6E59ED8}"/>
              </a:ext>
            </a:extLst>
          </xdr:cNvPr>
          <xdr:cNvSpPr/>
        </xdr:nvSpPr>
        <xdr:spPr>
          <a:xfrm>
            <a:off x="6023610" y="617220"/>
            <a:ext cx="1819275" cy="771525"/>
          </a:xfrm>
          <a:prstGeom prst="rect">
            <a:avLst/>
          </a:prstGeom>
          <a:no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72DD37F9-058A-4EE6-B61D-CDBC11E96C3F}" type="TxLink">
              <a:rPr lang="en-US" sz="3600" b="1" i="0" u="none" strike="noStrike" kern="1200">
                <a:solidFill>
                  <a:schemeClr val="accent1"/>
                </a:solidFill>
                <a:latin typeface="Calibri"/>
                <a:ea typeface="+mn-ea"/>
                <a:cs typeface="Calibri"/>
              </a:rPr>
              <a:pPr marL="0" indent="0" algn="ctr"/>
              <a:t>518</a:t>
            </a:fld>
            <a:endParaRPr lang="en-US" sz="3600" b="1" i="0" u="none" strike="noStrike" kern="1200">
              <a:solidFill>
                <a:schemeClr val="accent1"/>
              </a:solidFill>
              <a:latin typeface="Calibri"/>
              <a:ea typeface="+mn-ea"/>
              <a:cs typeface="Calibri"/>
            </a:endParaRPr>
          </a:p>
        </xdr:txBody>
      </xdr:sp>
      <xdr:sp macro="" textlink="">
        <xdr:nvSpPr>
          <xdr:cNvPr id="18" name="TextBox 17">
            <a:extLst>
              <a:ext uri="{FF2B5EF4-FFF2-40B4-BE49-F238E27FC236}">
                <a16:creationId xmlns:a16="http://schemas.microsoft.com/office/drawing/2014/main" id="{B49809A5-7D62-8C98-1817-E3F61AFE16B1}"/>
              </a:ext>
            </a:extLst>
          </xdr:cNvPr>
          <xdr:cNvSpPr txBox="1"/>
        </xdr:nvSpPr>
        <xdr:spPr>
          <a:xfrm>
            <a:off x="6033135" y="617220"/>
            <a:ext cx="18192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100" b="1" kern="1200">
                <a:solidFill>
                  <a:schemeClr val="accent1"/>
                </a:solidFill>
              </a:rPr>
              <a:t>TOTAL FEMALE</a:t>
            </a:r>
          </a:p>
        </xdr:txBody>
      </xdr:sp>
    </xdr:grpSp>
    <xdr:clientData/>
  </xdr:twoCellAnchor>
  <xdr:twoCellAnchor>
    <xdr:from>
      <xdr:col>12</xdr:col>
      <xdr:colOff>314325</xdr:colOff>
      <xdr:row>2</xdr:row>
      <xdr:rowOff>121539</xdr:rowOff>
    </xdr:from>
    <xdr:to>
      <xdr:col>15</xdr:col>
      <xdr:colOff>314325</xdr:colOff>
      <xdr:row>6</xdr:row>
      <xdr:rowOff>131064</xdr:rowOff>
    </xdr:to>
    <xdr:grpSp>
      <xdr:nvGrpSpPr>
        <xdr:cNvPr id="19" name="Group 18">
          <a:extLst>
            <a:ext uri="{FF2B5EF4-FFF2-40B4-BE49-F238E27FC236}">
              <a16:creationId xmlns:a16="http://schemas.microsoft.com/office/drawing/2014/main" id="{E8162300-7841-40F4-A12E-1F89C374A526}"/>
            </a:ext>
          </a:extLst>
        </xdr:cNvPr>
        <xdr:cNvGrpSpPr/>
      </xdr:nvGrpSpPr>
      <xdr:grpSpPr>
        <a:xfrm>
          <a:off x="13458825" y="597789"/>
          <a:ext cx="3286125" cy="771525"/>
          <a:chOff x="8054340" y="616839"/>
          <a:chExt cx="1828800" cy="771525"/>
        </a:xfrm>
      </xdr:grpSpPr>
      <xdr:sp macro="" textlink="Gender!B16">
        <xdr:nvSpPr>
          <xdr:cNvPr id="20" name="Rectangle 19">
            <a:extLst>
              <a:ext uri="{FF2B5EF4-FFF2-40B4-BE49-F238E27FC236}">
                <a16:creationId xmlns:a16="http://schemas.microsoft.com/office/drawing/2014/main" id="{2A2A7AB9-EFF0-C7B3-D7BE-B14E426F8AF7}"/>
              </a:ext>
            </a:extLst>
          </xdr:cNvPr>
          <xdr:cNvSpPr/>
        </xdr:nvSpPr>
        <xdr:spPr>
          <a:xfrm>
            <a:off x="8054340" y="616839"/>
            <a:ext cx="1819275" cy="771525"/>
          </a:xfrm>
          <a:prstGeom prst="rect">
            <a:avLst/>
          </a:prstGeom>
          <a:noFill/>
          <a:ln w="38100">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C428626F-F5F4-40E6-A26C-D180FE1C2C71}" type="TxLink">
              <a:rPr lang="en-US" sz="3600" b="1" i="0" u="none" strike="noStrike" kern="1200">
                <a:solidFill>
                  <a:srgbClr val="0070C0"/>
                </a:solidFill>
                <a:latin typeface="Calibri"/>
                <a:ea typeface="+mn-ea"/>
                <a:cs typeface="Calibri"/>
              </a:rPr>
              <a:pPr marL="0" indent="0" algn="ctr"/>
              <a:t>$57.127</a:t>
            </a:fld>
            <a:endParaRPr lang="en-US" sz="3600" b="1" i="0" u="none" strike="noStrike" kern="1200">
              <a:solidFill>
                <a:srgbClr val="0070C0"/>
              </a:solidFill>
              <a:latin typeface="Calibri"/>
              <a:ea typeface="+mn-ea"/>
              <a:cs typeface="Calibri"/>
            </a:endParaRPr>
          </a:p>
        </xdr:txBody>
      </xdr:sp>
      <xdr:sp macro="" textlink="">
        <xdr:nvSpPr>
          <xdr:cNvPr id="21" name="TextBox 20">
            <a:extLst>
              <a:ext uri="{FF2B5EF4-FFF2-40B4-BE49-F238E27FC236}">
                <a16:creationId xmlns:a16="http://schemas.microsoft.com/office/drawing/2014/main" id="{CB65AA0B-9F47-C78B-E359-65EE1C6E1204}"/>
              </a:ext>
            </a:extLst>
          </xdr:cNvPr>
          <xdr:cNvSpPr txBox="1"/>
        </xdr:nvSpPr>
        <xdr:spPr>
          <a:xfrm>
            <a:off x="8063865" y="626364"/>
            <a:ext cx="18192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100" b="1" kern="1200">
                <a:solidFill>
                  <a:schemeClr val="accent1"/>
                </a:solidFill>
              </a:rPr>
              <a:t>AVG LOW</a:t>
            </a:r>
            <a:r>
              <a:rPr lang="en-ID" sz="1100" b="1" kern="1200" baseline="0">
                <a:solidFill>
                  <a:schemeClr val="accent1"/>
                </a:solidFill>
              </a:rPr>
              <a:t> INCOME</a:t>
            </a:r>
            <a:endParaRPr lang="en-ID" sz="1100" b="1" kern="1200">
              <a:solidFill>
                <a:schemeClr val="accent1"/>
              </a:solidFill>
            </a:endParaRPr>
          </a:p>
        </xdr:txBody>
      </xdr:sp>
    </xdr:grpSp>
    <xdr:clientData/>
  </xdr:twoCellAnchor>
  <xdr:twoCellAnchor>
    <xdr:from>
      <xdr:col>0</xdr:col>
      <xdr:colOff>238125</xdr:colOff>
      <xdr:row>4</xdr:row>
      <xdr:rowOff>104775</xdr:rowOff>
    </xdr:from>
    <xdr:to>
      <xdr:col>2</xdr:col>
      <xdr:colOff>276225</xdr:colOff>
      <xdr:row>7</xdr:row>
      <xdr:rowOff>47625</xdr:rowOff>
    </xdr:to>
    <xdr:sp macro="" textlink="">
      <xdr:nvSpPr>
        <xdr:cNvPr id="27" name="TextBox 26">
          <a:hlinkClick xmlns:r="http://schemas.openxmlformats.org/officeDocument/2006/relationships" r:id="rId3"/>
          <a:extLst>
            <a:ext uri="{FF2B5EF4-FFF2-40B4-BE49-F238E27FC236}">
              <a16:creationId xmlns:a16="http://schemas.microsoft.com/office/drawing/2014/main" id="{62374204-9F65-41BA-8818-1CB1D774FCC7}"/>
            </a:ext>
          </a:extLst>
        </xdr:cNvPr>
        <xdr:cNvSpPr txBox="1"/>
      </xdr:nvSpPr>
      <xdr:spPr>
        <a:xfrm>
          <a:off x="238125" y="981075"/>
          <a:ext cx="1257300" cy="514350"/>
        </a:xfrm>
        <a:prstGeom prst="rect">
          <a:avLst/>
        </a:prstGeom>
        <a:gradFill>
          <a:gsLst>
            <a:gs pos="0">
              <a:schemeClr val="accent1">
                <a:alpha val="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8575" cmpd="sng">
          <a:solidFill>
            <a:schemeClr val="accent5">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800" b="1" kern="1200">
              <a:solidFill>
                <a:schemeClr val="bg1"/>
              </a:solidFill>
            </a:rPr>
            <a:t>Summary</a:t>
          </a:r>
        </a:p>
      </xdr:txBody>
    </xdr:sp>
    <xdr:clientData/>
  </xdr:twoCellAnchor>
  <xdr:twoCellAnchor>
    <xdr:from>
      <xdr:col>0</xdr:col>
      <xdr:colOff>228600</xdr:colOff>
      <xdr:row>9</xdr:row>
      <xdr:rowOff>47624</xdr:rowOff>
    </xdr:from>
    <xdr:to>
      <xdr:col>2</xdr:col>
      <xdr:colOff>266700</xdr:colOff>
      <xdr:row>11</xdr:row>
      <xdr:rowOff>114299</xdr:rowOff>
    </xdr:to>
    <xdr:sp macro="" textlink="">
      <xdr:nvSpPr>
        <xdr:cNvPr id="28" name="TextBox 27">
          <a:hlinkClick xmlns:r="http://schemas.openxmlformats.org/officeDocument/2006/relationships" r:id="rId4"/>
          <a:extLst>
            <a:ext uri="{FF2B5EF4-FFF2-40B4-BE49-F238E27FC236}">
              <a16:creationId xmlns:a16="http://schemas.microsoft.com/office/drawing/2014/main" id="{06A29DDE-5628-48A8-BEC3-A1AE9613E1CD}"/>
            </a:ext>
          </a:extLst>
        </xdr:cNvPr>
        <xdr:cNvSpPr txBox="1"/>
      </xdr:nvSpPr>
      <xdr:spPr>
        <a:xfrm>
          <a:off x="228600" y="1876424"/>
          <a:ext cx="1257300" cy="447675"/>
        </a:xfrm>
        <a:prstGeom prst="rect">
          <a:avLst/>
        </a:prstGeom>
        <a:gradFill>
          <a:gsLst>
            <a:gs pos="0">
              <a:schemeClr val="accent1">
                <a:alpha val="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8575" cmpd="sng">
          <a:solidFill>
            <a:schemeClr val="accent5">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800" b="1" kern="1200">
              <a:solidFill>
                <a:schemeClr val="bg1"/>
              </a:solidFill>
            </a:rPr>
            <a:t>Salary</a:t>
          </a:r>
        </a:p>
      </xdr:txBody>
    </xdr:sp>
    <xdr:clientData/>
  </xdr:twoCellAnchor>
  <xdr:twoCellAnchor editAs="oneCell">
    <xdr:from>
      <xdr:col>0</xdr:col>
      <xdr:colOff>209550</xdr:colOff>
      <xdr:row>13</xdr:row>
      <xdr:rowOff>95250</xdr:rowOff>
    </xdr:from>
    <xdr:to>
      <xdr:col>2</xdr:col>
      <xdr:colOff>270621</xdr:colOff>
      <xdr:row>17</xdr:row>
      <xdr:rowOff>58737</xdr:rowOff>
    </xdr:to>
    <xdr:pic>
      <xdr:nvPicPr>
        <xdr:cNvPr id="30" name="Picture 29">
          <a:hlinkClick xmlns:r="http://schemas.openxmlformats.org/officeDocument/2006/relationships" r:id="rId5"/>
          <a:extLst>
            <a:ext uri="{FF2B5EF4-FFF2-40B4-BE49-F238E27FC236}">
              <a16:creationId xmlns:a16="http://schemas.microsoft.com/office/drawing/2014/main" id="{7FDBB0C8-CFF2-4EF9-AD20-F46DB0F52FB8}"/>
            </a:ext>
          </a:extLst>
        </xdr:cNvPr>
        <xdr:cNvPicPr>
          <a:picLocks noChangeAspect="1"/>
        </xdr:cNvPicPr>
      </xdr:nvPicPr>
      <xdr:blipFill>
        <a:blip xmlns:r="http://schemas.openxmlformats.org/officeDocument/2006/relationships" r:embed="rId6"/>
        <a:stretch>
          <a:fillRect/>
        </a:stretch>
      </xdr:blipFill>
      <xdr:spPr>
        <a:xfrm>
          <a:off x="209550" y="2686050"/>
          <a:ext cx="1280271" cy="72548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3</xdr:col>
      <xdr:colOff>9525</xdr:colOff>
      <xdr:row>37</xdr:row>
      <xdr:rowOff>0</xdr:rowOff>
    </xdr:to>
    <xdr:sp macro="" textlink="">
      <xdr:nvSpPr>
        <xdr:cNvPr id="2" name="Rectangle 1">
          <a:extLst>
            <a:ext uri="{FF2B5EF4-FFF2-40B4-BE49-F238E27FC236}">
              <a16:creationId xmlns:a16="http://schemas.microsoft.com/office/drawing/2014/main" id="{13D73CF7-858B-449A-BE3F-72B400DB2BF2}"/>
            </a:ext>
          </a:extLst>
        </xdr:cNvPr>
        <xdr:cNvSpPr/>
      </xdr:nvSpPr>
      <xdr:spPr>
        <a:xfrm>
          <a:off x="0" y="504825"/>
          <a:ext cx="1838325" cy="7229475"/>
        </a:xfrm>
        <a:prstGeom prst="rect">
          <a:avLst/>
        </a:prstGeom>
        <a:blipFill>
          <a:blip xmlns:r="http://schemas.openxmlformats.org/officeDocument/2006/relationships" r:embed="rId1">
            <a:alphaModFix amt="52000"/>
            <a:extLst>
              <a:ext uri="{837473B0-CC2E-450A-ABE3-18F120FF3D39}">
                <a1611:picAttrSrcUrl xmlns:a1611="http://schemas.microsoft.com/office/drawing/2016/11/main" r:id="rId2"/>
              </a:ext>
            </a:extLst>
          </a:blip>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clientData/>
  </xdr:twoCellAnchor>
  <xdr:twoCellAnchor>
    <xdr:from>
      <xdr:col>0</xdr:col>
      <xdr:colOff>9525</xdr:colOff>
      <xdr:row>2</xdr:row>
      <xdr:rowOff>0</xdr:rowOff>
    </xdr:from>
    <xdr:to>
      <xdr:col>3</xdr:col>
      <xdr:colOff>9525</xdr:colOff>
      <xdr:row>37</xdr:row>
      <xdr:rowOff>0</xdr:rowOff>
    </xdr:to>
    <xdr:sp macro="" textlink="">
      <xdr:nvSpPr>
        <xdr:cNvPr id="3" name="Rectangle: Top Corners Rounded 2">
          <a:extLst>
            <a:ext uri="{FF2B5EF4-FFF2-40B4-BE49-F238E27FC236}">
              <a16:creationId xmlns:a16="http://schemas.microsoft.com/office/drawing/2014/main" id="{0708AFFC-810A-46F4-AA0D-AE3DB68701DE}"/>
            </a:ext>
          </a:extLst>
        </xdr:cNvPr>
        <xdr:cNvSpPr/>
      </xdr:nvSpPr>
      <xdr:spPr>
        <a:xfrm rot="5400000" flipH="1">
          <a:off x="-2409825" y="2914650"/>
          <a:ext cx="6667500" cy="1828800"/>
        </a:xfrm>
        <a:prstGeom prst="round2SameRect">
          <a:avLst>
            <a:gd name="adj1" fmla="val 49146"/>
            <a:gd name="adj2" fmla="val 0"/>
          </a:avLst>
        </a:prstGeom>
        <a:solidFill>
          <a:schemeClr val="accent1">
            <a:alpha val="4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kern="1200"/>
        </a:p>
      </xdr:txBody>
    </xdr:sp>
    <xdr:clientData/>
  </xdr:twoCellAnchor>
  <xdr:twoCellAnchor>
    <xdr:from>
      <xdr:col>0</xdr:col>
      <xdr:colOff>238125</xdr:colOff>
      <xdr:row>3</xdr:row>
      <xdr:rowOff>85725</xdr:rowOff>
    </xdr:from>
    <xdr:to>
      <xdr:col>2</xdr:col>
      <xdr:colOff>276225</xdr:colOff>
      <xdr:row>5</xdr:row>
      <xdr:rowOff>133350</xdr:rowOff>
    </xdr:to>
    <xdr:sp macro="" textlink="">
      <xdr:nvSpPr>
        <xdr:cNvPr id="22" name="TextBox 21">
          <a:hlinkClick xmlns:r="http://schemas.openxmlformats.org/officeDocument/2006/relationships" r:id="rId3"/>
          <a:extLst>
            <a:ext uri="{FF2B5EF4-FFF2-40B4-BE49-F238E27FC236}">
              <a16:creationId xmlns:a16="http://schemas.microsoft.com/office/drawing/2014/main" id="{A48DEB13-14AC-408D-B329-382A1075B7F3}"/>
            </a:ext>
          </a:extLst>
        </xdr:cNvPr>
        <xdr:cNvSpPr txBox="1"/>
      </xdr:nvSpPr>
      <xdr:spPr>
        <a:xfrm>
          <a:off x="238125" y="771525"/>
          <a:ext cx="1257300" cy="428625"/>
        </a:xfrm>
        <a:prstGeom prst="rect">
          <a:avLst/>
        </a:prstGeom>
        <a:gradFill>
          <a:gsLst>
            <a:gs pos="0">
              <a:schemeClr val="accent1">
                <a:alpha val="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8575" cmpd="sng">
          <a:solidFill>
            <a:schemeClr val="accent5">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800" b="1" kern="1200">
              <a:solidFill>
                <a:schemeClr val="bg1"/>
              </a:solidFill>
            </a:rPr>
            <a:t>Summary</a:t>
          </a:r>
        </a:p>
      </xdr:txBody>
    </xdr:sp>
    <xdr:clientData/>
  </xdr:twoCellAnchor>
  <xdr:twoCellAnchor>
    <xdr:from>
      <xdr:col>0</xdr:col>
      <xdr:colOff>228600</xdr:colOff>
      <xdr:row>7</xdr:row>
      <xdr:rowOff>104775</xdr:rowOff>
    </xdr:from>
    <xdr:to>
      <xdr:col>2</xdr:col>
      <xdr:colOff>266700</xdr:colOff>
      <xdr:row>9</xdr:row>
      <xdr:rowOff>161925</xdr:rowOff>
    </xdr:to>
    <xdr:sp macro="" textlink="">
      <xdr:nvSpPr>
        <xdr:cNvPr id="23" name="TextBox 22">
          <a:hlinkClick xmlns:r="http://schemas.openxmlformats.org/officeDocument/2006/relationships" r:id="rId4"/>
          <a:extLst>
            <a:ext uri="{FF2B5EF4-FFF2-40B4-BE49-F238E27FC236}">
              <a16:creationId xmlns:a16="http://schemas.microsoft.com/office/drawing/2014/main" id="{606CB3BE-D2F5-4609-8854-392C36100C7F}"/>
            </a:ext>
          </a:extLst>
        </xdr:cNvPr>
        <xdr:cNvSpPr txBox="1"/>
      </xdr:nvSpPr>
      <xdr:spPr>
        <a:xfrm>
          <a:off x="228600" y="1552575"/>
          <a:ext cx="1257300" cy="438150"/>
        </a:xfrm>
        <a:prstGeom prst="rect">
          <a:avLst/>
        </a:prstGeom>
        <a:gradFill>
          <a:gsLst>
            <a:gs pos="0">
              <a:schemeClr val="accent1">
                <a:alpha val="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8575" cmpd="sng">
          <a:solidFill>
            <a:schemeClr val="accent5">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D" sz="1800" b="1" kern="1200">
              <a:solidFill>
                <a:schemeClr val="bg1"/>
              </a:solidFill>
            </a:rPr>
            <a:t>Salary</a:t>
          </a:r>
        </a:p>
      </xdr:txBody>
    </xdr:sp>
    <xdr:clientData/>
  </xdr:twoCellAnchor>
  <xdr:twoCellAnchor>
    <xdr:from>
      <xdr:col>0</xdr:col>
      <xdr:colOff>238125</xdr:colOff>
      <xdr:row>11</xdr:row>
      <xdr:rowOff>85724</xdr:rowOff>
    </xdr:from>
    <xdr:to>
      <xdr:col>2</xdr:col>
      <xdr:colOff>266700</xdr:colOff>
      <xdr:row>15</xdr:row>
      <xdr:rowOff>19049</xdr:rowOff>
    </xdr:to>
    <xdr:sp macro="" textlink="">
      <xdr:nvSpPr>
        <xdr:cNvPr id="24" name="TextBox 23">
          <a:hlinkClick xmlns:r="http://schemas.openxmlformats.org/officeDocument/2006/relationships" r:id="rId5"/>
          <a:extLst>
            <a:ext uri="{FF2B5EF4-FFF2-40B4-BE49-F238E27FC236}">
              <a16:creationId xmlns:a16="http://schemas.microsoft.com/office/drawing/2014/main" id="{3748C256-3F6F-C5AD-04C8-7C8680A863EE}"/>
            </a:ext>
          </a:extLst>
        </xdr:cNvPr>
        <xdr:cNvSpPr txBox="1"/>
      </xdr:nvSpPr>
      <xdr:spPr>
        <a:xfrm>
          <a:off x="238125" y="2295524"/>
          <a:ext cx="1247775" cy="695325"/>
        </a:xfrm>
        <a:prstGeom prst="rect">
          <a:avLst/>
        </a:prstGeom>
        <a:gradFill>
          <a:gsLst>
            <a:gs pos="0">
              <a:schemeClr val="accent1">
                <a:alpha val="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8575" cmpd="sng">
          <a:solidFill>
            <a:schemeClr val="accent5">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D" sz="1800" b="1" kern="1200">
              <a:solidFill>
                <a:schemeClr val="bg1"/>
              </a:solidFill>
              <a:latin typeface="+mn-lt"/>
              <a:ea typeface="+mn-ea"/>
              <a:cs typeface="+mn-cs"/>
            </a:rPr>
            <a:t>Employee Resign</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653.253524652777" createdVersion="8" refreshedVersion="8" minRefreshableVersion="3" recordCount="1000" xr:uid="{69E149CB-EB66-455F-B26D-243466AC2D2C}">
  <cacheSource type="worksheet">
    <worksheetSource name="TBL_Employees"/>
  </cacheSource>
  <cacheFields count="21">
    <cacheField name="EEID" numFmtId="0">
      <sharedItems/>
    </cacheField>
    <cacheField name="Full Name" numFmtId="0">
      <sharedItems count="991">
        <s v="Easton Bailey"/>
        <s v="Robert Yang"/>
        <s v="Rylee Yu"/>
        <s v="Natalia Salazar"/>
        <s v="Isla Espinoza"/>
        <s v="Lincoln Hall"/>
        <s v="Connor Simmons"/>
        <s v="Lucas Thomas"/>
        <s v="Isla Wong"/>
        <s v="Ava Garza"/>
        <s v="Mason Cho"/>
        <s v="Wesley Gray"/>
        <s v="Owen Han"/>
        <s v="Kinsley Vega"/>
        <s v="Greyson Lam"/>
        <s v="Ezekiel Jordan"/>
        <s v="Eleanor Chan"/>
        <s v="Sarah Daniels"/>
        <s v="Everleigh Jiang"/>
        <s v="Landon Lopez"/>
        <s v="Nora Santiago"/>
        <s v="Anna Molina"/>
        <s v="Eli Han"/>
        <s v="Connor Grant"/>
        <s v="Dominic Baker"/>
        <s v="Nathan Pham"/>
        <s v="Connor Fong"/>
        <s v="Grayson Walker"/>
        <s v="Jordan Gomez"/>
        <s v="Jacob Davis"/>
        <s v="Nathan Sun"/>
        <s v="Julia Luong"/>
        <s v="Joseph Vazquez"/>
        <s v="Henry Shah"/>
        <s v="Thomas Chang"/>
        <s v="Nicholas Brooks"/>
        <s v="Madison Kumar"/>
        <s v="Alice Soto"/>
        <s v="Victoria Johnson"/>
        <s v="Samantha Woods"/>
        <s v="Emma Cao"/>
        <s v="Hudson Thompson"/>
        <s v="William Watson"/>
        <s v="Zoe Sanchez"/>
        <s v="Nova Hill"/>
        <s v="Rylee Bui"/>
        <s v="Samantha Aguilar"/>
        <s v="Hailey Xi"/>
        <s v="Hannah King"/>
        <s v="Dominic Hu"/>
        <s v="Nora Park"/>
        <s v="Audrey Hwang"/>
        <s v="Willow Chen"/>
        <s v="Layla Scott"/>
        <s v="Ruby Choi"/>
        <s v="Kayden Ortega"/>
        <s v="Alice Thompson"/>
        <s v="Athena Vu"/>
        <s v="Leilani Sharma"/>
        <s v="Jordan Cho"/>
        <s v="Madison Nelson"/>
        <s v="Isla Guzman"/>
        <s v="Aria Roberts"/>
        <s v="Emily Clark"/>
        <s v="Hailey Watson"/>
        <s v="Alexander Gonzales"/>
        <s v="Abigail Garza"/>
        <s v="Kinsley Dixon"/>
        <s v="Natalia Vu"/>
        <s v="Adam He"/>
        <s v="Lyla Yoon"/>
        <s v="Hannah White"/>
        <s v="Samuel Bailey"/>
        <s v="Ethan Tang"/>
        <s v="Penelope Fong"/>
        <s v="Skylar Evans"/>
        <s v="Jack Vu"/>
        <s v="Christopher Lam"/>
        <s v="Hadley Dang"/>
        <s v="Sadie Patterson"/>
        <s v="Axel Santos"/>
        <s v="Bella Holmes"/>
        <s v="Thomas Jung"/>
        <s v="Jace Washington"/>
        <s v="Peyton Vasquez"/>
        <s v="Elena Richardson"/>
        <s v="Emilia Bailey"/>
        <s v="Charles Moore"/>
        <s v="Nathan Lee"/>
        <s v="Stella Lai"/>
        <s v="Jeremiah Castillo"/>
        <s v="Cooper Jiang"/>
        <s v="Wesley King"/>
        <s v="Sofia Fernandez"/>
        <s v="Hannah Hoang"/>
        <s v="Sofia Cheng"/>
        <s v="Camila Rogers"/>
        <s v="Abigail Mejia"/>
        <s v="Wyatt Chin"/>
        <s v="Carson Lu"/>
        <s v="Adeline Huang"/>
        <s v="Dominic Clark"/>
        <s v="Lucy Alexander"/>
        <s v="Piper Lewis"/>
        <s v="Stella Alexander"/>
        <s v="Addison Do"/>
        <s v="Skylar Carrillo"/>
        <s v="William Foster"/>
        <s v="David Chu"/>
        <s v="Mila Hong"/>
        <s v="Jose Ross"/>
        <s v="Parker James"/>
        <s v="Everleigh Fernandez"/>
        <s v="Samantha Adams"/>
        <s v="Noah King"/>
        <s v="Ivy Soto"/>
        <s v="Aurora Simmons"/>
        <s v="Andrew Thomas"/>
        <s v="Natalia Diaz"/>
        <s v="Mateo Chu"/>
        <s v="Nolan Guzman"/>
        <s v="Sophie Silva"/>
        <s v="Julian Fong"/>
        <s v="Nevaeh Kang"/>
        <s v="Anthony Rogers"/>
        <s v="Alexander Bryant"/>
        <s v="Joseph Ruiz"/>
        <s v="Hudson Liu"/>
        <s v="Gianna Williams"/>
        <s v="Daniel Richardson"/>
        <s v="Jose Kang"/>
        <s v="Elijah Kang"/>
        <s v="Ella White"/>
        <s v="Jordan Truong"/>
        <s v="Daniel Dixon"/>
        <s v="Mateo Mendez"/>
        <s v="Jose Molina"/>
        <s v="Skylar Bell"/>
        <s v="Kai Chow"/>
        <s v="Melody Cooper"/>
        <s v="Emilia Rivera"/>
        <s v="Adam Espinoza"/>
        <s v="Jack Maldonado"/>
        <s v="Luke Munoz"/>
        <s v="Aria Castro"/>
        <s v="Benjamin Delgado"/>
        <s v="Cameron Evans"/>
        <s v="Carter Reed"/>
        <s v="Audrey Smith"/>
        <s v="Ezra Simmons"/>
        <s v="Asher Morales"/>
        <s v="Joshua Fong"/>
        <s v="Christopher Vega"/>
        <s v="Julia Pham"/>
        <s v="Quinn Xiong"/>
        <s v="Autumn Reed"/>
        <s v="Sofia Dinh"/>
        <s v="Piper Patterson"/>
        <s v="Cameron Young"/>
        <s v="Rylee Dinh"/>
        <s v="Jade Acosta"/>
        <s v="Mila Vasquez"/>
        <s v="Maria Wilson"/>
        <s v="Anna Gutierrez"/>
        <s v="Hadley Contreras"/>
        <s v="Grace Campos"/>
        <s v="Autumn Ortiz"/>
        <s v="Dylan Thao"/>
        <s v="Josephine Salazar"/>
        <s v="Paisley Hunter"/>
        <s v="Thomas Vazquez"/>
        <s v="Alice Young"/>
        <s v="Elena Tan"/>
        <s v="Alice Xiong"/>
        <s v="Isla Yoon"/>
        <s v="Andrew Moore"/>
        <s v="Kai Flores"/>
        <s v="Axel Soto"/>
        <s v="Dominic Parker"/>
        <s v="Eliana Grant"/>
        <s v="Elias Dang"/>
        <s v="Theodore Ngo"/>
        <s v="Nicholas Rivera"/>
        <s v="Gabriel Carter"/>
        <s v="Ian Flores"/>
        <s v="Harper Chin"/>
        <s v="Athena Vasquez"/>
        <s v="Everleigh Nunez"/>
        <s v="Claire Jones"/>
        <s v="Peyton Cruz"/>
        <s v="Leonardo Lo"/>
        <s v="Kinsley Collins"/>
        <s v="Greyson Dang"/>
        <s v="Wesley Dominguez"/>
        <s v="Peyton Owens"/>
        <s v="Alice Lopez"/>
        <s v="Ezra Ortiz"/>
        <s v="Grayson Luu"/>
        <s v="Lillian Romero"/>
        <s v="Isaac Liu"/>
        <s v="Jameson Juarez"/>
        <s v="Everleigh Shah"/>
        <s v="Amelia Bui"/>
        <s v="Carter Ortiz"/>
        <s v="Grayson Chan"/>
        <s v="Amelia Kaur"/>
        <s v="Jacob Cheng"/>
        <s v="Nathan Miller"/>
        <s v="Ian Barnes"/>
        <s v="Kennedy Romero"/>
        <s v="Scarlett Hill"/>
        <s v="Hailey Foster"/>
        <s v="Wyatt Li"/>
        <s v="Christopher Chung"/>
        <s v="Mila Allen"/>
        <s v="Eliana Li"/>
        <s v="Thomas Williams"/>
        <s v="Audrey Lee"/>
        <s v="Emily Doan"/>
        <s v="Ivy Tang"/>
        <s v="Abigail Vang"/>
        <s v="Theodore Marquez"/>
        <s v="Gabriel Joseph"/>
        <s v="Ezekiel Delgado"/>
        <s v="Anthony Carter"/>
        <s v="Vivian Thao"/>
        <s v="Emma Luna"/>
        <s v="Hazel Griffin"/>
        <s v="Charles Gonzalez"/>
        <s v="Avery Sun"/>
        <s v="Henry Jung"/>
        <s v="Anna Han"/>
        <s v="Skylar Shah"/>
        <s v="Addison Perez"/>
        <s v="Penelope Rodriguez"/>
        <s v="Melody Grant"/>
        <s v="Santiago f Gray"/>
        <s v="Jaxson Santiago"/>
        <s v="Lincoln Ramos"/>
        <s v="Dylan Campbell"/>
        <s v="Emery Doan"/>
        <s v="Caroline Perez"/>
        <s v="Grayson James"/>
        <s v="Jaxon Powell"/>
        <s v="Cooper Yoon"/>
        <s v="Jaxson Liang"/>
        <s v="Clara Sanchez"/>
        <s v="Silas Huang"/>
        <s v="Ivy Desai"/>
        <s v="David Herrera"/>
        <s v="Ryan Lu"/>
        <s v="Eleanor Chau"/>
        <s v="Maya Chan"/>
        <s v="Emery Zhang"/>
        <s v="Luna Sanders"/>
        <s v="Austin Vo"/>
        <s v="Luke Martin"/>
        <s v="Madeline Walker"/>
        <s v="Everleigh Ng"/>
        <s v="Bella Powell"/>
        <s v="Dominic Guzman"/>
        <s v="Caroline Jenkins"/>
        <s v="Penelope Coleman"/>
        <s v="Jade Rojas"/>
        <s v="Samuel Morales"/>
        <s v="John Soto"/>
        <s v="Everly Chow"/>
        <s v="Amelia Salazar"/>
        <s v="Grayson Cooper"/>
        <s v="Ezekiel Desai"/>
        <s v="Scarlett Rodriguez"/>
        <s v="Liam Jung"/>
        <s v="Athena Carrillo"/>
        <s v="Elena Vang"/>
        <s v="Isla Lai"/>
        <s v="Miles Hsu"/>
        <s v="Camila Watson"/>
        <s v="Elias Figueroa"/>
        <s v="Maria Hong"/>
        <s v="Sophie Ali"/>
        <s v="Luna Simmons"/>
        <s v="Hunter Ortiz"/>
        <s v="Ella Hunter"/>
        <s v="James Bui"/>
        <s v="Leonardo Martin"/>
        <s v="Layla Torres"/>
        <s v="John Vega"/>
        <s v="Isabella Soto"/>
        <s v="Miles Mehta"/>
        <s v="Mason Cao"/>
        <s v="Kennedy Zhang"/>
        <s v="Adam Nelson"/>
        <s v="Roman Martinez"/>
        <s v="Emery Mitchell"/>
        <s v="Melody Ho"/>
        <s v="Allison Ayala"/>
        <s v="Allison Medina"/>
        <s v="Raelynn Gupta"/>
        <s v="Vivian Guzman"/>
        <s v="Connor Walker"/>
        <s v="Benjamin Ford"/>
        <s v="Caroline Phan"/>
        <s v="Madeline Coleman"/>
        <s v="Riley Marquez"/>
        <s v="Genesis Banks"/>
        <s v="Ezekiel Bryant"/>
        <s v="Natalie Hwang"/>
        <s v="Andrew Do"/>
        <s v="Mila Soto"/>
        <s v="Angel Stewart"/>
        <s v="Leo Fernandez"/>
        <s v="Adrian Ruiz"/>
        <s v="Carson Chau"/>
        <s v="Brooklyn Collins"/>
        <s v="Joshua Juarez"/>
        <s v="Genesis Hunter"/>
        <s v="Henry Figueroa"/>
        <s v="Melody Chin"/>
        <s v="Ella Jenkins"/>
        <s v="Naomi Xi"/>
        <s v="Skylar Ayala"/>
        <s v="Raelynn Ma"/>
        <s v="Mason Jimenez"/>
        <s v="Caroline Nelson"/>
        <s v="Genesis Zhu"/>
        <s v="Lucy Figueroa"/>
        <s v="Joshua Cortez"/>
        <s v="Everleigh Simmons"/>
        <s v="Logan Soto"/>
        <s v="Nora Nelson"/>
        <s v="Bella Butler"/>
        <s v="Nova Williams"/>
        <s v="Elena Patterson"/>
        <s v="Lincoln Wong"/>
        <s v="Harper Phan"/>
        <s v="Autumn Leung"/>
        <s v="Emilia Chu"/>
        <s v="Roman King"/>
        <s v="Allison Daniels"/>
        <s v="Elizabeth Huang"/>
        <s v="Raelynn Lu"/>
        <s v="Adeline Thao"/>
        <s v="Theodore Xi"/>
        <s v="Ezra Liang"/>
        <s v="Jose Singh"/>
        <s v="Lincoln Huynh"/>
        <s v="Hailey Song"/>
        <s v="Lydia Morales"/>
        <s v="Grace Sun"/>
        <s v="Jayden Kang"/>
        <s v="Sebastian Le"/>
        <s v="Luca Nelson"/>
        <s v="Sophie Owens"/>
        <s v="Emily Lau"/>
        <s v="Wesley Doan"/>
        <s v="Ezra Singh"/>
        <s v="Audrey Patel"/>
        <s v="Austin Rojas"/>
        <s v="Caroline Santos"/>
        <s v="Andrew Coleman"/>
        <s v="Hailey Lai"/>
        <s v="Nora Nunez"/>
        <s v="Angel Delgado"/>
        <s v="Xavier Davis"/>
        <s v="Natalie Carter"/>
        <s v="Zoe Zhou"/>
        <s v="Jaxson Coleman"/>
        <s v="Aaron Maldonado"/>
        <s v="Leonardo Luong"/>
        <s v="Dylan Chin"/>
        <s v="Lillian Khan"/>
        <s v="Lily Nguyen"/>
        <s v="Savannah Ali"/>
        <s v="Eli Jones"/>
        <s v="Jose Henderson"/>
        <s v="Owen Lam"/>
        <s v="Everleigh Washington"/>
        <s v="Zoey Jackson"/>
        <s v="Christian Sanders"/>
        <s v="Everly Walker"/>
        <s v="Willow Mai"/>
        <s v="Jack Cheng"/>
        <s v="Matthew Chau"/>
        <s v="Leilani Chow"/>
        <s v="Connor Joseph"/>
        <s v="Everleigh Espinoza"/>
        <s v="Kennedy Rahman"/>
        <s v="Paisley Kang"/>
        <s v="Colton Thao"/>
        <s v="Skylar Doan"/>
        <s v="Mila Pena"/>
        <s v="Jaxson Mai"/>
        <s v="Carter Mejia"/>
        <s v="Ethan Clark"/>
        <s v="Luca Duong"/>
        <s v="Vivian Barnes"/>
        <s v="Liam Grant"/>
        <s v="Luke Mai"/>
        <s v="Henry Alvarez"/>
        <s v="Zoe Rodriguez"/>
        <s v="Eva Jenkins"/>
        <s v="Cameron Powell"/>
        <s v="Samantha Foster"/>
        <s v="Charles Robinson"/>
        <s v="Eva Garcia"/>
        <s v="Hailey Shin"/>
        <s v="Natalia Owens"/>
        <s v="Robert Edwards"/>
        <s v="Eleanor Li"/>
        <s v="Dylan Padilla"/>
        <s v="Jayden Jimenez"/>
        <s v="Scarlett Figueroa"/>
        <s v="Luke Zheng"/>
        <s v="Eli Gupta"/>
        <s v="Andrew Huynh"/>
        <s v="Isaac Sanders"/>
        <s v="Lucas Ramos"/>
        <s v="Ivy Daniels"/>
        <s v="Daniel Huang"/>
        <s v="Caroline Alexander"/>
        <s v="Roman Yang"/>
        <s v="Emery Chang"/>
        <s v="Nathan Lau"/>
        <s v="Henry Campos"/>
        <s v="Aubrey Yoon"/>
        <s v="Liliana Soto"/>
        <s v="Grayson Soto"/>
        <s v="Julia Morris"/>
        <s v="Naomi Zhao"/>
        <s v="Matthew Howard"/>
        <s v="Caleb Flores"/>
        <s v="Eloise Alexander"/>
        <s v="Andrew Ma"/>
        <s v="Brooks Stewart"/>
        <s v="Hazel Cortez"/>
        <s v="Mila Roberts"/>
        <s v="Chloe Salazar"/>
        <s v="Ellie Guerrero"/>
        <s v="Savannah Park"/>
        <s v="Sofia Vu"/>
        <s v="Lily Pena"/>
        <s v="Ian Gutierrez"/>
        <s v="Lincoln Henderson"/>
        <s v="James Huang"/>
        <s v="Axel Johnson"/>
        <s v="Madeline Garcia"/>
        <s v="Willow Woods"/>
        <s v="Paisley Hall"/>
        <s v="Julia Sandoval"/>
        <s v="Kennedy Vargas"/>
        <s v="Grayson Yee"/>
        <s v="Lyla Chen"/>
        <s v="Hunter Nunez"/>
        <s v="Natalia Santos"/>
        <s v="Sebastian Rogers"/>
        <s v="Leo Hsu"/>
        <s v="Charlotte Wu"/>
        <s v="Jayden Williams"/>
        <s v="Alexander Jackson"/>
        <s v="Everly Lin"/>
        <s v="Leah Patterson"/>
        <s v="Isaac Yoon"/>
        <s v="Liam Sanders"/>
        <s v="Luke Sanchez"/>
        <s v="Riley Ramirez"/>
        <s v="Alexander James"/>
        <s v="Nevaeh Hsu"/>
        <s v="Nova Hsu"/>
        <s v="Genesis Woods"/>
        <s v="Parker Sandoval"/>
        <s v="Cooper Gupta"/>
        <s v="Eliana Allen"/>
        <s v="Santiago f Moua"/>
        <s v="Sofia Yoon"/>
        <s v="Lily Henderson"/>
        <s v="Landon Thao"/>
        <s v="Hazel Alvarez"/>
        <s v="Hadley Yee"/>
        <s v="Julia Doan"/>
        <s v="Dylan Ali"/>
        <s v="Emily Gupta"/>
        <s v="Jackson Jordan"/>
        <s v="Leilani Thao"/>
        <s v="Landon Kim"/>
        <s v="Josephine Acosta"/>
        <s v="Grace Carter"/>
        <s v="Kinsley Martinez"/>
        <s v="Joshua Ramirez"/>
        <s v="Joshua Martin"/>
        <s v="Isaac Han"/>
        <s v="Eliza Liang"/>
        <s v="Samantha Vargas"/>
        <s v="Alice Roberts"/>
        <s v="John Cho"/>
        <s v="Jordan Phillips"/>
        <s v="Leo Herrera"/>
        <s v="Emily Davis"/>
        <s v="Theodore Dinh"/>
        <s v="Penelope Jordan"/>
        <s v="Ruby Barnes"/>
        <s v="David Barnes"/>
        <s v="Elias Alvarado"/>
        <s v="Logan Rivera"/>
        <s v="Dylan Choi"/>
        <s v="Ezekiel Kumar"/>
        <s v="Nora Brown"/>
        <s v="Riley Padilla"/>
        <s v="Leah Pena"/>
        <s v="John Moore"/>
        <s v="Gabriel Holmes"/>
        <s v="Wyatt Rojas"/>
        <s v="Eva Coleman"/>
        <s v="Peyton Huang"/>
        <s v="Ava Ayala"/>
        <s v="Penelope Guerrero"/>
        <s v="Anna Mehta"/>
        <s v="Miles Salazar"/>
        <s v="Benjamin Moua"/>
        <s v="Genesis Navarro"/>
        <s v="Eliza Hernandez"/>
        <s v="Gabriel Brooks"/>
        <s v="Zoe Romero"/>
        <s v="Nolan Bui"/>
        <s v="Madeline Shin"/>
        <s v="Skylar Liu"/>
        <s v="Nova Coleman"/>
        <s v="Mia Lam"/>
        <s v="Sophia Huynh"/>
        <s v="Greyson Sanders"/>
        <s v="Ava Nelson"/>
        <s v="Ezekiel Reed"/>
        <s v="Mateo Williams"/>
        <s v="Matthew Gupta"/>
        <s v="Silas Chavez"/>
        <s v="Elias Zhang"/>
        <s v="Lily Carter"/>
        <s v="Piper Cheng"/>
        <s v="Skylar Watson"/>
        <s v="Jaxon Park"/>
        <s v="Elijah Henry"/>
        <s v="Jameson Alvarado"/>
        <s v="Mason Zhao"/>
        <s v="Nathan Mendez"/>
        <s v="Emma Hill"/>
        <s v="Charlotte Chu"/>
        <s v="Jeremiah Chu"/>
        <s v="Miles Cho"/>
        <s v="Caleb Marquez"/>
        <s v="Jaxson Wright"/>
        <s v="Brooklyn Reyes"/>
        <s v="Jonathan Chavez"/>
        <s v="Daniel Jordan"/>
        <s v="Wesley Sharma"/>
        <s v="Anna Zhu"/>
        <s v="Sofia Parker"/>
        <s v="Cora Jiang"/>
        <s v="Autumn Joseph"/>
        <s v="Evelyn Liang"/>
        <s v="Axel Chu"/>
        <s v="Jade Li"/>
        <s v="Kinsley Acosta"/>
        <s v="Clara Kang"/>
        <s v="Charlotte Ruiz"/>
        <s v="Avery Yee"/>
        <s v="Xavier Park"/>
        <s v="Isla Han"/>
        <s v="Maria He"/>
        <s v="Violet Hall"/>
        <s v="Isaac Mitchell"/>
        <s v="Landon Luu"/>
        <s v="Cora Evans"/>
        <s v="Madeline Hoang"/>
        <s v="Miles Evans"/>
        <s v="Leo Owens"/>
        <s v="Caroline Owens"/>
        <s v="Kennedy Do"/>
        <s v="Jace Zhang"/>
        <s v="Everly Coleman"/>
        <s v="Hannah Gomez"/>
        <s v="Liliana Do"/>
        <s v="Genesis Xiong"/>
        <s v="Mia Wu"/>
        <s v="Addison Roberts"/>
        <s v="Camila Li"/>
        <s v="Daniel Perry"/>
        <s v="Everleigh White"/>
        <s v="Penelope Choi"/>
        <s v="Lucy Johnson"/>
        <s v="Hadley Guerrero"/>
        <s v="Jose Brown"/>
        <s v="Maverick Mehta"/>
        <s v="Austin Edwards"/>
        <s v="Gabriel Yu"/>
        <s v="Mason Watson"/>
        <s v="Angel Chang"/>
        <s v="Silas Hunter"/>
        <s v="Wesley Adams"/>
        <s v="Serenity Bailey"/>
        <s v="Emma Perry"/>
        <s v="Clara Huynh"/>
        <s v="Jade Hunter"/>
        <s v="Lydia Williams"/>
        <s v="Savannah He"/>
        <s v="Jacob Khan"/>
        <s v="Luna Taylor"/>
        <s v="Angel Xiong"/>
        <s v="Adeline Yang"/>
        <s v="Gabriella Johnson"/>
        <s v="Connor Bell"/>
        <s v="Leilani Baker"/>
        <s v="Ian Miller"/>
        <s v="Everett Lee"/>
        <s v="Joshua Lin"/>
        <s v="Grayson Brown"/>
        <s v="Ella Nguyen"/>
        <s v="Athena Jordan"/>
        <s v="Lincoln Reyes"/>
        <s v="Ava Ortiz"/>
        <s v="Josiah Lewis"/>
        <s v="Jeremiah Lu"/>
        <s v="Andrew Reed"/>
        <s v="Ethan Joseph"/>
        <s v="Everett Morales"/>
        <s v="Jack Alexander"/>
        <s v="Liam Jordan"/>
        <s v="Luke Wilson"/>
        <s v="Lyla Alvarez"/>
        <s v="Angel Lin"/>
        <s v="Easton Moore"/>
        <s v="Brooklyn Salazar"/>
        <s v="Scarlett Jenkins"/>
        <s v="Aiden Le"/>
        <s v="Christopher Lim"/>
        <s v="James Castillo"/>
        <s v="Silas Estrada"/>
        <s v="Layla Salazar"/>
        <s v="Nolan Molina"/>
        <s v="Adam Kaur"/>
        <s v="Ezra Wilson"/>
        <s v="Melody Valdez"/>
        <s v="Jonathan Ho"/>
        <s v="Nathan Chan"/>
        <s v="Grayson Chin"/>
        <s v="Allison Espinoza"/>
        <s v="Jameson Martin"/>
        <s v="Charlotte Vo"/>
        <s v="Peyton Garza"/>
        <s v="Everett Khan"/>
        <s v="Anthony Marquez"/>
        <s v="William Walker"/>
        <s v="Paisley Trinh"/>
        <s v="Madeline Allen"/>
        <s v="Maverick Henry"/>
        <s v="Robert Vazquez"/>
        <s v="Cora Zheng"/>
        <s v="Ayla Daniels"/>
        <s v="Mateo Harris"/>
        <s v="Julian Lee"/>
        <s v="Nicholas Avila"/>
        <s v="Lucy Avila"/>
        <s v="Andrew Holmes"/>
        <s v="Eli Reed"/>
        <s v="Eli Richardson"/>
        <s v="Eliza Chen"/>
        <s v="Grayson Turner"/>
        <s v="Eva Alvarado"/>
        <s v="Charles Henderson"/>
        <s v="Dylan Wilson"/>
        <s v="Robert Alvarez"/>
        <s v="Benjamin Ramirez"/>
        <s v="Miles Thao"/>
        <s v="Avery Grant"/>
        <s v="Lyla Stewart"/>
        <s v="Brooklyn Ruiz"/>
        <s v="Isabella Bui"/>
        <s v="Gabriel Zhou"/>
        <s v="Miles Dang"/>
        <s v="Leah Bryant"/>
        <s v="Benjamin Mai"/>
        <s v="Ariana Kim"/>
        <s v="Kayden Jordan"/>
        <s v="Connor Luu"/>
        <s v="Madison Her"/>
        <s v="Christopher Butler"/>
        <s v="Sophie Oh"/>
        <s v="Chloe Allen"/>
        <s v="Oliver Moua"/>
        <s v="Levi Moreno"/>
        <s v="Gianna Ha"/>
        <s v="Lillian Gonzales"/>
        <s v="Brooklyn Cho"/>
        <s v="Eleanor Williams"/>
        <s v="Josephine Richardson"/>
        <s v="Ruby Sun"/>
        <s v="Nevaeh James"/>
        <s v="Aiden Silva"/>
        <s v="Sofia Trinh"/>
        <s v="Layla Collins"/>
        <s v="Naomi Washington"/>
        <s v="Eli Rahman"/>
        <s v="Christopher Howard"/>
        <s v="John Delgado"/>
        <s v="William Phillips"/>
        <s v="Eliza Zheng"/>
        <s v="Joshua Yang"/>
        <s v="Riley Rojas"/>
        <s v="Hadley Ford"/>
        <s v="Isabella Bailey"/>
        <s v="Eloise Trinh"/>
        <s v="Jeremiah Hernandez"/>
        <s v="Nova Lin"/>
        <s v="Peyton Harris"/>
        <s v="Sebastian Fong"/>
        <s v="Asher Huynh"/>
        <s v="Paisley Bryant"/>
        <s v="Angel Do"/>
        <s v="Elijah Ramos"/>
        <s v="Gabriella Zhu"/>
        <s v="Nora Le"/>
        <s v="Colton Garcia"/>
        <s v="Penelope Silva"/>
        <s v="Julian Delgado"/>
        <s v="Isabella Scott"/>
        <s v="Jameson Nelson"/>
        <s v="Adrian Fernandez"/>
        <s v="Madison Hunter"/>
        <s v="Maverick Figueroa"/>
        <s v="Aaliyah Mai"/>
        <s v="Madelyn Scott"/>
        <s v="Anthony Hong"/>
        <s v="Robert Wright"/>
        <s v="Audrey Richardson"/>
        <s v="Scarlett Kumar"/>
        <s v="Isabella Xi"/>
        <s v="Camila Silva"/>
        <s v="Jackson Perry"/>
        <s v="Kennedy Foster"/>
        <s v="Sadie Washington"/>
        <s v="Leilani Butler"/>
        <s v="John Contreras"/>
        <s v="John Chow"/>
        <s v="Aurora Ali"/>
        <s v="Thomas Padilla"/>
        <s v="Joseph Martin"/>
        <s v="Jack Huynh"/>
        <s v="Cora Rivera"/>
        <s v="Vivian Lewis"/>
        <s v="Mila Leung"/>
        <s v="Hannah Nelson"/>
        <s v="Joseph Ly"/>
        <s v="Maria Griffin"/>
        <s v="Alexander Choi"/>
        <s v="Julian Ross"/>
        <s v="Leilani Yee"/>
        <s v="Jack Brown"/>
        <s v="Eli Soto"/>
        <s v="Nolan Pena"/>
        <s v="Hadley Parker"/>
        <s v="Samantha Barnes"/>
        <s v="Penelope Johnson"/>
        <s v="Jack Edwards"/>
        <s v="Caroline Herrera"/>
        <s v="Maria Chin"/>
        <s v="Logan Bryant"/>
        <s v="Lillian Park"/>
        <s v="Ellie Chung"/>
        <s v="Jonathan Patel"/>
        <s v="Samuel Vega"/>
        <s v="Henry Zhu"/>
        <s v="Eleanor Delgado"/>
        <s v="Genesis Hu"/>
        <s v="Piper Sun"/>
        <s v="Lucas Phan"/>
        <s v="Dominic Thomas"/>
        <s v="Ian Wu"/>
        <s v="Logan Carrillo"/>
        <s v="Caroline Hu"/>
        <s v="Jaxson Dinh"/>
        <s v="Sophie Vang"/>
        <s v="Elias Ahmed"/>
        <s v="Amelia Choi"/>
        <s v="Bella Lopez"/>
        <s v="Luca Truong"/>
        <s v="Landon Brown"/>
        <s v="Dylan Dominguez"/>
        <s v="Noah Chen"/>
        <s v="Jameson Chen"/>
        <s v="Lillian Chen"/>
        <s v="Nicholas Song"/>
        <s v="Jameson Foster"/>
        <s v="Ella Huang"/>
        <s v="Carter Turner"/>
        <s v="Dominic Le"/>
        <s v="Everleigh Adams"/>
        <s v="Stella Wu"/>
        <s v="Alexander Foster"/>
        <s v="Ryan Ha"/>
        <s v="Leah Khan"/>
        <s v="Hailey Dang"/>
        <s v="Ian Cortez"/>
        <s v="Christian Ali"/>
        <s v="Liam Zhang"/>
        <s v="David Simmons"/>
        <s v="James Singh"/>
        <s v="Sebastian Gupta"/>
        <s v="Brooklyn Daniels"/>
        <s v="Madison Li"/>
        <s v="Ruby Washington"/>
        <s v="Kinsley Henry"/>
        <s v="Emery Ford"/>
        <s v="Xavier Jackson"/>
        <s v="Christian Medina"/>
        <s v="Naomi Coleman"/>
        <s v="Samantha Rogers"/>
        <s v="Aiden Gonzales"/>
        <s v="Joshua Chin"/>
        <s v="Hannah Mejia"/>
        <s v="Lydia Espinoza"/>
        <s v="Julia Mai"/>
        <s v="Camila Evans"/>
        <s v="Everly Lai"/>
        <s v="Logan Mitchell"/>
        <s v="Dominic Dinh"/>
        <s v="Raelynn Hong"/>
        <s v="Jameson Allen"/>
        <s v="Jack Mai"/>
        <s v="Robert Zhang"/>
        <s v="Camila Cortez"/>
        <s v="William Cao"/>
        <s v="Alice Tran"/>
        <s v="Savannah Singh"/>
        <s v="Jordan Zhu"/>
        <s v="Caleb Nelson"/>
        <s v="Paisley Sanders"/>
        <s v="Olivia Gray"/>
        <s v="John Trinh"/>
        <s v="Ryan Holmes"/>
        <s v="Hailey Sanchez"/>
        <s v="Hannah Martinez"/>
        <s v="Isaac Stewart"/>
        <s v="Claire Romero"/>
        <s v="Austin Brown"/>
        <s v="Dylan Kumar"/>
        <s v="Peyton Walker"/>
        <s v="Mia Herrera"/>
        <s v="Sadie Lee"/>
        <s v="Jose Richardson"/>
        <s v="Parker Avila"/>
        <s v="Luke Vu"/>
        <s v="Violet Garcia"/>
        <s v="Austin Vang"/>
        <s v="Wesley Young"/>
        <s v="Oliver Yang"/>
        <s v="Joshua Gupta"/>
        <s v="Adam Dang"/>
        <s v="Eva Rivera"/>
        <s v="Leonardo Dixon"/>
        <s v="Mateo Her"/>
        <s v="Angel Powell"/>
        <s v="Mateo Vu"/>
        <s v="William Vu"/>
        <s v="Piper Richardson"/>
        <s v="Xavier Zheng"/>
        <s v="Mia Cheng"/>
        <s v="Nevaeh Jones"/>
        <s v="Gabriella Gupta"/>
        <s v="Evelyn Dinh"/>
        <s v="Brooks Marquez"/>
        <s v="Evelyn Jung"/>
        <s v="Levi Mendez"/>
        <s v="Genesis Perry"/>
        <s v="Avery Bailey"/>
        <s v="Jaxson Sandoval"/>
        <s v="Emma Brooks"/>
        <s v="Asher Jackson"/>
        <s v="Ayla Ng"/>
        <s v="Aubrey Romero"/>
        <s v="Elias Ali"/>
        <s v="Luna Liu"/>
        <s v="Sarah Ayala"/>
        <s v="Levi Brown"/>
        <s v="Nova Herrera"/>
        <s v="Elijah Watson"/>
        <s v="Thomas Aguilar"/>
        <s v="Emery Hunter"/>
        <s v="Lucy Fong"/>
        <s v="Eva Figueroa"/>
        <s v="Charles Diaz"/>
        <s v="Cooper Mitchell"/>
        <s v="Aria Xi"/>
        <s v="Harper Alexander"/>
        <s v="Emery Acosta"/>
        <s v="David Owens"/>
        <s v="Jade Yi"/>
        <s v="Connor Vang"/>
        <s v="Ayla Brown"/>
        <s v="Jaxon Tran"/>
        <s v="Sophia Ahmed"/>
        <s v="Aiden Bryant"/>
        <s v="Ruby Medina"/>
        <s v="Isla Chavez"/>
        <s v="Santiago f Gonzalez"/>
        <s v="Emily Contreras"/>
        <s v="Ezekiel Fong"/>
        <s v="Mila Juarez"/>
        <s v="Ian Ngo"/>
        <s v="Eliza Adams"/>
        <s v="Matthew Lim"/>
        <s v="Maya Ngo"/>
        <s v="Olivia Harris"/>
        <s v="Eloise Griffin"/>
        <s v="Axel Jordan"/>
        <s v="Allison Roberts"/>
        <s v="Jonathan Khan"/>
        <s v="Santiago f Brooks"/>
        <s v="Madelyn Mehta"/>
        <s v="Alexander Rivera"/>
        <s v="David Desai"/>
        <s v="John Jung"/>
        <s v="Madeline Acosta"/>
        <s v="Jade Figueroa"/>
        <s v="Isaac Woods"/>
        <s v="Lydia Huynh"/>
        <s v="Penelope Griffin"/>
        <s v="Parker Vang"/>
        <s v="Jacob Doan"/>
        <s v="Elena Her"/>
        <s v="Autumn Gonzales"/>
        <s v="Alexander Morris"/>
        <s v="Naomi Chu"/>
        <s v="Eloise Pham"/>
        <s v="Valentina Davis"/>
        <s v="Paisley Gomez"/>
        <s v="Maverick Li"/>
        <s v="Zoe Do"/>
        <s v="Dominic Scott"/>
        <s v="Hudson Williams"/>
        <s v="Lincoln Fong"/>
        <s v="Hudson Hill"/>
        <s v="Eliana Turner"/>
        <s v="Daniel Shah"/>
        <s v="Penelope Gonzalez"/>
        <s v="Emery Do"/>
        <s v="Autumn Thao"/>
        <s v="Allison Leung"/>
        <s v="Charles Luu"/>
        <s v="Vivian Hunter"/>
        <s v="Lucas Daniels"/>
        <s v="Claire Adams"/>
        <s v="Aaron Garza"/>
        <s v="Samantha Chavez"/>
        <s v="Eva Estrada"/>
        <s v="Vivian Chu"/>
        <s v="Amelia Bell"/>
        <s v="Addison Mehta"/>
        <s v="Valentina Moua"/>
        <s v="Quinn Trinh"/>
        <s v="Ezra Banks"/>
        <s v="Jaxon Fong"/>
        <s v="Ethan Mehta"/>
        <s v="Jackson Navarro"/>
        <s v="Piper Ramos"/>
        <s v="Vivian Espinoza"/>
        <s v="Samuel Song"/>
        <s v="Hailey Yee"/>
        <s v="Ian Vargas"/>
        <s v="Alice Mehta"/>
        <s v="John Dang"/>
        <s v="Hazel Young"/>
        <s v="Xavier Perez"/>
        <s v="Elijah Coleman"/>
        <s v="Christian Fong"/>
        <s v="Silas Rivera"/>
        <s v="Isaac Joseph"/>
        <s v="Madeline Watson"/>
        <s v="Charlotte Baker"/>
        <s v="Elena Mendoza"/>
        <s v="Caleb Xiong"/>
        <s v="Henry Green"/>
        <s v="Madelyn Chan"/>
        <s v="Avery Dominguez"/>
        <s v="Parker Allen"/>
        <s v="Cooper Valdez"/>
        <s v="Roman Munoz"/>
        <s v="Charlotte Chang"/>
        <s v="Maverick Medina"/>
        <s v="Hailey Hong"/>
        <s v="Nicholas Wong"/>
        <s v="Maria Sun"/>
        <s v="Riley Washington"/>
        <s v="Raelynn Rios"/>
      </sharedItems>
    </cacheField>
    <cacheField name="Job Title" numFmtId="0">
      <sharedItems count="33">
        <s v="Manager"/>
        <s v="Sr. Analyst"/>
        <s v="Director"/>
        <s v="Analyst II"/>
        <s v="Vice President"/>
        <s v="Analyst"/>
        <s v="Sr. Manger"/>
        <s v="Controls Engineer"/>
        <s v="Quality Engineer"/>
        <s v="Engineering Manager"/>
        <s v="Field Engineer"/>
        <s v="Automation Engineer"/>
        <s v="Operations Engineer"/>
        <s v="Test Engineer"/>
        <s v="Development Engineer"/>
        <s v="Sr. Business Partner"/>
        <s v="HRIS Analyst"/>
        <s v="Business Partner"/>
        <s v="Technical Architect"/>
        <s v="Computer Systems Manager"/>
        <s v="IT Coordinator"/>
        <s v="Enterprise Architect"/>
        <s v="Cloud Infrastructure Architect"/>
        <s v="Network Architect"/>
        <s v="Network Engineer"/>
        <s v="System Administrator "/>
        <s v="Systems Analyst"/>
        <s v="Solutions Architect"/>
        <s v="IT Systems Architect"/>
        <s v="Service Desk Analyst"/>
        <s v="Network Administrator"/>
        <s v="Account Representative"/>
        <s v="Sr. Account Representative"/>
      </sharedItems>
    </cacheField>
    <cacheField name="Department" numFmtId="0">
      <sharedItems count="7">
        <s v="Accounting"/>
        <s v="Engineering"/>
        <s v="Finance"/>
        <s v="Human Resources"/>
        <s v="IT"/>
        <s v="Marketing"/>
        <s v="Sales"/>
      </sharedItems>
    </cacheField>
    <cacheField name="Business Unit" numFmtId="0">
      <sharedItems count="4">
        <s v="Manufacturing"/>
        <s v="Speciality Products"/>
        <s v="Research &amp; Development"/>
        <s v="Corporate"/>
      </sharedItems>
    </cacheField>
    <cacheField name="Gender" numFmtId="0">
      <sharedItems count="2">
        <s v="Male"/>
        <s v="Female"/>
      </sharedItems>
    </cacheField>
    <cacheField name="Ethnicity" numFmtId="0">
      <sharedItems count="4">
        <s v="Caucasian"/>
        <s v="Asian"/>
        <s v="Latino"/>
        <s v="Black"/>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acheField>
    <cacheField name="Day" numFmtId="3">
      <sharedItems containsSemiMixedTypes="0" containsString="0" containsNumber="1" containsInteger="1" minValue="1" maxValue="31"/>
    </cacheField>
    <cacheField name="Month" numFmtId="3">
      <sharedItems containsSemiMixedTypes="0" containsString="0" containsNumber="1" containsInteger="1" minValue="1" maxValue="12"/>
    </cacheField>
    <cacheField name="Month Name" numFmtId="3">
      <sharedItems count="12">
        <s v="JAN"/>
        <s v="NOV"/>
        <s v="SEP"/>
        <s v="JUL"/>
        <s v="APR"/>
        <s v="MAR"/>
        <s v="JUN"/>
        <s v="MAY"/>
        <s v="DES"/>
        <s v="FEB"/>
        <s v="OCT"/>
        <s v="AUG"/>
      </sharedItems>
    </cacheField>
    <cacheField name="Year" numFmtId="1">
      <sharedItems containsSemiMixedTypes="0" containsString="0" containsNumber="1" containsInteger="1" minValue="1992" maxValue="2021" count="30">
        <n v="2019"/>
        <n v="2017"/>
        <n v="2015"/>
        <n v="2021"/>
        <n v="2020"/>
        <n v="2007"/>
        <n v="2000"/>
        <n v="2014"/>
        <n v="2018"/>
        <n v="2011"/>
        <n v="2003"/>
        <n v="2013"/>
        <n v="2001"/>
        <n v="2008"/>
        <n v="1996"/>
        <n v="2016"/>
        <n v="2006"/>
        <n v="1994"/>
        <n v="2010"/>
        <n v="1995"/>
        <n v="2004"/>
        <n v="2012"/>
        <n v="2009"/>
        <n v="2002"/>
        <n v="2005"/>
        <n v="1998"/>
        <n v="1992"/>
        <n v="1997"/>
        <n v="1999"/>
        <n v="1993"/>
      </sharedItems>
    </cacheField>
    <cacheField name="Annual Salary" numFmtId="164">
      <sharedItems containsSemiMixedTypes="0" containsString="0" containsNumber="1" containsInteger="1" minValue="40063" maxValue="258498" count="996">
        <n v="113527"/>
        <n v="97078"/>
        <n v="178700"/>
        <n v="74691"/>
        <n v="109812"/>
        <n v="180664"/>
        <n v="52310"/>
        <n v="115798"/>
        <n v="190815"/>
        <n v="174097"/>
        <n v="192213"/>
        <n v="76906"/>
        <n v="52069"/>
        <n v="258426"/>
        <n v="198243"/>
        <n v="144231"/>
        <n v="129124"/>
        <n v="138521"/>
        <n v="173071"/>
        <n v="78056"/>
        <n v="48687"/>
        <n v="70165"/>
        <n v="89984"/>
        <n v="74077"/>
        <n v="91853"/>
        <n v="149537"/>
        <n v="120905"/>
        <n v="181854"/>
        <n v="98769"/>
        <n v="150399"/>
        <n v="103724"/>
        <n v="142628"/>
        <n v="159031"/>
        <n v="187389"/>
        <n v="97231"/>
        <n v="56555"/>
        <n v="188727"/>
        <n v="50857"/>
        <n v="159885"/>
        <n v="54829"/>
        <n v="50809"/>
        <n v="67753"/>
        <n v="167526"/>
        <n v="90212"/>
        <n v="90040"/>
        <n v="54733"/>
        <n v="102636"/>
        <n v="111006"/>
        <n v="114911"/>
        <n v="118708"/>
        <n v="197649"/>
        <n v="89841"/>
        <n v="102033"/>
        <n v="124774"/>
        <n v="57225"/>
        <n v="56350"/>
        <n v="217783"/>
        <n v="193044"/>
        <n v="92940"/>
        <n v="61410"/>
        <n v="161759"/>
        <n v="152036"/>
        <n v="106858"/>
        <n v="253294"/>
        <n v="124629"/>
        <n v="128329"/>
        <n v="45049"/>
        <n v="45819"/>
        <n v="55518"/>
        <n v="181356"/>
        <n v="191571"/>
        <n v="150555"/>
        <n v="235619"/>
        <n v="93668"/>
        <n v="186378"/>
        <n v="174099"/>
        <n v="58875"/>
        <n v="252325"/>
        <n v="243568"/>
        <n v="89390"/>
        <n v="94422"/>
        <n v="161269"/>
        <n v="79447"/>
        <n v="117545"/>
        <n v="55767"/>
        <n v="103707"/>
        <n v="245360"/>
        <n v="56878"/>
        <n v="58703"/>
        <n v="98520"/>
        <n v="64202"/>
        <n v="50883"/>
        <n v="101577"/>
        <n v="105223"/>
        <n v="114893"/>
        <n v="216195"/>
        <n v="109851"/>
        <n v="98581"/>
        <n v="246231"/>
        <n v="99354"/>
        <n v="99989"/>
        <n v="71476"/>
        <n v="189420"/>
        <n v="83990"/>
        <n v="102043"/>
        <n v="90678"/>
        <n v="92753"/>
        <n v="76354"/>
        <n v="86299"/>
        <n v="86858"/>
        <n v="116878"/>
        <n v="70505"/>
        <n v="189702"/>
        <n v="61773"/>
        <n v="62575"/>
        <n v="91763"/>
        <n v="96475"/>
        <n v="113781"/>
        <n v="79785"/>
        <n v="71864"/>
        <n v="96997"/>
        <n v="240488"/>
        <n v="80950"/>
        <n v="86538"/>
        <n v="205314"/>
        <n v="88758"/>
        <n v="75819"/>
        <n v="110054"/>
        <n v="95786"/>
        <n v="184368"/>
        <n v="95061"/>
        <n v="245482"/>
        <n v="71359"/>
        <n v="183161"/>
        <n v="95639"/>
        <n v="99091"/>
        <n v="113987"/>
        <n v="255431"/>
        <n v="95743"/>
        <n v="89695"/>
        <n v="96023"/>
        <n v="60055"/>
        <n v="189290"/>
        <n v="169509"/>
        <n v="113873"/>
        <n v="70778"/>
        <n v="63098"/>
        <n v="74412"/>
        <n v="70189"/>
        <n v="78237"/>
        <n v="88272"/>
        <n v="222941"/>
        <n v="106313"/>
        <n v="83756"/>
        <n v="73248"/>
        <n v="70770"/>
        <n v="80701"/>
        <n v="88045"/>
        <n v="180994"/>
        <n v="60132"/>
        <n v="68488"/>
        <n v="92932"/>
        <n v="200246"/>
        <n v="150699"/>
        <n v="178502"/>
        <n v="156277"/>
        <n v="87744"/>
        <n v="168510"/>
        <n v="85870"/>
        <n v="98110"/>
        <n v="173629"/>
        <n v="91621"/>
        <n v="181801"/>
        <n v="221465"/>
        <n v="79388"/>
        <n v="120628"/>
        <n v="65566"/>
        <n v="96639"/>
        <n v="63959"/>
        <n v="109456"/>
        <n v="158787"/>
        <n v="83378"/>
        <n v="189680"/>
        <n v="71167"/>
        <n v="183113"/>
        <n v="92209"/>
        <n v="69578"/>
        <n v="65507"/>
        <n v="62644"/>
        <n v="91134"/>
        <n v="91782"/>
        <n v="115854"/>
        <n v="62239"/>
        <n v="115490"/>
        <n v="96693"/>
        <n v="82907"/>
        <n v="94658"/>
        <n v="89419"/>
        <n v="170164"/>
        <n v="88213"/>
        <n v="98230"/>
        <n v="96757"/>
        <n v="151853"/>
        <n v="96441"/>
        <n v="114250"/>
        <n v="77442"/>
        <n v="78006"/>
        <n v="70110"/>
        <n v="115765"/>
        <n v="87359"/>
        <n v="187205"/>
        <n v="95562"/>
        <n v="254289"/>
        <n v="95670"/>
        <n v="76272"/>
        <n v="67987"/>
        <n v="87292"/>
        <n v="87036"/>
        <n v="99202"/>
        <n v="65340"/>
        <n v="109680"/>
        <n v="94407"/>
        <n v="187992"/>
        <n v="187187"/>
        <n v="155926"/>
        <n v="60017"/>
        <n v="97398"/>
        <n v="65247"/>
        <n v="64247"/>
        <n v="109422"/>
        <n v="103183"/>
        <n v="75012"/>
        <n v="72903"/>
        <n v="123588"/>
        <n v="100810"/>
        <n v="79352"/>
        <n v="80745"/>
        <n v="78938"/>
        <n v="96313"/>
        <n v="153767"/>
        <n v="86464"/>
        <n v="80516"/>
        <n v="113982"/>
        <n v="62605"/>
        <n v="106079"/>
        <n v="67114"/>
        <n v="111404"/>
        <n v="111299"/>
        <n v="119699"/>
        <n v="102298"/>
        <n v="67275"/>
        <n v="80659"/>
        <n v="124827"/>
        <n v="89659"/>
        <n v="163099"/>
        <n v="95409"/>
        <n v="41336"/>
        <n v="77203"/>
        <n v="146742"/>
        <n v="175837"/>
        <n v="55499"/>
        <n v="49011"/>
        <n v="48906"/>
        <n v="165927"/>
        <n v="57008"/>
        <n v="141899"/>
        <n v="140402"/>
        <n v="59817"/>
        <n v="247022"/>
        <n v="159571"/>
        <n v="166599"/>
        <n v="71699"/>
        <n v="103504"/>
        <n v="71531"/>
        <n v="55859"/>
        <n v="225558"/>
        <n v="74552"/>
        <n v="190253"/>
        <n v="144754"/>
        <n v="249686"/>
        <n v="50475"/>
        <n v="95045"/>
        <n v="86061"/>
        <n v="53799"/>
        <n v="122753"/>
        <n v="125375"/>
        <n v="157474"/>
        <n v="247939"/>
        <n v="255369"/>
        <n v="189933"/>
        <n v="74449"/>
        <n v="155320"/>
        <n v="168014"/>
        <n v="145846"/>
        <n v="231567"/>
        <n v="64494"/>
        <n v="43363"/>
        <n v="111038"/>
        <n v="125730"/>
        <n v="58605"/>
        <n v="54714"/>
        <n v="74215"/>
        <n v="155004"/>
        <n v="150758"/>
        <n v="122829"/>
        <n v="46081"/>
        <n v="77396"/>
        <n v="89523"/>
        <n v="146140"/>
        <n v="170221"/>
        <n v="250767"/>
        <n v="108268"/>
        <n v="95499"/>
        <n v="162038"/>
        <n v="139208"/>
        <n v="106437"/>
        <n v="64364"/>
        <n v="102847"/>
        <n v="134881"/>
        <n v="153492"/>
        <n v="61026"/>
        <n v="179494"/>
        <n v="144986"/>
        <n v="94876"/>
        <n v="130133"/>
        <n v="202323"/>
        <n v="184960"/>
        <n v="149761"/>
        <n v="126277"/>
        <n v="48266"/>
        <n v="223404"/>
        <n v="50685"/>
        <n v="131652"/>
        <n v="110302"/>
        <n v="223805"/>
        <n v="80700"/>
        <n v="71454"/>
        <n v="210708"/>
        <n v="55760"/>
        <n v="58671"/>
        <n v="103524"/>
        <n v="49738"/>
        <n v="153628"/>
        <n v="183239"/>
        <n v="122890"/>
        <n v="216999"/>
        <n v="142878"/>
        <n v="128703"/>
        <n v="124928"/>
        <n v="108221"/>
        <n v="186870"/>
        <n v="55894"/>
        <n v="45369"/>
        <n v="106578"/>
        <n v="52697"/>
        <n v="74779"/>
        <n v="122487"/>
        <n v="41561"/>
        <n v="131183"/>
        <n v="199504"/>
        <n v="56565"/>
        <n v="174415"/>
        <n v="150034"/>
        <n v="58586"/>
        <n v="156931"/>
        <n v="238236"/>
        <n v="153253"/>
        <n v="103096"/>
        <n v="126671"/>
        <n v="62861"/>
        <n v="116527"/>
        <n v="158898"/>
        <n v="47387"/>
        <n v="95960"/>
        <n v="157333"/>
        <n v="105086"/>
        <n v="152239"/>
        <n v="86317"/>
        <n v="64057"/>
        <n v="59067"/>
        <n v="236946"/>
        <n v="54415"/>
        <n v="48345"/>
        <n v="152214"/>
        <n v="95998"/>
        <n v="199041"/>
        <n v="174895"/>
        <n v="176294"/>
        <n v="211291"/>
        <n v="196951"/>
        <n v="125936"/>
        <n v="93102"/>
        <n v="93840"/>
        <n v="197367"/>
        <n v="125828"/>
        <n v="92610"/>
        <n v="120660"/>
        <n v="180687"/>
        <n v="93734"/>
        <n v="51630"/>
        <n v="87158"/>
        <n v="153938"/>
        <n v="142318"/>
        <n v="49186"/>
        <n v="220937"/>
        <n v="70369"/>
        <n v="72235"/>
        <n v="176324"/>
        <n v="104162"/>
        <n v="50825"/>
        <n v="125807"/>
        <n v="73854"/>
        <n v="102167"/>
        <n v="52811"/>
        <n v="161690"/>
        <n v="160280"/>
        <n v="54051"/>
        <n v="57606"/>
        <n v="72303"/>
        <n v="187048"/>
        <n v="131841"/>
        <n v="250953"/>
        <n v="47071"/>
        <n v="114242"/>
        <n v="55563"/>
        <n v="43336"/>
        <n v="127801"/>
        <n v="78388"/>
        <n v="43001"/>
        <n v="52200"/>
        <n v="150855"/>
        <n v="201396"/>
        <n v="172180"/>
        <n v="113909"/>
        <n v="208210"/>
        <n v="71755"/>
        <n v="51983"/>
        <n v="50548"/>
        <n v="88663"/>
        <n v="152353"/>
        <n v="141555"/>
        <n v="53301"/>
        <n v="140042"/>
        <n v="102839"/>
        <n v="70980"/>
        <n v="48510"/>
        <n v="128136"/>
        <n v="155788"/>
        <n v="74891"/>
        <n v="231850"/>
        <n v="153275"/>
        <n v="101143"/>
        <n v="51404"/>
        <n v="110565"/>
        <n v="90870"/>
        <n v="234594"/>
        <n v="249801"/>
        <n v="69647"/>
        <n v="138808"/>
        <n v="72805"/>
        <n v="104668"/>
        <n v="109883"/>
        <n v="47974"/>
        <n v="118253"/>
        <n v="126950"/>
        <n v="75579"/>
        <n v="129903"/>
        <n v="92994"/>
        <n v="131179"/>
        <n v="154956"/>
        <n v="101870"/>
        <n v="105390"/>
        <n v="101985"/>
        <n v="41728"/>
        <n v="52800"/>
        <n v="145093"/>
        <n v="131353"/>
        <n v="64937"/>
        <n v="67299"/>
        <n v="45295"/>
        <n v="47913"/>
        <n v="46727"/>
        <n v="133400"/>
        <n v="63705"/>
        <n v="54654"/>
        <n v="198562"/>
        <n v="117226"/>
        <n v="198176"/>
        <n v="155080"/>
        <n v="177443"/>
        <n v="181247"/>
        <n v="135558"/>
        <n v="230025"/>
        <n v="134006"/>
        <n v="151246"/>
        <n v="162978"/>
        <n v="195385"/>
        <n v="190512"/>
        <n v="85369"/>
        <n v="141604"/>
        <n v="99975"/>
        <n v="84913"/>
        <n v="119746"/>
        <n v="186503"/>
        <n v="172787"/>
        <n v="231141"/>
        <n v="54775"/>
        <n v="99575"/>
        <n v="78940"/>
        <n v="82872"/>
        <n v="199808"/>
        <n v="92952"/>
        <n v="79921"/>
        <n v="167199"/>
        <n v="125633"/>
        <n v="159044"/>
        <n v="208415"/>
        <n v="78844"/>
        <n v="53215"/>
        <n v="93971"/>
        <n v="69803"/>
        <n v="76588"/>
        <n v="84596"/>
        <n v="88072"/>
        <n v="67925"/>
        <n v="74546"/>
        <n v="161203"/>
        <n v="74738"/>
        <n v="134486"/>
        <n v="92771"/>
        <n v="90304"/>
        <n v="53809"/>
        <n v="128984"/>
        <n v="97339"/>
        <n v="67686"/>
        <n v="86431"/>
        <n v="83639"/>
        <n v="68268"/>
        <n v="82839"/>
        <n v="64475"/>
        <n v="69453"/>
        <n v="127148"/>
        <n v="92897"/>
        <n v="94790"/>
        <n v="120128"/>
        <n v="41673"/>
        <n v="97537"/>
        <n v="96567"/>
        <n v="49404"/>
        <n v="66819"/>
        <n v="64417"/>
        <n v="91954"/>
        <n v="87536"/>
        <n v="69260"/>
        <n v="122802"/>
        <n v="82017"/>
        <n v="99080"/>
        <n v="182202"/>
        <n v="73317"/>
        <n v="69096"/>
        <n v="59888"/>
        <n v="183156"/>
        <n v="192749"/>
        <n v="135325"/>
        <n v="61886"/>
        <n v="44614"/>
        <n v="234469"/>
        <n v="86089"/>
        <n v="82162"/>
        <n v="97807"/>
        <n v="67374"/>
        <n v="215388"/>
        <n v="86478"/>
        <n v="50111"/>
        <n v="71192"/>
        <n v="87216"/>
        <n v="50069"/>
        <n v="151108"/>
        <n v="67398"/>
        <n v="95963"/>
        <n v="194871"/>
        <n v="83934"/>
        <n v="86774"/>
        <n v="64170"/>
        <n v="99169"/>
        <n v="60985"/>
        <n v="126911"/>
        <n v="80921"/>
        <n v="86831"/>
        <n v="72826"/>
        <n v="103058"/>
        <n v="125086"/>
        <n v="67976"/>
        <n v="41859"/>
        <n v="52733"/>
        <n v="64677"/>
        <n v="130274"/>
        <n v="96331"/>
        <n v="62174"/>
        <n v="93017"/>
        <n v="81218"/>
        <n v="68176"/>
        <n v="48415"/>
        <n v="96636"/>
        <n v="91592"/>
        <n v="159724"/>
        <n v="84193"/>
        <n v="87806"/>
        <n v="234723"/>
        <n v="86173"/>
        <n v="97433"/>
        <n v="76352"/>
        <n v="76027"/>
        <n v="63744"/>
        <n v="90770"/>
        <n v="80055"/>
        <n v="249870"/>
        <n v="90258"/>
        <n v="72486"/>
        <n v="85120"/>
        <n v="65702"/>
        <n v="127559"/>
        <n v="73907"/>
        <n v="65341"/>
        <n v="49219"/>
        <n v="66649"/>
        <n v="228822"/>
        <n v="73255"/>
        <n v="94352"/>
        <n v="73955"/>
        <n v="92321"/>
        <n v="99557"/>
        <n v="82462"/>
        <n v="198473"/>
        <n v="99774"/>
        <n v="184648"/>
        <n v="247874"/>
        <n v="68426"/>
        <n v="90901"/>
        <n v="109059"/>
        <n v="70334"/>
        <n v="160385"/>
        <n v="221592"/>
        <n v="91276"/>
        <n v="256561"/>
        <n v="66958"/>
        <n v="71695"/>
        <n v="74854"/>
        <n v="44735"/>
        <n v="86417"/>
        <n v="96548"/>
        <n v="241083"/>
        <n v="95899"/>
        <n v="76202"/>
        <n v="94652"/>
        <n v="63411"/>
        <n v="69110"/>
        <n v="87770"/>
        <n v="167100"/>
        <n v="78153"/>
        <n v="119906"/>
        <n v="91399"/>
        <n v="97336"/>
        <n v="76912"/>
        <n v="246619"/>
        <n v="53929"/>
        <n v="48762"/>
        <n v="75862"/>
        <n v="63196"/>
        <n v="77461"/>
        <n v="43080"/>
        <n v="76505"/>
        <n v="84297"/>
        <n v="68987"/>
        <n v="63318"/>
        <n v="88777"/>
        <n v="120321"/>
        <n v="57446"/>
        <n v="97500"/>
        <n v="41844"/>
        <n v="40063"/>
        <n v="40124"/>
        <n v="95239"/>
        <n v="96366"/>
        <n v="99335"/>
        <n v="73899"/>
        <n v="82806"/>
        <n v="67468"/>
        <n v="63985"/>
        <n v="77903"/>
        <n v="71234"/>
        <n v="40316"/>
        <n v="115145"/>
        <n v="62335"/>
        <n v="92655"/>
        <n v="64462"/>
        <n v="75354"/>
        <n v="83418"/>
        <n v="66660"/>
        <n v="186725"/>
        <n v="68337"/>
        <n v="74170"/>
        <n v="107195"/>
        <n v="88182"/>
        <n v="75780"/>
        <n v="92058"/>
        <n v="88478"/>
        <n v="91679"/>
        <n v="61944"/>
        <n v="90333"/>
        <n v="45286"/>
        <n v="61310"/>
        <n v="87851"/>
        <n v="90535"/>
        <n v="74467"/>
        <n v="69332"/>
        <n v="64505"/>
        <n v="136716"/>
        <n v="101288"/>
        <n v="91400"/>
        <n v="94735"/>
        <n v="132544"/>
        <n v="88730"/>
        <n v="154388"/>
        <n v="80170"/>
        <n v="94618"/>
        <n v="52693"/>
        <n v="72045"/>
        <n v="96566"/>
        <n v="54994"/>
        <n v="61523"/>
        <n v="94815"/>
        <n v="246589"/>
        <n v="148035"/>
        <n v="146961"/>
        <n v="67489"/>
        <n v="166259"/>
        <n v="47032"/>
        <n v="249270"/>
        <n v="154828"/>
        <n v="256420"/>
        <n v="113135"/>
        <n v="122350"/>
        <n v="68728"/>
        <n v="66889"/>
        <n v="135062"/>
        <n v="120341"/>
        <n v="206624"/>
        <n v="64847"/>
        <n v="114441"/>
        <n v="94430"/>
        <n v="104903"/>
        <n v="99017"/>
        <n v="70992"/>
        <n v="242919"/>
        <n v="129708"/>
        <n v="102270"/>
        <n v="100099"/>
        <n v="70996"/>
        <n v="40752"/>
        <n v="50784"/>
        <n v="56154"/>
        <n v="221217"/>
        <n v="190401"/>
        <n v="83066"/>
        <n v="126856"/>
        <n v="121065"/>
        <n v="50341"/>
        <n v="148485"/>
        <n v="46833"/>
        <n v="157969"/>
        <n v="115417"/>
        <n v="69570"/>
        <n v="255230"/>
        <n v="75869"/>
        <n v="86510"/>
        <n v="171217"/>
        <n v="191807"/>
        <n v="74655"/>
        <n v="82300"/>
        <n v="91280"/>
        <n v="126353"/>
        <n v="147752"/>
        <n v="136810"/>
        <n v="183190"/>
        <n v="117278"/>
        <n v="88895"/>
        <n v="168846"/>
        <n v="223055"/>
        <n v="99697"/>
        <n v="148321"/>
        <n v="254057"/>
        <n v="157057"/>
        <n v="68807"/>
        <n v="43391"/>
        <n v="211637"/>
        <n v="91632"/>
        <n v="257194"/>
        <n v="68846"/>
        <n v="155905"/>
        <n v="51513"/>
        <n v="234311"/>
        <n v="157070"/>
        <n v="108780"/>
        <n v="69352"/>
        <n v="74631"/>
        <n v="199783"/>
        <n v="104431"/>
        <n v="186138"/>
        <n v="73779"/>
        <n v="57032"/>
        <n v="171426"/>
        <n v="56686"/>
        <n v="150577"/>
        <n v="58745"/>
        <n v="236314"/>
        <n v="45206"/>
        <n v="122054"/>
        <n v="45061"/>
        <n v="186033"/>
        <n v="121480"/>
        <n v="239394"/>
        <n v="137106"/>
        <n v="108134"/>
        <n v="113950"/>
        <n v="182035"/>
        <n v="59833"/>
        <n v="128468"/>
        <n v="182321"/>
        <n v="92293"/>
        <n v="202680"/>
        <n v="129541"/>
        <n v="77629"/>
        <n v="40897"/>
        <n v="164399"/>
        <n v="143970"/>
        <n v="164396"/>
        <n v="157812"/>
        <n v="103423"/>
        <n v="153961"/>
        <n v="127422"/>
        <n v="203445"/>
        <n v="127626"/>
        <n v="172007"/>
        <n v="219474"/>
        <n v="194723"/>
        <n v="93343"/>
        <n v="41545"/>
        <n v="171360"/>
        <n v="149417"/>
        <n v="151556"/>
        <n v="62749"/>
        <n v="154884"/>
        <n v="80622"/>
        <n v="119397"/>
        <n v="98427"/>
        <n v="176710"/>
        <n v="50994"/>
        <n v="166331"/>
        <n v="151703"/>
        <n v="49998"/>
        <n v="207172"/>
        <n v="66521"/>
        <n v="59100"/>
        <n v="56037"/>
        <n v="80024"/>
        <n v="55854"/>
        <n v="154941"/>
        <n v="219693"/>
        <n v="95372"/>
        <n v="171173"/>
        <n v="201464"/>
        <n v="48340"/>
        <n v="249506"/>
        <n v="149712"/>
        <n v="86658"/>
        <n v="90855"/>
        <n v="89458"/>
        <n v="137995"/>
        <n v="123405"/>
        <n v="73004"/>
        <n v="160832"/>
        <n v="127543"/>
        <n v="218530"/>
        <n v="41429"/>
        <n v="75119"/>
        <n v="65047"/>
        <n v="151413"/>
        <n v="79882"/>
        <n v="82739"/>
        <n v="96719"/>
        <n v="61216"/>
        <n v="124129"/>
        <n v="117518"/>
        <n v="165181"/>
        <n v="79356"/>
        <n v="181452"/>
        <n v="94246"/>
        <n v="63880"/>
        <n v="46845"/>
        <n v="128303"/>
        <n v="151027"/>
        <n v="127972"/>
        <n v="70122"/>
        <n v="155351"/>
        <n v="65334"/>
        <n v="105891"/>
        <n v="59591"/>
        <n v="216949"/>
        <n v="119647"/>
        <n v="117062"/>
        <n v="63137"/>
        <n v="99624"/>
        <n v="108686"/>
        <n v="181216"/>
        <n v="153271"/>
        <n v="54635"/>
        <n v="222224"/>
        <n v="59646"/>
        <n v="157487"/>
        <n v="55369"/>
        <n v="76802"/>
        <n v="253249"/>
        <n v="73200"/>
        <n v="87427"/>
        <n v="88343"/>
        <n v="108826"/>
        <n v="60113"/>
        <n v="151783"/>
        <n v="50733"/>
        <n v="67130"/>
        <n v="64669"/>
        <n v="72126"/>
        <n v="119631"/>
        <n v="158897"/>
        <n v="123640"/>
        <n v="46878"/>
        <n v="98150"/>
        <n v="58993"/>
        <n v="51877"/>
        <n v="81687"/>
        <n v="195200"/>
        <n v="67171"/>
        <n v="96092"/>
        <n v="67837"/>
        <n v="72425"/>
        <n v="93103"/>
        <n v="55457"/>
        <n v="72340"/>
        <n v="97830"/>
        <n v="142731"/>
        <n v="66084"/>
        <n v="102440"/>
        <n v="159567"/>
        <n v="165756"/>
        <n v="75769"/>
        <n v="148991"/>
        <n v="72131"/>
        <n v="89769"/>
        <n v="127616"/>
        <n v="64204"/>
        <n v="67743"/>
        <n v="71677"/>
        <n v="57531"/>
        <n v="83685"/>
        <n v="199176"/>
        <n v="163143"/>
        <n v="147966"/>
        <n v="191026"/>
        <n v="56239"/>
        <n v="44732"/>
        <n v="52621"/>
        <n v="199848"/>
        <n v="154624"/>
        <n v="71111"/>
        <n v="159538"/>
        <n v="109850"/>
        <n v="258081"/>
        <n v="58006"/>
        <n v="62411"/>
        <n v="60930"/>
        <n v="154973"/>
        <n v="74010"/>
        <n v="96598"/>
        <n v="106444"/>
        <n v="133297"/>
        <n v="81828"/>
        <n v="113269"/>
        <n v="122644"/>
        <n v="106428"/>
        <n v="51234"/>
        <n v="56405"/>
        <n v="174607"/>
        <n v="150666"/>
        <n v="171487"/>
        <n v="258498"/>
      </sharedItems>
    </cacheField>
    <cacheField name="Range Salary" numFmtId="164">
      <sharedItems count="3">
        <s v="MIDDLE INCOME"/>
        <s v="HIGH INCOME"/>
        <s v="LOW INCOME"/>
      </sharedItems>
    </cacheField>
    <cacheField name="Bonus %" numFmtId="165">
      <sharedItems containsSemiMixedTypes="0" containsString="0" containsNumber="1" minValue="0" maxValue="0.4"/>
    </cacheField>
    <cacheField name="Bonus ($)" numFmtId="166">
      <sharedItems containsSemiMixedTypes="0" containsString="0" containsNumber="1" minValue="0" maxValue="103370.40000000001"/>
    </cacheField>
    <cacheField name="Country" numFmtId="0">
      <sharedItems count="3">
        <s v="United States"/>
        <s v="Brazil"/>
        <s v="China"/>
      </sharedItems>
    </cacheField>
    <cacheField name="City" numFmtId="0">
      <sharedItems/>
    </cacheField>
    <cacheField name="Exit Date" numFmtId="14">
      <sharedItems containsNonDate="0" containsDate="1" containsMixedTypes="1" minDate="1994-12-18T00:00:00" maxDate="2022-08-18T00:00:00"/>
    </cacheField>
    <cacheField name="Employed" numFmtId="14">
      <sharedItems containsNonDate="0" count="2">
        <s v="Employed"/>
        <s v="Resign"/>
      </sharedItems>
    </cacheField>
  </cacheFields>
  <extLst>
    <ext xmlns:x14="http://schemas.microsoft.com/office/spreadsheetml/2009/9/main" uri="{725AE2AE-9491-48be-B2B4-4EB974FC3084}">
      <x14:pivotCacheDefinition pivotCacheId="4224470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4533"/>
    <x v="0"/>
    <x v="0"/>
    <x v="0"/>
    <x v="0"/>
    <x v="0"/>
    <x v="0"/>
    <n v="29"/>
    <d v="2019-01-25T00:00:00"/>
    <n v="25"/>
    <n v="1"/>
    <x v="0"/>
    <x v="0"/>
    <x v="0"/>
    <x v="0"/>
    <n v="0.06"/>
    <n v="6811.62"/>
    <x v="0"/>
    <s v="Austin"/>
    <s v=""/>
    <x v="0"/>
  </r>
  <r>
    <s v="E03496"/>
    <x v="1"/>
    <x v="1"/>
    <x v="0"/>
    <x v="1"/>
    <x v="0"/>
    <x v="1"/>
    <n v="31"/>
    <d v="2017-11-04T00:00:00"/>
    <n v="4"/>
    <n v="11"/>
    <x v="1"/>
    <x v="1"/>
    <x v="1"/>
    <x v="0"/>
    <n v="0"/>
    <n v="0"/>
    <x v="0"/>
    <s v="Austin"/>
    <d v="2020-03-09T00:00:00"/>
    <x v="1"/>
  </r>
  <r>
    <s v="E02139"/>
    <x v="2"/>
    <x v="2"/>
    <x v="0"/>
    <x v="2"/>
    <x v="1"/>
    <x v="1"/>
    <n v="36"/>
    <d v="2015-09-29T00:00:00"/>
    <n v="29"/>
    <n v="9"/>
    <x v="2"/>
    <x v="2"/>
    <x v="2"/>
    <x v="1"/>
    <n v="0.28999999999999998"/>
    <n v="51823"/>
    <x v="0"/>
    <s v="Seattle"/>
    <s v=""/>
    <x v="0"/>
  </r>
  <r>
    <s v="E00502"/>
    <x v="3"/>
    <x v="1"/>
    <x v="0"/>
    <x v="0"/>
    <x v="1"/>
    <x v="2"/>
    <n v="44"/>
    <d v="2019-01-02T00:00:00"/>
    <n v="2"/>
    <n v="1"/>
    <x v="0"/>
    <x v="0"/>
    <x v="3"/>
    <x v="0"/>
    <n v="0"/>
    <n v="0"/>
    <x v="1"/>
    <s v="Manaus"/>
    <d v="2020-07-08T00:00:00"/>
    <x v="1"/>
  </r>
  <r>
    <s v="E00105"/>
    <x v="4"/>
    <x v="0"/>
    <x v="0"/>
    <x v="1"/>
    <x v="1"/>
    <x v="2"/>
    <n v="38"/>
    <d v="2021-11-16T00:00:00"/>
    <n v="16"/>
    <n v="11"/>
    <x v="1"/>
    <x v="3"/>
    <x v="4"/>
    <x v="0"/>
    <n v="0.09"/>
    <n v="9883.08"/>
    <x v="1"/>
    <s v="Manaus"/>
    <s v=""/>
    <x v="0"/>
  </r>
  <r>
    <s v="E03383"/>
    <x v="5"/>
    <x v="2"/>
    <x v="0"/>
    <x v="1"/>
    <x v="0"/>
    <x v="0"/>
    <n v="26"/>
    <d v="2020-07-28T00:00:00"/>
    <n v="28"/>
    <n v="7"/>
    <x v="3"/>
    <x v="4"/>
    <x v="5"/>
    <x v="1"/>
    <n v="0.27"/>
    <n v="48779.280000000006"/>
    <x v="0"/>
    <s v="Chicago"/>
    <s v=""/>
    <x v="0"/>
  </r>
  <r>
    <s v="E01261"/>
    <x v="6"/>
    <x v="3"/>
    <x v="0"/>
    <x v="1"/>
    <x v="0"/>
    <x v="0"/>
    <n v="55"/>
    <d v="2007-04-05T00:00:00"/>
    <n v="5"/>
    <n v="4"/>
    <x v="4"/>
    <x v="5"/>
    <x v="6"/>
    <x v="2"/>
    <n v="0"/>
    <n v="0"/>
    <x v="0"/>
    <s v="Miami"/>
    <d v="2018-10-12T00:00:00"/>
    <x v="1"/>
  </r>
  <r>
    <s v="E02166"/>
    <x v="7"/>
    <x v="0"/>
    <x v="0"/>
    <x v="2"/>
    <x v="0"/>
    <x v="0"/>
    <n v="55"/>
    <d v="2000-04-28T00:00:00"/>
    <n v="28"/>
    <n v="4"/>
    <x v="4"/>
    <x v="6"/>
    <x v="7"/>
    <x v="0"/>
    <n v="0.05"/>
    <n v="5789.9000000000005"/>
    <x v="0"/>
    <s v="Miami"/>
    <s v=""/>
    <x v="0"/>
  </r>
  <r>
    <s v="E00085"/>
    <x v="8"/>
    <x v="4"/>
    <x v="0"/>
    <x v="3"/>
    <x v="1"/>
    <x v="1"/>
    <n v="56"/>
    <d v="2014-03-16T00:00:00"/>
    <n v="16"/>
    <n v="3"/>
    <x v="5"/>
    <x v="7"/>
    <x v="8"/>
    <x v="1"/>
    <n v="0.4"/>
    <n v="76326"/>
    <x v="0"/>
    <s v="Austin"/>
    <s v=""/>
    <x v="0"/>
  </r>
  <r>
    <s v="E00568"/>
    <x v="9"/>
    <x v="2"/>
    <x v="0"/>
    <x v="0"/>
    <x v="1"/>
    <x v="2"/>
    <n v="27"/>
    <d v="2018-06-25T00:00:00"/>
    <n v="25"/>
    <n v="6"/>
    <x v="6"/>
    <x v="8"/>
    <x v="9"/>
    <x v="1"/>
    <n v="0.21"/>
    <n v="36560.369999999995"/>
    <x v="0"/>
    <s v="Phoenix"/>
    <s v=""/>
    <x v="0"/>
  </r>
  <r>
    <s v="E01486"/>
    <x v="10"/>
    <x v="4"/>
    <x v="0"/>
    <x v="2"/>
    <x v="0"/>
    <x v="1"/>
    <n v="59"/>
    <d v="2011-05-18T00:00:00"/>
    <n v="18"/>
    <n v="5"/>
    <x v="7"/>
    <x v="9"/>
    <x v="10"/>
    <x v="1"/>
    <n v="0.4"/>
    <n v="76885.2"/>
    <x v="0"/>
    <s v="Chicago"/>
    <s v=""/>
    <x v="0"/>
  </r>
  <r>
    <s v="E03689"/>
    <x v="11"/>
    <x v="1"/>
    <x v="0"/>
    <x v="1"/>
    <x v="0"/>
    <x v="0"/>
    <n v="62"/>
    <d v="2003-04-22T00:00:00"/>
    <n v="22"/>
    <n v="4"/>
    <x v="4"/>
    <x v="10"/>
    <x v="11"/>
    <x v="0"/>
    <n v="0"/>
    <n v="0"/>
    <x v="0"/>
    <s v="Seattle"/>
    <s v=""/>
    <x v="0"/>
  </r>
  <r>
    <s v="E03547"/>
    <x v="12"/>
    <x v="5"/>
    <x v="0"/>
    <x v="3"/>
    <x v="0"/>
    <x v="1"/>
    <n v="28"/>
    <d v="2017-05-12T00:00:00"/>
    <n v="12"/>
    <n v="5"/>
    <x v="7"/>
    <x v="1"/>
    <x v="12"/>
    <x v="2"/>
    <n v="0"/>
    <n v="0"/>
    <x v="2"/>
    <s v="Chongqing"/>
    <s v=""/>
    <x v="0"/>
  </r>
  <r>
    <s v="E04742"/>
    <x v="13"/>
    <x v="4"/>
    <x v="0"/>
    <x v="3"/>
    <x v="1"/>
    <x v="2"/>
    <n v="33"/>
    <d v="2020-12-16T00:00:00"/>
    <n v="16"/>
    <n v="12"/>
    <x v="8"/>
    <x v="4"/>
    <x v="13"/>
    <x v="1"/>
    <n v="0.4"/>
    <n v="103370.40000000001"/>
    <x v="1"/>
    <s v="Rio de Janerio"/>
    <s v=""/>
    <x v="0"/>
  </r>
  <r>
    <s v="E04359"/>
    <x v="14"/>
    <x v="4"/>
    <x v="0"/>
    <x v="0"/>
    <x v="0"/>
    <x v="1"/>
    <n v="25"/>
    <d v="2021-02-08T00:00:00"/>
    <n v="8"/>
    <n v="2"/>
    <x v="9"/>
    <x v="3"/>
    <x v="14"/>
    <x v="1"/>
    <n v="0.31"/>
    <n v="61455.33"/>
    <x v="0"/>
    <s v="Miami"/>
    <s v=""/>
    <x v="0"/>
  </r>
  <r>
    <s v="E00276"/>
    <x v="15"/>
    <x v="6"/>
    <x v="0"/>
    <x v="3"/>
    <x v="0"/>
    <x v="0"/>
    <n v="33"/>
    <d v="2013-02-10T00:00:00"/>
    <n v="10"/>
    <n v="2"/>
    <x v="9"/>
    <x v="11"/>
    <x v="15"/>
    <x v="1"/>
    <n v="0.14000000000000001"/>
    <n v="20192.34"/>
    <x v="0"/>
    <s v="Columbus"/>
    <d v="2020-07-17T00:00:00"/>
    <x v="1"/>
  </r>
  <r>
    <s v="E04890"/>
    <x v="16"/>
    <x v="6"/>
    <x v="0"/>
    <x v="0"/>
    <x v="1"/>
    <x v="1"/>
    <n v="49"/>
    <d v="2001-04-02T00:00:00"/>
    <n v="2"/>
    <n v="4"/>
    <x v="4"/>
    <x v="12"/>
    <x v="16"/>
    <x v="0"/>
    <n v="0.12"/>
    <n v="15494.88"/>
    <x v="2"/>
    <s v="Shanghai"/>
    <s v=""/>
    <x v="0"/>
  </r>
  <r>
    <s v="E01921"/>
    <x v="17"/>
    <x v="6"/>
    <x v="0"/>
    <x v="0"/>
    <x v="1"/>
    <x v="0"/>
    <n v="55"/>
    <d v="2011-01-09T00:00:00"/>
    <n v="9"/>
    <n v="1"/>
    <x v="0"/>
    <x v="9"/>
    <x v="17"/>
    <x v="0"/>
    <n v="0.1"/>
    <n v="13852.1"/>
    <x v="0"/>
    <s v="Miami"/>
    <s v=""/>
    <x v="0"/>
  </r>
  <r>
    <s v="E01309"/>
    <x v="18"/>
    <x v="2"/>
    <x v="0"/>
    <x v="2"/>
    <x v="1"/>
    <x v="1"/>
    <n v="58"/>
    <d v="2003-05-14T00:00:00"/>
    <n v="14"/>
    <n v="5"/>
    <x v="7"/>
    <x v="10"/>
    <x v="18"/>
    <x v="1"/>
    <n v="0.28999999999999998"/>
    <n v="50190.59"/>
    <x v="0"/>
    <s v="Columbus"/>
    <s v=""/>
    <x v="0"/>
  </r>
  <r>
    <s v="E02555"/>
    <x v="19"/>
    <x v="1"/>
    <x v="0"/>
    <x v="0"/>
    <x v="0"/>
    <x v="2"/>
    <n v="38"/>
    <d v="2008-07-05T00:00:00"/>
    <n v="5"/>
    <n v="7"/>
    <x v="3"/>
    <x v="13"/>
    <x v="19"/>
    <x v="0"/>
    <n v="0"/>
    <n v="0"/>
    <x v="1"/>
    <s v="Sao Paulo"/>
    <s v=""/>
    <x v="0"/>
  </r>
  <r>
    <s v="E02062"/>
    <x v="20"/>
    <x v="5"/>
    <x v="0"/>
    <x v="2"/>
    <x v="1"/>
    <x v="2"/>
    <n v="55"/>
    <d v="1996-06-26T00:00:00"/>
    <n v="26"/>
    <n v="6"/>
    <x v="6"/>
    <x v="14"/>
    <x v="20"/>
    <x v="2"/>
    <n v="0"/>
    <n v="0"/>
    <x v="1"/>
    <s v="Rio de Janerio"/>
    <s v=""/>
    <x v="0"/>
  </r>
  <r>
    <s v="E00825"/>
    <x v="21"/>
    <x v="1"/>
    <x v="0"/>
    <x v="3"/>
    <x v="1"/>
    <x v="2"/>
    <n v="41"/>
    <d v="2016-06-12T00:00:00"/>
    <n v="12"/>
    <n v="6"/>
    <x v="6"/>
    <x v="15"/>
    <x v="21"/>
    <x v="0"/>
    <n v="0"/>
    <n v="0"/>
    <x v="0"/>
    <s v="Columbus"/>
    <s v=""/>
    <x v="0"/>
  </r>
  <r>
    <s v="E04800"/>
    <x v="22"/>
    <x v="1"/>
    <x v="0"/>
    <x v="0"/>
    <x v="0"/>
    <x v="1"/>
    <n v="40"/>
    <d v="2016-01-15T00:00:00"/>
    <n v="15"/>
    <n v="1"/>
    <x v="0"/>
    <x v="15"/>
    <x v="22"/>
    <x v="0"/>
    <n v="0"/>
    <n v="0"/>
    <x v="2"/>
    <s v="Chengdu"/>
    <s v=""/>
    <x v="0"/>
  </r>
  <r>
    <s v="E04477"/>
    <x v="23"/>
    <x v="1"/>
    <x v="0"/>
    <x v="1"/>
    <x v="0"/>
    <x v="0"/>
    <n v="27"/>
    <d v="2021-10-13T00:00:00"/>
    <n v="13"/>
    <n v="10"/>
    <x v="10"/>
    <x v="3"/>
    <x v="23"/>
    <x v="0"/>
    <n v="0"/>
    <n v="0"/>
    <x v="0"/>
    <s v="Seattle"/>
    <s v=""/>
    <x v="0"/>
  </r>
  <r>
    <s v="E04126"/>
    <x v="24"/>
    <x v="1"/>
    <x v="0"/>
    <x v="0"/>
    <x v="0"/>
    <x v="3"/>
    <n v="51"/>
    <d v="2020-10-09T00:00:00"/>
    <n v="9"/>
    <n v="10"/>
    <x v="10"/>
    <x v="4"/>
    <x v="24"/>
    <x v="0"/>
    <n v="0"/>
    <n v="0"/>
    <x v="0"/>
    <s v="Chicago"/>
    <s v=""/>
    <x v="0"/>
  </r>
  <r>
    <s v="E00702"/>
    <x v="25"/>
    <x v="6"/>
    <x v="0"/>
    <x v="0"/>
    <x v="0"/>
    <x v="1"/>
    <n v="45"/>
    <d v="2006-12-12T00:00:00"/>
    <n v="12"/>
    <n v="12"/>
    <x v="8"/>
    <x v="16"/>
    <x v="25"/>
    <x v="1"/>
    <n v="0.14000000000000001"/>
    <n v="20935.18"/>
    <x v="0"/>
    <s v="Seattle"/>
    <s v=""/>
    <x v="0"/>
  </r>
  <r>
    <s v="E01753"/>
    <x v="26"/>
    <x v="0"/>
    <x v="0"/>
    <x v="1"/>
    <x v="0"/>
    <x v="1"/>
    <n v="40"/>
    <d v="2018-02-16T00:00:00"/>
    <n v="16"/>
    <n v="2"/>
    <x v="9"/>
    <x v="8"/>
    <x v="26"/>
    <x v="0"/>
    <n v="0.05"/>
    <n v="6045.25"/>
    <x v="0"/>
    <s v="Seattle"/>
    <s v=""/>
    <x v="0"/>
  </r>
  <r>
    <s v="E00556"/>
    <x v="27"/>
    <x v="2"/>
    <x v="0"/>
    <x v="0"/>
    <x v="0"/>
    <x v="0"/>
    <n v="29"/>
    <d v="2017-02-19T00:00:00"/>
    <n v="19"/>
    <n v="2"/>
    <x v="9"/>
    <x v="1"/>
    <x v="27"/>
    <x v="1"/>
    <n v="0.28999999999999998"/>
    <n v="52737.659999999996"/>
    <x v="0"/>
    <s v="Seattle"/>
    <d v="2020-04-24T00:00:00"/>
    <x v="1"/>
  </r>
  <r>
    <s v="E03972"/>
    <x v="28"/>
    <x v="1"/>
    <x v="0"/>
    <x v="2"/>
    <x v="0"/>
    <x v="2"/>
    <n v="58"/>
    <d v="1994-09-15T00:00:00"/>
    <n v="15"/>
    <n v="9"/>
    <x v="2"/>
    <x v="17"/>
    <x v="28"/>
    <x v="0"/>
    <n v="0"/>
    <n v="0"/>
    <x v="1"/>
    <s v="Rio de Janerio"/>
    <d v="2016-10-03T00:00:00"/>
    <x v="1"/>
  </r>
  <r>
    <s v="E03630"/>
    <x v="29"/>
    <x v="2"/>
    <x v="0"/>
    <x v="2"/>
    <x v="0"/>
    <x v="0"/>
    <n v="36"/>
    <d v="2016-09-03T00:00:00"/>
    <n v="3"/>
    <n v="9"/>
    <x v="2"/>
    <x v="15"/>
    <x v="29"/>
    <x v="1"/>
    <n v="0.28000000000000003"/>
    <n v="42111.72"/>
    <x v="0"/>
    <s v="Chicago"/>
    <s v=""/>
    <x v="0"/>
  </r>
  <r>
    <s v="E02652"/>
    <x v="30"/>
    <x v="0"/>
    <x v="0"/>
    <x v="1"/>
    <x v="0"/>
    <x v="1"/>
    <n v="63"/>
    <d v="2015-07-29T00:00:00"/>
    <n v="29"/>
    <n v="7"/>
    <x v="3"/>
    <x v="2"/>
    <x v="30"/>
    <x v="0"/>
    <n v="0.05"/>
    <n v="5186.2000000000007"/>
    <x v="2"/>
    <s v="Shanghai"/>
    <s v=""/>
    <x v="0"/>
  </r>
  <r>
    <s v="E03327"/>
    <x v="31"/>
    <x v="6"/>
    <x v="0"/>
    <x v="2"/>
    <x v="1"/>
    <x v="1"/>
    <n v="55"/>
    <d v="2006-06-20T00:00:00"/>
    <n v="20"/>
    <n v="6"/>
    <x v="6"/>
    <x v="16"/>
    <x v="31"/>
    <x v="1"/>
    <n v="0.12"/>
    <n v="17115.36"/>
    <x v="2"/>
    <s v="Chongqing"/>
    <s v=""/>
    <x v="0"/>
  </r>
  <r>
    <s v="E00515"/>
    <x v="32"/>
    <x v="6"/>
    <x v="0"/>
    <x v="1"/>
    <x v="0"/>
    <x v="2"/>
    <n v="40"/>
    <d v="2019-01-23T00:00:00"/>
    <n v="23"/>
    <n v="1"/>
    <x v="0"/>
    <x v="0"/>
    <x v="32"/>
    <x v="1"/>
    <n v="0.1"/>
    <n v="15903.1"/>
    <x v="0"/>
    <s v="Miami"/>
    <s v=""/>
    <x v="0"/>
  </r>
  <r>
    <s v="E00500"/>
    <x v="33"/>
    <x v="2"/>
    <x v="0"/>
    <x v="0"/>
    <x v="0"/>
    <x v="1"/>
    <n v="55"/>
    <d v="2010-06-11T00:00:00"/>
    <n v="11"/>
    <n v="6"/>
    <x v="6"/>
    <x v="18"/>
    <x v="33"/>
    <x v="1"/>
    <n v="0.25"/>
    <n v="46847.25"/>
    <x v="2"/>
    <s v="Chengdu"/>
    <s v=""/>
    <x v="0"/>
  </r>
  <r>
    <s v="E02728"/>
    <x v="34"/>
    <x v="1"/>
    <x v="0"/>
    <x v="2"/>
    <x v="0"/>
    <x v="1"/>
    <n v="34"/>
    <d v="2011-07-26T00:00:00"/>
    <n v="26"/>
    <n v="7"/>
    <x v="3"/>
    <x v="9"/>
    <x v="34"/>
    <x v="0"/>
    <n v="0"/>
    <n v="0"/>
    <x v="2"/>
    <s v="Beijing"/>
    <s v=""/>
    <x v="0"/>
  </r>
  <r>
    <s v="E01089"/>
    <x v="35"/>
    <x v="3"/>
    <x v="0"/>
    <x v="0"/>
    <x v="0"/>
    <x v="0"/>
    <n v="43"/>
    <d v="2017-10-20T00:00:00"/>
    <n v="20"/>
    <n v="10"/>
    <x v="10"/>
    <x v="1"/>
    <x v="35"/>
    <x v="2"/>
    <n v="0"/>
    <n v="0"/>
    <x v="0"/>
    <s v="Phoenix"/>
    <s v=""/>
    <x v="0"/>
  </r>
  <r>
    <s v="E04194"/>
    <x v="36"/>
    <x v="2"/>
    <x v="0"/>
    <x v="1"/>
    <x v="1"/>
    <x v="1"/>
    <n v="55"/>
    <d v="2010-10-17T00:00:00"/>
    <n v="17"/>
    <n v="10"/>
    <x v="10"/>
    <x v="18"/>
    <x v="36"/>
    <x v="1"/>
    <n v="0.23"/>
    <n v="43407.21"/>
    <x v="2"/>
    <s v="Chengdu"/>
    <s v=""/>
    <x v="0"/>
  </r>
  <r>
    <s v="E02632"/>
    <x v="37"/>
    <x v="5"/>
    <x v="0"/>
    <x v="3"/>
    <x v="1"/>
    <x v="2"/>
    <n v="56"/>
    <d v="1995-04-13T00:00:00"/>
    <n v="13"/>
    <n v="4"/>
    <x v="4"/>
    <x v="19"/>
    <x v="37"/>
    <x v="2"/>
    <n v="0"/>
    <n v="0"/>
    <x v="1"/>
    <s v="Manaus"/>
    <s v=""/>
    <x v="0"/>
  </r>
  <r>
    <s v="E02534"/>
    <x v="38"/>
    <x v="6"/>
    <x v="0"/>
    <x v="3"/>
    <x v="1"/>
    <x v="0"/>
    <n v="55"/>
    <d v="2004-05-28T00:00:00"/>
    <n v="28"/>
    <n v="5"/>
    <x v="7"/>
    <x v="20"/>
    <x v="38"/>
    <x v="1"/>
    <n v="0.12"/>
    <n v="19186.2"/>
    <x v="0"/>
    <s v="Columbus"/>
    <s v=""/>
    <x v="0"/>
  </r>
  <r>
    <s v="E03880"/>
    <x v="39"/>
    <x v="5"/>
    <x v="0"/>
    <x v="1"/>
    <x v="1"/>
    <x v="0"/>
    <n v="56"/>
    <d v="2019-12-25T00:00:00"/>
    <n v="25"/>
    <n v="12"/>
    <x v="8"/>
    <x v="0"/>
    <x v="39"/>
    <x v="2"/>
    <n v="0"/>
    <n v="0"/>
    <x v="0"/>
    <s v="Phoenix"/>
    <s v=""/>
    <x v="0"/>
  </r>
  <r>
    <s v="E02337"/>
    <x v="40"/>
    <x v="5"/>
    <x v="0"/>
    <x v="3"/>
    <x v="1"/>
    <x v="1"/>
    <n v="27"/>
    <d v="2019-08-24T00:00:00"/>
    <n v="24"/>
    <n v="8"/>
    <x v="11"/>
    <x v="0"/>
    <x v="40"/>
    <x v="2"/>
    <n v="0"/>
    <n v="0"/>
    <x v="2"/>
    <s v="Chongqing"/>
    <s v=""/>
    <x v="0"/>
  </r>
  <r>
    <s v="E01416"/>
    <x v="41"/>
    <x v="3"/>
    <x v="0"/>
    <x v="0"/>
    <x v="0"/>
    <x v="3"/>
    <n v="30"/>
    <d v="2020-10-20T00:00:00"/>
    <n v="20"/>
    <n v="10"/>
    <x v="10"/>
    <x v="4"/>
    <x v="41"/>
    <x v="2"/>
    <n v="0"/>
    <n v="0"/>
    <x v="0"/>
    <s v="Phoenix"/>
    <s v=""/>
    <x v="0"/>
  </r>
  <r>
    <s v="E00624"/>
    <x v="42"/>
    <x v="2"/>
    <x v="0"/>
    <x v="1"/>
    <x v="0"/>
    <x v="0"/>
    <n v="41"/>
    <d v="2013-06-04T00:00:00"/>
    <n v="4"/>
    <n v="6"/>
    <x v="6"/>
    <x v="11"/>
    <x v="42"/>
    <x v="1"/>
    <n v="0.26"/>
    <n v="43556.76"/>
    <x v="0"/>
    <s v="Miami"/>
    <s v=""/>
    <x v="0"/>
  </r>
  <r>
    <s v="E04817"/>
    <x v="43"/>
    <x v="1"/>
    <x v="0"/>
    <x v="2"/>
    <x v="1"/>
    <x v="2"/>
    <n v="53"/>
    <d v="2004-12-23T00:00:00"/>
    <n v="23"/>
    <n v="12"/>
    <x v="8"/>
    <x v="20"/>
    <x v="43"/>
    <x v="0"/>
    <n v="0"/>
    <n v="0"/>
    <x v="1"/>
    <s v="Sao Paulo"/>
    <s v=""/>
    <x v="0"/>
  </r>
  <r>
    <s v="E02960"/>
    <x v="44"/>
    <x v="1"/>
    <x v="0"/>
    <x v="0"/>
    <x v="1"/>
    <x v="0"/>
    <n v="56"/>
    <d v="2018-03-10T00:00:00"/>
    <n v="10"/>
    <n v="3"/>
    <x v="5"/>
    <x v="8"/>
    <x v="44"/>
    <x v="0"/>
    <n v="0"/>
    <n v="0"/>
    <x v="0"/>
    <s v="Chicago"/>
    <s v=""/>
    <x v="0"/>
  </r>
  <r>
    <s v="E00826"/>
    <x v="45"/>
    <x v="5"/>
    <x v="0"/>
    <x v="3"/>
    <x v="1"/>
    <x v="1"/>
    <n v="55"/>
    <d v="2011-12-22T00:00:00"/>
    <n v="22"/>
    <n v="12"/>
    <x v="8"/>
    <x v="9"/>
    <x v="45"/>
    <x v="2"/>
    <n v="0"/>
    <n v="0"/>
    <x v="2"/>
    <s v="Chongqing"/>
    <s v=""/>
    <x v="0"/>
  </r>
  <r>
    <s v="E00864"/>
    <x v="46"/>
    <x v="0"/>
    <x v="0"/>
    <x v="1"/>
    <x v="1"/>
    <x v="2"/>
    <n v="46"/>
    <d v="2010-04-24T00:00:00"/>
    <n v="24"/>
    <n v="4"/>
    <x v="4"/>
    <x v="18"/>
    <x v="46"/>
    <x v="0"/>
    <n v="0.06"/>
    <n v="6158.16"/>
    <x v="0"/>
    <s v="Seattle"/>
    <s v=""/>
    <x v="0"/>
  </r>
  <r>
    <s v="E04213"/>
    <x v="47"/>
    <x v="0"/>
    <x v="0"/>
    <x v="3"/>
    <x v="1"/>
    <x v="1"/>
    <n v="52"/>
    <d v="2021-11-19T00:00:00"/>
    <n v="19"/>
    <n v="11"/>
    <x v="1"/>
    <x v="3"/>
    <x v="47"/>
    <x v="0"/>
    <n v="0.08"/>
    <n v="8880.48"/>
    <x v="2"/>
    <s v="Chongqing"/>
    <s v=""/>
    <x v="0"/>
  </r>
  <r>
    <s v="E03305"/>
    <x v="48"/>
    <x v="0"/>
    <x v="0"/>
    <x v="1"/>
    <x v="1"/>
    <x v="0"/>
    <n v="31"/>
    <d v="2014-10-07T00:00:00"/>
    <n v="7"/>
    <n v="10"/>
    <x v="10"/>
    <x v="7"/>
    <x v="48"/>
    <x v="0"/>
    <n v="7.0000000000000007E-2"/>
    <n v="8043.77"/>
    <x v="0"/>
    <s v="Chicago"/>
    <s v=""/>
    <x v="0"/>
  </r>
  <r>
    <s v="E04403"/>
    <x v="49"/>
    <x v="0"/>
    <x v="0"/>
    <x v="1"/>
    <x v="0"/>
    <x v="1"/>
    <n v="34"/>
    <d v="2012-02-13T00:00:00"/>
    <n v="13"/>
    <n v="2"/>
    <x v="9"/>
    <x v="21"/>
    <x v="49"/>
    <x v="0"/>
    <n v="7.0000000000000007E-2"/>
    <n v="8309.5600000000013"/>
    <x v="2"/>
    <s v="Shanghai"/>
    <s v=""/>
    <x v="0"/>
  </r>
  <r>
    <s v="E00103"/>
    <x v="50"/>
    <x v="2"/>
    <x v="0"/>
    <x v="1"/>
    <x v="1"/>
    <x v="1"/>
    <n v="29"/>
    <d v="2017-06-28T00:00:00"/>
    <n v="28"/>
    <n v="6"/>
    <x v="6"/>
    <x v="1"/>
    <x v="50"/>
    <x v="1"/>
    <n v="0.2"/>
    <n v="39529.800000000003"/>
    <x v="0"/>
    <s v="Columbus"/>
    <s v=""/>
    <x v="0"/>
  </r>
  <r>
    <s v="E04487"/>
    <x v="51"/>
    <x v="1"/>
    <x v="0"/>
    <x v="1"/>
    <x v="1"/>
    <x v="1"/>
    <n v="45"/>
    <d v="2020-06-17T00:00:00"/>
    <n v="17"/>
    <n v="6"/>
    <x v="6"/>
    <x v="4"/>
    <x v="51"/>
    <x v="0"/>
    <n v="0"/>
    <n v="0"/>
    <x v="2"/>
    <s v="Beijing"/>
    <s v=""/>
    <x v="0"/>
  </r>
  <r>
    <s v="E03113"/>
    <x v="52"/>
    <x v="0"/>
    <x v="0"/>
    <x v="3"/>
    <x v="1"/>
    <x v="1"/>
    <n v="50"/>
    <d v="2012-09-03T00:00:00"/>
    <n v="3"/>
    <n v="9"/>
    <x v="2"/>
    <x v="21"/>
    <x v="52"/>
    <x v="0"/>
    <n v="0.08"/>
    <n v="8162.64"/>
    <x v="0"/>
    <s v="Austin"/>
    <s v=""/>
    <x v="0"/>
  </r>
  <r>
    <s v="E04536"/>
    <x v="53"/>
    <x v="6"/>
    <x v="0"/>
    <x v="1"/>
    <x v="1"/>
    <x v="0"/>
    <n v="48"/>
    <d v="2010-07-30T00:00:00"/>
    <n v="30"/>
    <n v="7"/>
    <x v="3"/>
    <x v="18"/>
    <x v="53"/>
    <x v="0"/>
    <n v="0.12"/>
    <n v="14972.88"/>
    <x v="0"/>
    <s v="Phoenix"/>
    <s v=""/>
    <x v="0"/>
  </r>
  <r>
    <s v="E04131"/>
    <x v="54"/>
    <x v="5"/>
    <x v="0"/>
    <x v="0"/>
    <x v="1"/>
    <x v="1"/>
    <n v="40"/>
    <d v="2018-12-06T00:00:00"/>
    <n v="6"/>
    <n v="12"/>
    <x v="8"/>
    <x v="8"/>
    <x v="54"/>
    <x v="2"/>
    <n v="0"/>
    <n v="0"/>
    <x v="0"/>
    <s v="Columbus"/>
    <s v=""/>
    <x v="0"/>
  </r>
  <r>
    <s v="E00184"/>
    <x v="55"/>
    <x v="5"/>
    <x v="0"/>
    <x v="0"/>
    <x v="0"/>
    <x v="2"/>
    <n v="58"/>
    <d v="2010-04-19T00:00:00"/>
    <n v="19"/>
    <n v="4"/>
    <x v="4"/>
    <x v="18"/>
    <x v="55"/>
    <x v="2"/>
    <n v="0"/>
    <n v="0"/>
    <x v="1"/>
    <s v="Rio de Janerio"/>
    <s v=""/>
    <x v="0"/>
  </r>
  <r>
    <s v="E00380"/>
    <x v="56"/>
    <x v="4"/>
    <x v="0"/>
    <x v="1"/>
    <x v="1"/>
    <x v="0"/>
    <n v="48"/>
    <d v="2007-04-25T00:00:00"/>
    <n v="25"/>
    <n v="4"/>
    <x v="4"/>
    <x v="5"/>
    <x v="56"/>
    <x v="1"/>
    <n v="0.36"/>
    <n v="78401.87999999999"/>
    <x v="0"/>
    <s v="Seattle"/>
    <s v=""/>
    <x v="0"/>
  </r>
  <r>
    <s v="E02781"/>
    <x v="57"/>
    <x v="2"/>
    <x v="0"/>
    <x v="0"/>
    <x v="1"/>
    <x v="1"/>
    <n v="63"/>
    <d v="2007-03-06T00:00:00"/>
    <n v="6"/>
    <n v="3"/>
    <x v="5"/>
    <x v="5"/>
    <x v="57"/>
    <x v="1"/>
    <n v="0.15"/>
    <n v="28956.6"/>
    <x v="0"/>
    <s v="Miami"/>
    <s v=""/>
    <x v="0"/>
  </r>
  <r>
    <s v="E02881"/>
    <x v="58"/>
    <x v="1"/>
    <x v="0"/>
    <x v="0"/>
    <x v="1"/>
    <x v="1"/>
    <n v="43"/>
    <d v="2014-01-23T00:00:00"/>
    <n v="23"/>
    <n v="1"/>
    <x v="0"/>
    <x v="7"/>
    <x v="58"/>
    <x v="0"/>
    <n v="0"/>
    <n v="0"/>
    <x v="2"/>
    <s v="Chengdu"/>
    <s v=""/>
    <x v="0"/>
  </r>
  <r>
    <s v="E03750"/>
    <x v="59"/>
    <x v="3"/>
    <x v="0"/>
    <x v="1"/>
    <x v="0"/>
    <x v="1"/>
    <n v="28"/>
    <d v="2018-08-24T00:00:00"/>
    <n v="24"/>
    <n v="8"/>
    <x v="11"/>
    <x v="8"/>
    <x v="59"/>
    <x v="2"/>
    <n v="0"/>
    <n v="0"/>
    <x v="0"/>
    <s v="Phoenix"/>
    <s v=""/>
    <x v="0"/>
  </r>
  <r>
    <s v="E01123"/>
    <x v="60"/>
    <x v="2"/>
    <x v="0"/>
    <x v="3"/>
    <x v="1"/>
    <x v="0"/>
    <n v="27"/>
    <d v="2021-07-16T00:00:00"/>
    <n v="16"/>
    <n v="7"/>
    <x v="3"/>
    <x v="3"/>
    <x v="60"/>
    <x v="1"/>
    <n v="0.16"/>
    <n v="25881.440000000002"/>
    <x v="0"/>
    <s v="Miami"/>
    <s v=""/>
    <x v="0"/>
  </r>
  <r>
    <s v="E01883"/>
    <x v="61"/>
    <x v="6"/>
    <x v="0"/>
    <x v="1"/>
    <x v="1"/>
    <x v="2"/>
    <n v="28"/>
    <d v="2019-07-06T00:00:00"/>
    <n v="6"/>
    <n v="7"/>
    <x v="3"/>
    <x v="0"/>
    <x v="61"/>
    <x v="1"/>
    <n v="0.15"/>
    <n v="22805.399999999998"/>
    <x v="1"/>
    <s v="Rio de Janerio"/>
    <s v=""/>
    <x v="0"/>
  </r>
  <r>
    <s v="E03642"/>
    <x v="62"/>
    <x v="0"/>
    <x v="0"/>
    <x v="3"/>
    <x v="1"/>
    <x v="0"/>
    <n v="38"/>
    <d v="2015-08-12T00:00:00"/>
    <n v="12"/>
    <n v="8"/>
    <x v="11"/>
    <x v="2"/>
    <x v="62"/>
    <x v="0"/>
    <n v="0.05"/>
    <n v="5342.9000000000005"/>
    <x v="0"/>
    <s v="Seattle"/>
    <s v=""/>
    <x v="0"/>
  </r>
  <r>
    <s v="E02563"/>
    <x v="63"/>
    <x v="4"/>
    <x v="0"/>
    <x v="3"/>
    <x v="1"/>
    <x v="0"/>
    <n v="36"/>
    <d v="2020-01-13T00:00:00"/>
    <n v="13"/>
    <n v="1"/>
    <x v="0"/>
    <x v="4"/>
    <x v="63"/>
    <x v="1"/>
    <n v="0.4"/>
    <n v="101317.6"/>
    <x v="0"/>
    <s v="Miami"/>
    <s v=""/>
    <x v="0"/>
  </r>
  <r>
    <s v="E03694"/>
    <x v="64"/>
    <x v="6"/>
    <x v="0"/>
    <x v="3"/>
    <x v="1"/>
    <x v="3"/>
    <n v="31"/>
    <d v="2017-01-20T00:00:00"/>
    <n v="20"/>
    <n v="1"/>
    <x v="0"/>
    <x v="1"/>
    <x v="64"/>
    <x v="0"/>
    <n v="0.1"/>
    <n v="12462.900000000001"/>
    <x v="0"/>
    <s v="Columbus"/>
    <s v=""/>
    <x v="0"/>
  </r>
  <r>
    <s v="E03220"/>
    <x v="65"/>
    <x v="0"/>
    <x v="0"/>
    <x v="2"/>
    <x v="0"/>
    <x v="2"/>
    <n v="34"/>
    <d v="2018-06-04T00:00:00"/>
    <n v="4"/>
    <n v="6"/>
    <x v="6"/>
    <x v="8"/>
    <x v="65"/>
    <x v="0"/>
    <n v="0.08"/>
    <n v="10266.32"/>
    <x v="0"/>
    <s v="Phoenix"/>
    <s v=""/>
    <x v="0"/>
  </r>
  <r>
    <s v="E01877"/>
    <x v="66"/>
    <x v="5"/>
    <x v="0"/>
    <x v="0"/>
    <x v="1"/>
    <x v="2"/>
    <n v="33"/>
    <d v="2018-05-27T00:00:00"/>
    <n v="27"/>
    <n v="5"/>
    <x v="7"/>
    <x v="8"/>
    <x v="66"/>
    <x v="2"/>
    <n v="0"/>
    <n v="0"/>
    <x v="0"/>
    <s v="Seattle"/>
    <s v=""/>
    <x v="0"/>
  </r>
  <r>
    <s v="E00145"/>
    <x v="67"/>
    <x v="5"/>
    <x v="0"/>
    <x v="0"/>
    <x v="1"/>
    <x v="0"/>
    <n v="28"/>
    <d v="2019-05-25T00:00:00"/>
    <n v="25"/>
    <n v="5"/>
    <x v="7"/>
    <x v="0"/>
    <x v="67"/>
    <x v="2"/>
    <n v="0"/>
    <n v="0"/>
    <x v="0"/>
    <s v="Miami"/>
    <s v=""/>
    <x v="0"/>
  </r>
  <r>
    <s v="E04150"/>
    <x v="68"/>
    <x v="5"/>
    <x v="0"/>
    <x v="2"/>
    <x v="1"/>
    <x v="1"/>
    <n v="54"/>
    <d v="2006-12-29T00:00:00"/>
    <n v="29"/>
    <n v="12"/>
    <x v="8"/>
    <x v="16"/>
    <x v="68"/>
    <x v="2"/>
    <n v="0"/>
    <n v="0"/>
    <x v="0"/>
    <s v="Columbus"/>
    <s v=""/>
    <x v="0"/>
  </r>
  <r>
    <s v="E03349"/>
    <x v="69"/>
    <x v="2"/>
    <x v="0"/>
    <x v="1"/>
    <x v="0"/>
    <x v="1"/>
    <n v="35"/>
    <d v="2017-08-16T00:00:00"/>
    <n v="16"/>
    <n v="8"/>
    <x v="11"/>
    <x v="1"/>
    <x v="69"/>
    <x v="1"/>
    <n v="0.23"/>
    <n v="41711.880000000005"/>
    <x v="2"/>
    <s v="Beijing"/>
    <s v=""/>
    <x v="0"/>
  </r>
  <r>
    <s v="E04766"/>
    <x v="70"/>
    <x v="4"/>
    <x v="0"/>
    <x v="0"/>
    <x v="1"/>
    <x v="1"/>
    <n v="38"/>
    <d v="2012-12-13T00:00:00"/>
    <n v="13"/>
    <n v="12"/>
    <x v="8"/>
    <x v="21"/>
    <x v="70"/>
    <x v="1"/>
    <n v="0.32"/>
    <n v="61302.720000000001"/>
    <x v="0"/>
    <s v="Austin"/>
    <s v=""/>
    <x v="0"/>
  </r>
  <r>
    <s v="E01465"/>
    <x v="71"/>
    <x v="6"/>
    <x v="0"/>
    <x v="3"/>
    <x v="1"/>
    <x v="0"/>
    <n v="62"/>
    <d v="2009-01-30T00:00:00"/>
    <n v="30"/>
    <n v="1"/>
    <x v="0"/>
    <x v="22"/>
    <x v="71"/>
    <x v="1"/>
    <n v="0.13"/>
    <n v="19572.150000000001"/>
    <x v="0"/>
    <s v="Phoenix"/>
    <s v=""/>
    <x v="0"/>
  </r>
  <r>
    <s v="E01249"/>
    <x v="72"/>
    <x v="4"/>
    <x v="0"/>
    <x v="1"/>
    <x v="0"/>
    <x v="0"/>
    <n v="41"/>
    <d v="2013-08-17T00:00:00"/>
    <n v="17"/>
    <n v="8"/>
    <x v="11"/>
    <x v="11"/>
    <x v="72"/>
    <x v="1"/>
    <n v="0.3"/>
    <n v="70685.7"/>
    <x v="0"/>
    <s v="Seattle"/>
    <s v=""/>
    <x v="0"/>
  </r>
  <r>
    <s v="E02923"/>
    <x v="73"/>
    <x v="1"/>
    <x v="0"/>
    <x v="1"/>
    <x v="0"/>
    <x v="1"/>
    <n v="54"/>
    <d v="2016-05-04T00:00:00"/>
    <n v="4"/>
    <n v="5"/>
    <x v="7"/>
    <x v="15"/>
    <x v="73"/>
    <x v="0"/>
    <n v="0"/>
    <n v="0"/>
    <x v="0"/>
    <s v="Chicago"/>
    <s v=""/>
    <x v="0"/>
  </r>
  <r>
    <s v="E04415"/>
    <x v="74"/>
    <x v="2"/>
    <x v="0"/>
    <x v="3"/>
    <x v="1"/>
    <x v="1"/>
    <n v="60"/>
    <d v="2004-05-14T00:00:00"/>
    <n v="14"/>
    <n v="5"/>
    <x v="7"/>
    <x v="20"/>
    <x v="74"/>
    <x v="1"/>
    <n v="0.26"/>
    <n v="48458.28"/>
    <x v="2"/>
    <s v="Chongqing"/>
    <s v=""/>
    <x v="0"/>
  </r>
  <r>
    <s v="E02307"/>
    <x v="75"/>
    <x v="2"/>
    <x v="0"/>
    <x v="2"/>
    <x v="1"/>
    <x v="0"/>
    <n v="42"/>
    <d v="2009-06-04T00:00:00"/>
    <n v="4"/>
    <n v="6"/>
    <x v="6"/>
    <x v="22"/>
    <x v="75"/>
    <x v="1"/>
    <n v="0.26"/>
    <n v="45265.74"/>
    <x v="0"/>
    <s v="Austin"/>
    <s v=""/>
    <x v="0"/>
  </r>
  <r>
    <s v="E01396"/>
    <x v="76"/>
    <x v="3"/>
    <x v="0"/>
    <x v="2"/>
    <x v="0"/>
    <x v="1"/>
    <n v="43"/>
    <d v="2014-02-10T00:00:00"/>
    <n v="10"/>
    <n v="2"/>
    <x v="9"/>
    <x v="7"/>
    <x v="76"/>
    <x v="2"/>
    <n v="0"/>
    <n v="0"/>
    <x v="2"/>
    <s v="Chengdu"/>
    <s v=""/>
    <x v="0"/>
  </r>
  <r>
    <s v="E03289"/>
    <x v="77"/>
    <x v="4"/>
    <x v="0"/>
    <x v="0"/>
    <x v="0"/>
    <x v="1"/>
    <n v="64"/>
    <d v="2013-03-29T00:00:00"/>
    <n v="29"/>
    <n v="3"/>
    <x v="5"/>
    <x v="11"/>
    <x v="77"/>
    <x v="1"/>
    <n v="0.4"/>
    <n v="100930"/>
    <x v="0"/>
    <s v="Columbus"/>
    <s v=""/>
    <x v="0"/>
  </r>
  <r>
    <s v="E04249"/>
    <x v="78"/>
    <x v="4"/>
    <x v="0"/>
    <x v="3"/>
    <x v="1"/>
    <x v="1"/>
    <n v="47"/>
    <d v="2021-12-26T00:00:00"/>
    <n v="26"/>
    <n v="12"/>
    <x v="8"/>
    <x v="3"/>
    <x v="78"/>
    <x v="1"/>
    <n v="0.33"/>
    <n v="80377.440000000002"/>
    <x v="0"/>
    <s v="Austin"/>
    <s v=""/>
    <x v="0"/>
  </r>
  <r>
    <s v="E04095"/>
    <x v="79"/>
    <x v="1"/>
    <x v="0"/>
    <x v="1"/>
    <x v="1"/>
    <x v="0"/>
    <n v="38"/>
    <d v="2020-07-24T00:00:00"/>
    <n v="24"/>
    <n v="7"/>
    <x v="3"/>
    <x v="4"/>
    <x v="79"/>
    <x v="0"/>
    <n v="0"/>
    <n v="0"/>
    <x v="0"/>
    <s v="Seattle"/>
    <s v=""/>
    <x v="0"/>
  </r>
  <r>
    <s v="E00717"/>
    <x v="80"/>
    <x v="1"/>
    <x v="0"/>
    <x v="1"/>
    <x v="0"/>
    <x v="2"/>
    <n v="62"/>
    <d v="2011-02-17T00:00:00"/>
    <n v="17"/>
    <n v="2"/>
    <x v="9"/>
    <x v="9"/>
    <x v="80"/>
    <x v="0"/>
    <n v="0"/>
    <n v="0"/>
    <x v="0"/>
    <s v="Phoenix"/>
    <s v=""/>
    <x v="0"/>
  </r>
  <r>
    <s v="E04994"/>
    <x v="81"/>
    <x v="2"/>
    <x v="0"/>
    <x v="2"/>
    <x v="1"/>
    <x v="0"/>
    <n v="35"/>
    <d v="2017-06-26T00:00:00"/>
    <n v="26"/>
    <n v="6"/>
    <x v="6"/>
    <x v="1"/>
    <x v="81"/>
    <x v="1"/>
    <n v="0.27"/>
    <n v="43542.630000000005"/>
    <x v="0"/>
    <s v="Miami"/>
    <s v=""/>
    <x v="0"/>
  </r>
  <r>
    <s v="E00508"/>
    <x v="82"/>
    <x v="1"/>
    <x v="0"/>
    <x v="2"/>
    <x v="0"/>
    <x v="1"/>
    <n v="50"/>
    <d v="2009-10-23T00:00:00"/>
    <n v="23"/>
    <n v="10"/>
    <x v="10"/>
    <x v="22"/>
    <x v="82"/>
    <x v="0"/>
    <n v="0"/>
    <n v="0"/>
    <x v="2"/>
    <s v="Shanghai"/>
    <s v=""/>
    <x v="0"/>
  </r>
  <r>
    <s v="E02938"/>
    <x v="83"/>
    <x v="0"/>
    <x v="0"/>
    <x v="2"/>
    <x v="0"/>
    <x v="0"/>
    <n v="44"/>
    <d v="2002-02-09T00:00:00"/>
    <n v="9"/>
    <n v="2"/>
    <x v="9"/>
    <x v="23"/>
    <x v="83"/>
    <x v="0"/>
    <n v="0.06"/>
    <n v="7052.7"/>
    <x v="0"/>
    <s v="Phoenix"/>
    <s v=""/>
    <x v="0"/>
  </r>
  <r>
    <s v="E02153"/>
    <x v="84"/>
    <x v="5"/>
    <x v="0"/>
    <x v="3"/>
    <x v="1"/>
    <x v="2"/>
    <n v="26"/>
    <d v="2019-01-24T00:00:00"/>
    <n v="24"/>
    <n v="1"/>
    <x v="0"/>
    <x v="0"/>
    <x v="84"/>
    <x v="2"/>
    <n v="0"/>
    <n v="0"/>
    <x v="0"/>
    <s v="Phoenix"/>
    <s v=""/>
    <x v="0"/>
  </r>
  <r>
    <s v="E02900"/>
    <x v="85"/>
    <x v="0"/>
    <x v="0"/>
    <x v="0"/>
    <x v="1"/>
    <x v="0"/>
    <n v="34"/>
    <d v="2014-10-03T00:00:00"/>
    <n v="3"/>
    <n v="10"/>
    <x v="10"/>
    <x v="7"/>
    <x v="85"/>
    <x v="0"/>
    <n v="0.09"/>
    <n v="9333.6299999999992"/>
    <x v="0"/>
    <s v="Columbus"/>
    <s v=""/>
    <x v="0"/>
  </r>
  <r>
    <s v="E02202"/>
    <x v="86"/>
    <x v="4"/>
    <x v="0"/>
    <x v="1"/>
    <x v="1"/>
    <x v="0"/>
    <n v="41"/>
    <d v="2012-08-09T00:00:00"/>
    <n v="9"/>
    <n v="8"/>
    <x v="11"/>
    <x v="21"/>
    <x v="86"/>
    <x v="1"/>
    <n v="0.37"/>
    <n v="90783.2"/>
    <x v="0"/>
    <s v="Austin"/>
    <s v=""/>
    <x v="0"/>
  </r>
  <r>
    <s v="E00646"/>
    <x v="87"/>
    <x v="5"/>
    <x v="0"/>
    <x v="1"/>
    <x v="0"/>
    <x v="0"/>
    <n v="49"/>
    <d v="2011-12-17T00:00:00"/>
    <n v="17"/>
    <n v="12"/>
    <x v="8"/>
    <x v="9"/>
    <x v="87"/>
    <x v="2"/>
    <n v="0"/>
    <n v="0"/>
    <x v="0"/>
    <s v="Seattle"/>
    <s v=""/>
    <x v="0"/>
  </r>
  <r>
    <s v="E01749"/>
    <x v="88"/>
    <x v="5"/>
    <x v="0"/>
    <x v="0"/>
    <x v="0"/>
    <x v="1"/>
    <n v="29"/>
    <d v="2016-08-20T00:00:00"/>
    <n v="20"/>
    <n v="8"/>
    <x v="11"/>
    <x v="15"/>
    <x v="88"/>
    <x v="2"/>
    <n v="0"/>
    <n v="0"/>
    <x v="0"/>
    <s v="Columbus"/>
    <s v=""/>
    <x v="0"/>
  </r>
  <r>
    <s v="E01488"/>
    <x v="89"/>
    <x v="1"/>
    <x v="0"/>
    <x v="0"/>
    <x v="1"/>
    <x v="1"/>
    <n v="44"/>
    <d v="2021-04-28T00:00:00"/>
    <n v="28"/>
    <n v="4"/>
    <x v="4"/>
    <x v="3"/>
    <x v="89"/>
    <x v="0"/>
    <n v="0"/>
    <n v="0"/>
    <x v="0"/>
    <s v="Miami"/>
    <s v=""/>
    <x v="0"/>
  </r>
  <r>
    <s v="E00282"/>
    <x v="90"/>
    <x v="3"/>
    <x v="0"/>
    <x v="2"/>
    <x v="0"/>
    <x v="2"/>
    <n v="58"/>
    <d v="2006-04-12T00:00:00"/>
    <n v="12"/>
    <n v="4"/>
    <x v="4"/>
    <x v="16"/>
    <x v="90"/>
    <x v="2"/>
    <n v="0"/>
    <n v="0"/>
    <x v="0"/>
    <s v="Columbus"/>
    <s v=""/>
    <x v="0"/>
  </r>
  <r>
    <s v="E03305"/>
    <x v="91"/>
    <x v="3"/>
    <x v="0"/>
    <x v="3"/>
    <x v="0"/>
    <x v="1"/>
    <n v="49"/>
    <d v="2019-07-25T00:00:00"/>
    <n v="25"/>
    <n v="7"/>
    <x v="3"/>
    <x v="0"/>
    <x v="91"/>
    <x v="2"/>
    <n v="0"/>
    <n v="0"/>
    <x v="2"/>
    <s v="Chongqing"/>
    <d v="2021-03-02T00:00:00"/>
    <x v="1"/>
  </r>
  <r>
    <s v="E00836"/>
    <x v="92"/>
    <x v="0"/>
    <x v="0"/>
    <x v="0"/>
    <x v="0"/>
    <x v="0"/>
    <n v="57"/>
    <d v="2019-01-19T00:00:00"/>
    <n v="19"/>
    <n v="1"/>
    <x v="0"/>
    <x v="0"/>
    <x v="92"/>
    <x v="0"/>
    <n v="0.05"/>
    <n v="5078.8500000000004"/>
    <x v="0"/>
    <s v="Chicago"/>
    <s v=""/>
    <x v="0"/>
  </r>
  <r>
    <s v="E00682"/>
    <x v="93"/>
    <x v="0"/>
    <x v="0"/>
    <x v="0"/>
    <x v="1"/>
    <x v="2"/>
    <n v="44"/>
    <d v="2005-10-17T00:00:00"/>
    <n v="17"/>
    <n v="10"/>
    <x v="10"/>
    <x v="24"/>
    <x v="93"/>
    <x v="0"/>
    <n v="0.1"/>
    <n v="10522.300000000001"/>
    <x v="0"/>
    <s v="Phoenix"/>
    <s v=""/>
    <x v="0"/>
  </r>
  <r>
    <s v="E00785"/>
    <x v="94"/>
    <x v="0"/>
    <x v="0"/>
    <x v="1"/>
    <x v="1"/>
    <x v="1"/>
    <n v="25"/>
    <d v="2021-12-15T00:00:00"/>
    <n v="15"/>
    <n v="12"/>
    <x v="8"/>
    <x v="3"/>
    <x v="94"/>
    <x v="0"/>
    <n v="0.06"/>
    <n v="6893.58"/>
    <x v="2"/>
    <s v="Chengdu"/>
    <s v=""/>
    <x v="0"/>
  </r>
  <r>
    <s v="E03545"/>
    <x v="95"/>
    <x v="4"/>
    <x v="0"/>
    <x v="3"/>
    <x v="1"/>
    <x v="1"/>
    <n v="63"/>
    <d v="2020-07-26T00:00:00"/>
    <n v="26"/>
    <n v="7"/>
    <x v="3"/>
    <x v="4"/>
    <x v="95"/>
    <x v="1"/>
    <n v="0.31"/>
    <n v="67020.45"/>
    <x v="0"/>
    <s v="Miami"/>
    <s v=""/>
    <x v="0"/>
  </r>
  <r>
    <s v="E03344"/>
    <x v="96"/>
    <x v="7"/>
    <x v="1"/>
    <x v="1"/>
    <x v="1"/>
    <x v="0"/>
    <n v="27"/>
    <d v="2021-10-21T00:00:00"/>
    <n v="21"/>
    <n v="10"/>
    <x v="10"/>
    <x v="3"/>
    <x v="96"/>
    <x v="0"/>
    <n v="0"/>
    <n v="0"/>
    <x v="0"/>
    <s v="Seattle"/>
    <s v=""/>
    <x v="0"/>
  </r>
  <r>
    <s v="E04545"/>
    <x v="97"/>
    <x v="8"/>
    <x v="1"/>
    <x v="3"/>
    <x v="1"/>
    <x v="2"/>
    <n v="56"/>
    <d v="2005-02-05T00:00:00"/>
    <n v="5"/>
    <n v="2"/>
    <x v="9"/>
    <x v="24"/>
    <x v="97"/>
    <x v="0"/>
    <n v="0"/>
    <n v="0"/>
    <x v="1"/>
    <s v="Rio de Janerio"/>
    <s v=""/>
    <x v="0"/>
  </r>
  <r>
    <s v="E00154"/>
    <x v="98"/>
    <x v="4"/>
    <x v="1"/>
    <x v="1"/>
    <x v="0"/>
    <x v="1"/>
    <n v="43"/>
    <d v="2004-06-07T00:00:00"/>
    <n v="7"/>
    <n v="6"/>
    <x v="6"/>
    <x v="20"/>
    <x v="98"/>
    <x v="1"/>
    <n v="0.31"/>
    <n v="76331.61"/>
    <x v="0"/>
    <s v="Seattle"/>
    <s v=""/>
    <x v="0"/>
  </r>
  <r>
    <s v="E03343"/>
    <x v="99"/>
    <x v="9"/>
    <x v="1"/>
    <x v="1"/>
    <x v="0"/>
    <x v="1"/>
    <n v="64"/>
    <d v="1996-12-04T00:00:00"/>
    <n v="4"/>
    <n v="12"/>
    <x v="8"/>
    <x v="14"/>
    <x v="99"/>
    <x v="0"/>
    <n v="0.12"/>
    <n v="11922.48"/>
    <x v="2"/>
    <s v="Beijing"/>
    <s v=""/>
    <x v="0"/>
  </r>
  <r>
    <s v="E04152"/>
    <x v="100"/>
    <x v="7"/>
    <x v="1"/>
    <x v="0"/>
    <x v="1"/>
    <x v="1"/>
    <n v="34"/>
    <d v="2019-12-16T00:00:00"/>
    <n v="16"/>
    <n v="12"/>
    <x v="8"/>
    <x v="0"/>
    <x v="100"/>
    <x v="0"/>
    <n v="0"/>
    <n v="0"/>
    <x v="2"/>
    <s v="Chengdu"/>
    <s v=""/>
    <x v="0"/>
  </r>
  <r>
    <s v="E03720"/>
    <x v="101"/>
    <x v="8"/>
    <x v="1"/>
    <x v="2"/>
    <x v="0"/>
    <x v="0"/>
    <n v="52"/>
    <d v="2012-10-17T00:00:00"/>
    <n v="17"/>
    <n v="10"/>
    <x v="10"/>
    <x v="21"/>
    <x v="101"/>
    <x v="0"/>
    <n v="0"/>
    <n v="0"/>
    <x v="0"/>
    <s v="Phoenix"/>
    <s v=""/>
    <x v="0"/>
  </r>
  <r>
    <s v="E03025"/>
    <x v="102"/>
    <x v="2"/>
    <x v="1"/>
    <x v="0"/>
    <x v="1"/>
    <x v="0"/>
    <n v="45"/>
    <d v="2014-10-29T00:00:00"/>
    <n v="29"/>
    <n v="10"/>
    <x v="10"/>
    <x v="7"/>
    <x v="102"/>
    <x v="1"/>
    <n v="0.2"/>
    <n v="37884"/>
    <x v="0"/>
    <s v="Seattle"/>
    <s v=""/>
    <x v="0"/>
  </r>
  <r>
    <s v="E01797"/>
    <x v="103"/>
    <x v="10"/>
    <x v="1"/>
    <x v="2"/>
    <x v="1"/>
    <x v="0"/>
    <n v="33"/>
    <d v="2018-12-22T00:00:00"/>
    <n v="22"/>
    <n v="12"/>
    <x v="8"/>
    <x v="8"/>
    <x v="103"/>
    <x v="0"/>
    <n v="0"/>
    <n v="0"/>
    <x v="0"/>
    <s v="Chicago"/>
    <s v=""/>
    <x v="0"/>
  </r>
  <r>
    <s v="E01839"/>
    <x v="104"/>
    <x v="11"/>
    <x v="1"/>
    <x v="3"/>
    <x v="1"/>
    <x v="0"/>
    <n v="52"/>
    <d v="2005-12-10T00:00:00"/>
    <n v="10"/>
    <n v="12"/>
    <x v="8"/>
    <x v="24"/>
    <x v="104"/>
    <x v="0"/>
    <n v="0"/>
    <n v="0"/>
    <x v="0"/>
    <s v="Chicago"/>
    <s v=""/>
    <x v="0"/>
  </r>
  <r>
    <s v="E01633"/>
    <x v="105"/>
    <x v="12"/>
    <x v="1"/>
    <x v="0"/>
    <x v="1"/>
    <x v="1"/>
    <n v="46"/>
    <d v="2001-05-30T00:00:00"/>
    <n v="30"/>
    <n v="5"/>
    <x v="7"/>
    <x v="12"/>
    <x v="105"/>
    <x v="0"/>
    <n v="0"/>
    <n v="0"/>
    <x v="0"/>
    <s v="Columbus"/>
    <s v=""/>
    <x v="0"/>
  </r>
  <r>
    <s v="E04000"/>
    <x v="106"/>
    <x v="9"/>
    <x v="1"/>
    <x v="3"/>
    <x v="1"/>
    <x v="2"/>
    <n v="44"/>
    <d v="2008-12-18T00:00:00"/>
    <n v="18"/>
    <n v="12"/>
    <x v="8"/>
    <x v="13"/>
    <x v="106"/>
    <x v="0"/>
    <n v="0.13"/>
    <n v="12057.890000000001"/>
    <x v="0"/>
    <s v="Austin"/>
    <d v="2021-06-24T00:00:00"/>
    <x v="1"/>
  </r>
  <r>
    <s v="E02966"/>
    <x v="107"/>
    <x v="10"/>
    <x v="1"/>
    <x v="0"/>
    <x v="0"/>
    <x v="0"/>
    <n v="58"/>
    <d v="2002-05-23T00:00:00"/>
    <n v="23"/>
    <n v="5"/>
    <x v="7"/>
    <x v="23"/>
    <x v="107"/>
    <x v="0"/>
    <n v="0"/>
    <n v="0"/>
    <x v="0"/>
    <s v="Phoenix"/>
    <d v="2021-09-26T00:00:00"/>
    <x v="1"/>
  </r>
  <r>
    <s v="E00665"/>
    <x v="108"/>
    <x v="7"/>
    <x v="1"/>
    <x v="3"/>
    <x v="0"/>
    <x v="1"/>
    <n v="55"/>
    <d v="1998-09-03T00:00:00"/>
    <n v="3"/>
    <n v="9"/>
    <x v="2"/>
    <x v="25"/>
    <x v="108"/>
    <x v="0"/>
    <n v="0"/>
    <n v="0"/>
    <x v="0"/>
    <s v="Seattle"/>
    <s v=""/>
    <x v="0"/>
  </r>
  <r>
    <s v="E04474"/>
    <x v="109"/>
    <x v="13"/>
    <x v="1"/>
    <x v="2"/>
    <x v="1"/>
    <x v="1"/>
    <n v="30"/>
    <d v="2017-05-22T00:00:00"/>
    <n v="22"/>
    <n v="5"/>
    <x v="7"/>
    <x v="1"/>
    <x v="109"/>
    <x v="0"/>
    <n v="0"/>
    <n v="0"/>
    <x v="2"/>
    <s v="Chongqing"/>
    <d v="2017-10-08T00:00:00"/>
    <x v="1"/>
  </r>
  <r>
    <s v="E01525"/>
    <x v="110"/>
    <x v="9"/>
    <x v="1"/>
    <x v="2"/>
    <x v="0"/>
    <x v="0"/>
    <n v="53"/>
    <d v="1992-04-08T00:00:00"/>
    <n v="8"/>
    <n v="4"/>
    <x v="4"/>
    <x v="26"/>
    <x v="110"/>
    <x v="0"/>
    <n v="0.11"/>
    <n v="12856.58"/>
    <x v="0"/>
    <s v="Miami"/>
    <s v=""/>
    <x v="0"/>
  </r>
  <r>
    <s v="E00386"/>
    <x v="111"/>
    <x v="8"/>
    <x v="1"/>
    <x v="1"/>
    <x v="0"/>
    <x v="3"/>
    <n v="45"/>
    <d v="2005-02-05T00:00:00"/>
    <n v="5"/>
    <n v="2"/>
    <x v="9"/>
    <x v="24"/>
    <x v="111"/>
    <x v="0"/>
    <n v="0"/>
    <n v="0"/>
    <x v="0"/>
    <s v="Austin"/>
    <s v=""/>
    <x v="0"/>
  </r>
  <r>
    <s v="E00416"/>
    <x v="112"/>
    <x v="2"/>
    <x v="1"/>
    <x v="2"/>
    <x v="1"/>
    <x v="2"/>
    <n v="30"/>
    <d v="2016-05-22T00:00:00"/>
    <n v="22"/>
    <n v="5"/>
    <x v="7"/>
    <x v="15"/>
    <x v="112"/>
    <x v="1"/>
    <n v="0.28000000000000003"/>
    <n v="53116.560000000005"/>
    <x v="1"/>
    <s v="Manaus"/>
    <d v="2020-12-21T00:00:00"/>
    <x v="1"/>
  </r>
  <r>
    <s v="E01194"/>
    <x v="113"/>
    <x v="13"/>
    <x v="1"/>
    <x v="2"/>
    <x v="1"/>
    <x v="0"/>
    <n v="45"/>
    <d v="2013-04-22T00:00:00"/>
    <n v="22"/>
    <n v="4"/>
    <x v="4"/>
    <x v="11"/>
    <x v="113"/>
    <x v="2"/>
    <n v="0"/>
    <n v="0"/>
    <x v="0"/>
    <s v="Seattle"/>
    <s v=""/>
    <x v="0"/>
  </r>
  <r>
    <s v="E04959"/>
    <x v="114"/>
    <x v="14"/>
    <x v="1"/>
    <x v="1"/>
    <x v="0"/>
    <x v="3"/>
    <n v="56"/>
    <d v="2015-01-27T00:00:00"/>
    <n v="27"/>
    <n v="1"/>
    <x v="0"/>
    <x v="2"/>
    <x v="114"/>
    <x v="2"/>
    <n v="0"/>
    <n v="0"/>
    <x v="0"/>
    <s v="Miami"/>
    <s v=""/>
    <x v="0"/>
  </r>
  <r>
    <s v="E01388"/>
    <x v="115"/>
    <x v="10"/>
    <x v="1"/>
    <x v="2"/>
    <x v="1"/>
    <x v="2"/>
    <n v="50"/>
    <d v="1997-10-23T00:00:00"/>
    <n v="23"/>
    <n v="10"/>
    <x v="10"/>
    <x v="27"/>
    <x v="115"/>
    <x v="0"/>
    <n v="0"/>
    <n v="0"/>
    <x v="0"/>
    <s v="Austin"/>
    <s v=""/>
    <x v="0"/>
  </r>
  <r>
    <s v="E03875"/>
    <x v="116"/>
    <x v="14"/>
    <x v="1"/>
    <x v="3"/>
    <x v="1"/>
    <x v="0"/>
    <n v="51"/>
    <d v="1995-12-22T00:00:00"/>
    <n v="22"/>
    <n v="12"/>
    <x v="8"/>
    <x v="19"/>
    <x v="116"/>
    <x v="0"/>
    <n v="0"/>
    <n v="0"/>
    <x v="0"/>
    <s v="Austin"/>
    <s v=""/>
    <x v="0"/>
  </r>
  <r>
    <s v="E04413"/>
    <x v="117"/>
    <x v="7"/>
    <x v="1"/>
    <x v="0"/>
    <x v="0"/>
    <x v="0"/>
    <n v="36"/>
    <d v="2016-12-02T00:00:00"/>
    <n v="2"/>
    <n v="12"/>
    <x v="8"/>
    <x v="15"/>
    <x v="117"/>
    <x v="0"/>
    <n v="0"/>
    <n v="0"/>
    <x v="0"/>
    <s v="Columbus"/>
    <s v=""/>
    <x v="0"/>
  </r>
  <r>
    <s v="E04265"/>
    <x v="118"/>
    <x v="12"/>
    <x v="1"/>
    <x v="3"/>
    <x v="1"/>
    <x v="2"/>
    <n v="62"/>
    <d v="2006-10-12T00:00:00"/>
    <n v="12"/>
    <n v="10"/>
    <x v="10"/>
    <x v="16"/>
    <x v="118"/>
    <x v="0"/>
    <n v="0"/>
    <n v="0"/>
    <x v="0"/>
    <s v="Austin"/>
    <s v=""/>
    <x v="0"/>
  </r>
  <r>
    <s v="E00527"/>
    <x v="119"/>
    <x v="10"/>
    <x v="1"/>
    <x v="1"/>
    <x v="0"/>
    <x v="1"/>
    <n v="27"/>
    <d v="2020-04-16T00:00:00"/>
    <n v="16"/>
    <n v="4"/>
    <x v="4"/>
    <x v="4"/>
    <x v="119"/>
    <x v="0"/>
    <n v="0"/>
    <n v="0"/>
    <x v="2"/>
    <s v="Chengdu"/>
    <s v=""/>
    <x v="0"/>
  </r>
  <r>
    <s v="E01713"/>
    <x v="120"/>
    <x v="10"/>
    <x v="1"/>
    <x v="1"/>
    <x v="0"/>
    <x v="2"/>
    <n v="46"/>
    <d v="1999-06-20T00:00:00"/>
    <n v="20"/>
    <n v="6"/>
    <x v="6"/>
    <x v="28"/>
    <x v="120"/>
    <x v="0"/>
    <n v="0"/>
    <n v="0"/>
    <x v="1"/>
    <s v="Sao Paulo"/>
    <s v=""/>
    <x v="0"/>
  </r>
  <r>
    <s v="E02464"/>
    <x v="121"/>
    <x v="4"/>
    <x v="1"/>
    <x v="3"/>
    <x v="1"/>
    <x v="2"/>
    <n v="28"/>
    <d v="2017-07-06T00:00:00"/>
    <n v="6"/>
    <n v="7"/>
    <x v="3"/>
    <x v="1"/>
    <x v="121"/>
    <x v="1"/>
    <n v="0.4"/>
    <n v="96195.200000000012"/>
    <x v="1"/>
    <s v="Rio de Janerio"/>
    <s v=""/>
    <x v="0"/>
  </r>
  <r>
    <s v="E02939"/>
    <x v="122"/>
    <x v="8"/>
    <x v="1"/>
    <x v="1"/>
    <x v="0"/>
    <x v="1"/>
    <n v="61"/>
    <d v="2002-11-22T00:00:00"/>
    <n v="22"/>
    <n v="11"/>
    <x v="1"/>
    <x v="23"/>
    <x v="122"/>
    <x v="0"/>
    <n v="0"/>
    <n v="0"/>
    <x v="2"/>
    <s v="Chongqing"/>
    <s v=""/>
    <x v="0"/>
  </r>
  <r>
    <s v="E02706"/>
    <x v="123"/>
    <x v="11"/>
    <x v="1"/>
    <x v="2"/>
    <x v="1"/>
    <x v="1"/>
    <n v="46"/>
    <d v="2021-01-10T00:00:00"/>
    <n v="10"/>
    <n v="1"/>
    <x v="0"/>
    <x v="3"/>
    <x v="123"/>
    <x v="0"/>
    <n v="0"/>
    <n v="0"/>
    <x v="2"/>
    <s v="Chengdu"/>
    <s v=""/>
    <x v="0"/>
  </r>
  <r>
    <s v="E01425"/>
    <x v="124"/>
    <x v="4"/>
    <x v="1"/>
    <x v="3"/>
    <x v="0"/>
    <x v="0"/>
    <n v="33"/>
    <d v="2015-06-18T00:00:00"/>
    <n v="18"/>
    <n v="6"/>
    <x v="6"/>
    <x v="2"/>
    <x v="124"/>
    <x v="1"/>
    <n v="0.3"/>
    <n v="61594.2"/>
    <x v="0"/>
    <s v="Columbus"/>
    <s v=""/>
    <x v="0"/>
  </r>
  <r>
    <s v="E04458"/>
    <x v="125"/>
    <x v="10"/>
    <x v="1"/>
    <x v="1"/>
    <x v="0"/>
    <x v="0"/>
    <n v="30"/>
    <d v="2021-10-02T00:00:00"/>
    <n v="2"/>
    <n v="10"/>
    <x v="10"/>
    <x v="3"/>
    <x v="125"/>
    <x v="0"/>
    <n v="0"/>
    <n v="0"/>
    <x v="0"/>
    <s v="Seattle"/>
    <s v=""/>
    <x v="0"/>
  </r>
  <r>
    <s v="E03717"/>
    <x v="126"/>
    <x v="10"/>
    <x v="1"/>
    <x v="0"/>
    <x v="0"/>
    <x v="2"/>
    <n v="45"/>
    <d v="2002-02-26T00:00:00"/>
    <n v="26"/>
    <n v="2"/>
    <x v="9"/>
    <x v="23"/>
    <x v="126"/>
    <x v="0"/>
    <n v="0"/>
    <n v="0"/>
    <x v="1"/>
    <s v="Sao Paulo"/>
    <s v=""/>
    <x v="0"/>
  </r>
  <r>
    <s v="E01501"/>
    <x v="127"/>
    <x v="9"/>
    <x v="1"/>
    <x v="1"/>
    <x v="0"/>
    <x v="1"/>
    <n v="34"/>
    <d v="2017-11-16T00:00:00"/>
    <n v="16"/>
    <n v="11"/>
    <x v="1"/>
    <x v="1"/>
    <x v="127"/>
    <x v="0"/>
    <n v="0.15"/>
    <n v="16508.099999999999"/>
    <x v="0"/>
    <s v="Miami"/>
    <s v=""/>
    <x v="0"/>
  </r>
  <r>
    <s v="E01141"/>
    <x v="128"/>
    <x v="8"/>
    <x v="1"/>
    <x v="2"/>
    <x v="1"/>
    <x v="3"/>
    <n v="27"/>
    <d v="2021-01-28T00:00:00"/>
    <n v="28"/>
    <n v="1"/>
    <x v="0"/>
    <x v="3"/>
    <x v="128"/>
    <x v="0"/>
    <n v="0"/>
    <n v="0"/>
    <x v="0"/>
    <s v="Chicago"/>
    <s v=""/>
    <x v="0"/>
  </r>
  <r>
    <s v="E02942"/>
    <x v="129"/>
    <x v="2"/>
    <x v="1"/>
    <x v="1"/>
    <x v="0"/>
    <x v="0"/>
    <n v="30"/>
    <d v="2018-05-20T00:00:00"/>
    <n v="20"/>
    <n v="5"/>
    <x v="7"/>
    <x v="8"/>
    <x v="129"/>
    <x v="1"/>
    <n v="0.28999999999999998"/>
    <n v="53466.719999999994"/>
    <x v="0"/>
    <s v="Austin"/>
    <s v=""/>
    <x v="0"/>
  </r>
  <r>
    <s v="E00769"/>
    <x v="130"/>
    <x v="9"/>
    <x v="1"/>
    <x v="3"/>
    <x v="0"/>
    <x v="1"/>
    <n v="57"/>
    <d v="1999-04-25T00:00:00"/>
    <n v="25"/>
    <n v="4"/>
    <x v="4"/>
    <x v="28"/>
    <x v="130"/>
    <x v="0"/>
    <n v="0.1"/>
    <n v="9506.1"/>
    <x v="2"/>
    <s v="Shanghai"/>
    <s v=""/>
    <x v="0"/>
  </r>
  <r>
    <s v="E00715"/>
    <x v="131"/>
    <x v="4"/>
    <x v="1"/>
    <x v="0"/>
    <x v="0"/>
    <x v="1"/>
    <n v="35"/>
    <d v="2011-10-10T00:00:00"/>
    <n v="10"/>
    <n v="10"/>
    <x v="10"/>
    <x v="9"/>
    <x v="131"/>
    <x v="1"/>
    <n v="0.39"/>
    <n v="95737.98000000001"/>
    <x v="0"/>
    <s v="Seattle"/>
    <s v=""/>
    <x v="0"/>
  </r>
  <r>
    <s v="E04288"/>
    <x v="132"/>
    <x v="14"/>
    <x v="1"/>
    <x v="0"/>
    <x v="1"/>
    <x v="0"/>
    <n v="25"/>
    <d v="2020-01-20T00:00:00"/>
    <n v="20"/>
    <n v="1"/>
    <x v="0"/>
    <x v="4"/>
    <x v="132"/>
    <x v="0"/>
    <n v="0"/>
    <n v="0"/>
    <x v="0"/>
    <s v="Phoenix"/>
    <s v=""/>
    <x v="0"/>
  </r>
  <r>
    <s v="E02421"/>
    <x v="133"/>
    <x v="2"/>
    <x v="1"/>
    <x v="1"/>
    <x v="0"/>
    <x v="1"/>
    <n v="45"/>
    <d v="2014-08-28T00:00:00"/>
    <n v="28"/>
    <n v="8"/>
    <x v="11"/>
    <x v="7"/>
    <x v="133"/>
    <x v="1"/>
    <n v="0.22"/>
    <n v="40295.42"/>
    <x v="0"/>
    <s v="Miami"/>
    <s v=""/>
    <x v="0"/>
  </r>
  <r>
    <s v="E03615"/>
    <x v="134"/>
    <x v="12"/>
    <x v="1"/>
    <x v="1"/>
    <x v="0"/>
    <x v="0"/>
    <n v="51"/>
    <d v="1999-10-09T00:00:00"/>
    <n v="9"/>
    <n v="10"/>
    <x v="10"/>
    <x v="28"/>
    <x v="134"/>
    <x v="0"/>
    <n v="0"/>
    <n v="0"/>
    <x v="0"/>
    <s v="Austin"/>
    <s v=""/>
    <x v="0"/>
  </r>
  <r>
    <s v="E01286"/>
    <x v="135"/>
    <x v="14"/>
    <x v="1"/>
    <x v="2"/>
    <x v="0"/>
    <x v="2"/>
    <n v="47"/>
    <d v="1998-07-14T00:00:00"/>
    <n v="14"/>
    <n v="7"/>
    <x v="3"/>
    <x v="25"/>
    <x v="135"/>
    <x v="0"/>
    <n v="0"/>
    <n v="0"/>
    <x v="0"/>
    <s v="Austin"/>
    <s v=""/>
    <x v="0"/>
  </r>
  <r>
    <s v="E01409"/>
    <x v="136"/>
    <x v="7"/>
    <x v="1"/>
    <x v="0"/>
    <x v="0"/>
    <x v="2"/>
    <n v="40"/>
    <d v="2008-02-28T00:00:00"/>
    <n v="28"/>
    <n v="2"/>
    <x v="9"/>
    <x v="13"/>
    <x v="136"/>
    <x v="0"/>
    <n v="0"/>
    <n v="0"/>
    <x v="1"/>
    <s v="Manaus"/>
    <s v=""/>
    <x v="0"/>
  </r>
  <r>
    <s v="E00917"/>
    <x v="137"/>
    <x v="4"/>
    <x v="1"/>
    <x v="0"/>
    <x v="1"/>
    <x v="0"/>
    <n v="30"/>
    <d v="2018-03-06T00:00:00"/>
    <n v="6"/>
    <n v="3"/>
    <x v="5"/>
    <x v="8"/>
    <x v="137"/>
    <x v="1"/>
    <n v="0.36"/>
    <n v="91955.16"/>
    <x v="0"/>
    <s v="Columbus"/>
    <s v=""/>
    <x v="0"/>
  </r>
  <r>
    <s v="E02813"/>
    <x v="138"/>
    <x v="9"/>
    <x v="1"/>
    <x v="3"/>
    <x v="0"/>
    <x v="1"/>
    <n v="45"/>
    <d v="2001-04-12T00:00:00"/>
    <n v="12"/>
    <n v="4"/>
    <x v="4"/>
    <x v="12"/>
    <x v="138"/>
    <x v="0"/>
    <n v="0.15"/>
    <n v="14361.449999999999"/>
    <x v="0"/>
    <s v="Austin"/>
    <d v="2010-01-15T00:00:00"/>
    <x v="1"/>
  </r>
  <r>
    <s v="E02031"/>
    <x v="139"/>
    <x v="14"/>
    <x v="1"/>
    <x v="2"/>
    <x v="1"/>
    <x v="0"/>
    <n v="44"/>
    <d v="2009-09-04T00:00:00"/>
    <n v="4"/>
    <n v="9"/>
    <x v="2"/>
    <x v="22"/>
    <x v="139"/>
    <x v="0"/>
    <n v="0"/>
    <n v="0"/>
    <x v="0"/>
    <s v="Austin"/>
    <s v=""/>
    <x v="0"/>
  </r>
  <r>
    <s v="E03268"/>
    <x v="140"/>
    <x v="13"/>
    <x v="1"/>
    <x v="2"/>
    <x v="1"/>
    <x v="2"/>
    <n v="42"/>
    <d v="2017-11-23T00:00:00"/>
    <n v="23"/>
    <n v="11"/>
    <x v="1"/>
    <x v="1"/>
    <x v="140"/>
    <x v="0"/>
    <n v="0"/>
    <n v="0"/>
    <x v="0"/>
    <s v="Miami"/>
    <s v=""/>
    <x v="0"/>
  </r>
  <r>
    <s v="E01263"/>
    <x v="141"/>
    <x v="13"/>
    <x v="1"/>
    <x v="0"/>
    <x v="0"/>
    <x v="2"/>
    <n v="36"/>
    <d v="2009-04-09T00:00:00"/>
    <n v="9"/>
    <n v="4"/>
    <x v="4"/>
    <x v="22"/>
    <x v="141"/>
    <x v="2"/>
    <n v="0"/>
    <n v="0"/>
    <x v="0"/>
    <s v="Seattle"/>
    <s v=""/>
    <x v="0"/>
  </r>
  <r>
    <s v="E00119"/>
    <x v="142"/>
    <x v="2"/>
    <x v="1"/>
    <x v="2"/>
    <x v="0"/>
    <x v="2"/>
    <n v="31"/>
    <d v="2020-08-26T00:00:00"/>
    <n v="26"/>
    <n v="8"/>
    <x v="11"/>
    <x v="4"/>
    <x v="142"/>
    <x v="1"/>
    <n v="0.22"/>
    <n v="41643.800000000003"/>
    <x v="1"/>
    <s v="Sao Paulo"/>
    <d v="2020-09-25T00:00:00"/>
    <x v="1"/>
  </r>
  <r>
    <s v="E01271"/>
    <x v="143"/>
    <x v="2"/>
    <x v="1"/>
    <x v="1"/>
    <x v="0"/>
    <x v="2"/>
    <n v="64"/>
    <d v="2017-08-25T00:00:00"/>
    <n v="25"/>
    <n v="8"/>
    <x v="11"/>
    <x v="1"/>
    <x v="143"/>
    <x v="1"/>
    <n v="0.18"/>
    <n v="30511.62"/>
    <x v="1"/>
    <s v="Manaus"/>
    <s v=""/>
    <x v="0"/>
  </r>
  <r>
    <s v="E03664"/>
    <x v="144"/>
    <x v="9"/>
    <x v="1"/>
    <x v="1"/>
    <x v="1"/>
    <x v="2"/>
    <n v="45"/>
    <d v="2014-03-14T00:00:00"/>
    <n v="14"/>
    <n v="3"/>
    <x v="5"/>
    <x v="7"/>
    <x v="144"/>
    <x v="0"/>
    <n v="0.11"/>
    <n v="12526.03"/>
    <x v="1"/>
    <s v="Rio de Janerio"/>
    <s v=""/>
    <x v="0"/>
  </r>
  <r>
    <s v="E00245"/>
    <x v="145"/>
    <x v="13"/>
    <x v="1"/>
    <x v="3"/>
    <x v="0"/>
    <x v="2"/>
    <n v="64"/>
    <d v="1992-09-28T00:00:00"/>
    <n v="28"/>
    <n v="9"/>
    <x v="2"/>
    <x v="26"/>
    <x v="145"/>
    <x v="0"/>
    <n v="0"/>
    <n v="0"/>
    <x v="0"/>
    <s v="Austin"/>
    <s v=""/>
    <x v="0"/>
  </r>
  <r>
    <s v="E01807"/>
    <x v="146"/>
    <x v="13"/>
    <x v="1"/>
    <x v="3"/>
    <x v="0"/>
    <x v="0"/>
    <n v="50"/>
    <d v="2018-12-13T00:00:00"/>
    <n v="13"/>
    <n v="12"/>
    <x v="8"/>
    <x v="8"/>
    <x v="146"/>
    <x v="2"/>
    <n v="0"/>
    <n v="0"/>
    <x v="0"/>
    <s v="Columbus"/>
    <s v=""/>
    <x v="0"/>
  </r>
  <r>
    <s v="E01091"/>
    <x v="147"/>
    <x v="14"/>
    <x v="1"/>
    <x v="0"/>
    <x v="0"/>
    <x v="3"/>
    <n v="40"/>
    <d v="2005-07-07T00:00:00"/>
    <n v="7"/>
    <n v="7"/>
    <x v="3"/>
    <x v="24"/>
    <x v="147"/>
    <x v="0"/>
    <n v="0"/>
    <n v="0"/>
    <x v="0"/>
    <s v="Seattle"/>
    <s v=""/>
    <x v="0"/>
  </r>
  <r>
    <s v="E02378"/>
    <x v="148"/>
    <x v="10"/>
    <x v="1"/>
    <x v="2"/>
    <x v="1"/>
    <x v="0"/>
    <n v="58"/>
    <d v="1995-10-27T00:00:00"/>
    <n v="27"/>
    <n v="10"/>
    <x v="10"/>
    <x v="19"/>
    <x v="148"/>
    <x v="0"/>
    <n v="0"/>
    <n v="0"/>
    <x v="0"/>
    <s v="Columbus"/>
    <s v=""/>
    <x v="0"/>
  </r>
  <r>
    <s v="E04332"/>
    <x v="149"/>
    <x v="11"/>
    <x v="1"/>
    <x v="1"/>
    <x v="0"/>
    <x v="0"/>
    <n v="38"/>
    <d v="2010-07-01T00:00:00"/>
    <n v="1"/>
    <n v="7"/>
    <x v="3"/>
    <x v="18"/>
    <x v="149"/>
    <x v="0"/>
    <n v="0"/>
    <n v="0"/>
    <x v="0"/>
    <s v="Phoenix"/>
    <s v=""/>
    <x v="0"/>
  </r>
  <r>
    <s v="E03438"/>
    <x v="150"/>
    <x v="11"/>
    <x v="1"/>
    <x v="2"/>
    <x v="0"/>
    <x v="2"/>
    <n v="52"/>
    <d v="2020-07-10T00:00:00"/>
    <n v="10"/>
    <n v="7"/>
    <x v="3"/>
    <x v="4"/>
    <x v="150"/>
    <x v="0"/>
    <n v="0"/>
    <n v="0"/>
    <x v="1"/>
    <s v="Sao Paulo"/>
    <s v=""/>
    <x v="0"/>
  </r>
  <r>
    <s v="E02944"/>
    <x v="151"/>
    <x v="4"/>
    <x v="1"/>
    <x v="1"/>
    <x v="0"/>
    <x v="1"/>
    <n v="47"/>
    <d v="2012-06-11T00:00:00"/>
    <n v="11"/>
    <n v="6"/>
    <x v="6"/>
    <x v="21"/>
    <x v="151"/>
    <x v="1"/>
    <n v="0.39"/>
    <n v="86946.99"/>
    <x v="2"/>
    <s v="Beijing"/>
    <s v=""/>
    <x v="0"/>
  </r>
  <r>
    <s v="E02148"/>
    <x v="152"/>
    <x v="9"/>
    <x v="1"/>
    <x v="2"/>
    <x v="0"/>
    <x v="2"/>
    <n v="54"/>
    <d v="2007-10-27T00:00:00"/>
    <n v="27"/>
    <n v="10"/>
    <x v="10"/>
    <x v="5"/>
    <x v="152"/>
    <x v="0"/>
    <n v="0.15"/>
    <n v="15946.949999999999"/>
    <x v="0"/>
    <s v="Chicago"/>
    <s v=""/>
    <x v="0"/>
  </r>
  <r>
    <s v="E02838"/>
    <x v="153"/>
    <x v="9"/>
    <x v="1"/>
    <x v="1"/>
    <x v="1"/>
    <x v="1"/>
    <n v="65"/>
    <d v="2006-03-16T00:00:00"/>
    <n v="16"/>
    <n v="3"/>
    <x v="5"/>
    <x v="16"/>
    <x v="153"/>
    <x v="0"/>
    <n v="0.14000000000000001"/>
    <n v="11725.840000000002"/>
    <x v="2"/>
    <s v="Shanghai"/>
    <s v=""/>
    <x v="0"/>
  </r>
  <r>
    <s v="E04222"/>
    <x v="154"/>
    <x v="13"/>
    <x v="1"/>
    <x v="2"/>
    <x v="1"/>
    <x v="1"/>
    <n v="55"/>
    <d v="2013-09-08T00:00:00"/>
    <n v="8"/>
    <n v="9"/>
    <x v="2"/>
    <x v="11"/>
    <x v="154"/>
    <x v="0"/>
    <n v="0"/>
    <n v="0"/>
    <x v="0"/>
    <s v="Columbus"/>
    <s v=""/>
    <x v="0"/>
  </r>
  <r>
    <s v="E03018"/>
    <x v="155"/>
    <x v="14"/>
    <x v="1"/>
    <x v="3"/>
    <x v="1"/>
    <x v="0"/>
    <n v="37"/>
    <d v="2017-09-17T00:00:00"/>
    <n v="17"/>
    <n v="9"/>
    <x v="2"/>
    <x v="1"/>
    <x v="155"/>
    <x v="0"/>
    <n v="0"/>
    <n v="0"/>
    <x v="0"/>
    <s v="Miami"/>
    <s v=""/>
    <x v="0"/>
  </r>
  <r>
    <s v="E00467"/>
    <x v="156"/>
    <x v="12"/>
    <x v="1"/>
    <x v="3"/>
    <x v="1"/>
    <x v="1"/>
    <n v="55"/>
    <d v="1995-08-04T00:00:00"/>
    <n v="4"/>
    <n v="8"/>
    <x v="11"/>
    <x v="19"/>
    <x v="156"/>
    <x v="0"/>
    <n v="0"/>
    <n v="0"/>
    <x v="0"/>
    <s v="Chicago"/>
    <d v="2005-04-14T00:00:00"/>
    <x v="1"/>
  </r>
  <r>
    <s v="E00306"/>
    <x v="157"/>
    <x v="8"/>
    <x v="1"/>
    <x v="3"/>
    <x v="1"/>
    <x v="0"/>
    <n v="45"/>
    <d v="2019-06-19T00:00:00"/>
    <n v="19"/>
    <n v="6"/>
    <x v="6"/>
    <x v="0"/>
    <x v="157"/>
    <x v="0"/>
    <n v="0"/>
    <n v="0"/>
    <x v="0"/>
    <s v="Chicago"/>
    <s v=""/>
    <x v="0"/>
  </r>
  <r>
    <s v="E04779"/>
    <x v="158"/>
    <x v="4"/>
    <x v="1"/>
    <x v="0"/>
    <x v="0"/>
    <x v="0"/>
    <n v="63"/>
    <d v="2016-01-18T00:00:00"/>
    <n v="18"/>
    <n v="1"/>
    <x v="0"/>
    <x v="15"/>
    <x v="158"/>
    <x v="1"/>
    <n v="0.39"/>
    <n v="70587.66"/>
    <x v="0"/>
    <s v="Seattle"/>
    <s v=""/>
    <x v="0"/>
  </r>
  <r>
    <s v="E03347"/>
    <x v="159"/>
    <x v="14"/>
    <x v="1"/>
    <x v="1"/>
    <x v="1"/>
    <x v="1"/>
    <n v="35"/>
    <d v="2017-02-10T00:00:00"/>
    <n v="10"/>
    <n v="2"/>
    <x v="9"/>
    <x v="1"/>
    <x v="159"/>
    <x v="2"/>
    <n v="0"/>
    <n v="0"/>
    <x v="2"/>
    <s v="Chongqing"/>
    <s v=""/>
    <x v="0"/>
  </r>
  <r>
    <s v="E00422"/>
    <x v="160"/>
    <x v="14"/>
    <x v="1"/>
    <x v="2"/>
    <x v="1"/>
    <x v="2"/>
    <n v="47"/>
    <d v="2015-08-29T00:00:00"/>
    <n v="29"/>
    <n v="8"/>
    <x v="11"/>
    <x v="2"/>
    <x v="160"/>
    <x v="2"/>
    <n v="0"/>
    <n v="0"/>
    <x v="0"/>
    <s v="Seattle"/>
    <s v=""/>
    <x v="0"/>
  </r>
  <r>
    <s v="E00265"/>
    <x v="161"/>
    <x v="8"/>
    <x v="1"/>
    <x v="0"/>
    <x v="1"/>
    <x v="2"/>
    <n v="60"/>
    <d v="1998-07-16T00:00:00"/>
    <n v="16"/>
    <n v="7"/>
    <x v="3"/>
    <x v="25"/>
    <x v="161"/>
    <x v="0"/>
    <n v="0"/>
    <n v="0"/>
    <x v="0"/>
    <s v="Columbus"/>
    <s v=""/>
    <x v="0"/>
  </r>
  <r>
    <s v="E02914"/>
    <x v="162"/>
    <x v="4"/>
    <x v="1"/>
    <x v="2"/>
    <x v="1"/>
    <x v="0"/>
    <n v="51"/>
    <d v="1996-06-14T00:00:00"/>
    <n v="14"/>
    <n v="6"/>
    <x v="6"/>
    <x v="14"/>
    <x v="162"/>
    <x v="1"/>
    <n v="0.34"/>
    <n v="68083.64"/>
    <x v="0"/>
    <s v="Columbus"/>
    <s v=""/>
    <x v="0"/>
  </r>
  <r>
    <s v="E01924"/>
    <x v="163"/>
    <x v="2"/>
    <x v="1"/>
    <x v="2"/>
    <x v="1"/>
    <x v="2"/>
    <n v="59"/>
    <d v="2003-04-15T00:00:00"/>
    <n v="15"/>
    <n v="4"/>
    <x v="4"/>
    <x v="10"/>
    <x v="163"/>
    <x v="1"/>
    <n v="0.28999999999999998"/>
    <n v="43702.71"/>
    <x v="1"/>
    <s v="Sao Paulo"/>
    <s v=""/>
    <x v="0"/>
  </r>
  <r>
    <s v="E04571"/>
    <x v="164"/>
    <x v="2"/>
    <x v="1"/>
    <x v="3"/>
    <x v="1"/>
    <x v="2"/>
    <n v="60"/>
    <d v="2017-01-04T00:00:00"/>
    <n v="4"/>
    <n v="1"/>
    <x v="0"/>
    <x v="1"/>
    <x v="164"/>
    <x v="1"/>
    <n v="0.2"/>
    <n v="35700.400000000001"/>
    <x v="0"/>
    <s v="Austin"/>
    <s v=""/>
    <x v="0"/>
  </r>
  <r>
    <s v="E02693"/>
    <x v="165"/>
    <x v="2"/>
    <x v="1"/>
    <x v="2"/>
    <x v="1"/>
    <x v="2"/>
    <n v="37"/>
    <d v="2008-03-21T00:00:00"/>
    <n v="21"/>
    <n v="3"/>
    <x v="5"/>
    <x v="13"/>
    <x v="165"/>
    <x v="1"/>
    <n v="0.22"/>
    <n v="34380.94"/>
    <x v="1"/>
    <s v="Manaus"/>
    <s v=""/>
    <x v="0"/>
  </r>
  <r>
    <s v="E03359"/>
    <x v="166"/>
    <x v="10"/>
    <x v="1"/>
    <x v="2"/>
    <x v="1"/>
    <x v="2"/>
    <n v="30"/>
    <d v="2017-12-17T00:00:00"/>
    <n v="17"/>
    <n v="12"/>
    <x v="8"/>
    <x v="1"/>
    <x v="166"/>
    <x v="0"/>
    <n v="0"/>
    <n v="0"/>
    <x v="1"/>
    <s v="Sao Paulo"/>
    <s v=""/>
    <x v="0"/>
  </r>
  <r>
    <s v="E00360"/>
    <x v="167"/>
    <x v="2"/>
    <x v="1"/>
    <x v="0"/>
    <x v="0"/>
    <x v="1"/>
    <n v="53"/>
    <d v="2012-10-22T00:00:00"/>
    <n v="22"/>
    <n v="10"/>
    <x v="10"/>
    <x v="21"/>
    <x v="167"/>
    <x v="1"/>
    <n v="0.28999999999999998"/>
    <n v="48867.899999999994"/>
    <x v="0"/>
    <s v="Seattle"/>
    <s v=""/>
    <x v="0"/>
  </r>
  <r>
    <s v="E02284"/>
    <x v="168"/>
    <x v="10"/>
    <x v="1"/>
    <x v="1"/>
    <x v="1"/>
    <x v="2"/>
    <n v="36"/>
    <d v="2016-03-14T00:00:00"/>
    <n v="14"/>
    <n v="3"/>
    <x v="5"/>
    <x v="15"/>
    <x v="168"/>
    <x v="0"/>
    <n v="0"/>
    <n v="0"/>
    <x v="1"/>
    <s v="Sao Paulo"/>
    <s v=""/>
    <x v="0"/>
  </r>
  <r>
    <s v="E01357"/>
    <x v="169"/>
    <x v="9"/>
    <x v="1"/>
    <x v="2"/>
    <x v="1"/>
    <x v="0"/>
    <n v="61"/>
    <d v="2010-01-15T00:00:00"/>
    <n v="15"/>
    <n v="1"/>
    <x v="0"/>
    <x v="18"/>
    <x v="169"/>
    <x v="0"/>
    <n v="0.13"/>
    <n v="12754.300000000001"/>
    <x v="0"/>
    <s v="Chicago"/>
    <s v=""/>
    <x v="0"/>
  </r>
  <r>
    <s v="E03802"/>
    <x v="170"/>
    <x v="2"/>
    <x v="1"/>
    <x v="3"/>
    <x v="0"/>
    <x v="2"/>
    <n v="46"/>
    <d v="2014-07-19T00:00:00"/>
    <n v="19"/>
    <n v="7"/>
    <x v="3"/>
    <x v="7"/>
    <x v="170"/>
    <x v="1"/>
    <n v="0.21"/>
    <n v="36462.089999999997"/>
    <x v="1"/>
    <s v="Sao Paulo"/>
    <s v=""/>
    <x v="0"/>
  </r>
  <r>
    <s v="E02417"/>
    <x v="171"/>
    <x v="11"/>
    <x v="1"/>
    <x v="2"/>
    <x v="1"/>
    <x v="0"/>
    <n v="46"/>
    <d v="2008-01-24T00:00:00"/>
    <n v="24"/>
    <n v="1"/>
    <x v="0"/>
    <x v="13"/>
    <x v="171"/>
    <x v="0"/>
    <n v="0"/>
    <n v="0"/>
    <x v="0"/>
    <s v="Chicago"/>
    <s v=""/>
    <x v="0"/>
  </r>
  <r>
    <s v="E04962"/>
    <x v="172"/>
    <x v="4"/>
    <x v="1"/>
    <x v="0"/>
    <x v="1"/>
    <x v="1"/>
    <n v="50"/>
    <d v="2008-10-13T00:00:00"/>
    <n v="13"/>
    <n v="10"/>
    <x v="10"/>
    <x v="13"/>
    <x v="172"/>
    <x v="1"/>
    <n v="0.4"/>
    <n v="72720.400000000009"/>
    <x v="2"/>
    <s v="Chongqing"/>
    <d v="2019-12-11T00:00:00"/>
    <x v="1"/>
  </r>
  <r>
    <s v="E03893"/>
    <x v="173"/>
    <x v="4"/>
    <x v="1"/>
    <x v="0"/>
    <x v="1"/>
    <x v="1"/>
    <n v="55"/>
    <d v="2018-09-02T00:00:00"/>
    <n v="2"/>
    <n v="9"/>
    <x v="2"/>
    <x v="8"/>
    <x v="173"/>
    <x v="1"/>
    <n v="0.34"/>
    <n v="75298.100000000006"/>
    <x v="2"/>
    <s v="Chengdu"/>
    <s v=""/>
    <x v="0"/>
  </r>
  <r>
    <s v="E00553"/>
    <x v="174"/>
    <x v="8"/>
    <x v="1"/>
    <x v="2"/>
    <x v="1"/>
    <x v="1"/>
    <n v="50"/>
    <d v="2013-05-10T00:00:00"/>
    <n v="10"/>
    <n v="5"/>
    <x v="7"/>
    <x v="11"/>
    <x v="174"/>
    <x v="0"/>
    <n v="0"/>
    <n v="0"/>
    <x v="0"/>
    <s v="Austin"/>
    <d v="2019-08-04T00:00:00"/>
    <x v="1"/>
  </r>
  <r>
    <s v="E04226"/>
    <x v="175"/>
    <x v="12"/>
    <x v="1"/>
    <x v="0"/>
    <x v="0"/>
    <x v="0"/>
    <n v="47"/>
    <d v="2001-01-02T00:00:00"/>
    <n v="2"/>
    <n v="1"/>
    <x v="0"/>
    <x v="12"/>
    <x v="175"/>
    <x v="0"/>
    <n v="0"/>
    <n v="0"/>
    <x v="0"/>
    <s v="Chicago"/>
    <s v=""/>
    <x v="0"/>
  </r>
  <r>
    <s v="E04308"/>
    <x v="176"/>
    <x v="14"/>
    <x v="1"/>
    <x v="0"/>
    <x v="0"/>
    <x v="2"/>
    <n v="35"/>
    <d v="2017-05-23T00:00:00"/>
    <n v="23"/>
    <n v="5"/>
    <x v="7"/>
    <x v="1"/>
    <x v="176"/>
    <x v="2"/>
    <n v="0"/>
    <n v="0"/>
    <x v="0"/>
    <s v="Seattle"/>
    <s v=""/>
    <x v="0"/>
  </r>
  <r>
    <s v="E02730"/>
    <x v="177"/>
    <x v="8"/>
    <x v="1"/>
    <x v="3"/>
    <x v="0"/>
    <x v="2"/>
    <n v="46"/>
    <d v="2005-04-22T00:00:00"/>
    <n v="22"/>
    <n v="4"/>
    <x v="4"/>
    <x v="24"/>
    <x v="177"/>
    <x v="0"/>
    <n v="0"/>
    <n v="0"/>
    <x v="1"/>
    <s v="Rio de Janerio"/>
    <s v=""/>
    <x v="0"/>
  </r>
  <r>
    <s v="E00465"/>
    <x v="178"/>
    <x v="13"/>
    <x v="1"/>
    <x v="2"/>
    <x v="0"/>
    <x v="0"/>
    <n v="62"/>
    <d v="2011-10-04T00:00:00"/>
    <n v="4"/>
    <n v="10"/>
    <x v="10"/>
    <x v="9"/>
    <x v="178"/>
    <x v="2"/>
    <n v="0"/>
    <n v="0"/>
    <x v="0"/>
    <s v="Seattle"/>
    <s v=""/>
    <x v="0"/>
  </r>
  <r>
    <s v="E04345"/>
    <x v="179"/>
    <x v="9"/>
    <x v="1"/>
    <x v="1"/>
    <x v="1"/>
    <x v="0"/>
    <n v="64"/>
    <d v="1994-06-20T00:00:00"/>
    <n v="20"/>
    <n v="6"/>
    <x v="6"/>
    <x v="17"/>
    <x v="179"/>
    <x v="0"/>
    <n v="0.1"/>
    <n v="10945.6"/>
    <x v="0"/>
    <s v="Chicago"/>
    <s v=""/>
    <x v="0"/>
  </r>
  <r>
    <s v="E03750"/>
    <x v="180"/>
    <x v="2"/>
    <x v="1"/>
    <x v="1"/>
    <x v="0"/>
    <x v="1"/>
    <n v="64"/>
    <d v="1995-08-29T00:00:00"/>
    <n v="29"/>
    <n v="8"/>
    <x v="11"/>
    <x v="19"/>
    <x v="180"/>
    <x v="1"/>
    <n v="0.18"/>
    <n v="28581.66"/>
    <x v="2"/>
    <s v="Chengdu"/>
    <s v=""/>
    <x v="0"/>
  </r>
  <r>
    <s v="E00144"/>
    <x v="181"/>
    <x v="7"/>
    <x v="1"/>
    <x v="2"/>
    <x v="0"/>
    <x v="1"/>
    <n v="55"/>
    <d v="2018-04-29T00:00:00"/>
    <n v="29"/>
    <n v="4"/>
    <x v="4"/>
    <x v="8"/>
    <x v="181"/>
    <x v="0"/>
    <n v="0"/>
    <n v="0"/>
    <x v="2"/>
    <s v="Beijing"/>
    <s v=""/>
    <x v="0"/>
  </r>
  <r>
    <s v="E02678"/>
    <x v="182"/>
    <x v="2"/>
    <x v="1"/>
    <x v="3"/>
    <x v="0"/>
    <x v="2"/>
    <n v="45"/>
    <d v="2007-04-13T00:00:00"/>
    <n v="13"/>
    <n v="4"/>
    <x v="4"/>
    <x v="5"/>
    <x v="182"/>
    <x v="1"/>
    <n v="0.23"/>
    <n v="43626.400000000001"/>
    <x v="1"/>
    <s v="Sao Paulo"/>
    <s v=""/>
    <x v="0"/>
  </r>
  <r>
    <s v="E02190"/>
    <x v="183"/>
    <x v="13"/>
    <x v="1"/>
    <x v="0"/>
    <x v="0"/>
    <x v="0"/>
    <n v="57"/>
    <d v="2018-07-18T00:00:00"/>
    <n v="18"/>
    <n v="7"/>
    <x v="3"/>
    <x v="8"/>
    <x v="183"/>
    <x v="0"/>
    <n v="0"/>
    <n v="0"/>
    <x v="0"/>
    <s v="Columbus"/>
    <s v=""/>
    <x v="0"/>
  </r>
  <r>
    <s v="E00268"/>
    <x v="184"/>
    <x v="2"/>
    <x v="1"/>
    <x v="3"/>
    <x v="0"/>
    <x v="2"/>
    <n v="48"/>
    <d v="2019-12-10T00:00:00"/>
    <n v="10"/>
    <n v="12"/>
    <x v="8"/>
    <x v="0"/>
    <x v="184"/>
    <x v="1"/>
    <n v="0.24"/>
    <n v="43947.119999999995"/>
    <x v="1"/>
    <s v="Rio de Janerio"/>
    <s v=""/>
    <x v="0"/>
  </r>
  <r>
    <s v="E03849"/>
    <x v="185"/>
    <x v="8"/>
    <x v="1"/>
    <x v="0"/>
    <x v="1"/>
    <x v="1"/>
    <n v="50"/>
    <d v="2002-07-09T00:00:00"/>
    <n v="9"/>
    <n v="7"/>
    <x v="3"/>
    <x v="23"/>
    <x v="185"/>
    <x v="0"/>
    <n v="0"/>
    <n v="0"/>
    <x v="2"/>
    <s v="Shanghai"/>
    <s v=""/>
    <x v="0"/>
  </r>
  <r>
    <s v="E04811"/>
    <x v="186"/>
    <x v="10"/>
    <x v="1"/>
    <x v="1"/>
    <x v="1"/>
    <x v="2"/>
    <n v="59"/>
    <d v="2014-09-16T00:00:00"/>
    <n v="16"/>
    <n v="9"/>
    <x v="2"/>
    <x v="7"/>
    <x v="186"/>
    <x v="2"/>
    <n v="0"/>
    <n v="0"/>
    <x v="1"/>
    <s v="Rio de Janerio"/>
    <s v=""/>
    <x v="0"/>
  </r>
  <r>
    <s v="E03404"/>
    <x v="187"/>
    <x v="10"/>
    <x v="1"/>
    <x v="1"/>
    <x v="1"/>
    <x v="2"/>
    <n v="42"/>
    <d v="2021-02-05T00:00:00"/>
    <n v="5"/>
    <n v="2"/>
    <x v="9"/>
    <x v="3"/>
    <x v="187"/>
    <x v="2"/>
    <n v="0"/>
    <n v="0"/>
    <x v="1"/>
    <s v="Manaus"/>
    <s v=""/>
    <x v="0"/>
  </r>
  <r>
    <s v="E00153"/>
    <x v="188"/>
    <x v="10"/>
    <x v="1"/>
    <x v="3"/>
    <x v="1"/>
    <x v="0"/>
    <n v="39"/>
    <d v="2019-03-12T00:00:00"/>
    <n v="12"/>
    <n v="3"/>
    <x v="5"/>
    <x v="0"/>
    <x v="188"/>
    <x v="2"/>
    <n v="0"/>
    <n v="0"/>
    <x v="0"/>
    <s v="Seattle"/>
    <s v=""/>
    <x v="0"/>
  </r>
  <r>
    <s v="E00096"/>
    <x v="189"/>
    <x v="14"/>
    <x v="1"/>
    <x v="0"/>
    <x v="1"/>
    <x v="2"/>
    <n v="30"/>
    <d v="2016-05-26T00:00:00"/>
    <n v="26"/>
    <n v="5"/>
    <x v="7"/>
    <x v="15"/>
    <x v="189"/>
    <x v="0"/>
    <n v="0"/>
    <n v="0"/>
    <x v="1"/>
    <s v="Sao Paulo"/>
    <s v=""/>
    <x v="0"/>
  </r>
  <r>
    <s v="E02473"/>
    <x v="190"/>
    <x v="8"/>
    <x v="1"/>
    <x v="1"/>
    <x v="0"/>
    <x v="1"/>
    <n v="29"/>
    <d v="2021-11-15T00:00:00"/>
    <n v="15"/>
    <n v="11"/>
    <x v="1"/>
    <x v="3"/>
    <x v="190"/>
    <x v="0"/>
    <n v="0"/>
    <n v="0"/>
    <x v="2"/>
    <s v="Chongqing"/>
    <s v=""/>
    <x v="0"/>
  </r>
  <r>
    <s v="E01167"/>
    <x v="191"/>
    <x v="11"/>
    <x v="1"/>
    <x v="1"/>
    <x v="1"/>
    <x v="0"/>
    <n v="28"/>
    <d v="2018-11-14T00:00:00"/>
    <n v="14"/>
    <n v="11"/>
    <x v="1"/>
    <x v="8"/>
    <x v="191"/>
    <x v="0"/>
    <n v="0"/>
    <n v="0"/>
    <x v="0"/>
    <s v="Phoenix"/>
    <s v=""/>
    <x v="0"/>
  </r>
  <r>
    <s v="E03181"/>
    <x v="192"/>
    <x v="14"/>
    <x v="1"/>
    <x v="0"/>
    <x v="0"/>
    <x v="1"/>
    <n v="60"/>
    <d v="2009-05-11T00:00:00"/>
    <n v="11"/>
    <n v="5"/>
    <x v="7"/>
    <x v="22"/>
    <x v="192"/>
    <x v="2"/>
    <n v="0"/>
    <n v="0"/>
    <x v="2"/>
    <s v="Beijing"/>
    <s v=""/>
    <x v="0"/>
  </r>
  <r>
    <s v="E00703"/>
    <x v="193"/>
    <x v="9"/>
    <x v="1"/>
    <x v="3"/>
    <x v="0"/>
    <x v="2"/>
    <n v="45"/>
    <d v="2018-04-27T00:00:00"/>
    <n v="27"/>
    <n v="4"/>
    <x v="4"/>
    <x v="8"/>
    <x v="193"/>
    <x v="0"/>
    <n v="0.12"/>
    <n v="13858.8"/>
    <x v="0"/>
    <s v="Chicago"/>
    <s v=""/>
    <x v="0"/>
  </r>
  <r>
    <s v="E02179"/>
    <x v="194"/>
    <x v="7"/>
    <x v="1"/>
    <x v="1"/>
    <x v="1"/>
    <x v="0"/>
    <n v="48"/>
    <d v="2014-09-25T00:00:00"/>
    <n v="25"/>
    <n v="9"/>
    <x v="2"/>
    <x v="7"/>
    <x v="194"/>
    <x v="0"/>
    <n v="0"/>
    <n v="0"/>
    <x v="0"/>
    <s v="Chicago"/>
    <s v=""/>
    <x v="0"/>
  </r>
  <r>
    <s v="E04242"/>
    <x v="195"/>
    <x v="13"/>
    <x v="1"/>
    <x v="1"/>
    <x v="1"/>
    <x v="2"/>
    <n v="48"/>
    <d v="2009-06-27T00:00:00"/>
    <n v="27"/>
    <n v="6"/>
    <x v="6"/>
    <x v="22"/>
    <x v="195"/>
    <x v="0"/>
    <n v="0"/>
    <n v="0"/>
    <x v="0"/>
    <s v="Seattle"/>
    <s v=""/>
    <x v="0"/>
  </r>
  <r>
    <s v="E03065"/>
    <x v="196"/>
    <x v="8"/>
    <x v="1"/>
    <x v="2"/>
    <x v="0"/>
    <x v="2"/>
    <n v="41"/>
    <d v="2012-01-21T00:00:00"/>
    <n v="21"/>
    <n v="1"/>
    <x v="0"/>
    <x v="21"/>
    <x v="196"/>
    <x v="0"/>
    <n v="0"/>
    <n v="0"/>
    <x v="0"/>
    <s v="Miami"/>
    <s v=""/>
    <x v="0"/>
  </r>
  <r>
    <s v="E01377"/>
    <x v="197"/>
    <x v="8"/>
    <x v="1"/>
    <x v="2"/>
    <x v="0"/>
    <x v="1"/>
    <n v="55"/>
    <d v="2011-04-30T00:00:00"/>
    <n v="30"/>
    <n v="4"/>
    <x v="4"/>
    <x v="9"/>
    <x v="197"/>
    <x v="0"/>
    <n v="0"/>
    <n v="0"/>
    <x v="2"/>
    <s v="Shanghai"/>
    <s v=""/>
    <x v="0"/>
  </r>
  <r>
    <s v="E01787"/>
    <x v="198"/>
    <x v="2"/>
    <x v="1"/>
    <x v="3"/>
    <x v="1"/>
    <x v="2"/>
    <n v="27"/>
    <d v="2018-12-07T00:00:00"/>
    <n v="7"/>
    <n v="12"/>
    <x v="8"/>
    <x v="8"/>
    <x v="198"/>
    <x v="1"/>
    <n v="0.17"/>
    <n v="28927.88"/>
    <x v="0"/>
    <s v="Austin"/>
    <s v=""/>
    <x v="0"/>
  </r>
  <r>
    <s v="E03402"/>
    <x v="199"/>
    <x v="10"/>
    <x v="1"/>
    <x v="0"/>
    <x v="0"/>
    <x v="1"/>
    <n v="60"/>
    <d v="1992-10-13T00:00:00"/>
    <n v="13"/>
    <n v="10"/>
    <x v="10"/>
    <x v="26"/>
    <x v="199"/>
    <x v="0"/>
    <n v="0"/>
    <n v="0"/>
    <x v="2"/>
    <s v="Chongqing"/>
    <s v=""/>
    <x v="0"/>
  </r>
  <r>
    <s v="E03114"/>
    <x v="200"/>
    <x v="14"/>
    <x v="1"/>
    <x v="1"/>
    <x v="0"/>
    <x v="2"/>
    <n v="62"/>
    <d v="1994-10-09T00:00:00"/>
    <n v="9"/>
    <n v="10"/>
    <x v="10"/>
    <x v="17"/>
    <x v="200"/>
    <x v="0"/>
    <n v="0"/>
    <n v="0"/>
    <x v="0"/>
    <s v="Miami"/>
    <s v=""/>
    <x v="0"/>
  </r>
  <r>
    <s v="E04004"/>
    <x v="201"/>
    <x v="13"/>
    <x v="1"/>
    <x v="2"/>
    <x v="1"/>
    <x v="1"/>
    <n v="36"/>
    <d v="2018-12-14T00:00:00"/>
    <n v="14"/>
    <n v="12"/>
    <x v="8"/>
    <x v="8"/>
    <x v="201"/>
    <x v="0"/>
    <n v="0"/>
    <n v="0"/>
    <x v="0"/>
    <s v="Columbus"/>
    <s v=""/>
    <x v="0"/>
  </r>
  <r>
    <s v="E02477"/>
    <x v="202"/>
    <x v="2"/>
    <x v="1"/>
    <x v="1"/>
    <x v="1"/>
    <x v="1"/>
    <n v="46"/>
    <d v="2020-10-21T00:00:00"/>
    <n v="21"/>
    <n v="10"/>
    <x v="10"/>
    <x v="4"/>
    <x v="202"/>
    <x v="1"/>
    <n v="0.16"/>
    <n v="24296.48"/>
    <x v="2"/>
    <s v="Chengdu"/>
    <s v=""/>
    <x v="0"/>
  </r>
  <r>
    <s v="E03160"/>
    <x v="203"/>
    <x v="8"/>
    <x v="1"/>
    <x v="1"/>
    <x v="0"/>
    <x v="2"/>
    <n v="54"/>
    <d v="2012-04-29T00:00:00"/>
    <n v="29"/>
    <n v="4"/>
    <x v="4"/>
    <x v="21"/>
    <x v="203"/>
    <x v="0"/>
    <n v="0"/>
    <n v="0"/>
    <x v="1"/>
    <s v="Sao Paulo"/>
    <s v=""/>
    <x v="0"/>
  </r>
  <r>
    <s v="E03919"/>
    <x v="204"/>
    <x v="9"/>
    <x v="1"/>
    <x v="1"/>
    <x v="0"/>
    <x v="1"/>
    <n v="46"/>
    <d v="2011-10-20T00:00:00"/>
    <n v="20"/>
    <n v="10"/>
    <x v="10"/>
    <x v="9"/>
    <x v="204"/>
    <x v="0"/>
    <n v="0.14000000000000001"/>
    <n v="15995.000000000002"/>
    <x v="2"/>
    <s v="Chengdu"/>
    <s v=""/>
    <x v="0"/>
  </r>
  <r>
    <s v="E02856"/>
    <x v="205"/>
    <x v="12"/>
    <x v="1"/>
    <x v="2"/>
    <x v="1"/>
    <x v="1"/>
    <n v="30"/>
    <d v="2015-11-14T00:00:00"/>
    <n v="14"/>
    <n v="11"/>
    <x v="1"/>
    <x v="2"/>
    <x v="205"/>
    <x v="0"/>
    <n v="0"/>
    <n v="0"/>
    <x v="0"/>
    <s v="Columbus"/>
    <s v=""/>
    <x v="0"/>
  </r>
  <r>
    <s v="E01090"/>
    <x v="206"/>
    <x v="8"/>
    <x v="1"/>
    <x v="2"/>
    <x v="0"/>
    <x v="1"/>
    <n v="59"/>
    <d v="2009-12-23T00:00:00"/>
    <n v="23"/>
    <n v="12"/>
    <x v="8"/>
    <x v="22"/>
    <x v="206"/>
    <x v="0"/>
    <n v="0"/>
    <n v="0"/>
    <x v="0"/>
    <s v="Miami"/>
    <s v=""/>
    <x v="0"/>
  </r>
  <r>
    <s v="E01820"/>
    <x v="207"/>
    <x v="8"/>
    <x v="1"/>
    <x v="1"/>
    <x v="0"/>
    <x v="3"/>
    <n v="27"/>
    <d v="2019-05-28T00:00:00"/>
    <n v="28"/>
    <n v="5"/>
    <x v="7"/>
    <x v="0"/>
    <x v="207"/>
    <x v="0"/>
    <n v="0"/>
    <n v="0"/>
    <x v="0"/>
    <s v="Miami"/>
    <d v="2021-01-07T00:00:00"/>
    <x v="1"/>
  </r>
  <r>
    <s v="E03563"/>
    <x v="208"/>
    <x v="12"/>
    <x v="1"/>
    <x v="3"/>
    <x v="0"/>
    <x v="0"/>
    <n v="47"/>
    <d v="2020-06-08T00:00:00"/>
    <n v="8"/>
    <n v="6"/>
    <x v="6"/>
    <x v="4"/>
    <x v="208"/>
    <x v="0"/>
    <n v="0"/>
    <n v="0"/>
    <x v="0"/>
    <s v="Miami"/>
    <d v="2021-02-02T00:00:00"/>
    <x v="1"/>
  </r>
  <r>
    <s v="E00276"/>
    <x v="209"/>
    <x v="9"/>
    <x v="1"/>
    <x v="2"/>
    <x v="1"/>
    <x v="2"/>
    <n v="37"/>
    <d v="2018-12-27T00:00:00"/>
    <n v="27"/>
    <n v="12"/>
    <x v="8"/>
    <x v="8"/>
    <x v="209"/>
    <x v="0"/>
    <n v="0.11"/>
    <n v="9609.49"/>
    <x v="1"/>
    <s v="Rio de Janerio"/>
    <s v=""/>
    <x v="0"/>
  </r>
  <r>
    <s v="E04641"/>
    <x v="210"/>
    <x v="2"/>
    <x v="1"/>
    <x v="1"/>
    <x v="1"/>
    <x v="3"/>
    <n v="45"/>
    <d v="2018-04-22T00:00:00"/>
    <n v="22"/>
    <n v="4"/>
    <x v="4"/>
    <x v="8"/>
    <x v="210"/>
    <x v="1"/>
    <n v="0.24"/>
    <n v="44929.2"/>
    <x v="0"/>
    <s v="Columbus"/>
    <d v="2022-06-20T00:00:00"/>
    <x v="1"/>
  </r>
  <r>
    <s v="E03984"/>
    <x v="211"/>
    <x v="7"/>
    <x v="1"/>
    <x v="0"/>
    <x v="1"/>
    <x v="3"/>
    <n v="55"/>
    <d v="2021-03-21T00:00:00"/>
    <n v="21"/>
    <n v="3"/>
    <x v="5"/>
    <x v="3"/>
    <x v="211"/>
    <x v="0"/>
    <n v="0"/>
    <n v="0"/>
    <x v="0"/>
    <s v="Chicago"/>
    <s v=""/>
    <x v="0"/>
  </r>
  <r>
    <s v="E02825"/>
    <x v="212"/>
    <x v="4"/>
    <x v="1"/>
    <x v="0"/>
    <x v="0"/>
    <x v="1"/>
    <n v="63"/>
    <d v="2013-06-03T00:00:00"/>
    <n v="3"/>
    <n v="6"/>
    <x v="6"/>
    <x v="11"/>
    <x v="212"/>
    <x v="1"/>
    <n v="0.39"/>
    <n v="99172.71"/>
    <x v="0"/>
    <s v="Chicago"/>
    <s v=""/>
    <x v="0"/>
  </r>
  <r>
    <s v="E04720"/>
    <x v="213"/>
    <x v="7"/>
    <x v="1"/>
    <x v="3"/>
    <x v="0"/>
    <x v="1"/>
    <n v="28"/>
    <d v="2021-12-18T00:00:00"/>
    <n v="18"/>
    <n v="12"/>
    <x v="8"/>
    <x v="3"/>
    <x v="213"/>
    <x v="0"/>
    <n v="0"/>
    <n v="0"/>
    <x v="0"/>
    <s v="Phoenix"/>
    <s v=""/>
    <x v="0"/>
  </r>
  <r>
    <s v="E02877"/>
    <x v="214"/>
    <x v="7"/>
    <x v="1"/>
    <x v="3"/>
    <x v="1"/>
    <x v="0"/>
    <n v="56"/>
    <d v="2015-10-14T00:00:00"/>
    <n v="14"/>
    <n v="10"/>
    <x v="10"/>
    <x v="2"/>
    <x v="214"/>
    <x v="0"/>
    <n v="0"/>
    <n v="0"/>
    <x v="0"/>
    <s v="Miami"/>
    <d v="2021-10-22T00:00:00"/>
    <x v="1"/>
  </r>
  <r>
    <s v="E03981"/>
    <x v="215"/>
    <x v="13"/>
    <x v="1"/>
    <x v="2"/>
    <x v="1"/>
    <x v="1"/>
    <n v="63"/>
    <d v="2018-05-07T00:00:00"/>
    <n v="7"/>
    <n v="5"/>
    <x v="7"/>
    <x v="8"/>
    <x v="215"/>
    <x v="2"/>
    <n v="0"/>
    <n v="0"/>
    <x v="0"/>
    <s v="Miami"/>
    <s v=""/>
    <x v="0"/>
  </r>
  <r>
    <s v="E01966"/>
    <x v="216"/>
    <x v="10"/>
    <x v="1"/>
    <x v="1"/>
    <x v="0"/>
    <x v="0"/>
    <n v="45"/>
    <d v="2015-11-21T00:00:00"/>
    <n v="21"/>
    <n v="11"/>
    <x v="1"/>
    <x v="2"/>
    <x v="216"/>
    <x v="0"/>
    <n v="0"/>
    <n v="0"/>
    <x v="0"/>
    <s v="Columbus"/>
    <s v=""/>
    <x v="0"/>
  </r>
  <r>
    <s v="E03364"/>
    <x v="217"/>
    <x v="14"/>
    <x v="1"/>
    <x v="1"/>
    <x v="1"/>
    <x v="1"/>
    <n v="51"/>
    <d v="2017-02-11T00:00:00"/>
    <n v="11"/>
    <n v="2"/>
    <x v="9"/>
    <x v="1"/>
    <x v="217"/>
    <x v="0"/>
    <n v="0"/>
    <n v="0"/>
    <x v="2"/>
    <s v="Chongqing"/>
    <s v=""/>
    <x v="0"/>
  </r>
  <r>
    <s v="E02298"/>
    <x v="218"/>
    <x v="9"/>
    <x v="1"/>
    <x v="3"/>
    <x v="1"/>
    <x v="1"/>
    <n v="32"/>
    <d v="2014-12-04T00:00:00"/>
    <n v="4"/>
    <n v="12"/>
    <x v="8"/>
    <x v="7"/>
    <x v="218"/>
    <x v="0"/>
    <n v="0.11"/>
    <n v="10912.22"/>
    <x v="0"/>
    <s v="Phoenix"/>
    <s v=""/>
    <x v="0"/>
  </r>
  <r>
    <s v="E04699"/>
    <x v="219"/>
    <x v="14"/>
    <x v="1"/>
    <x v="1"/>
    <x v="1"/>
    <x v="1"/>
    <n v="48"/>
    <d v="2012-05-03T00:00:00"/>
    <n v="3"/>
    <n v="5"/>
    <x v="7"/>
    <x v="21"/>
    <x v="219"/>
    <x v="2"/>
    <n v="0"/>
    <n v="0"/>
    <x v="2"/>
    <s v="Shanghai"/>
    <d v="2018-05-09T00:00:00"/>
    <x v="1"/>
  </r>
  <r>
    <s v="E04969"/>
    <x v="220"/>
    <x v="12"/>
    <x v="1"/>
    <x v="2"/>
    <x v="1"/>
    <x v="1"/>
    <n v="40"/>
    <d v="2016-09-09T00:00:00"/>
    <n v="9"/>
    <n v="9"/>
    <x v="2"/>
    <x v="15"/>
    <x v="220"/>
    <x v="0"/>
    <n v="0"/>
    <n v="0"/>
    <x v="2"/>
    <s v="Chengdu"/>
    <s v=""/>
    <x v="0"/>
  </r>
  <r>
    <s v="E00955"/>
    <x v="221"/>
    <x v="14"/>
    <x v="1"/>
    <x v="1"/>
    <x v="0"/>
    <x v="2"/>
    <n v="54"/>
    <d v="2012-11-24T00:00:00"/>
    <n v="24"/>
    <n v="11"/>
    <x v="1"/>
    <x v="21"/>
    <x v="221"/>
    <x v="0"/>
    <n v="0"/>
    <n v="0"/>
    <x v="1"/>
    <s v="Sao Paulo"/>
    <s v=""/>
    <x v="0"/>
  </r>
  <r>
    <s v="E00023"/>
    <x v="222"/>
    <x v="2"/>
    <x v="1"/>
    <x v="0"/>
    <x v="0"/>
    <x v="0"/>
    <n v="52"/>
    <d v="2006-10-28T00:00:00"/>
    <n v="28"/>
    <n v="10"/>
    <x v="10"/>
    <x v="16"/>
    <x v="222"/>
    <x v="1"/>
    <n v="0.28000000000000003"/>
    <n v="52637.760000000002"/>
    <x v="0"/>
    <s v="Miami"/>
    <s v=""/>
    <x v="0"/>
  </r>
  <r>
    <s v="E04683"/>
    <x v="223"/>
    <x v="2"/>
    <x v="1"/>
    <x v="1"/>
    <x v="0"/>
    <x v="2"/>
    <n v="40"/>
    <d v="2020-02-07T00:00:00"/>
    <n v="7"/>
    <n v="2"/>
    <x v="9"/>
    <x v="4"/>
    <x v="223"/>
    <x v="1"/>
    <n v="0.18"/>
    <n v="33693.659999999996"/>
    <x v="1"/>
    <s v="Manaus"/>
    <s v=""/>
    <x v="0"/>
  </r>
  <r>
    <s v="E03834"/>
    <x v="224"/>
    <x v="2"/>
    <x v="1"/>
    <x v="1"/>
    <x v="0"/>
    <x v="0"/>
    <n v="41"/>
    <d v="2007-03-15T00:00:00"/>
    <n v="15"/>
    <n v="3"/>
    <x v="5"/>
    <x v="5"/>
    <x v="224"/>
    <x v="1"/>
    <n v="0.24"/>
    <n v="37422.239999999998"/>
    <x v="0"/>
    <s v="Columbus"/>
    <d v="2008-05-30T00:00:00"/>
    <x v="1"/>
  </r>
  <r>
    <s v="E04484"/>
    <x v="225"/>
    <x v="8"/>
    <x v="1"/>
    <x v="2"/>
    <x v="1"/>
    <x v="1"/>
    <n v="45"/>
    <d v="2015-04-23T00:00:00"/>
    <n v="23"/>
    <n v="4"/>
    <x v="4"/>
    <x v="2"/>
    <x v="225"/>
    <x v="2"/>
    <n v="0"/>
    <n v="0"/>
    <x v="0"/>
    <s v="Chicago"/>
    <s v=""/>
    <x v="0"/>
  </r>
  <r>
    <s v="E04926"/>
    <x v="226"/>
    <x v="10"/>
    <x v="1"/>
    <x v="1"/>
    <x v="1"/>
    <x v="2"/>
    <n v="52"/>
    <d v="2008-03-25T00:00:00"/>
    <n v="25"/>
    <n v="3"/>
    <x v="5"/>
    <x v="13"/>
    <x v="226"/>
    <x v="0"/>
    <n v="0"/>
    <n v="0"/>
    <x v="1"/>
    <s v="Manaus"/>
    <s v=""/>
    <x v="0"/>
  </r>
  <r>
    <s v="E02276"/>
    <x v="227"/>
    <x v="10"/>
    <x v="1"/>
    <x v="3"/>
    <x v="1"/>
    <x v="0"/>
    <n v="32"/>
    <d v="2015-11-09T00:00:00"/>
    <n v="9"/>
    <n v="11"/>
    <x v="1"/>
    <x v="2"/>
    <x v="227"/>
    <x v="2"/>
    <n v="0"/>
    <n v="0"/>
    <x v="0"/>
    <s v="Phoenix"/>
    <s v=""/>
    <x v="0"/>
  </r>
  <r>
    <s v="E02649"/>
    <x v="228"/>
    <x v="8"/>
    <x v="1"/>
    <x v="2"/>
    <x v="0"/>
    <x v="2"/>
    <n v="27"/>
    <d v="2018-09-28T00:00:00"/>
    <n v="28"/>
    <n v="9"/>
    <x v="2"/>
    <x v="8"/>
    <x v="228"/>
    <x v="2"/>
    <n v="0"/>
    <n v="0"/>
    <x v="1"/>
    <s v="Rio de Janerio"/>
    <s v=""/>
    <x v="0"/>
  </r>
  <r>
    <s v="E01706"/>
    <x v="229"/>
    <x v="12"/>
    <x v="1"/>
    <x v="0"/>
    <x v="1"/>
    <x v="1"/>
    <n v="45"/>
    <d v="2004-03-11T00:00:00"/>
    <n v="11"/>
    <n v="3"/>
    <x v="5"/>
    <x v="20"/>
    <x v="229"/>
    <x v="0"/>
    <n v="0"/>
    <n v="0"/>
    <x v="2"/>
    <s v="Chongqing"/>
    <s v=""/>
    <x v="0"/>
  </r>
  <r>
    <s v="E03994"/>
    <x v="230"/>
    <x v="11"/>
    <x v="1"/>
    <x v="0"/>
    <x v="0"/>
    <x v="1"/>
    <n v="57"/>
    <d v="2018-02-26T00:00:00"/>
    <n v="26"/>
    <n v="2"/>
    <x v="9"/>
    <x v="8"/>
    <x v="230"/>
    <x v="0"/>
    <n v="0"/>
    <n v="0"/>
    <x v="0"/>
    <s v="Austin"/>
    <d v="2021-07-09T00:00:00"/>
    <x v="1"/>
  </r>
  <r>
    <s v="E00608"/>
    <x v="231"/>
    <x v="14"/>
    <x v="1"/>
    <x v="0"/>
    <x v="1"/>
    <x v="1"/>
    <n v="29"/>
    <d v="2019-11-09T00:00:00"/>
    <n v="9"/>
    <n v="11"/>
    <x v="1"/>
    <x v="0"/>
    <x v="231"/>
    <x v="0"/>
    <n v="0"/>
    <n v="0"/>
    <x v="0"/>
    <s v="Chicago"/>
    <s v=""/>
    <x v="0"/>
  </r>
  <r>
    <s v="E00667"/>
    <x v="232"/>
    <x v="10"/>
    <x v="1"/>
    <x v="0"/>
    <x v="1"/>
    <x v="1"/>
    <n v="42"/>
    <d v="2012-04-27T00:00:00"/>
    <n v="27"/>
    <n v="4"/>
    <x v="4"/>
    <x v="21"/>
    <x v="232"/>
    <x v="0"/>
    <n v="0"/>
    <n v="0"/>
    <x v="0"/>
    <s v="Phoenix"/>
    <s v=""/>
    <x v="0"/>
  </r>
  <r>
    <s v="E02024"/>
    <x v="233"/>
    <x v="12"/>
    <x v="1"/>
    <x v="1"/>
    <x v="1"/>
    <x v="2"/>
    <n v="29"/>
    <d v="2020-09-25T00:00:00"/>
    <n v="25"/>
    <n v="9"/>
    <x v="2"/>
    <x v="4"/>
    <x v="233"/>
    <x v="0"/>
    <n v="0"/>
    <n v="0"/>
    <x v="1"/>
    <s v="Sao Paulo"/>
    <s v=""/>
    <x v="0"/>
  </r>
  <r>
    <s v="E01508"/>
    <x v="234"/>
    <x v="9"/>
    <x v="1"/>
    <x v="0"/>
    <x v="1"/>
    <x v="2"/>
    <n v="49"/>
    <d v="2016-03-12T00:00:00"/>
    <n v="12"/>
    <n v="3"/>
    <x v="5"/>
    <x v="15"/>
    <x v="234"/>
    <x v="0"/>
    <n v="0.12"/>
    <n v="12097.199999999999"/>
    <x v="1"/>
    <s v="Rio de Janerio"/>
    <s v=""/>
    <x v="0"/>
  </r>
  <r>
    <s v="E00371"/>
    <x v="235"/>
    <x v="8"/>
    <x v="1"/>
    <x v="3"/>
    <x v="1"/>
    <x v="0"/>
    <n v="41"/>
    <d v="2005-10-07T00:00:00"/>
    <n v="7"/>
    <n v="10"/>
    <x v="10"/>
    <x v="24"/>
    <x v="235"/>
    <x v="0"/>
    <n v="0"/>
    <n v="0"/>
    <x v="0"/>
    <s v="Seattle"/>
    <s v=""/>
    <x v="0"/>
  </r>
  <r>
    <s v="E04369"/>
    <x v="236"/>
    <x v="8"/>
    <x v="1"/>
    <x v="3"/>
    <x v="0"/>
    <x v="0"/>
    <n v="27"/>
    <d v="2018-09-11T00:00:00"/>
    <n v="11"/>
    <n v="9"/>
    <x v="2"/>
    <x v="8"/>
    <x v="236"/>
    <x v="0"/>
    <n v="0"/>
    <n v="0"/>
    <x v="0"/>
    <s v="Chicago"/>
    <s v=""/>
    <x v="0"/>
  </r>
  <r>
    <s v="E03532"/>
    <x v="237"/>
    <x v="9"/>
    <x v="1"/>
    <x v="2"/>
    <x v="0"/>
    <x v="2"/>
    <n v="56"/>
    <d v="2018-09-20T00:00:00"/>
    <n v="20"/>
    <n v="9"/>
    <x v="2"/>
    <x v="8"/>
    <x v="237"/>
    <x v="0"/>
    <n v="0.14000000000000001"/>
    <n v="11051.320000000002"/>
    <x v="0"/>
    <s v="Phoenix"/>
    <s v=""/>
    <x v="0"/>
  </r>
  <r>
    <s v="E00863"/>
    <x v="238"/>
    <x v="12"/>
    <x v="1"/>
    <x v="3"/>
    <x v="0"/>
    <x v="2"/>
    <n v="59"/>
    <d v="2008-09-10T00:00:00"/>
    <n v="10"/>
    <n v="9"/>
    <x v="2"/>
    <x v="13"/>
    <x v="238"/>
    <x v="0"/>
    <n v="0"/>
    <n v="0"/>
    <x v="0"/>
    <s v="Austin"/>
    <s v=""/>
    <x v="0"/>
  </r>
  <r>
    <s v="E03310"/>
    <x v="239"/>
    <x v="2"/>
    <x v="1"/>
    <x v="1"/>
    <x v="0"/>
    <x v="0"/>
    <n v="45"/>
    <d v="2010-11-29T00:00:00"/>
    <n v="29"/>
    <n v="11"/>
    <x v="1"/>
    <x v="18"/>
    <x v="239"/>
    <x v="1"/>
    <n v="0.27"/>
    <n v="41517.090000000004"/>
    <x v="0"/>
    <s v="Phoenix"/>
    <s v=""/>
    <x v="0"/>
  </r>
  <r>
    <s v="E01242"/>
    <x v="240"/>
    <x v="7"/>
    <x v="1"/>
    <x v="3"/>
    <x v="1"/>
    <x v="1"/>
    <n v="25"/>
    <d v="2021-06-23T00:00:00"/>
    <n v="23"/>
    <n v="6"/>
    <x v="6"/>
    <x v="3"/>
    <x v="240"/>
    <x v="0"/>
    <n v="0"/>
    <n v="0"/>
    <x v="2"/>
    <s v="Shanghai"/>
    <s v=""/>
    <x v="0"/>
  </r>
  <r>
    <s v="E02535"/>
    <x v="241"/>
    <x v="7"/>
    <x v="1"/>
    <x v="3"/>
    <x v="1"/>
    <x v="2"/>
    <n v="29"/>
    <d v="2018-01-14T00:00:00"/>
    <n v="14"/>
    <n v="1"/>
    <x v="0"/>
    <x v="8"/>
    <x v="241"/>
    <x v="0"/>
    <n v="0"/>
    <n v="0"/>
    <x v="1"/>
    <s v="Sao Paulo"/>
    <s v=""/>
    <x v="0"/>
  </r>
  <r>
    <s v="E04751"/>
    <x v="242"/>
    <x v="12"/>
    <x v="1"/>
    <x v="1"/>
    <x v="0"/>
    <x v="0"/>
    <n v="54"/>
    <d v="2010-12-05T00:00:00"/>
    <n v="5"/>
    <n v="12"/>
    <x v="8"/>
    <x v="18"/>
    <x v="242"/>
    <x v="0"/>
    <n v="0"/>
    <n v="0"/>
    <x v="0"/>
    <s v="Seattle"/>
    <s v=""/>
    <x v="0"/>
  </r>
  <r>
    <s v="E00952"/>
    <x v="243"/>
    <x v="10"/>
    <x v="1"/>
    <x v="2"/>
    <x v="0"/>
    <x v="0"/>
    <n v="59"/>
    <d v="1996-03-29T00:00:00"/>
    <n v="29"/>
    <n v="3"/>
    <x v="5"/>
    <x v="14"/>
    <x v="243"/>
    <x v="2"/>
    <n v="0"/>
    <n v="0"/>
    <x v="0"/>
    <s v="Austin"/>
    <s v=""/>
    <x v="0"/>
  </r>
  <r>
    <s v="E04464"/>
    <x v="244"/>
    <x v="9"/>
    <x v="1"/>
    <x v="2"/>
    <x v="0"/>
    <x v="1"/>
    <n v="60"/>
    <d v="2018-02-15T00:00:00"/>
    <n v="15"/>
    <n v="2"/>
    <x v="9"/>
    <x v="8"/>
    <x v="244"/>
    <x v="0"/>
    <n v="0.14000000000000001"/>
    <n v="14851.060000000001"/>
    <x v="0"/>
    <s v="Austin"/>
    <d v="2021-04-09T00:00:00"/>
    <x v="1"/>
  </r>
  <r>
    <s v="E01684"/>
    <x v="245"/>
    <x v="10"/>
    <x v="1"/>
    <x v="0"/>
    <x v="0"/>
    <x v="1"/>
    <n v="64"/>
    <d v="2019-03-03T00:00:00"/>
    <n v="3"/>
    <n v="3"/>
    <x v="5"/>
    <x v="0"/>
    <x v="245"/>
    <x v="2"/>
    <n v="0"/>
    <n v="0"/>
    <x v="0"/>
    <s v="Phoenix"/>
    <s v=""/>
    <x v="0"/>
  </r>
  <r>
    <s v="E02563"/>
    <x v="246"/>
    <x v="7"/>
    <x v="1"/>
    <x v="3"/>
    <x v="1"/>
    <x v="2"/>
    <n v="47"/>
    <d v="2018-10-02T00:00:00"/>
    <n v="2"/>
    <n v="10"/>
    <x v="10"/>
    <x v="8"/>
    <x v="246"/>
    <x v="0"/>
    <n v="0"/>
    <n v="0"/>
    <x v="1"/>
    <s v="Rio de Janerio"/>
    <s v=""/>
    <x v="0"/>
  </r>
  <r>
    <s v="E02710"/>
    <x v="247"/>
    <x v="9"/>
    <x v="1"/>
    <x v="2"/>
    <x v="0"/>
    <x v="1"/>
    <n v="57"/>
    <d v="1992-01-09T00:00:00"/>
    <n v="9"/>
    <n v="1"/>
    <x v="0"/>
    <x v="26"/>
    <x v="247"/>
    <x v="0"/>
    <n v="0.12"/>
    <n v="13355.88"/>
    <x v="0"/>
    <s v="Miami"/>
    <s v=""/>
    <x v="0"/>
  </r>
  <r>
    <s v="E03457"/>
    <x v="248"/>
    <x v="7"/>
    <x v="1"/>
    <x v="2"/>
    <x v="1"/>
    <x v="1"/>
    <n v="59"/>
    <d v="2001-04-09T00:00:00"/>
    <n v="9"/>
    <n v="4"/>
    <x v="4"/>
    <x v="12"/>
    <x v="248"/>
    <x v="0"/>
    <n v="0"/>
    <n v="0"/>
    <x v="2"/>
    <s v="Shanghai"/>
    <s v=""/>
    <x v="0"/>
  </r>
  <r>
    <s v="E04163"/>
    <x v="249"/>
    <x v="9"/>
    <x v="1"/>
    <x v="1"/>
    <x v="0"/>
    <x v="2"/>
    <n v="32"/>
    <d v="2021-10-09T00:00:00"/>
    <n v="9"/>
    <n v="10"/>
    <x v="10"/>
    <x v="3"/>
    <x v="249"/>
    <x v="0"/>
    <n v="0.13"/>
    <n v="13298.74"/>
    <x v="1"/>
    <s v="Rio de Janerio"/>
    <s v=""/>
    <x v="0"/>
  </r>
  <r>
    <s v="E02696"/>
    <x v="250"/>
    <x v="14"/>
    <x v="1"/>
    <x v="1"/>
    <x v="0"/>
    <x v="1"/>
    <n v="25"/>
    <d v="2021-07-08T00:00:00"/>
    <n v="8"/>
    <n v="7"/>
    <x v="3"/>
    <x v="3"/>
    <x v="250"/>
    <x v="2"/>
    <n v="0"/>
    <n v="0"/>
    <x v="0"/>
    <s v="Columbus"/>
    <s v=""/>
    <x v="0"/>
  </r>
  <r>
    <s v="E00956"/>
    <x v="251"/>
    <x v="14"/>
    <x v="1"/>
    <x v="2"/>
    <x v="1"/>
    <x v="1"/>
    <n v="37"/>
    <d v="2020-03-08T00:00:00"/>
    <n v="8"/>
    <n v="3"/>
    <x v="5"/>
    <x v="4"/>
    <x v="251"/>
    <x v="0"/>
    <n v="0"/>
    <n v="0"/>
    <x v="0"/>
    <s v="Phoenix"/>
    <s v=""/>
    <x v="0"/>
  </r>
  <r>
    <s v="E02661"/>
    <x v="252"/>
    <x v="7"/>
    <x v="1"/>
    <x v="1"/>
    <x v="1"/>
    <x v="1"/>
    <n v="37"/>
    <d v="2013-02-13T00:00:00"/>
    <n v="13"/>
    <n v="2"/>
    <x v="9"/>
    <x v="11"/>
    <x v="252"/>
    <x v="0"/>
    <n v="0"/>
    <n v="0"/>
    <x v="2"/>
    <s v="Beijing"/>
    <s v=""/>
    <x v="0"/>
  </r>
  <r>
    <s v="E04032"/>
    <x v="253"/>
    <x v="10"/>
    <x v="1"/>
    <x v="3"/>
    <x v="1"/>
    <x v="1"/>
    <n v="45"/>
    <d v="2012-02-28T00:00:00"/>
    <n v="28"/>
    <n v="2"/>
    <x v="9"/>
    <x v="21"/>
    <x v="253"/>
    <x v="0"/>
    <n v="0"/>
    <n v="0"/>
    <x v="2"/>
    <s v="Beijing"/>
    <s v=""/>
    <x v="0"/>
  </r>
  <r>
    <s v="E02572"/>
    <x v="254"/>
    <x v="2"/>
    <x v="2"/>
    <x v="1"/>
    <x v="1"/>
    <x v="0"/>
    <n v="50"/>
    <d v="2006-10-26T00:00:00"/>
    <n v="26"/>
    <n v="10"/>
    <x v="10"/>
    <x v="16"/>
    <x v="254"/>
    <x v="1"/>
    <n v="0.2"/>
    <n v="32619.800000000003"/>
    <x v="0"/>
    <s v="Chicago"/>
    <s v=""/>
    <x v="0"/>
  </r>
  <r>
    <s v="E01639"/>
    <x v="255"/>
    <x v="1"/>
    <x v="2"/>
    <x v="0"/>
    <x v="0"/>
    <x v="1"/>
    <n v="55"/>
    <d v="1995-11-20T00:00:00"/>
    <n v="20"/>
    <n v="11"/>
    <x v="1"/>
    <x v="19"/>
    <x v="255"/>
    <x v="0"/>
    <n v="0"/>
    <n v="0"/>
    <x v="0"/>
    <s v="Phoenix"/>
    <s v=""/>
    <x v="0"/>
  </r>
  <r>
    <s v="E04332"/>
    <x v="256"/>
    <x v="5"/>
    <x v="2"/>
    <x v="0"/>
    <x v="0"/>
    <x v="3"/>
    <n v="25"/>
    <d v="2020-05-16T00:00:00"/>
    <n v="16"/>
    <n v="5"/>
    <x v="7"/>
    <x v="4"/>
    <x v="256"/>
    <x v="2"/>
    <n v="0"/>
    <n v="0"/>
    <x v="0"/>
    <s v="Miami"/>
    <d v="2021-05-20T00:00:00"/>
    <x v="1"/>
  </r>
  <r>
    <s v="E03838"/>
    <x v="257"/>
    <x v="1"/>
    <x v="2"/>
    <x v="1"/>
    <x v="1"/>
    <x v="0"/>
    <n v="34"/>
    <d v="2018-06-13T00:00:00"/>
    <n v="13"/>
    <n v="6"/>
    <x v="6"/>
    <x v="8"/>
    <x v="257"/>
    <x v="0"/>
    <n v="0"/>
    <n v="0"/>
    <x v="0"/>
    <s v="Chicago"/>
    <s v=""/>
    <x v="0"/>
  </r>
  <r>
    <s v="E04239"/>
    <x v="258"/>
    <x v="6"/>
    <x v="2"/>
    <x v="2"/>
    <x v="1"/>
    <x v="1"/>
    <n v="51"/>
    <d v="2021-06-10T00:00:00"/>
    <n v="10"/>
    <n v="6"/>
    <x v="6"/>
    <x v="3"/>
    <x v="258"/>
    <x v="1"/>
    <n v="0.1"/>
    <n v="14674.2"/>
    <x v="2"/>
    <s v="Shanghai"/>
    <s v=""/>
    <x v="0"/>
  </r>
  <r>
    <s v="E00163"/>
    <x v="259"/>
    <x v="2"/>
    <x v="2"/>
    <x v="2"/>
    <x v="1"/>
    <x v="3"/>
    <n v="65"/>
    <d v="2002-03-04T00:00:00"/>
    <n v="4"/>
    <n v="3"/>
    <x v="5"/>
    <x v="23"/>
    <x v="259"/>
    <x v="1"/>
    <n v="0.2"/>
    <n v="35167.4"/>
    <x v="0"/>
    <s v="Phoenix"/>
    <s v=""/>
    <x v="0"/>
  </r>
  <r>
    <s v="E00402"/>
    <x v="260"/>
    <x v="5"/>
    <x v="2"/>
    <x v="0"/>
    <x v="0"/>
    <x v="2"/>
    <n v="65"/>
    <d v="2004-05-16T00:00:00"/>
    <n v="16"/>
    <n v="5"/>
    <x v="7"/>
    <x v="20"/>
    <x v="260"/>
    <x v="2"/>
    <n v="0"/>
    <n v="0"/>
    <x v="1"/>
    <s v="Manaus"/>
    <s v=""/>
    <x v="0"/>
  </r>
  <r>
    <s v="E03247"/>
    <x v="261"/>
    <x v="5"/>
    <x v="2"/>
    <x v="2"/>
    <x v="1"/>
    <x v="0"/>
    <n v="27"/>
    <d v="2018-05-06T00:00:00"/>
    <n v="6"/>
    <n v="5"/>
    <x v="7"/>
    <x v="8"/>
    <x v="261"/>
    <x v="2"/>
    <n v="0"/>
    <n v="0"/>
    <x v="0"/>
    <s v="Chicago"/>
    <s v=""/>
    <x v="0"/>
  </r>
  <r>
    <s v="E03824"/>
    <x v="262"/>
    <x v="5"/>
    <x v="2"/>
    <x v="3"/>
    <x v="1"/>
    <x v="3"/>
    <n v="36"/>
    <d v="2021-08-27T00:00:00"/>
    <n v="27"/>
    <n v="8"/>
    <x v="11"/>
    <x v="3"/>
    <x v="262"/>
    <x v="2"/>
    <n v="0"/>
    <n v="0"/>
    <x v="0"/>
    <s v="Miami"/>
    <s v=""/>
    <x v="0"/>
  </r>
  <r>
    <s v="E01499"/>
    <x v="263"/>
    <x v="2"/>
    <x v="2"/>
    <x v="1"/>
    <x v="1"/>
    <x v="2"/>
    <n v="37"/>
    <d v="2019-01-28T00:00:00"/>
    <n v="28"/>
    <n v="1"/>
    <x v="0"/>
    <x v="0"/>
    <x v="263"/>
    <x v="1"/>
    <n v="0.2"/>
    <n v="33185.4"/>
    <x v="0"/>
    <s v="Phoenix"/>
    <s v=""/>
    <x v="0"/>
  </r>
  <r>
    <s v="E00254"/>
    <x v="264"/>
    <x v="3"/>
    <x v="2"/>
    <x v="3"/>
    <x v="0"/>
    <x v="2"/>
    <n v="34"/>
    <d v="2015-06-27T00:00:00"/>
    <n v="27"/>
    <n v="6"/>
    <x v="6"/>
    <x v="2"/>
    <x v="264"/>
    <x v="2"/>
    <n v="0"/>
    <n v="0"/>
    <x v="0"/>
    <s v="Phoenix"/>
    <s v=""/>
    <x v="0"/>
  </r>
  <r>
    <s v="E02166"/>
    <x v="265"/>
    <x v="6"/>
    <x v="2"/>
    <x v="0"/>
    <x v="0"/>
    <x v="2"/>
    <n v="60"/>
    <d v="2015-09-23T00:00:00"/>
    <n v="23"/>
    <n v="9"/>
    <x v="2"/>
    <x v="2"/>
    <x v="265"/>
    <x v="1"/>
    <n v="0.15"/>
    <n v="21284.85"/>
    <x v="0"/>
    <s v="Phoenix"/>
    <s v=""/>
    <x v="0"/>
  </r>
  <r>
    <s v="E00595"/>
    <x v="266"/>
    <x v="6"/>
    <x v="2"/>
    <x v="1"/>
    <x v="1"/>
    <x v="1"/>
    <n v="33"/>
    <d v="2018-04-21T00:00:00"/>
    <n v="21"/>
    <n v="4"/>
    <x v="4"/>
    <x v="8"/>
    <x v="266"/>
    <x v="1"/>
    <n v="0.15"/>
    <n v="21060.3"/>
    <x v="2"/>
    <s v="Beijing"/>
    <s v=""/>
    <x v="0"/>
  </r>
  <r>
    <s v="E00972"/>
    <x v="267"/>
    <x v="3"/>
    <x v="2"/>
    <x v="3"/>
    <x v="1"/>
    <x v="2"/>
    <n v="26"/>
    <d v="2019-04-23T00:00:00"/>
    <n v="23"/>
    <n v="4"/>
    <x v="4"/>
    <x v="0"/>
    <x v="267"/>
    <x v="2"/>
    <n v="0"/>
    <n v="0"/>
    <x v="1"/>
    <s v="Sao Paulo"/>
    <s v=""/>
    <x v="0"/>
  </r>
  <r>
    <s v="E04568"/>
    <x v="2"/>
    <x v="4"/>
    <x v="2"/>
    <x v="1"/>
    <x v="1"/>
    <x v="1"/>
    <n v="54"/>
    <d v="2011-07-10T00:00:00"/>
    <n v="10"/>
    <n v="7"/>
    <x v="3"/>
    <x v="9"/>
    <x v="268"/>
    <x v="1"/>
    <n v="0.3"/>
    <n v="74106.599999999991"/>
    <x v="2"/>
    <s v="Beijing"/>
    <s v=""/>
    <x v="0"/>
  </r>
  <r>
    <s v="E03612"/>
    <x v="268"/>
    <x v="6"/>
    <x v="2"/>
    <x v="1"/>
    <x v="0"/>
    <x v="3"/>
    <n v="64"/>
    <d v="2013-06-29T00:00:00"/>
    <n v="29"/>
    <n v="6"/>
    <x v="6"/>
    <x v="11"/>
    <x v="269"/>
    <x v="1"/>
    <n v="0.1"/>
    <n v="15957.1"/>
    <x v="0"/>
    <s v="Columbus"/>
    <s v=""/>
    <x v="0"/>
  </r>
  <r>
    <s v="E00691"/>
    <x v="269"/>
    <x v="2"/>
    <x v="2"/>
    <x v="2"/>
    <x v="0"/>
    <x v="1"/>
    <n v="42"/>
    <d v="2003-01-15T00:00:00"/>
    <n v="15"/>
    <n v="1"/>
    <x v="0"/>
    <x v="10"/>
    <x v="270"/>
    <x v="1"/>
    <n v="0.26"/>
    <n v="43315.74"/>
    <x v="0"/>
    <s v="Seattle"/>
    <s v=""/>
    <x v="0"/>
  </r>
  <r>
    <s v="E04379"/>
    <x v="270"/>
    <x v="1"/>
    <x v="2"/>
    <x v="0"/>
    <x v="1"/>
    <x v="2"/>
    <n v="60"/>
    <d v="2007-02-24T00:00:00"/>
    <n v="24"/>
    <n v="2"/>
    <x v="9"/>
    <x v="5"/>
    <x v="271"/>
    <x v="0"/>
    <n v="0"/>
    <n v="0"/>
    <x v="1"/>
    <s v="Manaus"/>
    <s v=""/>
    <x v="0"/>
  </r>
  <r>
    <s v="E02872"/>
    <x v="271"/>
    <x v="0"/>
    <x v="2"/>
    <x v="3"/>
    <x v="0"/>
    <x v="1"/>
    <n v="39"/>
    <d v="2010-01-14T00:00:00"/>
    <n v="14"/>
    <n v="1"/>
    <x v="0"/>
    <x v="18"/>
    <x v="272"/>
    <x v="0"/>
    <n v="7.0000000000000007E-2"/>
    <n v="7245.2800000000007"/>
    <x v="2"/>
    <s v="Chengdu"/>
    <s v=""/>
    <x v="0"/>
  </r>
  <r>
    <s v="E00417"/>
    <x v="272"/>
    <x v="3"/>
    <x v="2"/>
    <x v="1"/>
    <x v="1"/>
    <x v="2"/>
    <n v="39"/>
    <d v="2006-04-06T00:00:00"/>
    <n v="6"/>
    <n v="4"/>
    <x v="4"/>
    <x v="16"/>
    <x v="273"/>
    <x v="0"/>
    <n v="0"/>
    <n v="0"/>
    <x v="0"/>
    <s v="Columbus"/>
    <s v=""/>
    <x v="0"/>
  </r>
  <r>
    <s v="E00013"/>
    <x v="273"/>
    <x v="5"/>
    <x v="2"/>
    <x v="3"/>
    <x v="1"/>
    <x v="1"/>
    <n v="52"/>
    <d v="2019-02-19T00:00:00"/>
    <n v="19"/>
    <n v="2"/>
    <x v="9"/>
    <x v="0"/>
    <x v="274"/>
    <x v="2"/>
    <n v="0"/>
    <n v="0"/>
    <x v="2"/>
    <s v="Beijing"/>
    <s v=""/>
    <x v="0"/>
  </r>
  <r>
    <s v="E01095"/>
    <x v="274"/>
    <x v="4"/>
    <x v="2"/>
    <x v="3"/>
    <x v="1"/>
    <x v="1"/>
    <n v="37"/>
    <d v="2011-12-06T00:00:00"/>
    <n v="6"/>
    <n v="12"/>
    <x v="8"/>
    <x v="9"/>
    <x v="275"/>
    <x v="1"/>
    <n v="0.33"/>
    <n v="74434.14"/>
    <x v="2"/>
    <s v="Shanghai"/>
    <s v=""/>
    <x v="0"/>
  </r>
  <r>
    <s v="E04449"/>
    <x v="275"/>
    <x v="3"/>
    <x v="2"/>
    <x v="2"/>
    <x v="0"/>
    <x v="1"/>
    <n v="55"/>
    <d v="2014-03-16T00:00:00"/>
    <n v="16"/>
    <n v="3"/>
    <x v="5"/>
    <x v="7"/>
    <x v="276"/>
    <x v="0"/>
    <n v="0"/>
    <n v="0"/>
    <x v="2"/>
    <s v="Chengdu"/>
    <s v=""/>
    <x v="0"/>
  </r>
  <r>
    <s v="E03907"/>
    <x v="276"/>
    <x v="4"/>
    <x v="2"/>
    <x v="1"/>
    <x v="1"/>
    <x v="0"/>
    <n v="32"/>
    <d v="2018-01-02T00:00:00"/>
    <n v="2"/>
    <n v="1"/>
    <x v="0"/>
    <x v="8"/>
    <x v="277"/>
    <x v="1"/>
    <n v="0.33"/>
    <n v="62783.490000000005"/>
    <x v="0"/>
    <s v="Austin"/>
    <s v=""/>
    <x v="0"/>
  </r>
  <r>
    <s v="E04130"/>
    <x v="277"/>
    <x v="6"/>
    <x v="2"/>
    <x v="3"/>
    <x v="0"/>
    <x v="2"/>
    <n v="45"/>
    <d v="2021-12-24T00:00:00"/>
    <n v="24"/>
    <n v="12"/>
    <x v="8"/>
    <x v="3"/>
    <x v="278"/>
    <x v="1"/>
    <n v="0.15"/>
    <n v="21713.1"/>
    <x v="0"/>
    <s v="Phoenix"/>
    <s v=""/>
    <x v="0"/>
  </r>
  <r>
    <s v="E01546"/>
    <x v="278"/>
    <x v="4"/>
    <x v="2"/>
    <x v="1"/>
    <x v="1"/>
    <x v="1"/>
    <n v="43"/>
    <d v="2005-07-31T00:00:00"/>
    <n v="31"/>
    <n v="7"/>
    <x v="3"/>
    <x v="24"/>
    <x v="279"/>
    <x v="1"/>
    <n v="0.31"/>
    <n v="77402.66"/>
    <x v="2"/>
    <s v="Chongqing"/>
    <s v=""/>
    <x v="0"/>
  </r>
  <r>
    <s v="E00941"/>
    <x v="279"/>
    <x v="5"/>
    <x v="2"/>
    <x v="0"/>
    <x v="1"/>
    <x v="1"/>
    <n v="55"/>
    <d v="2002-03-28T00:00:00"/>
    <n v="28"/>
    <n v="3"/>
    <x v="5"/>
    <x v="23"/>
    <x v="280"/>
    <x v="2"/>
    <n v="0"/>
    <n v="0"/>
    <x v="0"/>
    <s v="Columbus"/>
    <s v=""/>
    <x v="0"/>
  </r>
  <r>
    <s v="E00626"/>
    <x v="280"/>
    <x v="1"/>
    <x v="2"/>
    <x v="3"/>
    <x v="1"/>
    <x v="0"/>
    <n v="28"/>
    <d v="2020-09-04T00:00:00"/>
    <n v="4"/>
    <n v="9"/>
    <x v="2"/>
    <x v="4"/>
    <x v="281"/>
    <x v="0"/>
    <n v="0"/>
    <n v="0"/>
    <x v="0"/>
    <s v="Chicago"/>
    <s v=""/>
    <x v="0"/>
  </r>
  <r>
    <s v="E03904"/>
    <x v="281"/>
    <x v="1"/>
    <x v="2"/>
    <x v="3"/>
    <x v="0"/>
    <x v="2"/>
    <n v="46"/>
    <d v="2013-01-20T00:00:00"/>
    <n v="20"/>
    <n v="1"/>
    <x v="0"/>
    <x v="11"/>
    <x v="282"/>
    <x v="0"/>
    <n v="0"/>
    <n v="0"/>
    <x v="1"/>
    <s v="Rio de Janerio"/>
    <s v=""/>
    <x v="0"/>
  </r>
  <r>
    <s v="E03864"/>
    <x v="282"/>
    <x v="5"/>
    <x v="2"/>
    <x v="0"/>
    <x v="1"/>
    <x v="0"/>
    <n v="51"/>
    <d v="2017-01-18T00:00:00"/>
    <n v="18"/>
    <n v="1"/>
    <x v="0"/>
    <x v="1"/>
    <x v="283"/>
    <x v="2"/>
    <n v="0"/>
    <n v="0"/>
    <x v="0"/>
    <s v="Columbus"/>
    <s v=""/>
    <x v="0"/>
  </r>
  <r>
    <s v="E03252"/>
    <x v="283"/>
    <x v="0"/>
    <x v="2"/>
    <x v="0"/>
    <x v="0"/>
    <x v="1"/>
    <n v="64"/>
    <d v="1998-07-20T00:00:00"/>
    <n v="20"/>
    <n v="7"/>
    <x v="3"/>
    <x v="25"/>
    <x v="284"/>
    <x v="0"/>
    <n v="0.09"/>
    <n v="11047.77"/>
    <x v="2"/>
    <s v="Chongqing"/>
    <s v=""/>
    <x v="0"/>
  </r>
  <r>
    <s v="E01070"/>
    <x v="284"/>
    <x v="0"/>
    <x v="2"/>
    <x v="1"/>
    <x v="0"/>
    <x v="3"/>
    <n v="51"/>
    <d v="1995-02-16T00:00:00"/>
    <n v="16"/>
    <n v="2"/>
    <x v="9"/>
    <x v="19"/>
    <x v="285"/>
    <x v="0"/>
    <n v="0.09"/>
    <n v="11283.75"/>
    <x v="0"/>
    <s v="Chicago"/>
    <s v=""/>
    <x v="0"/>
  </r>
  <r>
    <s v="E02810"/>
    <x v="285"/>
    <x v="6"/>
    <x v="2"/>
    <x v="0"/>
    <x v="1"/>
    <x v="2"/>
    <n v="37"/>
    <d v="2013-02-24T00:00:00"/>
    <n v="24"/>
    <n v="2"/>
    <x v="9"/>
    <x v="11"/>
    <x v="286"/>
    <x v="1"/>
    <n v="0.11"/>
    <n v="17322.14"/>
    <x v="1"/>
    <s v="Rio de Janerio"/>
    <s v=""/>
    <x v="0"/>
  </r>
  <r>
    <s v="E00842"/>
    <x v="286"/>
    <x v="4"/>
    <x v="2"/>
    <x v="3"/>
    <x v="0"/>
    <x v="2"/>
    <n v="50"/>
    <d v="2004-01-18T00:00:00"/>
    <n v="18"/>
    <n v="1"/>
    <x v="0"/>
    <x v="20"/>
    <x v="287"/>
    <x v="1"/>
    <n v="0.35"/>
    <n v="86778.65"/>
    <x v="1"/>
    <s v="Rio de Janerio"/>
    <s v=""/>
    <x v="0"/>
  </r>
  <r>
    <s v="E04103"/>
    <x v="287"/>
    <x v="4"/>
    <x v="2"/>
    <x v="3"/>
    <x v="1"/>
    <x v="2"/>
    <n v="27"/>
    <d v="2021-12-15T00:00:00"/>
    <n v="15"/>
    <n v="12"/>
    <x v="8"/>
    <x v="3"/>
    <x v="288"/>
    <x v="1"/>
    <n v="0.33"/>
    <n v="84271.77"/>
    <x v="1"/>
    <s v="Sao Paulo"/>
    <s v=""/>
    <x v="0"/>
  </r>
  <r>
    <s v="E00187"/>
    <x v="288"/>
    <x v="2"/>
    <x v="2"/>
    <x v="2"/>
    <x v="0"/>
    <x v="1"/>
    <n v="64"/>
    <d v="1996-05-02T00:00:00"/>
    <n v="2"/>
    <n v="5"/>
    <x v="7"/>
    <x v="14"/>
    <x v="289"/>
    <x v="1"/>
    <n v="0.23"/>
    <n v="43684.590000000004"/>
    <x v="0"/>
    <s v="Miami"/>
    <s v=""/>
    <x v="0"/>
  </r>
  <r>
    <s v="E04136"/>
    <x v="289"/>
    <x v="3"/>
    <x v="2"/>
    <x v="3"/>
    <x v="0"/>
    <x v="1"/>
    <n v="52"/>
    <d v="2017-09-14T00:00:00"/>
    <n v="14"/>
    <n v="9"/>
    <x v="2"/>
    <x v="1"/>
    <x v="290"/>
    <x v="0"/>
    <n v="0"/>
    <n v="0"/>
    <x v="2"/>
    <s v="Beijing"/>
    <s v=""/>
    <x v="0"/>
  </r>
  <r>
    <s v="E03096"/>
    <x v="290"/>
    <x v="2"/>
    <x v="2"/>
    <x v="2"/>
    <x v="1"/>
    <x v="1"/>
    <n v="63"/>
    <d v="2000-10-27T00:00:00"/>
    <n v="27"/>
    <n v="10"/>
    <x v="10"/>
    <x v="6"/>
    <x v="291"/>
    <x v="1"/>
    <n v="0.17"/>
    <n v="26404.400000000001"/>
    <x v="2"/>
    <s v="Chongqing"/>
    <s v=""/>
    <x v="0"/>
  </r>
  <r>
    <s v="E01896"/>
    <x v="291"/>
    <x v="2"/>
    <x v="2"/>
    <x v="1"/>
    <x v="0"/>
    <x v="0"/>
    <n v="25"/>
    <d v="2020-01-14T00:00:00"/>
    <n v="14"/>
    <n v="1"/>
    <x v="0"/>
    <x v="4"/>
    <x v="292"/>
    <x v="1"/>
    <n v="0.27"/>
    <n v="45363.780000000006"/>
    <x v="0"/>
    <s v="Chicago"/>
    <d v="2021-07-27T00:00:00"/>
    <x v="1"/>
  </r>
  <r>
    <s v="E04037"/>
    <x v="292"/>
    <x v="6"/>
    <x v="2"/>
    <x v="2"/>
    <x v="0"/>
    <x v="2"/>
    <n v="31"/>
    <d v="2015-09-19T00:00:00"/>
    <n v="19"/>
    <n v="9"/>
    <x v="2"/>
    <x v="2"/>
    <x v="293"/>
    <x v="1"/>
    <n v="0.15"/>
    <n v="21876.899999999998"/>
    <x v="1"/>
    <s v="Manaus"/>
    <s v=""/>
    <x v="0"/>
  </r>
  <r>
    <s v="E04072"/>
    <x v="293"/>
    <x v="4"/>
    <x v="2"/>
    <x v="0"/>
    <x v="1"/>
    <x v="0"/>
    <n v="48"/>
    <d v="2018-06-02T00:00:00"/>
    <n v="2"/>
    <n v="6"/>
    <x v="6"/>
    <x v="8"/>
    <x v="294"/>
    <x v="1"/>
    <n v="0.36"/>
    <n v="83364.12"/>
    <x v="0"/>
    <s v="Seattle"/>
    <s v=""/>
    <x v="0"/>
  </r>
  <r>
    <s v="E00501"/>
    <x v="294"/>
    <x v="3"/>
    <x v="2"/>
    <x v="2"/>
    <x v="1"/>
    <x v="1"/>
    <n v="55"/>
    <d v="2007-12-02T00:00:00"/>
    <n v="2"/>
    <n v="12"/>
    <x v="8"/>
    <x v="5"/>
    <x v="295"/>
    <x v="2"/>
    <n v="0"/>
    <n v="0"/>
    <x v="0"/>
    <s v="Columbus"/>
    <s v=""/>
    <x v="0"/>
  </r>
  <r>
    <s v="E04601"/>
    <x v="295"/>
    <x v="5"/>
    <x v="2"/>
    <x v="3"/>
    <x v="1"/>
    <x v="2"/>
    <n v="36"/>
    <d v="2009-06-30T00:00:00"/>
    <n v="30"/>
    <n v="6"/>
    <x v="6"/>
    <x v="22"/>
    <x v="296"/>
    <x v="2"/>
    <n v="0"/>
    <n v="0"/>
    <x v="0"/>
    <s v="Austin"/>
    <s v=""/>
    <x v="0"/>
  </r>
  <r>
    <s v="E02147"/>
    <x v="296"/>
    <x v="0"/>
    <x v="2"/>
    <x v="1"/>
    <x v="1"/>
    <x v="2"/>
    <n v="55"/>
    <d v="2010-04-29T00:00:00"/>
    <n v="29"/>
    <n v="4"/>
    <x v="4"/>
    <x v="18"/>
    <x v="297"/>
    <x v="0"/>
    <n v="0.05"/>
    <n v="5551.9000000000005"/>
    <x v="1"/>
    <s v="Sao Paulo"/>
    <s v=""/>
    <x v="0"/>
  </r>
  <r>
    <s v="E01977"/>
    <x v="297"/>
    <x v="6"/>
    <x v="2"/>
    <x v="3"/>
    <x v="1"/>
    <x v="1"/>
    <n v="48"/>
    <d v="2001-09-10T00:00:00"/>
    <n v="10"/>
    <n v="9"/>
    <x v="2"/>
    <x v="12"/>
    <x v="298"/>
    <x v="0"/>
    <n v="0.11"/>
    <n v="13830.3"/>
    <x v="2"/>
    <s v="Chongqing"/>
    <s v=""/>
    <x v="0"/>
  </r>
  <r>
    <s v="E00834"/>
    <x v="298"/>
    <x v="3"/>
    <x v="2"/>
    <x v="1"/>
    <x v="1"/>
    <x v="2"/>
    <n v="53"/>
    <d v="2002-02-09T00:00:00"/>
    <n v="9"/>
    <n v="2"/>
    <x v="9"/>
    <x v="23"/>
    <x v="299"/>
    <x v="2"/>
    <n v="0"/>
    <n v="0"/>
    <x v="0"/>
    <s v="Phoenix"/>
    <s v=""/>
    <x v="0"/>
  </r>
  <r>
    <s v="E00399"/>
    <x v="299"/>
    <x v="3"/>
    <x v="2"/>
    <x v="0"/>
    <x v="0"/>
    <x v="0"/>
    <n v="30"/>
    <d v="2019-03-18T00:00:00"/>
    <n v="18"/>
    <n v="3"/>
    <x v="5"/>
    <x v="0"/>
    <x v="300"/>
    <x v="2"/>
    <n v="0"/>
    <n v="0"/>
    <x v="0"/>
    <s v="Columbus"/>
    <s v=""/>
    <x v="0"/>
  </r>
  <r>
    <s v="E01711"/>
    <x v="300"/>
    <x v="3"/>
    <x v="2"/>
    <x v="1"/>
    <x v="0"/>
    <x v="0"/>
    <n v="31"/>
    <d v="2021-04-22T00:00:00"/>
    <n v="22"/>
    <n v="4"/>
    <x v="4"/>
    <x v="3"/>
    <x v="301"/>
    <x v="0"/>
    <n v="0"/>
    <n v="0"/>
    <x v="0"/>
    <s v="Phoenix"/>
    <s v=""/>
    <x v="0"/>
  </r>
  <r>
    <s v="E04749"/>
    <x v="301"/>
    <x v="6"/>
    <x v="2"/>
    <x v="3"/>
    <x v="1"/>
    <x v="1"/>
    <n v="41"/>
    <d v="2004-03-14T00:00:00"/>
    <n v="14"/>
    <n v="3"/>
    <x v="5"/>
    <x v="20"/>
    <x v="302"/>
    <x v="1"/>
    <n v="0.12"/>
    <n v="18600.48"/>
    <x v="0"/>
    <s v="Austin"/>
    <s v=""/>
    <x v="0"/>
  </r>
  <r>
    <s v="E02108"/>
    <x v="302"/>
    <x v="6"/>
    <x v="2"/>
    <x v="2"/>
    <x v="1"/>
    <x v="0"/>
    <n v="51"/>
    <d v="2006-04-28T00:00:00"/>
    <n v="28"/>
    <n v="4"/>
    <x v="4"/>
    <x v="16"/>
    <x v="303"/>
    <x v="1"/>
    <n v="0.13"/>
    <n v="19598.54"/>
    <x v="0"/>
    <s v="Chicago"/>
    <d v="2007-08-16T00:00:00"/>
    <x v="1"/>
  </r>
  <r>
    <s v="E02769"/>
    <x v="303"/>
    <x v="6"/>
    <x v="2"/>
    <x v="2"/>
    <x v="1"/>
    <x v="2"/>
    <n v="39"/>
    <d v="2019-10-18T00:00:00"/>
    <n v="18"/>
    <n v="10"/>
    <x v="10"/>
    <x v="0"/>
    <x v="304"/>
    <x v="0"/>
    <n v="0.11"/>
    <n v="13511.19"/>
    <x v="0"/>
    <s v="Chicago"/>
    <s v=""/>
    <x v="0"/>
  </r>
  <r>
    <s v="E01981"/>
    <x v="304"/>
    <x v="5"/>
    <x v="2"/>
    <x v="3"/>
    <x v="1"/>
    <x v="0"/>
    <n v="63"/>
    <d v="2012-03-16T00:00:00"/>
    <n v="16"/>
    <n v="3"/>
    <x v="5"/>
    <x v="21"/>
    <x v="305"/>
    <x v="2"/>
    <n v="0"/>
    <n v="0"/>
    <x v="0"/>
    <s v="Chicago"/>
    <s v=""/>
    <x v="0"/>
  </r>
  <r>
    <s v="E04927"/>
    <x v="305"/>
    <x v="1"/>
    <x v="2"/>
    <x v="0"/>
    <x v="0"/>
    <x v="0"/>
    <n v="55"/>
    <d v="2002-07-19T00:00:00"/>
    <n v="19"/>
    <n v="7"/>
    <x v="3"/>
    <x v="23"/>
    <x v="306"/>
    <x v="0"/>
    <n v="0"/>
    <n v="0"/>
    <x v="0"/>
    <s v="Miami"/>
    <s v=""/>
    <x v="0"/>
  </r>
  <r>
    <s v="E03799"/>
    <x v="306"/>
    <x v="1"/>
    <x v="2"/>
    <x v="1"/>
    <x v="1"/>
    <x v="1"/>
    <n v="63"/>
    <d v="1999-12-31T00:00:00"/>
    <n v="31"/>
    <n v="12"/>
    <x v="8"/>
    <x v="28"/>
    <x v="307"/>
    <x v="0"/>
    <n v="0"/>
    <n v="0"/>
    <x v="0"/>
    <s v="Phoenix"/>
    <s v=""/>
    <x v="0"/>
  </r>
  <r>
    <s v="E02965"/>
    <x v="307"/>
    <x v="6"/>
    <x v="2"/>
    <x v="2"/>
    <x v="0"/>
    <x v="1"/>
    <n v="43"/>
    <d v="2021-04-17T00:00:00"/>
    <n v="17"/>
    <n v="4"/>
    <x v="4"/>
    <x v="3"/>
    <x v="308"/>
    <x v="1"/>
    <n v="0.15"/>
    <n v="21921"/>
    <x v="0"/>
    <s v="Seattle"/>
    <s v=""/>
    <x v="0"/>
  </r>
  <r>
    <s v="E02895"/>
    <x v="308"/>
    <x v="2"/>
    <x v="2"/>
    <x v="2"/>
    <x v="1"/>
    <x v="2"/>
    <n v="65"/>
    <d v="2008-10-07T00:00:00"/>
    <n v="7"/>
    <n v="10"/>
    <x v="10"/>
    <x v="13"/>
    <x v="309"/>
    <x v="1"/>
    <n v="0.15"/>
    <n v="25533.149999999998"/>
    <x v="1"/>
    <s v="Manaus"/>
    <s v=""/>
    <x v="0"/>
  </r>
  <r>
    <s v="E03226"/>
    <x v="309"/>
    <x v="4"/>
    <x v="2"/>
    <x v="3"/>
    <x v="0"/>
    <x v="0"/>
    <n v="28"/>
    <d v="2019-06-22T00:00:00"/>
    <n v="22"/>
    <n v="6"/>
    <x v="6"/>
    <x v="0"/>
    <x v="310"/>
    <x v="1"/>
    <n v="0.38"/>
    <n v="95291.46"/>
    <x v="0"/>
    <s v="Seattle"/>
    <s v=""/>
    <x v="0"/>
  </r>
  <r>
    <s v="E01845"/>
    <x v="310"/>
    <x v="0"/>
    <x v="2"/>
    <x v="2"/>
    <x v="0"/>
    <x v="2"/>
    <n v="54"/>
    <d v="1998-04-28T00:00:00"/>
    <n v="28"/>
    <n v="4"/>
    <x v="4"/>
    <x v="25"/>
    <x v="311"/>
    <x v="0"/>
    <n v="0.09"/>
    <n v="9744.119999999999"/>
    <x v="1"/>
    <s v="Sao Paulo"/>
    <d v="2004-05-15T00:00:00"/>
    <x v="1"/>
  </r>
  <r>
    <s v="E04448"/>
    <x v="311"/>
    <x v="1"/>
    <x v="2"/>
    <x v="3"/>
    <x v="0"/>
    <x v="2"/>
    <n v="34"/>
    <d v="2014-09-04T00:00:00"/>
    <n v="4"/>
    <n v="9"/>
    <x v="2"/>
    <x v="7"/>
    <x v="312"/>
    <x v="0"/>
    <n v="0"/>
    <n v="0"/>
    <x v="1"/>
    <s v="Sao Paulo"/>
    <d v="2017-08-11T00:00:00"/>
    <x v="1"/>
  </r>
  <r>
    <s v="E01870"/>
    <x v="312"/>
    <x v="2"/>
    <x v="2"/>
    <x v="3"/>
    <x v="0"/>
    <x v="1"/>
    <n v="58"/>
    <d v="2007-10-12T00:00:00"/>
    <n v="12"/>
    <n v="10"/>
    <x v="10"/>
    <x v="5"/>
    <x v="313"/>
    <x v="1"/>
    <n v="0.24"/>
    <n v="38889.119999999995"/>
    <x v="2"/>
    <s v="Chongqing"/>
    <s v=""/>
    <x v="0"/>
  </r>
  <r>
    <s v="E02604"/>
    <x v="313"/>
    <x v="6"/>
    <x v="2"/>
    <x v="3"/>
    <x v="1"/>
    <x v="3"/>
    <n v="59"/>
    <d v="2018-10-27T00:00:00"/>
    <n v="27"/>
    <n v="10"/>
    <x v="10"/>
    <x v="8"/>
    <x v="314"/>
    <x v="0"/>
    <n v="0.11"/>
    <n v="15312.88"/>
    <x v="0"/>
    <s v="Austin"/>
    <s v=""/>
    <x v="0"/>
  </r>
  <r>
    <s v="E01262"/>
    <x v="288"/>
    <x v="0"/>
    <x v="2"/>
    <x v="0"/>
    <x v="0"/>
    <x v="1"/>
    <n v="50"/>
    <d v="2018-05-19T00:00:00"/>
    <n v="19"/>
    <n v="5"/>
    <x v="7"/>
    <x v="8"/>
    <x v="315"/>
    <x v="0"/>
    <n v="7.0000000000000007E-2"/>
    <n v="7450.5900000000011"/>
    <x v="2"/>
    <s v="Chongqing"/>
    <s v=""/>
    <x v="0"/>
  </r>
  <r>
    <s v="E01075"/>
    <x v="314"/>
    <x v="3"/>
    <x v="2"/>
    <x v="0"/>
    <x v="0"/>
    <x v="2"/>
    <n v="46"/>
    <d v="2015-05-05T00:00:00"/>
    <n v="5"/>
    <n v="5"/>
    <x v="7"/>
    <x v="2"/>
    <x v="316"/>
    <x v="2"/>
    <n v="0"/>
    <n v="0"/>
    <x v="1"/>
    <s v="Sao Paulo"/>
    <s v=""/>
    <x v="0"/>
  </r>
  <r>
    <s v="E03720"/>
    <x v="315"/>
    <x v="0"/>
    <x v="2"/>
    <x v="3"/>
    <x v="1"/>
    <x v="0"/>
    <n v="48"/>
    <d v="1999-04-22T00:00:00"/>
    <n v="22"/>
    <n v="4"/>
    <x v="4"/>
    <x v="28"/>
    <x v="317"/>
    <x v="0"/>
    <n v="0.05"/>
    <n v="5142.3500000000004"/>
    <x v="0"/>
    <s v="Chicago"/>
    <s v=""/>
    <x v="0"/>
  </r>
  <r>
    <s v="E03393"/>
    <x v="316"/>
    <x v="6"/>
    <x v="2"/>
    <x v="0"/>
    <x v="0"/>
    <x v="2"/>
    <n v="46"/>
    <d v="2010-07-19T00:00:00"/>
    <n v="19"/>
    <n v="7"/>
    <x v="3"/>
    <x v="18"/>
    <x v="318"/>
    <x v="0"/>
    <n v="0.15"/>
    <n v="20232.149999999998"/>
    <x v="1"/>
    <s v="Manaus"/>
    <s v=""/>
    <x v="0"/>
  </r>
  <r>
    <s v="E00711"/>
    <x v="317"/>
    <x v="6"/>
    <x v="2"/>
    <x v="3"/>
    <x v="1"/>
    <x v="1"/>
    <n v="43"/>
    <d v="2006-10-15T00:00:00"/>
    <n v="15"/>
    <n v="10"/>
    <x v="10"/>
    <x v="16"/>
    <x v="319"/>
    <x v="1"/>
    <n v="0.11"/>
    <n v="16884.12"/>
    <x v="0"/>
    <s v="Chicago"/>
    <s v=""/>
    <x v="0"/>
  </r>
  <r>
    <s v="E01194"/>
    <x v="318"/>
    <x v="3"/>
    <x v="2"/>
    <x v="1"/>
    <x v="1"/>
    <x v="0"/>
    <n v="52"/>
    <d v="2019-12-20T00:00:00"/>
    <n v="20"/>
    <n v="12"/>
    <x v="8"/>
    <x v="0"/>
    <x v="320"/>
    <x v="2"/>
    <n v="0"/>
    <n v="0"/>
    <x v="0"/>
    <s v="Phoenix"/>
    <s v=""/>
    <x v="0"/>
  </r>
  <r>
    <s v="E01668"/>
    <x v="319"/>
    <x v="2"/>
    <x v="2"/>
    <x v="3"/>
    <x v="1"/>
    <x v="1"/>
    <n v="53"/>
    <d v="2002-02-17T00:00:00"/>
    <n v="17"/>
    <n v="2"/>
    <x v="9"/>
    <x v="23"/>
    <x v="321"/>
    <x v="1"/>
    <n v="0.2"/>
    <n v="35898.800000000003"/>
    <x v="2"/>
    <s v="Chongqing"/>
    <s v=""/>
    <x v="0"/>
  </r>
  <r>
    <s v="E02088"/>
    <x v="320"/>
    <x v="6"/>
    <x v="2"/>
    <x v="3"/>
    <x v="1"/>
    <x v="2"/>
    <n v="55"/>
    <d v="2017-02-06T00:00:00"/>
    <n v="6"/>
    <n v="2"/>
    <x v="9"/>
    <x v="1"/>
    <x v="322"/>
    <x v="1"/>
    <n v="0.12"/>
    <n v="17398.32"/>
    <x v="0"/>
    <s v="Phoenix"/>
    <s v=""/>
    <x v="0"/>
  </r>
  <r>
    <s v="E00013"/>
    <x v="321"/>
    <x v="1"/>
    <x v="2"/>
    <x v="1"/>
    <x v="1"/>
    <x v="1"/>
    <n v="33"/>
    <d v="2015-10-08T00:00:00"/>
    <n v="8"/>
    <n v="10"/>
    <x v="10"/>
    <x v="2"/>
    <x v="323"/>
    <x v="0"/>
    <n v="0"/>
    <n v="0"/>
    <x v="0"/>
    <s v="Miami"/>
    <s v=""/>
    <x v="0"/>
  </r>
  <r>
    <s v="E02857"/>
    <x v="322"/>
    <x v="6"/>
    <x v="2"/>
    <x v="1"/>
    <x v="0"/>
    <x v="2"/>
    <n v="44"/>
    <d v="2019-08-08T00:00:00"/>
    <n v="8"/>
    <n v="8"/>
    <x v="11"/>
    <x v="0"/>
    <x v="324"/>
    <x v="0"/>
    <n v="0.15"/>
    <n v="19519.95"/>
    <x v="0"/>
    <s v="Austin"/>
    <d v="2022-05-18T00:00:00"/>
    <x v="1"/>
  </r>
  <r>
    <s v="E02687"/>
    <x v="323"/>
    <x v="4"/>
    <x v="2"/>
    <x v="3"/>
    <x v="1"/>
    <x v="0"/>
    <n v="36"/>
    <d v="2014-01-11T00:00:00"/>
    <n v="11"/>
    <n v="1"/>
    <x v="0"/>
    <x v="7"/>
    <x v="325"/>
    <x v="1"/>
    <n v="0.39"/>
    <n v="78905.97"/>
    <x v="0"/>
    <s v="Chicago"/>
    <s v=""/>
    <x v="0"/>
  </r>
  <r>
    <s v="E02748"/>
    <x v="324"/>
    <x v="2"/>
    <x v="2"/>
    <x v="1"/>
    <x v="1"/>
    <x v="1"/>
    <n v="34"/>
    <d v="2020-07-20T00:00:00"/>
    <n v="20"/>
    <n v="7"/>
    <x v="3"/>
    <x v="4"/>
    <x v="326"/>
    <x v="1"/>
    <n v="0.18"/>
    <n v="33292.799999999996"/>
    <x v="0"/>
    <s v="Seattle"/>
    <s v=""/>
    <x v="0"/>
  </r>
  <r>
    <s v="E02706"/>
    <x v="325"/>
    <x v="6"/>
    <x v="2"/>
    <x v="2"/>
    <x v="1"/>
    <x v="2"/>
    <n v="45"/>
    <d v="2016-01-10T00:00:00"/>
    <n v="10"/>
    <n v="1"/>
    <x v="0"/>
    <x v="15"/>
    <x v="327"/>
    <x v="1"/>
    <n v="0.12"/>
    <n v="17971.32"/>
    <x v="0"/>
    <s v="Columbus"/>
    <s v=""/>
    <x v="0"/>
  </r>
  <r>
    <s v="E02899"/>
    <x v="326"/>
    <x v="6"/>
    <x v="2"/>
    <x v="3"/>
    <x v="0"/>
    <x v="2"/>
    <n v="44"/>
    <d v="2007-08-11T00:00:00"/>
    <n v="11"/>
    <n v="8"/>
    <x v="11"/>
    <x v="5"/>
    <x v="328"/>
    <x v="0"/>
    <n v="0.13"/>
    <n v="16416.010000000002"/>
    <x v="1"/>
    <s v="Manaus"/>
    <s v=""/>
    <x v="0"/>
  </r>
  <r>
    <s v="E01639"/>
    <x v="327"/>
    <x v="5"/>
    <x v="2"/>
    <x v="0"/>
    <x v="1"/>
    <x v="0"/>
    <n v="55"/>
    <d v="2021-04-16T00:00:00"/>
    <n v="16"/>
    <n v="4"/>
    <x v="4"/>
    <x v="3"/>
    <x v="329"/>
    <x v="2"/>
    <n v="0"/>
    <n v="0"/>
    <x v="0"/>
    <s v="Chicago"/>
    <s v=""/>
    <x v="0"/>
  </r>
  <r>
    <s v="E03947"/>
    <x v="328"/>
    <x v="4"/>
    <x v="2"/>
    <x v="2"/>
    <x v="0"/>
    <x v="2"/>
    <n v="36"/>
    <d v="2018-08-18T00:00:00"/>
    <n v="18"/>
    <n v="8"/>
    <x v="11"/>
    <x v="8"/>
    <x v="330"/>
    <x v="1"/>
    <n v="0.32"/>
    <n v="71489.279999999999"/>
    <x v="0"/>
    <s v="Columbus"/>
    <s v=""/>
    <x v="0"/>
  </r>
  <r>
    <s v="E02628"/>
    <x v="329"/>
    <x v="3"/>
    <x v="2"/>
    <x v="0"/>
    <x v="1"/>
    <x v="0"/>
    <n v="41"/>
    <d v="2007-01-09T00:00:00"/>
    <n v="9"/>
    <n v="1"/>
    <x v="0"/>
    <x v="5"/>
    <x v="331"/>
    <x v="2"/>
    <n v="0"/>
    <n v="0"/>
    <x v="0"/>
    <s v="Columbus"/>
    <s v=""/>
    <x v="0"/>
  </r>
  <r>
    <s v="E02665"/>
    <x v="330"/>
    <x v="6"/>
    <x v="2"/>
    <x v="0"/>
    <x v="1"/>
    <x v="3"/>
    <n v="33"/>
    <d v="2019-10-25T00:00:00"/>
    <n v="25"/>
    <n v="10"/>
    <x v="10"/>
    <x v="0"/>
    <x v="332"/>
    <x v="0"/>
    <n v="0.11"/>
    <n v="14481.72"/>
    <x v="0"/>
    <s v="Seattle"/>
    <s v=""/>
    <x v="0"/>
  </r>
  <r>
    <s v="E00605"/>
    <x v="331"/>
    <x v="0"/>
    <x v="2"/>
    <x v="1"/>
    <x v="1"/>
    <x v="3"/>
    <n v="61"/>
    <d v="2010-04-25T00:00:00"/>
    <n v="25"/>
    <n v="4"/>
    <x v="4"/>
    <x v="18"/>
    <x v="333"/>
    <x v="0"/>
    <n v="0.06"/>
    <n v="6618.12"/>
    <x v="0"/>
    <s v="Miami"/>
    <s v=""/>
    <x v="0"/>
  </r>
  <r>
    <s v="E03694"/>
    <x v="332"/>
    <x v="4"/>
    <x v="2"/>
    <x v="1"/>
    <x v="1"/>
    <x v="3"/>
    <n v="38"/>
    <d v="2018-11-09T00:00:00"/>
    <n v="9"/>
    <n v="11"/>
    <x v="1"/>
    <x v="8"/>
    <x v="334"/>
    <x v="1"/>
    <n v="0.36"/>
    <n v="80569.8"/>
    <x v="0"/>
    <s v="Chicago"/>
    <s v=""/>
    <x v="0"/>
  </r>
  <r>
    <s v="E04005"/>
    <x v="333"/>
    <x v="1"/>
    <x v="2"/>
    <x v="3"/>
    <x v="0"/>
    <x v="1"/>
    <n v="49"/>
    <d v="2019-06-07T00:00:00"/>
    <n v="7"/>
    <n v="6"/>
    <x v="6"/>
    <x v="0"/>
    <x v="335"/>
    <x v="0"/>
    <n v="0"/>
    <n v="0"/>
    <x v="0"/>
    <s v="Columbus"/>
    <s v=""/>
    <x v="0"/>
  </r>
  <r>
    <s v="E03465"/>
    <x v="334"/>
    <x v="3"/>
    <x v="2"/>
    <x v="0"/>
    <x v="1"/>
    <x v="1"/>
    <n v="45"/>
    <d v="2016-12-07T00:00:00"/>
    <n v="7"/>
    <n v="12"/>
    <x v="8"/>
    <x v="15"/>
    <x v="336"/>
    <x v="0"/>
    <n v="0"/>
    <n v="0"/>
    <x v="2"/>
    <s v="Shanghai"/>
    <s v=""/>
    <x v="0"/>
  </r>
  <r>
    <s v="E01006"/>
    <x v="335"/>
    <x v="4"/>
    <x v="2"/>
    <x v="2"/>
    <x v="1"/>
    <x v="1"/>
    <n v="25"/>
    <d v="2021-11-15T00:00:00"/>
    <n v="15"/>
    <n v="11"/>
    <x v="1"/>
    <x v="3"/>
    <x v="337"/>
    <x v="1"/>
    <n v="0.33"/>
    <n v="69533.64"/>
    <x v="0"/>
    <s v="Chicago"/>
    <s v=""/>
    <x v="0"/>
  </r>
  <r>
    <s v="E00091"/>
    <x v="336"/>
    <x v="3"/>
    <x v="2"/>
    <x v="0"/>
    <x v="1"/>
    <x v="1"/>
    <n v="48"/>
    <d v="2003-06-24T00:00:00"/>
    <n v="24"/>
    <n v="6"/>
    <x v="6"/>
    <x v="10"/>
    <x v="338"/>
    <x v="2"/>
    <n v="0"/>
    <n v="0"/>
    <x v="0"/>
    <s v="Austin"/>
    <s v=""/>
    <x v="0"/>
  </r>
  <r>
    <s v="E04221"/>
    <x v="337"/>
    <x v="3"/>
    <x v="2"/>
    <x v="3"/>
    <x v="0"/>
    <x v="0"/>
    <n v="60"/>
    <d v="2007-08-16T00:00:00"/>
    <n v="16"/>
    <n v="8"/>
    <x v="11"/>
    <x v="5"/>
    <x v="339"/>
    <x v="2"/>
    <n v="0"/>
    <n v="0"/>
    <x v="0"/>
    <s v="Columbus"/>
    <s v=""/>
    <x v="0"/>
  </r>
  <r>
    <s v="E02249"/>
    <x v="338"/>
    <x v="0"/>
    <x v="2"/>
    <x v="0"/>
    <x v="1"/>
    <x v="0"/>
    <n v="37"/>
    <d v="2020-04-14T00:00:00"/>
    <n v="14"/>
    <n v="4"/>
    <x v="4"/>
    <x v="4"/>
    <x v="340"/>
    <x v="0"/>
    <n v="0.09"/>
    <n v="9317.16"/>
    <x v="0"/>
    <s v="Phoenix"/>
    <s v=""/>
    <x v="0"/>
  </r>
  <r>
    <s v="E01638"/>
    <x v="339"/>
    <x v="5"/>
    <x v="2"/>
    <x v="1"/>
    <x v="1"/>
    <x v="1"/>
    <n v="62"/>
    <d v="2002-09-20T00:00:00"/>
    <n v="20"/>
    <n v="9"/>
    <x v="2"/>
    <x v="23"/>
    <x v="341"/>
    <x v="2"/>
    <n v="0"/>
    <n v="0"/>
    <x v="2"/>
    <s v="Beijing"/>
    <s v=""/>
    <x v="0"/>
  </r>
  <r>
    <s v="E01193"/>
    <x v="340"/>
    <x v="2"/>
    <x v="2"/>
    <x v="2"/>
    <x v="1"/>
    <x v="1"/>
    <n v="27"/>
    <d v="2020-05-26T00:00:00"/>
    <n v="26"/>
    <n v="5"/>
    <x v="7"/>
    <x v="4"/>
    <x v="342"/>
    <x v="1"/>
    <n v="0.28999999999999998"/>
    <n v="44552.119999999995"/>
    <x v="2"/>
    <s v="Chongqing"/>
    <d v="2020-12-12T00:00:00"/>
    <x v="1"/>
  </r>
  <r>
    <s v="E00440"/>
    <x v="341"/>
    <x v="4"/>
    <x v="2"/>
    <x v="3"/>
    <x v="1"/>
    <x v="1"/>
    <n v="54"/>
    <d v="2007-09-05T00:00:00"/>
    <n v="5"/>
    <n v="9"/>
    <x v="2"/>
    <x v="5"/>
    <x v="343"/>
    <x v="1"/>
    <n v="0.32"/>
    <n v="58636.480000000003"/>
    <x v="0"/>
    <s v="Seattle"/>
    <s v=""/>
    <x v="0"/>
  </r>
  <r>
    <s v="E00206"/>
    <x v="342"/>
    <x v="0"/>
    <x v="2"/>
    <x v="3"/>
    <x v="0"/>
    <x v="1"/>
    <n v="52"/>
    <d v="2009-10-05T00:00:00"/>
    <n v="5"/>
    <n v="10"/>
    <x v="10"/>
    <x v="22"/>
    <x v="344"/>
    <x v="0"/>
    <n v="7.0000000000000007E-2"/>
    <n v="8602.3000000000011"/>
    <x v="2"/>
    <s v="Shanghai"/>
    <s v=""/>
    <x v="0"/>
  </r>
  <r>
    <s v="E04088"/>
    <x v="343"/>
    <x v="4"/>
    <x v="2"/>
    <x v="2"/>
    <x v="0"/>
    <x v="1"/>
    <n v="52"/>
    <d v="1997-05-26T00:00:00"/>
    <n v="26"/>
    <n v="5"/>
    <x v="7"/>
    <x v="27"/>
    <x v="345"/>
    <x v="1"/>
    <n v="0.37"/>
    <n v="80289.63"/>
    <x v="0"/>
    <s v="Miami"/>
    <s v=""/>
    <x v="0"/>
  </r>
  <r>
    <s v="E02907"/>
    <x v="344"/>
    <x v="6"/>
    <x v="2"/>
    <x v="1"/>
    <x v="0"/>
    <x v="1"/>
    <n v="44"/>
    <d v="2010-04-06T00:00:00"/>
    <n v="6"/>
    <n v="4"/>
    <x v="4"/>
    <x v="18"/>
    <x v="346"/>
    <x v="1"/>
    <n v="0.12"/>
    <n v="17145.36"/>
    <x v="0"/>
    <s v="Columbus"/>
    <s v=""/>
    <x v="0"/>
  </r>
  <r>
    <s v="E02375"/>
    <x v="345"/>
    <x v="6"/>
    <x v="2"/>
    <x v="0"/>
    <x v="0"/>
    <x v="1"/>
    <n v="63"/>
    <d v="2002-02-08T00:00:00"/>
    <n v="8"/>
    <n v="2"/>
    <x v="9"/>
    <x v="23"/>
    <x v="347"/>
    <x v="0"/>
    <n v="0.13"/>
    <n v="16731.39"/>
    <x v="0"/>
    <s v="Austin"/>
    <s v=""/>
    <x v="0"/>
  </r>
  <r>
    <s v="E00324"/>
    <x v="346"/>
    <x v="0"/>
    <x v="2"/>
    <x v="2"/>
    <x v="1"/>
    <x v="1"/>
    <n v="37"/>
    <d v="2016-08-23T00:00:00"/>
    <n v="23"/>
    <n v="8"/>
    <x v="11"/>
    <x v="15"/>
    <x v="348"/>
    <x v="0"/>
    <n v="0.06"/>
    <n v="7495.6799999999994"/>
    <x v="2"/>
    <s v="Chongqing"/>
    <s v=""/>
    <x v="0"/>
  </r>
  <r>
    <s v="E00518"/>
    <x v="347"/>
    <x v="0"/>
    <x v="2"/>
    <x v="1"/>
    <x v="1"/>
    <x v="2"/>
    <n v="51"/>
    <d v="2013-06-14T00:00:00"/>
    <n v="14"/>
    <n v="6"/>
    <x v="6"/>
    <x v="11"/>
    <x v="349"/>
    <x v="0"/>
    <n v="0.05"/>
    <n v="5411.05"/>
    <x v="1"/>
    <s v="Manaus"/>
    <s v=""/>
    <x v="0"/>
  </r>
  <r>
    <s v="E02033"/>
    <x v="348"/>
    <x v="2"/>
    <x v="2"/>
    <x v="2"/>
    <x v="1"/>
    <x v="1"/>
    <n v="25"/>
    <d v="2021-04-17T00:00:00"/>
    <n v="17"/>
    <n v="4"/>
    <x v="4"/>
    <x v="3"/>
    <x v="350"/>
    <x v="1"/>
    <n v="0.2"/>
    <n v="37374"/>
    <x v="2"/>
    <s v="Shanghai"/>
    <s v=""/>
    <x v="0"/>
  </r>
  <r>
    <s v="E01844"/>
    <x v="349"/>
    <x v="5"/>
    <x v="2"/>
    <x v="2"/>
    <x v="0"/>
    <x v="1"/>
    <n v="46"/>
    <d v="2011-04-24T00:00:00"/>
    <n v="24"/>
    <n v="4"/>
    <x v="4"/>
    <x v="9"/>
    <x v="351"/>
    <x v="2"/>
    <n v="0"/>
    <n v="0"/>
    <x v="0"/>
    <s v="Seattle"/>
    <s v=""/>
    <x v="0"/>
  </r>
  <r>
    <s v="E02639"/>
    <x v="350"/>
    <x v="5"/>
    <x v="2"/>
    <x v="3"/>
    <x v="0"/>
    <x v="1"/>
    <n v="37"/>
    <d v="2015-11-09T00:00:00"/>
    <n v="9"/>
    <n v="11"/>
    <x v="1"/>
    <x v="2"/>
    <x v="352"/>
    <x v="2"/>
    <n v="0"/>
    <n v="0"/>
    <x v="2"/>
    <s v="Beijing"/>
    <s v=""/>
    <x v="0"/>
  </r>
  <r>
    <s v="E00287"/>
    <x v="351"/>
    <x v="0"/>
    <x v="2"/>
    <x v="1"/>
    <x v="0"/>
    <x v="0"/>
    <n v="60"/>
    <d v="2010-06-15T00:00:00"/>
    <n v="15"/>
    <n v="6"/>
    <x v="6"/>
    <x v="18"/>
    <x v="353"/>
    <x v="0"/>
    <n v="0.09"/>
    <n v="9592.02"/>
    <x v="0"/>
    <s v="Miami"/>
    <s v=""/>
    <x v="0"/>
  </r>
  <r>
    <s v="E01947"/>
    <x v="352"/>
    <x v="3"/>
    <x v="2"/>
    <x v="2"/>
    <x v="1"/>
    <x v="0"/>
    <n v="30"/>
    <d v="2015-03-05T00:00:00"/>
    <n v="5"/>
    <n v="3"/>
    <x v="5"/>
    <x v="2"/>
    <x v="354"/>
    <x v="2"/>
    <n v="0"/>
    <n v="0"/>
    <x v="0"/>
    <s v="Seattle"/>
    <s v=""/>
    <x v="0"/>
  </r>
  <r>
    <s v="E02259"/>
    <x v="353"/>
    <x v="1"/>
    <x v="2"/>
    <x v="0"/>
    <x v="1"/>
    <x v="1"/>
    <n v="35"/>
    <d v="2019-03-18T00:00:00"/>
    <n v="18"/>
    <n v="3"/>
    <x v="5"/>
    <x v="0"/>
    <x v="355"/>
    <x v="0"/>
    <n v="0"/>
    <n v="0"/>
    <x v="0"/>
    <s v="Phoenix"/>
    <s v=""/>
    <x v="0"/>
  </r>
  <r>
    <s v="E00342"/>
    <x v="354"/>
    <x v="0"/>
    <x v="2"/>
    <x v="3"/>
    <x v="0"/>
    <x v="1"/>
    <n v="63"/>
    <d v="2004-04-19T00:00:00"/>
    <n v="19"/>
    <n v="4"/>
    <x v="4"/>
    <x v="20"/>
    <x v="356"/>
    <x v="0"/>
    <n v="0.08"/>
    <n v="9798.9600000000009"/>
    <x v="2"/>
    <s v="Shanghai"/>
    <s v=""/>
    <x v="0"/>
  </r>
  <r>
    <s v="E01832"/>
    <x v="355"/>
    <x v="5"/>
    <x v="2"/>
    <x v="0"/>
    <x v="0"/>
    <x v="1"/>
    <n v="56"/>
    <d v="2006-05-10T00:00:00"/>
    <n v="10"/>
    <n v="5"/>
    <x v="7"/>
    <x v="16"/>
    <x v="357"/>
    <x v="2"/>
    <n v="0"/>
    <n v="0"/>
    <x v="0"/>
    <s v="Austin"/>
    <s v=""/>
    <x v="0"/>
  </r>
  <r>
    <s v="E01755"/>
    <x v="356"/>
    <x v="6"/>
    <x v="2"/>
    <x v="1"/>
    <x v="1"/>
    <x v="1"/>
    <n v="37"/>
    <d v="2011-04-24T00:00:00"/>
    <n v="24"/>
    <n v="4"/>
    <x v="4"/>
    <x v="9"/>
    <x v="358"/>
    <x v="0"/>
    <n v="0.14000000000000001"/>
    <n v="18365.620000000003"/>
    <x v="2"/>
    <s v="Shanghai"/>
    <d v="2016-03-16T00:00:00"/>
    <x v="1"/>
  </r>
  <r>
    <s v="E03055"/>
    <x v="357"/>
    <x v="4"/>
    <x v="2"/>
    <x v="3"/>
    <x v="0"/>
    <x v="2"/>
    <n v="29"/>
    <d v="2018-12-05T00:00:00"/>
    <n v="5"/>
    <n v="12"/>
    <x v="8"/>
    <x v="8"/>
    <x v="359"/>
    <x v="1"/>
    <n v="0.3"/>
    <n v="59851.199999999997"/>
    <x v="0"/>
    <s v="Austin"/>
    <s v=""/>
    <x v="0"/>
  </r>
  <r>
    <s v="E02968"/>
    <x v="358"/>
    <x v="3"/>
    <x v="2"/>
    <x v="2"/>
    <x v="1"/>
    <x v="2"/>
    <n v="25"/>
    <d v="2020-07-12T00:00:00"/>
    <n v="12"/>
    <n v="7"/>
    <x v="3"/>
    <x v="4"/>
    <x v="360"/>
    <x v="2"/>
    <n v="0"/>
    <n v="0"/>
    <x v="1"/>
    <s v="Sao Paulo"/>
    <s v=""/>
    <x v="0"/>
  </r>
  <r>
    <s v="E01337"/>
    <x v="359"/>
    <x v="2"/>
    <x v="2"/>
    <x v="3"/>
    <x v="0"/>
    <x v="0"/>
    <n v="41"/>
    <d v="2019-05-15T00:00:00"/>
    <n v="15"/>
    <n v="5"/>
    <x v="7"/>
    <x v="0"/>
    <x v="361"/>
    <x v="1"/>
    <n v="0.23"/>
    <n v="40115.450000000004"/>
    <x v="0"/>
    <s v="Miami"/>
    <s v=""/>
    <x v="0"/>
  </r>
  <r>
    <s v="E04035"/>
    <x v="360"/>
    <x v="6"/>
    <x v="2"/>
    <x v="0"/>
    <x v="1"/>
    <x v="1"/>
    <n v="42"/>
    <d v="2011-03-18T00:00:00"/>
    <n v="18"/>
    <n v="3"/>
    <x v="5"/>
    <x v="9"/>
    <x v="362"/>
    <x v="1"/>
    <n v="0.12"/>
    <n v="18004.079999999998"/>
    <x v="2"/>
    <s v="Beijing"/>
    <s v=""/>
    <x v="0"/>
  </r>
  <r>
    <s v="E00577"/>
    <x v="361"/>
    <x v="3"/>
    <x v="2"/>
    <x v="2"/>
    <x v="1"/>
    <x v="2"/>
    <n v="45"/>
    <d v="2012-08-06T00:00:00"/>
    <n v="6"/>
    <n v="8"/>
    <x v="11"/>
    <x v="21"/>
    <x v="363"/>
    <x v="2"/>
    <n v="0"/>
    <n v="0"/>
    <x v="1"/>
    <s v="Sao Paulo"/>
    <s v=""/>
    <x v="0"/>
  </r>
  <r>
    <s v="E00225"/>
    <x v="362"/>
    <x v="2"/>
    <x v="2"/>
    <x v="3"/>
    <x v="0"/>
    <x v="2"/>
    <n v="31"/>
    <d v="2017-08-10T00:00:00"/>
    <n v="10"/>
    <n v="8"/>
    <x v="11"/>
    <x v="1"/>
    <x v="364"/>
    <x v="1"/>
    <n v="0.28000000000000003"/>
    <n v="43940.680000000008"/>
    <x v="0"/>
    <s v="Seattle"/>
    <s v=""/>
    <x v="0"/>
  </r>
  <r>
    <s v="E03106"/>
    <x v="363"/>
    <x v="4"/>
    <x v="2"/>
    <x v="3"/>
    <x v="0"/>
    <x v="0"/>
    <n v="36"/>
    <d v="2009-01-17T00:00:00"/>
    <n v="17"/>
    <n v="1"/>
    <x v="0"/>
    <x v="22"/>
    <x v="365"/>
    <x v="1"/>
    <n v="0.31"/>
    <n v="73853.16"/>
    <x v="0"/>
    <s v="Seattle"/>
    <s v=""/>
    <x v="0"/>
  </r>
  <r>
    <s v="E01350"/>
    <x v="364"/>
    <x v="2"/>
    <x v="2"/>
    <x v="3"/>
    <x v="1"/>
    <x v="0"/>
    <n v="64"/>
    <d v="2012-12-21T00:00:00"/>
    <n v="21"/>
    <n v="12"/>
    <x v="8"/>
    <x v="21"/>
    <x v="366"/>
    <x v="1"/>
    <n v="0.24"/>
    <n v="36780.720000000001"/>
    <x v="0"/>
    <s v="Austin"/>
    <s v=""/>
    <x v="0"/>
  </r>
  <r>
    <s v="E03718"/>
    <x v="365"/>
    <x v="0"/>
    <x v="2"/>
    <x v="3"/>
    <x v="1"/>
    <x v="1"/>
    <n v="61"/>
    <d v="2009-10-06T00:00:00"/>
    <n v="6"/>
    <n v="10"/>
    <x v="10"/>
    <x v="22"/>
    <x v="367"/>
    <x v="0"/>
    <n v="7.0000000000000007E-2"/>
    <n v="7216.72"/>
    <x v="2"/>
    <s v="Beijing"/>
    <s v=""/>
    <x v="0"/>
  </r>
  <r>
    <s v="E01338"/>
    <x v="366"/>
    <x v="0"/>
    <x v="2"/>
    <x v="0"/>
    <x v="0"/>
    <x v="0"/>
    <n v="32"/>
    <d v="2020-04-15T00:00:00"/>
    <n v="15"/>
    <n v="4"/>
    <x v="4"/>
    <x v="4"/>
    <x v="368"/>
    <x v="0"/>
    <n v="0.09"/>
    <n v="11400.39"/>
    <x v="0"/>
    <s v="Miami"/>
    <s v=""/>
    <x v="0"/>
  </r>
  <r>
    <s v="E02684"/>
    <x v="367"/>
    <x v="3"/>
    <x v="2"/>
    <x v="0"/>
    <x v="0"/>
    <x v="2"/>
    <n v="39"/>
    <d v="2008-09-17T00:00:00"/>
    <n v="17"/>
    <n v="9"/>
    <x v="2"/>
    <x v="13"/>
    <x v="369"/>
    <x v="2"/>
    <n v="0"/>
    <n v="0"/>
    <x v="0"/>
    <s v="Seattle"/>
    <s v=""/>
    <x v="0"/>
  </r>
  <r>
    <s v="E04415"/>
    <x v="368"/>
    <x v="0"/>
    <x v="2"/>
    <x v="0"/>
    <x v="0"/>
    <x v="1"/>
    <n v="52"/>
    <d v="1999-12-29T00:00:00"/>
    <n v="29"/>
    <n v="12"/>
    <x v="8"/>
    <x v="28"/>
    <x v="370"/>
    <x v="0"/>
    <n v="7.0000000000000007E-2"/>
    <n v="8156.89"/>
    <x v="0"/>
    <s v="Phoenix"/>
    <s v=""/>
    <x v="0"/>
  </r>
  <r>
    <s v="E03349"/>
    <x v="369"/>
    <x v="2"/>
    <x v="2"/>
    <x v="3"/>
    <x v="0"/>
    <x v="1"/>
    <n v="60"/>
    <d v="2017-06-05T00:00:00"/>
    <n v="5"/>
    <n v="6"/>
    <x v="6"/>
    <x v="1"/>
    <x v="371"/>
    <x v="1"/>
    <n v="0.18"/>
    <n v="28601.64"/>
    <x v="0"/>
    <s v="Miami"/>
    <s v=""/>
    <x v="0"/>
  </r>
  <r>
    <s v="E01909"/>
    <x v="370"/>
    <x v="5"/>
    <x v="2"/>
    <x v="1"/>
    <x v="1"/>
    <x v="1"/>
    <n v="44"/>
    <d v="2010-05-31T00:00:00"/>
    <n v="31"/>
    <n v="5"/>
    <x v="7"/>
    <x v="18"/>
    <x v="372"/>
    <x v="2"/>
    <n v="0"/>
    <n v="0"/>
    <x v="2"/>
    <s v="Chengdu"/>
    <d v="2018-01-08T00:00:00"/>
    <x v="1"/>
  </r>
  <r>
    <s v="E02521"/>
    <x v="371"/>
    <x v="1"/>
    <x v="2"/>
    <x v="1"/>
    <x v="1"/>
    <x v="1"/>
    <n v="33"/>
    <d v="2012-01-28T00:00:00"/>
    <n v="28"/>
    <n v="1"/>
    <x v="0"/>
    <x v="21"/>
    <x v="373"/>
    <x v="0"/>
    <n v="0"/>
    <n v="0"/>
    <x v="2"/>
    <s v="Chengdu"/>
    <s v=""/>
    <x v="0"/>
  </r>
  <r>
    <s v="E00591"/>
    <x v="372"/>
    <x v="6"/>
    <x v="3"/>
    <x v="0"/>
    <x v="1"/>
    <x v="1"/>
    <n v="36"/>
    <d v="2009-02-11T00:00:00"/>
    <n v="11"/>
    <n v="2"/>
    <x v="9"/>
    <x v="22"/>
    <x v="374"/>
    <x v="1"/>
    <n v="0.15"/>
    <n v="23599.95"/>
    <x v="0"/>
    <s v="Miami"/>
    <s v=""/>
    <x v="0"/>
  </r>
  <r>
    <s v="E00530"/>
    <x v="373"/>
    <x v="0"/>
    <x v="3"/>
    <x v="0"/>
    <x v="0"/>
    <x v="0"/>
    <n v="59"/>
    <d v="1999-03-14T00:00:00"/>
    <n v="14"/>
    <n v="3"/>
    <x v="5"/>
    <x v="28"/>
    <x v="375"/>
    <x v="0"/>
    <n v="0.09"/>
    <n v="9457.74"/>
    <x v="0"/>
    <s v="Austin"/>
    <s v=""/>
    <x v="0"/>
  </r>
  <r>
    <s v="E02206"/>
    <x v="374"/>
    <x v="2"/>
    <x v="3"/>
    <x v="1"/>
    <x v="0"/>
    <x v="3"/>
    <n v="41"/>
    <d v="2015-04-17T00:00:00"/>
    <n v="17"/>
    <n v="4"/>
    <x v="4"/>
    <x v="2"/>
    <x v="376"/>
    <x v="1"/>
    <n v="0.23"/>
    <n v="35014.97"/>
    <x v="0"/>
    <s v="Columbus"/>
    <s v=""/>
    <x v="0"/>
  </r>
  <r>
    <s v="E01754"/>
    <x v="375"/>
    <x v="15"/>
    <x v="3"/>
    <x v="1"/>
    <x v="0"/>
    <x v="1"/>
    <n v="30"/>
    <d v="2017-05-29T00:00:00"/>
    <n v="29"/>
    <n v="5"/>
    <x v="7"/>
    <x v="1"/>
    <x v="377"/>
    <x v="0"/>
    <n v="0"/>
    <n v="0"/>
    <x v="2"/>
    <s v="Chengdu"/>
    <d v="2017-07-16T00:00:00"/>
    <x v="1"/>
  </r>
  <r>
    <s v="E04917"/>
    <x v="376"/>
    <x v="16"/>
    <x v="3"/>
    <x v="2"/>
    <x v="1"/>
    <x v="0"/>
    <n v="64"/>
    <d v="2001-10-20T00:00:00"/>
    <n v="20"/>
    <n v="10"/>
    <x v="10"/>
    <x v="12"/>
    <x v="378"/>
    <x v="2"/>
    <n v="0"/>
    <n v="0"/>
    <x v="0"/>
    <s v="Phoenix"/>
    <s v=""/>
    <x v="0"/>
  </r>
  <r>
    <s v="E01848"/>
    <x v="377"/>
    <x v="17"/>
    <x v="3"/>
    <x v="0"/>
    <x v="1"/>
    <x v="3"/>
    <n v="46"/>
    <d v="2008-08-21T00:00:00"/>
    <n v="21"/>
    <n v="8"/>
    <x v="11"/>
    <x v="13"/>
    <x v="379"/>
    <x v="2"/>
    <n v="0"/>
    <n v="0"/>
    <x v="0"/>
    <s v="Miami"/>
    <s v=""/>
    <x v="0"/>
  </r>
  <r>
    <s v="E02112"/>
    <x v="378"/>
    <x v="4"/>
    <x v="3"/>
    <x v="1"/>
    <x v="0"/>
    <x v="3"/>
    <n v="45"/>
    <d v="2013-08-07T00:00:00"/>
    <n v="7"/>
    <n v="8"/>
    <x v="11"/>
    <x v="11"/>
    <x v="380"/>
    <x v="1"/>
    <n v="0.37"/>
    <n v="87670.02"/>
    <x v="0"/>
    <s v="Seattle"/>
    <s v=""/>
    <x v="0"/>
  </r>
  <r>
    <s v="E00436"/>
    <x v="379"/>
    <x v="16"/>
    <x v="3"/>
    <x v="1"/>
    <x v="1"/>
    <x v="0"/>
    <n v="41"/>
    <d v="2009-10-23T00:00:00"/>
    <n v="23"/>
    <n v="10"/>
    <x v="10"/>
    <x v="22"/>
    <x v="381"/>
    <x v="2"/>
    <n v="0"/>
    <n v="0"/>
    <x v="0"/>
    <s v="Seattle"/>
    <d v="2014-01-22T00:00:00"/>
    <x v="1"/>
  </r>
  <r>
    <s v="E01516"/>
    <x v="380"/>
    <x v="17"/>
    <x v="3"/>
    <x v="0"/>
    <x v="1"/>
    <x v="1"/>
    <n v="45"/>
    <d v="2003-12-17T00:00:00"/>
    <n v="17"/>
    <n v="12"/>
    <x v="8"/>
    <x v="10"/>
    <x v="382"/>
    <x v="2"/>
    <n v="0"/>
    <n v="0"/>
    <x v="2"/>
    <s v="Chengdu"/>
    <s v=""/>
    <x v="0"/>
  </r>
  <r>
    <s v="E01234"/>
    <x v="381"/>
    <x v="2"/>
    <x v="3"/>
    <x v="0"/>
    <x v="0"/>
    <x v="1"/>
    <n v="42"/>
    <d v="2014-01-16T00:00:00"/>
    <n v="16"/>
    <n v="1"/>
    <x v="0"/>
    <x v="7"/>
    <x v="383"/>
    <x v="1"/>
    <n v="0.3"/>
    <n v="45664.2"/>
    <x v="2"/>
    <s v="Beijing"/>
    <s v=""/>
    <x v="0"/>
  </r>
  <r>
    <s v="E02802"/>
    <x v="382"/>
    <x v="15"/>
    <x v="3"/>
    <x v="2"/>
    <x v="0"/>
    <x v="1"/>
    <n v="53"/>
    <d v="2002-11-16T00:00:00"/>
    <n v="16"/>
    <n v="11"/>
    <x v="1"/>
    <x v="23"/>
    <x v="384"/>
    <x v="0"/>
    <n v="0"/>
    <n v="0"/>
    <x v="0"/>
    <s v="Seattle"/>
    <s v=""/>
    <x v="0"/>
  </r>
  <r>
    <s v="E03816"/>
    <x v="383"/>
    <x v="2"/>
    <x v="3"/>
    <x v="3"/>
    <x v="1"/>
    <x v="1"/>
    <n v="27"/>
    <d v="2021-02-23T00:00:00"/>
    <n v="23"/>
    <n v="2"/>
    <x v="9"/>
    <x v="3"/>
    <x v="385"/>
    <x v="1"/>
    <n v="0.16"/>
    <n v="31846.560000000001"/>
    <x v="2"/>
    <s v="Beijing"/>
    <s v=""/>
    <x v="0"/>
  </r>
  <r>
    <s v="E02017"/>
    <x v="384"/>
    <x v="2"/>
    <x v="3"/>
    <x v="3"/>
    <x v="0"/>
    <x v="0"/>
    <n v="50"/>
    <d v="1998-07-22T00:00:00"/>
    <n v="22"/>
    <n v="7"/>
    <x v="3"/>
    <x v="25"/>
    <x v="386"/>
    <x v="1"/>
    <n v="0.15"/>
    <n v="26234.25"/>
    <x v="0"/>
    <s v="Chicago"/>
    <s v=""/>
    <x v="0"/>
  </r>
  <r>
    <s v="E00128"/>
    <x v="385"/>
    <x v="2"/>
    <x v="3"/>
    <x v="0"/>
    <x v="1"/>
    <x v="2"/>
    <n v="54"/>
    <d v="2018-01-22T00:00:00"/>
    <n v="22"/>
    <n v="1"/>
    <x v="0"/>
    <x v="8"/>
    <x v="387"/>
    <x v="1"/>
    <n v="0.28000000000000003"/>
    <n v="49362.320000000007"/>
    <x v="0"/>
    <s v="Austin"/>
    <s v=""/>
    <x v="0"/>
  </r>
  <r>
    <s v="E03737"/>
    <x v="386"/>
    <x v="4"/>
    <x v="3"/>
    <x v="0"/>
    <x v="1"/>
    <x v="1"/>
    <n v="49"/>
    <d v="2003-02-28T00:00:00"/>
    <n v="28"/>
    <n v="2"/>
    <x v="9"/>
    <x v="10"/>
    <x v="388"/>
    <x v="1"/>
    <n v="0.37"/>
    <n v="78177.67"/>
    <x v="2"/>
    <s v="Chongqing"/>
    <s v=""/>
    <x v="0"/>
  </r>
  <r>
    <s v="E00130"/>
    <x v="387"/>
    <x v="4"/>
    <x v="3"/>
    <x v="3"/>
    <x v="1"/>
    <x v="1"/>
    <n v="61"/>
    <d v="2017-03-10T00:00:00"/>
    <n v="10"/>
    <n v="3"/>
    <x v="5"/>
    <x v="1"/>
    <x v="389"/>
    <x v="1"/>
    <n v="0.33"/>
    <n v="64993.83"/>
    <x v="2"/>
    <s v="Beijing"/>
    <s v=""/>
    <x v="0"/>
  </r>
  <r>
    <s v="E04682"/>
    <x v="388"/>
    <x v="0"/>
    <x v="3"/>
    <x v="0"/>
    <x v="0"/>
    <x v="1"/>
    <n v="55"/>
    <d v="1995-11-16T00:00:00"/>
    <n v="16"/>
    <n v="11"/>
    <x v="1"/>
    <x v="19"/>
    <x v="390"/>
    <x v="0"/>
    <n v="0.08"/>
    <n v="10074.880000000001"/>
    <x v="2"/>
    <s v="Chongqing"/>
    <s v=""/>
    <x v="0"/>
  </r>
  <r>
    <s v="E00431"/>
    <x v="389"/>
    <x v="15"/>
    <x v="3"/>
    <x v="2"/>
    <x v="1"/>
    <x v="1"/>
    <n v="58"/>
    <d v="1994-08-21T00:00:00"/>
    <n v="21"/>
    <n v="8"/>
    <x v="11"/>
    <x v="17"/>
    <x v="391"/>
    <x v="0"/>
    <n v="0"/>
    <n v="0"/>
    <x v="0"/>
    <s v="Seattle"/>
    <d v="2013-12-13T00:00:00"/>
    <x v="1"/>
  </r>
  <r>
    <s v="E00672"/>
    <x v="390"/>
    <x v="15"/>
    <x v="3"/>
    <x v="0"/>
    <x v="1"/>
    <x v="2"/>
    <n v="45"/>
    <d v="2007-12-21T00:00:00"/>
    <n v="21"/>
    <n v="12"/>
    <x v="8"/>
    <x v="5"/>
    <x v="392"/>
    <x v="0"/>
    <n v="0"/>
    <n v="0"/>
    <x v="1"/>
    <s v="Manaus"/>
    <s v=""/>
    <x v="0"/>
  </r>
  <r>
    <s v="E03506"/>
    <x v="391"/>
    <x v="4"/>
    <x v="3"/>
    <x v="2"/>
    <x v="0"/>
    <x v="1"/>
    <n v="48"/>
    <d v="2014-03-08T00:00:00"/>
    <n v="8"/>
    <n v="3"/>
    <x v="5"/>
    <x v="7"/>
    <x v="393"/>
    <x v="1"/>
    <n v="0.39"/>
    <n v="76973.13"/>
    <x v="0"/>
    <s v="Austin"/>
    <s v=""/>
    <x v="0"/>
  </r>
  <r>
    <s v="E01584"/>
    <x v="392"/>
    <x v="6"/>
    <x v="3"/>
    <x v="2"/>
    <x v="0"/>
    <x v="2"/>
    <n v="29"/>
    <d v="2019-05-09T00:00:00"/>
    <n v="9"/>
    <n v="5"/>
    <x v="7"/>
    <x v="0"/>
    <x v="394"/>
    <x v="0"/>
    <n v="0.15"/>
    <n v="18874.2"/>
    <x v="1"/>
    <s v="Sao Paulo"/>
    <s v=""/>
    <x v="0"/>
  </r>
  <r>
    <s v="E02489"/>
    <x v="393"/>
    <x v="15"/>
    <x v="3"/>
    <x v="0"/>
    <x v="0"/>
    <x v="0"/>
    <n v="33"/>
    <d v="2017-08-04T00:00:00"/>
    <n v="4"/>
    <n v="8"/>
    <x v="11"/>
    <x v="1"/>
    <x v="395"/>
    <x v="0"/>
    <n v="0"/>
    <n v="0"/>
    <x v="0"/>
    <s v="Columbus"/>
    <s v=""/>
    <x v="0"/>
  </r>
  <r>
    <s v="E02761"/>
    <x v="394"/>
    <x v="0"/>
    <x v="3"/>
    <x v="2"/>
    <x v="0"/>
    <x v="1"/>
    <n v="48"/>
    <d v="2004-06-30T00:00:00"/>
    <n v="30"/>
    <n v="6"/>
    <x v="6"/>
    <x v="20"/>
    <x v="396"/>
    <x v="0"/>
    <n v="7.0000000000000007E-2"/>
    <n v="8446.2000000000007"/>
    <x v="2"/>
    <s v="Chengdu"/>
    <s v=""/>
    <x v="0"/>
  </r>
  <r>
    <s v="E01970"/>
    <x v="395"/>
    <x v="2"/>
    <x v="3"/>
    <x v="2"/>
    <x v="1"/>
    <x v="0"/>
    <n v="51"/>
    <d v="2021-03-28T00:00:00"/>
    <n v="28"/>
    <n v="3"/>
    <x v="5"/>
    <x v="3"/>
    <x v="397"/>
    <x v="1"/>
    <n v="0.19"/>
    <n v="34330.53"/>
    <x v="0"/>
    <s v="Phoenix"/>
    <s v=""/>
    <x v="0"/>
  </r>
  <r>
    <s v="E04871"/>
    <x v="396"/>
    <x v="15"/>
    <x v="3"/>
    <x v="2"/>
    <x v="0"/>
    <x v="0"/>
    <n v="30"/>
    <d v="2015-03-15T00:00:00"/>
    <n v="15"/>
    <n v="3"/>
    <x v="5"/>
    <x v="2"/>
    <x v="398"/>
    <x v="0"/>
    <n v="0"/>
    <n v="0"/>
    <x v="0"/>
    <s v="Phoenix"/>
    <s v=""/>
    <x v="0"/>
  </r>
  <r>
    <s v="E01687"/>
    <x v="397"/>
    <x v="16"/>
    <x v="3"/>
    <x v="2"/>
    <x v="0"/>
    <x v="1"/>
    <n v="41"/>
    <d v="2007-10-24T00:00:00"/>
    <n v="24"/>
    <n v="10"/>
    <x v="10"/>
    <x v="5"/>
    <x v="399"/>
    <x v="2"/>
    <n v="0"/>
    <n v="0"/>
    <x v="2"/>
    <s v="Beijing"/>
    <s v=""/>
    <x v="0"/>
  </r>
  <r>
    <s v="E04167"/>
    <x v="398"/>
    <x v="15"/>
    <x v="3"/>
    <x v="0"/>
    <x v="0"/>
    <x v="2"/>
    <n v="48"/>
    <d v="2005-04-12T00:00:00"/>
    <n v="12"/>
    <n v="4"/>
    <x v="4"/>
    <x v="24"/>
    <x v="400"/>
    <x v="0"/>
    <n v="0"/>
    <n v="0"/>
    <x v="1"/>
    <s v="Manaus"/>
    <s v=""/>
    <x v="0"/>
  </r>
  <r>
    <s v="E00976"/>
    <x v="399"/>
    <x v="2"/>
    <x v="3"/>
    <x v="1"/>
    <x v="1"/>
    <x v="2"/>
    <n v="65"/>
    <d v="2004-05-23T00:00:00"/>
    <n v="23"/>
    <n v="5"/>
    <x v="7"/>
    <x v="20"/>
    <x v="401"/>
    <x v="1"/>
    <n v="0.2"/>
    <n v="30787.600000000002"/>
    <x v="0"/>
    <s v="Phoenix"/>
    <s v=""/>
    <x v="0"/>
  </r>
  <r>
    <s v="E01412"/>
    <x v="400"/>
    <x v="6"/>
    <x v="3"/>
    <x v="0"/>
    <x v="1"/>
    <x v="3"/>
    <n v="55"/>
    <d v="2004-11-10T00:00:00"/>
    <n v="10"/>
    <n v="11"/>
    <x v="1"/>
    <x v="20"/>
    <x v="402"/>
    <x v="1"/>
    <n v="0.14000000000000001"/>
    <n v="19924.52"/>
    <x v="0"/>
    <s v="Chicago"/>
    <s v=""/>
    <x v="0"/>
  </r>
  <r>
    <s v="E04386"/>
    <x v="401"/>
    <x v="17"/>
    <x v="3"/>
    <x v="0"/>
    <x v="0"/>
    <x v="3"/>
    <n v="41"/>
    <d v="2004-08-20T00:00:00"/>
    <n v="20"/>
    <n v="8"/>
    <x v="11"/>
    <x v="20"/>
    <x v="403"/>
    <x v="2"/>
    <n v="0"/>
    <n v="0"/>
    <x v="0"/>
    <s v="Austin"/>
    <d v="2008-06-17T00:00:00"/>
    <x v="1"/>
  </r>
  <r>
    <s v="E01232"/>
    <x v="402"/>
    <x v="4"/>
    <x v="3"/>
    <x v="2"/>
    <x v="1"/>
    <x v="3"/>
    <n v="34"/>
    <d v="2019-07-27T00:00:00"/>
    <n v="27"/>
    <n v="7"/>
    <x v="3"/>
    <x v="0"/>
    <x v="404"/>
    <x v="1"/>
    <n v="0.38"/>
    <n v="83956.06"/>
    <x v="0"/>
    <s v="Austin"/>
    <s v=""/>
    <x v="0"/>
  </r>
  <r>
    <s v="E02072"/>
    <x v="403"/>
    <x v="16"/>
    <x v="3"/>
    <x v="1"/>
    <x v="0"/>
    <x v="0"/>
    <n v="26"/>
    <d v="2021-03-12T00:00:00"/>
    <n v="12"/>
    <n v="3"/>
    <x v="5"/>
    <x v="3"/>
    <x v="405"/>
    <x v="0"/>
    <n v="0"/>
    <n v="0"/>
    <x v="0"/>
    <s v="Seattle"/>
    <s v=""/>
    <x v="0"/>
  </r>
  <r>
    <s v="E00078"/>
    <x v="404"/>
    <x v="16"/>
    <x v="3"/>
    <x v="3"/>
    <x v="1"/>
    <x v="2"/>
    <n v="31"/>
    <d v="2021-04-11T00:00:00"/>
    <n v="11"/>
    <n v="4"/>
    <x v="4"/>
    <x v="3"/>
    <x v="406"/>
    <x v="0"/>
    <n v="0"/>
    <n v="0"/>
    <x v="1"/>
    <s v="Manaus"/>
    <s v=""/>
    <x v="0"/>
  </r>
  <r>
    <s v="E02980"/>
    <x v="405"/>
    <x v="2"/>
    <x v="3"/>
    <x v="3"/>
    <x v="1"/>
    <x v="1"/>
    <n v="57"/>
    <d v="2016-10-24T00:00:00"/>
    <n v="24"/>
    <n v="10"/>
    <x v="10"/>
    <x v="15"/>
    <x v="407"/>
    <x v="1"/>
    <n v="0.23"/>
    <n v="40554.520000000004"/>
    <x v="2"/>
    <s v="Shanghai"/>
    <s v=""/>
    <x v="0"/>
  </r>
  <r>
    <s v="E04348"/>
    <x v="406"/>
    <x v="0"/>
    <x v="3"/>
    <x v="0"/>
    <x v="1"/>
    <x v="0"/>
    <n v="31"/>
    <d v="2021-01-18T00:00:00"/>
    <n v="18"/>
    <n v="1"/>
    <x v="0"/>
    <x v="3"/>
    <x v="408"/>
    <x v="0"/>
    <n v="7.0000000000000007E-2"/>
    <n v="7291.3400000000011"/>
    <x v="0"/>
    <s v="Austin"/>
    <s v=""/>
    <x v="0"/>
  </r>
  <r>
    <s v="E03325"/>
    <x v="407"/>
    <x v="16"/>
    <x v="3"/>
    <x v="3"/>
    <x v="0"/>
    <x v="0"/>
    <n v="62"/>
    <d v="2004-10-11T00:00:00"/>
    <n v="11"/>
    <n v="10"/>
    <x v="10"/>
    <x v="20"/>
    <x v="409"/>
    <x v="2"/>
    <n v="0"/>
    <n v="0"/>
    <x v="0"/>
    <s v="Seattle"/>
    <s v=""/>
    <x v="0"/>
  </r>
  <r>
    <s v="E01902"/>
    <x v="408"/>
    <x v="6"/>
    <x v="3"/>
    <x v="2"/>
    <x v="1"/>
    <x v="1"/>
    <n v="64"/>
    <d v="2003-12-07T00:00:00"/>
    <n v="7"/>
    <n v="12"/>
    <x v="8"/>
    <x v="10"/>
    <x v="410"/>
    <x v="0"/>
    <n v="0.15"/>
    <n v="18871.05"/>
    <x v="0"/>
    <s v="Chicago"/>
    <s v=""/>
    <x v="0"/>
  </r>
  <r>
    <s v="E02744"/>
    <x v="409"/>
    <x v="16"/>
    <x v="3"/>
    <x v="0"/>
    <x v="0"/>
    <x v="2"/>
    <n v="31"/>
    <d v="2015-12-09T00:00:00"/>
    <n v="9"/>
    <n v="12"/>
    <x v="8"/>
    <x v="2"/>
    <x v="411"/>
    <x v="0"/>
    <n v="0"/>
    <n v="0"/>
    <x v="0"/>
    <s v="Seattle"/>
    <s v=""/>
    <x v="0"/>
  </r>
  <r>
    <s v="E04029"/>
    <x v="410"/>
    <x v="0"/>
    <x v="3"/>
    <x v="3"/>
    <x v="0"/>
    <x v="2"/>
    <n v="46"/>
    <d v="2011-09-24T00:00:00"/>
    <n v="24"/>
    <n v="9"/>
    <x v="2"/>
    <x v="9"/>
    <x v="412"/>
    <x v="0"/>
    <n v="0.06"/>
    <n v="6130.0199999999995"/>
    <x v="1"/>
    <s v="Rio de Janerio"/>
    <s v=""/>
    <x v="0"/>
  </r>
  <r>
    <s v="E00311"/>
    <x v="411"/>
    <x v="17"/>
    <x v="3"/>
    <x v="1"/>
    <x v="1"/>
    <x v="2"/>
    <n v="34"/>
    <d v="2016-10-21T00:00:00"/>
    <n v="21"/>
    <n v="10"/>
    <x v="10"/>
    <x v="15"/>
    <x v="413"/>
    <x v="2"/>
    <n v="0"/>
    <n v="0"/>
    <x v="0"/>
    <s v="Miami"/>
    <s v=""/>
    <x v="0"/>
  </r>
  <r>
    <s v="E03167"/>
    <x v="412"/>
    <x v="2"/>
    <x v="3"/>
    <x v="1"/>
    <x v="0"/>
    <x v="1"/>
    <n v="39"/>
    <d v="2006-11-28T00:00:00"/>
    <n v="28"/>
    <n v="11"/>
    <x v="1"/>
    <x v="16"/>
    <x v="414"/>
    <x v="1"/>
    <n v="0.28999999999999998"/>
    <n v="46890.1"/>
    <x v="2"/>
    <s v="Beijing"/>
    <s v=""/>
    <x v="0"/>
  </r>
  <r>
    <s v="E00432"/>
    <x v="413"/>
    <x v="2"/>
    <x v="3"/>
    <x v="2"/>
    <x v="0"/>
    <x v="1"/>
    <n v="37"/>
    <d v="2012-05-19T00:00:00"/>
    <n v="19"/>
    <n v="5"/>
    <x v="7"/>
    <x v="21"/>
    <x v="415"/>
    <x v="1"/>
    <n v="0.19"/>
    <n v="30453.200000000001"/>
    <x v="2"/>
    <s v="Beijing"/>
    <s v=""/>
    <x v="0"/>
  </r>
  <r>
    <s v="E03045"/>
    <x v="414"/>
    <x v="17"/>
    <x v="3"/>
    <x v="1"/>
    <x v="0"/>
    <x v="1"/>
    <n v="57"/>
    <d v="1997-04-28T00:00:00"/>
    <n v="28"/>
    <n v="4"/>
    <x v="4"/>
    <x v="27"/>
    <x v="416"/>
    <x v="2"/>
    <n v="0"/>
    <n v="0"/>
    <x v="0"/>
    <s v="Miami"/>
    <d v="1998-10-11T00:00:00"/>
    <x v="1"/>
  </r>
  <r>
    <s v="E04590"/>
    <x v="415"/>
    <x v="16"/>
    <x v="3"/>
    <x v="0"/>
    <x v="0"/>
    <x v="0"/>
    <n v="49"/>
    <d v="2001-03-29T00:00:00"/>
    <n v="29"/>
    <n v="3"/>
    <x v="5"/>
    <x v="12"/>
    <x v="417"/>
    <x v="2"/>
    <n v="0"/>
    <n v="0"/>
    <x v="0"/>
    <s v="Miami"/>
    <s v=""/>
    <x v="0"/>
  </r>
  <r>
    <s v="E04224"/>
    <x v="416"/>
    <x v="15"/>
    <x v="3"/>
    <x v="1"/>
    <x v="0"/>
    <x v="2"/>
    <n v="56"/>
    <d v="1998-01-21T00:00:00"/>
    <n v="21"/>
    <n v="1"/>
    <x v="0"/>
    <x v="25"/>
    <x v="418"/>
    <x v="0"/>
    <n v="0"/>
    <n v="0"/>
    <x v="0"/>
    <s v="Phoenix"/>
    <s v=""/>
    <x v="0"/>
  </r>
  <r>
    <s v="E00207"/>
    <x v="360"/>
    <x v="4"/>
    <x v="3"/>
    <x v="0"/>
    <x v="1"/>
    <x v="1"/>
    <n v="52"/>
    <d v="2012-07-23T00:00:00"/>
    <n v="23"/>
    <n v="7"/>
    <x v="3"/>
    <x v="21"/>
    <x v="419"/>
    <x v="1"/>
    <n v="0.32"/>
    <n v="59855.360000000001"/>
    <x v="2"/>
    <s v="Chengdu"/>
    <s v=""/>
    <x v="0"/>
  </r>
  <r>
    <s v="E04972"/>
    <x v="417"/>
    <x v="6"/>
    <x v="3"/>
    <x v="1"/>
    <x v="1"/>
    <x v="0"/>
    <n v="41"/>
    <d v="2008-10-26T00:00:00"/>
    <n v="26"/>
    <n v="10"/>
    <x v="10"/>
    <x v="13"/>
    <x v="420"/>
    <x v="0"/>
    <n v="0.13"/>
    <n v="17139.330000000002"/>
    <x v="0"/>
    <s v="Columbus"/>
    <s v=""/>
    <x v="0"/>
  </r>
  <r>
    <s v="E02599"/>
    <x v="418"/>
    <x v="4"/>
    <x v="3"/>
    <x v="3"/>
    <x v="0"/>
    <x v="1"/>
    <n v="31"/>
    <d v="2015-09-03T00:00:00"/>
    <n v="3"/>
    <n v="9"/>
    <x v="2"/>
    <x v="2"/>
    <x v="421"/>
    <x v="1"/>
    <n v="0.34"/>
    <n v="85324.02"/>
    <x v="0"/>
    <s v="Columbus"/>
    <s v=""/>
    <x v="0"/>
  </r>
  <r>
    <s v="E02044"/>
    <x v="419"/>
    <x v="17"/>
    <x v="3"/>
    <x v="0"/>
    <x v="1"/>
    <x v="3"/>
    <n v="42"/>
    <d v="2020-09-18T00:00:00"/>
    <n v="18"/>
    <n v="9"/>
    <x v="2"/>
    <x v="4"/>
    <x v="422"/>
    <x v="2"/>
    <n v="0"/>
    <n v="0"/>
    <x v="0"/>
    <s v="Columbus"/>
    <s v=""/>
    <x v="0"/>
  </r>
  <r>
    <s v="E01118"/>
    <x v="420"/>
    <x v="0"/>
    <x v="3"/>
    <x v="0"/>
    <x v="0"/>
    <x v="1"/>
    <n v="42"/>
    <d v="2009-12-12T00:00:00"/>
    <n v="12"/>
    <n v="12"/>
    <x v="8"/>
    <x v="22"/>
    <x v="423"/>
    <x v="0"/>
    <n v="0.08"/>
    <n v="9139.36"/>
    <x v="0"/>
    <s v="Phoenix"/>
    <s v=""/>
    <x v="0"/>
  </r>
  <r>
    <s v="E00650"/>
    <x v="421"/>
    <x v="17"/>
    <x v="3"/>
    <x v="2"/>
    <x v="1"/>
    <x v="1"/>
    <n v="45"/>
    <d v="2000-08-17T00:00:00"/>
    <n v="17"/>
    <n v="8"/>
    <x v="11"/>
    <x v="6"/>
    <x v="424"/>
    <x v="2"/>
    <n v="0"/>
    <n v="0"/>
    <x v="2"/>
    <s v="Chengdu"/>
    <s v=""/>
    <x v="0"/>
  </r>
  <r>
    <s v="E03461"/>
    <x v="422"/>
    <x v="17"/>
    <x v="3"/>
    <x v="2"/>
    <x v="0"/>
    <x v="1"/>
    <n v="35"/>
    <d v="2011-02-22T00:00:00"/>
    <n v="22"/>
    <n v="2"/>
    <x v="9"/>
    <x v="9"/>
    <x v="425"/>
    <x v="2"/>
    <n v="0"/>
    <n v="0"/>
    <x v="0"/>
    <s v="Austin"/>
    <d v="2020-07-12T00:00:00"/>
    <x v="1"/>
  </r>
  <r>
    <s v="E03490"/>
    <x v="423"/>
    <x v="6"/>
    <x v="3"/>
    <x v="3"/>
    <x v="0"/>
    <x v="2"/>
    <n v="38"/>
    <d v="2009-09-27T00:00:00"/>
    <n v="27"/>
    <n v="9"/>
    <x v="2"/>
    <x v="22"/>
    <x v="426"/>
    <x v="0"/>
    <n v="0.15"/>
    <n v="19170.149999999998"/>
    <x v="0"/>
    <s v="Phoenix"/>
    <s v=""/>
    <x v="0"/>
  </r>
  <r>
    <s v="E02185"/>
    <x v="424"/>
    <x v="15"/>
    <x v="3"/>
    <x v="2"/>
    <x v="1"/>
    <x v="1"/>
    <n v="60"/>
    <d v="2005-11-11T00:00:00"/>
    <n v="11"/>
    <n v="11"/>
    <x v="1"/>
    <x v="24"/>
    <x v="427"/>
    <x v="0"/>
    <n v="0"/>
    <n v="0"/>
    <x v="2"/>
    <s v="Chongqing"/>
    <s v=""/>
    <x v="0"/>
  </r>
  <r>
    <s v="E00403"/>
    <x v="425"/>
    <x v="17"/>
    <x v="3"/>
    <x v="0"/>
    <x v="1"/>
    <x v="2"/>
    <n v="58"/>
    <d v="2010-10-12T00:00:00"/>
    <n v="12"/>
    <n v="10"/>
    <x v="10"/>
    <x v="18"/>
    <x v="428"/>
    <x v="2"/>
    <n v="0"/>
    <n v="0"/>
    <x v="0"/>
    <s v="Austin"/>
    <s v=""/>
    <x v="0"/>
  </r>
  <r>
    <s v="E04358"/>
    <x v="426"/>
    <x v="17"/>
    <x v="3"/>
    <x v="0"/>
    <x v="0"/>
    <x v="2"/>
    <n v="34"/>
    <d v="2015-08-03T00:00:00"/>
    <n v="3"/>
    <n v="8"/>
    <x v="11"/>
    <x v="2"/>
    <x v="429"/>
    <x v="2"/>
    <n v="0"/>
    <n v="0"/>
    <x v="0"/>
    <s v="Columbus"/>
    <s v=""/>
    <x v="0"/>
  </r>
  <r>
    <s v="E04662"/>
    <x v="427"/>
    <x v="6"/>
    <x v="3"/>
    <x v="3"/>
    <x v="1"/>
    <x v="0"/>
    <n v="60"/>
    <d v="2008-10-18T00:00:00"/>
    <n v="18"/>
    <n v="10"/>
    <x v="10"/>
    <x v="13"/>
    <x v="430"/>
    <x v="1"/>
    <n v="0.11"/>
    <n v="16594.05"/>
    <x v="0"/>
    <s v="Phoenix"/>
    <s v=""/>
    <x v="0"/>
  </r>
  <r>
    <s v="E02140"/>
    <x v="428"/>
    <x v="4"/>
    <x v="3"/>
    <x v="1"/>
    <x v="1"/>
    <x v="1"/>
    <n v="45"/>
    <d v="2021-09-22T00:00:00"/>
    <n v="22"/>
    <n v="9"/>
    <x v="2"/>
    <x v="3"/>
    <x v="431"/>
    <x v="1"/>
    <n v="0.32"/>
    <n v="64446.720000000001"/>
    <x v="0"/>
    <s v="Miami"/>
    <s v=""/>
    <x v="0"/>
  </r>
  <r>
    <s v="E00364"/>
    <x v="429"/>
    <x v="2"/>
    <x v="3"/>
    <x v="0"/>
    <x v="0"/>
    <x v="0"/>
    <n v="50"/>
    <d v="2021-10-17T00:00:00"/>
    <n v="17"/>
    <n v="10"/>
    <x v="10"/>
    <x v="3"/>
    <x v="432"/>
    <x v="1"/>
    <n v="0.3"/>
    <n v="51654"/>
    <x v="0"/>
    <s v="Columbus"/>
    <s v=""/>
    <x v="0"/>
  </r>
  <r>
    <s v="E03889"/>
    <x v="430"/>
    <x v="0"/>
    <x v="3"/>
    <x v="0"/>
    <x v="0"/>
    <x v="2"/>
    <n v="34"/>
    <d v="2013-08-13T00:00:00"/>
    <n v="13"/>
    <n v="8"/>
    <x v="11"/>
    <x v="11"/>
    <x v="433"/>
    <x v="0"/>
    <n v="0.06"/>
    <n v="6834.54"/>
    <x v="1"/>
    <s v="Rio de Janerio"/>
    <s v=""/>
    <x v="0"/>
  </r>
  <r>
    <s v="E04795"/>
    <x v="431"/>
    <x v="4"/>
    <x v="3"/>
    <x v="3"/>
    <x v="1"/>
    <x v="3"/>
    <n v="28"/>
    <d v="2018-01-21T00:00:00"/>
    <n v="21"/>
    <n v="1"/>
    <x v="0"/>
    <x v="8"/>
    <x v="434"/>
    <x v="1"/>
    <n v="0.3"/>
    <n v="62463"/>
    <x v="0"/>
    <s v="Seattle"/>
    <s v=""/>
    <x v="0"/>
  </r>
  <r>
    <s v="E02103"/>
    <x v="432"/>
    <x v="16"/>
    <x v="3"/>
    <x v="3"/>
    <x v="0"/>
    <x v="1"/>
    <n v="31"/>
    <d v="2017-09-24T00:00:00"/>
    <n v="24"/>
    <n v="9"/>
    <x v="2"/>
    <x v="1"/>
    <x v="435"/>
    <x v="0"/>
    <n v="0"/>
    <n v="0"/>
    <x v="2"/>
    <s v="Chongqing"/>
    <s v=""/>
    <x v="0"/>
  </r>
  <r>
    <s v="E03097"/>
    <x v="433"/>
    <x v="16"/>
    <x v="3"/>
    <x v="0"/>
    <x v="0"/>
    <x v="3"/>
    <n v="45"/>
    <d v="2015-12-19T00:00:00"/>
    <n v="19"/>
    <n v="12"/>
    <x v="8"/>
    <x v="2"/>
    <x v="436"/>
    <x v="2"/>
    <n v="0"/>
    <n v="0"/>
    <x v="0"/>
    <s v="Columbus"/>
    <s v=""/>
    <x v="0"/>
  </r>
  <r>
    <s v="E00972"/>
    <x v="434"/>
    <x v="16"/>
    <x v="3"/>
    <x v="2"/>
    <x v="1"/>
    <x v="2"/>
    <n v="52"/>
    <d v="2021-04-18T00:00:00"/>
    <n v="18"/>
    <n v="4"/>
    <x v="4"/>
    <x v="3"/>
    <x v="437"/>
    <x v="2"/>
    <n v="0"/>
    <n v="0"/>
    <x v="1"/>
    <s v="Sao Paulo"/>
    <s v=""/>
    <x v="0"/>
  </r>
  <r>
    <s v="E04799"/>
    <x v="435"/>
    <x v="15"/>
    <x v="3"/>
    <x v="3"/>
    <x v="1"/>
    <x v="0"/>
    <n v="30"/>
    <d v="2017-01-26T00:00:00"/>
    <n v="26"/>
    <n v="1"/>
    <x v="0"/>
    <x v="1"/>
    <x v="438"/>
    <x v="0"/>
    <n v="0"/>
    <n v="0"/>
    <x v="0"/>
    <s v="Phoenix"/>
    <s v=""/>
    <x v="0"/>
  </r>
  <r>
    <s v="E04417"/>
    <x v="436"/>
    <x v="6"/>
    <x v="3"/>
    <x v="1"/>
    <x v="1"/>
    <x v="2"/>
    <n v="45"/>
    <d v="2011-05-22T00:00:00"/>
    <n v="22"/>
    <n v="5"/>
    <x v="7"/>
    <x v="9"/>
    <x v="439"/>
    <x v="1"/>
    <n v="0.14000000000000001"/>
    <n v="21329.420000000002"/>
    <x v="0"/>
    <s v="Seattle"/>
    <s v=""/>
    <x v="0"/>
  </r>
  <r>
    <s v="E01407"/>
    <x v="437"/>
    <x v="6"/>
    <x v="3"/>
    <x v="3"/>
    <x v="1"/>
    <x v="2"/>
    <n v="29"/>
    <d v="2020-07-13T00:00:00"/>
    <n v="13"/>
    <n v="7"/>
    <x v="3"/>
    <x v="4"/>
    <x v="440"/>
    <x v="1"/>
    <n v="0.11"/>
    <n v="15571.05"/>
    <x v="1"/>
    <s v="Manaus"/>
    <s v=""/>
    <x v="0"/>
  </r>
  <r>
    <s v="E01714"/>
    <x v="438"/>
    <x v="16"/>
    <x v="3"/>
    <x v="0"/>
    <x v="1"/>
    <x v="1"/>
    <n v="44"/>
    <d v="2009-01-28T00:00:00"/>
    <n v="28"/>
    <n v="1"/>
    <x v="0"/>
    <x v="22"/>
    <x v="441"/>
    <x v="2"/>
    <n v="0"/>
    <n v="0"/>
    <x v="0"/>
    <s v="Seattle"/>
    <s v=""/>
    <x v="0"/>
  </r>
  <r>
    <s v="E01076"/>
    <x v="439"/>
    <x v="6"/>
    <x v="3"/>
    <x v="2"/>
    <x v="1"/>
    <x v="1"/>
    <n v="52"/>
    <d v="2017-09-05T00:00:00"/>
    <n v="5"/>
    <n v="9"/>
    <x v="2"/>
    <x v="1"/>
    <x v="442"/>
    <x v="1"/>
    <n v="0.13"/>
    <n v="18205.46"/>
    <x v="0"/>
    <s v="Austin"/>
    <s v=""/>
    <x v="0"/>
  </r>
  <r>
    <s v="E02843"/>
    <x v="440"/>
    <x v="0"/>
    <x v="3"/>
    <x v="1"/>
    <x v="1"/>
    <x v="2"/>
    <n v="55"/>
    <d v="2010-02-24T00:00:00"/>
    <n v="24"/>
    <n v="2"/>
    <x v="9"/>
    <x v="18"/>
    <x v="443"/>
    <x v="0"/>
    <n v="0.05"/>
    <n v="5141.9500000000007"/>
    <x v="0"/>
    <s v="Miami"/>
    <s v=""/>
    <x v="0"/>
  </r>
  <r>
    <s v="E02063"/>
    <x v="441"/>
    <x v="15"/>
    <x v="3"/>
    <x v="2"/>
    <x v="0"/>
    <x v="2"/>
    <n v="32"/>
    <d v="2021-04-09T00:00:00"/>
    <n v="9"/>
    <n v="4"/>
    <x v="4"/>
    <x v="3"/>
    <x v="444"/>
    <x v="0"/>
    <n v="0"/>
    <n v="0"/>
    <x v="1"/>
    <s v="Rio de Janerio"/>
    <s v=""/>
    <x v="0"/>
  </r>
  <r>
    <s v="E03571"/>
    <x v="442"/>
    <x v="17"/>
    <x v="3"/>
    <x v="1"/>
    <x v="0"/>
    <x v="0"/>
    <n v="28"/>
    <d v="2021-06-27T00:00:00"/>
    <n v="27"/>
    <n v="6"/>
    <x v="6"/>
    <x v="3"/>
    <x v="445"/>
    <x v="2"/>
    <n v="0"/>
    <n v="0"/>
    <x v="0"/>
    <s v="Chicago"/>
    <s v=""/>
    <x v="0"/>
  </r>
  <r>
    <s v="E02770"/>
    <x v="443"/>
    <x v="0"/>
    <x v="3"/>
    <x v="1"/>
    <x v="0"/>
    <x v="1"/>
    <n v="54"/>
    <d v="1997-03-11T00:00:00"/>
    <n v="11"/>
    <n v="3"/>
    <x v="5"/>
    <x v="27"/>
    <x v="446"/>
    <x v="0"/>
    <n v="0.05"/>
    <n v="6406.8"/>
    <x v="2"/>
    <s v="Beijing"/>
    <s v=""/>
    <x v="0"/>
  </r>
  <r>
    <s v="E02884"/>
    <x v="444"/>
    <x v="2"/>
    <x v="3"/>
    <x v="3"/>
    <x v="0"/>
    <x v="0"/>
    <n v="60"/>
    <d v="2015-04-14T00:00:00"/>
    <n v="14"/>
    <n v="4"/>
    <x v="4"/>
    <x v="2"/>
    <x v="447"/>
    <x v="1"/>
    <n v="0.17"/>
    <n v="26483.960000000003"/>
    <x v="0"/>
    <s v="Seattle"/>
    <s v=""/>
    <x v="0"/>
  </r>
  <r>
    <s v="E00701"/>
    <x v="445"/>
    <x v="15"/>
    <x v="3"/>
    <x v="1"/>
    <x v="1"/>
    <x v="2"/>
    <n v="45"/>
    <d v="2019-04-26T00:00:00"/>
    <n v="26"/>
    <n v="4"/>
    <x v="4"/>
    <x v="0"/>
    <x v="448"/>
    <x v="0"/>
    <n v="0"/>
    <n v="0"/>
    <x v="1"/>
    <s v="Rio de Janerio"/>
    <s v=""/>
    <x v="0"/>
  </r>
  <r>
    <s v="E02920"/>
    <x v="446"/>
    <x v="4"/>
    <x v="3"/>
    <x v="1"/>
    <x v="1"/>
    <x v="0"/>
    <n v="28"/>
    <d v="2021-07-25T00:00:00"/>
    <n v="25"/>
    <n v="7"/>
    <x v="3"/>
    <x v="3"/>
    <x v="449"/>
    <x v="1"/>
    <n v="0.39"/>
    <n v="90421.5"/>
    <x v="0"/>
    <s v="Miami"/>
    <s v=""/>
    <x v="0"/>
  </r>
  <r>
    <s v="E04299"/>
    <x v="447"/>
    <x v="2"/>
    <x v="3"/>
    <x v="1"/>
    <x v="1"/>
    <x v="0"/>
    <n v="41"/>
    <d v="2010-05-21T00:00:00"/>
    <n v="21"/>
    <n v="5"/>
    <x v="7"/>
    <x v="18"/>
    <x v="450"/>
    <x v="1"/>
    <n v="0.24"/>
    <n v="36786"/>
    <x v="0"/>
    <s v="Columbus"/>
    <s v=""/>
    <x v="0"/>
  </r>
  <r>
    <s v="E03471"/>
    <x v="448"/>
    <x v="0"/>
    <x v="3"/>
    <x v="3"/>
    <x v="1"/>
    <x v="2"/>
    <n v="42"/>
    <d v="2017-11-19T00:00:00"/>
    <n v="19"/>
    <n v="11"/>
    <x v="1"/>
    <x v="1"/>
    <x v="451"/>
    <x v="0"/>
    <n v="0.06"/>
    <n v="6068.58"/>
    <x v="0"/>
    <s v="Miami"/>
    <s v=""/>
    <x v="0"/>
  </r>
  <r>
    <s v="E00717"/>
    <x v="449"/>
    <x v="17"/>
    <x v="3"/>
    <x v="0"/>
    <x v="1"/>
    <x v="2"/>
    <n v="45"/>
    <d v="2005-10-14T00:00:00"/>
    <n v="14"/>
    <n v="10"/>
    <x v="10"/>
    <x v="24"/>
    <x v="452"/>
    <x v="2"/>
    <n v="0"/>
    <n v="0"/>
    <x v="1"/>
    <s v="Manaus"/>
    <d v="2009-12-06T00:00:00"/>
    <x v="1"/>
  </r>
  <r>
    <s v="E02066"/>
    <x v="450"/>
    <x v="0"/>
    <x v="3"/>
    <x v="3"/>
    <x v="0"/>
    <x v="1"/>
    <n v="48"/>
    <d v="2015-07-16T00:00:00"/>
    <n v="16"/>
    <n v="7"/>
    <x v="3"/>
    <x v="2"/>
    <x v="453"/>
    <x v="0"/>
    <n v="0.09"/>
    <n v="9950.85"/>
    <x v="2"/>
    <s v="Beijing"/>
    <s v=""/>
    <x v="0"/>
  </r>
  <r>
    <s v="E03681"/>
    <x v="451"/>
    <x v="15"/>
    <x v="3"/>
    <x v="2"/>
    <x v="1"/>
    <x v="1"/>
    <n v="45"/>
    <d v="2019-04-26T00:00:00"/>
    <n v="26"/>
    <n v="4"/>
    <x v="4"/>
    <x v="0"/>
    <x v="454"/>
    <x v="0"/>
    <n v="0"/>
    <n v="0"/>
    <x v="0"/>
    <s v="Chicago"/>
    <s v=""/>
    <x v="0"/>
  </r>
  <r>
    <s v="E00810"/>
    <x v="452"/>
    <x v="4"/>
    <x v="3"/>
    <x v="3"/>
    <x v="0"/>
    <x v="2"/>
    <n v="62"/>
    <d v="2002-08-16T00:00:00"/>
    <n v="16"/>
    <n v="8"/>
    <x v="11"/>
    <x v="23"/>
    <x v="455"/>
    <x v="1"/>
    <n v="0.33"/>
    <n v="77416.02"/>
    <x v="0"/>
    <s v="Seattle"/>
    <s v=""/>
    <x v="0"/>
  </r>
  <r>
    <s v="E02391"/>
    <x v="453"/>
    <x v="4"/>
    <x v="3"/>
    <x v="1"/>
    <x v="1"/>
    <x v="2"/>
    <n v="45"/>
    <d v="2019-02-25T00:00:00"/>
    <n v="25"/>
    <n v="2"/>
    <x v="9"/>
    <x v="0"/>
    <x v="456"/>
    <x v="1"/>
    <n v="0.39"/>
    <n v="97422.39"/>
    <x v="1"/>
    <s v="Sao Paulo"/>
    <s v=""/>
    <x v="0"/>
  </r>
  <r>
    <s v="E02642"/>
    <x v="454"/>
    <x v="16"/>
    <x v="3"/>
    <x v="2"/>
    <x v="0"/>
    <x v="0"/>
    <n v="38"/>
    <d v="2019-11-29T00:00:00"/>
    <n v="29"/>
    <n v="11"/>
    <x v="1"/>
    <x v="0"/>
    <x v="457"/>
    <x v="2"/>
    <n v="0"/>
    <n v="0"/>
    <x v="0"/>
    <s v="Miami"/>
    <d v="2022-04-20T00:00:00"/>
    <x v="1"/>
  </r>
  <r>
    <s v="E03528"/>
    <x v="455"/>
    <x v="6"/>
    <x v="3"/>
    <x v="0"/>
    <x v="0"/>
    <x v="1"/>
    <n v="62"/>
    <d v="2017-11-22T00:00:00"/>
    <n v="22"/>
    <n v="11"/>
    <x v="1"/>
    <x v="1"/>
    <x v="458"/>
    <x v="0"/>
    <n v="0.15"/>
    <n v="20821.2"/>
    <x v="2"/>
    <s v="Chongqing"/>
    <s v=""/>
    <x v="0"/>
  </r>
  <r>
    <s v="E01268"/>
    <x v="456"/>
    <x v="15"/>
    <x v="3"/>
    <x v="0"/>
    <x v="1"/>
    <x v="1"/>
    <n v="63"/>
    <d v="2007-05-02T00:00:00"/>
    <n v="2"/>
    <n v="5"/>
    <x v="7"/>
    <x v="5"/>
    <x v="459"/>
    <x v="0"/>
    <n v="0"/>
    <n v="0"/>
    <x v="2"/>
    <s v="Shanghai"/>
    <s v=""/>
    <x v="0"/>
  </r>
  <r>
    <s v="E01209"/>
    <x v="457"/>
    <x v="0"/>
    <x v="3"/>
    <x v="0"/>
    <x v="0"/>
    <x v="0"/>
    <n v="64"/>
    <d v="1992-12-26T00:00:00"/>
    <n v="26"/>
    <n v="12"/>
    <x v="8"/>
    <x v="26"/>
    <x v="460"/>
    <x v="0"/>
    <n v="0.08"/>
    <n v="8373.44"/>
    <x v="0"/>
    <s v="Columbus"/>
    <s v=""/>
    <x v="0"/>
  </r>
  <r>
    <s v="E00276"/>
    <x v="458"/>
    <x v="0"/>
    <x v="3"/>
    <x v="3"/>
    <x v="0"/>
    <x v="0"/>
    <n v="45"/>
    <d v="2012-07-09T00:00:00"/>
    <n v="9"/>
    <n v="7"/>
    <x v="3"/>
    <x v="21"/>
    <x v="461"/>
    <x v="0"/>
    <n v="7.0000000000000007E-2"/>
    <n v="7691.81"/>
    <x v="0"/>
    <s v="Columbus"/>
    <s v=""/>
    <x v="0"/>
  </r>
  <r>
    <s v="E00951"/>
    <x v="459"/>
    <x v="17"/>
    <x v="3"/>
    <x v="0"/>
    <x v="1"/>
    <x v="1"/>
    <n v="25"/>
    <d v="2021-03-15T00:00:00"/>
    <n v="15"/>
    <n v="3"/>
    <x v="5"/>
    <x v="3"/>
    <x v="462"/>
    <x v="2"/>
    <n v="0"/>
    <n v="0"/>
    <x v="2"/>
    <s v="Chongqing"/>
    <s v=""/>
    <x v="0"/>
  </r>
  <r>
    <s v="E00503"/>
    <x v="460"/>
    <x v="0"/>
    <x v="3"/>
    <x v="2"/>
    <x v="1"/>
    <x v="0"/>
    <n v="33"/>
    <d v="2012-06-11T00:00:00"/>
    <n v="11"/>
    <n v="6"/>
    <x v="6"/>
    <x v="21"/>
    <x v="463"/>
    <x v="0"/>
    <n v="0.08"/>
    <n v="9460.24"/>
    <x v="0"/>
    <s v="Austin"/>
    <s v=""/>
    <x v="0"/>
  </r>
  <r>
    <s v="E00676"/>
    <x v="461"/>
    <x v="0"/>
    <x v="3"/>
    <x v="3"/>
    <x v="0"/>
    <x v="1"/>
    <n v="41"/>
    <d v="2019-02-06T00:00:00"/>
    <n v="6"/>
    <n v="2"/>
    <x v="9"/>
    <x v="0"/>
    <x v="464"/>
    <x v="0"/>
    <n v="0.1"/>
    <n v="12695"/>
    <x v="0"/>
    <s v="Chicago"/>
    <s v=""/>
    <x v="0"/>
  </r>
  <r>
    <s v="E01286"/>
    <x v="462"/>
    <x v="15"/>
    <x v="3"/>
    <x v="3"/>
    <x v="0"/>
    <x v="0"/>
    <n v="46"/>
    <d v="2007-02-20T00:00:00"/>
    <n v="20"/>
    <n v="2"/>
    <x v="9"/>
    <x v="5"/>
    <x v="465"/>
    <x v="0"/>
    <n v="0"/>
    <n v="0"/>
    <x v="0"/>
    <s v="Seattle"/>
    <s v=""/>
    <x v="0"/>
  </r>
  <r>
    <s v="E04564"/>
    <x v="463"/>
    <x v="6"/>
    <x v="3"/>
    <x v="0"/>
    <x v="0"/>
    <x v="2"/>
    <n v="41"/>
    <d v="2015-12-27T00:00:00"/>
    <n v="27"/>
    <n v="12"/>
    <x v="8"/>
    <x v="2"/>
    <x v="466"/>
    <x v="0"/>
    <n v="0.13"/>
    <n v="16887.39"/>
    <x v="1"/>
    <s v="Sao Paulo"/>
    <s v=""/>
    <x v="0"/>
  </r>
  <r>
    <s v="E02235"/>
    <x v="464"/>
    <x v="15"/>
    <x v="3"/>
    <x v="2"/>
    <x v="1"/>
    <x v="2"/>
    <n v="52"/>
    <d v="1999-09-13T00:00:00"/>
    <n v="13"/>
    <n v="9"/>
    <x v="2"/>
    <x v="28"/>
    <x v="467"/>
    <x v="0"/>
    <n v="0"/>
    <n v="0"/>
    <x v="0"/>
    <s v="Chicago"/>
    <s v=""/>
    <x v="0"/>
  </r>
  <r>
    <s v="E01188"/>
    <x v="465"/>
    <x v="6"/>
    <x v="3"/>
    <x v="0"/>
    <x v="0"/>
    <x v="0"/>
    <n v="42"/>
    <d v="2013-04-18T00:00:00"/>
    <n v="18"/>
    <n v="4"/>
    <x v="4"/>
    <x v="11"/>
    <x v="468"/>
    <x v="0"/>
    <n v="0.15"/>
    <n v="19676.849999999999"/>
    <x v="0"/>
    <s v="Columbus"/>
    <s v=""/>
    <x v="0"/>
  </r>
  <r>
    <s v="E04920"/>
    <x v="466"/>
    <x v="6"/>
    <x v="3"/>
    <x v="0"/>
    <x v="1"/>
    <x v="1"/>
    <n v="32"/>
    <d v="2017-04-14T00:00:00"/>
    <n v="14"/>
    <n v="4"/>
    <x v="4"/>
    <x v="1"/>
    <x v="469"/>
    <x v="1"/>
    <n v="0.13"/>
    <n v="20144.280000000002"/>
    <x v="0"/>
    <s v="Phoenix"/>
    <s v=""/>
    <x v="0"/>
  </r>
  <r>
    <s v="E03910"/>
    <x v="467"/>
    <x v="0"/>
    <x v="3"/>
    <x v="1"/>
    <x v="1"/>
    <x v="1"/>
    <n v="32"/>
    <d v="2017-01-03T00:00:00"/>
    <n v="3"/>
    <n v="1"/>
    <x v="0"/>
    <x v="1"/>
    <x v="470"/>
    <x v="0"/>
    <n v="0.1"/>
    <n v="10187"/>
    <x v="0"/>
    <s v="Phoenix"/>
    <s v=""/>
    <x v="0"/>
  </r>
  <r>
    <s v="E00369"/>
    <x v="468"/>
    <x v="0"/>
    <x v="3"/>
    <x v="1"/>
    <x v="1"/>
    <x v="3"/>
    <n v="33"/>
    <d v="2013-08-21T00:00:00"/>
    <n v="21"/>
    <n v="8"/>
    <x v="11"/>
    <x v="11"/>
    <x v="471"/>
    <x v="0"/>
    <n v="0.06"/>
    <n v="6323.4"/>
    <x v="0"/>
    <s v="Columbus"/>
    <s v=""/>
    <x v="0"/>
  </r>
  <r>
    <s v="E02492"/>
    <x v="469"/>
    <x v="0"/>
    <x v="3"/>
    <x v="1"/>
    <x v="0"/>
    <x v="2"/>
    <n v="59"/>
    <d v="2015-06-10T00:00:00"/>
    <n v="10"/>
    <n v="6"/>
    <x v="6"/>
    <x v="2"/>
    <x v="472"/>
    <x v="0"/>
    <n v="7.0000000000000007E-2"/>
    <n v="7138.9500000000007"/>
    <x v="0"/>
    <s v="Miami"/>
    <s v=""/>
    <x v="0"/>
  </r>
  <r>
    <s v="E01388"/>
    <x v="470"/>
    <x v="17"/>
    <x v="3"/>
    <x v="1"/>
    <x v="0"/>
    <x v="1"/>
    <n v="58"/>
    <d v="2014-06-20T00:00:00"/>
    <n v="20"/>
    <n v="6"/>
    <x v="6"/>
    <x v="7"/>
    <x v="473"/>
    <x v="2"/>
    <n v="0"/>
    <n v="0"/>
    <x v="2"/>
    <s v="Chongqing"/>
    <s v=""/>
    <x v="0"/>
  </r>
  <r>
    <s v="E00340"/>
    <x v="471"/>
    <x v="17"/>
    <x v="3"/>
    <x v="2"/>
    <x v="1"/>
    <x v="0"/>
    <n v="56"/>
    <d v="2009-08-20T00:00:00"/>
    <n v="20"/>
    <n v="8"/>
    <x v="11"/>
    <x v="22"/>
    <x v="474"/>
    <x v="2"/>
    <n v="0"/>
    <n v="0"/>
    <x v="0"/>
    <s v="Phoenix"/>
    <s v=""/>
    <x v="0"/>
  </r>
  <r>
    <s v="E01111"/>
    <x v="472"/>
    <x v="6"/>
    <x v="3"/>
    <x v="3"/>
    <x v="0"/>
    <x v="1"/>
    <n v="45"/>
    <d v="2010-05-07T00:00:00"/>
    <n v="7"/>
    <n v="5"/>
    <x v="7"/>
    <x v="18"/>
    <x v="475"/>
    <x v="1"/>
    <n v="0.12"/>
    <n v="17411.16"/>
    <x v="0"/>
    <s v="Chicago"/>
    <s v=""/>
    <x v="0"/>
  </r>
  <r>
    <s v="E00089"/>
    <x v="473"/>
    <x v="6"/>
    <x v="3"/>
    <x v="2"/>
    <x v="1"/>
    <x v="1"/>
    <n v="37"/>
    <d v="2011-01-17T00:00:00"/>
    <n v="17"/>
    <n v="1"/>
    <x v="0"/>
    <x v="9"/>
    <x v="476"/>
    <x v="0"/>
    <n v="0.11"/>
    <n v="14448.83"/>
    <x v="2"/>
    <s v="Shanghai"/>
    <s v=""/>
    <x v="0"/>
  </r>
  <r>
    <s v="E03362"/>
    <x v="474"/>
    <x v="16"/>
    <x v="3"/>
    <x v="0"/>
    <x v="1"/>
    <x v="0"/>
    <n v="61"/>
    <d v="2011-05-20T00:00:00"/>
    <n v="20"/>
    <n v="5"/>
    <x v="7"/>
    <x v="9"/>
    <x v="477"/>
    <x v="2"/>
    <n v="0"/>
    <n v="0"/>
    <x v="0"/>
    <s v="Phoenix"/>
    <s v=""/>
    <x v="0"/>
  </r>
  <r>
    <s v="E03637"/>
    <x v="475"/>
    <x v="16"/>
    <x v="3"/>
    <x v="1"/>
    <x v="0"/>
    <x v="1"/>
    <n v="25"/>
    <d v="2021-01-21T00:00:00"/>
    <n v="21"/>
    <n v="1"/>
    <x v="0"/>
    <x v="3"/>
    <x v="478"/>
    <x v="2"/>
    <n v="0"/>
    <n v="0"/>
    <x v="0"/>
    <s v="Phoenix"/>
    <s v=""/>
    <x v="0"/>
  </r>
  <r>
    <s v="E01264"/>
    <x v="476"/>
    <x v="17"/>
    <x v="3"/>
    <x v="2"/>
    <x v="1"/>
    <x v="2"/>
    <n v="62"/>
    <d v="2014-04-19T00:00:00"/>
    <n v="19"/>
    <n v="4"/>
    <x v="4"/>
    <x v="7"/>
    <x v="479"/>
    <x v="2"/>
    <n v="0"/>
    <n v="0"/>
    <x v="1"/>
    <s v="Sao Paulo"/>
    <s v=""/>
    <x v="0"/>
  </r>
  <r>
    <s v="E00480"/>
    <x v="477"/>
    <x v="17"/>
    <x v="3"/>
    <x v="1"/>
    <x v="1"/>
    <x v="1"/>
    <n v="31"/>
    <d v="2018-03-12T00:00:00"/>
    <n v="12"/>
    <n v="3"/>
    <x v="5"/>
    <x v="8"/>
    <x v="480"/>
    <x v="2"/>
    <n v="0"/>
    <n v="0"/>
    <x v="0"/>
    <s v="Seattle"/>
    <s v=""/>
    <x v="0"/>
  </r>
  <r>
    <s v="E00203"/>
    <x v="478"/>
    <x v="17"/>
    <x v="3"/>
    <x v="1"/>
    <x v="1"/>
    <x v="1"/>
    <n v="53"/>
    <d v="2017-09-07T00:00:00"/>
    <n v="7"/>
    <n v="9"/>
    <x v="2"/>
    <x v="1"/>
    <x v="481"/>
    <x v="2"/>
    <n v="0"/>
    <n v="0"/>
    <x v="0"/>
    <s v="Columbus"/>
    <d v="2018-05-31T00:00:00"/>
    <x v="1"/>
  </r>
  <r>
    <s v="E00647"/>
    <x v="479"/>
    <x v="6"/>
    <x v="3"/>
    <x v="1"/>
    <x v="0"/>
    <x v="1"/>
    <n v="27"/>
    <d v="2021-04-16T00:00:00"/>
    <n v="16"/>
    <n v="4"/>
    <x v="4"/>
    <x v="3"/>
    <x v="482"/>
    <x v="0"/>
    <n v="0.11"/>
    <n v="14674"/>
    <x v="0"/>
    <s v="Phoenix"/>
    <s v=""/>
    <x v="0"/>
  </r>
  <r>
    <s v="E00647"/>
    <x v="480"/>
    <x v="16"/>
    <x v="3"/>
    <x v="3"/>
    <x v="1"/>
    <x v="1"/>
    <n v="44"/>
    <d v="2006-02-23T00:00:00"/>
    <n v="23"/>
    <n v="2"/>
    <x v="9"/>
    <x v="16"/>
    <x v="483"/>
    <x v="2"/>
    <n v="0"/>
    <n v="0"/>
    <x v="0"/>
    <s v="Miami"/>
    <s v=""/>
    <x v="0"/>
  </r>
  <r>
    <s v="E00459"/>
    <x v="481"/>
    <x v="17"/>
    <x v="3"/>
    <x v="2"/>
    <x v="0"/>
    <x v="3"/>
    <n v="48"/>
    <d v="2020-09-21T00:00:00"/>
    <n v="21"/>
    <n v="9"/>
    <x v="2"/>
    <x v="4"/>
    <x v="484"/>
    <x v="2"/>
    <n v="0"/>
    <n v="0"/>
    <x v="0"/>
    <s v="Phoenix"/>
    <s v=""/>
    <x v="0"/>
  </r>
  <r>
    <s v="E00952"/>
    <x v="482"/>
    <x v="2"/>
    <x v="3"/>
    <x v="1"/>
    <x v="1"/>
    <x v="1"/>
    <n v="38"/>
    <d v="2007-05-30T00:00:00"/>
    <n v="30"/>
    <n v="5"/>
    <x v="7"/>
    <x v="5"/>
    <x v="485"/>
    <x v="1"/>
    <n v="0.22"/>
    <n v="43683.64"/>
    <x v="0"/>
    <s v="Seattle"/>
    <s v=""/>
    <x v="0"/>
  </r>
  <r>
    <s v="E03379"/>
    <x v="483"/>
    <x v="0"/>
    <x v="3"/>
    <x v="1"/>
    <x v="0"/>
    <x v="1"/>
    <n v="50"/>
    <d v="2012-03-15T00:00:00"/>
    <n v="15"/>
    <n v="3"/>
    <x v="5"/>
    <x v="21"/>
    <x v="486"/>
    <x v="0"/>
    <n v="0.08"/>
    <n v="9378.08"/>
    <x v="0"/>
    <s v="Phoenix"/>
    <s v=""/>
    <x v="0"/>
  </r>
  <r>
    <s v="E02193"/>
    <x v="484"/>
    <x v="2"/>
    <x v="3"/>
    <x v="1"/>
    <x v="1"/>
    <x v="2"/>
    <n v="40"/>
    <d v="2020-09-20T00:00:00"/>
    <n v="20"/>
    <n v="9"/>
    <x v="2"/>
    <x v="4"/>
    <x v="487"/>
    <x v="1"/>
    <n v="0.17"/>
    <n v="33689.920000000006"/>
    <x v="1"/>
    <s v="Manaus"/>
    <s v=""/>
    <x v="0"/>
  </r>
  <r>
    <s v="E00880"/>
    <x v="485"/>
    <x v="6"/>
    <x v="3"/>
    <x v="1"/>
    <x v="1"/>
    <x v="3"/>
    <n v="25"/>
    <d v="2021-03-17T00:00:00"/>
    <n v="17"/>
    <n v="3"/>
    <x v="5"/>
    <x v="3"/>
    <x v="488"/>
    <x v="1"/>
    <n v="0.1"/>
    <n v="15508"/>
    <x v="0"/>
    <s v="Austin"/>
    <s v=""/>
    <x v="0"/>
  </r>
  <r>
    <s v="E04562"/>
    <x v="486"/>
    <x v="2"/>
    <x v="3"/>
    <x v="1"/>
    <x v="1"/>
    <x v="2"/>
    <n v="52"/>
    <d v="1993-08-28T00:00:00"/>
    <n v="28"/>
    <n v="8"/>
    <x v="11"/>
    <x v="29"/>
    <x v="489"/>
    <x v="1"/>
    <n v="0.25"/>
    <n v="44360.75"/>
    <x v="1"/>
    <s v="Sao Paulo"/>
    <s v=""/>
    <x v="0"/>
  </r>
  <r>
    <s v="E02554"/>
    <x v="487"/>
    <x v="4"/>
    <x v="3"/>
    <x v="3"/>
    <x v="0"/>
    <x v="2"/>
    <n v="44"/>
    <d v="2007-09-10T00:00:00"/>
    <n v="10"/>
    <n v="9"/>
    <x v="2"/>
    <x v="5"/>
    <x v="490"/>
    <x v="1"/>
    <n v="0.33"/>
    <n v="59811.51"/>
    <x v="1"/>
    <s v="Sao Paulo"/>
    <s v=""/>
    <x v="0"/>
  </r>
  <r>
    <s v="E03412"/>
    <x v="488"/>
    <x v="6"/>
    <x v="3"/>
    <x v="2"/>
    <x v="0"/>
    <x v="3"/>
    <n v="42"/>
    <d v="2003-10-20T00:00:00"/>
    <n v="20"/>
    <n v="10"/>
    <x v="10"/>
    <x v="10"/>
    <x v="491"/>
    <x v="0"/>
    <n v="0.14000000000000001"/>
    <n v="18978.120000000003"/>
    <x v="0"/>
    <s v="Phoenix"/>
    <s v=""/>
    <x v="0"/>
  </r>
  <r>
    <s v="E00446"/>
    <x v="489"/>
    <x v="4"/>
    <x v="3"/>
    <x v="1"/>
    <x v="0"/>
    <x v="1"/>
    <n v="31"/>
    <d v="2015-01-14T00:00:00"/>
    <n v="14"/>
    <n v="1"/>
    <x v="0"/>
    <x v="2"/>
    <x v="492"/>
    <x v="1"/>
    <n v="0.34"/>
    <n v="78208.5"/>
    <x v="0"/>
    <s v="Phoenix"/>
    <s v=""/>
    <x v="0"/>
  </r>
  <r>
    <s v="E02363"/>
    <x v="490"/>
    <x v="6"/>
    <x v="3"/>
    <x v="1"/>
    <x v="1"/>
    <x v="1"/>
    <n v="36"/>
    <d v="2010-03-11T00:00:00"/>
    <n v="11"/>
    <n v="3"/>
    <x v="5"/>
    <x v="18"/>
    <x v="493"/>
    <x v="0"/>
    <n v="0.13"/>
    <n v="17420.78"/>
    <x v="2"/>
    <s v="Beijing"/>
    <s v=""/>
    <x v="0"/>
  </r>
  <r>
    <s v="E02561"/>
    <x v="491"/>
    <x v="2"/>
    <x v="3"/>
    <x v="3"/>
    <x v="1"/>
    <x v="2"/>
    <n v="53"/>
    <d v="2006-07-21T00:00:00"/>
    <n v="21"/>
    <n v="7"/>
    <x v="3"/>
    <x v="16"/>
    <x v="494"/>
    <x v="1"/>
    <n v="0.21"/>
    <n v="31761.66"/>
    <x v="1"/>
    <s v="Sao Paulo"/>
    <s v=""/>
    <x v="0"/>
  </r>
  <r>
    <s v="E00758"/>
    <x v="492"/>
    <x v="2"/>
    <x v="3"/>
    <x v="0"/>
    <x v="1"/>
    <x v="0"/>
    <n v="54"/>
    <d v="1994-09-26T00:00:00"/>
    <n v="26"/>
    <n v="9"/>
    <x v="2"/>
    <x v="17"/>
    <x v="495"/>
    <x v="1"/>
    <n v="0.17"/>
    <n v="27706.260000000002"/>
    <x v="0"/>
    <s v="Miami"/>
    <d v="2004-05-24T00:00:00"/>
    <x v="1"/>
  </r>
  <r>
    <s v="E03858"/>
    <x v="493"/>
    <x v="2"/>
    <x v="3"/>
    <x v="1"/>
    <x v="0"/>
    <x v="1"/>
    <n v="47"/>
    <d v="2019-11-03T00:00:00"/>
    <n v="3"/>
    <n v="11"/>
    <x v="1"/>
    <x v="0"/>
    <x v="496"/>
    <x v="1"/>
    <n v="0.21"/>
    <n v="41030.85"/>
    <x v="2"/>
    <s v="Chengdu"/>
    <s v=""/>
    <x v="0"/>
  </r>
  <r>
    <s v="E02310"/>
    <x v="494"/>
    <x v="4"/>
    <x v="3"/>
    <x v="3"/>
    <x v="0"/>
    <x v="3"/>
    <n v="45"/>
    <d v="2010-12-12T00:00:00"/>
    <n v="12"/>
    <n v="12"/>
    <x v="8"/>
    <x v="18"/>
    <x v="497"/>
    <x v="1"/>
    <n v="0.32"/>
    <n v="60963.840000000004"/>
    <x v="0"/>
    <s v="Columbus"/>
    <s v=""/>
    <x v="0"/>
  </r>
  <r>
    <s v="E03430"/>
    <x v="495"/>
    <x v="15"/>
    <x v="3"/>
    <x v="2"/>
    <x v="0"/>
    <x v="2"/>
    <n v="48"/>
    <d v="1998-04-22T00:00:00"/>
    <n v="22"/>
    <n v="4"/>
    <x v="4"/>
    <x v="25"/>
    <x v="498"/>
    <x v="0"/>
    <n v="0"/>
    <n v="0"/>
    <x v="1"/>
    <s v="Manaus"/>
    <d v="2004-11-27T00:00:00"/>
    <x v="1"/>
  </r>
  <r>
    <s v="E02387"/>
    <x v="496"/>
    <x v="6"/>
    <x v="4"/>
    <x v="2"/>
    <x v="1"/>
    <x v="3"/>
    <n v="55"/>
    <d v="2016-04-08T00:00:00"/>
    <n v="8"/>
    <n v="4"/>
    <x v="4"/>
    <x v="15"/>
    <x v="499"/>
    <x v="1"/>
    <n v="0.15"/>
    <n v="21240.6"/>
    <x v="0"/>
    <s v="Seattle"/>
    <d v="2021-10-16T00:00:00"/>
    <x v="1"/>
  </r>
  <r>
    <s v="E04105"/>
    <x v="497"/>
    <x v="18"/>
    <x v="4"/>
    <x v="0"/>
    <x v="0"/>
    <x v="1"/>
    <n v="59"/>
    <d v="1997-11-29T00:00:00"/>
    <n v="29"/>
    <n v="11"/>
    <x v="1"/>
    <x v="27"/>
    <x v="500"/>
    <x v="0"/>
    <n v="0"/>
    <n v="0"/>
    <x v="2"/>
    <s v="Chongqing"/>
    <s v=""/>
    <x v="0"/>
  </r>
  <r>
    <s v="E02832"/>
    <x v="498"/>
    <x v="19"/>
    <x v="4"/>
    <x v="0"/>
    <x v="1"/>
    <x v="0"/>
    <n v="26"/>
    <d v="2019-09-27T00:00:00"/>
    <n v="27"/>
    <n v="9"/>
    <x v="2"/>
    <x v="0"/>
    <x v="501"/>
    <x v="0"/>
    <n v="7.0000000000000007E-2"/>
    <n v="5943.9100000000008"/>
    <x v="0"/>
    <s v="Chicago"/>
    <s v=""/>
    <x v="0"/>
  </r>
  <r>
    <s v="E01550"/>
    <x v="499"/>
    <x v="0"/>
    <x v="4"/>
    <x v="3"/>
    <x v="1"/>
    <x v="0"/>
    <n v="27"/>
    <d v="2020-07-01T00:00:00"/>
    <n v="1"/>
    <n v="7"/>
    <x v="3"/>
    <x v="4"/>
    <x v="502"/>
    <x v="0"/>
    <n v="0.1"/>
    <n v="11974.6"/>
    <x v="0"/>
    <s v="Phoenix"/>
    <s v=""/>
    <x v="0"/>
  </r>
  <r>
    <s v="E04116"/>
    <x v="500"/>
    <x v="2"/>
    <x v="4"/>
    <x v="3"/>
    <x v="0"/>
    <x v="0"/>
    <n v="64"/>
    <d v="2013-11-03T00:00:00"/>
    <n v="3"/>
    <n v="11"/>
    <x v="1"/>
    <x v="11"/>
    <x v="503"/>
    <x v="1"/>
    <n v="0.24"/>
    <n v="44760.72"/>
    <x v="0"/>
    <s v="Columbus"/>
    <s v=""/>
    <x v="0"/>
  </r>
  <r>
    <s v="E03680"/>
    <x v="501"/>
    <x v="6"/>
    <x v="4"/>
    <x v="0"/>
    <x v="0"/>
    <x v="2"/>
    <n v="56"/>
    <d v="2012-01-09T00:00:00"/>
    <n v="9"/>
    <n v="1"/>
    <x v="0"/>
    <x v="21"/>
    <x v="308"/>
    <x v="1"/>
    <n v="0.1"/>
    <n v="14614"/>
    <x v="1"/>
    <s v="Manaus"/>
    <s v=""/>
    <x v="0"/>
  </r>
  <r>
    <s v="E03484"/>
    <x v="502"/>
    <x v="2"/>
    <x v="4"/>
    <x v="2"/>
    <x v="0"/>
    <x v="2"/>
    <n v="59"/>
    <d v="2002-05-24T00:00:00"/>
    <n v="24"/>
    <n v="5"/>
    <x v="7"/>
    <x v="23"/>
    <x v="504"/>
    <x v="1"/>
    <n v="0.28000000000000003"/>
    <n v="48380.360000000008"/>
    <x v="1"/>
    <s v="Rio de Janerio"/>
    <s v=""/>
    <x v="0"/>
  </r>
  <r>
    <s v="E00304"/>
    <x v="503"/>
    <x v="4"/>
    <x v="4"/>
    <x v="3"/>
    <x v="0"/>
    <x v="1"/>
    <n v="63"/>
    <d v="2012-05-11T00:00:00"/>
    <n v="11"/>
    <n v="5"/>
    <x v="7"/>
    <x v="21"/>
    <x v="505"/>
    <x v="1"/>
    <n v="0.34"/>
    <n v="78587.94"/>
    <x v="2"/>
    <s v="Beijing"/>
    <s v=""/>
    <x v="0"/>
  </r>
  <r>
    <s v="E02594"/>
    <x v="504"/>
    <x v="20"/>
    <x v="4"/>
    <x v="2"/>
    <x v="0"/>
    <x v="1"/>
    <n v="28"/>
    <d v="2017-06-25T00:00:00"/>
    <n v="25"/>
    <n v="6"/>
    <x v="6"/>
    <x v="1"/>
    <x v="506"/>
    <x v="2"/>
    <n v="0"/>
    <n v="0"/>
    <x v="0"/>
    <s v="Columbus"/>
    <s v=""/>
    <x v="0"/>
  </r>
  <r>
    <s v="E02074"/>
    <x v="505"/>
    <x v="21"/>
    <x v="4"/>
    <x v="0"/>
    <x v="1"/>
    <x v="0"/>
    <n v="32"/>
    <d v="2014-02-11T00:00:00"/>
    <n v="11"/>
    <n v="2"/>
    <x v="9"/>
    <x v="7"/>
    <x v="507"/>
    <x v="0"/>
    <n v="0"/>
    <n v="0"/>
    <x v="0"/>
    <s v="Austin"/>
    <s v=""/>
    <x v="0"/>
  </r>
  <r>
    <s v="E04285"/>
    <x v="506"/>
    <x v="18"/>
    <x v="4"/>
    <x v="0"/>
    <x v="1"/>
    <x v="2"/>
    <n v="35"/>
    <d v="2013-05-15T00:00:00"/>
    <n v="15"/>
    <n v="5"/>
    <x v="7"/>
    <x v="11"/>
    <x v="508"/>
    <x v="0"/>
    <n v="0"/>
    <n v="0"/>
    <x v="0"/>
    <s v="Miami"/>
    <s v=""/>
    <x v="0"/>
  </r>
  <r>
    <s v="E01417"/>
    <x v="507"/>
    <x v="21"/>
    <x v="4"/>
    <x v="3"/>
    <x v="1"/>
    <x v="2"/>
    <n v="57"/>
    <d v="1994-01-03T00:00:00"/>
    <n v="3"/>
    <n v="1"/>
    <x v="0"/>
    <x v="17"/>
    <x v="509"/>
    <x v="0"/>
    <n v="0"/>
    <n v="0"/>
    <x v="1"/>
    <s v="Manaus"/>
    <s v=""/>
    <x v="0"/>
  </r>
  <r>
    <s v="E03574"/>
    <x v="508"/>
    <x v="4"/>
    <x v="4"/>
    <x v="1"/>
    <x v="0"/>
    <x v="0"/>
    <n v="52"/>
    <d v="2005-11-08T00:00:00"/>
    <n v="8"/>
    <n v="11"/>
    <x v="1"/>
    <x v="24"/>
    <x v="510"/>
    <x v="1"/>
    <n v="0.32"/>
    <n v="63938.560000000005"/>
    <x v="0"/>
    <s v="Seattle"/>
    <s v=""/>
    <x v="0"/>
  </r>
  <r>
    <s v="E03538"/>
    <x v="509"/>
    <x v="21"/>
    <x v="4"/>
    <x v="2"/>
    <x v="0"/>
    <x v="0"/>
    <n v="40"/>
    <d v="2010-11-04T00:00:00"/>
    <n v="4"/>
    <n v="11"/>
    <x v="1"/>
    <x v="18"/>
    <x v="511"/>
    <x v="0"/>
    <n v="0"/>
    <n v="0"/>
    <x v="0"/>
    <s v="Seattle"/>
    <s v=""/>
    <x v="0"/>
  </r>
  <r>
    <s v="E02185"/>
    <x v="510"/>
    <x v="19"/>
    <x v="4"/>
    <x v="3"/>
    <x v="0"/>
    <x v="2"/>
    <n v="32"/>
    <d v="2013-03-20T00:00:00"/>
    <n v="20"/>
    <n v="3"/>
    <x v="5"/>
    <x v="11"/>
    <x v="512"/>
    <x v="0"/>
    <n v="0.05"/>
    <n v="3996.05"/>
    <x v="0"/>
    <s v="Austin"/>
    <s v=""/>
    <x v="0"/>
  </r>
  <r>
    <s v="E03830"/>
    <x v="511"/>
    <x v="2"/>
    <x v="4"/>
    <x v="2"/>
    <x v="1"/>
    <x v="3"/>
    <n v="37"/>
    <d v="2009-09-20T00:00:00"/>
    <n v="20"/>
    <n v="9"/>
    <x v="2"/>
    <x v="22"/>
    <x v="513"/>
    <x v="1"/>
    <n v="0.2"/>
    <n v="33439.800000000003"/>
    <x v="0"/>
    <s v="Seattle"/>
    <s v=""/>
    <x v="0"/>
  </r>
  <r>
    <s v="E02862"/>
    <x v="512"/>
    <x v="6"/>
    <x v="4"/>
    <x v="0"/>
    <x v="1"/>
    <x v="1"/>
    <n v="25"/>
    <d v="2021-07-02T00:00:00"/>
    <n v="2"/>
    <n v="7"/>
    <x v="3"/>
    <x v="3"/>
    <x v="514"/>
    <x v="0"/>
    <n v="0.11"/>
    <n v="13819.63"/>
    <x v="2"/>
    <s v="Beijing"/>
    <s v=""/>
    <x v="0"/>
  </r>
  <r>
    <s v="E00699"/>
    <x v="513"/>
    <x v="6"/>
    <x v="4"/>
    <x v="3"/>
    <x v="1"/>
    <x v="2"/>
    <n v="55"/>
    <d v="2006-08-16T00:00:00"/>
    <n v="16"/>
    <n v="8"/>
    <x v="11"/>
    <x v="16"/>
    <x v="515"/>
    <x v="1"/>
    <n v="0.1"/>
    <n v="15904.400000000001"/>
    <x v="1"/>
    <s v="Manaus"/>
    <s v=""/>
    <x v="0"/>
  </r>
  <r>
    <s v="E01249"/>
    <x v="514"/>
    <x v="4"/>
    <x v="4"/>
    <x v="1"/>
    <x v="1"/>
    <x v="2"/>
    <n v="43"/>
    <d v="2009-08-04T00:00:00"/>
    <n v="4"/>
    <n v="8"/>
    <x v="11"/>
    <x v="22"/>
    <x v="516"/>
    <x v="1"/>
    <n v="0.35"/>
    <n v="72945.25"/>
    <x v="0"/>
    <s v="Seattle"/>
    <s v=""/>
    <x v="0"/>
  </r>
  <r>
    <s v="E03349"/>
    <x v="515"/>
    <x v="22"/>
    <x v="4"/>
    <x v="1"/>
    <x v="1"/>
    <x v="1"/>
    <n v="32"/>
    <d v="2020-01-05T00:00:00"/>
    <n v="5"/>
    <n v="1"/>
    <x v="0"/>
    <x v="4"/>
    <x v="517"/>
    <x v="0"/>
    <n v="0"/>
    <n v="0"/>
    <x v="0"/>
    <s v="Seattle"/>
    <s v=""/>
    <x v="0"/>
  </r>
  <r>
    <s v="E01540"/>
    <x v="516"/>
    <x v="20"/>
    <x v="4"/>
    <x v="0"/>
    <x v="0"/>
    <x v="2"/>
    <n v="36"/>
    <d v="2010-12-23T00:00:00"/>
    <n v="23"/>
    <n v="12"/>
    <x v="8"/>
    <x v="18"/>
    <x v="518"/>
    <x v="2"/>
    <n v="0"/>
    <n v="0"/>
    <x v="1"/>
    <s v="Sao Paulo"/>
    <d v="2014-03-27T00:00:00"/>
    <x v="1"/>
  </r>
  <r>
    <s v="E03417"/>
    <x v="517"/>
    <x v="19"/>
    <x v="4"/>
    <x v="0"/>
    <x v="0"/>
    <x v="1"/>
    <n v="40"/>
    <d v="2007-07-02T00:00:00"/>
    <n v="2"/>
    <n v="7"/>
    <x v="3"/>
    <x v="5"/>
    <x v="519"/>
    <x v="0"/>
    <n v="0.08"/>
    <n v="7517.68"/>
    <x v="2"/>
    <s v="Chongqing"/>
    <s v=""/>
    <x v="0"/>
  </r>
  <r>
    <s v="E03440"/>
    <x v="518"/>
    <x v="22"/>
    <x v="4"/>
    <x v="3"/>
    <x v="1"/>
    <x v="2"/>
    <n v="41"/>
    <d v="2009-04-28T00:00:00"/>
    <n v="28"/>
    <n v="4"/>
    <x v="4"/>
    <x v="22"/>
    <x v="520"/>
    <x v="2"/>
    <n v="0"/>
    <n v="0"/>
    <x v="1"/>
    <s v="Manaus"/>
    <s v=""/>
    <x v="0"/>
  </r>
  <r>
    <s v="E00431"/>
    <x v="519"/>
    <x v="23"/>
    <x v="4"/>
    <x v="3"/>
    <x v="1"/>
    <x v="2"/>
    <n v="48"/>
    <d v="2019-07-04T00:00:00"/>
    <n v="4"/>
    <n v="7"/>
    <x v="3"/>
    <x v="0"/>
    <x v="521"/>
    <x v="0"/>
    <n v="0"/>
    <n v="0"/>
    <x v="1"/>
    <s v="Rio de Janerio"/>
    <s v=""/>
    <x v="0"/>
  </r>
  <r>
    <s v="E01258"/>
    <x v="520"/>
    <x v="24"/>
    <x v="4"/>
    <x v="0"/>
    <x v="0"/>
    <x v="0"/>
    <n v="29"/>
    <d v="2018-12-10T00:00:00"/>
    <n v="10"/>
    <n v="12"/>
    <x v="8"/>
    <x v="8"/>
    <x v="522"/>
    <x v="0"/>
    <n v="0"/>
    <n v="0"/>
    <x v="0"/>
    <s v="Miami"/>
    <s v=""/>
    <x v="0"/>
  </r>
  <r>
    <s v="E04931"/>
    <x v="521"/>
    <x v="23"/>
    <x v="4"/>
    <x v="0"/>
    <x v="1"/>
    <x v="2"/>
    <n v="32"/>
    <d v="2021-10-05T00:00:00"/>
    <n v="5"/>
    <n v="10"/>
    <x v="10"/>
    <x v="3"/>
    <x v="523"/>
    <x v="0"/>
    <n v="0"/>
    <n v="0"/>
    <x v="1"/>
    <s v="Sao Paulo"/>
    <s v=""/>
    <x v="0"/>
  </r>
  <r>
    <s v="E00443"/>
    <x v="522"/>
    <x v="19"/>
    <x v="4"/>
    <x v="2"/>
    <x v="0"/>
    <x v="1"/>
    <n v="28"/>
    <d v="2020-05-26T00:00:00"/>
    <n v="26"/>
    <n v="5"/>
    <x v="7"/>
    <x v="4"/>
    <x v="524"/>
    <x v="2"/>
    <n v="0.08"/>
    <n v="5434"/>
    <x v="2"/>
    <s v="Shanghai"/>
    <s v=""/>
    <x v="0"/>
  </r>
  <r>
    <s v="E02875"/>
    <x v="523"/>
    <x v="19"/>
    <x v="4"/>
    <x v="1"/>
    <x v="1"/>
    <x v="1"/>
    <n v="48"/>
    <d v="2007-01-09T00:00:00"/>
    <n v="9"/>
    <n v="1"/>
    <x v="0"/>
    <x v="5"/>
    <x v="525"/>
    <x v="0"/>
    <n v="0.09"/>
    <n v="6709.1399999999994"/>
    <x v="0"/>
    <s v="Seattle"/>
    <s v=""/>
    <x v="0"/>
  </r>
  <r>
    <s v="E04903"/>
    <x v="524"/>
    <x v="2"/>
    <x v="4"/>
    <x v="2"/>
    <x v="1"/>
    <x v="1"/>
    <n v="29"/>
    <d v="2020-08-09T00:00:00"/>
    <n v="9"/>
    <n v="8"/>
    <x v="11"/>
    <x v="4"/>
    <x v="526"/>
    <x v="1"/>
    <n v="0.15"/>
    <n v="24180.45"/>
    <x v="2"/>
    <s v="Chengdu"/>
    <s v=""/>
    <x v="0"/>
  </r>
  <r>
    <s v="E04735"/>
    <x v="525"/>
    <x v="25"/>
    <x v="4"/>
    <x v="0"/>
    <x v="1"/>
    <x v="0"/>
    <n v="44"/>
    <d v="2006-12-13T00:00:00"/>
    <n v="13"/>
    <n v="12"/>
    <x v="8"/>
    <x v="16"/>
    <x v="527"/>
    <x v="0"/>
    <n v="0"/>
    <n v="0"/>
    <x v="0"/>
    <s v="Miami"/>
    <s v=""/>
    <x v="0"/>
  </r>
  <r>
    <s v="E01642"/>
    <x v="526"/>
    <x v="6"/>
    <x v="4"/>
    <x v="0"/>
    <x v="1"/>
    <x v="1"/>
    <n v="49"/>
    <d v="2006-04-18T00:00:00"/>
    <n v="18"/>
    <n v="4"/>
    <x v="4"/>
    <x v="16"/>
    <x v="528"/>
    <x v="0"/>
    <n v="0.14000000000000001"/>
    <n v="18828.04"/>
    <x v="0"/>
    <s v="Austin"/>
    <s v=""/>
    <x v="0"/>
  </r>
  <r>
    <s v="E02331"/>
    <x v="527"/>
    <x v="21"/>
    <x v="4"/>
    <x v="0"/>
    <x v="1"/>
    <x v="1"/>
    <n v="55"/>
    <d v="2005-08-09T00:00:00"/>
    <n v="9"/>
    <n v="8"/>
    <x v="11"/>
    <x v="24"/>
    <x v="529"/>
    <x v="0"/>
    <n v="0"/>
    <n v="0"/>
    <x v="0"/>
    <s v="Miami"/>
    <s v=""/>
    <x v="0"/>
  </r>
  <r>
    <s v="E04267"/>
    <x v="528"/>
    <x v="22"/>
    <x v="4"/>
    <x v="1"/>
    <x v="0"/>
    <x v="3"/>
    <n v="28"/>
    <d v="2019-03-06T00:00:00"/>
    <n v="6"/>
    <n v="3"/>
    <x v="5"/>
    <x v="0"/>
    <x v="530"/>
    <x v="0"/>
    <n v="0"/>
    <n v="0"/>
    <x v="0"/>
    <s v="Chicago"/>
    <s v=""/>
    <x v="0"/>
  </r>
  <r>
    <s v="E03042"/>
    <x v="529"/>
    <x v="26"/>
    <x v="4"/>
    <x v="0"/>
    <x v="1"/>
    <x v="0"/>
    <n v="63"/>
    <d v="1992-04-01T00:00:00"/>
    <n v="1"/>
    <n v="4"/>
    <x v="4"/>
    <x v="26"/>
    <x v="531"/>
    <x v="2"/>
    <n v="0"/>
    <n v="0"/>
    <x v="0"/>
    <s v="Phoenix"/>
    <s v=""/>
    <x v="0"/>
  </r>
  <r>
    <s v="E03131"/>
    <x v="530"/>
    <x v="6"/>
    <x v="4"/>
    <x v="0"/>
    <x v="0"/>
    <x v="0"/>
    <n v="37"/>
    <d v="2014-02-25T00:00:00"/>
    <n v="25"/>
    <n v="2"/>
    <x v="9"/>
    <x v="7"/>
    <x v="532"/>
    <x v="0"/>
    <n v="0.12"/>
    <n v="15478.08"/>
    <x v="0"/>
    <s v="Miami"/>
    <d v="2021-05-01T00:00:00"/>
    <x v="1"/>
  </r>
  <r>
    <s v="E00306"/>
    <x v="531"/>
    <x v="21"/>
    <x v="4"/>
    <x v="0"/>
    <x v="0"/>
    <x v="0"/>
    <n v="40"/>
    <d v="2011-01-22T00:00:00"/>
    <n v="22"/>
    <n v="1"/>
    <x v="0"/>
    <x v="9"/>
    <x v="533"/>
    <x v="0"/>
    <n v="0"/>
    <n v="0"/>
    <x v="0"/>
    <s v="Austin"/>
    <s v=""/>
    <x v="0"/>
  </r>
  <r>
    <s v="E02094"/>
    <x v="532"/>
    <x v="24"/>
    <x v="4"/>
    <x v="1"/>
    <x v="0"/>
    <x v="1"/>
    <n v="45"/>
    <d v="2005-09-18T00:00:00"/>
    <n v="18"/>
    <n v="9"/>
    <x v="2"/>
    <x v="24"/>
    <x v="534"/>
    <x v="2"/>
    <n v="0"/>
    <n v="0"/>
    <x v="2"/>
    <s v="Beijing"/>
    <s v=""/>
    <x v="0"/>
  </r>
  <r>
    <s v="E03567"/>
    <x v="533"/>
    <x v="18"/>
    <x v="4"/>
    <x v="2"/>
    <x v="0"/>
    <x v="2"/>
    <n v="51"/>
    <d v="2008-04-15T00:00:00"/>
    <n v="15"/>
    <n v="4"/>
    <x v="4"/>
    <x v="13"/>
    <x v="535"/>
    <x v="0"/>
    <n v="0"/>
    <n v="0"/>
    <x v="0"/>
    <s v="Columbus"/>
    <s v=""/>
    <x v="0"/>
  </r>
  <r>
    <s v="E01499"/>
    <x v="534"/>
    <x v="27"/>
    <x v="4"/>
    <x v="2"/>
    <x v="0"/>
    <x v="1"/>
    <n v="54"/>
    <d v="2013-07-13T00:00:00"/>
    <n v="13"/>
    <n v="7"/>
    <x v="3"/>
    <x v="11"/>
    <x v="536"/>
    <x v="0"/>
    <n v="0"/>
    <n v="0"/>
    <x v="2"/>
    <s v="Beijing"/>
    <s v=""/>
    <x v="0"/>
  </r>
  <r>
    <s v="E00521"/>
    <x v="535"/>
    <x v="23"/>
    <x v="4"/>
    <x v="2"/>
    <x v="1"/>
    <x v="0"/>
    <n v="54"/>
    <d v="1998-05-18T00:00:00"/>
    <n v="18"/>
    <n v="5"/>
    <x v="7"/>
    <x v="25"/>
    <x v="537"/>
    <x v="2"/>
    <n v="0"/>
    <n v="0"/>
    <x v="0"/>
    <s v="Phoenix"/>
    <s v=""/>
    <x v="0"/>
  </r>
  <r>
    <s v="E02855"/>
    <x v="536"/>
    <x v="21"/>
    <x v="4"/>
    <x v="0"/>
    <x v="1"/>
    <x v="1"/>
    <n v="62"/>
    <d v="2009-03-15T00:00:00"/>
    <n v="15"/>
    <n v="3"/>
    <x v="5"/>
    <x v="22"/>
    <x v="538"/>
    <x v="0"/>
    <n v="0"/>
    <n v="0"/>
    <x v="0"/>
    <s v="Miami"/>
    <s v=""/>
    <x v="0"/>
  </r>
  <r>
    <s v="E00816"/>
    <x v="537"/>
    <x v="23"/>
    <x v="4"/>
    <x v="1"/>
    <x v="1"/>
    <x v="0"/>
    <n v="28"/>
    <d v="2021-10-08T00:00:00"/>
    <n v="8"/>
    <n v="10"/>
    <x v="10"/>
    <x v="3"/>
    <x v="539"/>
    <x v="2"/>
    <n v="0"/>
    <n v="0"/>
    <x v="0"/>
    <s v="Phoenix"/>
    <s v=""/>
    <x v="0"/>
  </r>
  <r>
    <s v="E02283"/>
    <x v="538"/>
    <x v="23"/>
    <x v="4"/>
    <x v="0"/>
    <x v="0"/>
    <x v="1"/>
    <n v="33"/>
    <d v="2020-07-24T00:00:00"/>
    <n v="24"/>
    <n v="7"/>
    <x v="3"/>
    <x v="4"/>
    <x v="540"/>
    <x v="2"/>
    <n v="0"/>
    <n v="0"/>
    <x v="2"/>
    <s v="Chengdu"/>
    <s v=""/>
    <x v="0"/>
  </r>
  <r>
    <s v="E04888"/>
    <x v="539"/>
    <x v="0"/>
    <x v="4"/>
    <x v="3"/>
    <x v="0"/>
    <x v="0"/>
    <n v="32"/>
    <d v="2014-01-03T00:00:00"/>
    <n v="3"/>
    <n v="1"/>
    <x v="0"/>
    <x v="7"/>
    <x v="541"/>
    <x v="0"/>
    <n v="0.1"/>
    <n v="12714.800000000001"/>
    <x v="0"/>
    <s v="Miami"/>
    <s v=""/>
    <x v="0"/>
  </r>
  <r>
    <s v="E04504"/>
    <x v="540"/>
    <x v="21"/>
    <x v="4"/>
    <x v="0"/>
    <x v="0"/>
    <x v="2"/>
    <n v="47"/>
    <d v="1999-03-14T00:00:00"/>
    <n v="14"/>
    <n v="3"/>
    <x v="5"/>
    <x v="28"/>
    <x v="542"/>
    <x v="0"/>
    <n v="0"/>
    <n v="0"/>
    <x v="1"/>
    <s v="Sao Paulo"/>
    <s v=""/>
    <x v="0"/>
  </r>
  <r>
    <s v="E04618"/>
    <x v="541"/>
    <x v="18"/>
    <x v="4"/>
    <x v="2"/>
    <x v="0"/>
    <x v="1"/>
    <n v="46"/>
    <d v="2021-10-26T00:00:00"/>
    <n v="26"/>
    <n v="10"/>
    <x v="10"/>
    <x v="3"/>
    <x v="543"/>
    <x v="0"/>
    <n v="0"/>
    <n v="0"/>
    <x v="2"/>
    <s v="Chongqing"/>
    <s v=""/>
    <x v="0"/>
  </r>
  <r>
    <s v="E00535"/>
    <x v="542"/>
    <x v="0"/>
    <x v="4"/>
    <x v="1"/>
    <x v="0"/>
    <x v="2"/>
    <n v="53"/>
    <d v="2006-10-31T00:00:00"/>
    <n v="31"/>
    <n v="10"/>
    <x v="10"/>
    <x v="16"/>
    <x v="544"/>
    <x v="0"/>
    <n v="0.1"/>
    <n v="12012.800000000001"/>
    <x v="0"/>
    <s v="Austin"/>
    <s v=""/>
    <x v="0"/>
  </r>
  <r>
    <s v="E01361"/>
    <x v="543"/>
    <x v="20"/>
    <x v="4"/>
    <x v="0"/>
    <x v="1"/>
    <x v="0"/>
    <n v="54"/>
    <d v="2016-12-27T00:00:00"/>
    <n v="27"/>
    <n v="12"/>
    <x v="8"/>
    <x v="15"/>
    <x v="545"/>
    <x v="2"/>
    <n v="0"/>
    <n v="0"/>
    <x v="0"/>
    <s v="Miami"/>
    <s v=""/>
    <x v="0"/>
  </r>
  <r>
    <s v="E03269"/>
    <x v="544"/>
    <x v="24"/>
    <x v="4"/>
    <x v="0"/>
    <x v="1"/>
    <x v="1"/>
    <n v="50"/>
    <d v="2001-01-23T00:00:00"/>
    <n v="23"/>
    <n v="1"/>
    <x v="0"/>
    <x v="12"/>
    <x v="546"/>
    <x v="0"/>
    <n v="0"/>
    <n v="0"/>
    <x v="2"/>
    <s v="Chengdu"/>
    <s v=""/>
    <x v="0"/>
  </r>
  <r>
    <s v="E01037"/>
    <x v="545"/>
    <x v="28"/>
    <x v="4"/>
    <x v="2"/>
    <x v="0"/>
    <x v="1"/>
    <n v="31"/>
    <d v="2020-09-12T00:00:00"/>
    <n v="12"/>
    <n v="9"/>
    <x v="2"/>
    <x v="4"/>
    <x v="547"/>
    <x v="0"/>
    <n v="0"/>
    <n v="0"/>
    <x v="2"/>
    <s v="Shanghai"/>
    <s v=""/>
    <x v="0"/>
  </r>
  <r>
    <s v="E00671"/>
    <x v="546"/>
    <x v="26"/>
    <x v="4"/>
    <x v="1"/>
    <x v="0"/>
    <x v="1"/>
    <n v="47"/>
    <d v="1999-03-10T00:00:00"/>
    <n v="10"/>
    <n v="3"/>
    <x v="5"/>
    <x v="28"/>
    <x v="548"/>
    <x v="2"/>
    <n v="0"/>
    <n v="0"/>
    <x v="2"/>
    <s v="Beijing"/>
    <s v=""/>
    <x v="0"/>
  </r>
  <r>
    <s v="E02216"/>
    <x v="547"/>
    <x v="28"/>
    <x v="4"/>
    <x v="2"/>
    <x v="0"/>
    <x v="2"/>
    <n v="29"/>
    <d v="2019-10-15T00:00:00"/>
    <n v="15"/>
    <n v="10"/>
    <x v="10"/>
    <x v="0"/>
    <x v="549"/>
    <x v="2"/>
    <n v="0"/>
    <n v="0"/>
    <x v="1"/>
    <s v="Rio de Janerio"/>
    <s v=""/>
    <x v="0"/>
  </r>
  <r>
    <s v="E02333"/>
    <x v="548"/>
    <x v="29"/>
    <x v="4"/>
    <x v="0"/>
    <x v="0"/>
    <x v="3"/>
    <n v="54"/>
    <d v="2010-12-28T00:00:00"/>
    <n v="28"/>
    <n v="12"/>
    <x v="8"/>
    <x v="18"/>
    <x v="550"/>
    <x v="2"/>
    <n v="0"/>
    <n v="0"/>
    <x v="0"/>
    <s v="Columbus"/>
    <s v=""/>
    <x v="0"/>
  </r>
  <r>
    <s v="E00233"/>
    <x v="549"/>
    <x v="29"/>
    <x v="4"/>
    <x v="0"/>
    <x v="1"/>
    <x v="2"/>
    <n v="36"/>
    <d v="2019-12-19T00:00:00"/>
    <n v="19"/>
    <n v="12"/>
    <x v="8"/>
    <x v="0"/>
    <x v="551"/>
    <x v="0"/>
    <n v="0"/>
    <n v="0"/>
    <x v="0"/>
    <s v="Columbus"/>
    <s v=""/>
    <x v="0"/>
  </r>
  <r>
    <s v="E00697"/>
    <x v="550"/>
    <x v="25"/>
    <x v="4"/>
    <x v="0"/>
    <x v="0"/>
    <x v="2"/>
    <n v="29"/>
    <d v="2017-05-11T00:00:00"/>
    <n v="11"/>
    <n v="5"/>
    <x v="7"/>
    <x v="1"/>
    <x v="552"/>
    <x v="0"/>
    <n v="0"/>
    <n v="0"/>
    <x v="0"/>
    <s v="Seattle"/>
    <s v=""/>
    <x v="0"/>
  </r>
  <r>
    <s v="E00523"/>
    <x v="551"/>
    <x v="30"/>
    <x v="4"/>
    <x v="3"/>
    <x v="0"/>
    <x v="0"/>
    <n v="58"/>
    <d v="1993-07-26T00:00:00"/>
    <n v="26"/>
    <n v="7"/>
    <x v="3"/>
    <x v="29"/>
    <x v="553"/>
    <x v="2"/>
    <n v="0"/>
    <n v="0"/>
    <x v="0"/>
    <s v="Phoenix"/>
    <s v=""/>
    <x v="0"/>
  </r>
  <r>
    <s v="E01986"/>
    <x v="552"/>
    <x v="0"/>
    <x v="4"/>
    <x v="3"/>
    <x v="0"/>
    <x v="1"/>
    <n v="51"/>
    <d v="1994-02-23T00:00:00"/>
    <n v="23"/>
    <n v="2"/>
    <x v="9"/>
    <x v="17"/>
    <x v="554"/>
    <x v="0"/>
    <n v="0.05"/>
    <n v="6140.1"/>
    <x v="2"/>
    <s v="Shanghai"/>
    <s v=""/>
    <x v="0"/>
  </r>
  <r>
    <s v="E01484"/>
    <x v="553"/>
    <x v="29"/>
    <x v="4"/>
    <x v="0"/>
    <x v="1"/>
    <x v="1"/>
    <n v="48"/>
    <d v="2003-08-22T00:00:00"/>
    <n v="22"/>
    <n v="8"/>
    <x v="11"/>
    <x v="10"/>
    <x v="555"/>
    <x v="0"/>
    <n v="0"/>
    <n v="0"/>
    <x v="2"/>
    <s v="Beijing"/>
    <s v=""/>
    <x v="0"/>
  </r>
  <r>
    <s v="E02227"/>
    <x v="554"/>
    <x v="22"/>
    <x v="4"/>
    <x v="0"/>
    <x v="1"/>
    <x v="0"/>
    <n v="36"/>
    <d v="2014-05-30T00:00:00"/>
    <n v="30"/>
    <n v="5"/>
    <x v="7"/>
    <x v="7"/>
    <x v="556"/>
    <x v="0"/>
    <n v="0"/>
    <n v="0"/>
    <x v="0"/>
    <s v="Chicago"/>
    <s v=""/>
    <x v="0"/>
  </r>
  <r>
    <s v="E03935"/>
    <x v="555"/>
    <x v="4"/>
    <x v="4"/>
    <x v="3"/>
    <x v="1"/>
    <x v="1"/>
    <n v="53"/>
    <d v="2008-04-30T00:00:00"/>
    <n v="30"/>
    <n v="4"/>
    <x v="4"/>
    <x v="13"/>
    <x v="557"/>
    <x v="1"/>
    <n v="0.3"/>
    <n v="54660.6"/>
    <x v="0"/>
    <s v="Austin"/>
    <s v=""/>
    <x v="0"/>
  </r>
  <r>
    <s v="E00813"/>
    <x v="556"/>
    <x v="21"/>
    <x v="4"/>
    <x v="3"/>
    <x v="1"/>
    <x v="3"/>
    <n v="39"/>
    <d v="2018-05-09T00:00:00"/>
    <n v="9"/>
    <n v="5"/>
    <x v="7"/>
    <x v="8"/>
    <x v="558"/>
    <x v="0"/>
    <n v="0"/>
    <n v="0"/>
    <x v="0"/>
    <s v="Miami"/>
    <s v=""/>
    <x v="0"/>
  </r>
  <r>
    <s v="E00870"/>
    <x v="557"/>
    <x v="29"/>
    <x v="4"/>
    <x v="1"/>
    <x v="1"/>
    <x v="1"/>
    <n v="40"/>
    <d v="2013-06-26T00:00:00"/>
    <n v="26"/>
    <n v="6"/>
    <x v="6"/>
    <x v="11"/>
    <x v="559"/>
    <x v="2"/>
    <n v="0"/>
    <n v="0"/>
    <x v="0"/>
    <s v="Seattle"/>
    <s v=""/>
    <x v="0"/>
  </r>
  <r>
    <s v="E04112"/>
    <x v="558"/>
    <x v="26"/>
    <x v="4"/>
    <x v="2"/>
    <x v="0"/>
    <x v="1"/>
    <n v="43"/>
    <d v="2018-05-04T00:00:00"/>
    <n v="4"/>
    <n v="5"/>
    <x v="7"/>
    <x v="8"/>
    <x v="560"/>
    <x v="2"/>
    <n v="0"/>
    <n v="0"/>
    <x v="2"/>
    <s v="Beijing"/>
    <s v=""/>
    <x v="0"/>
  </r>
  <r>
    <s v="E04572"/>
    <x v="559"/>
    <x v="2"/>
    <x v="4"/>
    <x v="1"/>
    <x v="1"/>
    <x v="1"/>
    <n v="47"/>
    <d v="2012-10-26T00:00:00"/>
    <n v="26"/>
    <n v="10"/>
    <x v="10"/>
    <x v="21"/>
    <x v="561"/>
    <x v="1"/>
    <n v="0.3"/>
    <n v="54946.799999999996"/>
    <x v="0"/>
    <s v="Seattle"/>
    <s v=""/>
    <x v="0"/>
  </r>
  <r>
    <s v="E02747"/>
    <x v="560"/>
    <x v="4"/>
    <x v="4"/>
    <x v="1"/>
    <x v="1"/>
    <x v="2"/>
    <n v="32"/>
    <d v="2020-07-22T00:00:00"/>
    <n v="22"/>
    <n v="7"/>
    <x v="3"/>
    <x v="4"/>
    <x v="562"/>
    <x v="1"/>
    <n v="0.31"/>
    <n v="59752.19"/>
    <x v="0"/>
    <s v="Chicago"/>
    <s v=""/>
    <x v="0"/>
  </r>
  <r>
    <s v="E01064"/>
    <x v="561"/>
    <x v="6"/>
    <x v="4"/>
    <x v="0"/>
    <x v="1"/>
    <x v="1"/>
    <n v="39"/>
    <d v="2017-03-25T00:00:00"/>
    <n v="25"/>
    <n v="3"/>
    <x v="5"/>
    <x v="1"/>
    <x v="563"/>
    <x v="0"/>
    <n v="0.14000000000000001"/>
    <n v="18945.5"/>
    <x v="0"/>
    <s v="Phoenix"/>
    <s v=""/>
    <x v="0"/>
  </r>
  <r>
    <s v="E01525"/>
    <x v="562"/>
    <x v="19"/>
    <x v="4"/>
    <x v="0"/>
    <x v="1"/>
    <x v="2"/>
    <n v="32"/>
    <d v="2017-10-02T00:00:00"/>
    <n v="2"/>
    <n v="10"/>
    <x v="10"/>
    <x v="1"/>
    <x v="564"/>
    <x v="2"/>
    <n v="0.09"/>
    <n v="5569.74"/>
    <x v="1"/>
    <s v="Rio de Janerio"/>
    <s v=""/>
    <x v="0"/>
  </r>
  <r>
    <s v="E00691"/>
    <x v="563"/>
    <x v="26"/>
    <x v="4"/>
    <x v="0"/>
    <x v="1"/>
    <x v="1"/>
    <n v="34"/>
    <d v="2016-05-22T00:00:00"/>
    <n v="22"/>
    <n v="5"/>
    <x v="7"/>
    <x v="15"/>
    <x v="565"/>
    <x v="2"/>
    <n v="0"/>
    <n v="0"/>
    <x v="0"/>
    <s v="Miami"/>
    <s v=""/>
    <x v="0"/>
  </r>
  <r>
    <s v="E01403"/>
    <x v="564"/>
    <x v="4"/>
    <x v="4"/>
    <x v="2"/>
    <x v="0"/>
    <x v="1"/>
    <n v="40"/>
    <d v="2020-11-08T00:00:00"/>
    <n v="8"/>
    <n v="11"/>
    <x v="1"/>
    <x v="4"/>
    <x v="566"/>
    <x v="1"/>
    <n v="0.31"/>
    <n v="72685.39"/>
    <x v="2"/>
    <s v="Chengdu"/>
    <s v=""/>
    <x v="0"/>
  </r>
  <r>
    <s v="E03941"/>
    <x v="565"/>
    <x v="18"/>
    <x v="4"/>
    <x v="0"/>
    <x v="1"/>
    <x v="1"/>
    <n v="58"/>
    <d v="2005-06-18T00:00:00"/>
    <n v="18"/>
    <n v="6"/>
    <x v="6"/>
    <x v="24"/>
    <x v="567"/>
    <x v="0"/>
    <n v="0"/>
    <n v="0"/>
    <x v="0"/>
    <s v="Chicago"/>
    <s v=""/>
    <x v="0"/>
  </r>
  <r>
    <s v="E01638"/>
    <x v="566"/>
    <x v="28"/>
    <x v="4"/>
    <x v="3"/>
    <x v="1"/>
    <x v="1"/>
    <n v="45"/>
    <d v="2010-08-28T00:00:00"/>
    <n v="28"/>
    <n v="8"/>
    <x v="11"/>
    <x v="18"/>
    <x v="568"/>
    <x v="0"/>
    <n v="0"/>
    <n v="0"/>
    <x v="2"/>
    <s v="Beijing"/>
    <d v="2020-10-03T00:00:00"/>
    <x v="1"/>
  </r>
  <r>
    <s v="E03474"/>
    <x v="567"/>
    <x v="27"/>
    <x v="4"/>
    <x v="3"/>
    <x v="1"/>
    <x v="0"/>
    <n v="40"/>
    <d v="2010-12-10T00:00:00"/>
    <n v="10"/>
    <n v="12"/>
    <x v="8"/>
    <x v="18"/>
    <x v="569"/>
    <x v="0"/>
    <n v="0"/>
    <n v="0"/>
    <x v="0"/>
    <s v="Chicago"/>
    <s v=""/>
    <x v="0"/>
  </r>
  <r>
    <s v="E01281"/>
    <x v="568"/>
    <x v="23"/>
    <x v="4"/>
    <x v="1"/>
    <x v="0"/>
    <x v="3"/>
    <n v="46"/>
    <d v="2005-06-10T00:00:00"/>
    <n v="10"/>
    <n v="6"/>
    <x v="6"/>
    <x v="24"/>
    <x v="570"/>
    <x v="2"/>
    <n v="0"/>
    <n v="0"/>
    <x v="0"/>
    <s v="Austin"/>
    <s v=""/>
    <x v="0"/>
  </r>
  <r>
    <s v="E00672"/>
    <x v="569"/>
    <x v="4"/>
    <x v="4"/>
    <x v="2"/>
    <x v="0"/>
    <x v="1"/>
    <n v="31"/>
    <d v="2015-07-12T00:00:00"/>
    <n v="12"/>
    <n v="7"/>
    <x v="3"/>
    <x v="2"/>
    <x v="571"/>
    <x v="1"/>
    <n v="0.33"/>
    <n v="71078.040000000008"/>
    <x v="0"/>
    <s v="Miami"/>
    <s v=""/>
    <x v="0"/>
  </r>
  <r>
    <s v="E03292"/>
    <x v="570"/>
    <x v="19"/>
    <x v="4"/>
    <x v="1"/>
    <x v="1"/>
    <x v="3"/>
    <n v="45"/>
    <d v="2018-03-26T00:00:00"/>
    <n v="26"/>
    <n v="3"/>
    <x v="5"/>
    <x v="8"/>
    <x v="572"/>
    <x v="0"/>
    <n v="0.06"/>
    <n v="5188.6799999999994"/>
    <x v="0"/>
    <s v="Austin"/>
    <s v=""/>
    <x v="0"/>
  </r>
  <r>
    <s v="E04567"/>
    <x v="571"/>
    <x v="26"/>
    <x v="4"/>
    <x v="2"/>
    <x v="1"/>
    <x v="1"/>
    <n v="28"/>
    <d v="2019-10-25T00:00:00"/>
    <n v="25"/>
    <n v="10"/>
    <x v="10"/>
    <x v="0"/>
    <x v="573"/>
    <x v="2"/>
    <n v="0"/>
    <n v="0"/>
    <x v="2"/>
    <s v="Chengdu"/>
    <s v=""/>
    <x v="0"/>
  </r>
  <r>
    <s v="E04378"/>
    <x v="149"/>
    <x v="30"/>
    <x v="4"/>
    <x v="0"/>
    <x v="0"/>
    <x v="3"/>
    <n v="31"/>
    <d v="2016-05-07T00:00:00"/>
    <n v="7"/>
    <n v="5"/>
    <x v="7"/>
    <x v="15"/>
    <x v="574"/>
    <x v="0"/>
    <n v="0"/>
    <n v="0"/>
    <x v="0"/>
    <s v="Austin"/>
    <s v=""/>
    <x v="0"/>
  </r>
  <r>
    <s v="E03908"/>
    <x v="572"/>
    <x v="23"/>
    <x v="4"/>
    <x v="0"/>
    <x v="0"/>
    <x v="0"/>
    <n v="54"/>
    <d v="1994-10-24T00:00:00"/>
    <n v="24"/>
    <n v="10"/>
    <x v="10"/>
    <x v="17"/>
    <x v="575"/>
    <x v="0"/>
    <n v="0"/>
    <n v="0"/>
    <x v="0"/>
    <s v="Miami"/>
    <s v=""/>
    <x v="0"/>
  </r>
  <r>
    <s v="E01351"/>
    <x v="573"/>
    <x v="26"/>
    <x v="4"/>
    <x v="3"/>
    <x v="0"/>
    <x v="0"/>
    <n v="47"/>
    <d v="2020-04-23T00:00:00"/>
    <n v="23"/>
    <n v="4"/>
    <x v="4"/>
    <x v="4"/>
    <x v="576"/>
    <x v="2"/>
    <n v="0"/>
    <n v="0"/>
    <x v="0"/>
    <s v="Seattle"/>
    <s v=""/>
    <x v="0"/>
  </r>
  <r>
    <s v="E02681"/>
    <x v="574"/>
    <x v="2"/>
    <x v="4"/>
    <x v="1"/>
    <x v="1"/>
    <x v="0"/>
    <n v="26"/>
    <d v="2021-07-26T00:00:00"/>
    <n v="26"/>
    <n v="7"/>
    <x v="3"/>
    <x v="3"/>
    <x v="577"/>
    <x v="1"/>
    <n v="0.22"/>
    <n v="33243.760000000002"/>
    <x v="0"/>
    <s v="Phoenix"/>
    <s v=""/>
    <x v="0"/>
  </r>
  <r>
    <s v="E03807"/>
    <x v="575"/>
    <x v="19"/>
    <x v="4"/>
    <x v="0"/>
    <x v="1"/>
    <x v="1"/>
    <n v="42"/>
    <d v="2005-10-15T00:00:00"/>
    <n v="15"/>
    <n v="10"/>
    <x v="10"/>
    <x v="24"/>
    <x v="578"/>
    <x v="2"/>
    <n v="7.0000000000000007E-2"/>
    <n v="4717.8600000000006"/>
    <x v="0"/>
    <s v="Phoenix"/>
    <s v=""/>
    <x v="0"/>
  </r>
  <r>
    <s v="E04816"/>
    <x v="576"/>
    <x v="29"/>
    <x v="4"/>
    <x v="1"/>
    <x v="0"/>
    <x v="1"/>
    <n v="31"/>
    <d v="2017-02-14T00:00:00"/>
    <n v="14"/>
    <n v="2"/>
    <x v="9"/>
    <x v="1"/>
    <x v="579"/>
    <x v="0"/>
    <n v="0"/>
    <n v="0"/>
    <x v="2"/>
    <s v="Chengdu"/>
    <s v=""/>
    <x v="0"/>
  </r>
  <r>
    <s v="E03268"/>
    <x v="577"/>
    <x v="4"/>
    <x v="4"/>
    <x v="3"/>
    <x v="1"/>
    <x v="0"/>
    <n v="48"/>
    <d v="2015-02-18T00:00:00"/>
    <n v="18"/>
    <n v="2"/>
    <x v="9"/>
    <x v="2"/>
    <x v="580"/>
    <x v="1"/>
    <n v="0.35"/>
    <n v="68204.849999999991"/>
    <x v="0"/>
    <s v="Columbus"/>
    <s v=""/>
    <x v="0"/>
  </r>
  <r>
    <s v="E04290"/>
    <x v="578"/>
    <x v="18"/>
    <x v="4"/>
    <x v="0"/>
    <x v="1"/>
    <x v="2"/>
    <n v="25"/>
    <d v="2021-05-11T00:00:00"/>
    <n v="11"/>
    <n v="5"/>
    <x v="7"/>
    <x v="3"/>
    <x v="581"/>
    <x v="0"/>
    <n v="0"/>
    <n v="0"/>
    <x v="0"/>
    <s v="Miami"/>
    <s v=""/>
    <x v="0"/>
  </r>
  <r>
    <s v="E02770"/>
    <x v="579"/>
    <x v="29"/>
    <x v="4"/>
    <x v="0"/>
    <x v="1"/>
    <x v="1"/>
    <n v="30"/>
    <d v="2019-03-29T00:00:00"/>
    <n v="29"/>
    <n v="3"/>
    <x v="5"/>
    <x v="0"/>
    <x v="582"/>
    <x v="0"/>
    <n v="0"/>
    <n v="0"/>
    <x v="2"/>
    <s v="Chengdu"/>
    <s v=""/>
    <x v="0"/>
  </r>
  <r>
    <s v="E01378"/>
    <x v="580"/>
    <x v="25"/>
    <x v="4"/>
    <x v="2"/>
    <x v="1"/>
    <x v="1"/>
    <n v="51"/>
    <d v="2012-02-25T00:00:00"/>
    <n v="25"/>
    <n v="2"/>
    <x v="9"/>
    <x v="21"/>
    <x v="583"/>
    <x v="2"/>
    <n v="0"/>
    <n v="0"/>
    <x v="0"/>
    <s v="Columbus"/>
    <s v=""/>
    <x v="0"/>
  </r>
  <r>
    <s v="E02971"/>
    <x v="581"/>
    <x v="21"/>
    <x v="4"/>
    <x v="3"/>
    <x v="1"/>
    <x v="1"/>
    <n v="45"/>
    <d v="2013-08-25T00:00:00"/>
    <n v="25"/>
    <n v="8"/>
    <x v="11"/>
    <x v="11"/>
    <x v="584"/>
    <x v="0"/>
    <n v="0"/>
    <n v="0"/>
    <x v="2"/>
    <s v="Beijing"/>
    <s v=""/>
    <x v="0"/>
  </r>
  <r>
    <s v="E00836"/>
    <x v="582"/>
    <x v="23"/>
    <x v="4"/>
    <x v="0"/>
    <x v="1"/>
    <x v="0"/>
    <n v="65"/>
    <d v="2018-05-14T00:00:00"/>
    <n v="14"/>
    <n v="5"/>
    <x v="7"/>
    <x v="8"/>
    <x v="585"/>
    <x v="2"/>
    <n v="0"/>
    <n v="0"/>
    <x v="0"/>
    <s v="Seattle"/>
    <s v=""/>
    <x v="0"/>
  </r>
  <r>
    <s v="E03854"/>
    <x v="583"/>
    <x v="6"/>
    <x v="4"/>
    <x v="2"/>
    <x v="1"/>
    <x v="1"/>
    <n v="60"/>
    <d v="2010-07-24T00:00:00"/>
    <n v="24"/>
    <n v="7"/>
    <x v="3"/>
    <x v="18"/>
    <x v="586"/>
    <x v="0"/>
    <n v="0.1"/>
    <n v="12691.1"/>
    <x v="2"/>
    <s v="Shanghai"/>
    <s v=""/>
    <x v="0"/>
  </r>
  <r>
    <s v="E02861"/>
    <x v="584"/>
    <x v="21"/>
    <x v="4"/>
    <x v="2"/>
    <x v="0"/>
    <x v="0"/>
    <n v="62"/>
    <d v="2001-04-15T00:00:00"/>
    <n v="15"/>
    <n v="4"/>
    <x v="4"/>
    <x v="12"/>
    <x v="587"/>
    <x v="0"/>
    <n v="0"/>
    <n v="0"/>
    <x v="0"/>
    <s v="Columbus"/>
    <s v=""/>
    <x v="0"/>
  </r>
  <r>
    <s v="E04387"/>
    <x v="585"/>
    <x v="23"/>
    <x v="4"/>
    <x v="1"/>
    <x v="1"/>
    <x v="0"/>
    <n v="59"/>
    <d v="2017-10-20T00:00:00"/>
    <n v="20"/>
    <n v="10"/>
    <x v="10"/>
    <x v="1"/>
    <x v="588"/>
    <x v="0"/>
    <n v="0"/>
    <n v="0"/>
    <x v="0"/>
    <s v="Phoenix"/>
    <s v=""/>
    <x v="0"/>
  </r>
  <r>
    <s v="E03090"/>
    <x v="586"/>
    <x v="18"/>
    <x v="4"/>
    <x v="1"/>
    <x v="1"/>
    <x v="1"/>
    <n v="49"/>
    <d v="2010-09-10T00:00:00"/>
    <n v="10"/>
    <n v="9"/>
    <x v="2"/>
    <x v="18"/>
    <x v="589"/>
    <x v="0"/>
    <n v="0"/>
    <n v="0"/>
    <x v="2"/>
    <s v="Beijing"/>
    <s v=""/>
    <x v="0"/>
  </r>
  <r>
    <s v="E03328"/>
    <x v="587"/>
    <x v="0"/>
    <x v="4"/>
    <x v="2"/>
    <x v="1"/>
    <x v="0"/>
    <n v="57"/>
    <d v="2020-04-27T00:00:00"/>
    <n v="27"/>
    <n v="4"/>
    <x v="4"/>
    <x v="4"/>
    <x v="590"/>
    <x v="0"/>
    <n v="7.0000000000000007E-2"/>
    <n v="7214.06"/>
    <x v="0"/>
    <s v="Columbus"/>
    <s v=""/>
    <x v="0"/>
  </r>
  <r>
    <s v="E01241"/>
    <x v="588"/>
    <x v="6"/>
    <x v="4"/>
    <x v="2"/>
    <x v="1"/>
    <x v="2"/>
    <n v="49"/>
    <d v="2004-01-14T00:00:00"/>
    <n v="14"/>
    <n v="1"/>
    <x v="0"/>
    <x v="20"/>
    <x v="591"/>
    <x v="0"/>
    <n v="0.1"/>
    <n v="12508.6"/>
    <x v="1"/>
    <s v="Sao Paulo"/>
    <s v=""/>
    <x v="0"/>
  </r>
  <r>
    <s v="E03255"/>
    <x v="589"/>
    <x v="25"/>
    <x v="4"/>
    <x v="1"/>
    <x v="0"/>
    <x v="0"/>
    <n v="43"/>
    <d v="2016-04-07T00:00:00"/>
    <n v="7"/>
    <n v="4"/>
    <x v="4"/>
    <x v="15"/>
    <x v="592"/>
    <x v="2"/>
    <n v="0"/>
    <n v="0"/>
    <x v="0"/>
    <s v="Seattle"/>
    <s v=""/>
    <x v="0"/>
  </r>
  <r>
    <s v="E02023"/>
    <x v="590"/>
    <x v="26"/>
    <x v="4"/>
    <x v="0"/>
    <x v="0"/>
    <x v="1"/>
    <n v="40"/>
    <d v="2007-07-30T00:00:00"/>
    <n v="30"/>
    <n v="7"/>
    <x v="3"/>
    <x v="5"/>
    <x v="593"/>
    <x v="2"/>
    <n v="0"/>
    <n v="0"/>
    <x v="0"/>
    <s v="Seattle"/>
    <s v=""/>
    <x v="0"/>
  </r>
  <r>
    <s v="E03166"/>
    <x v="591"/>
    <x v="20"/>
    <x v="4"/>
    <x v="0"/>
    <x v="0"/>
    <x v="3"/>
    <n v="42"/>
    <d v="2006-09-24T00:00:00"/>
    <n v="24"/>
    <n v="9"/>
    <x v="2"/>
    <x v="16"/>
    <x v="594"/>
    <x v="2"/>
    <n v="0"/>
    <n v="0"/>
    <x v="0"/>
    <s v="Chicago"/>
    <s v=""/>
    <x v="0"/>
  </r>
  <r>
    <s v="E04529"/>
    <x v="592"/>
    <x v="18"/>
    <x v="4"/>
    <x v="1"/>
    <x v="0"/>
    <x v="1"/>
    <n v="42"/>
    <d v="2014-06-23T00:00:00"/>
    <n v="23"/>
    <n v="6"/>
    <x v="6"/>
    <x v="7"/>
    <x v="595"/>
    <x v="2"/>
    <n v="0"/>
    <n v="0"/>
    <x v="2"/>
    <s v="Chongqing"/>
    <s v=""/>
    <x v="0"/>
  </r>
  <r>
    <s v="E00085"/>
    <x v="593"/>
    <x v="6"/>
    <x v="4"/>
    <x v="3"/>
    <x v="0"/>
    <x v="0"/>
    <n v="46"/>
    <d v="2004-09-14T00:00:00"/>
    <n v="14"/>
    <n v="9"/>
    <x v="2"/>
    <x v="20"/>
    <x v="596"/>
    <x v="0"/>
    <n v="0.11"/>
    <n v="14330.14"/>
    <x v="0"/>
    <s v="Chicago"/>
    <s v=""/>
    <x v="0"/>
  </r>
  <r>
    <s v="E00632"/>
    <x v="594"/>
    <x v="23"/>
    <x v="4"/>
    <x v="2"/>
    <x v="0"/>
    <x v="1"/>
    <n v="37"/>
    <d v="2017-07-06T00:00:00"/>
    <n v="6"/>
    <n v="7"/>
    <x v="3"/>
    <x v="1"/>
    <x v="597"/>
    <x v="0"/>
    <n v="0"/>
    <n v="0"/>
    <x v="2"/>
    <s v="Shanghai"/>
    <s v=""/>
    <x v="0"/>
  </r>
  <r>
    <s v="E03685"/>
    <x v="595"/>
    <x v="27"/>
    <x v="4"/>
    <x v="3"/>
    <x v="0"/>
    <x v="3"/>
    <n v="55"/>
    <d v="1998-05-04T00:00:00"/>
    <n v="4"/>
    <n v="5"/>
    <x v="7"/>
    <x v="25"/>
    <x v="598"/>
    <x v="2"/>
    <n v="0"/>
    <n v="0"/>
    <x v="0"/>
    <s v="Chicago"/>
    <s v=""/>
    <x v="0"/>
  </r>
  <r>
    <s v="E00401"/>
    <x v="596"/>
    <x v="25"/>
    <x v="4"/>
    <x v="3"/>
    <x v="0"/>
    <x v="0"/>
    <n v="48"/>
    <d v="2003-08-11T00:00:00"/>
    <n v="11"/>
    <n v="8"/>
    <x v="11"/>
    <x v="10"/>
    <x v="599"/>
    <x v="0"/>
    <n v="0"/>
    <n v="0"/>
    <x v="0"/>
    <s v="Seattle"/>
    <s v=""/>
    <x v="0"/>
  </r>
  <r>
    <s v="E01479"/>
    <x v="597"/>
    <x v="28"/>
    <x v="4"/>
    <x v="0"/>
    <x v="1"/>
    <x v="0"/>
    <n v="55"/>
    <d v="2011-11-21T00:00:00"/>
    <n v="21"/>
    <n v="11"/>
    <x v="1"/>
    <x v="9"/>
    <x v="600"/>
    <x v="0"/>
    <n v="0"/>
    <n v="0"/>
    <x v="0"/>
    <s v="Chicago"/>
    <s v=""/>
    <x v="0"/>
  </r>
  <r>
    <s v="E03540"/>
    <x v="598"/>
    <x v="27"/>
    <x v="4"/>
    <x v="0"/>
    <x v="1"/>
    <x v="0"/>
    <n v="28"/>
    <d v="2018-01-22T00:00:00"/>
    <n v="22"/>
    <n v="1"/>
    <x v="0"/>
    <x v="8"/>
    <x v="601"/>
    <x v="2"/>
    <n v="0"/>
    <n v="0"/>
    <x v="0"/>
    <s v="Seattle"/>
    <s v=""/>
    <x v="0"/>
  </r>
  <r>
    <s v="E04041"/>
    <x v="599"/>
    <x v="20"/>
    <x v="4"/>
    <x v="1"/>
    <x v="1"/>
    <x v="1"/>
    <n v="39"/>
    <d v="2020-11-18T00:00:00"/>
    <n v="18"/>
    <n v="11"/>
    <x v="1"/>
    <x v="4"/>
    <x v="602"/>
    <x v="2"/>
    <n v="0"/>
    <n v="0"/>
    <x v="2"/>
    <s v="Shanghai"/>
    <s v=""/>
    <x v="0"/>
  </r>
  <r>
    <s v="E04546"/>
    <x v="600"/>
    <x v="22"/>
    <x v="4"/>
    <x v="3"/>
    <x v="1"/>
    <x v="0"/>
    <n v="42"/>
    <d v="2020-02-05T00:00:00"/>
    <n v="5"/>
    <n v="2"/>
    <x v="9"/>
    <x v="4"/>
    <x v="603"/>
    <x v="0"/>
    <n v="0"/>
    <n v="0"/>
    <x v="0"/>
    <s v="Columbus"/>
    <s v=""/>
    <x v="0"/>
  </r>
  <r>
    <s v="E04217"/>
    <x v="601"/>
    <x v="25"/>
    <x v="4"/>
    <x v="0"/>
    <x v="1"/>
    <x v="3"/>
    <n v="35"/>
    <d v="2014-10-29T00:00:00"/>
    <n v="29"/>
    <n v="10"/>
    <x v="10"/>
    <x v="7"/>
    <x v="604"/>
    <x v="0"/>
    <n v="0"/>
    <n v="0"/>
    <x v="0"/>
    <s v="Chicago"/>
    <s v=""/>
    <x v="0"/>
  </r>
  <r>
    <s v="E00344"/>
    <x v="602"/>
    <x v="2"/>
    <x v="4"/>
    <x v="2"/>
    <x v="1"/>
    <x v="1"/>
    <n v="52"/>
    <d v="1996-02-14T00:00:00"/>
    <n v="14"/>
    <n v="2"/>
    <x v="9"/>
    <x v="14"/>
    <x v="605"/>
    <x v="1"/>
    <n v="0.23"/>
    <n v="36736.520000000004"/>
    <x v="2"/>
    <s v="Beijing"/>
    <s v=""/>
    <x v="0"/>
  </r>
  <r>
    <s v="E00965"/>
    <x v="603"/>
    <x v="19"/>
    <x v="4"/>
    <x v="1"/>
    <x v="0"/>
    <x v="1"/>
    <n v="53"/>
    <d v="2008-02-09T00:00:00"/>
    <n v="9"/>
    <n v="2"/>
    <x v="9"/>
    <x v="13"/>
    <x v="606"/>
    <x v="0"/>
    <n v="0.09"/>
    <n v="7577.37"/>
    <x v="2"/>
    <s v="Shanghai"/>
    <s v=""/>
    <x v="0"/>
  </r>
  <r>
    <s v="E04639"/>
    <x v="604"/>
    <x v="30"/>
    <x v="4"/>
    <x v="0"/>
    <x v="1"/>
    <x v="0"/>
    <n v="47"/>
    <d v="2018-07-28T00:00:00"/>
    <n v="28"/>
    <n v="7"/>
    <x v="3"/>
    <x v="8"/>
    <x v="607"/>
    <x v="0"/>
    <n v="0"/>
    <n v="0"/>
    <x v="0"/>
    <s v="Seattle"/>
    <s v=""/>
    <x v="0"/>
  </r>
  <r>
    <s v="E03058"/>
    <x v="605"/>
    <x v="4"/>
    <x v="4"/>
    <x v="2"/>
    <x v="0"/>
    <x v="1"/>
    <n v="35"/>
    <d v="2015-06-11T00:00:00"/>
    <n v="11"/>
    <n v="6"/>
    <x v="6"/>
    <x v="2"/>
    <x v="608"/>
    <x v="1"/>
    <n v="0.36"/>
    <n v="84500.28"/>
    <x v="2"/>
    <s v="Shanghai"/>
    <s v=""/>
    <x v="0"/>
  </r>
  <r>
    <s v="E04538"/>
    <x v="606"/>
    <x v="22"/>
    <x v="4"/>
    <x v="3"/>
    <x v="1"/>
    <x v="1"/>
    <n v="53"/>
    <d v="2011-07-20T00:00:00"/>
    <n v="20"/>
    <n v="7"/>
    <x v="3"/>
    <x v="9"/>
    <x v="609"/>
    <x v="0"/>
    <n v="0"/>
    <n v="0"/>
    <x v="2"/>
    <s v="Chongqing"/>
    <s v=""/>
    <x v="0"/>
  </r>
  <r>
    <s v="E01132"/>
    <x v="607"/>
    <x v="19"/>
    <x v="4"/>
    <x v="2"/>
    <x v="1"/>
    <x v="0"/>
    <n v="42"/>
    <d v="2006-03-01T00:00:00"/>
    <n v="1"/>
    <n v="3"/>
    <x v="5"/>
    <x v="16"/>
    <x v="610"/>
    <x v="0"/>
    <n v="0.05"/>
    <n v="4871.6500000000005"/>
    <x v="0"/>
    <s v="Seattle"/>
    <d v="2015-08-08T00:00:00"/>
    <x v="1"/>
  </r>
  <r>
    <s v="E04466"/>
    <x v="608"/>
    <x v="30"/>
    <x v="4"/>
    <x v="3"/>
    <x v="0"/>
    <x v="3"/>
    <n v="54"/>
    <d v="2000-04-01T00:00:00"/>
    <n v="1"/>
    <n v="4"/>
    <x v="4"/>
    <x v="6"/>
    <x v="611"/>
    <x v="0"/>
    <n v="0"/>
    <n v="0"/>
    <x v="0"/>
    <s v="Austin"/>
    <s v=""/>
    <x v="0"/>
  </r>
  <r>
    <s v="E00747"/>
    <x v="609"/>
    <x v="18"/>
    <x v="4"/>
    <x v="1"/>
    <x v="1"/>
    <x v="0"/>
    <n v="59"/>
    <d v="2010-04-04T00:00:00"/>
    <n v="4"/>
    <n v="4"/>
    <x v="4"/>
    <x v="18"/>
    <x v="612"/>
    <x v="0"/>
    <n v="0"/>
    <n v="0"/>
    <x v="0"/>
    <s v="Seattle"/>
    <s v=""/>
    <x v="0"/>
  </r>
  <r>
    <s v="E01524"/>
    <x v="610"/>
    <x v="19"/>
    <x v="4"/>
    <x v="3"/>
    <x v="0"/>
    <x v="3"/>
    <n v="31"/>
    <d v="2016-10-13T00:00:00"/>
    <n v="13"/>
    <n v="10"/>
    <x v="10"/>
    <x v="15"/>
    <x v="613"/>
    <x v="2"/>
    <n v="0.08"/>
    <n v="5099.5200000000004"/>
    <x v="0"/>
    <s v="Austin"/>
    <s v=""/>
    <x v="0"/>
  </r>
  <r>
    <s v="E01952"/>
    <x v="611"/>
    <x v="30"/>
    <x v="4"/>
    <x v="2"/>
    <x v="0"/>
    <x v="1"/>
    <n v="45"/>
    <d v="2010-02-26T00:00:00"/>
    <n v="26"/>
    <n v="2"/>
    <x v="9"/>
    <x v="18"/>
    <x v="614"/>
    <x v="0"/>
    <n v="0"/>
    <n v="0"/>
    <x v="0"/>
    <s v="Columbus"/>
    <s v=""/>
    <x v="0"/>
  </r>
  <r>
    <s v="E04784"/>
    <x v="612"/>
    <x v="18"/>
    <x v="4"/>
    <x v="2"/>
    <x v="0"/>
    <x v="1"/>
    <n v="37"/>
    <d v="2016-02-05T00:00:00"/>
    <n v="5"/>
    <n v="2"/>
    <x v="9"/>
    <x v="15"/>
    <x v="615"/>
    <x v="0"/>
    <n v="0"/>
    <n v="0"/>
    <x v="2"/>
    <s v="Beijing"/>
    <s v=""/>
    <x v="0"/>
  </r>
  <r>
    <s v="E01070"/>
    <x v="613"/>
    <x v="4"/>
    <x v="4"/>
    <x v="3"/>
    <x v="0"/>
    <x v="0"/>
    <n v="38"/>
    <d v="2016-06-22T00:00:00"/>
    <n v="22"/>
    <n v="6"/>
    <x v="6"/>
    <x v="15"/>
    <x v="616"/>
    <x v="1"/>
    <n v="0.34"/>
    <n v="84955.8"/>
    <x v="0"/>
    <s v="Chicago"/>
    <s v=""/>
    <x v="0"/>
  </r>
  <r>
    <s v="E00784"/>
    <x v="614"/>
    <x v="29"/>
    <x v="4"/>
    <x v="3"/>
    <x v="1"/>
    <x v="1"/>
    <n v="60"/>
    <d v="2004-02-10T00:00:00"/>
    <n v="10"/>
    <n v="2"/>
    <x v="9"/>
    <x v="20"/>
    <x v="617"/>
    <x v="0"/>
    <n v="0"/>
    <n v="0"/>
    <x v="2"/>
    <s v="Chongqing"/>
    <s v=""/>
    <x v="0"/>
  </r>
  <r>
    <s v="E04925"/>
    <x v="615"/>
    <x v="25"/>
    <x v="4"/>
    <x v="0"/>
    <x v="1"/>
    <x v="3"/>
    <n v="42"/>
    <d v="2011-02-19T00:00:00"/>
    <n v="19"/>
    <n v="2"/>
    <x v="9"/>
    <x v="9"/>
    <x v="618"/>
    <x v="0"/>
    <n v="0"/>
    <n v="0"/>
    <x v="0"/>
    <s v="Seattle"/>
    <s v=""/>
    <x v="0"/>
  </r>
  <r>
    <s v="E00436"/>
    <x v="616"/>
    <x v="19"/>
    <x v="4"/>
    <x v="0"/>
    <x v="0"/>
    <x v="2"/>
    <n v="60"/>
    <d v="1998-08-03T00:00:00"/>
    <n v="3"/>
    <n v="8"/>
    <x v="11"/>
    <x v="25"/>
    <x v="619"/>
    <x v="0"/>
    <n v="0.09"/>
    <n v="7660.7999999999993"/>
    <x v="0"/>
    <s v="Seattle"/>
    <s v=""/>
    <x v="0"/>
  </r>
  <r>
    <s v="E01496"/>
    <x v="617"/>
    <x v="21"/>
    <x v="4"/>
    <x v="0"/>
    <x v="1"/>
    <x v="2"/>
    <n v="53"/>
    <d v="2004-07-20T00:00:00"/>
    <n v="20"/>
    <n v="7"/>
    <x v="3"/>
    <x v="20"/>
    <x v="620"/>
    <x v="2"/>
    <n v="0"/>
    <n v="0"/>
    <x v="0"/>
    <s v="Columbus"/>
    <s v=""/>
    <x v="0"/>
  </r>
  <r>
    <s v="E03616"/>
    <x v="618"/>
    <x v="0"/>
    <x v="4"/>
    <x v="2"/>
    <x v="0"/>
    <x v="0"/>
    <n v="46"/>
    <d v="2021-08-11T00:00:00"/>
    <n v="11"/>
    <n v="8"/>
    <x v="11"/>
    <x v="3"/>
    <x v="621"/>
    <x v="0"/>
    <n v="0.1"/>
    <n v="12755.900000000001"/>
    <x v="0"/>
    <s v="Austin"/>
    <s v=""/>
    <x v="0"/>
  </r>
  <r>
    <s v="E02313"/>
    <x v="619"/>
    <x v="23"/>
    <x v="4"/>
    <x v="0"/>
    <x v="0"/>
    <x v="1"/>
    <n v="50"/>
    <d v="2001-03-06T00:00:00"/>
    <n v="6"/>
    <n v="3"/>
    <x v="5"/>
    <x v="12"/>
    <x v="622"/>
    <x v="0"/>
    <n v="0"/>
    <n v="0"/>
    <x v="2"/>
    <s v="Shanghai"/>
    <s v=""/>
    <x v="0"/>
  </r>
  <r>
    <s v="E03881"/>
    <x v="620"/>
    <x v="25"/>
    <x v="4"/>
    <x v="3"/>
    <x v="0"/>
    <x v="3"/>
    <n v="28"/>
    <d v="2019-06-17T00:00:00"/>
    <n v="17"/>
    <n v="6"/>
    <x v="6"/>
    <x v="0"/>
    <x v="623"/>
    <x v="2"/>
    <n v="0"/>
    <n v="0"/>
    <x v="0"/>
    <s v="Miami"/>
    <d v="2022-04-11T00:00:00"/>
    <x v="1"/>
  </r>
  <r>
    <s v="E03223"/>
    <x v="621"/>
    <x v="20"/>
    <x v="4"/>
    <x v="2"/>
    <x v="0"/>
    <x v="0"/>
    <n v="45"/>
    <d v="2018-05-28T00:00:00"/>
    <n v="28"/>
    <n v="5"/>
    <x v="7"/>
    <x v="8"/>
    <x v="624"/>
    <x v="2"/>
    <n v="0"/>
    <n v="0"/>
    <x v="0"/>
    <s v="Columbus"/>
    <s v=""/>
    <x v="0"/>
  </r>
  <r>
    <s v="E02917"/>
    <x v="622"/>
    <x v="27"/>
    <x v="4"/>
    <x v="1"/>
    <x v="0"/>
    <x v="2"/>
    <n v="57"/>
    <d v="2014-07-10T00:00:00"/>
    <n v="10"/>
    <n v="7"/>
    <x v="3"/>
    <x v="7"/>
    <x v="625"/>
    <x v="2"/>
    <n v="0"/>
    <n v="0"/>
    <x v="1"/>
    <s v="Rio de Janerio"/>
    <s v=""/>
    <x v="0"/>
  </r>
  <r>
    <s v="E03371"/>
    <x v="623"/>
    <x v="4"/>
    <x v="4"/>
    <x v="0"/>
    <x v="0"/>
    <x v="0"/>
    <n v="56"/>
    <d v="2006-05-29T00:00:00"/>
    <n v="29"/>
    <n v="5"/>
    <x v="7"/>
    <x v="16"/>
    <x v="626"/>
    <x v="1"/>
    <n v="0.36"/>
    <n v="82375.92"/>
    <x v="0"/>
    <s v="Miami"/>
    <s v=""/>
    <x v="0"/>
  </r>
  <r>
    <s v="E01499"/>
    <x v="624"/>
    <x v="19"/>
    <x v="4"/>
    <x v="0"/>
    <x v="0"/>
    <x v="0"/>
    <n v="28"/>
    <d v="2020-08-08T00:00:00"/>
    <n v="8"/>
    <n v="8"/>
    <x v="11"/>
    <x v="4"/>
    <x v="627"/>
    <x v="0"/>
    <n v="0.09"/>
    <n v="6592.95"/>
    <x v="0"/>
    <s v="Phoenix"/>
    <s v=""/>
    <x v="0"/>
  </r>
  <r>
    <s v="E00593"/>
    <x v="625"/>
    <x v="27"/>
    <x v="4"/>
    <x v="1"/>
    <x v="0"/>
    <x v="0"/>
    <n v="34"/>
    <d v="2016-05-24T00:00:00"/>
    <n v="24"/>
    <n v="5"/>
    <x v="7"/>
    <x v="15"/>
    <x v="628"/>
    <x v="0"/>
    <n v="0"/>
    <n v="0"/>
    <x v="0"/>
    <s v="Miami"/>
    <s v=""/>
    <x v="0"/>
  </r>
  <r>
    <s v="E01103"/>
    <x v="626"/>
    <x v="28"/>
    <x v="4"/>
    <x v="2"/>
    <x v="1"/>
    <x v="2"/>
    <n v="55"/>
    <d v="1994-08-30T00:00:00"/>
    <n v="30"/>
    <n v="8"/>
    <x v="11"/>
    <x v="17"/>
    <x v="629"/>
    <x v="0"/>
    <n v="0"/>
    <n v="0"/>
    <x v="0"/>
    <s v="Phoenix"/>
    <s v=""/>
    <x v="0"/>
  </r>
  <r>
    <s v="E01958"/>
    <x v="627"/>
    <x v="30"/>
    <x v="4"/>
    <x v="0"/>
    <x v="0"/>
    <x v="1"/>
    <n v="27"/>
    <d v="2020-12-24T00:00:00"/>
    <n v="24"/>
    <n v="12"/>
    <x v="8"/>
    <x v="4"/>
    <x v="630"/>
    <x v="0"/>
    <n v="0"/>
    <n v="0"/>
    <x v="0"/>
    <s v="Chicago"/>
    <s v=""/>
    <x v="0"/>
  </r>
  <r>
    <s v="E01870"/>
    <x v="628"/>
    <x v="19"/>
    <x v="4"/>
    <x v="2"/>
    <x v="0"/>
    <x v="0"/>
    <n v="52"/>
    <d v="2013-05-23T00:00:00"/>
    <n v="23"/>
    <n v="5"/>
    <x v="7"/>
    <x v="11"/>
    <x v="631"/>
    <x v="0"/>
    <n v="0.09"/>
    <n v="8960.1299999999992"/>
    <x v="0"/>
    <s v="Seattle"/>
    <s v=""/>
    <x v="0"/>
  </r>
  <r>
    <s v="E00099"/>
    <x v="629"/>
    <x v="28"/>
    <x v="4"/>
    <x v="0"/>
    <x v="1"/>
    <x v="2"/>
    <n v="44"/>
    <d v="2011-03-01T00:00:00"/>
    <n v="1"/>
    <n v="3"/>
    <x v="5"/>
    <x v="9"/>
    <x v="632"/>
    <x v="0"/>
    <n v="0"/>
    <n v="0"/>
    <x v="0"/>
    <s v="Austin"/>
    <s v=""/>
    <x v="0"/>
  </r>
  <r>
    <s v="E00044"/>
    <x v="630"/>
    <x v="4"/>
    <x v="4"/>
    <x v="2"/>
    <x v="1"/>
    <x v="0"/>
    <n v="53"/>
    <d v="2011-11-09T00:00:00"/>
    <n v="9"/>
    <n v="11"/>
    <x v="1"/>
    <x v="9"/>
    <x v="633"/>
    <x v="1"/>
    <n v="0.32"/>
    <n v="63511.360000000001"/>
    <x v="0"/>
    <s v="Miami"/>
    <s v=""/>
    <x v="0"/>
  </r>
  <r>
    <s v="E04756"/>
    <x v="631"/>
    <x v="22"/>
    <x v="4"/>
    <x v="3"/>
    <x v="0"/>
    <x v="1"/>
    <n v="55"/>
    <d v="1994-12-24T00:00:00"/>
    <n v="24"/>
    <n v="12"/>
    <x v="8"/>
    <x v="17"/>
    <x v="634"/>
    <x v="0"/>
    <n v="0"/>
    <n v="0"/>
    <x v="0"/>
    <s v="Austin"/>
    <s v=""/>
    <x v="0"/>
  </r>
  <r>
    <s v="E04114"/>
    <x v="632"/>
    <x v="2"/>
    <x v="4"/>
    <x v="2"/>
    <x v="0"/>
    <x v="1"/>
    <n v="55"/>
    <d v="2007-03-13T00:00:00"/>
    <n v="13"/>
    <n v="3"/>
    <x v="5"/>
    <x v="5"/>
    <x v="635"/>
    <x v="1"/>
    <n v="0.24"/>
    <n v="44315.519999999997"/>
    <x v="2"/>
    <s v="Shanghai"/>
    <s v=""/>
    <x v="0"/>
  </r>
  <r>
    <s v="E01423"/>
    <x v="633"/>
    <x v="4"/>
    <x v="4"/>
    <x v="0"/>
    <x v="0"/>
    <x v="2"/>
    <n v="51"/>
    <d v="2001-07-19T00:00:00"/>
    <n v="19"/>
    <n v="7"/>
    <x v="3"/>
    <x v="12"/>
    <x v="636"/>
    <x v="1"/>
    <n v="0.33"/>
    <n v="81798.42"/>
    <x v="1"/>
    <s v="Manaus"/>
    <s v=""/>
    <x v="0"/>
  </r>
  <r>
    <s v="E03354"/>
    <x v="634"/>
    <x v="28"/>
    <x v="4"/>
    <x v="3"/>
    <x v="0"/>
    <x v="2"/>
    <n v="49"/>
    <d v="2016-06-24T00:00:00"/>
    <n v="24"/>
    <n v="6"/>
    <x v="6"/>
    <x v="15"/>
    <x v="637"/>
    <x v="2"/>
    <n v="0"/>
    <n v="0"/>
    <x v="1"/>
    <s v="Rio de Janerio"/>
    <s v=""/>
    <x v="0"/>
  </r>
  <r>
    <s v="E04359"/>
    <x v="635"/>
    <x v="27"/>
    <x v="4"/>
    <x v="3"/>
    <x v="1"/>
    <x v="2"/>
    <n v="59"/>
    <d v="2014-03-19T00:00:00"/>
    <n v="19"/>
    <n v="3"/>
    <x v="5"/>
    <x v="7"/>
    <x v="638"/>
    <x v="0"/>
    <n v="0"/>
    <n v="0"/>
    <x v="0"/>
    <s v="Seattle"/>
    <s v=""/>
    <x v="0"/>
  </r>
  <r>
    <s v="E01724"/>
    <x v="636"/>
    <x v="19"/>
    <x v="4"/>
    <x v="3"/>
    <x v="0"/>
    <x v="2"/>
    <n v="36"/>
    <d v="2020-12-27T00:00:00"/>
    <n v="27"/>
    <n v="12"/>
    <x v="8"/>
    <x v="4"/>
    <x v="21"/>
    <x v="0"/>
    <n v="7.0000000000000007E-2"/>
    <n v="4911.55"/>
    <x v="1"/>
    <s v="Manaus"/>
    <s v=""/>
    <x v="0"/>
  </r>
  <r>
    <s v="E04087"/>
    <x v="637"/>
    <x v="0"/>
    <x v="4"/>
    <x v="3"/>
    <x v="0"/>
    <x v="1"/>
    <n v="60"/>
    <d v="2000-01-29T00:00:00"/>
    <n v="29"/>
    <n v="1"/>
    <x v="0"/>
    <x v="6"/>
    <x v="639"/>
    <x v="0"/>
    <n v="7.0000000000000007E-2"/>
    <n v="7634.130000000001"/>
    <x v="2"/>
    <s v="Chengdu"/>
    <s v=""/>
    <x v="0"/>
  </r>
  <r>
    <s v="E00319"/>
    <x v="638"/>
    <x v="29"/>
    <x v="4"/>
    <x v="0"/>
    <x v="0"/>
    <x v="0"/>
    <n v="55"/>
    <d v="2013-10-18T00:00:00"/>
    <n v="18"/>
    <n v="10"/>
    <x v="10"/>
    <x v="11"/>
    <x v="640"/>
    <x v="0"/>
    <n v="0"/>
    <n v="0"/>
    <x v="0"/>
    <s v="Miami"/>
    <s v=""/>
    <x v="0"/>
  </r>
  <r>
    <s v="E04323"/>
    <x v="639"/>
    <x v="2"/>
    <x v="4"/>
    <x v="0"/>
    <x v="1"/>
    <x v="2"/>
    <n v="28"/>
    <d v="2021-01-25T00:00:00"/>
    <n v="25"/>
    <n v="1"/>
    <x v="0"/>
    <x v="3"/>
    <x v="641"/>
    <x v="1"/>
    <n v="0.23"/>
    <n v="36888.550000000003"/>
    <x v="0"/>
    <s v="Miami"/>
    <d v="2021-05-18T00:00:00"/>
    <x v="1"/>
  </r>
  <r>
    <s v="E01995"/>
    <x v="640"/>
    <x v="4"/>
    <x v="4"/>
    <x v="0"/>
    <x v="0"/>
    <x v="1"/>
    <n v="37"/>
    <d v="2011-06-25T00:00:00"/>
    <n v="25"/>
    <n v="6"/>
    <x v="6"/>
    <x v="9"/>
    <x v="642"/>
    <x v="1"/>
    <n v="0.31"/>
    <n v="68693.52"/>
    <x v="0"/>
    <s v="Columbus"/>
    <s v=""/>
    <x v="0"/>
  </r>
  <r>
    <s v="E04491"/>
    <x v="641"/>
    <x v="22"/>
    <x v="4"/>
    <x v="3"/>
    <x v="0"/>
    <x v="1"/>
    <n v="45"/>
    <d v="2000-03-02T00:00:00"/>
    <n v="2"/>
    <n v="3"/>
    <x v="5"/>
    <x v="6"/>
    <x v="643"/>
    <x v="0"/>
    <n v="0"/>
    <n v="0"/>
    <x v="0"/>
    <s v="Seattle"/>
    <s v=""/>
    <x v="0"/>
  </r>
  <r>
    <s v="E04170"/>
    <x v="642"/>
    <x v="4"/>
    <x v="4"/>
    <x v="2"/>
    <x v="0"/>
    <x v="1"/>
    <n v="26"/>
    <d v="2020-05-09T00:00:00"/>
    <n v="9"/>
    <n v="5"/>
    <x v="7"/>
    <x v="4"/>
    <x v="644"/>
    <x v="1"/>
    <n v="0.39"/>
    <n v="100058.79000000001"/>
    <x v="0"/>
    <s v="Austin"/>
    <s v=""/>
    <x v="0"/>
  </r>
  <r>
    <s v="E00929"/>
    <x v="643"/>
    <x v="27"/>
    <x v="4"/>
    <x v="1"/>
    <x v="1"/>
    <x v="2"/>
    <n v="45"/>
    <d v="2020-04-16T00:00:00"/>
    <n v="16"/>
    <n v="4"/>
    <x v="4"/>
    <x v="4"/>
    <x v="645"/>
    <x v="2"/>
    <n v="0"/>
    <n v="0"/>
    <x v="0"/>
    <s v="Miami"/>
    <s v=""/>
    <x v="0"/>
  </r>
  <r>
    <s v="E03824"/>
    <x v="644"/>
    <x v="18"/>
    <x v="4"/>
    <x v="3"/>
    <x v="0"/>
    <x v="0"/>
    <n v="37"/>
    <d v="2008-02-15T00:00:00"/>
    <n v="15"/>
    <n v="2"/>
    <x v="9"/>
    <x v="13"/>
    <x v="646"/>
    <x v="0"/>
    <n v="0"/>
    <n v="0"/>
    <x v="0"/>
    <s v="Phoenix"/>
    <s v=""/>
    <x v="0"/>
  </r>
  <r>
    <s v="E04535"/>
    <x v="645"/>
    <x v="25"/>
    <x v="4"/>
    <x v="1"/>
    <x v="1"/>
    <x v="1"/>
    <n v="57"/>
    <d v="2014-01-10T00:00:00"/>
    <n v="10"/>
    <n v="1"/>
    <x v="0"/>
    <x v="7"/>
    <x v="647"/>
    <x v="0"/>
    <n v="0"/>
    <n v="0"/>
    <x v="0"/>
    <s v="Seattle"/>
    <s v=""/>
    <x v="0"/>
  </r>
  <r>
    <s v="E01432"/>
    <x v="646"/>
    <x v="26"/>
    <x v="4"/>
    <x v="0"/>
    <x v="1"/>
    <x v="2"/>
    <n v="53"/>
    <d v="2004-08-15T00:00:00"/>
    <n v="15"/>
    <n v="8"/>
    <x v="11"/>
    <x v="20"/>
    <x v="648"/>
    <x v="2"/>
    <n v="0"/>
    <n v="0"/>
    <x v="1"/>
    <s v="Manaus"/>
    <s v=""/>
    <x v="0"/>
  </r>
  <r>
    <s v="E03890"/>
    <x v="647"/>
    <x v="27"/>
    <x v="4"/>
    <x v="0"/>
    <x v="0"/>
    <x v="1"/>
    <n v="43"/>
    <d v="2017-01-18T00:00:00"/>
    <n v="18"/>
    <n v="1"/>
    <x v="0"/>
    <x v="1"/>
    <x v="649"/>
    <x v="0"/>
    <n v="0"/>
    <n v="0"/>
    <x v="0"/>
    <s v="Chicago"/>
    <s v=""/>
    <x v="0"/>
  </r>
  <r>
    <s v="E02012"/>
    <x v="231"/>
    <x v="25"/>
    <x v="4"/>
    <x v="2"/>
    <x v="1"/>
    <x v="1"/>
    <n v="65"/>
    <d v="2003-05-08T00:00:00"/>
    <n v="8"/>
    <n v="5"/>
    <x v="7"/>
    <x v="10"/>
    <x v="650"/>
    <x v="0"/>
    <n v="0"/>
    <n v="0"/>
    <x v="0"/>
    <s v="Austin"/>
    <s v=""/>
    <x v="0"/>
  </r>
  <r>
    <s v="E01519"/>
    <x v="648"/>
    <x v="4"/>
    <x v="4"/>
    <x v="1"/>
    <x v="0"/>
    <x v="2"/>
    <n v="54"/>
    <d v="2009-08-15T00:00:00"/>
    <n v="15"/>
    <n v="8"/>
    <x v="11"/>
    <x v="22"/>
    <x v="651"/>
    <x v="1"/>
    <n v="0.39"/>
    <n v="94022.37000000001"/>
    <x v="0"/>
    <s v="Columbus"/>
    <s v=""/>
    <x v="0"/>
  </r>
  <r>
    <s v="E01366"/>
    <x v="649"/>
    <x v="19"/>
    <x v="4"/>
    <x v="2"/>
    <x v="0"/>
    <x v="3"/>
    <n v="40"/>
    <d v="2019-02-24T00:00:00"/>
    <n v="24"/>
    <n v="2"/>
    <x v="9"/>
    <x v="0"/>
    <x v="652"/>
    <x v="0"/>
    <n v="0.1"/>
    <n v="9589.9"/>
    <x v="0"/>
    <s v="Columbus"/>
    <d v="2021-03-08T00:00:00"/>
    <x v="1"/>
  </r>
  <r>
    <s v="E01591"/>
    <x v="650"/>
    <x v="18"/>
    <x v="4"/>
    <x v="3"/>
    <x v="1"/>
    <x v="1"/>
    <n v="57"/>
    <d v="1992-05-04T00:00:00"/>
    <n v="4"/>
    <n v="5"/>
    <x v="7"/>
    <x v="26"/>
    <x v="653"/>
    <x v="0"/>
    <n v="0"/>
    <n v="0"/>
    <x v="0"/>
    <s v="Austin"/>
    <d v="1994-12-18T00:00:00"/>
    <x v="1"/>
  </r>
  <r>
    <s v="E03870"/>
    <x v="651"/>
    <x v="22"/>
    <x v="4"/>
    <x v="0"/>
    <x v="1"/>
    <x v="0"/>
    <n v="30"/>
    <d v="2020-02-03T00:00:00"/>
    <n v="3"/>
    <n v="2"/>
    <x v="9"/>
    <x v="4"/>
    <x v="654"/>
    <x v="0"/>
    <n v="0"/>
    <n v="0"/>
    <x v="0"/>
    <s v="Seattle"/>
    <s v=""/>
    <x v="0"/>
  </r>
  <r>
    <s v="E01927"/>
    <x v="87"/>
    <x v="18"/>
    <x v="4"/>
    <x v="0"/>
    <x v="0"/>
    <x v="3"/>
    <n v="34"/>
    <d v="2016-02-16T00:00:00"/>
    <n v="16"/>
    <n v="2"/>
    <x v="9"/>
    <x v="15"/>
    <x v="655"/>
    <x v="2"/>
    <n v="0"/>
    <n v="0"/>
    <x v="0"/>
    <s v="Miami"/>
    <s v=""/>
    <x v="0"/>
  </r>
  <r>
    <s v="E04174"/>
    <x v="652"/>
    <x v="19"/>
    <x v="4"/>
    <x v="2"/>
    <x v="0"/>
    <x v="0"/>
    <n v="26"/>
    <d v="2019-07-10T00:00:00"/>
    <n v="10"/>
    <n v="7"/>
    <x v="3"/>
    <x v="0"/>
    <x v="656"/>
    <x v="2"/>
    <n v="0.05"/>
    <n v="3455.5"/>
    <x v="0"/>
    <s v="Chicago"/>
    <s v=""/>
    <x v="0"/>
  </r>
  <r>
    <s v="E02903"/>
    <x v="653"/>
    <x v="25"/>
    <x v="4"/>
    <x v="3"/>
    <x v="0"/>
    <x v="2"/>
    <n v="40"/>
    <d v="2021-09-26T00:00:00"/>
    <n v="26"/>
    <n v="9"/>
    <x v="2"/>
    <x v="3"/>
    <x v="657"/>
    <x v="0"/>
    <n v="0"/>
    <n v="0"/>
    <x v="0"/>
    <s v="Austin"/>
    <s v=""/>
    <x v="0"/>
  </r>
  <r>
    <s v="E01387"/>
    <x v="654"/>
    <x v="2"/>
    <x v="4"/>
    <x v="0"/>
    <x v="1"/>
    <x v="1"/>
    <n v="27"/>
    <d v="2018-01-03T00:00:00"/>
    <n v="3"/>
    <n v="1"/>
    <x v="0"/>
    <x v="8"/>
    <x v="658"/>
    <x v="1"/>
    <n v="0.2"/>
    <n v="33420"/>
    <x v="2"/>
    <s v="Chengdu"/>
    <s v=""/>
    <x v="0"/>
  </r>
  <r>
    <s v="E01363"/>
    <x v="655"/>
    <x v="18"/>
    <x v="4"/>
    <x v="3"/>
    <x v="1"/>
    <x v="0"/>
    <n v="53"/>
    <d v="1997-04-23T00:00:00"/>
    <n v="23"/>
    <n v="4"/>
    <x v="4"/>
    <x v="27"/>
    <x v="659"/>
    <x v="0"/>
    <n v="0"/>
    <n v="0"/>
    <x v="0"/>
    <s v="Miami"/>
    <s v=""/>
    <x v="0"/>
  </r>
  <r>
    <s v="E02987"/>
    <x v="656"/>
    <x v="0"/>
    <x v="4"/>
    <x v="3"/>
    <x v="0"/>
    <x v="0"/>
    <n v="30"/>
    <d v="2017-08-05T00:00:00"/>
    <n v="5"/>
    <n v="8"/>
    <x v="11"/>
    <x v="1"/>
    <x v="660"/>
    <x v="0"/>
    <n v="0.05"/>
    <n v="5995.3"/>
    <x v="0"/>
    <s v="Columbus"/>
    <s v=""/>
    <x v="0"/>
  </r>
  <r>
    <s v="E04048"/>
    <x v="657"/>
    <x v="28"/>
    <x v="4"/>
    <x v="3"/>
    <x v="0"/>
    <x v="1"/>
    <n v="51"/>
    <d v="2003-01-17T00:00:00"/>
    <n v="17"/>
    <n v="1"/>
    <x v="0"/>
    <x v="10"/>
    <x v="661"/>
    <x v="0"/>
    <n v="0"/>
    <n v="0"/>
    <x v="0"/>
    <s v="Seattle"/>
    <s v=""/>
    <x v="0"/>
  </r>
  <r>
    <s v="E03626"/>
    <x v="658"/>
    <x v="21"/>
    <x v="4"/>
    <x v="2"/>
    <x v="0"/>
    <x v="2"/>
    <n v="28"/>
    <d v="2017-09-28T00:00:00"/>
    <n v="28"/>
    <n v="9"/>
    <x v="2"/>
    <x v="1"/>
    <x v="662"/>
    <x v="0"/>
    <n v="0"/>
    <n v="0"/>
    <x v="0"/>
    <s v="Austin"/>
    <s v=""/>
    <x v="0"/>
  </r>
  <r>
    <s v="E02192"/>
    <x v="659"/>
    <x v="27"/>
    <x v="4"/>
    <x v="1"/>
    <x v="1"/>
    <x v="2"/>
    <n v="43"/>
    <d v="2010-04-22T00:00:00"/>
    <n v="22"/>
    <n v="4"/>
    <x v="4"/>
    <x v="18"/>
    <x v="663"/>
    <x v="0"/>
    <n v="0"/>
    <n v="0"/>
    <x v="1"/>
    <s v="Sao Paulo"/>
    <s v=""/>
    <x v="0"/>
  </r>
  <r>
    <s v="E04123"/>
    <x v="660"/>
    <x v="4"/>
    <x v="4"/>
    <x v="1"/>
    <x v="0"/>
    <x v="3"/>
    <n v="59"/>
    <d v="2010-12-30T00:00:00"/>
    <n v="30"/>
    <n v="12"/>
    <x v="8"/>
    <x v="18"/>
    <x v="664"/>
    <x v="1"/>
    <n v="0.36"/>
    <n v="88782.84"/>
    <x v="0"/>
    <s v="Miami"/>
    <s v=""/>
    <x v="0"/>
  </r>
  <r>
    <s v="E03694"/>
    <x v="661"/>
    <x v="26"/>
    <x v="4"/>
    <x v="3"/>
    <x v="0"/>
    <x v="0"/>
    <n v="51"/>
    <d v="2014-02-27T00:00:00"/>
    <n v="27"/>
    <n v="2"/>
    <x v="9"/>
    <x v="7"/>
    <x v="665"/>
    <x v="2"/>
    <n v="0"/>
    <n v="0"/>
    <x v="0"/>
    <s v="Miami"/>
    <d v="2017-12-22T00:00:00"/>
    <x v="1"/>
  </r>
  <r>
    <s v="E03227"/>
    <x v="662"/>
    <x v="20"/>
    <x v="4"/>
    <x v="1"/>
    <x v="0"/>
    <x v="0"/>
    <n v="38"/>
    <d v="2015-04-19T00:00:00"/>
    <n v="19"/>
    <n v="4"/>
    <x v="4"/>
    <x v="2"/>
    <x v="666"/>
    <x v="2"/>
    <n v="0"/>
    <n v="0"/>
    <x v="0"/>
    <s v="Seattle"/>
    <s v=""/>
    <x v="0"/>
  </r>
  <r>
    <s v="E02258"/>
    <x v="663"/>
    <x v="21"/>
    <x v="4"/>
    <x v="2"/>
    <x v="1"/>
    <x v="1"/>
    <n v="36"/>
    <d v="2016-04-29T00:00:00"/>
    <n v="29"/>
    <n v="4"/>
    <x v="4"/>
    <x v="15"/>
    <x v="667"/>
    <x v="0"/>
    <n v="0"/>
    <n v="0"/>
    <x v="0"/>
    <s v="Austin"/>
    <s v=""/>
    <x v="0"/>
  </r>
  <r>
    <s v="E02440"/>
    <x v="664"/>
    <x v="27"/>
    <x v="4"/>
    <x v="3"/>
    <x v="0"/>
    <x v="0"/>
    <n v="54"/>
    <d v="1992-06-30T00:00:00"/>
    <n v="30"/>
    <n v="6"/>
    <x v="6"/>
    <x v="26"/>
    <x v="668"/>
    <x v="2"/>
    <n v="0"/>
    <n v="0"/>
    <x v="0"/>
    <s v="Chicago"/>
    <d v="2014-10-26T00:00:00"/>
    <x v="1"/>
  </r>
  <r>
    <s v="E01649"/>
    <x v="665"/>
    <x v="19"/>
    <x v="4"/>
    <x v="0"/>
    <x v="1"/>
    <x v="2"/>
    <n v="46"/>
    <d v="2017-04-24T00:00:00"/>
    <n v="24"/>
    <n v="4"/>
    <x v="4"/>
    <x v="1"/>
    <x v="669"/>
    <x v="0"/>
    <n v="0.09"/>
    <n v="6971.49"/>
    <x v="1"/>
    <s v="Sao Paulo"/>
    <s v=""/>
    <x v="0"/>
  </r>
  <r>
    <s v="E02798"/>
    <x v="666"/>
    <x v="26"/>
    <x v="4"/>
    <x v="1"/>
    <x v="0"/>
    <x v="0"/>
    <n v="48"/>
    <d v="2002-02-11T00:00:00"/>
    <n v="11"/>
    <n v="2"/>
    <x v="9"/>
    <x v="23"/>
    <x v="670"/>
    <x v="2"/>
    <n v="0"/>
    <n v="0"/>
    <x v="0"/>
    <s v="Austin"/>
    <s v=""/>
    <x v="0"/>
  </r>
  <r>
    <s v="E01429"/>
    <x v="667"/>
    <x v="30"/>
    <x v="4"/>
    <x v="2"/>
    <x v="0"/>
    <x v="0"/>
    <n v="48"/>
    <d v="2006-09-27T00:00:00"/>
    <n v="27"/>
    <n v="9"/>
    <x v="2"/>
    <x v="16"/>
    <x v="671"/>
    <x v="0"/>
    <n v="0"/>
    <n v="0"/>
    <x v="0"/>
    <s v="Seattle"/>
    <d v="2007-04-08T00:00:00"/>
    <x v="1"/>
  </r>
  <r>
    <s v="E00494"/>
    <x v="668"/>
    <x v="29"/>
    <x v="4"/>
    <x v="3"/>
    <x v="0"/>
    <x v="2"/>
    <n v="39"/>
    <d v="2016-10-21T00:00:00"/>
    <n v="21"/>
    <n v="10"/>
    <x v="10"/>
    <x v="15"/>
    <x v="672"/>
    <x v="0"/>
    <n v="0"/>
    <n v="0"/>
    <x v="1"/>
    <s v="Manaus"/>
    <s v=""/>
    <x v="0"/>
  </r>
  <r>
    <s v="E04732"/>
    <x v="669"/>
    <x v="24"/>
    <x v="4"/>
    <x v="2"/>
    <x v="0"/>
    <x v="2"/>
    <n v="48"/>
    <d v="2005-07-27T00:00:00"/>
    <n v="27"/>
    <n v="7"/>
    <x v="3"/>
    <x v="24"/>
    <x v="673"/>
    <x v="2"/>
    <n v="0"/>
    <n v="0"/>
    <x v="0"/>
    <s v="Chicago"/>
    <d v="2006-04-22T00:00:00"/>
    <x v="1"/>
  </r>
  <r>
    <s v="E00981"/>
    <x v="670"/>
    <x v="25"/>
    <x v="4"/>
    <x v="3"/>
    <x v="0"/>
    <x v="1"/>
    <n v="57"/>
    <d v="2003-06-26T00:00:00"/>
    <n v="26"/>
    <n v="6"/>
    <x v="6"/>
    <x v="10"/>
    <x v="674"/>
    <x v="2"/>
    <n v="0"/>
    <n v="0"/>
    <x v="0"/>
    <s v="Columbus"/>
    <s v=""/>
    <x v="0"/>
  </r>
  <r>
    <s v="E04547"/>
    <x v="671"/>
    <x v="21"/>
    <x v="4"/>
    <x v="2"/>
    <x v="1"/>
    <x v="0"/>
    <n v="49"/>
    <d v="2014-03-05T00:00:00"/>
    <n v="5"/>
    <n v="3"/>
    <x v="5"/>
    <x v="7"/>
    <x v="675"/>
    <x v="0"/>
    <n v="0"/>
    <n v="0"/>
    <x v="0"/>
    <s v="Chicago"/>
    <s v=""/>
    <x v="0"/>
  </r>
  <r>
    <s v="E03248"/>
    <x v="672"/>
    <x v="6"/>
    <x v="4"/>
    <x v="1"/>
    <x v="1"/>
    <x v="0"/>
    <n v="43"/>
    <d v="2015-03-27T00:00:00"/>
    <n v="27"/>
    <n v="3"/>
    <x v="5"/>
    <x v="2"/>
    <x v="676"/>
    <x v="0"/>
    <n v="0.12"/>
    <n v="14438.519999999999"/>
    <x v="0"/>
    <s v="Austin"/>
    <s v=""/>
    <x v="0"/>
  </r>
  <r>
    <s v="E04444"/>
    <x v="673"/>
    <x v="20"/>
    <x v="4"/>
    <x v="0"/>
    <x v="1"/>
    <x v="2"/>
    <n v="61"/>
    <d v="2014-08-10T00:00:00"/>
    <n v="10"/>
    <n v="8"/>
    <x v="11"/>
    <x v="7"/>
    <x v="677"/>
    <x v="2"/>
    <n v="0"/>
    <n v="0"/>
    <x v="0"/>
    <s v="Phoenix"/>
    <s v=""/>
    <x v="0"/>
  </r>
  <r>
    <s v="E02005"/>
    <x v="674"/>
    <x v="21"/>
    <x v="4"/>
    <x v="0"/>
    <x v="1"/>
    <x v="1"/>
    <n v="36"/>
    <d v="2014-11-21T00:00:00"/>
    <n v="21"/>
    <n v="11"/>
    <x v="1"/>
    <x v="7"/>
    <x v="678"/>
    <x v="0"/>
    <n v="0"/>
    <n v="0"/>
    <x v="0"/>
    <s v="Miami"/>
    <s v=""/>
    <x v="0"/>
  </r>
  <r>
    <s v="E01895"/>
    <x v="675"/>
    <x v="20"/>
    <x v="4"/>
    <x v="0"/>
    <x v="0"/>
    <x v="1"/>
    <n v="25"/>
    <d v="2021-01-17T00:00:00"/>
    <n v="17"/>
    <n v="1"/>
    <x v="0"/>
    <x v="3"/>
    <x v="679"/>
    <x v="2"/>
    <n v="0"/>
    <n v="0"/>
    <x v="2"/>
    <s v="Chongqing"/>
    <s v=""/>
    <x v="0"/>
  </r>
  <r>
    <s v="E03928"/>
    <x v="676"/>
    <x v="20"/>
    <x v="4"/>
    <x v="1"/>
    <x v="0"/>
    <x v="1"/>
    <n v="61"/>
    <d v="2000-09-24T00:00:00"/>
    <n v="24"/>
    <n v="9"/>
    <x v="2"/>
    <x v="6"/>
    <x v="680"/>
    <x v="2"/>
    <n v="0"/>
    <n v="0"/>
    <x v="0"/>
    <s v="Miami"/>
    <s v=""/>
    <x v="0"/>
  </r>
  <r>
    <s v="E04109"/>
    <x v="677"/>
    <x v="20"/>
    <x v="4"/>
    <x v="0"/>
    <x v="1"/>
    <x v="0"/>
    <n v="55"/>
    <d v="2004-04-30T00:00:00"/>
    <n v="30"/>
    <n v="4"/>
    <x v="4"/>
    <x v="20"/>
    <x v="681"/>
    <x v="2"/>
    <n v="0"/>
    <n v="0"/>
    <x v="0"/>
    <s v="Austin"/>
    <s v=""/>
    <x v="0"/>
  </r>
  <r>
    <s v="E00639"/>
    <x v="678"/>
    <x v="25"/>
    <x v="4"/>
    <x v="3"/>
    <x v="0"/>
    <x v="1"/>
    <n v="54"/>
    <d v="1998-06-15T00:00:00"/>
    <n v="15"/>
    <n v="6"/>
    <x v="6"/>
    <x v="25"/>
    <x v="682"/>
    <x v="0"/>
    <n v="0"/>
    <n v="0"/>
    <x v="0"/>
    <s v="Phoenix"/>
    <s v=""/>
    <x v="0"/>
  </r>
  <r>
    <s v="E04189"/>
    <x v="679"/>
    <x v="23"/>
    <x v="4"/>
    <x v="0"/>
    <x v="1"/>
    <x v="1"/>
    <n v="33"/>
    <d v="2014-06-29T00:00:00"/>
    <n v="29"/>
    <n v="6"/>
    <x v="6"/>
    <x v="7"/>
    <x v="683"/>
    <x v="0"/>
    <n v="0"/>
    <n v="0"/>
    <x v="2"/>
    <s v="Chengdu"/>
    <s v=""/>
    <x v="0"/>
  </r>
  <r>
    <s v="E03583"/>
    <x v="680"/>
    <x v="22"/>
    <x v="4"/>
    <x v="2"/>
    <x v="0"/>
    <x v="0"/>
    <n v="48"/>
    <d v="2010-09-14T00:00:00"/>
    <n v="14"/>
    <n v="9"/>
    <x v="2"/>
    <x v="18"/>
    <x v="684"/>
    <x v="0"/>
    <n v="0"/>
    <n v="0"/>
    <x v="0"/>
    <s v="Phoenix"/>
    <s v=""/>
    <x v="0"/>
  </r>
  <r>
    <s v="E02428"/>
    <x v="681"/>
    <x v="19"/>
    <x v="4"/>
    <x v="1"/>
    <x v="0"/>
    <x v="1"/>
    <n v="35"/>
    <d v="2016-05-03T00:00:00"/>
    <n v="3"/>
    <n v="5"/>
    <x v="7"/>
    <x v="15"/>
    <x v="685"/>
    <x v="0"/>
    <n v="0.05"/>
    <n v="3694.9500000000003"/>
    <x v="2"/>
    <s v="Chengdu"/>
    <s v=""/>
    <x v="0"/>
  </r>
  <r>
    <s v="E03830"/>
    <x v="682"/>
    <x v="18"/>
    <x v="4"/>
    <x v="1"/>
    <x v="1"/>
    <x v="1"/>
    <n v="56"/>
    <d v="1996-06-22T00:00:00"/>
    <n v="22"/>
    <n v="6"/>
    <x v="6"/>
    <x v="14"/>
    <x v="686"/>
    <x v="0"/>
    <n v="0"/>
    <n v="0"/>
    <x v="0"/>
    <s v="Seattle"/>
    <s v=""/>
    <x v="0"/>
  </r>
  <r>
    <s v="E04079"/>
    <x v="683"/>
    <x v="23"/>
    <x v="4"/>
    <x v="0"/>
    <x v="0"/>
    <x v="0"/>
    <n v="41"/>
    <d v="2017-10-05T00:00:00"/>
    <n v="5"/>
    <n v="10"/>
    <x v="10"/>
    <x v="1"/>
    <x v="687"/>
    <x v="2"/>
    <n v="0"/>
    <n v="0"/>
    <x v="0"/>
    <s v="Miami"/>
    <s v=""/>
    <x v="0"/>
  </r>
  <r>
    <s v="E04972"/>
    <x v="684"/>
    <x v="24"/>
    <x v="4"/>
    <x v="3"/>
    <x v="1"/>
    <x v="1"/>
    <n v="29"/>
    <d v="2017-11-09T00:00:00"/>
    <n v="9"/>
    <n v="11"/>
    <x v="1"/>
    <x v="1"/>
    <x v="688"/>
    <x v="2"/>
    <n v="0"/>
    <n v="0"/>
    <x v="0"/>
    <s v="Miami"/>
    <s v=""/>
    <x v="0"/>
  </r>
  <r>
    <s v="E01834"/>
    <x v="685"/>
    <x v="27"/>
    <x v="4"/>
    <x v="0"/>
    <x v="1"/>
    <x v="0"/>
    <n v="64"/>
    <d v="2004-07-08T00:00:00"/>
    <n v="8"/>
    <n v="7"/>
    <x v="3"/>
    <x v="20"/>
    <x v="689"/>
    <x v="0"/>
    <n v="0"/>
    <n v="0"/>
    <x v="0"/>
    <s v="Seattle"/>
    <s v=""/>
    <x v="0"/>
  </r>
  <r>
    <s v="E01898"/>
    <x v="686"/>
    <x v="28"/>
    <x v="4"/>
    <x v="3"/>
    <x v="0"/>
    <x v="1"/>
    <n v="29"/>
    <d v="2021-06-28T00:00:00"/>
    <n v="28"/>
    <n v="6"/>
    <x v="6"/>
    <x v="3"/>
    <x v="690"/>
    <x v="0"/>
    <n v="0"/>
    <n v="0"/>
    <x v="0"/>
    <s v="Seattle"/>
    <s v=""/>
    <x v="0"/>
  </r>
  <r>
    <s v="E00862"/>
    <x v="687"/>
    <x v="26"/>
    <x v="4"/>
    <x v="2"/>
    <x v="0"/>
    <x v="2"/>
    <n v="64"/>
    <d v="2020-06-27T00:00:00"/>
    <n v="27"/>
    <n v="6"/>
    <x v="6"/>
    <x v="4"/>
    <x v="691"/>
    <x v="2"/>
    <n v="0"/>
    <n v="0"/>
    <x v="1"/>
    <s v="Manaus"/>
    <s v=""/>
    <x v="0"/>
  </r>
  <r>
    <s v="E02576"/>
    <x v="688"/>
    <x v="0"/>
    <x v="4"/>
    <x v="2"/>
    <x v="1"/>
    <x v="1"/>
    <n v="55"/>
    <d v="2005-02-08T00:00:00"/>
    <n v="8"/>
    <n v="2"/>
    <x v="9"/>
    <x v="24"/>
    <x v="692"/>
    <x v="0"/>
    <n v="0.05"/>
    <n v="5757.25"/>
    <x v="2"/>
    <s v="Chongqing"/>
    <s v=""/>
    <x v="0"/>
  </r>
  <r>
    <s v="E00035"/>
    <x v="689"/>
    <x v="22"/>
    <x v="4"/>
    <x v="0"/>
    <x v="1"/>
    <x v="2"/>
    <n v="43"/>
    <d v="2009-03-13T00:00:00"/>
    <n v="13"/>
    <n v="3"/>
    <x v="5"/>
    <x v="22"/>
    <x v="693"/>
    <x v="2"/>
    <n v="0"/>
    <n v="0"/>
    <x v="1"/>
    <s v="Manaus"/>
    <s v=""/>
    <x v="0"/>
  </r>
  <r>
    <s v="E00465"/>
    <x v="690"/>
    <x v="18"/>
    <x v="4"/>
    <x v="0"/>
    <x v="1"/>
    <x v="1"/>
    <n v="45"/>
    <d v="2002-07-08T00:00:00"/>
    <n v="8"/>
    <n v="7"/>
    <x v="3"/>
    <x v="23"/>
    <x v="694"/>
    <x v="0"/>
    <n v="0"/>
    <n v="0"/>
    <x v="2"/>
    <s v="Chengdu"/>
    <s v=""/>
    <x v="0"/>
  </r>
  <r>
    <s v="E04697"/>
    <x v="691"/>
    <x v="21"/>
    <x v="4"/>
    <x v="1"/>
    <x v="1"/>
    <x v="0"/>
    <n v="61"/>
    <d v="2005-02-09T00:00:00"/>
    <n v="9"/>
    <n v="2"/>
    <x v="9"/>
    <x v="24"/>
    <x v="695"/>
    <x v="2"/>
    <n v="0"/>
    <n v="0"/>
    <x v="0"/>
    <s v="Chicago"/>
    <s v=""/>
    <x v="0"/>
  </r>
  <r>
    <s v="E00592"/>
    <x v="692"/>
    <x v="25"/>
    <x v="4"/>
    <x v="0"/>
    <x v="1"/>
    <x v="0"/>
    <n v="57"/>
    <d v="1996-02-18T00:00:00"/>
    <n v="18"/>
    <n v="2"/>
    <x v="9"/>
    <x v="14"/>
    <x v="696"/>
    <x v="0"/>
    <n v="0"/>
    <n v="0"/>
    <x v="0"/>
    <s v="Austin"/>
    <d v="1996-12-14T00:00:00"/>
    <x v="1"/>
  </r>
  <r>
    <s v="E03332"/>
    <x v="693"/>
    <x v="22"/>
    <x v="4"/>
    <x v="0"/>
    <x v="1"/>
    <x v="1"/>
    <n v="50"/>
    <d v="2021-09-06T00:00:00"/>
    <n v="6"/>
    <n v="9"/>
    <x v="2"/>
    <x v="3"/>
    <x v="697"/>
    <x v="0"/>
    <n v="0"/>
    <n v="0"/>
    <x v="2"/>
    <s v="Shanghai"/>
    <s v=""/>
    <x v="0"/>
  </r>
  <r>
    <s v="E03278"/>
    <x v="694"/>
    <x v="27"/>
    <x v="4"/>
    <x v="1"/>
    <x v="1"/>
    <x v="0"/>
    <n v="45"/>
    <d v="2017-11-03T00:00:00"/>
    <n v="3"/>
    <n v="11"/>
    <x v="1"/>
    <x v="1"/>
    <x v="698"/>
    <x v="2"/>
    <n v="0"/>
    <n v="0"/>
    <x v="0"/>
    <s v="Austin"/>
    <s v=""/>
    <x v="0"/>
  </r>
  <r>
    <s v="E03240"/>
    <x v="695"/>
    <x v="4"/>
    <x v="4"/>
    <x v="2"/>
    <x v="0"/>
    <x v="2"/>
    <n v="42"/>
    <d v="2010-11-29T00:00:00"/>
    <n v="29"/>
    <n v="11"/>
    <x v="1"/>
    <x v="18"/>
    <x v="699"/>
    <x v="1"/>
    <n v="0.32"/>
    <n v="59752"/>
    <x v="1"/>
    <s v="Manaus"/>
    <s v=""/>
    <x v="0"/>
  </r>
  <r>
    <s v="E00555"/>
    <x v="696"/>
    <x v="23"/>
    <x v="4"/>
    <x v="1"/>
    <x v="1"/>
    <x v="1"/>
    <n v="45"/>
    <d v="2006-12-18T00:00:00"/>
    <n v="18"/>
    <n v="12"/>
    <x v="8"/>
    <x v="16"/>
    <x v="700"/>
    <x v="2"/>
    <n v="0"/>
    <n v="0"/>
    <x v="2"/>
    <s v="Chongqing"/>
    <s v=""/>
    <x v="0"/>
  </r>
  <r>
    <s v="E03149"/>
    <x v="697"/>
    <x v="28"/>
    <x v="4"/>
    <x v="1"/>
    <x v="1"/>
    <x v="0"/>
    <n v="26"/>
    <d v="2021-03-11T00:00:00"/>
    <n v="11"/>
    <n v="3"/>
    <x v="5"/>
    <x v="3"/>
    <x v="701"/>
    <x v="0"/>
    <n v="0"/>
    <n v="0"/>
    <x v="0"/>
    <s v="Austin"/>
    <s v=""/>
    <x v="0"/>
  </r>
  <r>
    <s v="E04380"/>
    <x v="698"/>
    <x v="0"/>
    <x v="4"/>
    <x v="1"/>
    <x v="1"/>
    <x v="0"/>
    <n v="51"/>
    <d v="2020-03-13T00:00:00"/>
    <n v="13"/>
    <n v="3"/>
    <x v="5"/>
    <x v="4"/>
    <x v="702"/>
    <x v="0"/>
    <n v="0.09"/>
    <n v="9647.5499999999993"/>
    <x v="0"/>
    <s v="Austin"/>
    <s v=""/>
    <x v="0"/>
  </r>
  <r>
    <s v="E02035"/>
    <x v="699"/>
    <x v="29"/>
    <x v="4"/>
    <x v="0"/>
    <x v="0"/>
    <x v="1"/>
    <n v="45"/>
    <d v="2010-03-16T00:00:00"/>
    <n v="16"/>
    <n v="3"/>
    <x v="5"/>
    <x v="18"/>
    <x v="703"/>
    <x v="0"/>
    <n v="0"/>
    <n v="0"/>
    <x v="2"/>
    <s v="Chengdu"/>
    <s v=""/>
    <x v="0"/>
  </r>
  <r>
    <s v="E03595"/>
    <x v="700"/>
    <x v="21"/>
    <x v="4"/>
    <x v="1"/>
    <x v="0"/>
    <x v="0"/>
    <n v="61"/>
    <d v="2019-08-26T00:00:00"/>
    <n v="26"/>
    <n v="8"/>
    <x v="11"/>
    <x v="0"/>
    <x v="704"/>
    <x v="0"/>
    <n v="0"/>
    <n v="0"/>
    <x v="0"/>
    <s v="Seattle"/>
    <s v=""/>
    <x v="0"/>
  </r>
  <r>
    <s v="E02135"/>
    <x v="701"/>
    <x v="22"/>
    <x v="4"/>
    <x v="3"/>
    <x v="0"/>
    <x v="2"/>
    <n v="30"/>
    <d v="2017-02-11T00:00:00"/>
    <n v="11"/>
    <n v="2"/>
    <x v="9"/>
    <x v="1"/>
    <x v="705"/>
    <x v="0"/>
    <n v="0"/>
    <n v="0"/>
    <x v="0"/>
    <s v="Austin"/>
    <s v=""/>
    <x v="0"/>
  </r>
  <r>
    <s v="E02217"/>
    <x v="702"/>
    <x v="23"/>
    <x v="4"/>
    <x v="3"/>
    <x v="0"/>
    <x v="3"/>
    <n v="61"/>
    <d v="2004-01-27T00:00:00"/>
    <n v="27"/>
    <n v="1"/>
    <x v="0"/>
    <x v="20"/>
    <x v="706"/>
    <x v="0"/>
    <n v="0"/>
    <n v="0"/>
    <x v="0"/>
    <s v="Austin"/>
    <s v=""/>
    <x v="0"/>
  </r>
  <r>
    <s v="E03519"/>
    <x v="703"/>
    <x v="19"/>
    <x v="4"/>
    <x v="1"/>
    <x v="1"/>
    <x v="1"/>
    <n v="48"/>
    <d v="2014-04-20T00:00:00"/>
    <n v="20"/>
    <n v="4"/>
    <x v="4"/>
    <x v="7"/>
    <x v="707"/>
    <x v="0"/>
    <n v="7.0000000000000007E-2"/>
    <n v="6417.5300000000007"/>
    <x v="2"/>
    <s v="Chongqing"/>
    <s v=""/>
    <x v="0"/>
  </r>
  <r>
    <s v="E01125"/>
    <x v="704"/>
    <x v="24"/>
    <x v="4"/>
    <x v="0"/>
    <x v="0"/>
    <x v="1"/>
    <n v="34"/>
    <d v="2018-11-10T00:00:00"/>
    <n v="10"/>
    <n v="11"/>
    <x v="1"/>
    <x v="8"/>
    <x v="708"/>
    <x v="2"/>
    <n v="0"/>
    <n v="0"/>
    <x v="2"/>
    <s v="Shanghai"/>
    <s v=""/>
    <x v="0"/>
  </r>
  <r>
    <s v="E00102"/>
    <x v="705"/>
    <x v="23"/>
    <x v="4"/>
    <x v="1"/>
    <x v="1"/>
    <x v="2"/>
    <n v="36"/>
    <d v="2021-01-21T00:00:00"/>
    <n v="21"/>
    <n v="1"/>
    <x v="0"/>
    <x v="3"/>
    <x v="709"/>
    <x v="0"/>
    <n v="0"/>
    <n v="0"/>
    <x v="1"/>
    <s v="Rio de Janerio"/>
    <s v=""/>
    <x v="0"/>
  </r>
  <r>
    <s v="E03455"/>
    <x v="706"/>
    <x v="26"/>
    <x v="4"/>
    <x v="2"/>
    <x v="1"/>
    <x v="0"/>
    <n v="52"/>
    <d v="2005-02-23T00:00:00"/>
    <n v="23"/>
    <n v="2"/>
    <x v="9"/>
    <x v="24"/>
    <x v="710"/>
    <x v="2"/>
    <n v="0"/>
    <n v="0"/>
    <x v="0"/>
    <s v="Chicago"/>
    <s v=""/>
    <x v="0"/>
  </r>
  <r>
    <s v="E02274"/>
    <x v="707"/>
    <x v="30"/>
    <x v="4"/>
    <x v="0"/>
    <x v="1"/>
    <x v="0"/>
    <n v="36"/>
    <d v="2010-08-23T00:00:00"/>
    <n v="23"/>
    <n v="8"/>
    <x v="11"/>
    <x v="18"/>
    <x v="711"/>
    <x v="2"/>
    <n v="0"/>
    <n v="0"/>
    <x v="0"/>
    <s v="Phoenix"/>
    <s v=""/>
    <x v="0"/>
  </r>
  <r>
    <s v="E02848"/>
    <x v="345"/>
    <x v="25"/>
    <x v="4"/>
    <x v="2"/>
    <x v="0"/>
    <x v="1"/>
    <n v="55"/>
    <d v="2016-11-09T00:00:00"/>
    <n v="9"/>
    <n v="11"/>
    <x v="1"/>
    <x v="15"/>
    <x v="712"/>
    <x v="0"/>
    <n v="0"/>
    <n v="0"/>
    <x v="2"/>
    <s v="Chongqing"/>
    <s v=""/>
    <x v="0"/>
  </r>
  <r>
    <s v="E03296"/>
    <x v="708"/>
    <x v="27"/>
    <x v="4"/>
    <x v="1"/>
    <x v="1"/>
    <x v="1"/>
    <n v="39"/>
    <d v="2020-04-22T00:00:00"/>
    <n v="22"/>
    <n v="4"/>
    <x v="4"/>
    <x v="4"/>
    <x v="713"/>
    <x v="0"/>
    <n v="0"/>
    <n v="0"/>
    <x v="0"/>
    <s v="Miami"/>
    <s v=""/>
    <x v="0"/>
  </r>
  <r>
    <s v="E01339"/>
    <x v="709"/>
    <x v="24"/>
    <x v="4"/>
    <x v="0"/>
    <x v="0"/>
    <x v="2"/>
    <n v="26"/>
    <d v="2019-04-14T00:00:00"/>
    <n v="14"/>
    <n v="4"/>
    <x v="4"/>
    <x v="0"/>
    <x v="714"/>
    <x v="0"/>
    <n v="0"/>
    <n v="0"/>
    <x v="0"/>
    <s v="Columbus"/>
    <d v="2021-01-15T00:00:00"/>
    <x v="1"/>
  </r>
  <r>
    <s v="E00869"/>
    <x v="710"/>
    <x v="22"/>
    <x v="4"/>
    <x v="0"/>
    <x v="1"/>
    <x v="1"/>
    <n v="33"/>
    <d v="2017-10-21T00:00:00"/>
    <n v="21"/>
    <n v="10"/>
    <x v="10"/>
    <x v="1"/>
    <x v="715"/>
    <x v="2"/>
    <n v="0"/>
    <n v="0"/>
    <x v="0"/>
    <s v="Columbus"/>
    <s v=""/>
    <x v="0"/>
  </r>
  <r>
    <s v="E04978"/>
    <x v="711"/>
    <x v="21"/>
    <x v="4"/>
    <x v="2"/>
    <x v="1"/>
    <x v="0"/>
    <n v="45"/>
    <d v="2009-04-05T00:00:00"/>
    <n v="5"/>
    <n v="4"/>
    <x v="4"/>
    <x v="22"/>
    <x v="716"/>
    <x v="2"/>
    <n v="0"/>
    <n v="0"/>
    <x v="0"/>
    <s v="Miami"/>
    <s v=""/>
    <x v="0"/>
  </r>
  <r>
    <s v="E04089"/>
    <x v="712"/>
    <x v="6"/>
    <x v="4"/>
    <x v="0"/>
    <x v="0"/>
    <x v="1"/>
    <n v="46"/>
    <d v="2017-12-16T00:00:00"/>
    <n v="16"/>
    <n v="12"/>
    <x v="8"/>
    <x v="1"/>
    <x v="717"/>
    <x v="0"/>
    <n v="0.12"/>
    <n v="16405.919999999998"/>
    <x v="0"/>
    <s v="Austin"/>
    <s v=""/>
    <x v="0"/>
  </r>
  <r>
    <s v="E01722"/>
    <x v="713"/>
    <x v="0"/>
    <x v="4"/>
    <x v="0"/>
    <x v="0"/>
    <x v="1"/>
    <n v="45"/>
    <d v="2015-01-22T00:00:00"/>
    <n v="22"/>
    <n v="1"/>
    <x v="0"/>
    <x v="2"/>
    <x v="718"/>
    <x v="0"/>
    <n v="0.1"/>
    <n v="10128.800000000001"/>
    <x v="0"/>
    <s v="Phoenix"/>
    <s v=""/>
    <x v="0"/>
  </r>
  <r>
    <s v="E00640"/>
    <x v="714"/>
    <x v="22"/>
    <x v="4"/>
    <x v="0"/>
    <x v="1"/>
    <x v="3"/>
    <n v="37"/>
    <d v="2016-04-27T00:00:00"/>
    <n v="27"/>
    <n v="4"/>
    <x v="4"/>
    <x v="15"/>
    <x v="719"/>
    <x v="0"/>
    <n v="0"/>
    <n v="0"/>
    <x v="0"/>
    <s v="Chicago"/>
    <s v=""/>
    <x v="0"/>
  </r>
  <r>
    <s v="E04670"/>
    <x v="715"/>
    <x v="28"/>
    <x v="4"/>
    <x v="1"/>
    <x v="0"/>
    <x v="1"/>
    <n v="34"/>
    <d v="2019-09-20T00:00:00"/>
    <n v="20"/>
    <n v="9"/>
    <x v="2"/>
    <x v="0"/>
    <x v="720"/>
    <x v="0"/>
    <n v="0"/>
    <n v="0"/>
    <x v="2"/>
    <s v="Beijing"/>
    <s v=""/>
    <x v="0"/>
  </r>
  <r>
    <s v="E02888"/>
    <x v="716"/>
    <x v="6"/>
    <x v="4"/>
    <x v="1"/>
    <x v="0"/>
    <x v="2"/>
    <n v="33"/>
    <d v="2012-12-24T00:00:00"/>
    <n v="24"/>
    <n v="12"/>
    <x v="8"/>
    <x v="21"/>
    <x v="721"/>
    <x v="0"/>
    <n v="0.1"/>
    <n v="13254.400000000001"/>
    <x v="1"/>
    <s v="Rio de Janerio"/>
    <s v=""/>
    <x v="0"/>
  </r>
  <r>
    <s v="E01611"/>
    <x v="717"/>
    <x v="19"/>
    <x v="4"/>
    <x v="1"/>
    <x v="1"/>
    <x v="1"/>
    <n v="36"/>
    <d v="2014-11-29T00:00:00"/>
    <n v="29"/>
    <n v="11"/>
    <x v="1"/>
    <x v="7"/>
    <x v="722"/>
    <x v="0"/>
    <n v="0.08"/>
    <n v="7098.4000000000005"/>
    <x v="2"/>
    <s v="Chongqing"/>
    <s v=""/>
    <x v="0"/>
  </r>
  <r>
    <s v="E03168"/>
    <x v="718"/>
    <x v="6"/>
    <x v="4"/>
    <x v="0"/>
    <x v="1"/>
    <x v="1"/>
    <n v="53"/>
    <d v="1997-04-12T00:00:00"/>
    <n v="12"/>
    <n v="4"/>
    <x v="4"/>
    <x v="27"/>
    <x v="723"/>
    <x v="1"/>
    <n v="0.1"/>
    <n v="15438.800000000001"/>
    <x v="0"/>
    <s v="Seattle"/>
    <s v=""/>
    <x v="0"/>
  </r>
  <r>
    <s v="E03691"/>
    <x v="719"/>
    <x v="27"/>
    <x v="4"/>
    <x v="1"/>
    <x v="0"/>
    <x v="2"/>
    <n v="55"/>
    <d v="1993-11-17T00:00:00"/>
    <n v="17"/>
    <n v="11"/>
    <x v="1"/>
    <x v="29"/>
    <x v="724"/>
    <x v="0"/>
    <n v="0"/>
    <n v="0"/>
    <x v="0"/>
    <s v="Miami"/>
    <s v=""/>
    <x v="0"/>
  </r>
  <r>
    <s v="E00559"/>
    <x v="720"/>
    <x v="23"/>
    <x v="4"/>
    <x v="1"/>
    <x v="1"/>
    <x v="2"/>
    <n v="36"/>
    <d v="2016-11-03T00:00:00"/>
    <n v="3"/>
    <n v="11"/>
    <x v="1"/>
    <x v="15"/>
    <x v="725"/>
    <x v="0"/>
    <n v="0"/>
    <n v="0"/>
    <x v="0"/>
    <s v="Columbus"/>
    <s v=""/>
    <x v="0"/>
  </r>
  <r>
    <s v="E02221"/>
    <x v="721"/>
    <x v="26"/>
    <x v="4"/>
    <x v="1"/>
    <x v="0"/>
    <x v="2"/>
    <n v="29"/>
    <d v="2016-05-19T00:00:00"/>
    <n v="19"/>
    <n v="5"/>
    <x v="7"/>
    <x v="15"/>
    <x v="726"/>
    <x v="2"/>
    <n v="0"/>
    <n v="0"/>
    <x v="1"/>
    <s v="Rio de Janerio"/>
    <s v=""/>
    <x v="0"/>
  </r>
  <r>
    <s v="E00126"/>
    <x v="722"/>
    <x v="30"/>
    <x v="4"/>
    <x v="2"/>
    <x v="1"/>
    <x v="0"/>
    <n v="58"/>
    <d v="2016-04-26T00:00:00"/>
    <n v="26"/>
    <n v="4"/>
    <x v="4"/>
    <x v="15"/>
    <x v="727"/>
    <x v="0"/>
    <n v="0"/>
    <n v="0"/>
    <x v="0"/>
    <s v="Phoenix"/>
    <s v=""/>
    <x v="0"/>
  </r>
  <r>
    <s v="E00481"/>
    <x v="723"/>
    <x v="23"/>
    <x v="4"/>
    <x v="2"/>
    <x v="0"/>
    <x v="0"/>
    <n v="61"/>
    <d v="2016-03-08T00:00:00"/>
    <n v="8"/>
    <n v="3"/>
    <x v="5"/>
    <x v="15"/>
    <x v="728"/>
    <x v="0"/>
    <n v="0"/>
    <n v="0"/>
    <x v="0"/>
    <s v="Columbus"/>
    <s v=""/>
    <x v="0"/>
  </r>
  <r>
    <s v="E02833"/>
    <x v="724"/>
    <x v="26"/>
    <x v="4"/>
    <x v="2"/>
    <x v="0"/>
    <x v="2"/>
    <n v="45"/>
    <d v="2001-08-23T00:00:00"/>
    <n v="23"/>
    <n v="8"/>
    <x v="11"/>
    <x v="12"/>
    <x v="729"/>
    <x v="2"/>
    <n v="0"/>
    <n v="0"/>
    <x v="0"/>
    <s v="Columbus"/>
    <s v=""/>
    <x v="0"/>
  </r>
  <r>
    <s v="E03902"/>
    <x v="725"/>
    <x v="30"/>
    <x v="4"/>
    <x v="3"/>
    <x v="1"/>
    <x v="0"/>
    <n v="40"/>
    <d v="2012-02-05T00:00:00"/>
    <n v="5"/>
    <n v="2"/>
    <x v="9"/>
    <x v="21"/>
    <x v="730"/>
    <x v="2"/>
    <n v="0"/>
    <n v="0"/>
    <x v="0"/>
    <s v="Columbus"/>
    <s v=""/>
    <x v="0"/>
  </r>
  <r>
    <s v="E00287"/>
    <x v="726"/>
    <x v="28"/>
    <x v="4"/>
    <x v="3"/>
    <x v="0"/>
    <x v="2"/>
    <n v="48"/>
    <d v="2008-07-06T00:00:00"/>
    <n v="6"/>
    <n v="7"/>
    <x v="3"/>
    <x v="13"/>
    <x v="731"/>
    <x v="0"/>
    <n v="0"/>
    <n v="0"/>
    <x v="0"/>
    <s v="Chicago"/>
    <s v=""/>
    <x v="0"/>
  </r>
  <r>
    <s v="E03247"/>
    <x v="727"/>
    <x v="4"/>
    <x v="4"/>
    <x v="1"/>
    <x v="1"/>
    <x v="1"/>
    <n v="57"/>
    <d v="2016-11-11T00:00:00"/>
    <n v="11"/>
    <n v="11"/>
    <x v="1"/>
    <x v="15"/>
    <x v="732"/>
    <x v="1"/>
    <n v="0.33"/>
    <n v="81374.37000000001"/>
    <x v="0"/>
    <s v="Phoenix"/>
    <d v="2017-03-26T00:00:00"/>
    <x v="1"/>
  </r>
  <r>
    <s v="E00156"/>
    <x v="728"/>
    <x v="6"/>
    <x v="4"/>
    <x v="2"/>
    <x v="1"/>
    <x v="0"/>
    <n v="46"/>
    <d v="2002-01-09T00:00:00"/>
    <n v="9"/>
    <n v="1"/>
    <x v="0"/>
    <x v="23"/>
    <x v="733"/>
    <x v="1"/>
    <n v="0.14000000000000001"/>
    <n v="20724.900000000001"/>
    <x v="0"/>
    <s v="Phoenix"/>
    <s v=""/>
    <x v="0"/>
  </r>
  <r>
    <s v="E01578"/>
    <x v="729"/>
    <x v="6"/>
    <x v="4"/>
    <x v="2"/>
    <x v="0"/>
    <x v="1"/>
    <n v="37"/>
    <d v="2010-11-29T00:00:00"/>
    <n v="29"/>
    <n v="11"/>
    <x v="1"/>
    <x v="18"/>
    <x v="734"/>
    <x v="1"/>
    <n v="0.11"/>
    <n v="16165.710000000001"/>
    <x v="0"/>
    <s v="Columbus"/>
    <s v=""/>
    <x v="0"/>
  </r>
  <r>
    <s v="E03058"/>
    <x v="730"/>
    <x v="18"/>
    <x v="4"/>
    <x v="0"/>
    <x v="0"/>
    <x v="0"/>
    <n v="30"/>
    <d v="2015-06-14T00:00:00"/>
    <n v="14"/>
    <n v="6"/>
    <x v="6"/>
    <x v="2"/>
    <x v="735"/>
    <x v="2"/>
    <n v="0"/>
    <n v="0"/>
    <x v="0"/>
    <s v="Chicago"/>
    <s v=""/>
    <x v="0"/>
  </r>
  <r>
    <s v="E04762"/>
    <x v="731"/>
    <x v="2"/>
    <x v="4"/>
    <x v="0"/>
    <x v="1"/>
    <x v="0"/>
    <n v="46"/>
    <d v="2018-10-06T00:00:00"/>
    <n v="6"/>
    <n v="10"/>
    <x v="10"/>
    <x v="8"/>
    <x v="736"/>
    <x v="1"/>
    <n v="0.17"/>
    <n v="28264.030000000002"/>
    <x v="0"/>
    <s v="Chicago"/>
    <s v=""/>
    <x v="0"/>
  </r>
  <r>
    <s v="E01148"/>
    <x v="732"/>
    <x v="26"/>
    <x v="4"/>
    <x v="3"/>
    <x v="1"/>
    <x v="1"/>
    <n v="55"/>
    <d v="2009-01-07T00:00:00"/>
    <n v="7"/>
    <n v="1"/>
    <x v="0"/>
    <x v="22"/>
    <x v="737"/>
    <x v="2"/>
    <n v="0"/>
    <n v="0"/>
    <x v="0"/>
    <s v="Columbus"/>
    <s v=""/>
    <x v="0"/>
  </r>
  <r>
    <s v="E00549"/>
    <x v="733"/>
    <x v="4"/>
    <x v="5"/>
    <x v="2"/>
    <x v="1"/>
    <x v="1"/>
    <n v="41"/>
    <d v="2013-03-13T00:00:00"/>
    <n v="13"/>
    <n v="3"/>
    <x v="5"/>
    <x v="11"/>
    <x v="738"/>
    <x v="1"/>
    <n v="0.3"/>
    <n v="74781"/>
    <x v="0"/>
    <s v="Seattle"/>
    <s v=""/>
    <x v="0"/>
  </r>
  <r>
    <s v="E00884"/>
    <x v="734"/>
    <x v="6"/>
    <x v="5"/>
    <x v="1"/>
    <x v="1"/>
    <x v="2"/>
    <n v="64"/>
    <d v="2003-12-01T00:00:00"/>
    <n v="1"/>
    <n v="12"/>
    <x v="8"/>
    <x v="10"/>
    <x v="739"/>
    <x v="1"/>
    <n v="0.13"/>
    <n v="20127.64"/>
    <x v="0"/>
    <s v="Seattle"/>
    <s v=""/>
    <x v="0"/>
  </r>
  <r>
    <s v="E01628"/>
    <x v="735"/>
    <x v="4"/>
    <x v="5"/>
    <x v="2"/>
    <x v="0"/>
    <x v="0"/>
    <n v="27"/>
    <d v="2019-10-20T00:00:00"/>
    <n v="20"/>
    <n v="10"/>
    <x v="10"/>
    <x v="0"/>
    <x v="740"/>
    <x v="1"/>
    <n v="0.3"/>
    <n v="76926"/>
    <x v="0"/>
    <s v="Phoenix"/>
    <s v=""/>
    <x v="0"/>
  </r>
  <r>
    <s v="E03749"/>
    <x v="736"/>
    <x v="0"/>
    <x v="5"/>
    <x v="1"/>
    <x v="1"/>
    <x v="0"/>
    <n v="53"/>
    <d v="2013-11-23T00:00:00"/>
    <n v="23"/>
    <n v="11"/>
    <x v="1"/>
    <x v="11"/>
    <x v="741"/>
    <x v="0"/>
    <n v="0.05"/>
    <n v="5656.75"/>
    <x v="0"/>
    <s v="Austin"/>
    <s v=""/>
    <x v="0"/>
  </r>
  <r>
    <s v="E00586"/>
    <x v="737"/>
    <x v="6"/>
    <x v="5"/>
    <x v="2"/>
    <x v="1"/>
    <x v="0"/>
    <n v="29"/>
    <d v="2019-05-24T00:00:00"/>
    <n v="24"/>
    <n v="5"/>
    <x v="7"/>
    <x v="0"/>
    <x v="742"/>
    <x v="0"/>
    <n v="0.12"/>
    <n v="14682"/>
    <x v="0"/>
    <s v="Phoenix"/>
    <s v=""/>
    <x v="0"/>
  </r>
  <r>
    <s v="E00415"/>
    <x v="738"/>
    <x v="3"/>
    <x v="5"/>
    <x v="0"/>
    <x v="1"/>
    <x v="3"/>
    <n v="27"/>
    <d v="2021-09-21T00:00:00"/>
    <n v="21"/>
    <n v="9"/>
    <x v="2"/>
    <x v="3"/>
    <x v="743"/>
    <x v="2"/>
    <n v="0"/>
    <n v="0"/>
    <x v="0"/>
    <s v="Phoenix"/>
    <s v=""/>
    <x v="0"/>
  </r>
  <r>
    <s v="E04207"/>
    <x v="739"/>
    <x v="3"/>
    <x v="5"/>
    <x v="0"/>
    <x v="0"/>
    <x v="2"/>
    <n v="35"/>
    <d v="2011-05-15T00:00:00"/>
    <n v="15"/>
    <n v="5"/>
    <x v="7"/>
    <x v="9"/>
    <x v="744"/>
    <x v="2"/>
    <n v="0"/>
    <n v="0"/>
    <x v="0"/>
    <s v="Columbus"/>
    <s v=""/>
    <x v="0"/>
  </r>
  <r>
    <s v="E00716"/>
    <x v="740"/>
    <x v="6"/>
    <x v="5"/>
    <x v="2"/>
    <x v="0"/>
    <x v="1"/>
    <n v="45"/>
    <d v="2021-03-11T00:00:00"/>
    <n v="11"/>
    <n v="3"/>
    <x v="5"/>
    <x v="3"/>
    <x v="745"/>
    <x v="0"/>
    <n v="0.15"/>
    <n v="20259.3"/>
    <x v="2"/>
    <s v="Chengdu"/>
    <s v=""/>
    <x v="0"/>
  </r>
  <r>
    <s v="E04798"/>
    <x v="741"/>
    <x v="0"/>
    <x v="5"/>
    <x v="2"/>
    <x v="1"/>
    <x v="1"/>
    <n v="30"/>
    <d v="2016-04-24T00:00:00"/>
    <n v="24"/>
    <n v="4"/>
    <x v="4"/>
    <x v="15"/>
    <x v="746"/>
    <x v="0"/>
    <n v="7.0000000000000007E-2"/>
    <n v="8423.8700000000008"/>
    <x v="0"/>
    <s v="Seattle"/>
    <s v=""/>
    <x v="0"/>
  </r>
  <r>
    <s v="E00791"/>
    <x v="742"/>
    <x v="4"/>
    <x v="5"/>
    <x v="2"/>
    <x v="0"/>
    <x v="2"/>
    <n v="57"/>
    <d v="2003-07-26T00:00:00"/>
    <n v="26"/>
    <n v="7"/>
    <x v="3"/>
    <x v="10"/>
    <x v="747"/>
    <x v="1"/>
    <n v="0.4"/>
    <n v="82649.600000000006"/>
    <x v="1"/>
    <s v="Sao Paulo"/>
    <s v=""/>
    <x v="0"/>
  </r>
  <r>
    <s v="E00935"/>
    <x v="743"/>
    <x v="3"/>
    <x v="5"/>
    <x v="3"/>
    <x v="0"/>
    <x v="3"/>
    <n v="41"/>
    <d v="2016-09-13T00:00:00"/>
    <n v="13"/>
    <n v="9"/>
    <x v="2"/>
    <x v="15"/>
    <x v="748"/>
    <x v="2"/>
    <n v="0"/>
    <n v="0"/>
    <x v="0"/>
    <s v="Miami"/>
    <s v=""/>
    <x v="0"/>
  </r>
  <r>
    <s v="E00440"/>
    <x v="744"/>
    <x v="0"/>
    <x v="5"/>
    <x v="2"/>
    <x v="0"/>
    <x v="1"/>
    <n v="27"/>
    <d v="2018-09-25T00:00:00"/>
    <n v="25"/>
    <n v="9"/>
    <x v="2"/>
    <x v="8"/>
    <x v="749"/>
    <x v="0"/>
    <n v="0.1"/>
    <n v="11444.1"/>
    <x v="2"/>
    <s v="Chongqing"/>
    <d v="2019-12-22T00:00:00"/>
    <x v="1"/>
  </r>
  <r>
    <s v="E04131"/>
    <x v="745"/>
    <x v="1"/>
    <x v="5"/>
    <x v="3"/>
    <x v="1"/>
    <x v="2"/>
    <n v="42"/>
    <d v="2021-01-02T00:00:00"/>
    <n v="2"/>
    <n v="1"/>
    <x v="0"/>
    <x v="3"/>
    <x v="750"/>
    <x v="0"/>
    <n v="0"/>
    <n v="0"/>
    <x v="0"/>
    <s v="Seattle"/>
    <s v=""/>
    <x v="0"/>
  </r>
  <r>
    <s v="E03061"/>
    <x v="746"/>
    <x v="0"/>
    <x v="5"/>
    <x v="0"/>
    <x v="1"/>
    <x v="0"/>
    <n v="65"/>
    <d v="2011-09-07T00:00:00"/>
    <n v="7"/>
    <n v="9"/>
    <x v="2"/>
    <x v="9"/>
    <x v="751"/>
    <x v="0"/>
    <n v="0.1"/>
    <n v="10490.300000000001"/>
    <x v="0"/>
    <s v="Columbus"/>
    <s v=""/>
    <x v="0"/>
  </r>
  <r>
    <s v="E04769"/>
    <x v="747"/>
    <x v="1"/>
    <x v="5"/>
    <x v="3"/>
    <x v="1"/>
    <x v="1"/>
    <n v="39"/>
    <d v="2007-11-05T00:00:00"/>
    <n v="5"/>
    <n v="11"/>
    <x v="1"/>
    <x v="5"/>
    <x v="752"/>
    <x v="0"/>
    <n v="0"/>
    <n v="0"/>
    <x v="2"/>
    <s v="Beijing"/>
    <s v=""/>
    <x v="0"/>
  </r>
  <r>
    <s v="E00170"/>
    <x v="748"/>
    <x v="1"/>
    <x v="5"/>
    <x v="1"/>
    <x v="1"/>
    <x v="0"/>
    <n v="35"/>
    <d v="2019-09-07T00:00:00"/>
    <n v="7"/>
    <n v="9"/>
    <x v="2"/>
    <x v="0"/>
    <x v="753"/>
    <x v="0"/>
    <n v="0"/>
    <n v="0"/>
    <x v="0"/>
    <s v="Austin"/>
    <s v=""/>
    <x v="0"/>
  </r>
  <r>
    <s v="E03394"/>
    <x v="749"/>
    <x v="4"/>
    <x v="5"/>
    <x v="1"/>
    <x v="0"/>
    <x v="1"/>
    <n v="40"/>
    <d v="2009-02-28T00:00:00"/>
    <n v="28"/>
    <n v="2"/>
    <x v="9"/>
    <x v="22"/>
    <x v="754"/>
    <x v="1"/>
    <n v="0.31"/>
    <n v="75304.89"/>
    <x v="2"/>
    <s v="Chongqing"/>
    <s v=""/>
    <x v="0"/>
  </r>
  <r>
    <s v="E04630"/>
    <x v="750"/>
    <x v="0"/>
    <x v="5"/>
    <x v="0"/>
    <x v="1"/>
    <x v="0"/>
    <n v="59"/>
    <d v="2007-04-25T00:00:00"/>
    <n v="25"/>
    <n v="4"/>
    <x v="4"/>
    <x v="5"/>
    <x v="755"/>
    <x v="0"/>
    <n v="0.05"/>
    <n v="6485.4000000000005"/>
    <x v="0"/>
    <s v="Miami"/>
    <s v=""/>
    <x v="0"/>
  </r>
  <r>
    <s v="E00874"/>
    <x v="751"/>
    <x v="0"/>
    <x v="5"/>
    <x v="2"/>
    <x v="0"/>
    <x v="1"/>
    <n v="55"/>
    <d v="1994-09-18T00:00:00"/>
    <n v="18"/>
    <n v="9"/>
    <x v="2"/>
    <x v="17"/>
    <x v="756"/>
    <x v="0"/>
    <n v="0.1"/>
    <n v="10227"/>
    <x v="0"/>
    <s v="Chicago"/>
    <s v=""/>
    <x v="0"/>
  </r>
  <r>
    <s v="E03446"/>
    <x v="752"/>
    <x v="0"/>
    <x v="5"/>
    <x v="2"/>
    <x v="0"/>
    <x v="0"/>
    <n v="51"/>
    <d v="2020-07-02T00:00:00"/>
    <n v="2"/>
    <n v="7"/>
    <x v="3"/>
    <x v="4"/>
    <x v="757"/>
    <x v="0"/>
    <n v="0.08"/>
    <n v="8007.92"/>
    <x v="0"/>
    <s v="Miami"/>
    <s v=""/>
    <x v="0"/>
  </r>
  <r>
    <s v="E01631"/>
    <x v="753"/>
    <x v="1"/>
    <x v="5"/>
    <x v="1"/>
    <x v="1"/>
    <x v="1"/>
    <n v="47"/>
    <d v="2017-07-12T00:00:00"/>
    <n v="12"/>
    <n v="7"/>
    <x v="3"/>
    <x v="1"/>
    <x v="758"/>
    <x v="0"/>
    <n v="0"/>
    <n v="0"/>
    <x v="2"/>
    <s v="Chengdu"/>
    <s v=""/>
    <x v="0"/>
  </r>
  <r>
    <s v="E03719"/>
    <x v="754"/>
    <x v="5"/>
    <x v="5"/>
    <x v="3"/>
    <x v="0"/>
    <x v="0"/>
    <n v="55"/>
    <d v="2004-12-07T00:00:00"/>
    <n v="7"/>
    <n v="12"/>
    <x v="8"/>
    <x v="20"/>
    <x v="759"/>
    <x v="2"/>
    <n v="0"/>
    <n v="0"/>
    <x v="0"/>
    <s v="Phoenix"/>
    <s v=""/>
    <x v="0"/>
  </r>
  <r>
    <s v="E02803"/>
    <x v="755"/>
    <x v="5"/>
    <x v="5"/>
    <x v="1"/>
    <x v="0"/>
    <x v="2"/>
    <n v="38"/>
    <d v="2016-05-02T00:00:00"/>
    <n v="2"/>
    <n v="5"/>
    <x v="7"/>
    <x v="15"/>
    <x v="760"/>
    <x v="2"/>
    <n v="0"/>
    <n v="0"/>
    <x v="1"/>
    <s v="Rio de Janerio"/>
    <s v=""/>
    <x v="0"/>
  </r>
  <r>
    <s v="E03520"/>
    <x v="756"/>
    <x v="5"/>
    <x v="5"/>
    <x v="0"/>
    <x v="0"/>
    <x v="2"/>
    <n v="30"/>
    <d v="2018-06-21T00:00:00"/>
    <n v="21"/>
    <n v="6"/>
    <x v="6"/>
    <x v="8"/>
    <x v="761"/>
    <x v="2"/>
    <n v="0"/>
    <n v="0"/>
    <x v="1"/>
    <s v="Sao Paulo"/>
    <s v=""/>
    <x v="0"/>
  </r>
  <r>
    <s v="E02639"/>
    <x v="757"/>
    <x v="4"/>
    <x v="5"/>
    <x v="3"/>
    <x v="1"/>
    <x v="3"/>
    <n v="30"/>
    <d v="2016-09-21T00:00:00"/>
    <n v="21"/>
    <n v="9"/>
    <x v="2"/>
    <x v="15"/>
    <x v="762"/>
    <x v="1"/>
    <n v="0.32"/>
    <n v="70789.440000000002"/>
    <x v="0"/>
    <s v="Columbus"/>
    <d v="2017-09-25T00:00:00"/>
    <x v="1"/>
  </r>
  <r>
    <s v="E04342"/>
    <x v="758"/>
    <x v="4"/>
    <x v="5"/>
    <x v="1"/>
    <x v="1"/>
    <x v="0"/>
    <n v="29"/>
    <d v="2017-01-05T00:00:00"/>
    <n v="5"/>
    <n v="1"/>
    <x v="0"/>
    <x v="1"/>
    <x v="763"/>
    <x v="1"/>
    <n v="0.37"/>
    <n v="70448.37"/>
    <x v="0"/>
    <s v="Columbus"/>
    <s v=""/>
    <x v="0"/>
  </r>
  <r>
    <s v="E04035"/>
    <x v="759"/>
    <x v="1"/>
    <x v="5"/>
    <x v="2"/>
    <x v="1"/>
    <x v="0"/>
    <n v="34"/>
    <d v="2012-06-25T00:00:00"/>
    <n v="25"/>
    <n v="6"/>
    <x v="6"/>
    <x v="21"/>
    <x v="764"/>
    <x v="0"/>
    <n v="0"/>
    <n v="0"/>
    <x v="0"/>
    <s v="Chicago"/>
    <d v="2013-06-05T00:00:00"/>
    <x v="1"/>
  </r>
  <r>
    <s v="E01860"/>
    <x v="760"/>
    <x v="0"/>
    <x v="5"/>
    <x v="0"/>
    <x v="0"/>
    <x v="0"/>
    <n v="38"/>
    <d v="2008-04-06T00:00:00"/>
    <n v="6"/>
    <n v="4"/>
    <x v="4"/>
    <x v="13"/>
    <x v="765"/>
    <x v="0"/>
    <n v="0.06"/>
    <n v="7611.36"/>
    <x v="0"/>
    <s v="Columbus"/>
    <s v=""/>
    <x v="0"/>
  </r>
  <r>
    <s v="E00034"/>
    <x v="761"/>
    <x v="6"/>
    <x v="5"/>
    <x v="0"/>
    <x v="1"/>
    <x v="2"/>
    <n v="45"/>
    <d v="2004-08-19T00:00:00"/>
    <n v="19"/>
    <n v="8"/>
    <x v="11"/>
    <x v="20"/>
    <x v="766"/>
    <x v="0"/>
    <n v="0.15"/>
    <n v="18159.75"/>
    <x v="1"/>
    <s v="Rio de Janerio"/>
    <s v=""/>
    <x v="0"/>
  </r>
  <r>
    <s v="E03300"/>
    <x v="762"/>
    <x v="5"/>
    <x v="5"/>
    <x v="0"/>
    <x v="1"/>
    <x v="1"/>
    <n v="65"/>
    <d v="2013-09-26T00:00:00"/>
    <n v="26"/>
    <n v="9"/>
    <x v="2"/>
    <x v="11"/>
    <x v="767"/>
    <x v="2"/>
    <n v="0"/>
    <n v="0"/>
    <x v="2"/>
    <s v="Beijing"/>
    <s v=""/>
    <x v="0"/>
  </r>
  <r>
    <s v="E04972"/>
    <x v="763"/>
    <x v="6"/>
    <x v="5"/>
    <x v="1"/>
    <x v="0"/>
    <x v="0"/>
    <n v="30"/>
    <d v="2020-07-18T00:00:00"/>
    <n v="18"/>
    <n v="7"/>
    <x v="3"/>
    <x v="4"/>
    <x v="768"/>
    <x v="1"/>
    <n v="0.15"/>
    <n v="22272.75"/>
    <x v="0"/>
    <s v="Miami"/>
    <s v=""/>
    <x v="0"/>
  </r>
  <r>
    <s v="E02252"/>
    <x v="764"/>
    <x v="5"/>
    <x v="5"/>
    <x v="2"/>
    <x v="1"/>
    <x v="1"/>
    <n v="40"/>
    <d v="2021-02-24T00:00:00"/>
    <n v="24"/>
    <n v="2"/>
    <x v="9"/>
    <x v="3"/>
    <x v="769"/>
    <x v="2"/>
    <n v="0"/>
    <n v="0"/>
    <x v="2"/>
    <s v="Chengdu"/>
    <d v="2021-11-10T00:00:00"/>
    <x v="1"/>
  </r>
  <r>
    <s v="E02038"/>
    <x v="765"/>
    <x v="6"/>
    <x v="5"/>
    <x v="3"/>
    <x v="1"/>
    <x v="1"/>
    <n v="59"/>
    <d v="2008-08-29T00:00:00"/>
    <n v="29"/>
    <n v="8"/>
    <x v="11"/>
    <x v="13"/>
    <x v="770"/>
    <x v="1"/>
    <n v="0.1"/>
    <n v="15796.900000000001"/>
    <x v="2"/>
    <s v="Chongqing"/>
    <s v=""/>
    <x v="0"/>
  </r>
  <r>
    <s v="E00365"/>
    <x v="766"/>
    <x v="0"/>
    <x v="5"/>
    <x v="3"/>
    <x v="0"/>
    <x v="1"/>
    <n v="28"/>
    <d v="2020-02-02T00:00:00"/>
    <n v="2"/>
    <n v="2"/>
    <x v="9"/>
    <x v="4"/>
    <x v="771"/>
    <x v="0"/>
    <n v="0.06"/>
    <n v="6925.0199999999995"/>
    <x v="2"/>
    <s v="Shanghai"/>
    <s v=""/>
    <x v="0"/>
  </r>
  <r>
    <s v="E04877"/>
    <x v="767"/>
    <x v="3"/>
    <x v="5"/>
    <x v="1"/>
    <x v="0"/>
    <x v="2"/>
    <n v="37"/>
    <d v="2013-03-30T00:00:00"/>
    <n v="30"/>
    <n v="3"/>
    <x v="5"/>
    <x v="11"/>
    <x v="772"/>
    <x v="2"/>
    <n v="0"/>
    <n v="0"/>
    <x v="0"/>
    <s v="Miami"/>
    <s v=""/>
    <x v="0"/>
  </r>
  <r>
    <s v="E01584"/>
    <x v="768"/>
    <x v="4"/>
    <x v="5"/>
    <x v="1"/>
    <x v="0"/>
    <x v="1"/>
    <n v="38"/>
    <d v="2021-08-25T00:00:00"/>
    <n v="25"/>
    <n v="8"/>
    <x v="11"/>
    <x v="3"/>
    <x v="773"/>
    <x v="1"/>
    <n v="0.36"/>
    <n v="91882.8"/>
    <x v="0"/>
    <s v="Austin"/>
    <s v=""/>
    <x v="0"/>
  </r>
  <r>
    <s v="E00900"/>
    <x v="769"/>
    <x v="1"/>
    <x v="5"/>
    <x v="0"/>
    <x v="1"/>
    <x v="2"/>
    <n v="33"/>
    <d v="2014-04-27T00:00:00"/>
    <n v="27"/>
    <n v="4"/>
    <x v="4"/>
    <x v="7"/>
    <x v="774"/>
    <x v="0"/>
    <n v="0"/>
    <n v="0"/>
    <x v="1"/>
    <s v="Sao Paulo"/>
    <s v=""/>
    <x v="0"/>
  </r>
  <r>
    <s v="E00181"/>
    <x v="770"/>
    <x v="1"/>
    <x v="5"/>
    <x v="3"/>
    <x v="1"/>
    <x v="1"/>
    <n v="46"/>
    <d v="2002-01-15T00:00:00"/>
    <n v="15"/>
    <n v="1"/>
    <x v="0"/>
    <x v="23"/>
    <x v="775"/>
    <x v="0"/>
    <n v="0"/>
    <n v="0"/>
    <x v="2"/>
    <s v="Beijing"/>
    <d v="2003-01-02T00:00:00"/>
    <x v="1"/>
  </r>
  <r>
    <s v="E03591"/>
    <x v="771"/>
    <x v="2"/>
    <x v="5"/>
    <x v="0"/>
    <x v="1"/>
    <x v="1"/>
    <n v="64"/>
    <d v="2011-02-14T00:00:00"/>
    <n v="14"/>
    <n v="2"/>
    <x v="9"/>
    <x v="9"/>
    <x v="776"/>
    <x v="1"/>
    <n v="0.19"/>
    <n v="32531.23"/>
    <x v="0"/>
    <s v="Seattle"/>
    <s v=""/>
    <x v="0"/>
  </r>
  <r>
    <s v="E01014"/>
    <x v="772"/>
    <x v="2"/>
    <x v="5"/>
    <x v="2"/>
    <x v="0"/>
    <x v="1"/>
    <n v="49"/>
    <d v="1999-02-19T00:00:00"/>
    <n v="19"/>
    <n v="2"/>
    <x v="9"/>
    <x v="28"/>
    <x v="777"/>
    <x v="1"/>
    <n v="0.21"/>
    <n v="40279.47"/>
    <x v="2"/>
    <s v="Chongqing"/>
    <s v=""/>
    <x v="0"/>
  </r>
  <r>
    <s v="E03988"/>
    <x v="773"/>
    <x v="3"/>
    <x v="5"/>
    <x v="0"/>
    <x v="0"/>
    <x v="0"/>
    <n v="48"/>
    <d v="2005-09-28T00:00:00"/>
    <n v="28"/>
    <n v="9"/>
    <x v="2"/>
    <x v="24"/>
    <x v="778"/>
    <x v="0"/>
    <n v="0"/>
    <n v="0"/>
    <x v="0"/>
    <s v="Austin"/>
    <s v=""/>
    <x v="0"/>
  </r>
  <r>
    <s v="E03429"/>
    <x v="774"/>
    <x v="1"/>
    <x v="5"/>
    <x v="0"/>
    <x v="0"/>
    <x v="1"/>
    <n v="51"/>
    <d v="2012-04-14T00:00:00"/>
    <n v="14"/>
    <n v="4"/>
    <x v="4"/>
    <x v="21"/>
    <x v="779"/>
    <x v="0"/>
    <n v="0"/>
    <n v="0"/>
    <x v="2"/>
    <s v="Chengdu"/>
    <s v=""/>
    <x v="0"/>
  </r>
  <r>
    <s v="E00359"/>
    <x v="775"/>
    <x v="1"/>
    <x v="5"/>
    <x v="2"/>
    <x v="0"/>
    <x v="2"/>
    <n v="33"/>
    <d v="2014-11-30T00:00:00"/>
    <n v="30"/>
    <n v="11"/>
    <x v="1"/>
    <x v="7"/>
    <x v="780"/>
    <x v="0"/>
    <n v="0"/>
    <n v="0"/>
    <x v="0"/>
    <s v="Miami"/>
    <s v=""/>
    <x v="0"/>
  </r>
  <r>
    <s v="E03277"/>
    <x v="776"/>
    <x v="6"/>
    <x v="5"/>
    <x v="1"/>
    <x v="1"/>
    <x v="1"/>
    <n v="31"/>
    <d v="2019-08-18T00:00:00"/>
    <n v="18"/>
    <n v="8"/>
    <x v="11"/>
    <x v="0"/>
    <x v="781"/>
    <x v="0"/>
    <n v="0.12"/>
    <n v="15162.359999999999"/>
    <x v="2"/>
    <s v="Shanghai"/>
    <s v=""/>
    <x v="0"/>
  </r>
  <r>
    <s v="E01052"/>
    <x v="777"/>
    <x v="6"/>
    <x v="5"/>
    <x v="2"/>
    <x v="0"/>
    <x v="1"/>
    <n v="45"/>
    <d v="2001-05-03T00:00:00"/>
    <n v="3"/>
    <n v="5"/>
    <x v="7"/>
    <x v="12"/>
    <x v="782"/>
    <x v="1"/>
    <n v="0.12"/>
    <n v="17730.239999999998"/>
    <x v="2"/>
    <s v="Shanghai"/>
    <d v="2011-12-26T00:00:00"/>
    <x v="1"/>
  </r>
  <r>
    <s v="E04165"/>
    <x v="778"/>
    <x v="6"/>
    <x v="5"/>
    <x v="0"/>
    <x v="1"/>
    <x v="1"/>
    <n v="25"/>
    <d v="2021-09-14T00:00:00"/>
    <n v="14"/>
    <n v="9"/>
    <x v="2"/>
    <x v="3"/>
    <x v="783"/>
    <x v="0"/>
    <n v="0.14000000000000001"/>
    <n v="19153.400000000001"/>
    <x v="2"/>
    <s v="Chongqing"/>
    <s v=""/>
    <x v="0"/>
  </r>
  <r>
    <s v="E04645"/>
    <x v="779"/>
    <x v="4"/>
    <x v="5"/>
    <x v="3"/>
    <x v="0"/>
    <x v="1"/>
    <n v="57"/>
    <d v="2017-08-04T00:00:00"/>
    <n v="4"/>
    <n v="8"/>
    <x v="11"/>
    <x v="1"/>
    <x v="784"/>
    <x v="1"/>
    <n v="0.36"/>
    <n v="65948.399999999994"/>
    <x v="0"/>
    <s v="Chicago"/>
    <s v=""/>
    <x v="0"/>
  </r>
  <r>
    <s v="E04517"/>
    <x v="780"/>
    <x v="0"/>
    <x v="5"/>
    <x v="1"/>
    <x v="1"/>
    <x v="1"/>
    <n v="43"/>
    <d v="2006-06-11T00:00:00"/>
    <n v="11"/>
    <n v="6"/>
    <x v="6"/>
    <x v="16"/>
    <x v="785"/>
    <x v="0"/>
    <n v="0.09"/>
    <n v="10555.02"/>
    <x v="0"/>
    <s v="Miami"/>
    <s v=""/>
    <x v="0"/>
  </r>
  <r>
    <s v="E02943"/>
    <x v="781"/>
    <x v="1"/>
    <x v="5"/>
    <x v="3"/>
    <x v="1"/>
    <x v="2"/>
    <n v="32"/>
    <d v="2013-11-12T00:00:00"/>
    <n v="12"/>
    <n v="11"/>
    <x v="1"/>
    <x v="11"/>
    <x v="786"/>
    <x v="0"/>
    <n v="0"/>
    <n v="0"/>
    <x v="0"/>
    <s v="Chicago"/>
    <s v=""/>
    <x v="0"/>
  </r>
  <r>
    <s v="E03901"/>
    <x v="782"/>
    <x v="2"/>
    <x v="5"/>
    <x v="3"/>
    <x v="0"/>
    <x v="1"/>
    <n v="45"/>
    <d v="2004-12-11T00:00:00"/>
    <n v="11"/>
    <n v="12"/>
    <x v="8"/>
    <x v="20"/>
    <x v="787"/>
    <x v="1"/>
    <n v="0.24"/>
    <n v="40523.040000000001"/>
    <x v="2"/>
    <s v="Chongqing"/>
    <s v=""/>
    <x v="0"/>
  </r>
  <r>
    <s v="E04607"/>
    <x v="783"/>
    <x v="4"/>
    <x v="5"/>
    <x v="3"/>
    <x v="0"/>
    <x v="0"/>
    <n v="26"/>
    <d v="2020-09-27T00:00:00"/>
    <n v="27"/>
    <n v="9"/>
    <x v="2"/>
    <x v="4"/>
    <x v="788"/>
    <x v="1"/>
    <n v="0.3"/>
    <n v="66916.5"/>
    <x v="0"/>
    <s v="Columbus"/>
    <s v=""/>
    <x v="0"/>
  </r>
  <r>
    <s v="E04155"/>
    <x v="784"/>
    <x v="1"/>
    <x v="5"/>
    <x v="2"/>
    <x v="0"/>
    <x v="2"/>
    <n v="42"/>
    <d v="2015-04-07T00:00:00"/>
    <n v="7"/>
    <n v="4"/>
    <x v="4"/>
    <x v="2"/>
    <x v="789"/>
    <x v="0"/>
    <n v="0"/>
    <n v="0"/>
    <x v="1"/>
    <s v="Rio de Janerio"/>
    <s v=""/>
    <x v="0"/>
  </r>
  <r>
    <s v="E03807"/>
    <x v="785"/>
    <x v="6"/>
    <x v="5"/>
    <x v="0"/>
    <x v="0"/>
    <x v="1"/>
    <n v="63"/>
    <d v="2015-03-01T00:00:00"/>
    <n v="1"/>
    <n v="3"/>
    <x v="5"/>
    <x v="2"/>
    <x v="790"/>
    <x v="1"/>
    <n v="0.15"/>
    <n v="22248.149999999998"/>
    <x v="2"/>
    <s v="Beijing"/>
    <s v=""/>
    <x v="0"/>
  </r>
  <r>
    <s v="E00325"/>
    <x v="786"/>
    <x v="4"/>
    <x v="5"/>
    <x v="2"/>
    <x v="0"/>
    <x v="1"/>
    <n v="39"/>
    <d v="2019-12-05T00:00:00"/>
    <n v="5"/>
    <n v="12"/>
    <x v="8"/>
    <x v="0"/>
    <x v="791"/>
    <x v="1"/>
    <n v="0.39"/>
    <n v="99082.23000000001"/>
    <x v="2"/>
    <s v="Shanghai"/>
    <s v=""/>
    <x v="0"/>
  </r>
  <r>
    <s v="E03971"/>
    <x v="787"/>
    <x v="6"/>
    <x v="5"/>
    <x v="2"/>
    <x v="1"/>
    <x v="1"/>
    <n v="25"/>
    <d v="2020-04-09T00:00:00"/>
    <n v="9"/>
    <n v="4"/>
    <x v="4"/>
    <x v="4"/>
    <x v="792"/>
    <x v="1"/>
    <n v="0.1"/>
    <n v="15705.7"/>
    <x v="0"/>
    <s v="Columbus"/>
    <s v=""/>
    <x v="0"/>
  </r>
  <r>
    <s v="E02977"/>
    <x v="788"/>
    <x v="3"/>
    <x v="5"/>
    <x v="0"/>
    <x v="0"/>
    <x v="1"/>
    <n v="52"/>
    <d v="1999-05-23T00:00:00"/>
    <n v="23"/>
    <n v="5"/>
    <x v="7"/>
    <x v="28"/>
    <x v="793"/>
    <x v="2"/>
    <n v="0"/>
    <n v="0"/>
    <x v="2"/>
    <s v="Chengdu"/>
    <d v="2015-11-30T00:00:00"/>
    <x v="1"/>
  </r>
  <r>
    <s v="E02531"/>
    <x v="789"/>
    <x v="5"/>
    <x v="5"/>
    <x v="0"/>
    <x v="0"/>
    <x v="0"/>
    <n v="28"/>
    <d v="2021-07-18T00:00:00"/>
    <n v="18"/>
    <n v="7"/>
    <x v="3"/>
    <x v="3"/>
    <x v="794"/>
    <x v="2"/>
    <n v="0"/>
    <n v="0"/>
    <x v="0"/>
    <s v="Columbus"/>
    <s v=""/>
    <x v="0"/>
  </r>
  <r>
    <s v="E02468"/>
    <x v="790"/>
    <x v="4"/>
    <x v="5"/>
    <x v="3"/>
    <x v="1"/>
    <x v="1"/>
    <n v="45"/>
    <d v="2016-02-28T00:00:00"/>
    <n v="28"/>
    <n v="2"/>
    <x v="9"/>
    <x v="15"/>
    <x v="795"/>
    <x v="1"/>
    <n v="0.31"/>
    <n v="65607.47"/>
    <x v="0"/>
    <s v="Chicago"/>
    <s v=""/>
    <x v="0"/>
  </r>
  <r>
    <s v="E03912"/>
    <x v="791"/>
    <x v="1"/>
    <x v="5"/>
    <x v="3"/>
    <x v="0"/>
    <x v="0"/>
    <n v="33"/>
    <d v="2015-11-17T00:00:00"/>
    <n v="17"/>
    <n v="11"/>
    <x v="1"/>
    <x v="2"/>
    <x v="796"/>
    <x v="0"/>
    <n v="0"/>
    <n v="0"/>
    <x v="0"/>
    <s v="Phoenix"/>
    <s v=""/>
    <x v="0"/>
  </r>
  <r>
    <s v="E01371"/>
    <x v="792"/>
    <x v="4"/>
    <x v="5"/>
    <x v="3"/>
    <x v="0"/>
    <x v="1"/>
    <n v="41"/>
    <d v="2014-10-04T00:00:00"/>
    <n v="4"/>
    <n v="10"/>
    <x v="10"/>
    <x v="7"/>
    <x v="797"/>
    <x v="1"/>
    <n v="0.35"/>
    <n v="90017.9"/>
    <x v="2"/>
    <s v="Chongqing"/>
    <s v=""/>
    <x v="0"/>
  </r>
  <r>
    <s v="E00824"/>
    <x v="793"/>
    <x v="3"/>
    <x v="5"/>
    <x v="0"/>
    <x v="1"/>
    <x v="0"/>
    <n v="33"/>
    <d v="2020-03-14T00:00:00"/>
    <n v="14"/>
    <n v="3"/>
    <x v="5"/>
    <x v="4"/>
    <x v="798"/>
    <x v="2"/>
    <n v="0"/>
    <n v="0"/>
    <x v="0"/>
    <s v="Chicago"/>
    <s v=""/>
    <x v="0"/>
  </r>
  <r>
    <s v="E03550"/>
    <x v="794"/>
    <x v="6"/>
    <x v="5"/>
    <x v="1"/>
    <x v="1"/>
    <x v="1"/>
    <n v="35"/>
    <d v="2014-02-20T00:00:00"/>
    <n v="20"/>
    <n v="2"/>
    <x v="9"/>
    <x v="7"/>
    <x v="799"/>
    <x v="1"/>
    <n v="0.14000000000000001"/>
    <n v="21826.7"/>
    <x v="0"/>
    <s v="Phoenix"/>
    <s v=""/>
    <x v="0"/>
  </r>
  <r>
    <s v="E04472"/>
    <x v="795"/>
    <x v="3"/>
    <x v="5"/>
    <x v="0"/>
    <x v="0"/>
    <x v="3"/>
    <n v="35"/>
    <d v="2020-07-03T00:00:00"/>
    <n v="3"/>
    <n v="7"/>
    <x v="3"/>
    <x v="4"/>
    <x v="800"/>
    <x v="2"/>
    <n v="0"/>
    <n v="0"/>
    <x v="0"/>
    <s v="Columbus"/>
    <s v=""/>
    <x v="0"/>
  </r>
  <r>
    <s v="E00161"/>
    <x v="796"/>
    <x v="4"/>
    <x v="5"/>
    <x v="3"/>
    <x v="0"/>
    <x v="1"/>
    <n v="60"/>
    <d v="2007-01-27T00:00:00"/>
    <n v="27"/>
    <n v="1"/>
    <x v="0"/>
    <x v="5"/>
    <x v="801"/>
    <x v="1"/>
    <n v="0.37"/>
    <n v="86695.069999999992"/>
    <x v="0"/>
    <s v="Miami"/>
    <s v=""/>
    <x v="0"/>
  </r>
  <r>
    <s v="E02534"/>
    <x v="797"/>
    <x v="2"/>
    <x v="5"/>
    <x v="3"/>
    <x v="1"/>
    <x v="1"/>
    <n v="36"/>
    <d v="2010-09-13T00:00:00"/>
    <n v="13"/>
    <n v="9"/>
    <x v="2"/>
    <x v="18"/>
    <x v="802"/>
    <x v="1"/>
    <n v="0.28000000000000003"/>
    <n v="43979.600000000006"/>
    <x v="2"/>
    <s v="Chongqing"/>
    <s v=""/>
    <x v="0"/>
  </r>
  <r>
    <s v="E03059"/>
    <x v="798"/>
    <x v="0"/>
    <x v="5"/>
    <x v="0"/>
    <x v="1"/>
    <x v="1"/>
    <n v="64"/>
    <d v="2019-09-21T00:00:00"/>
    <n v="21"/>
    <n v="9"/>
    <x v="2"/>
    <x v="0"/>
    <x v="803"/>
    <x v="0"/>
    <n v="0.06"/>
    <n v="6526.8"/>
    <x v="2"/>
    <s v="Shanghai"/>
    <s v=""/>
    <x v="0"/>
  </r>
  <r>
    <s v="E03370"/>
    <x v="799"/>
    <x v="3"/>
    <x v="5"/>
    <x v="2"/>
    <x v="0"/>
    <x v="2"/>
    <n v="61"/>
    <d v="2008-04-30T00:00:00"/>
    <n v="30"/>
    <n v="4"/>
    <x v="4"/>
    <x v="13"/>
    <x v="804"/>
    <x v="2"/>
    <n v="0"/>
    <n v="0"/>
    <x v="1"/>
    <s v="Rio de Janerio"/>
    <s v=""/>
    <x v="0"/>
  </r>
  <r>
    <s v="E00555"/>
    <x v="800"/>
    <x v="3"/>
    <x v="5"/>
    <x v="2"/>
    <x v="0"/>
    <x v="1"/>
    <n v="65"/>
    <d v="2001-10-17T00:00:00"/>
    <n v="17"/>
    <n v="10"/>
    <x v="10"/>
    <x v="12"/>
    <x v="805"/>
    <x v="0"/>
    <n v="0"/>
    <n v="0"/>
    <x v="2"/>
    <s v="Chongqing"/>
    <s v=""/>
    <x v="0"/>
  </r>
  <r>
    <s v="E03758"/>
    <x v="801"/>
    <x v="2"/>
    <x v="5"/>
    <x v="2"/>
    <x v="0"/>
    <x v="1"/>
    <n v="29"/>
    <d v="2021-09-15T00:00:00"/>
    <n v="15"/>
    <n v="9"/>
    <x v="2"/>
    <x v="3"/>
    <x v="806"/>
    <x v="1"/>
    <n v="0.21"/>
    <n v="41954.43"/>
    <x v="0"/>
    <s v="Chicago"/>
    <d v="2022-04-10T00:00:00"/>
    <x v="1"/>
  </r>
  <r>
    <s v="E00638"/>
    <x v="802"/>
    <x v="0"/>
    <x v="5"/>
    <x v="3"/>
    <x v="0"/>
    <x v="0"/>
    <n v="51"/>
    <d v="1997-01-26T00:00:00"/>
    <n v="26"/>
    <n v="1"/>
    <x v="0"/>
    <x v="27"/>
    <x v="807"/>
    <x v="0"/>
    <n v="7.0000000000000007E-2"/>
    <n v="7310.170000000001"/>
    <x v="0"/>
    <s v="Phoenix"/>
    <s v=""/>
    <x v="0"/>
  </r>
  <r>
    <s v="E01712"/>
    <x v="803"/>
    <x v="2"/>
    <x v="5"/>
    <x v="3"/>
    <x v="0"/>
    <x v="1"/>
    <n v="45"/>
    <d v="2008-03-12T00:00:00"/>
    <n v="12"/>
    <n v="3"/>
    <x v="5"/>
    <x v="13"/>
    <x v="808"/>
    <x v="1"/>
    <n v="0.28000000000000003"/>
    <n v="52118.640000000007"/>
    <x v="2"/>
    <s v="Chongqing"/>
    <s v=""/>
    <x v="0"/>
  </r>
  <r>
    <s v="E02492"/>
    <x v="804"/>
    <x v="1"/>
    <x v="5"/>
    <x v="3"/>
    <x v="0"/>
    <x v="1"/>
    <n v="40"/>
    <d v="2014-09-22T00:00:00"/>
    <n v="22"/>
    <n v="9"/>
    <x v="2"/>
    <x v="7"/>
    <x v="809"/>
    <x v="0"/>
    <n v="0"/>
    <n v="0"/>
    <x v="2"/>
    <s v="Chongqing"/>
    <d v="2019-05-09T00:00:00"/>
    <x v="1"/>
  </r>
  <r>
    <s v="E04938"/>
    <x v="805"/>
    <x v="5"/>
    <x v="5"/>
    <x v="1"/>
    <x v="1"/>
    <x v="0"/>
    <n v="64"/>
    <d v="2003-02-10T00:00:00"/>
    <n v="10"/>
    <n v="2"/>
    <x v="9"/>
    <x v="10"/>
    <x v="810"/>
    <x v="2"/>
    <n v="0"/>
    <n v="0"/>
    <x v="0"/>
    <s v="Miami"/>
    <s v=""/>
    <x v="0"/>
  </r>
  <r>
    <s v="E02420"/>
    <x v="806"/>
    <x v="2"/>
    <x v="5"/>
    <x v="0"/>
    <x v="1"/>
    <x v="1"/>
    <n v="35"/>
    <d v="2017-03-06T00:00:00"/>
    <n v="6"/>
    <n v="3"/>
    <x v="5"/>
    <x v="1"/>
    <x v="811"/>
    <x v="1"/>
    <n v="0.15"/>
    <n v="25713.899999999998"/>
    <x v="2"/>
    <s v="Beijing"/>
    <d v="2017-09-22T00:00:00"/>
    <x v="1"/>
  </r>
  <r>
    <s v="E04739"/>
    <x v="807"/>
    <x v="5"/>
    <x v="5"/>
    <x v="2"/>
    <x v="1"/>
    <x v="3"/>
    <n v="65"/>
    <d v="2011-06-17T00:00:00"/>
    <n v="17"/>
    <n v="6"/>
    <x v="6"/>
    <x v="9"/>
    <x v="812"/>
    <x v="2"/>
    <n v="0"/>
    <n v="0"/>
    <x v="0"/>
    <s v="Seattle"/>
    <d v="2015-06-09T00:00:00"/>
    <x v="1"/>
  </r>
  <r>
    <s v="E04132"/>
    <x v="808"/>
    <x v="2"/>
    <x v="5"/>
    <x v="0"/>
    <x v="1"/>
    <x v="3"/>
    <n v="45"/>
    <d v="2008-02-29T00:00:00"/>
    <n v="29"/>
    <n v="2"/>
    <x v="9"/>
    <x v="13"/>
    <x v="813"/>
    <x v="1"/>
    <n v="0.25"/>
    <n v="37644.25"/>
    <x v="0"/>
    <s v="Miami"/>
    <s v=""/>
    <x v="0"/>
  </r>
  <r>
    <s v="E04018"/>
    <x v="809"/>
    <x v="3"/>
    <x v="5"/>
    <x v="3"/>
    <x v="1"/>
    <x v="0"/>
    <n v="39"/>
    <d v="2017-04-18T00:00:00"/>
    <n v="18"/>
    <n v="4"/>
    <x v="4"/>
    <x v="1"/>
    <x v="814"/>
    <x v="2"/>
    <n v="0"/>
    <n v="0"/>
    <x v="0"/>
    <s v="Austin"/>
    <s v=""/>
    <x v="0"/>
  </r>
  <r>
    <s v="E01899"/>
    <x v="810"/>
    <x v="4"/>
    <x v="5"/>
    <x v="1"/>
    <x v="0"/>
    <x v="0"/>
    <n v="52"/>
    <d v="2002-06-11T00:00:00"/>
    <n v="11"/>
    <n v="6"/>
    <x v="6"/>
    <x v="23"/>
    <x v="815"/>
    <x v="1"/>
    <n v="0.34"/>
    <n v="80346.760000000009"/>
    <x v="0"/>
    <s v="Miami"/>
    <s v=""/>
    <x v="0"/>
  </r>
  <r>
    <s v="E02562"/>
    <x v="811"/>
    <x v="5"/>
    <x v="5"/>
    <x v="3"/>
    <x v="0"/>
    <x v="2"/>
    <n v="51"/>
    <d v="2007-06-19T00:00:00"/>
    <n v="19"/>
    <n v="6"/>
    <x v="6"/>
    <x v="5"/>
    <x v="816"/>
    <x v="2"/>
    <n v="0"/>
    <n v="0"/>
    <x v="0"/>
    <s v="Columbus"/>
    <s v=""/>
    <x v="0"/>
  </r>
  <r>
    <s v="E01636"/>
    <x v="812"/>
    <x v="0"/>
    <x v="5"/>
    <x v="3"/>
    <x v="1"/>
    <x v="0"/>
    <n v="29"/>
    <d v="2016-11-02T00:00:00"/>
    <n v="2"/>
    <n v="11"/>
    <x v="1"/>
    <x v="15"/>
    <x v="817"/>
    <x v="0"/>
    <n v="0.06"/>
    <n v="7323.24"/>
    <x v="0"/>
    <s v="Phoenix"/>
    <s v=""/>
    <x v="0"/>
  </r>
  <r>
    <s v="E03655"/>
    <x v="813"/>
    <x v="5"/>
    <x v="5"/>
    <x v="1"/>
    <x v="1"/>
    <x v="0"/>
    <n v="28"/>
    <d v="2020-01-17T00:00:00"/>
    <n v="17"/>
    <n v="1"/>
    <x v="0"/>
    <x v="4"/>
    <x v="818"/>
    <x v="2"/>
    <n v="0"/>
    <n v="0"/>
    <x v="0"/>
    <s v="Miami"/>
    <s v=""/>
    <x v="0"/>
  </r>
  <r>
    <s v="E01347"/>
    <x v="814"/>
    <x v="4"/>
    <x v="5"/>
    <x v="1"/>
    <x v="0"/>
    <x v="2"/>
    <n v="44"/>
    <d v="2021-03-28T00:00:00"/>
    <n v="28"/>
    <n v="3"/>
    <x v="5"/>
    <x v="3"/>
    <x v="819"/>
    <x v="1"/>
    <n v="0.34"/>
    <n v="63251.22"/>
    <x v="1"/>
    <s v="Sao Paulo"/>
    <s v=""/>
    <x v="0"/>
  </r>
  <r>
    <s v="E03968"/>
    <x v="815"/>
    <x v="6"/>
    <x v="5"/>
    <x v="0"/>
    <x v="0"/>
    <x v="1"/>
    <n v="60"/>
    <d v="2021-07-26T00:00:00"/>
    <n v="26"/>
    <n v="7"/>
    <x v="3"/>
    <x v="3"/>
    <x v="820"/>
    <x v="0"/>
    <n v="0.14000000000000001"/>
    <n v="17007.2"/>
    <x v="0"/>
    <s v="Phoenix"/>
    <s v=""/>
    <x v="0"/>
  </r>
  <r>
    <s v="E03774"/>
    <x v="816"/>
    <x v="4"/>
    <x v="5"/>
    <x v="3"/>
    <x v="1"/>
    <x v="2"/>
    <n v="47"/>
    <d v="1999-03-13T00:00:00"/>
    <n v="13"/>
    <n v="3"/>
    <x v="5"/>
    <x v="28"/>
    <x v="821"/>
    <x v="1"/>
    <n v="0.32"/>
    <n v="76606.080000000002"/>
    <x v="0"/>
    <s v="Austin"/>
    <s v=""/>
    <x v="0"/>
  </r>
  <r>
    <s v="E01422"/>
    <x v="817"/>
    <x v="6"/>
    <x v="5"/>
    <x v="1"/>
    <x v="1"/>
    <x v="2"/>
    <n v="29"/>
    <d v="2020-05-15T00:00:00"/>
    <n v="15"/>
    <n v="5"/>
    <x v="7"/>
    <x v="4"/>
    <x v="822"/>
    <x v="0"/>
    <n v="0.12"/>
    <n v="16452.72"/>
    <x v="1"/>
    <s v="Sao Paulo"/>
    <s v=""/>
    <x v="0"/>
  </r>
  <r>
    <s v="E02846"/>
    <x v="818"/>
    <x v="0"/>
    <x v="5"/>
    <x v="0"/>
    <x v="1"/>
    <x v="1"/>
    <n v="50"/>
    <d v="2012-03-11T00:00:00"/>
    <n v="11"/>
    <n v="3"/>
    <x v="5"/>
    <x v="21"/>
    <x v="823"/>
    <x v="0"/>
    <n v="0.1"/>
    <n v="10813.400000000001"/>
    <x v="2"/>
    <s v="Shanghai"/>
    <s v=""/>
    <x v="0"/>
  </r>
  <r>
    <s v="E04247"/>
    <x v="819"/>
    <x v="0"/>
    <x v="5"/>
    <x v="2"/>
    <x v="1"/>
    <x v="3"/>
    <n v="55"/>
    <d v="1992-12-20T00:00:00"/>
    <n v="20"/>
    <n v="12"/>
    <x v="8"/>
    <x v="26"/>
    <x v="824"/>
    <x v="0"/>
    <n v="0.09"/>
    <n v="10255.5"/>
    <x v="0"/>
    <s v="Miami"/>
    <s v=""/>
    <x v="0"/>
  </r>
  <r>
    <s v="E02613"/>
    <x v="820"/>
    <x v="4"/>
    <x v="5"/>
    <x v="1"/>
    <x v="1"/>
    <x v="1"/>
    <n v="52"/>
    <d v="1998-04-01T00:00:00"/>
    <n v="1"/>
    <n v="4"/>
    <x v="4"/>
    <x v="25"/>
    <x v="825"/>
    <x v="1"/>
    <n v="0.3"/>
    <n v="54610.5"/>
    <x v="0"/>
    <s v="Chicago"/>
    <s v=""/>
    <x v="0"/>
  </r>
  <r>
    <s v="E03262"/>
    <x v="821"/>
    <x v="3"/>
    <x v="5"/>
    <x v="0"/>
    <x v="0"/>
    <x v="0"/>
    <n v="65"/>
    <d v="2005-08-20T00:00:00"/>
    <n v="20"/>
    <n v="8"/>
    <x v="11"/>
    <x v="24"/>
    <x v="826"/>
    <x v="2"/>
    <n v="0"/>
    <n v="0"/>
    <x v="0"/>
    <s v="Columbus"/>
    <s v=""/>
    <x v="0"/>
  </r>
  <r>
    <s v="E02716"/>
    <x v="822"/>
    <x v="6"/>
    <x v="5"/>
    <x v="1"/>
    <x v="0"/>
    <x v="1"/>
    <n v="45"/>
    <d v="2005-04-11T00:00:00"/>
    <n v="11"/>
    <n v="4"/>
    <x v="4"/>
    <x v="24"/>
    <x v="827"/>
    <x v="0"/>
    <n v="0.11"/>
    <n v="14131.48"/>
    <x v="0"/>
    <s v="Chicago"/>
    <s v=""/>
    <x v="0"/>
  </r>
  <r>
    <s v="E03683"/>
    <x v="823"/>
    <x v="2"/>
    <x v="5"/>
    <x v="1"/>
    <x v="1"/>
    <x v="1"/>
    <n v="28"/>
    <d v="2019-12-11T00:00:00"/>
    <n v="11"/>
    <n v="12"/>
    <x v="8"/>
    <x v="0"/>
    <x v="828"/>
    <x v="1"/>
    <n v="0.28000000000000003"/>
    <n v="51049.880000000005"/>
    <x v="2"/>
    <s v="Beijing"/>
    <s v=""/>
    <x v="0"/>
  </r>
  <r>
    <s v="E00607"/>
    <x v="824"/>
    <x v="2"/>
    <x v="5"/>
    <x v="1"/>
    <x v="0"/>
    <x v="0"/>
    <n v="32"/>
    <d v="2016-11-28T00:00:00"/>
    <n v="28"/>
    <n v="11"/>
    <x v="1"/>
    <x v="15"/>
    <x v="489"/>
    <x v="1"/>
    <n v="0.16"/>
    <n v="28390.880000000001"/>
    <x v="0"/>
    <s v="Seattle"/>
    <s v=""/>
    <x v="0"/>
  </r>
  <r>
    <s v="E02984"/>
    <x v="825"/>
    <x v="1"/>
    <x v="5"/>
    <x v="3"/>
    <x v="0"/>
    <x v="1"/>
    <n v="45"/>
    <d v="2007-09-22T00:00:00"/>
    <n v="22"/>
    <n v="9"/>
    <x v="2"/>
    <x v="5"/>
    <x v="829"/>
    <x v="0"/>
    <n v="0"/>
    <n v="0"/>
    <x v="2"/>
    <s v="Chengdu"/>
    <s v=""/>
    <x v="0"/>
  </r>
  <r>
    <s v="E03579"/>
    <x v="826"/>
    <x v="4"/>
    <x v="5"/>
    <x v="3"/>
    <x v="0"/>
    <x v="1"/>
    <n v="45"/>
    <d v="2015-09-24T00:00:00"/>
    <n v="24"/>
    <n v="9"/>
    <x v="2"/>
    <x v="2"/>
    <x v="830"/>
    <x v="1"/>
    <n v="0.32"/>
    <n v="64857.599999999999"/>
    <x v="0"/>
    <s v="Phoenix"/>
    <d v="2022-08-17T00:00:00"/>
    <x v="1"/>
  </r>
  <r>
    <s v="E04542"/>
    <x v="827"/>
    <x v="0"/>
    <x v="5"/>
    <x v="0"/>
    <x v="1"/>
    <x v="2"/>
    <n v="29"/>
    <d v="2021-05-09T00:00:00"/>
    <n v="9"/>
    <n v="5"/>
    <x v="7"/>
    <x v="3"/>
    <x v="831"/>
    <x v="0"/>
    <n v="0.08"/>
    <n v="10363.280000000001"/>
    <x v="0"/>
    <s v="Phoenix"/>
    <d v="2021-05-24T00:00:00"/>
    <x v="1"/>
  </r>
  <r>
    <s v="E04157"/>
    <x v="828"/>
    <x v="1"/>
    <x v="5"/>
    <x v="0"/>
    <x v="0"/>
    <x v="1"/>
    <n v="63"/>
    <d v="2017-02-12T00:00:00"/>
    <n v="12"/>
    <n v="2"/>
    <x v="9"/>
    <x v="1"/>
    <x v="832"/>
    <x v="0"/>
    <n v="0"/>
    <n v="0"/>
    <x v="2"/>
    <s v="Beijing"/>
    <s v=""/>
    <x v="0"/>
  </r>
  <r>
    <s v="E02732"/>
    <x v="829"/>
    <x v="5"/>
    <x v="5"/>
    <x v="3"/>
    <x v="1"/>
    <x v="1"/>
    <n v="39"/>
    <d v="2014-07-29T00:00:00"/>
    <n v="29"/>
    <n v="7"/>
    <x v="3"/>
    <x v="7"/>
    <x v="833"/>
    <x v="2"/>
    <n v="0"/>
    <n v="0"/>
    <x v="0"/>
    <s v="Seattle"/>
    <s v=""/>
    <x v="0"/>
  </r>
  <r>
    <s v="E04363"/>
    <x v="830"/>
    <x v="2"/>
    <x v="5"/>
    <x v="1"/>
    <x v="1"/>
    <x v="1"/>
    <n v="53"/>
    <d v="1997-06-20T00:00:00"/>
    <n v="20"/>
    <n v="6"/>
    <x v="6"/>
    <x v="27"/>
    <x v="834"/>
    <x v="1"/>
    <n v="0.25"/>
    <n v="41099.75"/>
    <x v="0"/>
    <s v="Seattle"/>
    <s v=""/>
    <x v="0"/>
  </r>
  <r>
    <s v="E03866"/>
    <x v="831"/>
    <x v="6"/>
    <x v="5"/>
    <x v="0"/>
    <x v="0"/>
    <x v="1"/>
    <n v="32"/>
    <d v="2017-01-29T00:00:00"/>
    <n v="29"/>
    <n v="1"/>
    <x v="0"/>
    <x v="1"/>
    <x v="835"/>
    <x v="1"/>
    <n v="0.12"/>
    <n v="17276.399999999998"/>
    <x v="0"/>
    <s v="Seattle"/>
    <d v="2017-12-09T00:00:00"/>
    <x v="1"/>
  </r>
  <r>
    <s v="E03124"/>
    <x v="832"/>
    <x v="2"/>
    <x v="5"/>
    <x v="3"/>
    <x v="0"/>
    <x v="0"/>
    <n v="33"/>
    <d v="2017-06-12T00:00:00"/>
    <n v="12"/>
    <n v="6"/>
    <x v="6"/>
    <x v="1"/>
    <x v="836"/>
    <x v="1"/>
    <n v="0.28999999999999998"/>
    <n v="47674.84"/>
    <x v="0"/>
    <s v="Columbus"/>
    <s v=""/>
    <x v="0"/>
  </r>
  <r>
    <s v="E02992"/>
    <x v="833"/>
    <x v="6"/>
    <x v="5"/>
    <x v="1"/>
    <x v="1"/>
    <x v="0"/>
    <n v="55"/>
    <d v="2001-03-27T00:00:00"/>
    <n v="27"/>
    <n v="3"/>
    <x v="5"/>
    <x v="12"/>
    <x v="837"/>
    <x v="1"/>
    <n v="0.11"/>
    <n v="17359.32"/>
    <x v="0"/>
    <s v="Miami"/>
    <s v=""/>
    <x v="0"/>
  </r>
  <r>
    <s v="E01883"/>
    <x v="834"/>
    <x v="0"/>
    <x v="5"/>
    <x v="2"/>
    <x v="1"/>
    <x v="3"/>
    <n v="42"/>
    <d v="2015-09-19T00:00:00"/>
    <n v="19"/>
    <n v="9"/>
    <x v="2"/>
    <x v="2"/>
    <x v="838"/>
    <x v="0"/>
    <n v="0.06"/>
    <n v="6205.38"/>
    <x v="0"/>
    <s v="Columbus"/>
    <s v=""/>
    <x v="0"/>
  </r>
  <r>
    <s v="E02938"/>
    <x v="835"/>
    <x v="2"/>
    <x v="5"/>
    <x v="3"/>
    <x v="0"/>
    <x v="1"/>
    <n v="49"/>
    <d v="2014-06-26T00:00:00"/>
    <n v="26"/>
    <n v="6"/>
    <x v="6"/>
    <x v="7"/>
    <x v="839"/>
    <x v="1"/>
    <n v="0.25"/>
    <n v="38490.25"/>
    <x v="2"/>
    <s v="Shanghai"/>
    <s v=""/>
    <x v="0"/>
  </r>
  <r>
    <s v="E04095"/>
    <x v="836"/>
    <x v="6"/>
    <x v="5"/>
    <x v="1"/>
    <x v="0"/>
    <x v="0"/>
    <n v="45"/>
    <d v="2018-01-11T00:00:00"/>
    <n v="11"/>
    <n v="1"/>
    <x v="0"/>
    <x v="8"/>
    <x v="840"/>
    <x v="0"/>
    <n v="0.15"/>
    <n v="19113.3"/>
    <x v="0"/>
    <s v="Columbus"/>
    <s v=""/>
    <x v="0"/>
  </r>
  <r>
    <s v="E00447"/>
    <x v="837"/>
    <x v="4"/>
    <x v="5"/>
    <x v="3"/>
    <x v="1"/>
    <x v="2"/>
    <n v="32"/>
    <d v="2014-02-05T00:00:00"/>
    <n v="5"/>
    <n v="2"/>
    <x v="9"/>
    <x v="7"/>
    <x v="841"/>
    <x v="1"/>
    <n v="0.34"/>
    <n v="69171.3"/>
    <x v="1"/>
    <s v="Manaus"/>
    <s v=""/>
    <x v="0"/>
  </r>
  <r>
    <s v="E01108"/>
    <x v="838"/>
    <x v="0"/>
    <x v="5"/>
    <x v="0"/>
    <x v="1"/>
    <x v="2"/>
    <n v="65"/>
    <d v="2006-09-07T00:00:00"/>
    <n v="7"/>
    <n v="9"/>
    <x v="2"/>
    <x v="16"/>
    <x v="842"/>
    <x v="0"/>
    <n v="0.1"/>
    <n v="12762.6"/>
    <x v="0"/>
    <s v="Miami"/>
    <s v=""/>
    <x v="0"/>
  </r>
  <r>
    <s v="E04872"/>
    <x v="839"/>
    <x v="2"/>
    <x v="5"/>
    <x v="1"/>
    <x v="0"/>
    <x v="0"/>
    <n v="25"/>
    <d v="2020-08-15T00:00:00"/>
    <n v="15"/>
    <n v="8"/>
    <x v="11"/>
    <x v="4"/>
    <x v="843"/>
    <x v="1"/>
    <n v="0.26"/>
    <n v="44721.82"/>
    <x v="0"/>
    <s v="Miami"/>
    <s v=""/>
    <x v="0"/>
  </r>
  <r>
    <s v="E03159"/>
    <x v="840"/>
    <x v="4"/>
    <x v="5"/>
    <x v="0"/>
    <x v="1"/>
    <x v="2"/>
    <n v="37"/>
    <d v="2011-07-21T00:00:00"/>
    <n v="21"/>
    <n v="7"/>
    <x v="3"/>
    <x v="9"/>
    <x v="844"/>
    <x v="1"/>
    <n v="0.36"/>
    <n v="79010.64"/>
    <x v="1"/>
    <s v="Manaus"/>
    <s v=""/>
    <x v="0"/>
  </r>
  <r>
    <s v="E03354"/>
    <x v="841"/>
    <x v="2"/>
    <x v="5"/>
    <x v="2"/>
    <x v="0"/>
    <x v="0"/>
    <n v="48"/>
    <d v="2007-08-08T00:00:00"/>
    <n v="8"/>
    <n v="8"/>
    <x v="11"/>
    <x v="5"/>
    <x v="845"/>
    <x v="1"/>
    <n v="0.25"/>
    <n v="48680.75"/>
    <x v="0"/>
    <s v="Phoenix"/>
    <s v=""/>
    <x v="0"/>
  </r>
  <r>
    <s v="E02453"/>
    <x v="842"/>
    <x v="1"/>
    <x v="5"/>
    <x v="1"/>
    <x v="0"/>
    <x v="1"/>
    <n v="55"/>
    <d v="2006-07-11T00:00:00"/>
    <n v="11"/>
    <n v="7"/>
    <x v="3"/>
    <x v="16"/>
    <x v="846"/>
    <x v="0"/>
    <n v="0"/>
    <n v="0"/>
    <x v="2"/>
    <s v="Chongqing"/>
    <s v=""/>
    <x v="0"/>
  </r>
  <r>
    <s v="E01895"/>
    <x v="843"/>
    <x v="5"/>
    <x v="5"/>
    <x v="2"/>
    <x v="1"/>
    <x v="0"/>
    <n v="43"/>
    <d v="2019-07-13T00:00:00"/>
    <n v="13"/>
    <n v="7"/>
    <x v="3"/>
    <x v="0"/>
    <x v="847"/>
    <x v="2"/>
    <n v="0"/>
    <n v="0"/>
    <x v="0"/>
    <s v="Miami"/>
    <s v=""/>
    <x v="0"/>
  </r>
  <r>
    <s v="E02889"/>
    <x v="844"/>
    <x v="2"/>
    <x v="5"/>
    <x v="2"/>
    <x v="1"/>
    <x v="2"/>
    <n v="43"/>
    <d v="2014-10-16T00:00:00"/>
    <n v="16"/>
    <n v="10"/>
    <x v="10"/>
    <x v="7"/>
    <x v="848"/>
    <x v="1"/>
    <n v="0.23"/>
    <n v="39412.800000000003"/>
    <x v="1"/>
    <s v="Manaus"/>
    <s v=""/>
    <x v="0"/>
  </r>
  <r>
    <s v="E01300"/>
    <x v="845"/>
    <x v="6"/>
    <x v="5"/>
    <x v="3"/>
    <x v="1"/>
    <x v="1"/>
    <n v="65"/>
    <d v="2000-10-24T00:00:00"/>
    <n v="24"/>
    <n v="10"/>
    <x v="10"/>
    <x v="6"/>
    <x v="849"/>
    <x v="1"/>
    <n v="0.13"/>
    <n v="19424.21"/>
    <x v="2"/>
    <s v="Chengdu"/>
    <s v=""/>
    <x v="0"/>
  </r>
  <r>
    <s v="E02558"/>
    <x v="846"/>
    <x v="2"/>
    <x v="5"/>
    <x v="2"/>
    <x v="0"/>
    <x v="0"/>
    <n v="26"/>
    <d v="2019-10-15T00:00:00"/>
    <n v="15"/>
    <n v="10"/>
    <x v="10"/>
    <x v="0"/>
    <x v="850"/>
    <x v="1"/>
    <n v="0.2"/>
    <n v="30311.200000000001"/>
    <x v="0"/>
    <s v="Miami"/>
    <s v=""/>
    <x v="0"/>
  </r>
  <r>
    <s v="E02627"/>
    <x v="847"/>
    <x v="3"/>
    <x v="5"/>
    <x v="0"/>
    <x v="0"/>
    <x v="2"/>
    <n v="47"/>
    <d v="2005-11-28T00:00:00"/>
    <n v="28"/>
    <n v="11"/>
    <x v="1"/>
    <x v="24"/>
    <x v="851"/>
    <x v="2"/>
    <n v="0"/>
    <n v="0"/>
    <x v="1"/>
    <s v="Manaus"/>
    <s v=""/>
    <x v="0"/>
  </r>
  <r>
    <s v="E03778"/>
    <x v="848"/>
    <x v="6"/>
    <x v="5"/>
    <x v="1"/>
    <x v="0"/>
    <x v="1"/>
    <n v="52"/>
    <d v="2018-06-04T00:00:00"/>
    <n v="4"/>
    <n v="6"/>
    <x v="6"/>
    <x v="8"/>
    <x v="852"/>
    <x v="1"/>
    <n v="0.1"/>
    <n v="15488.400000000001"/>
    <x v="2"/>
    <s v="Shanghai"/>
    <s v=""/>
    <x v="0"/>
  </r>
  <r>
    <s v="E04598"/>
    <x v="849"/>
    <x v="1"/>
    <x v="5"/>
    <x v="1"/>
    <x v="1"/>
    <x v="2"/>
    <n v="35"/>
    <d v="2017-01-10T00:00:00"/>
    <n v="10"/>
    <n v="1"/>
    <x v="0"/>
    <x v="1"/>
    <x v="853"/>
    <x v="0"/>
    <n v="0"/>
    <n v="0"/>
    <x v="0"/>
    <s v="Austin"/>
    <s v=""/>
    <x v="0"/>
  </r>
  <r>
    <s v="E02703"/>
    <x v="850"/>
    <x v="0"/>
    <x v="5"/>
    <x v="1"/>
    <x v="0"/>
    <x v="1"/>
    <n v="49"/>
    <d v="2018-05-20T00:00:00"/>
    <n v="20"/>
    <n v="5"/>
    <x v="7"/>
    <x v="8"/>
    <x v="854"/>
    <x v="0"/>
    <n v="0.09"/>
    <n v="10745.73"/>
    <x v="2"/>
    <s v="Beijing"/>
    <d v="2019-03-14T00:00:00"/>
    <x v="1"/>
  </r>
  <r>
    <s v="E03094"/>
    <x v="851"/>
    <x v="1"/>
    <x v="5"/>
    <x v="1"/>
    <x v="0"/>
    <x v="0"/>
    <n v="33"/>
    <d v="2016-09-18T00:00:00"/>
    <n v="18"/>
    <n v="9"/>
    <x v="2"/>
    <x v="15"/>
    <x v="855"/>
    <x v="0"/>
    <n v="0"/>
    <n v="0"/>
    <x v="0"/>
    <s v="Columbus"/>
    <s v=""/>
    <x v="0"/>
  </r>
  <r>
    <s v="E04398"/>
    <x v="852"/>
    <x v="2"/>
    <x v="5"/>
    <x v="1"/>
    <x v="0"/>
    <x v="1"/>
    <n v="31"/>
    <d v="2019-06-10T00:00:00"/>
    <n v="10"/>
    <n v="6"/>
    <x v="6"/>
    <x v="0"/>
    <x v="856"/>
    <x v="1"/>
    <n v="0.15"/>
    <n v="26506.5"/>
    <x v="0"/>
    <s v="Miami"/>
    <s v=""/>
    <x v="0"/>
  </r>
  <r>
    <s v="E00644"/>
    <x v="853"/>
    <x v="31"/>
    <x v="6"/>
    <x v="3"/>
    <x v="0"/>
    <x v="1"/>
    <n v="57"/>
    <d v="2017-01-24T00:00:00"/>
    <n v="24"/>
    <n v="1"/>
    <x v="0"/>
    <x v="1"/>
    <x v="857"/>
    <x v="2"/>
    <n v="0"/>
    <n v="0"/>
    <x v="2"/>
    <s v="Chongqing"/>
    <s v=""/>
    <x v="0"/>
  </r>
  <r>
    <s v="E04625"/>
    <x v="854"/>
    <x v="2"/>
    <x v="6"/>
    <x v="2"/>
    <x v="0"/>
    <x v="1"/>
    <n v="45"/>
    <d v="2002-07-09T00:00:00"/>
    <n v="9"/>
    <n v="7"/>
    <x v="3"/>
    <x v="23"/>
    <x v="858"/>
    <x v="1"/>
    <n v="0.18"/>
    <n v="29939.579999999998"/>
    <x v="2"/>
    <s v="Chongqing"/>
    <s v=""/>
    <x v="0"/>
  </r>
  <r>
    <s v="E04732"/>
    <x v="855"/>
    <x v="2"/>
    <x v="6"/>
    <x v="0"/>
    <x v="1"/>
    <x v="2"/>
    <n v="36"/>
    <d v="2021-04-02T00:00:00"/>
    <n v="2"/>
    <n v="4"/>
    <x v="4"/>
    <x v="3"/>
    <x v="859"/>
    <x v="1"/>
    <n v="0.21"/>
    <n v="31857.629999999997"/>
    <x v="0"/>
    <s v="Miami"/>
    <s v=""/>
    <x v="0"/>
  </r>
  <r>
    <s v="E00671"/>
    <x v="856"/>
    <x v="5"/>
    <x v="6"/>
    <x v="1"/>
    <x v="0"/>
    <x v="0"/>
    <n v="37"/>
    <d v="2019-09-05T00:00:00"/>
    <n v="5"/>
    <n v="9"/>
    <x v="2"/>
    <x v="0"/>
    <x v="860"/>
    <x v="2"/>
    <n v="0"/>
    <n v="0"/>
    <x v="0"/>
    <s v="Seattle"/>
    <s v=""/>
    <x v="0"/>
  </r>
  <r>
    <s v="E02071"/>
    <x v="857"/>
    <x v="4"/>
    <x v="6"/>
    <x v="1"/>
    <x v="0"/>
    <x v="1"/>
    <n v="44"/>
    <d v="2014-03-02T00:00:00"/>
    <n v="2"/>
    <n v="3"/>
    <x v="5"/>
    <x v="7"/>
    <x v="861"/>
    <x v="1"/>
    <n v="0.31"/>
    <n v="64223.32"/>
    <x v="2"/>
    <s v="Chongqing"/>
    <s v=""/>
    <x v="0"/>
  </r>
  <r>
    <s v="E01994"/>
    <x v="858"/>
    <x v="3"/>
    <x v="6"/>
    <x v="2"/>
    <x v="0"/>
    <x v="0"/>
    <n v="61"/>
    <d v="2008-07-11T00:00:00"/>
    <n v="11"/>
    <n v="7"/>
    <x v="3"/>
    <x v="13"/>
    <x v="862"/>
    <x v="2"/>
    <n v="0"/>
    <n v="0"/>
    <x v="0"/>
    <s v="Seattle"/>
    <s v=""/>
    <x v="0"/>
  </r>
  <r>
    <s v="E03549"/>
    <x v="859"/>
    <x v="31"/>
    <x v="6"/>
    <x v="1"/>
    <x v="0"/>
    <x v="1"/>
    <n v="30"/>
    <d v="2016-09-29T00:00:00"/>
    <n v="29"/>
    <n v="9"/>
    <x v="2"/>
    <x v="15"/>
    <x v="863"/>
    <x v="2"/>
    <n v="0"/>
    <n v="0"/>
    <x v="2"/>
    <s v="Chongqing"/>
    <s v=""/>
    <x v="0"/>
  </r>
  <r>
    <s v="E04600"/>
    <x v="860"/>
    <x v="31"/>
    <x v="6"/>
    <x v="1"/>
    <x v="0"/>
    <x v="1"/>
    <n v="37"/>
    <d v="2013-11-14T00:00:00"/>
    <n v="14"/>
    <n v="11"/>
    <x v="1"/>
    <x v="11"/>
    <x v="864"/>
    <x v="2"/>
    <n v="0"/>
    <n v="0"/>
    <x v="2"/>
    <s v="Shanghai"/>
    <s v=""/>
    <x v="0"/>
  </r>
  <r>
    <s v="E03906"/>
    <x v="861"/>
    <x v="1"/>
    <x v="6"/>
    <x v="3"/>
    <x v="1"/>
    <x v="0"/>
    <n v="38"/>
    <d v="2008-01-27T00:00:00"/>
    <n v="27"/>
    <n v="1"/>
    <x v="0"/>
    <x v="13"/>
    <x v="865"/>
    <x v="0"/>
    <n v="0"/>
    <n v="0"/>
    <x v="0"/>
    <s v="Columbus"/>
    <s v=""/>
    <x v="0"/>
  </r>
  <r>
    <s v="E04562"/>
    <x v="862"/>
    <x v="31"/>
    <x v="6"/>
    <x v="0"/>
    <x v="0"/>
    <x v="1"/>
    <n v="31"/>
    <d v="2017-07-22T00:00:00"/>
    <n v="22"/>
    <n v="7"/>
    <x v="3"/>
    <x v="1"/>
    <x v="866"/>
    <x v="2"/>
    <n v="0"/>
    <n v="0"/>
    <x v="0"/>
    <s v="Austin"/>
    <s v=""/>
    <x v="0"/>
  </r>
  <r>
    <s v="E01427"/>
    <x v="863"/>
    <x v="6"/>
    <x v="6"/>
    <x v="0"/>
    <x v="1"/>
    <x v="1"/>
    <n v="34"/>
    <d v="2015-04-22T00:00:00"/>
    <n v="22"/>
    <n v="4"/>
    <x v="4"/>
    <x v="2"/>
    <x v="867"/>
    <x v="1"/>
    <n v="0.13"/>
    <n v="20142.330000000002"/>
    <x v="0"/>
    <s v="Phoenix"/>
    <s v=""/>
    <x v="0"/>
  </r>
  <r>
    <s v="E03890"/>
    <x v="864"/>
    <x v="4"/>
    <x v="6"/>
    <x v="0"/>
    <x v="1"/>
    <x v="0"/>
    <n v="31"/>
    <d v="2020-08-20T00:00:00"/>
    <n v="20"/>
    <n v="8"/>
    <x v="11"/>
    <x v="4"/>
    <x v="868"/>
    <x v="1"/>
    <n v="0.3"/>
    <n v="65907.899999999994"/>
    <x v="0"/>
    <s v="Austin"/>
    <s v=""/>
    <x v="0"/>
  </r>
  <r>
    <s v="E03047"/>
    <x v="865"/>
    <x v="32"/>
    <x v="6"/>
    <x v="3"/>
    <x v="1"/>
    <x v="1"/>
    <n v="41"/>
    <d v="2005-02-15T00:00:00"/>
    <n v="15"/>
    <n v="2"/>
    <x v="9"/>
    <x v="24"/>
    <x v="869"/>
    <x v="0"/>
    <n v="0"/>
    <n v="0"/>
    <x v="2"/>
    <s v="Shanghai"/>
    <s v=""/>
    <x v="0"/>
  </r>
  <r>
    <s v="E02850"/>
    <x v="866"/>
    <x v="2"/>
    <x v="6"/>
    <x v="2"/>
    <x v="1"/>
    <x v="1"/>
    <n v="41"/>
    <d v="2018-08-10T00:00:00"/>
    <n v="10"/>
    <n v="8"/>
    <x v="11"/>
    <x v="8"/>
    <x v="870"/>
    <x v="1"/>
    <n v="0.21"/>
    <n v="35946.33"/>
    <x v="0"/>
    <s v="Columbus"/>
    <s v=""/>
    <x v="0"/>
  </r>
  <r>
    <s v="E03583"/>
    <x v="867"/>
    <x v="4"/>
    <x v="6"/>
    <x v="3"/>
    <x v="0"/>
    <x v="2"/>
    <n v="61"/>
    <d v="2019-09-24T00:00:00"/>
    <n v="24"/>
    <n v="9"/>
    <x v="2"/>
    <x v="0"/>
    <x v="871"/>
    <x v="1"/>
    <n v="0.37"/>
    <n v="74541.679999999993"/>
    <x v="0"/>
    <s v="Chicago"/>
    <s v=""/>
    <x v="0"/>
  </r>
  <r>
    <s v="E03849"/>
    <x v="868"/>
    <x v="5"/>
    <x v="6"/>
    <x v="2"/>
    <x v="1"/>
    <x v="1"/>
    <n v="30"/>
    <d v="2021-02-14T00:00:00"/>
    <n v="14"/>
    <n v="2"/>
    <x v="9"/>
    <x v="3"/>
    <x v="872"/>
    <x v="2"/>
    <n v="0"/>
    <n v="0"/>
    <x v="2"/>
    <s v="Beijing"/>
    <s v=""/>
    <x v="0"/>
  </r>
  <r>
    <s v="E02783"/>
    <x v="869"/>
    <x v="4"/>
    <x v="6"/>
    <x v="2"/>
    <x v="0"/>
    <x v="2"/>
    <n v="39"/>
    <d v="2011-08-23T00:00:00"/>
    <n v="23"/>
    <n v="8"/>
    <x v="11"/>
    <x v="9"/>
    <x v="873"/>
    <x v="1"/>
    <n v="0.3"/>
    <n v="74851.8"/>
    <x v="1"/>
    <s v="Rio de Janerio"/>
    <s v=""/>
    <x v="0"/>
  </r>
  <r>
    <s v="E00957"/>
    <x v="870"/>
    <x v="6"/>
    <x v="6"/>
    <x v="3"/>
    <x v="1"/>
    <x v="0"/>
    <n v="46"/>
    <d v="2013-07-18T00:00:00"/>
    <n v="18"/>
    <n v="7"/>
    <x v="3"/>
    <x v="11"/>
    <x v="874"/>
    <x v="1"/>
    <n v="0.14000000000000001"/>
    <n v="20959.68"/>
    <x v="0"/>
    <s v="Columbus"/>
    <s v=""/>
    <x v="0"/>
  </r>
  <r>
    <s v="E01533"/>
    <x v="871"/>
    <x v="1"/>
    <x v="6"/>
    <x v="1"/>
    <x v="1"/>
    <x v="0"/>
    <n v="49"/>
    <d v="1996-05-15T00:00:00"/>
    <n v="15"/>
    <n v="5"/>
    <x v="7"/>
    <x v="14"/>
    <x v="875"/>
    <x v="0"/>
    <n v="0"/>
    <n v="0"/>
    <x v="0"/>
    <s v="Phoenix"/>
    <s v=""/>
    <x v="0"/>
  </r>
  <r>
    <s v="E02254"/>
    <x v="872"/>
    <x v="1"/>
    <x v="6"/>
    <x v="1"/>
    <x v="0"/>
    <x v="2"/>
    <n v="61"/>
    <d v="2017-05-03T00:00:00"/>
    <n v="3"/>
    <n v="5"/>
    <x v="7"/>
    <x v="1"/>
    <x v="876"/>
    <x v="0"/>
    <n v="0"/>
    <n v="0"/>
    <x v="1"/>
    <s v="Sao Paulo"/>
    <s v=""/>
    <x v="0"/>
  </r>
  <r>
    <s v="E02848"/>
    <x v="873"/>
    <x v="32"/>
    <x v="6"/>
    <x v="2"/>
    <x v="1"/>
    <x v="0"/>
    <n v="30"/>
    <d v="2016-12-18T00:00:00"/>
    <n v="18"/>
    <n v="12"/>
    <x v="8"/>
    <x v="15"/>
    <x v="877"/>
    <x v="0"/>
    <n v="0"/>
    <n v="0"/>
    <x v="0"/>
    <s v="Austin"/>
    <s v=""/>
    <x v="0"/>
  </r>
  <r>
    <s v="E03956"/>
    <x v="379"/>
    <x v="6"/>
    <x v="6"/>
    <x v="2"/>
    <x v="1"/>
    <x v="0"/>
    <n v="62"/>
    <d v="1999-08-02T00:00:00"/>
    <n v="2"/>
    <n v="8"/>
    <x v="11"/>
    <x v="28"/>
    <x v="878"/>
    <x v="0"/>
    <n v="0.14000000000000001"/>
    <n v="19319.300000000003"/>
    <x v="0"/>
    <s v="Austin"/>
    <s v=""/>
    <x v="0"/>
  </r>
  <r>
    <s v="E03189"/>
    <x v="874"/>
    <x v="6"/>
    <x v="6"/>
    <x v="1"/>
    <x v="0"/>
    <x v="0"/>
    <n v="50"/>
    <d v="2003-03-25T00:00:00"/>
    <n v="25"/>
    <n v="3"/>
    <x v="5"/>
    <x v="10"/>
    <x v="879"/>
    <x v="0"/>
    <n v="0.13"/>
    <n v="16042.650000000001"/>
    <x v="0"/>
    <s v="Columbus"/>
    <s v=""/>
    <x v="0"/>
  </r>
  <r>
    <s v="E03560"/>
    <x v="875"/>
    <x v="31"/>
    <x v="6"/>
    <x v="0"/>
    <x v="1"/>
    <x v="1"/>
    <n v="46"/>
    <d v="2004-03-20T00:00:00"/>
    <n v="20"/>
    <n v="3"/>
    <x v="5"/>
    <x v="20"/>
    <x v="880"/>
    <x v="0"/>
    <n v="0"/>
    <n v="0"/>
    <x v="2"/>
    <s v="Beijing"/>
    <s v=""/>
    <x v="0"/>
  </r>
  <r>
    <s v="E02791"/>
    <x v="876"/>
    <x v="2"/>
    <x v="6"/>
    <x v="3"/>
    <x v="1"/>
    <x v="2"/>
    <n v="49"/>
    <d v="1998-04-02T00:00:00"/>
    <n v="2"/>
    <n v="4"/>
    <x v="4"/>
    <x v="25"/>
    <x v="881"/>
    <x v="1"/>
    <n v="0.3"/>
    <n v="48249.599999999999"/>
    <x v="0"/>
    <s v="Phoenix"/>
    <s v=""/>
    <x v="0"/>
  </r>
  <r>
    <s v="E01002"/>
    <x v="877"/>
    <x v="0"/>
    <x v="6"/>
    <x v="3"/>
    <x v="0"/>
    <x v="1"/>
    <n v="28"/>
    <d v="2021-03-19T00:00:00"/>
    <n v="19"/>
    <n v="3"/>
    <x v="5"/>
    <x v="3"/>
    <x v="882"/>
    <x v="0"/>
    <n v="0.06"/>
    <n v="7652.58"/>
    <x v="2"/>
    <s v="Shanghai"/>
    <s v=""/>
    <x v="0"/>
  </r>
  <r>
    <s v="E00752"/>
    <x v="878"/>
    <x v="4"/>
    <x v="6"/>
    <x v="0"/>
    <x v="1"/>
    <x v="1"/>
    <n v="36"/>
    <d v="2014-02-22T00:00:00"/>
    <n v="22"/>
    <n v="2"/>
    <x v="9"/>
    <x v="7"/>
    <x v="883"/>
    <x v="1"/>
    <n v="0.3"/>
    <n v="65559"/>
    <x v="2"/>
    <s v="Shanghai"/>
    <s v=""/>
    <x v="0"/>
  </r>
  <r>
    <s v="E02183"/>
    <x v="879"/>
    <x v="5"/>
    <x v="6"/>
    <x v="3"/>
    <x v="1"/>
    <x v="2"/>
    <n v="47"/>
    <d v="2015-06-09T00:00:00"/>
    <n v="9"/>
    <n v="6"/>
    <x v="6"/>
    <x v="2"/>
    <x v="884"/>
    <x v="2"/>
    <n v="0"/>
    <n v="0"/>
    <x v="0"/>
    <s v="Seattle"/>
    <s v=""/>
    <x v="0"/>
  </r>
  <r>
    <s v="E02121"/>
    <x v="880"/>
    <x v="1"/>
    <x v="6"/>
    <x v="3"/>
    <x v="0"/>
    <x v="3"/>
    <n v="36"/>
    <d v="2021-12-26T00:00:00"/>
    <n v="26"/>
    <n v="12"/>
    <x v="8"/>
    <x v="3"/>
    <x v="885"/>
    <x v="0"/>
    <n v="0"/>
    <n v="0"/>
    <x v="0"/>
    <s v="Chicago"/>
    <s v=""/>
    <x v="0"/>
  </r>
  <r>
    <s v="E00725"/>
    <x v="881"/>
    <x v="31"/>
    <x v="6"/>
    <x v="1"/>
    <x v="1"/>
    <x v="2"/>
    <n v="45"/>
    <d v="2014-05-10T00:00:00"/>
    <n v="10"/>
    <n v="5"/>
    <x v="7"/>
    <x v="7"/>
    <x v="886"/>
    <x v="2"/>
    <n v="0"/>
    <n v="0"/>
    <x v="1"/>
    <s v="Sao Paulo"/>
    <s v=""/>
    <x v="0"/>
  </r>
  <r>
    <s v="E03027"/>
    <x v="882"/>
    <x v="6"/>
    <x v="6"/>
    <x v="0"/>
    <x v="0"/>
    <x v="0"/>
    <n v="29"/>
    <d v="2017-03-16T00:00:00"/>
    <n v="16"/>
    <n v="3"/>
    <x v="5"/>
    <x v="1"/>
    <x v="887"/>
    <x v="1"/>
    <n v="0.15"/>
    <n v="22711.95"/>
    <x v="0"/>
    <s v="Seattle"/>
    <s v=""/>
    <x v="0"/>
  </r>
  <r>
    <s v="E01291"/>
    <x v="883"/>
    <x v="32"/>
    <x v="6"/>
    <x v="1"/>
    <x v="0"/>
    <x v="2"/>
    <n v="45"/>
    <d v="2021-02-10T00:00:00"/>
    <n v="10"/>
    <n v="2"/>
    <x v="9"/>
    <x v="3"/>
    <x v="888"/>
    <x v="0"/>
    <n v="0"/>
    <n v="0"/>
    <x v="0"/>
    <s v="Phoenix"/>
    <s v=""/>
    <x v="0"/>
  </r>
  <r>
    <s v="E00488"/>
    <x v="884"/>
    <x v="1"/>
    <x v="6"/>
    <x v="3"/>
    <x v="1"/>
    <x v="0"/>
    <n v="28"/>
    <d v="2021-07-03T00:00:00"/>
    <n v="3"/>
    <n v="7"/>
    <x v="3"/>
    <x v="3"/>
    <x v="889"/>
    <x v="0"/>
    <n v="0"/>
    <n v="0"/>
    <x v="0"/>
    <s v="Phoenix"/>
    <s v=""/>
    <x v="0"/>
  </r>
  <r>
    <s v="E04802"/>
    <x v="885"/>
    <x v="32"/>
    <x v="6"/>
    <x v="3"/>
    <x v="1"/>
    <x v="1"/>
    <n v="40"/>
    <d v="2011-01-20T00:00:00"/>
    <n v="20"/>
    <n v="1"/>
    <x v="0"/>
    <x v="9"/>
    <x v="890"/>
    <x v="0"/>
    <n v="0"/>
    <n v="0"/>
    <x v="2"/>
    <s v="Chengdu"/>
    <s v=""/>
    <x v="0"/>
  </r>
  <r>
    <s v="E01221"/>
    <x v="886"/>
    <x v="3"/>
    <x v="6"/>
    <x v="2"/>
    <x v="1"/>
    <x v="2"/>
    <n v="48"/>
    <d v="2014-05-14T00:00:00"/>
    <n v="14"/>
    <n v="5"/>
    <x v="7"/>
    <x v="7"/>
    <x v="891"/>
    <x v="2"/>
    <n v="0"/>
    <n v="0"/>
    <x v="0"/>
    <s v="Seattle"/>
    <s v=""/>
    <x v="0"/>
  </r>
  <r>
    <s v="E02844"/>
    <x v="887"/>
    <x v="6"/>
    <x v="6"/>
    <x v="3"/>
    <x v="0"/>
    <x v="2"/>
    <n v="55"/>
    <d v="2013-11-16T00:00:00"/>
    <n v="16"/>
    <n v="11"/>
    <x v="1"/>
    <x v="11"/>
    <x v="892"/>
    <x v="0"/>
    <n v="0.15"/>
    <n v="18619.349999999999"/>
    <x v="1"/>
    <s v="Sao Paulo"/>
    <s v=""/>
    <x v="0"/>
  </r>
  <r>
    <s v="E00742"/>
    <x v="888"/>
    <x v="0"/>
    <x v="6"/>
    <x v="1"/>
    <x v="0"/>
    <x v="0"/>
    <n v="43"/>
    <d v="2006-01-31T00:00:00"/>
    <n v="31"/>
    <n v="1"/>
    <x v="0"/>
    <x v="16"/>
    <x v="893"/>
    <x v="0"/>
    <n v="7.0000000000000007E-2"/>
    <n v="8226.26"/>
    <x v="0"/>
    <s v="Seattle"/>
    <s v=""/>
    <x v="0"/>
  </r>
  <r>
    <s v="E02285"/>
    <x v="889"/>
    <x v="2"/>
    <x v="6"/>
    <x v="2"/>
    <x v="1"/>
    <x v="1"/>
    <n v="45"/>
    <d v="2002-03-01T00:00:00"/>
    <n v="1"/>
    <n v="3"/>
    <x v="5"/>
    <x v="23"/>
    <x v="894"/>
    <x v="1"/>
    <n v="0.16"/>
    <n v="26428.959999999999"/>
    <x v="0"/>
    <s v="Seattle"/>
    <s v=""/>
    <x v="0"/>
  </r>
  <r>
    <s v="E00178"/>
    <x v="890"/>
    <x v="1"/>
    <x v="6"/>
    <x v="1"/>
    <x v="1"/>
    <x v="0"/>
    <n v="26"/>
    <d v="2019-10-14T00:00:00"/>
    <n v="14"/>
    <n v="10"/>
    <x v="10"/>
    <x v="0"/>
    <x v="895"/>
    <x v="0"/>
    <n v="0"/>
    <n v="0"/>
    <x v="0"/>
    <s v="Phoenix"/>
    <s v=""/>
    <x v="0"/>
  </r>
  <r>
    <s v="E04127"/>
    <x v="891"/>
    <x v="4"/>
    <x v="6"/>
    <x v="2"/>
    <x v="1"/>
    <x v="2"/>
    <n v="42"/>
    <d v="2013-09-11T00:00:00"/>
    <n v="11"/>
    <n v="9"/>
    <x v="2"/>
    <x v="11"/>
    <x v="896"/>
    <x v="1"/>
    <n v="0.3"/>
    <n v="54435.6"/>
    <x v="0"/>
    <s v="Columbus"/>
    <s v=""/>
    <x v="0"/>
  </r>
  <r>
    <s v="E00273"/>
    <x v="892"/>
    <x v="1"/>
    <x v="6"/>
    <x v="3"/>
    <x v="0"/>
    <x v="3"/>
    <n v="43"/>
    <d v="2004-04-16T00:00:00"/>
    <n v="16"/>
    <n v="4"/>
    <x v="4"/>
    <x v="20"/>
    <x v="897"/>
    <x v="0"/>
    <n v="0"/>
    <n v="0"/>
    <x v="0"/>
    <s v="Austin"/>
    <s v=""/>
    <x v="0"/>
  </r>
  <r>
    <s v="E03419"/>
    <x v="893"/>
    <x v="31"/>
    <x v="6"/>
    <x v="1"/>
    <x v="1"/>
    <x v="1"/>
    <n v="47"/>
    <d v="2015-07-10T00:00:00"/>
    <n v="10"/>
    <n v="7"/>
    <x v="3"/>
    <x v="2"/>
    <x v="898"/>
    <x v="2"/>
    <n v="0"/>
    <n v="0"/>
    <x v="2"/>
    <s v="Chongqing"/>
    <s v=""/>
    <x v="0"/>
  </r>
  <r>
    <s v="E01466"/>
    <x v="894"/>
    <x v="5"/>
    <x v="6"/>
    <x v="1"/>
    <x v="0"/>
    <x v="1"/>
    <n v="25"/>
    <d v="2021-07-28T00:00:00"/>
    <n v="28"/>
    <n v="7"/>
    <x v="3"/>
    <x v="3"/>
    <x v="899"/>
    <x v="2"/>
    <n v="0"/>
    <n v="0"/>
    <x v="0"/>
    <s v="Miami"/>
    <s v=""/>
    <x v="0"/>
  </r>
  <r>
    <s v="E03081"/>
    <x v="895"/>
    <x v="6"/>
    <x v="6"/>
    <x v="0"/>
    <x v="1"/>
    <x v="0"/>
    <n v="49"/>
    <d v="2013-04-15T00:00:00"/>
    <n v="15"/>
    <n v="4"/>
    <x v="4"/>
    <x v="11"/>
    <x v="900"/>
    <x v="0"/>
    <n v="0.15"/>
    <n v="19245.45"/>
    <x v="0"/>
    <s v="Phoenix"/>
    <s v=""/>
    <x v="0"/>
  </r>
  <r>
    <s v="E01116"/>
    <x v="896"/>
    <x v="6"/>
    <x v="6"/>
    <x v="0"/>
    <x v="0"/>
    <x v="1"/>
    <n v="45"/>
    <d v="2007-09-07T00:00:00"/>
    <n v="7"/>
    <n v="9"/>
    <x v="2"/>
    <x v="5"/>
    <x v="901"/>
    <x v="1"/>
    <n v="0.1"/>
    <n v="15102.7"/>
    <x v="2"/>
    <s v="Shanghai"/>
    <s v=""/>
    <x v="0"/>
  </r>
  <r>
    <s v="E04419"/>
    <x v="897"/>
    <x v="6"/>
    <x v="6"/>
    <x v="1"/>
    <x v="1"/>
    <x v="1"/>
    <n v="30"/>
    <d v="2015-06-13T00:00:00"/>
    <n v="13"/>
    <n v="6"/>
    <x v="6"/>
    <x v="2"/>
    <x v="902"/>
    <x v="0"/>
    <n v="0.11"/>
    <n v="14076.92"/>
    <x v="0"/>
    <s v="Seattle"/>
    <s v=""/>
    <x v="0"/>
  </r>
  <r>
    <s v="E01132"/>
    <x v="898"/>
    <x v="31"/>
    <x v="6"/>
    <x v="0"/>
    <x v="0"/>
    <x v="3"/>
    <n v="47"/>
    <d v="2002-10-21T00:00:00"/>
    <n v="21"/>
    <n v="10"/>
    <x v="10"/>
    <x v="23"/>
    <x v="903"/>
    <x v="0"/>
    <n v="0"/>
    <n v="0"/>
    <x v="0"/>
    <s v="Columbus"/>
    <s v=""/>
    <x v="0"/>
  </r>
  <r>
    <s v="E03251"/>
    <x v="899"/>
    <x v="2"/>
    <x v="6"/>
    <x v="0"/>
    <x v="1"/>
    <x v="2"/>
    <n v="50"/>
    <d v="2018-12-18T00:00:00"/>
    <n v="18"/>
    <n v="12"/>
    <x v="8"/>
    <x v="8"/>
    <x v="904"/>
    <x v="1"/>
    <n v="0.2"/>
    <n v="31070.2"/>
    <x v="0"/>
    <s v="Seattle"/>
    <s v=""/>
    <x v="0"/>
  </r>
  <r>
    <s v="E02189"/>
    <x v="900"/>
    <x v="31"/>
    <x v="6"/>
    <x v="2"/>
    <x v="1"/>
    <x v="2"/>
    <n v="29"/>
    <d v="2018-05-19T00:00:00"/>
    <n v="19"/>
    <n v="5"/>
    <x v="7"/>
    <x v="8"/>
    <x v="905"/>
    <x v="2"/>
    <n v="0"/>
    <n v="0"/>
    <x v="1"/>
    <s v="Rio de Janerio"/>
    <s v=""/>
    <x v="0"/>
  </r>
  <r>
    <s v="E03423"/>
    <x v="901"/>
    <x v="0"/>
    <x v="6"/>
    <x v="2"/>
    <x v="0"/>
    <x v="2"/>
    <n v="36"/>
    <d v="2012-07-26T00:00:00"/>
    <n v="26"/>
    <n v="7"/>
    <x v="3"/>
    <x v="21"/>
    <x v="906"/>
    <x v="0"/>
    <n v="7.0000000000000007E-2"/>
    <n v="7412.3700000000008"/>
    <x v="0"/>
    <s v="Seattle"/>
    <s v=""/>
    <x v="0"/>
  </r>
  <r>
    <s v="E00788"/>
    <x v="902"/>
    <x v="3"/>
    <x v="6"/>
    <x v="0"/>
    <x v="1"/>
    <x v="2"/>
    <n v="56"/>
    <d v="1992-06-15T00:00:00"/>
    <n v="15"/>
    <n v="6"/>
    <x v="6"/>
    <x v="26"/>
    <x v="907"/>
    <x v="2"/>
    <n v="0"/>
    <n v="0"/>
    <x v="1"/>
    <s v="Sao Paulo"/>
    <s v=""/>
    <x v="0"/>
  </r>
  <r>
    <s v="E04729"/>
    <x v="903"/>
    <x v="4"/>
    <x v="6"/>
    <x v="2"/>
    <x v="0"/>
    <x v="1"/>
    <n v="56"/>
    <d v="2004-02-25T00:00:00"/>
    <n v="25"/>
    <n v="2"/>
    <x v="9"/>
    <x v="20"/>
    <x v="908"/>
    <x v="1"/>
    <n v="0.32"/>
    <n v="69423.680000000008"/>
    <x v="2"/>
    <s v="Shanghai"/>
    <s v=""/>
    <x v="0"/>
  </r>
  <r>
    <s v="E04168"/>
    <x v="904"/>
    <x v="0"/>
    <x v="6"/>
    <x v="1"/>
    <x v="1"/>
    <x v="2"/>
    <n v="38"/>
    <d v="2017-09-21T00:00:00"/>
    <n v="21"/>
    <n v="9"/>
    <x v="2"/>
    <x v="1"/>
    <x v="909"/>
    <x v="0"/>
    <n v="0.09"/>
    <n v="10768.23"/>
    <x v="1"/>
    <s v="Sao Paulo"/>
    <s v=""/>
    <x v="0"/>
  </r>
  <r>
    <s v="E04937"/>
    <x v="905"/>
    <x v="0"/>
    <x v="6"/>
    <x v="1"/>
    <x v="0"/>
    <x v="1"/>
    <n v="52"/>
    <d v="2014-08-07T00:00:00"/>
    <n v="7"/>
    <n v="8"/>
    <x v="11"/>
    <x v="7"/>
    <x v="910"/>
    <x v="0"/>
    <n v="7.0000000000000007E-2"/>
    <n v="8194.34"/>
    <x v="0"/>
    <s v="Phoenix"/>
    <s v=""/>
    <x v="0"/>
  </r>
  <r>
    <s v="E02769"/>
    <x v="906"/>
    <x v="31"/>
    <x v="6"/>
    <x v="0"/>
    <x v="1"/>
    <x v="0"/>
    <n v="26"/>
    <d v="2021-11-21T00:00:00"/>
    <n v="21"/>
    <n v="11"/>
    <x v="1"/>
    <x v="3"/>
    <x v="911"/>
    <x v="2"/>
    <n v="0"/>
    <n v="0"/>
    <x v="0"/>
    <s v="Chicago"/>
    <s v=""/>
    <x v="0"/>
  </r>
  <r>
    <s v="E01807"/>
    <x v="907"/>
    <x v="1"/>
    <x v="6"/>
    <x v="2"/>
    <x v="0"/>
    <x v="1"/>
    <n v="52"/>
    <d v="1994-02-18T00:00:00"/>
    <n v="18"/>
    <n v="2"/>
    <x v="9"/>
    <x v="17"/>
    <x v="912"/>
    <x v="0"/>
    <n v="0"/>
    <n v="0"/>
    <x v="0"/>
    <s v="Seattle"/>
    <s v=""/>
    <x v="0"/>
  </r>
  <r>
    <s v="E01762"/>
    <x v="908"/>
    <x v="0"/>
    <x v="6"/>
    <x v="1"/>
    <x v="1"/>
    <x v="1"/>
    <n v="55"/>
    <d v="2012-10-20T00:00:00"/>
    <n v="20"/>
    <n v="10"/>
    <x v="10"/>
    <x v="21"/>
    <x v="913"/>
    <x v="0"/>
    <n v="0.06"/>
    <n v="6521.16"/>
    <x v="0"/>
    <s v="Columbus"/>
    <s v=""/>
    <x v="0"/>
  </r>
  <r>
    <s v="E04101"/>
    <x v="909"/>
    <x v="2"/>
    <x v="6"/>
    <x v="1"/>
    <x v="1"/>
    <x v="0"/>
    <n v="63"/>
    <d v="2020-06-14T00:00:00"/>
    <n v="14"/>
    <n v="6"/>
    <x v="6"/>
    <x v="4"/>
    <x v="914"/>
    <x v="1"/>
    <n v="0.27"/>
    <n v="48928.32"/>
    <x v="0"/>
    <s v="Columbus"/>
    <s v=""/>
    <x v="0"/>
  </r>
  <r>
    <s v="E01238"/>
    <x v="910"/>
    <x v="2"/>
    <x v="6"/>
    <x v="0"/>
    <x v="1"/>
    <x v="0"/>
    <n v="55"/>
    <d v="1995-10-29T00:00:00"/>
    <n v="29"/>
    <n v="10"/>
    <x v="10"/>
    <x v="19"/>
    <x v="915"/>
    <x v="1"/>
    <n v="0.15"/>
    <n v="22990.649999999998"/>
    <x v="0"/>
    <s v="Austin"/>
    <s v=""/>
    <x v="0"/>
  </r>
  <r>
    <s v="E02295"/>
    <x v="911"/>
    <x v="5"/>
    <x v="6"/>
    <x v="3"/>
    <x v="0"/>
    <x v="0"/>
    <n v="47"/>
    <d v="2013-02-28T00:00:00"/>
    <n v="28"/>
    <n v="2"/>
    <x v="9"/>
    <x v="11"/>
    <x v="916"/>
    <x v="2"/>
    <n v="0"/>
    <n v="0"/>
    <x v="0"/>
    <s v="Chicago"/>
    <s v=""/>
    <x v="0"/>
  </r>
  <r>
    <s v="E02633"/>
    <x v="912"/>
    <x v="4"/>
    <x v="6"/>
    <x v="0"/>
    <x v="1"/>
    <x v="3"/>
    <n v="54"/>
    <d v="2000-08-19T00:00:00"/>
    <n v="19"/>
    <n v="8"/>
    <x v="11"/>
    <x v="6"/>
    <x v="917"/>
    <x v="1"/>
    <n v="0.38"/>
    <n v="84445.119999999995"/>
    <x v="0"/>
    <s v="Columbus"/>
    <s v=""/>
    <x v="0"/>
  </r>
  <r>
    <s v="E00758"/>
    <x v="913"/>
    <x v="31"/>
    <x v="6"/>
    <x v="0"/>
    <x v="0"/>
    <x v="1"/>
    <n v="35"/>
    <d v="2013-08-30T00:00:00"/>
    <n v="30"/>
    <n v="8"/>
    <x v="11"/>
    <x v="11"/>
    <x v="918"/>
    <x v="2"/>
    <n v="0"/>
    <n v="0"/>
    <x v="2"/>
    <s v="Shanghai"/>
    <s v=""/>
    <x v="0"/>
  </r>
  <r>
    <s v="E02801"/>
    <x v="914"/>
    <x v="6"/>
    <x v="6"/>
    <x v="3"/>
    <x v="0"/>
    <x v="3"/>
    <n v="51"/>
    <d v="2000-09-01T00:00:00"/>
    <n v="1"/>
    <n v="9"/>
    <x v="2"/>
    <x v="6"/>
    <x v="919"/>
    <x v="1"/>
    <n v="0.12"/>
    <n v="18898.439999999999"/>
    <x v="0"/>
    <s v="Phoenix"/>
    <s v=""/>
    <x v="0"/>
  </r>
  <r>
    <s v="E00116"/>
    <x v="915"/>
    <x v="5"/>
    <x v="6"/>
    <x v="1"/>
    <x v="1"/>
    <x v="1"/>
    <n v="64"/>
    <d v="2005-01-28T00:00:00"/>
    <n v="28"/>
    <n v="1"/>
    <x v="0"/>
    <x v="24"/>
    <x v="920"/>
    <x v="2"/>
    <n v="0"/>
    <n v="0"/>
    <x v="0"/>
    <s v="Phoenix"/>
    <s v=""/>
    <x v="0"/>
  </r>
  <r>
    <s v="E00145"/>
    <x v="916"/>
    <x v="1"/>
    <x v="6"/>
    <x v="2"/>
    <x v="0"/>
    <x v="2"/>
    <n v="58"/>
    <d v="2009-04-27T00:00:00"/>
    <n v="27"/>
    <n v="4"/>
    <x v="4"/>
    <x v="22"/>
    <x v="921"/>
    <x v="0"/>
    <n v="0"/>
    <n v="0"/>
    <x v="1"/>
    <s v="Manaus"/>
    <s v=""/>
    <x v="0"/>
  </r>
  <r>
    <s v="E00218"/>
    <x v="917"/>
    <x v="4"/>
    <x v="6"/>
    <x v="1"/>
    <x v="0"/>
    <x v="1"/>
    <n v="47"/>
    <d v="2016-11-22T00:00:00"/>
    <n v="22"/>
    <n v="11"/>
    <x v="1"/>
    <x v="15"/>
    <x v="922"/>
    <x v="1"/>
    <n v="0.31"/>
    <n v="78507.19"/>
    <x v="0"/>
    <s v="Austin"/>
    <s v=""/>
    <x v="0"/>
  </r>
  <r>
    <s v="E02613"/>
    <x v="918"/>
    <x v="1"/>
    <x v="6"/>
    <x v="1"/>
    <x v="0"/>
    <x v="1"/>
    <n v="63"/>
    <d v="2018-03-12T00:00:00"/>
    <n v="12"/>
    <n v="3"/>
    <x v="5"/>
    <x v="8"/>
    <x v="923"/>
    <x v="0"/>
    <n v="0"/>
    <n v="0"/>
    <x v="2"/>
    <s v="Shanghai"/>
    <s v=""/>
    <x v="0"/>
  </r>
  <r>
    <s v="E01760"/>
    <x v="919"/>
    <x v="32"/>
    <x v="6"/>
    <x v="1"/>
    <x v="1"/>
    <x v="2"/>
    <n v="26"/>
    <d v="2021-02-09T00:00:00"/>
    <n v="9"/>
    <n v="2"/>
    <x v="9"/>
    <x v="3"/>
    <x v="924"/>
    <x v="0"/>
    <n v="0"/>
    <n v="0"/>
    <x v="1"/>
    <s v="Sao Paulo"/>
    <s v=""/>
    <x v="0"/>
  </r>
  <r>
    <s v="E04108"/>
    <x v="920"/>
    <x v="1"/>
    <x v="6"/>
    <x v="0"/>
    <x v="1"/>
    <x v="2"/>
    <n v="33"/>
    <d v="2012-05-14T00:00:00"/>
    <n v="14"/>
    <n v="5"/>
    <x v="7"/>
    <x v="21"/>
    <x v="925"/>
    <x v="0"/>
    <n v="0"/>
    <n v="0"/>
    <x v="1"/>
    <s v="Rio de Janerio"/>
    <s v=""/>
    <x v="0"/>
  </r>
  <r>
    <s v="E03697"/>
    <x v="921"/>
    <x v="0"/>
    <x v="6"/>
    <x v="3"/>
    <x v="0"/>
    <x v="0"/>
    <n v="28"/>
    <d v="2021-01-08T00:00:00"/>
    <n v="8"/>
    <n v="1"/>
    <x v="0"/>
    <x v="3"/>
    <x v="926"/>
    <x v="0"/>
    <n v="0.1"/>
    <n v="10882.6"/>
    <x v="0"/>
    <s v="Miami"/>
    <s v=""/>
    <x v="0"/>
  </r>
  <r>
    <s v="E03980"/>
    <x v="922"/>
    <x v="31"/>
    <x v="6"/>
    <x v="1"/>
    <x v="1"/>
    <x v="1"/>
    <n v="45"/>
    <d v="2000-08-16T00:00:00"/>
    <n v="16"/>
    <n v="8"/>
    <x v="11"/>
    <x v="6"/>
    <x v="927"/>
    <x v="2"/>
    <n v="0"/>
    <n v="0"/>
    <x v="0"/>
    <s v="Chicago"/>
    <s v=""/>
    <x v="0"/>
  </r>
  <r>
    <s v="E01488"/>
    <x v="923"/>
    <x v="2"/>
    <x v="6"/>
    <x v="0"/>
    <x v="1"/>
    <x v="0"/>
    <n v="61"/>
    <d v="2021-01-23T00:00:00"/>
    <n v="23"/>
    <n v="1"/>
    <x v="0"/>
    <x v="3"/>
    <x v="928"/>
    <x v="1"/>
    <n v="0.26"/>
    <n v="39463.58"/>
    <x v="0"/>
    <s v="Seattle"/>
    <s v=""/>
    <x v="0"/>
  </r>
  <r>
    <s v="E01052"/>
    <x v="924"/>
    <x v="5"/>
    <x v="6"/>
    <x v="3"/>
    <x v="0"/>
    <x v="1"/>
    <n v="40"/>
    <d v="2016-12-17T00:00:00"/>
    <n v="17"/>
    <n v="12"/>
    <x v="8"/>
    <x v="15"/>
    <x v="929"/>
    <x v="2"/>
    <n v="0"/>
    <n v="0"/>
    <x v="0"/>
    <s v="Miami"/>
    <s v=""/>
    <x v="0"/>
  </r>
  <r>
    <s v="E04128"/>
    <x v="925"/>
    <x v="3"/>
    <x v="6"/>
    <x v="1"/>
    <x v="0"/>
    <x v="1"/>
    <n v="55"/>
    <d v="2021-08-02T00:00:00"/>
    <n v="2"/>
    <n v="8"/>
    <x v="11"/>
    <x v="3"/>
    <x v="930"/>
    <x v="2"/>
    <n v="0"/>
    <n v="0"/>
    <x v="0"/>
    <s v="Miami"/>
    <s v=""/>
    <x v="0"/>
  </r>
  <r>
    <s v="E00022"/>
    <x v="926"/>
    <x v="31"/>
    <x v="6"/>
    <x v="0"/>
    <x v="1"/>
    <x v="1"/>
    <n v="62"/>
    <d v="2006-09-17T00:00:00"/>
    <n v="17"/>
    <n v="9"/>
    <x v="2"/>
    <x v="16"/>
    <x v="931"/>
    <x v="2"/>
    <n v="0"/>
    <n v="0"/>
    <x v="2"/>
    <s v="Chongqing"/>
    <s v=""/>
    <x v="0"/>
  </r>
  <r>
    <s v="E03805"/>
    <x v="927"/>
    <x v="3"/>
    <x v="6"/>
    <x v="3"/>
    <x v="1"/>
    <x v="2"/>
    <n v="34"/>
    <d v="2012-06-06T00:00:00"/>
    <n v="6"/>
    <n v="6"/>
    <x v="6"/>
    <x v="21"/>
    <x v="932"/>
    <x v="0"/>
    <n v="0"/>
    <n v="0"/>
    <x v="1"/>
    <s v="Manaus"/>
    <s v=""/>
    <x v="0"/>
  </r>
  <r>
    <s v="E02478"/>
    <x v="928"/>
    <x v="0"/>
    <x v="6"/>
    <x v="1"/>
    <x v="0"/>
    <x v="0"/>
    <n v="33"/>
    <d v="2013-06-21T00:00:00"/>
    <n v="21"/>
    <n v="6"/>
    <x v="6"/>
    <x v="11"/>
    <x v="933"/>
    <x v="0"/>
    <n v="0.06"/>
    <n v="7177.86"/>
    <x v="0"/>
    <s v="Phoenix"/>
    <s v=""/>
    <x v="0"/>
  </r>
  <r>
    <s v="E00530"/>
    <x v="929"/>
    <x v="6"/>
    <x v="6"/>
    <x v="0"/>
    <x v="1"/>
    <x v="1"/>
    <n v="46"/>
    <d v="2004-02-29T00:00:00"/>
    <n v="29"/>
    <n v="2"/>
    <x v="9"/>
    <x v="20"/>
    <x v="934"/>
    <x v="1"/>
    <n v="0.1"/>
    <n v="15889.7"/>
    <x v="2"/>
    <s v="Chongqing"/>
    <s v=""/>
    <x v="0"/>
  </r>
  <r>
    <s v="E01733"/>
    <x v="930"/>
    <x v="0"/>
    <x v="6"/>
    <x v="1"/>
    <x v="1"/>
    <x v="1"/>
    <n v="45"/>
    <d v="2011-10-20T00:00:00"/>
    <n v="20"/>
    <n v="10"/>
    <x v="10"/>
    <x v="9"/>
    <x v="935"/>
    <x v="0"/>
    <n v="7.0000000000000007E-2"/>
    <n v="8654.8000000000011"/>
    <x v="2"/>
    <s v="Shanghai"/>
    <s v=""/>
    <x v="0"/>
  </r>
  <r>
    <s v="E02857"/>
    <x v="931"/>
    <x v="5"/>
    <x v="6"/>
    <x v="1"/>
    <x v="1"/>
    <x v="0"/>
    <n v="33"/>
    <d v="2014-04-13T00:00:00"/>
    <n v="13"/>
    <n v="4"/>
    <x v="4"/>
    <x v="7"/>
    <x v="936"/>
    <x v="2"/>
    <n v="0"/>
    <n v="0"/>
    <x v="0"/>
    <s v="Miami"/>
    <s v=""/>
    <x v="0"/>
  </r>
  <r>
    <s v="E04952"/>
    <x v="932"/>
    <x v="1"/>
    <x v="6"/>
    <x v="0"/>
    <x v="1"/>
    <x v="2"/>
    <n v="57"/>
    <d v="2007-10-02T00:00:00"/>
    <n v="2"/>
    <n v="10"/>
    <x v="10"/>
    <x v="5"/>
    <x v="937"/>
    <x v="0"/>
    <n v="0"/>
    <n v="0"/>
    <x v="1"/>
    <s v="Rio de Janerio"/>
    <s v=""/>
    <x v="0"/>
  </r>
  <r>
    <s v="E03578"/>
    <x v="933"/>
    <x v="3"/>
    <x v="6"/>
    <x v="2"/>
    <x v="0"/>
    <x v="1"/>
    <n v="34"/>
    <d v="2018-03-10T00:00:00"/>
    <n v="10"/>
    <n v="3"/>
    <x v="5"/>
    <x v="8"/>
    <x v="938"/>
    <x v="2"/>
    <n v="0"/>
    <n v="0"/>
    <x v="0"/>
    <s v="Austin"/>
    <s v=""/>
    <x v="0"/>
  </r>
  <r>
    <s v="E04277"/>
    <x v="934"/>
    <x v="3"/>
    <x v="6"/>
    <x v="1"/>
    <x v="1"/>
    <x v="1"/>
    <n v="60"/>
    <d v="2014-01-08T00:00:00"/>
    <n v="8"/>
    <n v="1"/>
    <x v="0"/>
    <x v="7"/>
    <x v="939"/>
    <x v="2"/>
    <n v="0"/>
    <n v="0"/>
    <x v="2"/>
    <s v="Beijing"/>
    <s v=""/>
    <x v="0"/>
  </r>
  <r>
    <s v="E01019"/>
    <x v="935"/>
    <x v="1"/>
    <x v="6"/>
    <x v="3"/>
    <x v="0"/>
    <x v="0"/>
    <n v="45"/>
    <d v="2011-03-16T00:00:00"/>
    <n v="16"/>
    <n v="3"/>
    <x v="5"/>
    <x v="9"/>
    <x v="940"/>
    <x v="0"/>
    <n v="0"/>
    <n v="0"/>
    <x v="0"/>
    <s v="Phoenix"/>
    <s v=""/>
    <x v="0"/>
  </r>
  <r>
    <s v="E04940"/>
    <x v="936"/>
    <x v="4"/>
    <x v="6"/>
    <x v="1"/>
    <x v="0"/>
    <x v="3"/>
    <n v="36"/>
    <d v="2018-03-19T00:00:00"/>
    <n v="19"/>
    <n v="3"/>
    <x v="5"/>
    <x v="8"/>
    <x v="941"/>
    <x v="1"/>
    <n v="0.36"/>
    <n v="70272"/>
    <x v="0"/>
    <s v="Austin"/>
    <s v=""/>
    <x v="0"/>
  </r>
  <r>
    <s v="E03064"/>
    <x v="937"/>
    <x v="3"/>
    <x v="6"/>
    <x v="1"/>
    <x v="0"/>
    <x v="1"/>
    <n v="31"/>
    <d v="2020-02-17T00:00:00"/>
    <n v="17"/>
    <n v="2"/>
    <x v="9"/>
    <x v="4"/>
    <x v="942"/>
    <x v="2"/>
    <n v="0"/>
    <n v="0"/>
    <x v="2"/>
    <s v="Chongqing"/>
    <d v="2021-05-01T00:00:00"/>
    <x v="1"/>
  </r>
  <r>
    <s v="E00446"/>
    <x v="938"/>
    <x v="1"/>
    <x v="6"/>
    <x v="2"/>
    <x v="0"/>
    <x v="0"/>
    <n v="30"/>
    <d v="2019-11-04T00:00:00"/>
    <n v="4"/>
    <n v="11"/>
    <x v="1"/>
    <x v="0"/>
    <x v="943"/>
    <x v="0"/>
    <n v="0"/>
    <n v="0"/>
    <x v="0"/>
    <s v="Austin"/>
    <s v=""/>
    <x v="0"/>
  </r>
  <r>
    <s v="E01985"/>
    <x v="939"/>
    <x v="31"/>
    <x v="6"/>
    <x v="2"/>
    <x v="1"/>
    <x v="3"/>
    <n v="65"/>
    <d v="2000-09-29T00:00:00"/>
    <n v="29"/>
    <n v="9"/>
    <x v="2"/>
    <x v="6"/>
    <x v="944"/>
    <x v="2"/>
    <n v="0"/>
    <n v="0"/>
    <x v="0"/>
    <s v="Austin"/>
    <s v=""/>
    <x v="0"/>
  </r>
  <r>
    <s v="E03273"/>
    <x v="940"/>
    <x v="3"/>
    <x v="6"/>
    <x v="2"/>
    <x v="0"/>
    <x v="1"/>
    <n v="41"/>
    <d v="2010-06-04T00:00:00"/>
    <n v="4"/>
    <n v="6"/>
    <x v="6"/>
    <x v="18"/>
    <x v="945"/>
    <x v="0"/>
    <n v="0"/>
    <n v="0"/>
    <x v="2"/>
    <s v="Beijing"/>
    <s v=""/>
    <x v="0"/>
  </r>
  <r>
    <s v="E02415"/>
    <x v="941"/>
    <x v="1"/>
    <x v="6"/>
    <x v="3"/>
    <x v="1"/>
    <x v="2"/>
    <n v="52"/>
    <d v="1994-10-16T00:00:00"/>
    <n v="16"/>
    <n v="10"/>
    <x v="10"/>
    <x v="17"/>
    <x v="946"/>
    <x v="0"/>
    <n v="0"/>
    <n v="0"/>
    <x v="0"/>
    <s v="Phoenix"/>
    <s v=""/>
    <x v="0"/>
  </r>
  <r>
    <s v="E04887"/>
    <x v="942"/>
    <x v="31"/>
    <x v="6"/>
    <x v="2"/>
    <x v="1"/>
    <x v="1"/>
    <n v="40"/>
    <d v="2018-03-16T00:00:00"/>
    <n v="16"/>
    <n v="3"/>
    <x v="5"/>
    <x v="8"/>
    <x v="947"/>
    <x v="2"/>
    <n v="0"/>
    <n v="0"/>
    <x v="0"/>
    <s v="Columbus"/>
    <s v=""/>
    <x v="0"/>
  </r>
  <r>
    <s v="E03170"/>
    <x v="943"/>
    <x v="31"/>
    <x v="6"/>
    <x v="0"/>
    <x v="1"/>
    <x v="1"/>
    <n v="63"/>
    <d v="2017-09-26T00:00:00"/>
    <n v="26"/>
    <n v="9"/>
    <x v="2"/>
    <x v="1"/>
    <x v="948"/>
    <x v="0"/>
    <n v="0"/>
    <n v="0"/>
    <x v="0"/>
    <s v="Phoenix"/>
    <d v="2019-04-03T00:00:00"/>
    <x v="1"/>
  </r>
  <r>
    <s v="E01150"/>
    <x v="944"/>
    <x v="1"/>
    <x v="6"/>
    <x v="2"/>
    <x v="1"/>
    <x v="1"/>
    <n v="62"/>
    <d v="2020-05-18T00:00:00"/>
    <n v="18"/>
    <n v="5"/>
    <x v="7"/>
    <x v="4"/>
    <x v="949"/>
    <x v="0"/>
    <n v="0"/>
    <n v="0"/>
    <x v="0"/>
    <s v="Austin"/>
    <s v=""/>
    <x v="0"/>
  </r>
  <r>
    <s v="E01789"/>
    <x v="945"/>
    <x v="6"/>
    <x v="6"/>
    <x v="0"/>
    <x v="0"/>
    <x v="1"/>
    <n v="25"/>
    <d v="2021-06-15T00:00:00"/>
    <n v="15"/>
    <n v="6"/>
    <x v="6"/>
    <x v="3"/>
    <x v="950"/>
    <x v="1"/>
    <n v="0.11"/>
    <n v="15700.41"/>
    <x v="2"/>
    <s v="Shanghai"/>
    <d v="2022-06-03T00:00:00"/>
    <x v="1"/>
  </r>
  <r>
    <s v="E03648"/>
    <x v="946"/>
    <x v="31"/>
    <x v="6"/>
    <x v="3"/>
    <x v="1"/>
    <x v="3"/>
    <n v="26"/>
    <d v="2019-08-21T00:00:00"/>
    <n v="21"/>
    <n v="8"/>
    <x v="11"/>
    <x v="0"/>
    <x v="951"/>
    <x v="2"/>
    <n v="0"/>
    <n v="0"/>
    <x v="0"/>
    <s v="Seattle"/>
    <s v=""/>
    <x v="0"/>
  </r>
  <r>
    <s v="E00245"/>
    <x v="947"/>
    <x v="0"/>
    <x v="6"/>
    <x v="3"/>
    <x v="0"/>
    <x v="3"/>
    <n v="42"/>
    <d v="2011-05-29T00:00:00"/>
    <n v="29"/>
    <n v="5"/>
    <x v="7"/>
    <x v="9"/>
    <x v="952"/>
    <x v="0"/>
    <n v="0.06"/>
    <n v="6146.4"/>
    <x v="0"/>
    <s v="Chicago"/>
    <s v=""/>
    <x v="0"/>
  </r>
  <r>
    <s v="E00170"/>
    <x v="948"/>
    <x v="2"/>
    <x v="6"/>
    <x v="0"/>
    <x v="1"/>
    <x v="3"/>
    <n v="61"/>
    <d v="1997-08-19T00:00:00"/>
    <n v="19"/>
    <n v="8"/>
    <x v="11"/>
    <x v="27"/>
    <x v="953"/>
    <x v="1"/>
    <n v="0.28000000000000003"/>
    <n v="44678.76"/>
    <x v="0"/>
    <s v="Phoenix"/>
    <s v=""/>
    <x v="0"/>
  </r>
  <r>
    <s v="E02818"/>
    <x v="949"/>
    <x v="2"/>
    <x v="6"/>
    <x v="2"/>
    <x v="0"/>
    <x v="2"/>
    <n v="39"/>
    <d v="2013-12-27T00:00:00"/>
    <n v="27"/>
    <n v="12"/>
    <x v="8"/>
    <x v="11"/>
    <x v="954"/>
    <x v="1"/>
    <n v="0.28000000000000003"/>
    <n v="46411.680000000008"/>
    <x v="0"/>
    <s v="Columbus"/>
    <d v="2020-06-09T00:00:00"/>
    <x v="1"/>
  </r>
  <r>
    <s v="E00634"/>
    <x v="950"/>
    <x v="1"/>
    <x v="6"/>
    <x v="1"/>
    <x v="1"/>
    <x v="2"/>
    <n v="53"/>
    <d v="2017-01-09T00:00:00"/>
    <n v="9"/>
    <n v="1"/>
    <x v="0"/>
    <x v="1"/>
    <x v="955"/>
    <x v="0"/>
    <n v="0"/>
    <n v="0"/>
    <x v="1"/>
    <s v="Manaus"/>
    <d v="2020-07-17T00:00:00"/>
    <x v="1"/>
  </r>
  <r>
    <s v="E02800"/>
    <x v="951"/>
    <x v="6"/>
    <x v="6"/>
    <x v="1"/>
    <x v="1"/>
    <x v="2"/>
    <n v="45"/>
    <d v="2018-07-24T00:00:00"/>
    <n v="24"/>
    <n v="7"/>
    <x v="3"/>
    <x v="8"/>
    <x v="956"/>
    <x v="1"/>
    <n v="0.12"/>
    <n v="17878.919999999998"/>
    <x v="1"/>
    <s v="Sao Paulo"/>
    <s v=""/>
    <x v="0"/>
  </r>
  <r>
    <s v="E04853"/>
    <x v="952"/>
    <x v="32"/>
    <x v="6"/>
    <x v="2"/>
    <x v="1"/>
    <x v="1"/>
    <n v="46"/>
    <d v="2021-01-17T00:00:00"/>
    <n v="17"/>
    <n v="1"/>
    <x v="0"/>
    <x v="3"/>
    <x v="957"/>
    <x v="0"/>
    <n v="0"/>
    <n v="0"/>
    <x v="2"/>
    <s v="Shanghai"/>
    <s v=""/>
    <x v="0"/>
  </r>
  <r>
    <s v="E02024"/>
    <x v="953"/>
    <x v="1"/>
    <x v="6"/>
    <x v="0"/>
    <x v="1"/>
    <x v="0"/>
    <n v="53"/>
    <d v="2017-08-05T00:00:00"/>
    <n v="5"/>
    <n v="8"/>
    <x v="11"/>
    <x v="1"/>
    <x v="958"/>
    <x v="0"/>
    <n v="0"/>
    <n v="0"/>
    <x v="0"/>
    <s v="Seattle"/>
    <s v=""/>
    <x v="0"/>
  </r>
  <r>
    <s v="E02427"/>
    <x v="954"/>
    <x v="0"/>
    <x v="6"/>
    <x v="3"/>
    <x v="1"/>
    <x v="1"/>
    <n v="27"/>
    <d v="2018-09-15T00:00:00"/>
    <n v="15"/>
    <n v="9"/>
    <x v="2"/>
    <x v="8"/>
    <x v="959"/>
    <x v="0"/>
    <n v="7.0000000000000007E-2"/>
    <n v="8933.1200000000008"/>
    <x v="0"/>
    <s v="Columbus"/>
    <s v=""/>
    <x v="0"/>
  </r>
  <r>
    <s v="E00749"/>
    <x v="955"/>
    <x v="31"/>
    <x v="6"/>
    <x v="0"/>
    <x v="1"/>
    <x v="1"/>
    <n v="37"/>
    <d v="2015-11-10T00:00:00"/>
    <n v="10"/>
    <n v="11"/>
    <x v="1"/>
    <x v="2"/>
    <x v="960"/>
    <x v="2"/>
    <n v="0"/>
    <n v="0"/>
    <x v="0"/>
    <s v="Columbus"/>
    <d v="2021-04-20T00:00:00"/>
    <x v="1"/>
  </r>
  <r>
    <s v="E01941"/>
    <x v="956"/>
    <x v="3"/>
    <x v="6"/>
    <x v="3"/>
    <x v="1"/>
    <x v="1"/>
    <n v="42"/>
    <d v="2010-05-09T00:00:00"/>
    <n v="9"/>
    <n v="5"/>
    <x v="7"/>
    <x v="18"/>
    <x v="961"/>
    <x v="2"/>
    <n v="0"/>
    <n v="0"/>
    <x v="2"/>
    <s v="Beijing"/>
    <d v="2014-12-25T00:00:00"/>
    <x v="1"/>
  </r>
  <r>
    <s v="E01413"/>
    <x v="323"/>
    <x v="32"/>
    <x v="6"/>
    <x v="1"/>
    <x v="1"/>
    <x v="3"/>
    <n v="60"/>
    <d v="1997-07-30T00:00:00"/>
    <n v="30"/>
    <n v="7"/>
    <x v="3"/>
    <x v="27"/>
    <x v="962"/>
    <x v="0"/>
    <n v="0"/>
    <n v="0"/>
    <x v="0"/>
    <s v="Columbus"/>
    <s v=""/>
    <x v="0"/>
  </r>
  <r>
    <s v="E00412"/>
    <x v="957"/>
    <x v="3"/>
    <x v="6"/>
    <x v="2"/>
    <x v="0"/>
    <x v="0"/>
    <n v="37"/>
    <d v="2010-04-23T00:00:00"/>
    <n v="23"/>
    <n v="4"/>
    <x v="4"/>
    <x v="18"/>
    <x v="963"/>
    <x v="2"/>
    <n v="0"/>
    <n v="0"/>
    <x v="0"/>
    <s v="Chicago"/>
    <s v=""/>
    <x v="0"/>
  </r>
  <r>
    <s v="E02720"/>
    <x v="958"/>
    <x v="1"/>
    <x v="6"/>
    <x v="1"/>
    <x v="0"/>
    <x v="1"/>
    <n v="59"/>
    <d v="1997-03-13T00:00:00"/>
    <n v="13"/>
    <n v="3"/>
    <x v="5"/>
    <x v="27"/>
    <x v="964"/>
    <x v="0"/>
    <n v="0"/>
    <n v="0"/>
    <x v="2"/>
    <s v="Beijing"/>
    <s v=""/>
    <x v="0"/>
  </r>
  <r>
    <s v="E01090"/>
    <x v="959"/>
    <x v="2"/>
    <x v="6"/>
    <x v="2"/>
    <x v="0"/>
    <x v="1"/>
    <n v="49"/>
    <d v="2001-07-20T00:00:00"/>
    <n v="20"/>
    <n v="7"/>
    <x v="3"/>
    <x v="12"/>
    <x v="965"/>
    <x v="1"/>
    <n v="0.24"/>
    <n v="47802.239999999998"/>
    <x v="0"/>
    <s v="Phoenix"/>
    <s v=""/>
    <x v="0"/>
  </r>
  <r>
    <s v="E03521"/>
    <x v="960"/>
    <x v="2"/>
    <x v="6"/>
    <x v="3"/>
    <x v="0"/>
    <x v="2"/>
    <n v="52"/>
    <d v="2020-09-25T00:00:00"/>
    <n v="25"/>
    <n v="9"/>
    <x v="2"/>
    <x v="4"/>
    <x v="966"/>
    <x v="1"/>
    <n v="0.28000000000000003"/>
    <n v="45680.04"/>
    <x v="1"/>
    <s v="Sao Paulo"/>
    <s v=""/>
    <x v="0"/>
  </r>
  <r>
    <s v="E02391"/>
    <x v="961"/>
    <x v="6"/>
    <x v="6"/>
    <x v="0"/>
    <x v="1"/>
    <x v="2"/>
    <n v="49"/>
    <d v="1996-04-02T00:00:00"/>
    <n v="2"/>
    <n v="4"/>
    <x v="4"/>
    <x v="14"/>
    <x v="792"/>
    <x v="1"/>
    <n v="0.12"/>
    <n v="18846.84"/>
    <x v="0"/>
    <s v="Miami"/>
    <s v=""/>
    <x v="0"/>
  </r>
  <r>
    <s v="E01943"/>
    <x v="962"/>
    <x v="6"/>
    <x v="6"/>
    <x v="3"/>
    <x v="1"/>
    <x v="2"/>
    <n v="52"/>
    <d v="2006-10-05T00:00:00"/>
    <n v="5"/>
    <n v="10"/>
    <x v="10"/>
    <x v="16"/>
    <x v="967"/>
    <x v="1"/>
    <n v="0.11"/>
    <n v="16276.26"/>
    <x v="1"/>
    <s v="Rio de Janerio"/>
    <d v="2019-05-23T00:00:00"/>
    <x v="1"/>
  </r>
  <r>
    <s v="E04637"/>
    <x v="963"/>
    <x v="2"/>
    <x v="6"/>
    <x v="3"/>
    <x v="0"/>
    <x v="1"/>
    <n v="31"/>
    <d v="2015-06-29T00:00:00"/>
    <n v="29"/>
    <n v="6"/>
    <x v="6"/>
    <x v="2"/>
    <x v="968"/>
    <x v="1"/>
    <n v="0.16"/>
    <n v="30564.16"/>
    <x v="0"/>
    <s v="Columbus"/>
    <s v=""/>
    <x v="0"/>
  </r>
  <r>
    <s v="E04636"/>
    <x v="964"/>
    <x v="31"/>
    <x v="6"/>
    <x v="2"/>
    <x v="1"/>
    <x v="1"/>
    <n v="54"/>
    <d v="2021-03-16T00:00:00"/>
    <n v="16"/>
    <n v="3"/>
    <x v="5"/>
    <x v="3"/>
    <x v="969"/>
    <x v="2"/>
    <n v="0"/>
    <n v="0"/>
    <x v="2"/>
    <s v="Chongqing"/>
    <s v=""/>
    <x v="0"/>
  </r>
  <r>
    <s v="E00568"/>
    <x v="965"/>
    <x v="5"/>
    <x v="6"/>
    <x v="0"/>
    <x v="0"/>
    <x v="2"/>
    <n v="26"/>
    <d v="2021-03-02T00:00:00"/>
    <n v="2"/>
    <n v="3"/>
    <x v="5"/>
    <x v="3"/>
    <x v="970"/>
    <x v="2"/>
    <n v="0"/>
    <n v="0"/>
    <x v="1"/>
    <s v="Rio de Janerio"/>
    <s v=""/>
    <x v="0"/>
  </r>
  <r>
    <s v="E03611"/>
    <x v="966"/>
    <x v="3"/>
    <x v="6"/>
    <x v="2"/>
    <x v="1"/>
    <x v="1"/>
    <n v="45"/>
    <d v="2019-04-02T00:00:00"/>
    <n v="2"/>
    <n v="4"/>
    <x v="4"/>
    <x v="0"/>
    <x v="971"/>
    <x v="2"/>
    <n v="0"/>
    <n v="0"/>
    <x v="2"/>
    <s v="Beijing"/>
    <s v=""/>
    <x v="0"/>
  </r>
  <r>
    <s v="E01967"/>
    <x v="967"/>
    <x v="2"/>
    <x v="6"/>
    <x v="3"/>
    <x v="0"/>
    <x v="1"/>
    <n v="58"/>
    <d v="1992-03-19T00:00:00"/>
    <n v="19"/>
    <n v="3"/>
    <x v="5"/>
    <x v="26"/>
    <x v="972"/>
    <x v="1"/>
    <n v="0.16"/>
    <n v="31975.68"/>
    <x v="2"/>
    <s v="Chongqing"/>
    <s v=""/>
    <x v="0"/>
  </r>
  <r>
    <s v="E03795"/>
    <x v="968"/>
    <x v="6"/>
    <x v="6"/>
    <x v="1"/>
    <x v="1"/>
    <x v="3"/>
    <n v="30"/>
    <d v="2017-08-13T00:00:00"/>
    <n v="13"/>
    <n v="8"/>
    <x v="11"/>
    <x v="1"/>
    <x v="973"/>
    <x v="1"/>
    <n v="0.15"/>
    <n v="23193.599999999999"/>
    <x v="0"/>
    <s v="Austin"/>
    <s v=""/>
    <x v="0"/>
  </r>
  <r>
    <s v="E02047"/>
    <x v="969"/>
    <x v="1"/>
    <x v="6"/>
    <x v="0"/>
    <x v="0"/>
    <x v="2"/>
    <n v="51"/>
    <d v="1998-02-26T00:00:00"/>
    <n v="26"/>
    <n v="2"/>
    <x v="9"/>
    <x v="25"/>
    <x v="974"/>
    <x v="0"/>
    <n v="0"/>
    <n v="0"/>
    <x v="1"/>
    <s v="Rio de Janerio"/>
    <s v=""/>
    <x v="0"/>
  </r>
  <r>
    <s v="E01582"/>
    <x v="970"/>
    <x v="6"/>
    <x v="6"/>
    <x v="2"/>
    <x v="0"/>
    <x v="0"/>
    <n v="53"/>
    <d v="2014-10-19T00:00:00"/>
    <n v="19"/>
    <n v="10"/>
    <x v="10"/>
    <x v="7"/>
    <x v="975"/>
    <x v="1"/>
    <n v="0.11"/>
    <n v="17549.18"/>
    <x v="0"/>
    <s v="Miami"/>
    <s v=""/>
    <x v="0"/>
  </r>
  <r>
    <s v="E01225"/>
    <x v="971"/>
    <x v="0"/>
    <x v="6"/>
    <x v="2"/>
    <x v="0"/>
    <x v="1"/>
    <n v="49"/>
    <d v="2012-08-10T00:00:00"/>
    <n v="10"/>
    <n v="8"/>
    <x v="11"/>
    <x v="21"/>
    <x v="976"/>
    <x v="0"/>
    <n v="7.0000000000000007E-2"/>
    <n v="7689.5000000000009"/>
    <x v="2"/>
    <s v="Beijing"/>
    <d v="2020-02-04T00:00:00"/>
    <x v="1"/>
  </r>
  <r>
    <s v="E02522"/>
    <x v="972"/>
    <x v="4"/>
    <x v="6"/>
    <x v="3"/>
    <x v="0"/>
    <x v="2"/>
    <n v="48"/>
    <d v="2000-02-28T00:00:00"/>
    <n v="28"/>
    <n v="2"/>
    <x v="9"/>
    <x v="6"/>
    <x v="977"/>
    <x v="1"/>
    <n v="0.3"/>
    <n v="77424.3"/>
    <x v="0"/>
    <s v="Chicago"/>
    <s v=""/>
    <x v="0"/>
  </r>
  <r>
    <s v="E03007"/>
    <x v="973"/>
    <x v="5"/>
    <x v="6"/>
    <x v="0"/>
    <x v="0"/>
    <x v="0"/>
    <n v="54"/>
    <d v="1998-09-24T00:00:00"/>
    <n v="24"/>
    <n v="9"/>
    <x v="2"/>
    <x v="25"/>
    <x v="978"/>
    <x v="2"/>
    <n v="0"/>
    <n v="0"/>
    <x v="0"/>
    <s v="Seattle"/>
    <s v=""/>
    <x v="0"/>
  </r>
  <r>
    <s v="E03863"/>
    <x v="974"/>
    <x v="31"/>
    <x v="6"/>
    <x v="2"/>
    <x v="1"/>
    <x v="3"/>
    <n v="40"/>
    <d v="2009-05-27T00:00:00"/>
    <n v="27"/>
    <n v="5"/>
    <x v="7"/>
    <x v="22"/>
    <x v="979"/>
    <x v="2"/>
    <n v="0"/>
    <n v="0"/>
    <x v="0"/>
    <s v="Miami"/>
    <d v="2021-08-14T00:00:00"/>
    <x v="1"/>
  </r>
  <r>
    <s v="E00994"/>
    <x v="975"/>
    <x v="3"/>
    <x v="6"/>
    <x v="0"/>
    <x v="1"/>
    <x v="0"/>
    <n v="29"/>
    <d v="2016-11-17T00:00:00"/>
    <n v="17"/>
    <n v="11"/>
    <x v="1"/>
    <x v="15"/>
    <x v="980"/>
    <x v="2"/>
    <n v="0"/>
    <n v="0"/>
    <x v="0"/>
    <s v="Austin"/>
    <s v=""/>
    <x v="0"/>
  </r>
  <r>
    <s v="E00943"/>
    <x v="976"/>
    <x v="2"/>
    <x v="6"/>
    <x v="1"/>
    <x v="1"/>
    <x v="2"/>
    <n v="27"/>
    <d v="2018-10-24T00:00:00"/>
    <n v="24"/>
    <n v="10"/>
    <x v="10"/>
    <x v="8"/>
    <x v="981"/>
    <x v="1"/>
    <n v="0.28999999999999998"/>
    <n v="44942.17"/>
    <x v="1"/>
    <s v="Sao Paulo"/>
    <s v=""/>
    <x v="0"/>
  </r>
  <r>
    <s v="E00538"/>
    <x v="977"/>
    <x v="32"/>
    <x v="6"/>
    <x v="3"/>
    <x v="0"/>
    <x v="1"/>
    <n v="38"/>
    <d v="2011-11-28T00:00:00"/>
    <n v="28"/>
    <n v="11"/>
    <x v="1"/>
    <x v="9"/>
    <x v="982"/>
    <x v="0"/>
    <n v="0"/>
    <n v="0"/>
    <x v="0"/>
    <s v="Chicago"/>
    <s v=""/>
    <x v="0"/>
  </r>
  <r>
    <s v="E01415"/>
    <x v="978"/>
    <x v="32"/>
    <x v="6"/>
    <x v="1"/>
    <x v="0"/>
    <x v="0"/>
    <n v="32"/>
    <d v="2020-02-03T00:00:00"/>
    <n v="3"/>
    <n v="2"/>
    <x v="9"/>
    <x v="4"/>
    <x v="983"/>
    <x v="0"/>
    <n v="0"/>
    <n v="0"/>
    <x v="0"/>
    <s v="Phoenix"/>
    <s v=""/>
    <x v="0"/>
  </r>
  <r>
    <s v="E00717"/>
    <x v="979"/>
    <x v="0"/>
    <x v="6"/>
    <x v="1"/>
    <x v="1"/>
    <x v="1"/>
    <n v="64"/>
    <d v="2003-05-21T00:00:00"/>
    <n v="21"/>
    <n v="5"/>
    <x v="7"/>
    <x v="10"/>
    <x v="984"/>
    <x v="0"/>
    <n v="0.05"/>
    <n v="5322.2000000000007"/>
    <x v="0"/>
    <s v="Phoenix"/>
    <s v=""/>
    <x v="0"/>
  </r>
  <r>
    <s v="E01652"/>
    <x v="980"/>
    <x v="6"/>
    <x v="6"/>
    <x v="3"/>
    <x v="1"/>
    <x v="2"/>
    <n v="27"/>
    <d v="2019-09-13T00:00:00"/>
    <n v="13"/>
    <n v="9"/>
    <x v="2"/>
    <x v="0"/>
    <x v="985"/>
    <x v="0"/>
    <n v="0.13"/>
    <n v="17328.61"/>
    <x v="1"/>
    <s v="Rio de Janerio"/>
    <s v=""/>
    <x v="0"/>
  </r>
  <r>
    <s v="E04335"/>
    <x v="981"/>
    <x v="1"/>
    <x v="6"/>
    <x v="1"/>
    <x v="0"/>
    <x v="0"/>
    <n v="31"/>
    <d v="2018-08-13T00:00:00"/>
    <n v="13"/>
    <n v="8"/>
    <x v="11"/>
    <x v="8"/>
    <x v="986"/>
    <x v="0"/>
    <n v="0"/>
    <n v="0"/>
    <x v="0"/>
    <s v="Miami"/>
    <s v=""/>
    <x v="0"/>
  </r>
  <r>
    <s v="E03102"/>
    <x v="982"/>
    <x v="0"/>
    <x v="6"/>
    <x v="3"/>
    <x v="0"/>
    <x v="2"/>
    <n v="50"/>
    <d v="2012-04-25T00:00:00"/>
    <n v="25"/>
    <n v="4"/>
    <x v="4"/>
    <x v="21"/>
    <x v="987"/>
    <x v="0"/>
    <n v="0.09"/>
    <n v="10194.209999999999"/>
    <x v="1"/>
    <s v="Sao Paulo"/>
    <s v=""/>
    <x v="0"/>
  </r>
  <r>
    <s v="E02059"/>
    <x v="983"/>
    <x v="6"/>
    <x v="6"/>
    <x v="1"/>
    <x v="0"/>
    <x v="2"/>
    <n v="54"/>
    <d v="2011-10-20T00:00:00"/>
    <n v="20"/>
    <n v="10"/>
    <x v="10"/>
    <x v="9"/>
    <x v="988"/>
    <x v="0"/>
    <n v="0.12"/>
    <n v="14717.279999999999"/>
    <x v="0"/>
    <s v="Austin"/>
    <s v=""/>
    <x v="0"/>
  </r>
  <r>
    <s v="E03894"/>
    <x v="984"/>
    <x v="0"/>
    <x v="6"/>
    <x v="2"/>
    <x v="1"/>
    <x v="1"/>
    <n v="50"/>
    <d v="2000-05-07T00:00:00"/>
    <n v="7"/>
    <n v="5"/>
    <x v="7"/>
    <x v="6"/>
    <x v="989"/>
    <x v="0"/>
    <n v="7.0000000000000007E-2"/>
    <n v="7449.9600000000009"/>
    <x v="0"/>
    <s v="Chicago"/>
    <s v=""/>
    <x v="0"/>
  </r>
  <r>
    <s v="E03580"/>
    <x v="985"/>
    <x v="3"/>
    <x v="6"/>
    <x v="0"/>
    <x v="0"/>
    <x v="2"/>
    <n v="39"/>
    <d v="2007-05-27T00:00:00"/>
    <n v="27"/>
    <n v="5"/>
    <x v="7"/>
    <x v="5"/>
    <x v="990"/>
    <x v="2"/>
    <n v="0"/>
    <n v="0"/>
    <x v="0"/>
    <s v="Seattle"/>
    <s v=""/>
    <x v="0"/>
  </r>
  <r>
    <s v="E03000"/>
    <x v="986"/>
    <x v="31"/>
    <x v="6"/>
    <x v="2"/>
    <x v="1"/>
    <x v="1"/>
    <n v="33"/>
    <d v="2021-01-22T00:00:00"/>
    <n v="22"/>
    <n v="1"/>
    <x v="0"/>
    <x v="3"/>
    <x v="991"/>
    <x v="2"/>
    <n v="0"/>
    <n v="0"/>
    <x v="0"/>
    <s v="Chicago"/>
    <s v=""/>
    <x v="0"/>
  </r>
  <r>
    <s v="E03278"/>
    <x v="987"/>
    <x v="2"/>
    <x v="6"/>
    <x v="2"/>
    <x v="0"/>
    <x v="1"/>
    <n v="27"/>
    <d v="2019-11-07T00:00:00"/>
    <n v="7"/>
    <n v="11"/>
    <x v="1"/>
    <x v="0"/>
    <x v="992"/>
    <x v="1"/>
    <n v="0.28999999999999998"/>
    <n v="50636.03"/>
    <x v="0"/>
    <s v="Columbus"/>
    <s v=""/>
    <x v="0"/>
  </r>
  <r>
    <s v="E02191"/>
    <x v="988"/>
    <x v="2"/>
    <x v="6"/>
    <x v="3"/>
    <x v="1"/>
    <x v="1"/>
    <n v="25"/>
    <d v="2021-12-19T00:00:00"/>
    <n v="19"/>
    <n v="12"/>
    <x v="8"/>
    <x v="3"/>
    <x v="993"/>
    <x v="1"/>
    <n v="0.23"/>
    <n v="34653.18"/>
    <x v="2"/>
    <s v="Chengdu"/>
    <s v=""/>
    <x v="0"/>
  </r>
  <r>
    <s v="E00005"/>
    <x v="989"/>
    <x v="2"/>
    <x v="6"/>
    <x v="1"/>
    <x v="1"/>
    <x v="0"/>
    <n v="39"/>
    <d v="2007-04-29T00:00:00"/>
    <n v="29"/>
    <n v="4"/>
    <x v="4"/>
    <x v="5"/>
    <x v="994"/>
    <x v="1"/>
    <n v="0.23"/>
    <n v="39442.01"/>
    <x v="0"/>
    <s v="Phoenix"/>
    <s v=""/>
    <x v="0"/>
  </r>
  <r>
    <s v="E04354"/>
    <x v="990"/>
    <x v="4"/>
    <x v="6"/>
    <x v="0"/>
    <x v="1"/>
    <x v="2"/>
    <n v="43"/>
    <d v="2016-08-21T00:00:00"/>
    <n v="21"/>
    <n v="8"/>
    <x v="11"/>
    <x v="15"/>
    <x v="995"/>
    <x v="1"/>
    <n v="0.35"/>
    <n v="90474.299999999988"/>
    <x v="0"/>
    <s v="Columbus"/>
    <s v=""/>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187EC3-4CDC-4BCD-A5EA-8F0B89AB5766}" name="Department"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Department">
  <location ref="H20:I27" firstHeaderRow="1" firstDataRow="1" firstDataCol="1" rowPageCount="1" colPageCount="1"/>
  <pivotFields count="21">
    <pivotField dataField="1" showAll="0"/>
    <pivotField showAll="0"/>
    <pivotField axis="axisPage" showAll="0">
      <items count="34">
        <item x="31"/>
        <item x="5"/>
        <item x="3"/>
        <item x="11"/>
        <item x="17"/>
        <item x="22"/>
        <item x="19"/>
        <item x="7"/>
        <item x="14"/>
        <item x="2"/>
        <item x="9"/>
        <item x="21"/>
        <item x="10"/>
        <item x="16"/>
        <item x="20"/>
        <item x="28"/>
        <item x="0"/>
        <item x="30"/>
        <item x="23"/>
        <item x="24"/>
        <item x="12"/>
        <item x="8"/>
        <item x="29"/>
        <item x="27"/>
        <item x="32"/>
        <item x="1"/>
        <item x="15"/>
        <item x="6"/>
        <item x="25"/>
        <item x="26"/>
        <item x="18"/>
        <item x="13"/>
        <item x="4"/>
        <item t="default"/>
      </items>
    </pivotField>
    <pivotField axis="axisRow" showAll="0">
      <items count="8">
        <item x="0"/>
        <item x="1"/>
        <item x="2"/>
        <item x="3"/>
        <item x="4"/>
        <item x="5"/>
        <item x="6"/>
        <item t="default"/>
      </items>
    </pivotField>
    <pivotField showAll="0"/>
    <pivotField showAll="0"/>
    <pivotField showAll="0"/>
    <pivotField showAll="0"/>
    <pivotField numFmtId="14" showAll="0"/>
    <pivotField numFmtId="3" showAll="0"/>
    <pivotField numFmtId="3" showAll="0"/>
    <pivotField showAll="0">
      <items count="13">
        <item x="0"/>
        <item x="9"/>
        <item x="5"/>
        <item x="4"/>
        <item x="7"/>
        <item x="6"/>
        <item x="3"/>
        <item x="11"/>
        <item x="2"/>
        <item x="10"/>
        <item x="1"/>
        <item x="8"/>
        <item t="default"/>
      </items>
    </pivotField>
    <pivotField numFmtId="1" showAll="0">
      <items count="31">
        <item x="26"/>
        <item x="29"/>
        <item x="17"/>
        <item x="19"/>
        <item x="14"/>
        <item x="27"/>
        <item x="25"/>
        <item x="28"/>
        <item x="6"/>
        <item x="12"/>
        <item x="23"/>
        <item x="10"/>
        <item x="20"/>
        <item x="24"/>
        <item x="16"/>
        <item x="5"/>
        <item x="13"/>
        <item x="22"/>
        <item x="18"/>
        <item x="9"/>
        <item x="21"/>
        <item x="11"/>
        <item x="7"/>
        <item x="2"/>
        <item x="15"/>
        <item x="1"/>
        <item x="8"/>
        <item x="0"/>
        <item x="4"/>
        <item x="3"/>
        <item t="default"/>
      </items>
    </pivotField>
    <pivotField numFmtId="164" showAll="0"/>
    <pivotField showAll="0"/>
    <pivotField numFmtId="165" showAll="0"/>
    <pivotField numFmtId="166" showAll="0"/>
    <pivotField showAll="0"/>
    <pivotField showAll="0"/>
    <pivotField showAll="0"/>
    <pivotField showAll="0"/>
  </pivotFields>
  <rowFields count="1">
    <field x="3"/>
  </rowFields>
  <rowItems count="7">
    <i>
      <x/>
    </i>
    <i>
      <x v="1"/>
    </i>
    <i>
      <x v="2"/>
    </i>
    <i>
      <x v="3"/>
    </i>
    <i>
      <x v="4"/>
    </i>
    <i>
      <x v="5"/>
    </i>
    <i>
      <x v="6"/>
    </i>
  </rowItems>
  <colItems count="1">
    <i/>
  </colItems>
  <pageFields count="1">
    <pageField fld="2" hier="-1"/>
  </pageFields>
  <dataFields count="1">
    <dataField name="Total Employee"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2195E80-5994-44FB-A74A-B622E0819D7B}" name="PivotTable5" cacheId="1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Q26:U112" firstHeaderRow="1" firstDataRow="1" firstDataCol="5" rowPageCount="1" colPageCount="1"/>
  <pivotFields count="21">
    <pivotField compact="0" outline="0" showAll="0" defaultSubtotal="0"/>
    <pivotField axis="axisRow" compact="0" outline="0" showAll="0" defaultSubtotal="0">
      <items count="991">
        <item x="727"/>
        <item x="949"/>
        <item x="367"/>
        <item x="66"/>
        <item x="97"/>
        <item x="220"/>
        <item x="854"/>
        <item x="141"/>
        <item x="69"/>
        <item x="637"/>
        <item x="291"/>
        <item x="105"/>
        <item x="954"/>
        <item x="233"/>
        <item x="582"/>
        <item x="100"/>
        <item x="341"/>
        <item x="606"/>
        <item x="724"/>
        <item x="311"/>
        <item x="898"/>
        <item x="814"/>
        <item x="631"/>
        <item x="695"/>
        <item x="125"/>
        <item x="751"/>
        <item x="795"/>
        <item x="65"/>
        <item x="458"/>
        <item x="465"/>
        <item x="928"/>
        <item x="916"/>
        <item x="195"/>
        <item x="966"/>
        <item x="492"/>
        <item x="37"/>
        <item x="56"/>
        <item x="829"/>
        <item x="173"/>
        <item x="171"/>
        <item x="295"/>
        <item x="338"/>
        <item x="643"/>
        <item x="944"/>
        <item x="296"/>
        <item x="912"/>
        <item x="953"/>
        <item x="202"/>
        <item x="780"/>
        <item x="205"/>
        <item x="267"/>
        <item x="359"/>
        <item x="307"/>
        <item x="660"/>
        <item x="414"/>
        <item x="432"/>
        <item x="175"/>
        <item x="620"/>
        <item x="117"/>
        <item x="594"/>
        <item x="362"/>
        <item x="715"/>
        <item x="627"/>
        <item x="858"/>
        <item x="309"/>
        <item x="605"/>
        <item x="163"/>
        <item x="231"/>
        <item x="515"/>
        <item x="21"/>
        <item x="553"/>
        <item x="224"/>
        <item x="729"/>
        <item x="648"/>
        <item x="124"/>
        <item x="144"/>
        <item x="62"/>
        <item x="889"/>
        <item x="679"/>
        <item x="713"/>
        <item x="874"/>
        <item x="150"/>
        <item x="272"/>
        <item x="615"/>
        <item x="186"/>
        <item x="57"/>
        <item x="876"/>
        <item x="424"/>
        <item x="51"/>
        <item x="217"/>
        <item x="356"/>
        <item x="731"/>
        <item x="148"/>
        <item x="741"/>
        <item x="116"/>
        <item x="841"/>
        <item x="591"/>
        <item x="357"/>
        <item x="850"/>
        <item x="255"/>
        <item x="927"/>
        <item x="556"/>
        <item x="335"/>
        <item x="166"/>
        <item x="155"/>
        <item x="943"/>
        <item x="513"/>
        <item x="9"/>
        <item x="529"/>
        <item x="617"/>
        <item x="871"/>
        <item x="980"/>
        <item x="671"/>
        <item x="229"/>
        <item x="563"/>
        <item x="558"/>
        <item x="444"/>
        <item x="911"/>
        <item x="80"/>
        <item x="177"/>
        <item x="895"/>
        <item x="655"/>
        <item x="875"/>
        <item x="330"/>
        <item x="81"/>
        <item x="781"/>
        <item x="259"/>
        <item x="145"/>
        <item x="300"/>
        <item x="678"/>
        <item x="517"/>
        <item x="669"/>
        <item x="690"/>
        <item x="313"/>
        <item x="805"/>
        <item x="549"/>
        <item x="673"/>
        <item x="629"/>
        <item x="867"/>
        <item x="433"/>
        <item x="430"/>
        <item x="547"/>
        <item x="832"/>
        <item x="977"/>
        <item x="146"/>
        <item x="401"/>
        <item x="158"/>
        <item x="827"/>
        <item x="819"/>
        <item x="583"/>
        <item x="96"/>
        <item x="734"/>
        <item x="276"/>
        <item x="419"/>
        <item x="761"/>
        <item x="776"/>
        <item x="261"/>
        <item x="323"/>
        <item x="574"/>
        <item x="241"/>
        <item x="301"/>
        <item x="358"/>
        <item x="312"/>
        <item x="99"/>
        <item x="392"/>
        <item x="203"/>
        <item x="147"/>
        <item x="791"/>
        <item x="887"/>
        <item x="228"/>
        <item x="666"/>
        <item x="945"/>
        <item x="87"/>
        <item x="403"/>
        <item x="975"/>
        <item x="984"/>
        <item x="544"/>
        <item x="562"/>
        <item x="645"/>
        <item x="456"/>
        <item x="685"/>
        <item x="436"/>
        <item x="800"/>
        <item x="971"/>
        <item x="811"/>
        <item x="378"/>
        <item x="683"/>
        <item x="213"/>
        <item x="700"/>
        <item x="77"/>
        <item x="632"/>
        <item x="152"/>
        <item x="948"/>
        <item x="188"/>
        <item x="840"/>
        <item x="599"/>
        <item x="561"/>
        <item x="246"/>
        <item x="719"/>
        <item x="388"/>
        <item x="608"/>
        <item x="26"/>
        <item x="23"/>
        <item x="384"/>
        <item x="681"/>
        <item x="6"/>
        <item x="894"/>
        <item x="299"/>
        <item x="470"/>
        <item x="91"/>
        <item x="888"/>
        <item x="982"/>
        <item x="244"/>
        <item x="570"/>
        <item x="555"/>
        <item x="745"/>
        <item x="654"/>
        <item x="134"/>
        <item x="418"/>
        <item x="551"/>
        <item x="584"/>
        <item x="129"/>
        <item x="940"/>
        <item x="500"/>
        <item x="108"/>
        <item x="917"/>
        <item x="249"/>
        <item x="892"/>
        <item x="802"/>
        <item x="24"/>
        <item x="101"/>
        <item x="822"/>
        <item x="260"/>
        <item x="49"/>
        <item x="792"/>
        <item x="178"/>
        <item x="935"/>
        <item x="773"/>
        <item x="479"/>
        <item x="239"/>
        <item x="369"/>
        <item x="503"/>
        <item x="784"/>
        <item x="842"/>
        <item x="409"/>
        <item x="167"/>
        <item x="667"/>
        <item x="0"/>
        <item x="628"/>
        <item x="16"/>
        <item x="251"/>
        <item x="769"/>
        <item x="408"/>
        <item x="691"/>
        <item x="926"/>
        <item x="976"/>
        <item x="332"/>
        <item x="85"/>
        <item x="172"/>
        <item x="273"/>
        <item x="413"/>
        <item x="22"/>
        <item x="373"/>
        <item x="699"/>
        <item x="661"/>
        <item x="662"/>
        <item x="755"/>
        <item x="471"/>
        <item x="179"/>
        <item x="215"/>
        <item x="939"/>
        <item x="779"/>
        <item x="877"/>
        <item x="501"/>
        <item x="180"/>
        <item x="277"/>
        <item x="534"/>
        <item x="970"/>
        <item x="539"/>
        <item x="131"/>
        <item x="716"/>
        <item x="882"/>
        <item x="906"/>
        <item x="663"/>
        <item x="519"/>
        <item x="490"/>
        <item x="703"/>
        <item x="339"/>
        <item x="790"/>
        <item x="282"/>
        <item x="318"/>
        <item x="614"/>
        <item x="132"/>
        <item x="765"/>
        <item x="437"/>
        <item x="431"/>
        <item x="910"/>
        <item x="930"/>
        <item x="708"/>
        <item x="891"/>
        <item x="421"/>
        <item x="942"/>
        <item x="240"/>
        <item x="809"/>
        <item x="884"/>
        <item x="293"/>
        <item x="253"/>
        <item x="86"/>
        <item x="336"/>
        <item x="140"/>
        <item x="63"/>
        <item x="902"/>
        <item x="496"/>
        <item x="218"/>
        <item x="480"/>
        <item x="353"/>
        <item x="873"/>
        <item x="40"/>
        <item x="543"/>
        <item x="226"/>
        <item x="598"/>
        <item x="393"/>
        <item x="621"/>
        <item x="959"/>
        <item x="73"/>
        <item x="665"/>
        <item x="511"/>
        <item x="951"/>
        <item x="886"/>
        <item x="404"/>
        <item x="400"/>
        <item x="855"/>
        <item x="866"/>
        <item x="868"/>
        <item x="557"/>
        <item x="647"/>
        <item x="611"/>
        <item x="622"/>
        <item x="793"/>
        <item x="385"/>
        <item x="112"/>
        <item x="18"/>
        <item x="258"/>
        <item x="187"/>
        <item x="201"/>
        <item x="327"/>
        <item x="376"/>
        <item x="585"/>
        <item x="266"/>
        <item x="577"/>
        <item x="820"/>
        <item x="459"/>
        <item x="379"/>
        <item x="305"/>
        <item x="223"/>
        <item x="269"/>
        <item x="903"/>
        <item x="15"/>
        <item x="504"/>
        <item x="530"/>
        <item x="957"/>
        <item x="343"/>
        <item x="196"/>
        <item x="149"/>
        <item x="355"/>
        <item x="638"/>
        <item x="520"/>
        <item x="183"/>
        <item x="509"/>
        <item x="222"/>
        <item x="592"/>
        <item x="675"/>
        <item x="865"/>
        <item x="607"/>
        <item x="717"/>
        <item x="304"/>
        <item x="770"/>
        <item x="315"/>
        <item x="518"/>
        <item x="870"/>
        <item x="468"/>
        <item x="580"/>
        <item x="324"/>
        <item x="688"/>
        <item x="128"/>
        <item x="165"/>
        <item x="485"/>
        <item x="348"/>
        <item x="613"/>
        <item x="204"/>
        <item x="642"/>
        <item x="268"/>
        <item x="242"/>
        <item x="197"/>
        <item x="426"/>
        <item x="664"/>
        <item x="27"/>
        <item x="450"/>
        <item x="192"/>
        <item x="14"/>
        <item x="528"/>
        <item x="164"/>
        <item x="78"/>
        <item x="706"/>
        <item x="588"/>
        <item x="757"/>
        <item x="477"/>
        <item x="798"/>
        <item x="211"/>
        <item x="986"/>
        <item x="360"/>
        <item x="837"/>
        <item x="405"/>
        <item x="346"/>
        <item x="64"/>
        <item x="47"/>
        <item x="964"/>
        <item x="578"/>
        <item x="94"/>
        <item x="48"/>
        <item x="838"/>
        <item x="816"/>
        <item x="748"/>
        <item x="71"/>
        <item x="890"/>
        <item x="185"/>
        <item x="334"/>
        <item x="476"/>
        <item x="434"/>
        <item x="227"/>
        <item x="968"/>
        <item x="398"/>
        <item x="423"/>
        <item x="316"/>
        <item x="978"/>
        <item x="230"/>
        <item x="33"/>
        <item x="768"/>
        <item x="938"/>
        <item x="127"/>
        <item x="41"/>
        <item x="936"/>
        <item x="452"/>
        <item x="281"/>
        <item x="208"/>
        <item x="799"/>
        <item x="184"/>
        <item x="441"/>
        <item x="610"/>
        <item x="905"/>
        <item x="965"/>
        <item x="774"/>
        <item x="489"/>
        <item x="973"/>
        <item x="199"/>
        <item x="568"/>
        <item x="415"/>
        <item x="839"/>
        <item x="921"/>
        <item x="461"/>
        <item x="707"/>
        <item x="674"/>
        <item x="722"/>
        <item x="287"/>
        <item x="733"/>
        <item x="900"/>
        <item x="4"/>
        <item x="61"/>
        <item x="565"/>
        <item x="274"/>
        <item x="8"/>
        <item x="174"/>
        <item x="417"/>
        <item x="248"/>
        <item x="115"/>
        <item x="219"/>
        <item x="83"/>
        <item x="576"/>
        <item x="623"/>
        <item x="754"/>
        <item x="381"/>
        <item x="760"/>
        <item x="744"/>
        <item x="825"/>
        <item x="142"/>
        <item x="76"/>
        <item x="481"/>
        <item x="960"/>
        <item x="735"/>
        <item x="206"/>
        <item x="29"/>
        <item x="925"/>
        <item x="603"/>
        <item x="160"/>
        <item x="920"/>
        <item x="600"/>
        <item x="559"/>
        <item x="263"/>
        <item x="893"/>
        <item x="283"/>
        <item x="633"/>
        <item x="443"/>
        <item x="803"/>
        <item x="824"/>
        <item x="540"/>
        <item x="786"/>
        <item x="789"/>
        <item x="200"/>
        <item x="644"/>
        <item x="723"/>
        <item x="958"/>
        <item x="538"/>
        <item x="243"/>
        <item x="896"/>
        <item x="366"/>
        <item x="777"/>
        <item x="245"/>
        <item x="391"/>
        <item x="872"/>
        <item x="237"/>
        <item x="548"/>
        <item x="410"/>
        <item x="349"/>
        <item x="457"/>
        <item x="90"/>
        <item x="545"/>
        <item x="709"/>
        <item x="619"/>
        <item x="493"/>
        <item x="740"/>
        <item x="739"/>
        <item x="967"/>
        <item x="701"/>
        <item x="918"/>
        <item x="508"/>
        <item x="265"/>
        <item x="835"/>
        <item x="286"/>
        <item x="550"/>
        <item x="640"/>
        <item x="913"/>
        <item x="766"/>
        <item x="59"/>
        <item x="28"/>
        <item x="494"/>
        <item x="133"/>
        <item x="831"/>
        <item x="589"/>
        <item x="374"/>
        <item x="130"/>
        <item x="136"/>
        <item x="846"/>
        <item x="110"/>
        <item x="344"/>
        <item x="749"/>
        <item x="743"/>
        <item x="126"/>
        <item x="32"/>
        <item x="484"/>
        <item x="692"/>
        <item x="168"/>
        <item x="815"/>
        <item x="326"/>
        <item x="151"/>
        <item x="853"/>
        <item x="314"/>
        <item x="612"/>
        <item x="488"/>
        <item x="487"/>
        <item x="704"/>
        <item x="618"/>
        <item x="478"/>
        <item x="31"/>
        <item x="818"/>
        <item x="427"/>
        <item x="153"/>
        <item x="448"/>
        <item x="721"/>
        <item x="122"/>
        <item x="657"/>
        <item x="752"/>
        <item x="138"/>
        <item x="176"/>
        <item x="680"/>
        <item x="55"/>
        <item x="575"/>
        <item x="736"/>
        <item x="386"/>
        <item x="209"/>
        <item x="449"/>
        <item x="290"/>
        <item x="560"/>
        <item x="191"/>
        <item x="67"/>
        <item x="808"/>
        <item x="486"/>
        <item x="13"/>
        <item x="783"/>
        <item x="483"/>
        <item x="19"/>
        <item x="569"/>
        <item x="475"/>
        <item x="697"/>
        <item x="635"/>
        <item x="53"/>
        <item x="285"/>
        <item x="677"/>
        <item x="797"/>
        <item x="460"/>
        <item x="507"/>
        <item x="609"/>
        <item x="738"/>
        <item x="383"/>
        <item x="58"/>
        <item x="482"/>
        <item x="753"/>
        <item x="310"/>
        <item x="495"/>
        <item x="455"/>
        <item x="573"/>
        <item x="856"/>
        <item x="190"/>
        <item x="368"/>
        <item x="284"/>
        <item x="880"/>
        <item x="869"/>
        <item x="687"/>
        <item x="396"/>
        <item x="624"/>
        <item x="271"/>
        <item x="462"/>
        <item x="801"/>
        <item x="579"/>
        <item x="425"/>
        <item x="787"/>
        <item x="689"/>
        <item x="370"/>
        <item x="764"/>
        <item x="198"/>
        <item x="535"/>
        <item x="474"/>
        <item x="371"/>
        <item x="440"/>
        <item x="937"/>
        <item x="5"/>
        <item x="442"/>
        <item x="345"/>
        <item x="238"/>
        <item x="616"/>
        <item x="333"/>
        <item x="763"/>
        <item x="775"/>
        <item x="821"/>
        <item x="502"/>
        <item x="328"/>
        <item x="394"/>
        <item x="351"/>
        <item x="782"/>
        <item x="947"/>
        <item x="772"/>
        <item x="416"/>
        <item x="7"/>
        <item x="102"/>
        <item x="659"/>
        <item x="325"/>
        <item x="885"/>
        <item x="587"/>
        <item x="397"/>
        <item x="256"/>
        <item x="143"/>
        <item x="463"/>
        <item x="848"/>
        <item x="625"/>
        <item x="412"/>
        <item x="878"/>
        <item x="254"/>
        <item x="280"/>
        <item x="604"/>
        <item x="817"/>
        <item x="922"/>
        <item x="347"/>
        <item x="601"/>
        <item x="626"/>
        <item x="451"/>
        <item x="672"/>
        <item x="70"/>
        <item x="919"/>
        <item x="651"/>
        <item x="302"/>
        <item x="445"/>
        <item x="571"/>
        <item x="523"/>
        <item x="257"/>
        <item x="974"/>
        <item x="979"/>
        <item x="915"/>
        <item x="728"/>
        <item x="682"/>
        <item x="725"/>
        <item x="36"/>
        <item x="806"/>
        <item x="60"/>
        <item x="762"/>
        <item x="750"/>
        <item x="566"/>
        <item x="278"/>
        <item x="988"/>
        <item x="162"/>
        <item x="289"/>
        <item x="10"/>
        <item x="322"/>
        <item x="593"/>
        <item x="541"/>
        <item x="119"/>
        <item x="656"/>
        <item x="857"/>
        <item x="135"/>
        <item x="859"/>
        <item x="531"/>
        <item x="382"/>
        <item x="532"/>
        <item x="429"/>
        <item x="907"/>
        <item x="726"/>
        <item x="652"/>
        <item x="933"/>
        <item x="985"/>
        <item x="590"/>
        <item x="252"/>
        <item x="908"/>
        <item x="317"/>
        <item x="139"/>
        <item x="235"/>
        <item x="294"/>
        <item x="639"/>
        <item x="863"/>
        <item x="844"/>
        <item x="526"/>
        <item x="581"/>
        <item x="214"/>
        <item x="109"/>
        <item x="904"/>
        <item x="747"/>
        <item x="390"/>
        <item x="435"/>
        <item x="308"/>
        <item x="161"/>
        <item x="546"/>
        <item x="676"/>
        <item x="572"/>
        <item x="275"/>
        <item x="288"/>
        <item x="516"/>
        <item x="670"/>
        <item x="929"/>
        <item x="812"/>
        <item x="698"/>
        <item x="319"/>
        <item x="428"/>
        <item x="118"/>
        <item x="406"/>
        <item x="3"/>
        <item x="453"/>
        <item x="68"/>
        <item x="364"/>
        <item x="306"/>
        <item x="641"/>
        <item x="422"/>
        <item x="88"/>
        <item x="542"/>
        <item x="207"/>
        <item x="25"/>
        <item x="30"/>
        <item x="466"/>
        <item x="694"/>
        <item x="864"/>
        <item x="123"/>
        <item x="658"/>
        <item x="35"/>
        <item x="182"/>
        <item x="788"/>
        <item x="987"/>
        <item x="785"/>
        <item x="114"/>
        <item x="522"/>
        <item x="120"/>
        <item x="636"/>
        <item x="756"/>
        <item x="505"/>
        <item x="718"/>
        <item x="329"/>
        <item x="361"/>
        <item x="50"/>
        <item x="20"/>
        <item x="525"/>
        <item x="881"/>
        <item x="44"/>
        <item x="467"/>
        <item x="710"/>
        <item x="331"/>
        <item x="686"/>
        <item x="852"/>
        <item x="834"/>
        <item x="909"/>
        <item x="12"/>
        <item x="375"/>
        <item x="714"/>
        <item x="932"/>
        <item x="447"/>
        <item x="169"/>
        <item x="387"/>
        <item x="833"/>
        <item x="650"/>
        <item x="981"/>
        <item x="847"/>
        <item x="111"/>
        <item x="469"/>
        <item x="924"/>
        <item x="586"/>
        <item x="262"/>
        <item x="74"/>
        <item x="941"/>
        <item x="923"/>
        <item x="514"/>
        <item x="759"/>
        <item x="498"/>
        <item x="234"/>
        <item x="720"/>
        <item x="189"/>
        <item x="646"/>
        <item x="711"/>
        <item x="512"/>
        <item x="194"/>
        <item x="84"/>
        <item x="843"/>
        <item x="536"/>
        <item x="103"/>
        <item x="157"/>
        <item x="961"/>
        <item x="861"/>
        <item x="771"/>
        <item x="956"/>
        <item x="154"/>
        <item x="297"/>
        <item x="823"/>
        <item x="340"/>
        <item x="321"/>
        <item x="990"/>
        <item x="303"/>
        <item x="506"/>
        <item x="464"/>
        <item x="705"/>
        <item x="989"/>
        <item x="668"/>
        <item x="407"/>
        <item x="653"/>
        <item x="730"/>
        <item x="1"/>
        <item x="826"/>
        <item x="337"/>
        <item x="292"/>
        <item x="983"/>
        <item x="420"/>
        <item x="499"/>
        <item x="54"/>
        <item x="899"/>
        <item x="693"/>
        <item x="807"/>
        <item x="796"/>
        <item x="836"/>
        <item x="250"/>
        <item x="45"/>
        <item x="159"/>
        <item x="2"/>
        <item x="845"/>
        <item x="79"/>
        <item x="737"/>
        <item x="113"/>
        <item x="46"/>
        <item x="758"/>
        <item x="950"/>
        <item x="402"/>
        <item x="813"/>
        <item x="491"/>
        <item x="39"/>
        <item x="72"/>
        <item x="264"/>
        <item x="963"/>
        <item x="767"/>
        <item x="914"/>
        <item x="901"/>
        <item x="236"/>
        <item x="472"/>
        <item x="879"/>
        <item x="17"/>
        <item x="372"/>
        <item x="602"/>
        <item x="438"/>
        <item x="830"/>
        <item x="411"/>
        <item x="210"/>
        <item x="630"/>
        <item x="732"/>
        <item x="270"/>
        <item x="712"/>
        <item x="804"/>
        <item x="350"/>
        <item x="454"/>
        <item x="597"/>
        <item x="533"/>
        <item x="634"/>
        <item x="247"/>
        <item x="595"/>
        <item x="972"/>
        <item x="320"/>
        <item x="137"/>
        <item x="106"/>
        <item x="389"/>
        <item x="75"/>
        <item x="524"/>
        <item x="232"/>
        <item x="537"/>
        <item x="95"/>
        <item x="156"/>
        <item x="93"/>
        <item x="554"/>
        <item x="696"/>
        <item x="439"/>
        <item x="473"/>
        <item x="897"/>
        <item x="527"/>
        <item x="279"/>
        <item x="684"/>
        <item x="352"/>
        <item x="121"/>
        <item x="778"/>
        <item x="104"/>
        <item x="89"/>
        <item x="794"/>
        <item x="497"/>
        <item x="221"/>
        <item x="181"/>
        <item x="342"/>
        <item x="883"/>
        <item x="34"/>
        <item x="82"/>
        <item x="742"/>
        <item x="170"/>
        <item x="216"/>
        <item x="931"/>
        <item x="955"/>
        <item x="38"/>
        <item x="849"/>
        <item x="567"/>
        <item x="395"/>
        <item x="952"/>
        <item x="962"/>
        <item x="298"/>
        <item x="946"/>
        <item x="746"/>
        <item x="225"/>
        <item x="596"/>
        <item x="354"/>
        <item x="193"/>
        <item x="11"/>
        <item x="92"/>
        <item x="552"/>
        <item x="851"/>
        <item x="828"/>
        <item x="107"/>
        <item x="702"/>
        <item x="860"/>
        <item x="649"/>
        <item x="42"/>
        <item x="52"/>
        <item x="380"/>
        <item x="446"/>
        <item x="98"/>
        <item x="212"/>
        <item x="510"/>
        <item x="363"/>
        <item x="810"/>
        <item x="564"/>
        <item x="969"/>
        <item x="862"/>
        <item x="934"/>
        <item x="399"/>
        <item x="521"/>
        <item x="43"/>
        <item x="365"/>
        <item x="377"/>
      </items>
    </pivotField>
    <pivotField axis="axisRow" compact="0" outline="0" showAll="0" defaultSubtotal="0">
      <items count="33">
        <item x="31"/>
        <item x="5"/>
        <item x="3"/>
        <item x="11"/>
        <item x="17"/>
        <item x="22"/>
        <item x="19"/>
        <item x="7"/>
        <item x="14"/>
        <item x="2"/>
        <item x="9"/>
        <item x="21"/>
        <item x="10"/>
        <item x="16"/>
        <item x="20"/>
        <item x="28"/>
        <item x="0"/>
        <item x="30"/>
        <item x="23"/>
        <item x="24"/>
        <item x="12"/>
        <item x="8"/>
        <item x="29"/>
        <item x="27"/>
        <item x="32"/>
        <item x="1"/>
        <item x="15"/>
        <item x="6"/>
        <item x="25"/>
        <item x="26"/>
        <item x="18"/>
        <item x="13"/>
        <item x="4"/>
      </items>
    </pivotField>
    <pivotField axis="axisRow" compact="0" outline="0" showAll="0" defaultSubtotal="0">
      <items count="7">
        <item x="0"/>
        <item x="1"/>
        <item x="2"/>
        <item x="3"/>
        <item x="4"/>
        <item x="5"/>
        <item x="6"/>
      </items>
    </pivotField>
    <pivotField axis="axisRow" compact="0" outline="0" showAll="0" defaultSubtotal="0">
      <items count="4">
        <item x="3"/>
        <item x="0"/>
        <item x="2"/>
        <item x="1"/>
      </items>
    </pivotField>
    <pivotField compact="0" outline="0" showAll="0" defaultSubtotal="0"/>
    <pivotField compact="0" outline="0" showAll="0" defaultSubtotal="0"/>
    <pivotField compact="0" outline="0" showAll="0" defaultSubtotal="0"/>
    <pivotField compact="0" numFmtId="14" outline="0" showAll="0" defaultSubtotal="0"/>
    <pivotField compact="0" numFmtId="3" outline="0" showAll="0" defaultSubtotal="0"/>
    <pivotField compact="0" numFmtId="3" outline="0" showAll="0" defaultSubtotal="0"/>
    <pivotField compact="0" outline="0" showAll="0" defaultSubtotal="0">
      <items count="12">
        <item x="0"/>
        <item x="9"/>
        <item x="5"/>
        <item x="4"/>
        <item x="7"/>
        <item x="6"/>
        <item x="3"/>
        <item x="11"/>
        <item x="2"/>
        <item x="10"/>
        <item x="1"/>
        <item x="8"/>
      </items>
    </pivotField>
    <pivotField compact="0" numFmtId="1" outline="0" showAll="0" defaultSubtotal="0">
      <items count="30">
        <item x="26"/>
        <item x="29"/>
        <item x="17"/>
        <item x="19"/>
        <item x="14"/>
        <item x="27"/>
        <item x="25"/>
        <item x="28"/>
        <item x="6"/>
        <item x="12"/>
        <item x="23"/>
        <item x="10"/>
        <item x="20"/>
        <item x="24"/>
        <item x="16"/>
        <item x="5"/>
        <item x="13"/>
        <item x="22"/>
        <item x="18"/>
        <item x="9"/>
        <item x="21"/>
        <item x="11"/>
        <item x="7"/>
        <item x="2"/>
        <item x="15"/>
        <item x="1"/>
        <item x="8"/>
        <item x="0"/>
        <item x="4"/>
        <item x="3"/>
      </items>
    </pivotField>
    <pivotField axis="axisRow" compact="0" numFmtId="164" outline="0" showAll="0" defaultSubtotal="0">
      <items count="996">
        <item x="680"/>
        <item x="681"/>
        <item x="691"/>
        <item x="759"/>
        <item x="833"/>
        <item x="256"/>
        <item x="884"/>
        <item x="847"/>
        <item x="357"/>
        <item x="545"/>
        <item x="473"/>
        <item x="679"/>
        <item x="593"/>
        <item x="428"/>
        <item x="670"/>
        <item x="425"/>
        <item x="296"/>
        <item x="794"/>
        <item x="565"/>
        <item x="970"/>
        <item x="648"/>
        <item x="66"/>
        <item x="818"/>
        <item x="816"/>
        <item x="710"/>
        <item x="479"/>
        <item x="352"/>
        <item x="67"/>
        <item x="305"/>
        <item x="481"/>
        <item x="769"/>
        <item x="899"/>
        <item x="936"/>
        <item x="737"/>
        <item x="422"/>
        <item x="372"/>
        <item x="480"/>
        <item x="462"/>
        <item x="329"/>
        <item x="872"/>
        <item x="382"/>
        <item x="602"/>
        <item x="445"/>
        <item x="20"/>
        <item x="666"/>
        <item x="262"/>
        <item x="261"/>
        <item x="403"/>
        <item x="624"/>
        <item x="548"/>
        <item x="341"/>
        <item x="860"/>
        <item x="576"/>
        <item x="573"/>
        <item x="767"/>
        <item x="280"/>
        <item x="437"/>
        <item x="331"/>
        <item x="929"/>
        <item x="760"/>
        <item x="40"/>
        <item x="409"/>
        <item x="37"/>
        <item x="91"/>
        <item x="857"/>
        <item x="990"/>
        <item x="452"/>
        <item x="800"/>
        <item x="399"/>
        <item x="939"/>
        <item x="436"/>
        <item x="12"/>
        <item x="429"/>
        <item x="6"/>
        <item x="971"/>
        <item x="726"/>
        <item x="354"/>
        <item x="594"/>
        <item x="474"/>
        <item x="413"/>
        <item x="518"/>
        <item x="441"/>
        <item x="283"/>
        <item x="531"/>
        <item x="665"/>
        <item x="416"/>
        <item x="381"/>
        <item x="916"/>
        <item x="484"/>
        <item x="300"/>
        <item x="45"/>
        <item x="506"/>
        <item x="39"/>
        <item x="729"/>
        <item x="920"/>
        <item x="947"/>
        <item x="260"/>
        <item x="68"/>
        <item x="424"/>
        <item x="338"/>
        <item x="84"/>
        <item x="866"/>
        <item x="274"/>
        <item x="351"/>
        <item x="864"/>
        <item x="761"/>
        <item x="969"/>
        <item x="55"/>
        <item x="991"/>
        <item x="35"/>
        <item x="360"/>
        <item x="812"/>
        <item x="87"/>
        <item x="264"/>
        <item x="810"/>
        <item x="54"/>
        <item x="677"/>
        <item x="963"/>
        <item x="417"/>
        <item x="978"/>
        <item x="363"/>
        <item x="299"/>
        <item x="339"/>
        <item x="88"/>
        <item x="814"/>
        <item x="76"/>
        <item x="938"/>
        <item x="379"/>
        <item x="863"/>
        <item x="907"/>
        <item x="918"/>
        <item x="267"/>
        <item x="826"/>
        <item x="560"/>
        <item x="225"/>
        <item x="141"/>
        <item x="927"/>
        <item x="159"/>
        <item x="980"/>
        <item x="585"/>
        <item x="320"/>
        <item x="891"/>
        <item x="711"/>
        <item x="59"/>
        <item x="730"/>
        <item x="113"/>
        <item x="564"/>
        <item x="708"/>
        <item x="598"/>
        <item x="192"/>
        <item x="693"/>
        <item x="979"/>
        <item x="114"/>
        <item x="243"/>
        <item x="188"/>
        <item x="851"/>
        <item x="369"/>
        <item x="146"/>
        <item x="911"/>
        <item x="668"/>
        <item x="674"/>
        <item x="655"/>
        <item x="483"/>
        <item x="613"/>
        <item x="898"/>
        <item x="178"/>
        <item x="688"/>
        <item x="378"/>
        <item x="583"/>
        <item x="90"/>
        <item x="960"/>
        <item x="228"/>
        <item x="316"/>
        <item x="550"/>
        <item x="695"/>
        <item x="539"/>
        <item x="295"/>
        <item x="716"/>
        <item x="931"/>
        <item x="595"/>
        <item x="748"/>
        <item x="477"/>
        <item x="886"/>
        <item x="227"/>
        <item x="905"/>
        <item x="219"/>
        <item x="623"/>
        <item x="187"/>
        <item x="176"/>
        <item x="620"/>
        <item x="951"/>
        <item x="862"/>
        <item x="625"/>
        <item x="698"/>
        <item x="549"/>
        <item x="744"/>
        <item x="645"/>
        <item x="245"/>
        <item x="930"/>
        <item x="942"/>
        <item x="250"/>
        <item x="478"/>
        <item x="570"/>
        <item x="578"/>
        <item x="687"/>
        <item x="735"/>
        <item x="534"/>
        <item x="961"/>
        <item x="41"/>
        <item x="944"/>
        <item x="524"/>
        <item x="592"/>
        <item x="215"/>
        <item x="601"/>
        <item x="537"/>
        <item x="700"/>
        <item x="637"/>
        <item x="160"/>
        <item x="743"/>
        <item x="793"/>
        <item x="798"/>
        <item x="673"/>
        <item x="559"/>
        <item x="656"/>
        <item x="553"/>
        <item x="715"/>
        <item x="804"/>
        <item x="540"/>
        <item x="772"/>
        <item x="186"/>
        <item x="457"/>
        <item x="520"/>
        <item x="207"/>
        <item x="903"/>
        <item x="21"/>
        <item x="148"/>
        <item x="640"/>
        <item x="405"/>
        <item x="111"/>
        <item x="155"/>
        <item x="145"/>
        <item x="444"/>
        <item x="753"/>
        <item x="758"/>
        <item x="974"/>
        <item x="183"/>
        <item x="574"/>
        <item x="690"/>
        <item x="132"/>
        <item x="336"/>
        <item x="101"/>
        <item x="273"/>
        <item x="962"/>
        <item x="646"/>
        <item x="271"/>
        <item x="435"/>
        <item x="119"/>
        <item x="727"/>
        <item x="932"/>
        <item x="957"/>
        <item x="406"/>
        <item x="418"/>
        <item x="948"/>
        <item x="945"/>
        <item x="618"/>
        <item x="459"/>
        <item x="589"/>
        <item x="232"/>
        <item x="880"/>
        <item x="923"/>
        <item x="154"/>
        <item x="627"/>
        <item x="558"/>
        <item x="809"/>
        <item x="411"/>
        <item x="685"/>
        <item x="622"/>
        <item x="629"/>
        <item x="982"/>
        <item x="23"/>
        <item x="701"/>
        <item x="301"/>
        <item x="147"/>
        <item x="290"/>
        <item x="714"/>
        <item x="525"/>
        <item x="276"/>
        <item x="805"/>
        <item x="778"/>
        <item x="3"/>
        <item x="527"/>
        <item x="355"/>
        <item x="647"/>
        <item x="448"/>
        <item x="231"/>
        <item x="885"/>
        <item x="696"/>
        <item x="465"/>
        <item x="955"/>
        <item x="704"/>
        <item x="126"/>
        <item x="667"/>
        <item x="774"/>
        <item x="612"/>
        <item x="653"/>
        <item x="214"/>
        <item x="611"/>
        <item x="107"/>
        <item x="671"/>
        <item x="521"/>
        <item x="921"/>
        <item x="11"/>
        <item x="663"/>
        <item x="257"/>
        <item x="306"/>
        <item x="205"/>
        <item x="669"/>
        <item x="832"/>
        <item x="689"/>
        <item x="206"/>
        <item x="19"/>
        <item x="659"/>
        <item x="149"/>
        <item x="427"/>
        <item x="517"/>
        <item x="237"/>
        <item x="508"/>
        <item x="235"/>
        <item x="895"/>
        <item x="174"/>
        <item x="82"/>
        <item x="118"/>
        <item x="888"/>
        <item x="512"/>
        <item x="865"/>
        <item x="615"/>
        <item x="724"/>
        <item x="241"/>
        <item x="853"/>
        <item x="251"/>
        <item x="335"/>
        <item x="156"/>
        <item x="236"/>
        <item x="587"/>
        <item x="122"/>
        <item x="600"/>
        <item x="940"/>
        <item x="986"/>
        <item x="555"/>
        <item x="568"/>
        <item x="779"/>
        <item x="632"/>
        <item x="889"/>
        <item x="686"/>
        <item x="538"/>
        <item x="509"/>
        <item x="195"/>
        <item x="764"/>
        <item x="181"/>
        <item x="697"/>
        <item x="536"/>
        <item x="964"/>
        <item x="153"/>
        <item x="581"/>
        <item x="103"/>
        <item x="606"/>
        <item x="672"/>
        <item x="522"/>
        <item x="501"/>
        <item x="619"/>
        <item x="498"/>
        <item x="168"/>
        <item x="282"/>
        <item x="567"/>
        <item x="609"/>
        <item x="108"/>
        <item x="377"/>
        <item x="649"/>
        <item x="535"/>
        <item x="240"/>
        <item x="572"/>
        <item x="775"/>
        <item x="123"/>
        <item x="875"/>
        <item x="582"/>
        <item x="588"/>
        <item x="109"/>
        <item x="217"/>
        <item x="400"/>
        <item x="575"/>
        <item x="216"/>
        <item x="209"/>
        <item x="924"/>
        <item x="552"/>
        <item x="166"/>
        <item x="657"/>
        <item x="607"/>
        <item x="712"/>
        <item x="157"/>
        <item x="523"/>
        <item x="703"/>
        <item x="199"/>
        <item x="150"/>
        <item x="925"/>
        <item x="706"/>
        <item x="438"/>
        <item x="722"/>
        <item x="125"/>
        <item x="675"/>
        <item x="786"/>
        <item x="79"/>
        <item x="197"/>
        <item x="877"/>
        <item x="307"/>
        <item x="253"/>
        <item x="139"/>
        <item x="958"/>
        <item x="51"/>
        <item x="22"/>
        <item x="44"/>
        <item x="43"/>
        <item x="617"/>
        <item x="530"/>
        <item x="709"/>
        <item x="713"/>
        <item x="105"/>
        <item x="614"/>
        <item x="876"/>
        <item x="454"/>
        <item x="638"/>
        <item x="189"/>
        <item x="643"/>
        <item x="780"/>
        <item x="661"/>
        <item x="719"/>
        <item x="604"/>
        <item x="171"/>
        <item x="796"/>
        <item x="707"/>
        <item x="115"/>
        <item x="190"/>
        <item x="24"/>
        <item x="551"/>
        <item x="705"/>
        <item x="185"/>
        <item x="829"/>
        <item x="630"/>
        <item x="395"/>
        <item x="694"/>
        <item x="106"/>
        <item x="529"/>
        <item x="542"/>
        <item x="161"/>
        <item x="58"/>
        <item x="511"/>
        <item x="467"/>
        <item x="599"/>
        <item x="391"/>
        <item x="946"/>
        <item x="846"/>
        <item x="73"/>
        <item x="398"/>
        <item x="392"/>
        <item x="519"/>
        <item x="897"/>
        <item x="628"/>
        <item x="221"/>
        <item x="80"/>
        <item x="750"/>
        <item x="725"/>
        <item x="654"/>
        <item x="196"/>
        <item x="720"/>
        <item x="543"/>
        <item x="731"/>
        <item x="323"/>
        <item x="281"/>
        <item x="130"/>
        <item x="682"/>
        <item x="869"/>
        <item x="255"/>
        <item x="312"/>
        <item x="211"/>
        <item x="134"/>
        <item x="213"/>
        <item x="138"/>
        <item x="128"/>
        <item x="652"/>
        <item x="373"/>
        <item x="579"/>
        <item x="384"/>
        <item x="140"/>
        <item x="943"/>
        <item x="238"/>
        <item x="597"/>
        <item x="683"/>
        <item x="203"/>
        <item x="116"/>
        <item x="650"/>
        <item x="728"/>
        <item x="547"/>
        <item x="983"/>
        <item x="603"/>
        <item x="177"/>
        <item x="194"/>
        <item x="890"/>
        <item x="201"/>
        <item x="120"/>
        <item x="1"/>
        <item x="34"/>
        <item x="662"/>
        <item x="533"/>
        <item x="226"/>
        <item x="610"/>
        <item x="678"/>
        <item x="546"/>
        <item x="569"/>
        <item x="949"/>
        <item x="169"/>
        <item x="937"/>
        <item x="200"/>
        <item x="855"/>
        <item x="89"/>
        <item x="97"/>
        <item x="28"/>
        <item x="752"/>
        <item x="556"/>
        <item x="135"/>
        <item x="584"/>
        <item x="218"/>
        <item x="684"/>
        <item x="99"/>
        <item x="631"/>
        <item x="507"/>
        <item x="912"/>
        <item x="789"/>
        <item x="634"/>
        <item x="500"/>
        <item x="100"/>
        <item x="757"/>
        <item x="234"/>
        <item x="451"/>
        <item x="718"/>
        <item x="92"/>
        <item x="470"/>
        <item x="472"/>
        <item x="52"/>
        <item x="104"/>
        <item x="412"/>
        <item x="756"/>
        <item x="249"/>
        <item x="952"/>
        <item x="46"/>
        <item x="443"/>
        <item x="317"/>
        <item x="590"/>
        <item x="367"/>
        <item x="230"/>
        <item x="838"/>
        <item x="272"/>
        <item x="340"/>
        <item x="85"/>
        <item x="30"/>
        <item x="408"/>
        <item x="807"/>
        <item x="460"/>
        <item x="751"/>
        <item x="375"/>
        <item x="93"/>
        <item x="471"/>
        <item x="906"/>
        <item x="244"/>
        <item x="152"/>
        <item x="989"/>
        <item x="315"/>
        <item x="984"/>
        <item x="353"/>
        <item x="62"/>
        <item x="702"/>
        <item x="823"/>
        <item x="349"/>
        <item x="311"/>
        <item x="913"/>
        <item x="803"/>
        <item x="926"/>
        <item x="639"/>
        <item x="229"/>
        <item x="179"/>
        <item x="220"/>
        <item x="4"/>
        <item x="976"/>
        <item x="96"/>
        <item x="461"/>
        <item x="127"/>
        <item x="333"/>
        <item x="453"/>
        <item x="47"/>
        <item x="297"/>
        <item x="247"/>
        <item x="246"/>
        <item x="741"/>
        <item x="987"/>
        <item x="0"/>
        <item x="117"/>
        <item x="144"/>
        <item x="433"/>
        <item x="824"/>
        <item x="242"/>
        <item x="136"/>
        <item x="423"/>
        <item x="204"/>
        <item x="749"/>
        <item x="94"/>
        <item x="48"/>
        <item x="692"/>
        <item x="771"/>
        <item x="193"/>
        <item x="208"/>
        <item x="7"/>
        <item x="191"/>
        <item x="370"/>
        <item x="110"/>
        <item x="910"/>
        <item x="486"/>
        <item x="785"/>
        <item x="893"/>
        <item x="83"/>
        <item x="463"/>
        <item x="49"/>
        <item x="854"/>
        <item x="933"/>
        <item x="909"/>
        <item x="248"/>
        <item x="502"/>
        <item x="660"/>
        <item x="544"/>
        <item x="676"/>
        <item x="746"/>
        <item x="175"/>
        <item x="396"/>
        <item x="26"/>
        <item x="766"/>
        <item x="820"/>
        <item x="817"/>
        <item x="742"/>
        <item x="356"/>
        <item x="988"/>
        <item x="284"/>
        <item x="554"/>
        <item x="304"/>
        <item x="344"/>
        <item x="879"/>
        <item x="233"/>
        <item x="935"/>
        <item x="892"/>
        <item x="64"/>
        <item x="53"/>
        <item x="252"/>
        <item x="348"/>
        <item x="591"/>
        <item x="285"/>
        <item x="514"/>
        <item x="298"/>
        <item x="410"/>
        <item x="394"/>
        <item x="390"/>
        <item x="328"/>
        <item x="781"/>
        <item x="368"/>
        <item x="765"/>
        <item x="586"/>
        <item x="464"/>
        <item x="541"/>
        <item x="840"/>
        <item x="882"/>
        <item x="621"/>
        <item x="959"/>
        <item x="842"/>
        <item x="426"/>
        <item x="902"/>
        <item x="446"/>
        <item x="900"/>
        <item x="65"/>
        <item x="827"/>
        <item x="347"/>
        <item x="532"/>
        <item x="16"/>
        <item x="831"/>
        <item x="755"/>
        <item x="466"/>
        <item x="324"/>
        <item x="596"/>
        <item x="468"/>
        <item x="358"/>
        <item x="476"/>
        <item x="332"/>
        <item x="420"/>
        <item x="721"/>
        <item x="985"/>
        <item x="482"/>
        <item x="493"/>
        <item x="528"/>
        <item x="318"/>
        <item x="745"/>
        <item x="563"/>
        <item x="491"/>
        <item x="717"/>
        <item x="783"/>
        <item x="822"/>
        <item x="878"/>
        <item x="17"/>
        <item x="458"/>
        <item x="314"/>
        <item x="442"/>
        <item x="266"/>
        <item x="440"/>
        <item x="499"/>
        <item x="265"/>
        <item x="402"/>
        <item x="31"/>
        <item x="950"/>
        <item x="346"/>
        <item x="835"/>
        <item x="15"/>
        <item x="278"/>
        <item x="322"/>
        <item x="475"/>
        <item x="293"/>
        <item x="308"/>
        <item x="258"/>
        <item x="734"/>
        <item x="782"/>
        <item x="967"/>
        <item x="733"/>
        <item x="790"/>
        <item x="768"/>
        <item x="956"/>
        <item x="849"/>
        <item x="25"/>
        <item x="874"/>
        <item x="327"/>
        <item x="362"/>
        <item x="29"/>
        <item x="71"/>
        <item x="813"/>
        <item x="993"/>
        <item x="163"/>
        <item x="303"/>
        <item x="430"/>
        <item x="901"/>
        <item x="577"/>
        <item x="494"/>
        <item x="887"/>
        <item x="850"/>
        <item x="859"/>
        <item x="928"/>
        <item x="202"/>
        <item x="61"/>
        <item x="383"/>
        <item x="376"/>
        <item x="439"/>
        <item x="366"/>
        <item x="915"/>
        <item x="450"/>
        <item x="319"/>
        <item x="342"/>
        <item x="239"/>
        <item x="401"/>
        <item x="839"/>
        <item x="723"/>
        <item x="973"/>
        <item x="739"/>
        <item x="852"/>
        <item x="867"/>
        <item x="469"/>
        <item x="981"/>
        <item x="302"/>
        <item x="488"/>
        <item x="291"/>
        <item x="904"/>
        <item x="447"/>
        <item x="799"/>
        <item x="224"/>
        <item x="165"/>
        <item x="364"/>
        <item x="792"/>
        <item x="802"/>
        <item x="374"/>
        <item x="286"/>
        <item x="919"/>
        <item x="837"/>
        <item x="770"/>
        <item x="180"/>
        <item x="934"/>
        <item x="371"/>
        <item x="32"/>
        <item x="515"/>
        <item x="975"/>
        <item x="953"/>
        <item x="269"/>
        <item x="605"/>
        <item x="38"/>
        <item x="415"/>
        <item x="641"/>
        <item x="881"/>
        <item x="526"/>
        <item x="81"/>
        <item x="414"/>
        <item x="60"/>
        <item x="313"/>
        <item x="495"/>
        <item x="254"/>
        <item x="966"/>
        <item x="836"/>
        <item x="834"/>
        <item x="894"/>
        <item x="954"/>
        <item x="263"/>
        <item x="736"/>
        <item x="858"/>
        <item x="270"/>
        <item x="658"/>
        <item x="513"/>
        <item x="42"/>
        <item x="292"/>
        <item x="167"/>
        <item x="787"/>
        <item x="143"/>
        <item x="198"/>
        <item x="309"/>
        <item x="870"/>
        <item x="776"/>
        <item x="848"/>
        <item x="811"/>
        <item x="994"/>
        <item x="843"/>
        <item x="432"/>
        <item x="504"/>
        <item x="18"/>
        <item x="170"/>
        <item x="9"/>
        <item x="75"/>
        <item x="361"/>
        <item x="992"/>
        <item x="386"/>
        <item x="259"/>
        <item x="387"/>
        <item x="407"/>
        <item x="856"/>
        <item x="489"/>
        <item x="164"/>
        <item x="2"/>
        <item x="321"/>
        <item x="5"/>
        <item x="397"/>
        <item x="158"/>
        <item x="914"/>
        <item x="490"/>
        <item x="69"/>
        <item x="896"/>
        <item x="172"/>
        <item x="27"/>
        <item x="825"/>
        <item x="557"/>
        <item x="828"/>
        <item x="184"/>
        <item x="561"/>
        <item x="133"/>
        <item x="784"/>
        <item x="343"/>
        <item x="129"/>
        <item x="635"/>
        <item x="326"/>
        <item x="819"/>
        <item x="808"/>
        <item x="74"/>
        <item x="503"/>
        <item x="699"/>
        <item x="350"/>
        <item x="419"/>
        <item x="223"/>
        <item x="210"/>
        <item x="33"/>
        <item x="222"/>
        <item x="36"/>
        <item x="142"/>
        <item x="102"/>
        <item x="182"/>
        <item x="112"/>
        <item x="289"/>
        <item x="277"/>
        <item x="763"/>
        <item x="497"/>
        <item x="8"/>
        <item x="968"/>
        <item x="70"/>
        <item x="777"/>
        <item x="10"/>
        <item x="562"/>
        <item x="57"/>
        <item x="845"/>
        <item x="580"/>
        <item x="941"/>
        <item x="496"/>
        <item x="389"/>
        <item x="393"/>
        <item x="50"/>
        <item x="487"/>
        <item x="14"/>
        <item x="633"/>
        <item x="485"/>
        <item x="385"/>
        <item x="965"/>
        <item x="359"/>
        <item x="806"/>
        <item x="510"/>
        <item x="972"/>
        <item x="162"/>
        <item x="431"/>
        <item x="871"/>
        <item x="325"/>
        <item x="830"/>
        <item x="841"/>
        <item x="124"/>
        <item x="747"/>
        <item x="861"/>
        <item x="434"/>
        <item x="516"/>
        <item x="337"/>
        <item x="388"/>
        <item x="795"/>
        <item x="571"/>
        <item x="95"/>
        <item x="908"/>
        <item x="345"/>
        <item x="56"/>
        <item x="883"/>
        <item x="844"/>
        <item x="868"/>
        <item x="404"/>
        <item x="762"/>
        <item x="173"/>
        <item x="642"/>
        <item x="917"/>
        <item x="151"/>
        <item x="788"/>
        <item x="330"/>
        <item x="334"/>
        <item x="275"/>
        <item x="626"/>
        <item x="492"/>
        <item x="505"/>
        <item x="294"/>
        <item x="449"/>
        <item x="801"/>
        <item x="566"/>
        <item x="455"/>
        <item x="608"/>
        <item x="72"/>
        <item x="815"/>
        <item x="380"/>
        <item x="365"/>
        <item x="821"/>
        <item x="121"/>
        <item x="651"/>
        <item x="754"/>
        <item x="78"/>
        <item x="86"/>
        <item x="131"/>
        <item x="98"/>
        <item x="732"/>
        <item x="664"/>
        <item x="268"/>
        <item x="636"/>
        <item x="287"/>
        <item x="738"/>
        <item x="873"/>
        <item x="279"/>
        <item x="456"/>
        <item x="616"/>
        <item x="310"/>
        <item x="421"/>
        <item x="77"/>
        <item x="922"/>
        <item x="63"/>
        <item x="791"/>
        <item x="212"/>
        <item x="773"/>
        <item x="288"/>
        <item x="137"/>
        <item x="740"/>
        <item x="644"/>
        <item x="797"/>
        <item x="977"/>
        <item x="13"/>
        <item x="995"/>
      </items>
    </pivotField>
    <pivotField compact="0" outline="0" showAll="0" defaultSubtotal="0"/>
    <pivotField compact="0" numFmtId="165" outline="0" showAll="0" defaultSubtotal="0"/>
    <pivotField compact="0" numFmtId="166" outline="0" showAll="0" defaultSubtotal="0"/>
    <pivotField compact="0" outline="0" showAll="0" defaultSubtotal="0"/>
    <pivotField compact="0" outline="0" showAll="0" defaultSubtotal="0"/>
    <pivotField compact="0" outline="0" showAll="0" defaultSubtotal="0"/>
    <pivotField axis="axisPage" compact="0" outline="0" showAll="0" defaultSubtotal="0">
      <items count="2">
        <item x="0"/>
        <item x="1"/>
      </items>
    </pivotField>
  </pivotFields>
  <rowFields count="5">
    <field x="1"/>
    <field x="2"/>
    <field x="3"/>
    <field x="4"/>
    <field x="13"/>
  </rowFields>
  <rowItems count="86">
    <i>
      <x/>
      <x v="32"/>
      <x v="4"/>
      <x v="3"/>
      <x v="970"/>
    </i>
    <i>
      <x v="1"/>
      <x v="9"/>
      <x v="6"/>
      <x v="2"/>
      <x v="816"/>
    </i>
    <i>
      <x v="10"/>
      <x v="9"/>
      <x v="2"/>
      <x v="3"/>
      <x v="824"/>
    </i>
    <i>
      <x v="19"/>
      <x v="25"/>
      <x v="2"/>
      <x/>
      <x v="481"/>
    </i>
    <i>
      <x v="34"/>
      <x v="9"/>
      <x v="3"/>
      <x v="1"/>
      <x v="810"/>
    </i>
    <i>
      <x v="54"/>
      <x v="4"/>
      <x v="3"/>
      <x v="3"/>
      <x v="85"/>
    </i>
    <i>
      <x v="57"/>
      <x v="28"/>
      <x v="4"/>
      <x/>
      <x v="186"/>
    </i>
    <i>
      <x v="71"/>
      <x v="9"/>
      <x v="1"/>
      <x v="3"/>
      <x v="782"/>
    </i>
    <i>
      <x v="90"/>
      <x v="27"/>
      <x v="2"/>
      <x v="3"/>
      <x v="693"/>
    </i>
    <i>
      <x v="98"/>
      <x v="16"/>
      <x v="5"/>
      <x v="3"/>
      <x v="629"/>
    </i>
    <i>
      <x v="105"/>
      <x/>
      <x v="6"/>
      <x v="1"/>
      <x v="262"/>
    </i>
    <i>
      <x v="131"/>
      <x v="19"/>
      <x v="4"/>
      <x v="2"/>
      <x v="221"/>
    </i>
    <i>
      <x v="145"/>
      <x v="4"/>
      <x v="3"/>
      <x v="1"/>
      <x v="47"/>
    </i>
    <i>
      <x v="147"/>
      <x v="16"/>
      <x v="5"/>
      <x v="1"/>
      <x v="687"/>
    </i>
    <i>
      <x v="171"/>
      <x v="27"/>
      <x v="6"/>
      <x v="1"/>
      <x v="720"/>
    </i>
    <i>
      <x v="183"/>
      <x v="16"/>
      <x v="6"/>
      <x v="2"/>
      <x v="590"/>
    </i>
    <i>
      <x v="205"/>
      <x v="2"/>
      <x/>
      <x v="3"/>
      <x v="73"/>
    </i>
    <i>
      <x v="209"/>
      <x v="2"/>
      <x/>
      <x/>
      <x v="63"/>
    </i>
    <i>
      <x v="212"/>
      <x v="10"/>
      <x v="1"/>
      <x v="2"/>
      <x v="571"/>
    </i>
    <i>
      <x v="246"/>
      <x v="17"/>
      <x v="4"/>
      <x v="2"/>
      <x v="308"/>
    </i>
    <i>
      <x v="258"/>
      <x v="32"/>
      <x v="1"/>
      <x v="1"/>
      <x v="860"/>
    </i>
    <i>
      <x v="264"/>
      <x v="29"/>
      <x v="4"/>
      <x/>
      <x v="84"/>
    </i>
    <i>
      <x v="312"/>
      <x v="27"/>
      <x v="4"/>
      <x v="2"/>
      <x v="716"/>
    </i>
    <i>
      <x v="340"/>
      <x v="9"/>
      <x v="1"/>
      <x v="2"/>
      <x v="888"/>
    </i>
    <i>
      <x v="352"/>
      <x v="13"/>
      <x v="3"/>
      <x v="3"/>
      <x v="86"/>
    </i>
    <i>
      <x v="357"/>
      <x v="27"/>
      <x/>
      <x/>
      <x v="723"/>
    </i>
    <i>
      <x v="359"/>
      <x v="27"/>
      <x v="4"/>
      <x v="1"/>
      <x v="685"/>
    </i>
    <i>
      <x v="373"/>
      <x v="6"/>
      <x v="4"/>
      <x v="2"/>
      <x v="513"/>
    </i>
    <i>
      <x v="376"/>
      <x v="25"/>
      <x v="5"/>
      <x/>
      <x v="381"/>
    </i>
    <i>
      <x v="395"/>
      <x v="23"/>
      <x v="4"/>
      <x/>
      <x v="159"/>
    </i>
    <i>
      <x v="396"/>
      <x v="9"/>
      <x/>
      <x v="1"/>
      <x v="861"/>
    </i>
    <i>
      <x v="405"/>
      <x v="32"/>
      <x v="5"/>
      <x/>
      <x v="940"/>
    </i>
    <i>
      <x v="435"/>
      <x v="3"/>
      <x v="1"/>
      <x v="1"/>
      <x v="557"/>
    </i>
    <i>
      <x v="444"/>
      <x v="20"/>
      <x v="1"/>
      <x/>
      <x v="617"/>
    </i>
    <i>
      <x v="471"/>
      <x v="21"/>
      <x v="1"/>
      <x v="2"/>
      <x v="329"/>
    </i>
    <i>
      <x v="475"/>
      <x v="8"/>
      <x v="1"/>
      <x v="3"/>
      <x v="185"/>
    </i>
    <i>
      <x v="482"/>
      <x v="16"/>
      <x v="5"/>
      <x v="2"/>
      <x v="611"/>
    </i>
    <i>
      <x v="484"/>
      <x v="9"/>
      <x v="1"/>
      <x v="2"/>
      <x v="885"/>
    </i>
    <i>
      <x v="515"/>
      <x v="27"/>
      <x v="5"/>
      <x v="2"/>
      <x v="731"/>
    </i>
    <i>
      <x v="526"/>
      <x v="19"/>
      <x v="4"/>
      <x v="1"/>
      <x v="284"/>
    </i>
    <i>
      <x v="543"/>
      <x v="25"/>
      <x/>
      <x v="2"/>
      <x v="524"/>
    </i>
    <i>
      <x v="546"/>
      <x v="27"/>
      <x v="5"/>
      <x v="1"/>
      <x v="722"/>
    </i>
    <i>
      <x v="559"/>
      <x v="28"/>
      <x v="4"/>
      <x v="1"/>
      <x v="296"/>
    </i>
    <i>
      <x v="571"/>
      <x v="4"/>
      <x v="3"/>
      <x v="3"/>
      <x v="29"/>
    </i>
    <i>
      <x v="581"/>
      <x v="10"/>
      <x v="1"/>
      <x/>
      <x v="485"/>
    </i>
    <i>
      <x v="589"/>
      <x v="4"/>
      <x v="3"/>
      <x v="1"/>
      <x v="66"/>
    </i>
    <i>
      <x v="616"/>
      <x v="16"/>
      <x v="2"/>
      <x v="2"/>
      <x v="581"/>
    </i>
    <i>
      <x v="617"/>
      <x v="26"/>
      <x v="3"/>
      <x v="2"/>
      <x v="370"/>
    </i>
    <i>
      <x v="631"/>
      <x v="9"/>
      <x v="5"/>
      <x v="2"/>
      <x v="914"/>
    </i>
    <i>
      <x v="636"/>
      <x v="1"/>
      <x v="2"/>
      <x v="3"/>
      <x v="35"/>
    </i>
    <i>
      <x v="637"/>
      <x v="1"/>
      <x v="5"/>
      <x v="2"/>
      <x v="30"/>
    </i>
    <i>
      <x v="643"/>
      <x v="2"/>
      <x v="6"/>
      <x v="3"/>
      <x v="199"/>
    </i>
    <i>
      <x v="668"/>
      <x v="1"/>
      <x v="2"/>
      <x v="1"/>
      <x v="5"/>
    </i>
    <i>
      <x v="688"/>
      <x v="27"/>
      <x v="2"/>
      <x v="2"/>
      <x v="747"/>
    </i>
    <i>
      <x v="693"/>
      <x/>
      <x v="6"/>
      <x v="2"/>
      <x v="151"/>
    </i>
    <i>
      <x v="700"/>
      <x v="9"/>
      <x v="5"/>
      <x v="1"/>
      <x v="833"/>
    </i>
    <i>
      <x v="704"/>
      <x v="15"/>
      <x v="4"/>
      <x/>
      <x v="349"/>
    </i>
    <i>
      <x v="710"/>
      <x v="27"/>
      <x v="2"/>
      <x v="3"/>
      <x v="690"/>
    </i>
    <i>
      <x v="734"/>
      <x v="9"/>
      <x v="4"/>
      <x v="1"/>
      <x v="803"/>
    </i>
    <i>
      <x v="739"/>
      <x v="7"/>
      <x v="1"/>
      <x/>
      <x v="305"/>
    </i>
    <i>
      <x v="740"/>
      <x v="31"/>
      <x v="1"/>
      <x v="2"/>
      <x v="386"/>
    </i>
    <i>
      <x v="752"/>
      <x v="14"/>
      <x v="4"/>
      <x v="1"/>
      <x v="80"/>
    </i>
    <i>
      <x v="761"/>
      <x v="25"/>
      <x/>
      <x v="1"/>
      <x v="289"/>
    </i>
    <i>
      <x v="767"/>
      <x v="4"/>
      <x v="3"/>
      <x v="2"/>
      <x v="15"/>
    </i>
    <i>
      <x v="770"/>
      <x v="21"/>
      <x v="1"/>
      <x v="3"/>
      <x v="232"/>
    </i>
    <i>
      <x v="780"/>
      <x v="2"/>
      <x v="5"/>
      <x v="1"/>
      <x v="219"/>
    </i>
    <i>
      <x v="805"/>
      <x v="26"/>
      <x v="3"/>
      <x v="3"/>
      <x v="376"/>
    </i>
    <i>
      <x v="812"/>
      <x v="30"/>
      <x v="4"/>
      <x/>
      <x v="304"/>
    </i>
    <i>
      <x v="824"/>
      <x v="25"/>
      <x v="5"/>
      <x v="2"/>
      <x v="357"/>
    </i>
    <i>
      <x v="841"/>
      <x v="2"/>
      <x v="6"/>
      <x/>
      <x v="207"/>
    </i>
    <i>
      <x v="845"/>
      <x v="9"/>
      <x v="2"/>
      <x v="2"/>
      <x v="765"/>
    </i>
    <i>
      <x v="857"/>
      <x v="25"/>
      <x/>
      <x v="3"/>
      <x v="508"/>
    </i>
    <i>
      <x v="858"/>
      <x v="32"/>
      <x v="5"/>
      <x/>
      <x v="921"/>
    </i>
    <i>
      <x v="867"/>
      <x v="1"/>
      <x v="5"/>
      <x v="2"/>
      <x v="111"/>
    </i>
    <i>
      <x v="880"/>
      <x v="25"/>
      <x v="6"/>
      <x v="3"/>
      <x v="298"/>
    </i>
    <i>
      <x v="900"/>
      <x v="9"/>
      <x v="1"/>
      <x v="3"/>
      <x v="881"/>
    </i>
    <i>
      <x v="905"/>
      <x v="25"/>
      <x v="5"/>
      <x/>
      <x v="273"/>
    </i>
    <i>
      <x v="907"/>
      <x v="13"/>
      <x v="3"/>
      <x v="2"/>
      <x v="230"/>
    </i>
    <i>
      <x v="916"/>
      <x v="10"/>
      <x v="1"/>
      <x/>
      <x v="449"/>
    </i>
    <i>
      <x v="917"/>
      <x v="26"/>
      <x v="3"/>
      <x v="2"/>
      <x v="457"/>
    </i>
    <i>
      <x v="923"/>
      <x v="20"/>
      <x v="1"/>
      <x/>
      <x v="341"/>
    </i>
    <i>
      <x v="950"/>
      <x/>
      <x v="6"/>
      <x v="1"/>
      <x v="170"/>
    </i>
    <i>
      <x v="956"/>
      <x v="27"/>
      <x v="6"/>
      <x/>
      <x v="732"/>
    </i>
    <i>
      <x v="969"/>
      <x v="12"/>
      <x v="1"/>
      <x v="1"/>
      <x v="307"/>
    </i>
    <i>
      <x v="972"/>
      <x v="6"/>
      <x v="4"/>
      <x v="2"/>
      <x v="487"/>
    </i>
    <i t="grand">
      <x/>
    </i>
  </rowItems>
  <colItems count="1">
    <i/>
  </colItems>
  <pageFields count="1">
    <pageField fld="20"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72991CF-05B6-4391-AEAB-7043697DA9D9}"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Q15:U20" firstHeaderRow="0" firstDataRow="1" firstDataCol="1"/>
  <pivotFields count="21">
    <pivotField dataField="1"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axis="axisRow" showAll="0">
      <items count="5">
        <item x="1"/>
        <item x="3"/>
        <item x="0"/>
        <item x="2"/>
        <item t="default"/>
      </items>
    </pivotField>
    <pivotField showAll="0"/>
    <pivotField numFmtId="14" showAll="0"/>
    <pivotField numFmtId="3" showAll="0"/>
    <pivotField numFmtId="3" showAll="0"/>
    <pivotField showAll="0">
      <items count="13">
        <item x="0"/>
        <item x="9"/>
        <item x="5"/>
        <item x="4"/>
        <item x="7"/>
        <item x="6"/>
        <item x="3"/>
        <item x="11"/>
        <item x="2"/>
        <item x="10"/>
        <item x="1"/>
        <item x="8"/>
        <item t="default"/>
      </items>
    </pivotField>
    <pivotField numFmtId="1" showAll="0">
      <items count="31">
        <item x="26"/>
        <item x="29"/>
        <item x="17"/>
        <item x="19"/>
        <item x="14"/>
        <item x="27"/>
        <item x="25"/>
        <item x="28"/>
        <item x="6"/>
        <item x="12"/>
        <item x="23"/>
        <item x="10"/>
        <item x="20"/>
        <item x="24"/>
        <item x="16"/>
        <item x="5"/>
        <item x="13"/>
        <item x="22"/>
        <item x="18"/>
        <item x="9"/>
        <item x="21"/>
        <item x="11"/>
        <item x="7"/>
        <item x="2"/>
        <item x="15"/>
        <item x="1"/>
        <item x="8"/>
        <item x="0"/>
        <item x="4"/>
        <item x="3"/>
        <item t="default"/>
      </items>
    </pivotField>
    <pivotField dataField="1" numFmtId="164" showAll="0"/>
    <pivotField showAll="0"/>
    <pivotField numFmtId="165" showAll="0"/>
    <pivotField numFmtId="166" showAll="0"/>
    <pivotField showAll="0"/>
    <pivotField showAll="0"/>
    <pivotField showAll="0"/>
    <pivotField showAll="0"/>
  </pivotFields>
  <rowFields count="1">
    <field x="6"/>
  </rowFields>
  <rowItems count="5">
    <i>
      <x/>
    </i>
    <i>
      <x v="1"/>
    </i>
    <i>
      <x v="2"/>
    </i>
    <i>
      <x v="3"/>
    </i>
    <i t="grand">
      <x/>
    </i>
  </rowItems>
  <colFields count="1">
    <field x="-2"/>
  </colFields>
  <colItems count="4">
    <i>
      <x/>
    </i>
    <i i="1">
      <x v="1"/>
    </i>
    <i i="2">
      <x v="2"/>
    </i>
    <i i="3">
      <x v="3"/>
    </i>
  </colItems>
  <dataFields count="4">
    <dataField name="Total Employee" fld="0" subtotal="count" baseField="0" baseItem="0"/>
    <dataField name="Min Salary" fld="13" subtotal="min" baseField="0" baseItem="0"/>
    <dataField name="Avg Salary" fld="13" subtotal="average" baseField="0" baseItem="0" numFmtId="167"/>
    <dataField name="Max Salary" fld="13" subtotal="max" baseField="0" baseItem="0"/>
  </dataFields>
  <chartFormats count="1">
    <chartFormat chart="4" format="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5F53AE2-4401-467C-9048-410BF4CAF51D}" name="PivotTable5" cacheId="1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7">
  <location ref="K6:O922" firstHeaderRow="1" firstDataRow="1" firstDataCol="5" rowPageCount="1" colPageCount="1"/>
  <pivotFields count="21">
    <pivotField compact="0" outline="0" showAll="0" defaultSubtotal="0"/>
    <pivotField axis="axisRow" compact="0" outline="0" showAll="0" defaultSubtotal="0">
      <items count="991">
        <item x="727"/>
        <item x="949"/>
        <item x="367"/>
        <item x="66"/>
        <item x="97"/>
        <item x="220"/>
        <item x="854"/>
        <item x="141"/>
        <item x="69"/>
        <item x="637"/>
        <item x="291"/>
        <item x="105"/>
        <item x="954"/>
        <item x="233"/>
        <item x="582"/>
        <item x="100"/>
        <item x="341"/>
        <item x="606"/>
        <item x="724"/>
        <item x="311"/>
        <item x="898"/>
        <item x="814"/>
        <item x="631"/>
        <item x="695"/>
        <item x="125"/>
        <item x="751"/>
        <item x="795"/>
        <item x="65"/>
        <item x="458"/>
        <item x="465"/>
        <item x="928"/>
        <item x="916"/>
        <item x="195"/>
        <item x="966"/>
        <item x="492"/>
        <item x="37"/>
        <item x="56"/>
        <item x="829"/>
        <item x="173"/>
        <item x="171"/>
        <item x="295"/>
        <item x="338"/>
        <item x="643"/>
        <item x="944"/>
        <item x="296"/>
        <item x="912"/>
        <item x="953"/>
        <item x="202"/>
        <item x="780"/>
        <item x="205"/>
        <item x="267"/>
        <item x="359"/>
        <item x="307"/>
        <item x="660"/>
        <item x="414"/>
        <item x="432"/>
        <item x="175"/>
        <item x="620"/>
        <item x="117"/>
        <item x="594"/>
        <item x="362"/>
        <item x="715"/>
        <item x="627"/>
        <item x="858"/>
        <item x="309"/>
        <item x="605"/>
        <item x="163"/>
        <item x="231"/>
        <item x="515"/>
        <item x="21"/>
        <item x="553"/>
        <item x="224"/>
        <item x="729"/>
        <item x="648"/>
        <item x="124"/>
        <item x="144"/>
        <item x="62"/>
        <item x="889"/>
        <item x="679"/>
        <item x="713"/>
        <item x="874"/>
        <item x="150"/>
        <item x="272"/>
        <item x="615"/>
        <item x="186"/>
        <item x="57"/>
        <item x="876"/>
        <item x="424"/>
        <item x="51"/>
        <item x="217"/>
        <item x="356"/>
        <item x="731"/>
        <item x="148"/>
        <item x="741"/>
        <item x="116"/>
        <item x="841"/>
        <item x="591"/>
        <item x="357"/>
        <item x="850"/>
        <item x="255"/>
        <item x="927"/>
        <item x="556"/>
        <item x="335"/>
        <item x="166"/>
        <item x="155"/>
        <item x="943"/>
        <item x="513"/>
        <item x="9"/>
        <item x="529"/>
        <item x="617"/>
        <item x="871"/>
        <item x="980"/>
        <item x="671"/>
        <item x="229"/>
        <item x="563"/>
        <item x="558"/>
        <item x="444"/>
        <item x="911"/>
        <item x="80"/>
        <item x="177"/>
        <item x="895"/>
        <item x="655"/>
        <item x="875"/>
        <item x="330"/>
        <item x="81"/>
        <item x="781"/>
        <item x="259"/>
        <item x="145"/>
        <item x="300"/>
        <item x="678"/>
        <item x="517"/>
        <item x="669"/>
        <item x="690"/>
        <item x="313"/>
        <item x="805"/>
        <item x="549"/>
        <item x="673"/>
        <item x="629"/>
        <item x="867"/>
        <item x="433"/>
        <item x="430"/>
        <item x="547"/>
        <item x="832"/>
        <item x="977"/>
        <item x="146"/>
        <item x="401"/>
        <item x="158"/>
        <item x="827"/>
        <item x="819"/>
        <item x="583"/>
        <item x="96"/>
        <item x="734"/>
        <item x="276"/>
        <item x="419"/>
        <item x="761"/>
        <item x="776"/>
        <item x="261"/>
        <item x="323"/>
        <item x="574"/>
        <item x="241"/>
        <item x="301"/>
        <item x="358"/>
        <item x="312"/>
        <item x="99"/>
        <item x="392"/>
        <item x="203"/>
        <item x="147"/>
        <item x="791"/>
        <item x="887"/>
        <item x="228"/>
        <item x="666"/>
        <item x="945"/>
        <item x="87"/>
        <item x="403"/>
        <item x="975"/>
        <item x="984"/>
        <item x="544"/>
        <item x="562"/>
        <item x="645"/>
        <item x="456"/>
        <item x="685"/>
        <item x="436"/>
        <item x="800"/>
        <item x="971"/>
        <item x="811"/>
        <item x="378"/>
        <item x="683"/>
        <item x="213"/>
        <item x="700"/>
        <item x="77"/>
        <item x="632"/>
        <item x="152"/>
        <item x="948"/>
        <item x="188"/>
        <item x="840"/>
        <item x="599"/>
        <item x="561"/>
        <item x="246"/>
        <item x="719"/>
        <item x="388"/>
        <item x="608"/>
        <item x="26"/>
        <item x="23"/>
        <item x="384"/>
        <item x="681"/>
        <item x="6"/>
        <item x="894"/>
        <item x="299"/>
        <item x="470"/>
        <item x="91"/>
        <item x="888"/>
        <item x="982"/>
        <item x="244"/>
        <item x="570"/>
        <item x="555"/>
        <item x="745"/>
        <item x="654"/>
        <item x="134"/>
        <item x="418"/>
        <item x="551"/>
        <item x="584"/>
        <item x="129"/>
        <item x="940"/>
        <item x="500"/>
        <item x="108"/>
        <item x="917"/>
        <item x="249"/>
        <item x="892"/>
        <item x="802"/>
        <item x="24"/>
        <item x="101"/>
        <item x="822"/>
        <item x="260"/>
        <item x="49"/>
        <item x="792"/>
        <item x="178"/>
        <item x="935"/>
        <item x="773"/>
        <item x="479"/>
        <item x="239"/>
        <item x="369"/>
        <item x="503"/>
        <item x="784"/>
        <item x="842"/>
        <item x="409"/>
        <item x="167"/>
        <item x="667"/>
        <item x="0"/>
        <item x="628"/>
        <item x="16"/>
        <item x="251"/>
        <item x="769"/>
        <item x="408"/>
        <item x="691"/>
        <item x="926"/>
        <item x="976"/>
        <item x="332"/>
        <item x="85"/>
        <item x="172"/>
        <item x="273"/>
        <item x="413"/>
        <item x="22"/>
        <item x="373"/>
        <item x="699"/>
        <item x="661"/>
        <item x="662"/>
        <item x="755"/>
        <item x="471"/>
        <item x="179"/>
        <item x="215"/>
        <item x="939"/>
        <item x="779"/>
        <item x="877"/>
        <item x="501"/>
        <item x="180"/>
        <item x="277"/>
        <item x="534"/>
        <item x="970"/>
        <item x="539"/>
        <item x="131"/>
        <item x="716"/>
        <item x="882"/>
        <item x="906"/>
        <item x="663"/>
        <item x="519"/>
        <item x="490"/>
        <item x="703"/>
        <item x="339"/>
        <item x="790"/>
        <item x="282"/>
        <item x="318"/>
        <item x="614"/>
        <item x="132"/>
        <item x="765"/>
        <item x="437"/>
        <item x="431"/>
        <item x="910"/>
        <item x="930"/>
        <item x="708"/>
        <item x="891"/>
        <item x="421"/>
        <item x="942"/>
        <item x="240"/>
        <item x="809"/>
        <item x="884"/>
        <item x="293"/>
        <item x="253"/>
        <item x="86"/>
        <item x="336"/>
        <item x="140"/>
        <item x="63"/>
        <item x="902"/>
        <item x="496"/>
        <item x="218"/>
        <item x="480"/>
        <item x="353"/>
        <item x="873"/>
        <item x="40"/>
        <item x="543"/>
        <item x="226"/>
        <item x="598"/>
        <item x="393"/>
        <item x="621"/>
        <item x="959"/>
        <item x="73"/>
        <item x="665"/>
        <item x="511"/>
        <item x="951"/>
        <item x="886"/>
        <item x="404"/>
        <item x="400"/>
        <item x="855"/>
        <item x="866"/>
        <item x="868"/>
        <item x="557"/>
        <item x="647"/>
        <item x="611"/>
        <item x="622"/>
        <item x="793"/>
        <item x="385"/>
        <item x="112"/>
        <item x="18"/>
        <item x="258"/>
        <item x="187"/>
        <item x="201"/>
        <item x="327"/>
        <item x="376"/>
        <item x="585"/>
        <item x="266"/>
        <item x="577"/>
        <item x="820"/>
        <item x="459"/>
        <item x="379"/>
        <item x="305"/>
        <item x="223"/>
        <item x="269"/>
        <item x="903"/>
        <item x="15"/>
        <item x="504"/>
        <item x="530"/>
        <item x="957"/>
        <item x="343"/>
        <item x="196"/>
        <item x="149"/>
        <item x="355"/>
        <item x="638"/>
        <item x="520"/>
        <item x="183"/>
        <item x="509"/>
        <item x="222"/>
        <item x="592"/>
        <item x="675"/>
        <item x="865"/>
        <item x="607"/>
        <item x="717"/>
        <item x="304"/>
        <item x="770"/>
        <item x="315"/>
        <item x="518"/>
        <item x="870"/>
        <item x="468"/>
        <item x="580"/>
        <item x="324"/>
        <item x="688"/>
        <item x="128"/>
        <item x="165"/>
        <item x="485"/>
        <item x="348"/>
        <item x="613"/>
        <item x="204"/>
        <item x="642"/>
        <item x="268"/>
        <item x="242"/>
        <item x="197"/>
        <item x="426"/>
        <item x="664"/>
        <item x="27"/>
        <item x="450"/>
        <item x="192"/>
        <item x="14"/>
        <item x="528"/>
        <item x="164"/>
        <item x="78"/>
        <item x="706"/>
        <item x="588"/>
        <item x="757"/>
        <item x="477"/>
        <item x="798"/>
        <item x="211"/>
        <item x="986"/>
        <item x="360"/>
        <item x="837"/>
        <item x="405"/>
        <item x="346"/>
        <item x="64"/>
        <item x="47"/>
        <item x="964"/>
        <item x="578"/>
        <item x="94"/>
        <item x="48"/>
        <item x="838"/>
        <item x="816"/>
        <item x="748"/>
        <item x="71"/>
        <item x="890"/>
        <item x="185"/>
        <item x="334"/>
        <item x="476"/>
        <item x="434"/>
        <item x="227"/>
        <item x="968"/>
        <item x="398"/>
        <item x="423"/>
        <item x="316"/>
        <item x="978"/>
        <item x="230"/>
        <item x="33"/>
        <item x="768"/>
        <item x="938"/>
        <item x="127"/>
        <item x="41"/>
        <item x="936"/>
        <item x="452"/>
        <item x="281"/>
        <item x="208"/>
        <item x="799"/>
        <item x="184"/>
        <item x="441"/>
        <item x="610"/>
        <item x="905"/>
        <item x="965"/>
        <item x="774"/>
        <item x="489"/>
        <item x="973"/>
        <item x="199"/>
        <item x="568"/>
        <item x="415"/>
        <item x="839"/>
        <item x="921"/>
        <item x="461"/>
        <item x="707"/>
        <item x="674"/>
        <item x="722"/>
        <item x="287"/>
        <item x="733"/>
        <item x="900"/>
        <item x="4"/>
        <item x="61"/>
        <item x="565"/>
        <item x="274"/>
        <item x="8"/>
        <item x="174"/>
        <item x="417"/>
        <item x="248"/>
        <item x="115"/>
        <item x="219"/>
        <item x="83"/>
        <item x="576"/>
        <item x="623"/>
        <item x="754"/>
        <item x="381"/>
        <item x="760"/>
        <item x="744"/>
        <item x="825"/>
        <item x="142"/>
        <item x="76"/>
        <item x="481"/>
        <item x="960"/>
        <item x="735"/>
        <item x="206"/>
        <item x="29"/>
        <item x="925"/>
        <item x="603"/>
        <item x="160"/>
        <item x="920"/>
        <item x="600"/>
        <item x="559"/>
        <item x="263"/>
        <item x="893"/>
        <item x="283"/>
        <item x="633"/>
        <item x="443"/>
        <item x="803"/>
        <item x="824"/>
        <item x="540"/>
        <item x="786"/>
        <item x="789"/>
        <item x="200"/>
        <item x="644"/>
        <item x="723"/>
        <item x="958"/>
        <item x="538"/>
        <item x="243"/>
        <item x="896"/>
        <item x="366"/>
        <item x="777"/>
        <item x="245"/>
        <item x="391"/>
        <item x="872"/>
        <item x="237"/>
        <item x="548"/>
        <item x="410"/>
        <item x="349"/>
        <item x="457"/>
        <item x="90"/>
        <item x="545"/>
        <item x="709"/>
        <item x="619"/>
        <item x="493"/>
        <item x="740"/>
        <item x="739"/>
        <item x="967"/>
        <item x="701"/>
        <item x="918"/>
        <item x="508"/>
        <item x="265"/>
        <item x="835"/>
        <item x="286"/>
        <item x="550"/>
        <item x="640"/>
        <item x="913"/>
        <item x="766"/>
        <item x="59"/>
        <item x="28"/>
        <item x="494"/>
        <item x="133"/>
        <item x="831"/>
        <item x="589"/>
        <item x="374"/>
        <item x="130"/>
        <item x="136"/>
        <item x="846"/>
        <item x="110"/>
        <item x="344"/>
        <item x="749"/>
        <item x="743"/>
        <item x="126"/>
        <item x="32"/>
        <item x="484"/>
        <item x="692"/>
        <item x="168"/>
        <item x="815"/>
        <item x="326"/>
        <item x="151"/>
        <item x="853"/>
        <item x="314"/>
        <item x="612"/>
        <item x="488"/>
        <item x="487"/>
        <item x="704"/>
        <item x="618"/>
        <item x="478"/>
        <item x="31"/>
        <item x="818"/>
        <item x="427"/>
        <item x="153"/>
        <item x="448"/>
        <item x="721"/>
        <item x="122"/>
        <item x="657"/>
        <item x="752"/>
        <item x="138"/>
        <item x="176"/>
        <item x="680"/>
        <item x="55"/>
        <item x="575"/>
        <item x="736"/>
        <item x="386"/>
        <item x="209"/>
        <item x="449"/>
        <item x="290"/>
        <item x="560"/>
        <item x="191"/>
        <item x="67"/>
        <item x="808"/>
        <item x="486"/>
        <item x="13"/>
        <item x="783"/>
        <item x="483"/>
        <item x="19"/>
        <item x="569"/>
        <item x="475"/>
        <item x="697"/>
        <item x="635"/>
        <item x="53"/>
        <item x="285"/>
        <item x="677"/>
        <item x="797"/>
        <item x="460"/>
        <item x="507"/>
        <item x="609"/>
        <item x="738"/>
        <item x="383"/>
        <item x="58"/>
        <item x="482"/>
        <item x="753"/>
        <item x="310"/>
        <item x="495"/>
        <item x="455"/>
        <item x="573"/>
        <item x="856"/>
        <item x="190"/>
        <item x="368"/>
        <item x="284"/>
        <item x="880"/>
        <item x="869"/>
        <item x="687"/>
        <item x="396"/>
        <item x="624"/>
        <item x="271"/>
        <item x="462"/>
        <item x="801"/>
        <item x="579"/>
        <item x="425"/>
        <item x="787"/>
        <item x="689"/>
        <item x="370"/>
        <item x="764"/>
        <item x="198"/>
        <item x="535"/>
        <item x="474"/>
        <item x="371"/>
        <item x="440"/>
        <item x="937"/>
        <item x="5"/>
        <item x="442"/>
        <item x="345"/>
        <item x="238"/>
        <item x="616"/>
        <item x="333"/>
        <item x="763"/>
        <item x="775"/>
        <item x="821"/>
        <item x="502"/>
        <item x="328"/>
        <item x="394"/>
        <item x="351"/>
        <item x="782"/>
        <item x="947"/>
        <item x="772"/>
        <item x="416"/>
        <item x="7"/>
        <item x="102"/>
        <item x="659"/>
        <item x="325"/>
        <item x="885"/>
        <item x="587"/>
        <item x="397"/>
        <item x="256"/>
        <item x="143"/>
        <item x="463"/>
        <item x="848"/>
        <item x="625"/>
        <item x="412"/>
        <item x="878"/>
        <item x="254"/>
        <item x="280"/>
        <item x="604"/>
        <item x="817"/>
        <item x="922"/>
        <item x="347"/>
        <item x="601"/>
        <item x="626"/>
        <item x="451"/>
        <item x="672"/>
        <item x="70"/>
        <item x="919"/>
        <item x="651"/>
        <item x="302"/>
        <item x="445"/>
        <item x="571"/>
        <item x="523"/>
        <item x="257"/>
        <item x="974"/>
        <item x="979"/>
        <item x="915"/>
        <item x="728"/>
        <item x="682"/>
        <item x="725"/>
        <item x="36"/>
        <item x="806"/>
        <item x="60"/>
        <item x="762"/>
        <item x="750"/>
        <item x="566"/>
        <item x="278"/>
        <item x="988"/>
        <item x="162"/>
        <item x="289"/>
        <item x="10"/>
        <item x="322"/>
        <item x="593"/>
        <item x="541"/>
        <item x="119"/>
        <item x="656"/>
        <item x="857"/>
        <item x="135"/>
        <item x="859"/>
        <item x="531"/>
        <item x="382"/>
        <item x="532"/>
        <item x="429"/>
        <item x="907"/>
        <item x="726"/>
        <item x="652"/>
        <item x="933"/>
        <item x="985"/>
        <item x="590"/>
        <item x="252"/>
        <item x="908"/>
        <item x="317"/>
        <item x="139"/>
        <item x="235"/>
        <item x="294"/>
        <item x="639"/>
        <item x="863"/>
        <item x="844"/>
        <item x="526"/>
        <item x="581"/>
        <item x="214"/>
        <item x="109"/>
        <item x="904"/>
        <item x="747"/>
        <item x="390"/>
        <item x="435"/>
        <item x="308"/>
        <item x="161"/>
        <item x="546"/>
        <item x="676"/>
        <item x="572"/>
        <item x="275"/>
        <item x="288"/>
        <item x="516"/>
        <item x="670"/>
        <item x="929"/>
        <item x="812"/>
        <item x="698"/>
        <item x="319"/>
        <item x="428"/>
        <item x="118"/>
        <item x="406"/>
        <item x="3"/>
        <item x="453"/>
        <item x="68"/>
        <item x="364"/>
        <item x="306"/>
        <item x="641"/>
        <item x="422"/>
        <item x="88"/>
        <item x="542"/>
        <item x="207"/>
        <item x="25"/>
        <item x="30"/>
        <item x="466"/>
        <item x="694"/>
        <item x="864"/>
        <item x="123"/>
        <item x="658"/>
        <item x="35"/>
        <item x="182"/>
        <item x="788"/>
        <item x="987"/>
        <item x="785"/>
        <item x="114"/>
        <item x="522"/>
        <item x="120"/>
        <item x="636"/>
        <item x="756"/>
        <item x="505"/>
        <item x="718"/>
        <item x="329"/>
        <item x="361"/>
        <item x="50"/>
        <item x="20"/>
        <item x="525"/>
        <item x="881"/>
        <item x="44"/>
        <item x="467"/>
        <item x="710"/>
        <item x="331"/>
        <item x="686"/>
        <item x="852"/>
        <item x="834"/>
        <item x="909"/>
        <item x="12"/>
        <item x="375"/>
        <item x="714"/>
        <item x="932"/>
        <item x="447"/>
        <item x="169"/>
        <item x="387"/>
        <item x="833"/>
        <item x="650"/>
        <item x="981"/>
        <item x="847"/>
        <item x="111"/>
        <item x="469"/>
        <item x="924"/>
        <item x="586"/>
        <item x="262"/>
        <item x="74"/>
        <item x="941"/>
        <item x="923"/>
        <item x="514"/>
        <item x="759"/>
        <item x="498"/>
        <item x="234"/>
        <item x="720"/>
        <item x="189"/>
        <item x="646"/>
        <item x="711"/>
        <item x="512"/>
        <item x="194"/>
        <item x="84"/>
        <item x="843"/>
        <item x="536"/>
        <item x="103"/>
        <item x="157"/>
        <item x="961"/>
        <item x="861"/>
        <item x="771"/>
        <item x="956"/>
        <item x="154"/>
        <item x="297"/>
        <item x="823"/>
        <item x="340"/>
        <item x="321"/>
        <item x="990"/>
        <item x="303"/>
        <item x="506"/>
        <item x="464"/>
        <item x="705"/>
        <item x="989"/>
        <item x="668"/>
        <item x="407"/>
        <item x="653"/>
        <item x="730"/>
        <item x="1"/>
        <item x="826"/>
        <item x="337"/>
        <item x="292"/>
        <item x="983"/>
        <item x="420"/>
        <item x="499"/>
        <item x="54"/>
        <item x="899"/>
        <item x="693"/>
        <item x="807"/>
        <item x="796"/>
        <item x="836"/>
        <item x="250"/>
        <item x="45"/>
        <item x="159"/>
        <item x="2"/>
        <item x="845"/>
        <item x="79"/>
        <item x="737"/>
        <item x="113"/>
        <item x="46"/>
        <item x="758"/>
        <item x="950"/>
        <item x="402"/>
        <item x="813"/>
        <item x="491"/>
        <item x="39"/>
        <item x="72"/>
        <item x="264"/>
        <item x="963"/>
        <item x="767"/>
        <item x="914"/>
        <item x="901"/>
        <item x="236"/>
        <item x="472"/>
        <item x="879"/>
        <item x="17"/>
        <item x="372"/>
        <item x="602"/>
        <item x="438"/>
        <item x="830"/>
        <item x="411"/>
        <item x="210"/>
        <item x="630"/>
        <item x="732"/>
        <item x="270"/>
        <item x="712"/>
        <item x="804"/>
        <item x="350"/>
        <item x="454"/>
        <item x="597"/>
        <item x="533"/>
        <item x="634"/>
        <item x="247"/>
        <item x="595"/>
        <item x="972"/>
        <item x="320"/>
        <item x="137"/>
        <item x="106"/>
        <item x="389"/>
        <item x="75"/>
        <item x="524"/>
        <item x="232"/>
        <item x="537"/>
        <item x="95"/>
        <item x="156"/>
        <item x="93"/>
        <item x="554"/>
        <item x="696"/>
        <item x="439"/>
        <item x="473"/>
        <item x="897"/>
        <item x="527"/>
        <item x="279"/>
        <item x="684"/>
        <item x="352"/>
        <item x="121"/>
        <item x="778"/>
        <item x="104"/>
        <item x="89"/>
        <item x="794"/>
        <item x="497"/>
        <item x="221"/>
        <item x="181"/>
        <item x="342"/>
        <item x="883"/>
        <item x="34"/>
        <item x="82"/>
        <item x="742"/>
        <item x="170"/>
        <item x="216"/>
        <item x="931"/>
        <item x="955"/>
        <item x="38"/>
        <item x="849"/>
        <item x="567"/>
        <item x="395"/>
        <item x="952"/>
        <item x="962"/>
        <item x="298"/>
        <item x="946"/>
        <item x="746"/>
        <item x="225"/>
        <item x="596"/>
        <item x="354"/>
        <item x="193"/>
        <item x="11"/>
        <item x="92"/>
        <item x="552"/>
        <item x="851"/>
        <item x="828"/>
        <item x="107"/>
        <item x="702"/>
        <item x="860"/>
        <item x="649"/>
        <item x="42"/>
        <item x="52"/>
        <item x="380"/>
        <item x="446"/>
        <item x="98"/>
        <item x="212"/>
        <item x="510"/>
        <item x="363"/>
        <item x="810"/>
        <item x="564"/>
        <item x="969"/>
        <item x="862"/>
        <item x="934"/>
        <item x="399"/>
        <item x="521"/>
        <item x="43"/>
        <item x="365"/>
        <item x="377"/>
      </items>
    </pivotField>
    <pivotField axis="axisRow" compact="0" outline="0" showAll="0" defaultSubtotal="0">
      <items count="33">
        <item x="31"/>
        <item x="5"/>
        <item x="3"/>
        <item x="11"/>
        <item x="17"/>
        <item x="22"/>
        <item x="19"/>
        <item x="7"/>
        <item x="14"/>
        <item x="2"/>
        <item x="9"/>
        <item x="21"/>
        <item x="10"/>
        <item x="16"/>
        <item x="20"/>
        <item x="28"/>
        <item x="0"/>
        <item x="30"/>
        <item x="23"/>
        <item x="24"/>
        <item x="12"/>
        <item x="8"/>
        <item x="29"/>
        <item x="27"/>
        <item x="32"/>
        <item x="1"/>
        <item x="15"/>
        <item x="6"/>
        <item x="25"/>
        <item x="26"/>
        <item x="18"/>
        <item x="13"/>
        <item x="4"/>
      </items>
    </pivotField>
    <pivotField axis="axisRow" compact="0" outline="0" showAll="0" defaultSubtotal="0">
      <items count="7">
        <item x="0"/>
        <item x="1"/>
        <item x="2"/>
        <item x="3"/>
        <item x="4"/>
        <item x="5"/>
        <item x="6"/>
      </items>
    </pivotField>
    <pivotField axis="axisRow" compact="0" outline="0" showAll="0" defaultSubtotal="0">
      <items count="4">
        <item x="3"/>
        <item x="0"/>
        <item x="2"/>
        <item x="1"/>
      </items>
    </pivotField>
    <pivotField compact="0" outline="0" showAll="0" defaultSubtotal="0"/>
    <pivotField compact="0" outline="0" showAll="0" defaultSubtotal="0"/>
    <pivotField compact="0" outline="0" showAll="0" defaultSubtotal="0"/>
    <pivotField compact="0" numFmtId="14" outline="0" showAll="0" defaultSubtotal="0"/>
    <pivotField compact="0" numFmtId="3" outline="0" showAll="0" defaultSubtotal="0"/>
    <pivotField compact="0" numFmtId="3" outline="0" showAll="0" defaultSubtotal="0"/>
    <pivotField compact="0" outline="0" showAll="0" defaultSubtotal="0">
      <items count="12">
        <item x="0"/>
        <item x="9"/>
        <item x="5"/>
        <item x="4"/>
        <item x="7"/>
        <item x="6"/>
        <item x="3"/>
        <item x="11"/>
        <item x="2"/>
        <item x="10"/>
        <item x="1"/>
        <item x="8"/>
      </items>
    </pivotField>
    <pivotField compact="0" numFmtId="1" outline="0" showAll="0" defaultSubtotal="0">
      <items count="30">
        <item x="26"/>
        <item x="29"/>
        <item x="17"/>
        <item x="19"/>
        <item x="14"/>
        <item x="27"/>
        <item x="25"/>
        <item x="28"/>
        <item x="6"/>
        <item x="12"/>
        <item x="23"/>
        <item x="10"/>
        <item x="20"/>
        <item x="24"/>
        <item x="16"/>
        <item x="5"/>
        <item x="13"/>
        <item x="22"/>
        <item x="18"/>
        <item x="9"/>
        <item x="21"/>
        <item x="11"/>
        <item x="7"/>
        <item x="2"/>
        <item x="15"/>
        <item x="1"/>
        <item x="8"/>
        <item x="0"/>
        <item x="4"/>
        <item x="3"/>
      </items>
    </pivotField>
    <pivotField axis="axisRow" compact="0" numFmtId="164" outline="0" showAll="0" defaultSubtotal="0">
      <items count="996">
        <item x="680"/>
        <item x="681"/>
        <item x="691"/>
        <item x="759"/>
        <item x="833"/>
        <item x="256"/>
        <item x="884"/>
        <item x="847"/>
        <item x="357"/>
        <item x="545"/>
        <item x="473"/>
        <item x="679"/>
        <item x="593"/>
        <item x="428"/>
        <item x="670"/>
        <item x="425"/>
        <item x="296"/>
        <item x="794"/>
        <item x="565"/>
        <item x="970"/>
        <item x="648"/>
        <item x="66"/>
        <item x="818"/>
        <item x="816"/>
        <item x="710"/>
        <item x="479"/>
        <item x="352"/>
        <item x="67"/>
        <item x="305"/>
        <item x="481"/>
        <item x="769"/>
        <item x="899"/>
        <item x="936"/>
        <item x="737"/>
        <item x="422"/>
        <item x="372"/>
        <item x="480"/>
        <item x="462"/>
        <item x="329"/>
        <item x="872"/>
        <item x="382"/>
        <item x="602"/>
        <item x="445"/>
        <item x="20"/>
        <item x="666"/>
        <item x="262"/>
        <item x="261"/>
        <item x="403"/>
        <item x="624"/>
        <item x="548"/>
        <item x="341"/>
        <item x="860"/>
        <item x="576"/>
        <item x="573"/>
        <item x="767"/>
        <item x="280"/>
        <item x="437"/>
        <item x="331"/>
        <item x="929"/>
        <item x="760"/>
        <item x="40"/>
        <item x="409"/>
        <item x="37"/>
        <item x="91"/>
        <item x="857"/>
        <item x="990"/>
        <item x="452"/>
        <item x="800"/>
        <item x="399"/>
        <item x="939"/>
        <item x="436"/>
        <item x="12"/>
        <item x="429"/>
        <item x="6"/>
        <item x="971"/>
        <item x="726"/>
        <item x="354"/>
        <item x="594"/>
        <item x="474"/>
        <item x="413"/>
        <item x="518"/>
        <item x="441"/>
        <item x="283"/>
        <item x="531"/>
        <item x="665"/>
        <item x="416"/>
        <item x="381"/>
        <item x="916"/>
        <item x="484"/>
        <item x="300"/>
        <item x="45"/>
        <item x="506"/>
        <item x="39"/>
        <item x="729"/>
        <item x="920"/>
        <item x="947"/>
        <item x="260"/>
        <item x="68"/>
        <item x="424"/>
        <item x="338"/>
        <item x="84"/>
        <item x="866"/>
        <item x="274"/>
        <item x="351"/>
        <item x="864"/>
        <item x="761"/>
        <item x="969"/>
        <item x="55"/>
        <item x="991"/>
        <item x="35"/>
        <item x="360"/>
        <item x="812"/>
        <item x="87"/>
        <item x="264"/>
        <item x="810"/>
        <item x="54"/>
        <item x="677"/>
        <item x="963"/>
        <item x="417"/>
        <item x="978"/>
        <item x="363"/>
        <item x="299"/>
        <item x="339"/>
        <item x="88"/>
        <item x="814"/>
        <item x="76"/>
        <item x="938"/>
        <item x="379"/>
        <item x="863"/>
        <item x="907"/>
        <item x="918"/>
        <item x="267"/>
        <item x="826"/>
        <item x="560"/>
        <item x="225"/>
        <item x="141"/>
        <item x="927"/>
        <item x="159"/>
        <item x="980"/>
        <item x="585"/>
        <item x="320"/>
        <item x="891"/>
        <item x="711"/>
        <item x="59"/>
        <item x="730"/>
        <item x="113"/>
        <item x="564"/>
        <item x="708"/>
        <item x="598"/>
        <item x="192"/>
        <item x="693"/>
        <item x="979"/>
        <item x="114"/>
        <item x="243"/>
        <item x="188"/>
        <item x="851"/>
        <item x="369"/>
        <item x="146"/>
        <item x="911"/>
        <item x="668"/>
        <item x="674"/>
        <item x="655"/>
        <item x="483"/>
        <item x="613"/>
        <item x="898"/>
        <item x="178"/>
        <item x="688"/>
        <item x="378"/>
        <item x="583"/>
        <item x="90"/>
        <item x="960"/>
        <item x="228"/>
        <item x="316"/>
        <item x="550"/>
        <item x="695"/>
        <item x="539"/>
        <item x="295"/>
        <item x="716"/>
        <item x="931"/>
        <item x="595"/>
        <item x="748"/>
        <item x="477"/>
        <item x="886"/>
        <item x="227"/>
        <item x="905"/>
        <item x="219"/>
        <item x="623"/>
        <item x="187"/>
        <item x="176"/>
        <item x="620"/>
        <item x="951"/>
        <item x="862"/>
        <item x="625"/>
        <item x="698"/>
        <item x="549"/>
        <item x="744"/>
        <item x="645"/>
        <item x="245"/>
        <item x="930"/>
        <item x="942"/>
        <item x="250"/>
        <item x="478"/>
        <item x="570"/>
        <item x="578"/>
        <item x="687"/>
        <item x="735"/>
        <item x="534"/>
        <item x="961"/>
        <item x="41"/>
        <item x="944"/>
        <item x="524"/>
        <item x="592"/>
        <item x="215"/>
        <item x="601"/>
        <item x="537"/>
        <item x="700"/>
        <item x="637"/>
        <item x="160"/>
        <item x="743"/>
        <item x="793"/>
        <item x="798"/>
        <item x="673"/>
        <item x="559"/>
        <item x="656"/>
        <item x="553"/>
        <item x="715"/>
        <item x="804"/>
        <item x="540"/>
        <item x="772"/>
        <item x="186"/>
        <item x="457"/>
        <item x="520"/>
        <item x="207"/>
        <item x="903"/>
        <item x="21"/>
        <item x="148"/>
        <item x="640"/>
        <item x="405"/>
        <item x="111"/>
        <item x="155"/>
        <item x="145"/>
        <item x="444"/>
        <item x="753"/>
        <item x="758"/>
        <item x="974"/>
        <item x="183"/>
        <item x="574"/>
        <item x="690"/>
        <item x="132"/>
        <item x="336"/>
        <item x="101"/>
        <item x="273"/>
        <item x="962"/>
        <item x="646"/>
        <item x="271"/>
        <item x="435"/>
        <item x="119"/>
        <item x="727"/>
        <item x="932"/>
        <item x="957"/>
        <item x="406"/>
        <item x="418"/>
        <item x="948"/>
        <item x="945"/>
        <item x="618"/>
        <item x="459"/>
        <item x="589"/>
        <item x="232"/>
        <item x="880"/>
        <item x="923"/>
        <item x="154"/>
        <item x="627"/>
        <item x="558"/>
        <item x="809"/>
        <item x="411"/>
        <item x="685"/>
        <item x="622"/>
        <item x="629"/>
        <item x="982"/>
        <item x="23"/>
        <item x="701"/>
        <item x="301"/>
        <item x="147"/>
        <item x="290"/>
        <item x="714"/>
        <item x="525"/>
        <item x="276"/>
        <item x="805"/>
        <item x="778"/>
        <item x="3"/>
        <item x="527"/>
        <item x="355"/>
        <item x="647"/>
        <item x="448"/>
        <item x="231"/>
        <item x="885"/>
        <item x="696"/>
        <item x="465"/>
        <item x="955"/>
        <item x="704"/>
        <item x="126"/>
        <item x="667"/>
        <item x="774"/>
        <item x="612"/>
        <item x="653"/>
        <item x="214"/>
        <item x="611"/>
        <item x="107"/>
        <item x="671"/>
        <item x="521"/>
        <item x="921"/>
        <item x="11"/>
        <item x="663"/>
        <item x="257"/>
        <item x="306"/>
        <item x="205"/>
        <item x="669"/>
        <item x="832"/>
        <item x="689"/>
        <item x="206"/>
        <item x="19"/>
        <item x="659"/>
        <item x="149"/>
        <item x="427"/>
        <item x="517"/>
        <item x="237"/>
        <item x="508"/>
        <item x="235"/>
        <item x="895"/>
        <item x="174"/>
        <item x="82"/>
        <item x="118"/>
        <item x="888"/>
        <item x="512"/>
        <item x="865"/>
        <item x="615"/>
        <item x="724"/>
        <item x="241"/>
        <item x="853"/>
        <item x="251"/>
        <item x="335"/>
        <item x="156"/>
        <item x="236"/>
        <item x="587"/>
        <item x="122"/>
        <item x="600"/>
        <item x="940"/>
        <item x="986"/>
        <item x="555"/>
        <item x="568"/>
        <item x="779"/>
        <item x="632"/>
        <item x="889"/>
        <item x="686"/>
        <item x="538"/>
        <item x="509"/>
        <item x="195"/>
        <item x="764"/>
        <item x="181"/>
        <item x="697"/>
        <item x="536"/>
        <item x="964"/>
        <item x="153"/>
        <item x="581"/>
        <item x="103"/>
        <item x="606"/>
        <item x="672"/>
        <item x="522"/>
        <item x="501"/>
        <item x="619"/>
        <item x="498"/>
        <item x="168"/>
        <item x="282"/>
        <item x="567"/>
        <item x="609"/>
        <item x="108"/>
        <item x="377"/>
        <item x="649"/>
        <item x="535"/>
        <item x="240"/>
        <item x="572"/>
        <item x="775"/>
        <item x="123"/>
        <item x="875"/>
        <item x="582"/>
        <item x="588"/>
        <item x="109"/>
        <item x="217"/>
        <item x="400"/>
        <item x="575"/>
        <item x="216"/>
        <item x="209"/>
        <item x="924"/>
        <item x="552"/>
        <item x="166"/>
        <item x="657"/>
        <item x="607"/>
        <item x="712"/>
        <item x="157"/>
        <item x="523"/>
        <item x="703"/>
        <item x="199"/>
        <item x="150"/>
        <item x="925"/>
        <item x="706"/>
        <item x="438"/>
        <item x="722"/>
        <item x="125"/>
        <item x="675"/>
        <item x="786"/>
        <item x="79"/>
        <item x="197"/>
        <item x="877"/>
        <item x="307"/>
        <item x="253"/>
        <item x="139"/>
        <item x="958"/>
        <item x="51"/>
        <item x="22"/>
        <item x="44"/>
        <item x="43"/>
        <item x="617"/>
        <item x="530"/>
        <item x="709"/>
        <item x="713"/>
        <item x="105"/>
        <item x="614"/>
        <item x="876"/>
        <item x="454"/>
        <item x="638"/>
        <item x="189"/>
        <item x="643"/>
        <item x="780"/>
        <item x="661"/>
        <item x="719"/>
        <item x="604"/>
        <item x="171"/>
        <item x="796"/>
        <item x="707"/>
        <item x="115"/>
        <item x="190"/>
        <item x="24"/>
        <item x="551"/>
        <item x="705"/>
        <item x="185"/>
        <item x="829"/>
        <item x="630"/>
        <item x="395"/>
        <item x="694"/>
        <item x="106"/>
        <item x="529"/>
        <item x="542"/>
        <item x="161"/>
        <item x="58"/>
        <item x="511"/>
        <item x="467"/>
        <item x="599"/>
        <item x="391"/>
        <item x="946"/>
        <item x="846"/>
        <item x="73"/>
        <item x="398"/>
        <item x="392"/>
        <item x="519"/>
        <item x="897"/>
        <item x="628"/>
        <item x="221"/>
        <item x="80"/>
        <item x="750"/>
        <item x="725"/>
        <item x="654"/>
        <item x="196"/>
        <item x="720"/>
        <item x="543"/>
        <item x="731"/>
        <item x="323"/>
        <item x="281"/>
        <item x="130"/>
        <item x="682"/>
        <item x="869"/>
        <item x="255"/>
        <item x="312"/>
        <item x="211"/>
        <item x="134"/>
        <item x="213"/>
        <item x="138"/>
        <item x="128"/>
        <item x="652"/>
        <item x="373"/>
        <item x="579"/>
        <item x="384"/>
        <item x="140"/>
        <item x="943"/>
        <item x="238"/>
        <item x="597"/>
        <item x="683"/>
        <item x="203"/>
        <item x="116"/>
        <item x="650"/>
        <item x="728"/>
        <item x="547"/>
        <item x="983"/>
        <item x="603"/>
        <item x="177"/>
        <item x="194"/>
        <item x="890"/>
        <item x="201"/>
        <item x="120"/>
        <item x="1"/>
        <item x="34"/>
        <item x="662"/>
        <item x="533"/>
        <item x="226"/>
        <item x="610"/>
        <item x="678"/>
        <item x="546"/>
        <item x="569"/>
        <item x="949"/>
        <item x="169"/>
        <item x="937"/>
        <item x="200"/>
        <item x="855"/>
        <item x="89"/>
        <item x="97"/>
        <item x="28"/>
        <item x="752"/>
        <item x="556"/>
        <item x="135"/>
        <item x="584"/>
        <item x="218"/>
        <item x="684"/>
        <item x="99"/>
        <item x="631"/>
        <item x="507"/>
        <item x="912"/>
        <item x="789"/>
        <item x="634"/>
        <item x="500"/>
        <item x="100"/>
        <item x="757"/>
        <item x="234"/>
        <item x="451"/>
        <item x="718"/>
        <item x="92"/>
        <item x="470"/>
        <item x="472"/>
        <item x="52"/>
        <item x="104"/>
        <item x="412"/>
        <item x="756"/>
        <item x="249"/>
        <item x="952"/>
        <item x="46"/>
        <item x="443"/>
        <item x="317"/>
        <item x="590"/>
        <item x="367"/>
        <item x="230"/>
        <item x="838"/>
        <item x="272"/>
        <item x="340"/>
        <item x="85"/>
        <item x="30"/>
        <item x="408"/>
        <item x="807"/>
        <item x="460"/>
        <item x="751"/>
        <item x="375"/>
        <item x="93"/>
        <item x="471"/>
        <item x="906"/>
        <item x="244"/>
        <item x="152"/>
        <item x="989"/>
        <item x="315"/>
        <item x="984"/>
        <item x="353"/>
        <item x="62"/>
        <item x="702"/>
        <item x="823"/>
        <item x="349"/>
        <item x="311"/>
        <item x="913"/>
        <item x="803"/>
        <item x="926"/>
        <item x="639"/>
        <item x="229"/>
        <item x="179"/>
        <item x="220"/>
        <item x="4"/>
        <item x="976"/>
        <item x="96"/>
        <item x="461"/>
        <item x="127"/>
        <item x="333"/>
        <item x="453"/>
        <item x="47"/>
        <item x="297"/>
        <item x="247"/>
        <item x="246"/>
        <item x="741"/>
        <item x="987"/>
        <item x="0"/>
        <item x="117"/>
        <item x="144"/>
        <item x="433"/>
        <item x="824"/>
        <item x="242"/>
        <item x="136"/>
        <item x="423"/>
        <item x="204"/>
        <item x="749"/>
        <item x="94"/>
        <item x="48"/>
        <item x="692"/>
        <item x="771"/>
        <item x="193"/>
        <item x="208"/>
        <item x="7"/>
        <item x="191"/>
        <item x="370"/>
        <item x="110"/>
        <item x="910"/>
        <item x="486"/>
        <item x="785"/>
        <item x="893"/>
        <item x="83"/>
        <item x="463"/>
        <item x="49"/>
        <item x="854"/>
        <item x="933"/>
        <item x="909"/>
        <item x="248"/>
        <item x="502"/>
        <item x="660"/>
        <item x="544"/>
        <item x="676"/>
        <item x="746"/>
        <item x="175"/>
        <item x="396"/>
        <item x="26"/>
        <item x="766"/>
        <item x="820"/>
        <item x="817"/>
        <item x="742"/>
        <item x="356"/>
        <item x="988"/>
        <item x="284"/>
        <item x="554"/>
        <item x="304"/>
        <item x="344"/>
        <item x="879"/>
        <item x="233"/>
        <item x="935"/>
        <item x="892"/>
        <item x="64"/>
        <item x="53"/>
        <item x="252"/>
        <item x="348"/>
        <item x="591"/>
        <item x="285"/>
        <item x="514"/>
        <item x="298"/>
        <item x="410"/>
        <item x="394"/>
        <item x="390"/>
        <item x="328"/>
        <item x="781"/>
        <item x="368"/>
        <item x="765"/>
        <item x="586"/>
        <item x="464"/>
        <item x="541"/>
        <item x="840"/>
        <item x="882"/>
        <item x="621"/>
        <item x="959"/>
        <item x="842"/>
        <item x="426"/>
        <item x="902"/>
        <item x="446"/>
        <item x="900"/>
        <item x="65"/>
        <item x="827"/>
        <item x="347"/>
        <item x="532"/>
        <item x="16"/>
        <item x="831"/>
        <item x="755"/>
        <item x="466"/>
        <item x="324"/>
        <item x="596"/>
        <item x="468"/>
        <item x="358"/>
        <item x="476"/>
        <item x="332"/>
        <item x="420"/>
        <item x="721"/>
        <item x="985"/>
        <item x="482"/>
        <item x="493"/>
        <item x="528"/>
        <item x="318"/>
        <item x="745"/>
        <item x="563"/>
        <item x="491"/>
        <item x="717"/>
        <item x="783"/>
        <item x="822"/>
        <item x="878"/>
        <item x="17"/>
        <item x="458"/>
        <item x="314"/>
        <item x="442"/>
        <item x="266"/>
        <item x="440"/>
        <item x="499"/>
        <item x="265"/>
        <item x="402"/>
        <item x="31"/>
        <item x="950"/>
        <item x="346"/>
        <item x="835"/>
        <item x="15"/>
        <item x="278"/>
        <item x="322"/>
        <item x="475"/>
        <item x="293"/>
        <item x="308"/>
        <item x="258"/>
        <item x="734"/>
        <item x="782"/>
        <item x="967"/>
        <item x="733"/>
        <item x="790"/>
        <item x="768"/>
        <item x="956"/>
        <item x="849"/>
        <item x="25"/>
        <item x="874"/>
        <item x="327"/>
        <item x="362"/>
        <item x="29"/>
        <item x="71"/>
        <item x="813"/>
        <item x="993"/>
        <item x="163"/>
        <item x="303"/>
        <item x="430"/>
        <item x="901"/>
        <item x="577"/>
        <item x="494"/>
        <item x="887"/>
        <item x="850"/>
        <item x="859"/>
        <item x="928"/>
        <item x="202"/>
        <item x="61"/>
        <item x="383"/>
        <item x="376"/>
        <item x="439"/>
        <item x="366"/>
        <item x="915"/>
        <item x="450"/>
        <item x="319"/>
        <item x="342"/>
        <item x="239"/>
        <item x="401"/>
        <item x="839"/>
        <item x="723"/>
        <item x="973"/>
        <item x="739"/>
        <item x="852"/>
        <item x="867"/>
        <item x="469"/>
        <item x="981"/>
        <item x="302"/>
        <item x="488"/>
        <item x="291"/>
        <item x="904"/>
        <item x="447"/>
        <item x="799"/>
        <item x="224"/>
        <item x="165"/>
        <item x="364"/>
        <item x="792"/>
        <item x="802"/>
        <item x="374"/>
        <item x="286"/>
        <item x="919"/>
        <item x="837"/>
        <item x="770"/>
        <item x="180"/>
        <item x="934"/>
        <item x="371"/>
        <item x="32"/>
        <item x="515"/>
        <item x="975"/>
        <item x="953"/>
        <item x="269"/>
        <item x="605"/>
        <item x="38"/>
        <item x="415"/>
        <item x="641"/>
        <item x="881"/>
        <item x="526"/>
        <item x="81"/>
        <item x="414"/>
        <item x="60"/>
        <item x="313"/>
        <item x="495"/>
        <item x="254"/>
        <item x="966"/>
        <item x="836"/>
        <item x="834"/>
        <item x="894"/>
        <item x="954"/>
        <item x="263"/>
        <item x="736"/>
        <item x="858"/>
        <item x="270"/>
        <item x="658"/>
        <item x="513"/>
        <item x="42"/>
        <item x="292"/>
        <item x="167"/>
        <item x="787"/>
        <item x="143"/>
        <item x="198"/>
        <item x="309"/>
        <item x="870"/>
        <item x="776"/>
        <item x="848"/>
        <item x="811"/>
        <item x="994"/>
        <item x="843"/>
        <item x="432"/>
        <item x="504"/>
        <item x="18"/>
        <item x="170"/>
        <item x="9"/>
        <item x="75"/>
        <item x="361"/>
        <item x="992"/>
        <item x="386"/>
        <item x="259"/>
        <item x="387"/>
        <item x="407"/>
        <item x="856"/>
        <item x="489"/>
        <item x="164"/>
        <item x="2"/>
        <item x="321"/>
        <item x="5"/>
        <item x="397"/>
        <item x="158"/>
        <item x="914"/>
        <item x="490"/>
        <item x="69"/>
        <item x="896"/>
        <item x="172"/>
        <item x="27"/>
        <item x="825"/>
        <item x="557"/>
        <item x="828"/>
        <item x="184"/>
        <item x="561"/>
        <item x="133"/>
        <item x="784"/>
        <item x="343"/>
        <item x="129"/>
        <item x="635"/>
        <item x="326"/>
        <item x="819"/>
        <item x="808"/>
        <item x="74"/>
        <item x="503"/>
        <item x="699"/>
        <item x="350"/>
        <item x="419"/>
        <item x="223"/>
        <item x="210"/>
        <item x="33"/>
        <item x="222"/>
        <item x="36"/>
        <item x="142"/>
        <item x="102"/>
        <item x="182"/>
        <item x="112"/>
        <item x="289"/>
        <item x="277"/>
        <item x="763"/>
        <item x="497"/>
        <item x="8"/>
        <item x="968"/>
        <item x="70"/>
        <item x="777"/>
        <item x="10"/>
        <item x="562"/>
        <item x="57"/>
        <item x="845"/>
        <item x="580"/>
        <item x="941"/>
        <item x="496"/>
        <item x="389"/>
        <item x="393"/>
        <item x="50"/>
        <item x="487"/>
        <item x="14"/>
        <item x="633"/>
        <item x="485"/>
        <item x="385"/>
        <item x="965"/>
        <item x="359"/>
        <item x="806"/>
        <item x="510"/>
        <item x="972"/>
        <item x="162"/>
        <item x="431"/>
        <item x="871"/>
        <item x="325"/>
        <item x="830"/>
        <item x="841"/>
        <item x="124"/>
        <item x="747"/>
        <item x="861"/>
        <item x="434"/>
        <item x="516"/>
        <item x="337"/>
        <item x="388"/>
        <item x="795"/>
        <item x="571"/>
        <item x="95"/>
        <item x="908"/>
        <item x="345"/>
        <item x="56"/>
        <item x="883"/>
        <item x="844"/>
        <item x="868"/>
        <item x="404"/>
        <item x="762"/>
        <item x="173"/>
        <item x="642"/>
        <item x="917"/>
        <item x="151"/>
        <item x="788"/>
        <item x="330"/>
        <item x="334"/>
        <item x="275"/>
        <item x="626"/>
        <item x="492"/>
        <item x="505"/>
        <item x="294"/>
        <item x="449"/>
        <item x="801"/>
        <item x="566"/>
        <item x="455"/>
        <item x="608"/>
        <item x="72"/>
        <item x="815"/>
        <item x="380"/>
        <item x="365"/>
        <item x="821"/>
        <item x="121"/>
        <item x="651"/>
        <item x="754"/>
        <item x="78"/>
        <item x="86"/>
        <item x="131"/>
        <item x="98"/>
        <item x="732"/>
        <item x="664"/>
        <item x="268"/>
        <item x="636"/>
        <item x="287"/>
        <item x="738"/>
        <item x="873"/>
        <item x="279"/>
        <item x="456"/>
        <item x="616"/>
        <item x="310"/>
        <item x="421"/>
        <item x="77"/>
        <item x="922"/>
        <item x="63"/>
        <item x="791"/>
        <item x="212"/>
        <item x="773"/>
        <item x="288"/>
        <item x="137"/>
        <item x="740"/>
        <item x="644"/>
        <item x="797"/>
        <item x="977"/>
        <item x="13"/>
        <item x="995"/>
      </items>
    </pivotField>
    <pivotField compact="0" outline="0" showAll="0" defaultSubtotal="0"/>
    <pivotField compact="0" numFmtId="165" outline="0" showAll="0" defaultSubtotal="0"/>
    <pivotField compact="0" numFmtId="166" outline="0" showAll="0" defaultSubtotal="0"/>
    <pivotField compact="0" outline="0" showAll="0" defaultSubtotal="0"/>
    <pivotField compact="0" outline="0" showAll="0" defaultSubtotal="0"/>
    <pivotField compact="0" outline="0" showAll="0" defaultSubtotal="0"/>
    <pivotField axis="axisPage" compact="0" outline="0" showAll="0" defaultSubtotal="0">
      <items count="2">
        <item x="0"/>
        <item x="1"/>
      </items>
    </pivotField>
  </pivotFields>
  <rowFields count="5">
    <field x="1"/>
    <field x="2"/>
    <field x="3"/>
    <field x="4"/>
    <field x="13"/>
  </rowFields>
  <rowItems count="916">
    <i>
      <x v="2"/>
      <x v="2"/>
      <x v="2"/>
      <x v="1"/>
      <x v="156"/>
    </i>
    <i>
      <x v="3"/>
      <x v="1"/>
      <x/>
      <x v="1"/>
      <x v="21"/>
    </i>
    <i>
      <x v="4"/>
      <x v="21"/>
      <x v="1"/>
      <x/>
      <x v="523"/>
    </i>
    <i>
      <x v="5"/>
      <x v="20"/>
      <x v="1"/>
      <x v="2"/>
      <x v="588"/>
    </i>
    <i>
      <x v="6"/>
      <x v="9"/>
      <x v="6"/>
      <x v="2"/>
      <x v="819"/>
    </i>
    <i>
      <x v="7"/>
      <x v="31"/>
      <x v="1"/>
      <x v="1"/>
      <x v="135"/>
    </i>
    <i>
      <x v="8"/>
      <x v="9"/>
      <x/>
      <x v="3"/>
      <x v="858"/>
    </i>
    <i>
      <x v="9"/>
      <x v="16"/>
      <x v="4"/>
      <x/>
      <x v="585"/>
    </i>
    <i>
      <x v="11"/>
      <x v="20"/>
      <x v="1"/>
      <x v="1"/>
      <x v="425"/>
    </i>
    <i>
      <x v="12"/>
      <x v="16"/>
      <x v="6"/>
      <x/>
      <x v="676"/>
    </i>
    <i>
      <x v="13"/>
      <x v="20"/>
      <x v="1"/>
      <x v="3"/>
      <x v="652"/>
    </i>
    <i>
      <x v="14"/>
      <x v="18"/>
      <x v="4"/>
      <x v="1"/>
      <x v="139"/>
    </i>
    <i>
      <x v="15"/>
      <x v="7"/>
      <x v="1"/>
      <x v="1"/>
      <x v="538"/>
    </i>
    <i>
      <x v="16"/>
      <x v="32"/>
      <x v="2"/>
      <x/>
      <x v="869"/>
    </i>
    <i>
      <x v="17"/>
      <x v="5"/>
      <x v="4"/>
      <x/>
      <x v="374"/>
    </i>
    <i>
      <x v="18"/>
      <x v="29"/>
      <x v="4"/>
      <x v="2"/>
      <x v="93"/>
    </i>
    <i>
      <x v="20"/>
      <x/>
      <x v="6"/>
      <x v="1"/>
      <x v="233"/>
    </i>
    <i>
      <x v="21"/>
      <x v="32"/>
      <x v="5"/>
      <x v="3"/>
      <x v="873"/>
    </i>
    <i>
      <x v="22"/>
      <x v="5"/>
      <x v="4"/>
      <x/>
      <x v="536"/>
    </i>
    <i>
      <x v="23"/>
      <x v="32"/>
      <x v="4"/>
      <x v="2"/>
      <x v="877"/>
    </i>
    <i>
      <x v="24"/>
      <x v="12"/>
      <x v="1"/>
      <x v="3"/>
      <x v="407"/>
    </i>
    <i>
      <x v="25"/>
      <x v="16"/>
      <x v="5"/>
      <x v="2"/>
      <x v="549"/>
    </i>
    <i>
      <x v="26"/>
      <x v="2"/>
      <x v="5"/>
      <x v="1"/>
      <x v="67"/>
    </i>
    <i>
      <x v="27"/>
      <x v="16"/>
      <x/>
      <x v="2"/>
      <x v="682"/>
    </i>
    <i>
      <x v="28"/>
      <x v="16"/>
      <x v="3"/>
      <x/>
      <x v="592"/>
    </i>
    <i>
      <x v="29"/>
      <x v="27"/>
      <x v="3"/>
      <x v="1"/>
      <x v="692"/>
    </i>
    <i>
      <x v="30"/>
      <x v="16"/>
      <x v="6"/>
      <x v="3"/>
      <x v="630"/>
    </i>
    <i>
      <x v="31"/>
      <x v="25"/>
      <x v="6"/>
      <x v="2"/>
      <x v="310"/>
    </i>
    <i>
      <x v="32"/>
      <x v="31"/>
      <x v="1"/>
      <x v="3"/>
      <x v="356"/>
    </i>
    <i>
      <x v="33"/>
      <x v="2"/>
      <x v="6"/>
      <x v="2"/>
      <x v="74"/>
    </i>
    <i>
      <x v="35"/>
      <x v="1"/>
      <x/>
      <x/>
      <x v="62"/>
    </i>
    <i>
      <x v="36"/>
      <x v="32"/>
      <x/>
      <x v="3"/>
      <x v="935"/>
    </i>
    <i>
      <x v="37"/>
      <x v="1"/>
      <x v="5"/>
      <x/>
      <x v="4"/>
    </i>
    <i>
      <x v="38"/>
      <x v="32"/>
      <x v="1"/>
      <x v="1"/>
      <x v="941"/>
    </i>
    <i>
      <x v="39"/>
      <x v="3"/>
      <x v="1"/>
      <x v="2"/>
      <x v="436"/>
    </i>
    <i>
      <x v="40"/>
      <x v="1"/>
      <x v="2"/>
      <x/>
      <x v="16"/>
    </i>
    <i>
      <x v="41"/>
      <x v="16"/>
      <x v="2"/>
      <x v="1"/>
      <x v="560"/>
    </i>
    <i>
      <x v="42"/>
      <x v="23"/>
      <x v="4"/>
      <x v="3"/>
      <x v="196"/>
    </i>
    <i>
      <x v="43"/>
      <x v="25"/>
      <x v="6"/>
      <x v="2"/>
      <x v="517"/>
    </i>
    <i>
      <x v="44"/>
      <x v="16"/>
      <x v="2"/>
      <x v="3"/>
      <x v="597"/>
    </i>
    <i>
      <x v="45"/>
      <x v="32"/>
      <x v="6"/>
      <x v="1"/>
      <x v="943"/>
    </i>
    <i>
      <x v="46"/>
      <x v="25"/>
      <x v="6"/>
      <x v="1"/>
      <x v="416"/>
    </i>
    <i>
      <x v="47"/>
      <x v="9"/>
      <x v="1"/>
      <x v="3"/>
      <x v="756"/>
    </i>
    <i>
      <x v="48"/>
      <x v="16"/>
      <x v="5"/>
      <x v="3"/>
      <x v="624"/>
    </i>
    <i>
      <x v="49"/>
      <x v="20"/>
      <x v="1"/>
      <x v="2"/>
      <x v="315"/>
    </i>
    <i>
      <x v="50"/>
      <x v="2"/>
      <x v="2"/>
      <x/>
      <x v="131"/>
    </i>
    <i>
      <x v="51"/>
      <x v="9"/>
      <x v="2"/>
      <x/>
      <x v="842"/>
    </i>
    <i>
      <x v="52"/>
      <x v="27"/>
      <x v="2"/>
      <x v="2"/>
      <x v="728"/>
    </i>
    <i>
      <x v="53"/>
      <x v="32"/>
      <x v="4"/>
      <x v="3"/>
      <x v="971"/>
    </i>
    <i>
      <x v="55"/>
      <x v="13"/>
      <x v="3"/>
      <x/>
      <x v="255"/>
    </i>
    <i>
      <x v="56"/>
      <x v="20"/>
      <x v="1"/>
      <x v="1"/>
      <x v="638"/>
    </i>
    <i>
      <x v="58"/>
      <x v="7"/>
      <x v="1"/>
      <x v="1"/>
      <x v="603"/>
    </i>
    <i>
      <x v="59"/>
      <x v="18"/>
      <x v="4"/>
      <x v="2"/>
      <x v="494"/>
    </i>
    <i>
      <x v="60"/>
      <x v="9"/>
      <x v="2"/>
      <x/>
      <x v="784"/>
    </i>
    <i>
      <x v="61"/>
      <x v="15"/>
      <x v="4"/>
      <x v="3"/>
      <x v="472"/>
    </i>
    <i>
      <x v="62"/>
      <x v="17"/>
      <x v="4"/>
      <x v="1"/>
      <x v="446"/>
    </i>
    <i>
      <x v="63"/>
      <x v="2"/>
      <x v="6"/>
      <x v="2"/>
      <x v="191"/>
    </i>
    <i>
      <x v="64"/>
      <x v="32"/>
      <x v="2"/>
      <x/>
      <x v="980"/>
    </i>
    <i>
      <x v="65"/>
      <x v="32"/>
      <x v="4"/>
      <x v="2"/>
      <x v="957"/>
    </i>
    <i>
      <x v="66"/>
      <x v="9"/>
      <x v="1"/>
      <x v="2"/>
      <x v="746"/>
    </i>
    <i>
      <x v="67"/>
      <x v="8"/>
      <x v="1"/>
      <x v="1"/>
      <x v="294"/>
    </i>
    <i r="1">
      <x v="28"/>
      <x v="4"/>
      <x v="2"/>
      <x v="498"/>
    </i>
    <i>
      <x v="68"/>
      <x v="5"/>
      <x v="4"/>
      <x v="3"/>
      <x v="324"/>
    </i>
    <i>
      <x v="69"/>
      <x v="25"/>
      <x/>
      <x/>
      <x v="234"/>
    </i>
    <i>
      <x v="70"/>
      <x v="22"/>
      <x v="4"/>
      <x v="1"/>
      <x v="348"/>
    </i>
    <i>
      <x v="72"/>
      <x v="27"/>
      <x v="4"/>
      <x v="2"/>
      <x v="730"/>
    </i>
    <i>
      <x v="73"/>
      <x v="32"/>
      <x v="4"/>
      <x v="3"/>
      <x v="964"/>
    </i>
    <i>
      <x v="74"/>
      <x v="32"/>
      <x v="1"/>
      <x/>
      <x v="923"/>
    </i>
    <i>
      <x v="75"/>
      <x v="10"/>
      <x v="1"/>
      <x v="3"/>
      <x v="604"/>
    </i>
    <i>
      <x v="76"/>
      <x v="16"/>
      <x/>
      <x/>
      <x v="577"/>
    </i>
    <i>
      <x v="77"/>
      <x v="9"/>
      <x v="6"/>
      <x v="2"/>
      <x v="815"/>
    </i>
    <i>
      <x v="78"/>
      <x v="18"/>
      <x v="4"/>
      <x v="1"/>
      <x v="495"/>
    </i>
    <i>
      <x v="79"/>
      <x v="16"/>
      <x v="4"/>
      <x v="1"/>
      <x v="542"/>
    </i>
    <i>
      <x v="80"/>
      <x v="27"/>
      <x v="6"/>
      <x v="3"/>
      <x v="651"/>
    </i>
    <i>
      <x v="81"/>
      <x v="3"/>
      <x v="1"/>
      <x v="2"/>
      <x v="402"/>
    </i>
    <i>
      <x v="82"/>
      <x v="2"/>
      <x v="2"/>
      <x v="3"/>
      <x v="251"/>
    </i>
    <i>
      <x v="83"/>
      <x v="28"/>
      <x v="4"/>
      <x v="1"/>
      <x v="264"/>
    </i>
    <i>
      <x v="84"/>
      <x v="12"/>
      <x v="1"/>
      <x v="3"/>
      <x v="229"/>
    </i>
    <i>
      <x v="85"/>
      <x v="9"/>
      <x/>
      <x v="1"/>
      <x v="899"/>
    </i>
    <i>
      <x v="86"/>
      <x v="9"/>
      <x v="6"/>
      <x/>
      <x v="804"/>
    </i>
    <i>
      <x v="87"/>
      <x v="26"/>
      <x v="3"/>
      <x v="2"/>
      <x v="323"/>
    </i>
    <i>
      <x v="88"/>
      <x v="25"/>
      <x/>
      <x v="3"/>
      <x v="417"/>
    </i>
    <i>
      <x v="89"/>
      <x v="8"/>
      <x v="1"/>
      <x v="3"/>
      <x v="387"/>
    </i>
    <i>
      <x v="91"/>
      <x v="9"/>
      <x v="4"/>
      <x v="1"/>
      <x v="818"/>
    </i>
    <i>
      <x v="92"/>
      <x v="12"/>
      <x v="1"/>
      <x v="2"/>
      <x v="235"/>
    </i>
    <i>
      <x v="93"/>
      <x v="16"/>
      <x v="5"/>
      <x v="2"/>
      <x v="637"/>
    </i>
    <i>
      <x v="94"/>
      <x v="8"/>
      <x v="1"/>
      <x/>
      <x v="497"/>
    </i>
    <i>
      <x v="95"/>
      <x v="9"/>
      <x v="5"/>
      <x v="2"/>
      <x v="900"/>
    </i>
    <i>
      <x v="96"/>
      <x v="14"/>
      <x v="4"/>
      <x v="1"/>
      <x v="77"/>
    </i>
    <i>
      <x v="97"/>
      <x v="32"/>
      <x v="2"/>
      <x/>
      <x v="913"/>
    </i>
    <i>
      <x v="99"/>
      <x v="25"/>
      <x v="2"/>
      <x v="1"/>
      <x v="480"/>
    </i>
    <i>
      <x v="100"/>
      <x v="2"/>
      <x v="6"/>
      <x/>
      <x v="258"/>
    </i>
    <i>
      <x v="101"/>
      <x v="11"/>
      <x v="4"/>
      <x/>
      <x v="272"/>
    </i>
    <i>
      <x v="102"/>
      <x v="32"/>
      <x v="2"/>
      <x v="2"/>
      <x v="928"/>
    </i>
    <i>
      <x v="103"/>
      <x v="12"/>
      <x v="1"/>
      <x v="2"/>
      <x v="394"/>
    </i>
    <i>
      <x v="104"/>
      <x v="8"/>
      <x v="1"/>
      <x/>
      <x v="239"/>
    </i>
    <i>
      <x v="106"/>
      <x v="27"/>
      <x v="4"/>
      <x/>
      <x v="796"/>
    </i>
    <i>
      <x v="107"/>
      <x v="9"/>
      <x/>
      <x v="1"/>
      <x v="840"/>
    </i>
    <i>
      <x v="108"/>
      <x v="29"/>
      <x v="4"/>
      <x v="1"/>
      <x v="83"/>
    </i>
    <i>
      <x v="109"/>
      <x v="11"/>
      <x v="4"/>
      <x v="1"/>
      <x v="189"/>
    </i>
    <i>
      <x v="110"/>
      <x v="25"/>
      <x v="6"/>
      <x v="3"/>
      <x v="383"/>
    </i>
    <i>
      <x v="111"/>
      <x v="27"/>
      <x v="6"/>
      <x/>
      <x v="698"/>
    </i>
    <i>
      <x v="112"/>
      <x v="11"/>
      <x v="4"/>
      <x v="2"/>
      <x v="408"/>
    </i>
    <i>
      <x v="113"/>
      <x v="20"/>
      <x v="1"/>
      <x v="1"/>
      <x v="586"/>
    </i>
    <i>
      <x v="114"/>
      <x v="29"/>
      <x v="4"/>
      <x v="1"/>
      <x v="18"/>
    </i>
    <i>
      <x v="115"/>
      <x v="29"/>
      <x v="4"/>
      <x v="2"/>
      <x v="133"/>
    </i>
    <i>
      <x v="116"/>
      <x v="9"/>
      <x v="3"/>
      <x/>
      <x v="780"/>
    </i>
    <i>
      <x v="117"/>
      <x v="1"/>
      <x v="6"/>
      <x/>
      <x v="87"/>
    </i>
    <i>
      <x v="118"/>
      <x v="25"/>
      <x/>
      <x v="3"/>
      <x v="467"/>
    </i>
    <i>
      <x v="119"/>
      <x v="21"/>
      <x v="1"/>
      <x/>
      <x v="503"/>
    </i>
    <i>
      <x v="120"/>
      <x v="27"/>
      <x v="6"/>
      <x v="1"/>
      <x v="681"/>
    </i>
    <i>
      <x v="121"/>
      <x v="30"/>
      <x v="4"/>
      <x/>
      <x v="321"/>
    </i>
    <i>
      <x v="122"/>
      <x/>
      <x v="6"/>
      <x v="1"/>
      <x v="268"/>
    </i>
    <i>
      <x v="123"/>
      <x v="27"/>
      <x v="2"/>
      <x v="1"/>
      <x v="695"/>
    </i>
    <i>
      <x v="124"/>
      <x v="9"/>
      <x/>
      <x v="2"/>
      <x v="806"/>
    </i>
    <i>
      <x v="125"/>
      <x v="25"/>
      <x v="5"/>
      <x/>
      <x v="409"/>
    </i>
    <i>
      <x v="126"/>
      <x v="9"/>
      <x v="2"/>
      <x v="2"/>
      <x v="845"/>
    </i>
    <i>
      <x v="127"/>
      <x v="31"/>
      <x v="1"/>
      <x/>
      <x v="240"/>
    </i>
    <i>
      <x v="128"/>
      <x v="2"/>
      <x v="2"/>
      <x v="3"/>
      <x v="281"/>
    </i>
    <i>
      <x v="129"/>
      <x v="28"/>
      <x v="4"/>
      <x/>
      <x v="478"/>
    </i>
    <i>
      <x v="130"/>
      <x v="6"/>
      <x v="4"/>
      <x v="1"/>
      <x v="463"/>
    </i>
    <i>
      <x v="132"/>
      <x v="30"/>
      <x v="4"/>
      <x v="1"/>
      <x v="448"/>
    </i>
    <i>
      <x v="133"/>
      <x v="27"/>
      <x v="2"/>
      <x/>
      <x v="712"/>
    </i>
    <i>
      <x v="134"/>
      <x v="1"/>
      <x v="5"/>
      <x v="3"/>
      <x v="114"/>
    </i>
    <i>
      <x v="135"/>
      <x v="22"/>
      <x v="4"/>
      <x v="1"/>
      <x v="442"/>
    </i>
    <i>
      <x v="136"/>
      <x v="14"/>
      <x v="4"/>
      <x v="1"/>
      <x v="116"/>
    </i>
    <i>
      <x v="137"/>
      <x v="15"/>
      <x v="4"/>
      <x v="1"/>
      <x v="351"/>
    </i>
    <i>
      <x v="138"/>
      <x v="32"/>
      <x v="6"/>
      <x/>
      <x v="919"/>
    </i>
    <i>
      <x v="139"/>
      <x v="13"/>
      <x v="3"/>
      <x v="1"/>
      <x v="70"/>
    </i>
    <i>
      <x v="140"/>
      <x v="16"/>
      <x v="3"/>
      <x v="1"/>
      <x v="605"/>
    </i>
    <i>
      <x v="141"/>
      <x v="15"/>
      <x v="4"/>
      <x v="2"/>
      <x v="194"/>
    </i>
    <i>
      <x v="142"/>
      <x v="9"/>
      <x v="5"/>
      <x/>
      <x v="813"/>
    </i>
    <i>
      <x v="143"/>
      <x v="24"/>
      <x v="6"/>
      <x/>
      <x v="278"/>
    </i>
    <i>
      <x v="144"/>
      <x v="31"/>
      <x v="1"/>
      <x/>
      <x v="157"/>
    </i>
    <i>
      <x v="146"/>
      <x v="32"/>
      <x v="1"/>
      <x v="1"/>
      <x v="855"/>
    </i>
    <i>
      <x v="148"/>
      <x v="16"/>
      <x v="5"/>
      <x v="2"/>
      <x v="606"/>
    </i>
    <i>
      <x v="149"/>
      <x v="27"/>
      <x v="4"/>
      <x v="2"/>
      <x v="670"/>
    </i>
    <i>
      <x v="150"/>
      <x v="7"/>
      <x v="1"/>
      <x v="3"/>
      <x v="591"/>
    </i>
    <i>
      <x v="151"/>
      <x v="27"/>
      <x v="5"/>
      <x v="3"/>
      <x v="771"/>
    </i>
    <i>
      <x v="152"/>
      <x v="32"/>
      <x v="2"/>
      <x v="3"/>
      <x v="890"/>
    </i>
    <i>
      <x v="153"/>
      <x v="4"/>
      <x v="3"/>
      <x v="1"/>
      <x v="34"/>
    </i>
    <i>
      <x v="154"/>
      <x v="27"/>
      <x v="5"/>
      <x v="1"/>
      <x v="641"/>
    </i>
    <i>
      <x v="155"/>
      <x v="27"/>
      <x v="5"/>
      <x v="3"/>
      <x v="667"/>
    </i>
    <i>
      <x v="156"/>
      <x v="1"/>
      <x v="2"/>
      <x v="2"/>
      <x v="46"/>
    </i>
    <i>
      <x v="157"/>
      <x v="24"/>
      <x v="6"/>
      <x v="3"/>
      <x v="252"/>
    </i>
    <i r="1">
      <x v="32"/>
      <x v="2"/>
      <x/>
      <x v="920"/>
    </i>
    <i>
      <x v="158"/>
      <x v="9"/>
      <x v="4"/>
      <x v="3"/>
      <x v="750"/>
    </i>
    <i>
      <x v="159"/>
      <x v="7"/>
      <x v="1"/>
      <x/>
      <x v="337"/>
    </i>
    <i>
      <x v="160"/>
      <x v="27"/>
      <x v="2"/>
      <x/>
      <x v="776"/>
    </i>
    <i>
      <x v="161"/>
      <x v="2"/>
      <x v="2"/>
      <x v="2"/>
      <x v="110"/>
    </i>
    <i>
      <x v="162"/>
      <x v="9"/>
      <x v="2"/>
      <x/>
      <x v="809"/>
    </i>
    <i>
      <x v="163"/>
      <x v="10"/>
      <x v="1"/>
      <x v="3"/>
      <x v="531"/>
    </i>
    <i>
      <x v="164"/>
      <x v="27"/>
      <x v="3"/>
      <x v="2"/>
      <x v="664"/>
    </i>
    <i>
      <x v="165"/>
      <x v="21"/>
      <x v="1"/>
      <x v="3"/>
      <x v="496"/>
    </i>
    <i>
      <x v="166"/>
      <x v="8"/>
      <x v="1"/>
      <x v="1"/>
      <x v="282"/>
    </i>
    <i>
      <x v="167"/>
      <x v="25"/>
      <x v="5"/>
      <x/>
      <x v="437"/>
    </i>
    <i>
      <x v="168"/>
      <x v="27"/>
      <x v="6"/>
      <x/>
      <x v="654"/>
    </i>
    <i>
      <x v="169"/>
      <x v="21"/>
      <x v="1"/>
      <x v="2"/>
      <x v="171"/>
    </i>
    <i>
      <x v="170"/>
      <x v="29"/>
      <x v="4"/>
      <x v="3"/>
      <x v="14"/>
    </i>
    <i>
      <x v="172"/>
      <x v="1"/>
      <x/>
      <x v="3"/>
      <x v="112"/>
    </i>
    <i r="1">
      <x v="30"/>
      <x v="4"/>
      <x v="1"/>
      <x v="161"/>
    </i>
    <i>
      <x v="173"/>
      <x v="13"/>
      <x v="3"/>
      <x v="3"/>
      <x v="237"/>
    </i>
    <i>
      <x v="174"/>
      <x v="2"/>
      <x v="6"/>
      <x v="1"/>
      <x v="138"/>
    </i>
    <i>
      <x v="175"/>
      <x v="16"/>
      <x v="6"/>
      <x v="2"/>
      <x v="573"/>
    </i>
    <i>
      <x v="176"/>
      <x v="19"/>
      <x v="4"/>
      <x v="1"/>
      <x v="515"/>
    </i>
    <i>
      <x v="177"/>
      <x v="6"/>
      <x v="4"/>
      <x v="1"/>
      <x v="146"/>
    </i>
    <i>
      <x v="178"/>
      <x v="28"/>
      <x v="4"/>
      <x v="3"/>
      <x v="292"/>
    </i>
    <i>
      <x v="179"/>
      <x v="26"/>
      <x v="3"/>
      <x v="1"/>
      <x v="265"/>
    </i>
    <i>
      <x v="180"/>
      <x v="23"/>
      <x v="4"/>
      <x v="1"/>
      <x v="318"/>
    </i>
    <i>
      <x v="181"/>
      <x v="27"/>
      <x v="3"/>
      <x v="3"/>
      <x v="760"/>
    </i>
    <i>
      <x v="182"/>
      <x v="2"/>
      <x v="5"/>
      <x v="2"/>
      <x v="287"/>
    </i>
    <i>
      <x v="184"/>
      <x v="1"/>
      <x v="5"/>
      <x/>
      <x v="23"/>
    </i>
    <i>
      <x v="185"/>
      <x v="32"/>
      <x v="3"/>
      <x v="3"/>
      <x v="960"/>
    </i>
    <i>
      <x v="186"/>
      <x v="18"/>
      <x v="4"/>
      <x v="1"/>
      <x v="204"/>
    </i>
    <i>
      <x v="187"/>
      <x v="7"/>
      <x v="1"/>
      <x/>
      <x v="484"/>
    </i>
    <i>
      <x v="188"/>
      <x v="11"/>
      <x v="4"/>
      <x v="3"/>
      <x v="299"/>
    </i>
    <i>
      <x v="189"/>
      <x v="32"/>
      <x/>
      <x v="1"/>
      <x v="982"/>
    </i>
    <i>
      <x v="190"/>
      <x v="9"/>
      <x v="4"/>
      <x v="2"/>
      <x v="871"/>
    </i>
    <i>
      <x v="191"/>
      <x v="10"/>
      <x v="1"/>
      <x v="2"/>
      <x v="572"/>
    </i>
    <i>
      <x v="192"/>
      <x v="9"/>
      <x v="6"/>
      <x v="1"/>
      <x v="798"/>
    </i>
    <i>
      <x v="193"/>
      <x v="12"/>
      <x v="1"/>
      <x/>
      <x v="154"/>
    </i>
    <i>
      <x v="194"/>
      <x v="32"/>
      <x v="5"/>
      <x v="1"/>
      <x v="937"/>
    </i>
    <i>
      <x v="195"/>
      <x v="14"/>
      <x v="4"/>
      <x v="3"/>
      <x v="41"/>
    </i>
    <i>
      <x v="196"/>
      <x v="27"/>
      <x v="4"/>
      <x v="1"/>
      <x v="704"/>
    </i>
    <i>
      <x v="197"/>
      <x v="7"/>
      <x v="1"/>
      <x/>
      <x v="599"/>
    </i>
    <i>
      <x v="198"/>
      <x v="23"/>
      <x v="4"/>
      <x v="3"/>
      <x v="336"/>
    </i>
    <i>
      <x v="199"/>
      <x v="16"/>
      <x v="3"/>
      <x v="1"/>
      <x v="665"/>
    </i>
    <i>
      <x v="200"/>
      <x v="17"/>
      <x v="4"/>
      <x/>
      <x v="306"/>
    </i>
    <i>
      <x v="201"/>
      <x v="16"/>
      <x/>
      <x v="3"/>
      <x v="640"/>
    </i>
    <i>
      <x v="202"/>
      <x v="25"/>
      <x/>
      <x v="3"/>
      <x v="279"/>
    </i>
    <i>
      <x v="203"/>
      <x v="9"/>
      <x v="3"/>
      <x/>
      <x v="844"/>
    </i>
    <i>
      <x v="204"/>
      <x v="6"/>
      <x v="4"/>
      <x v="3"/>
      <x v="275"/>
    </i>
    <i>
      <x v="206"/>
      <x v="1"/>
      <x v="6"/>
      <x v="3"/>
      <x v="31"/>
    </i>
    <i>
      <x v="207"/>
      <x v="2"/>
      <x v="2"/>
      <x v="1"/>
      <x v="89"/>
    </i>
    <i>
      <x v="208"/>
      <x v="4"/>
      <x v="3"/>
      <x v="3"/>
      <x v="10"/>
    </i>
    <i>
      <x v="210"/>
      <x v="16"/>
      <x v="6"/>
      <x v="3"/>
      <x v="625"/>
    </i>
    <i>
      <x v="211"/>
      <x v="16"/>
      <x v="6"/>
      <x/>
      <x v="601"/>
    </i>
    <i>
      <x v="213"/>
      <x v="6"/>
      <x v="4"/>
      <x v="3"/>
      <x v="380"/>
    </i>
    <i>
      <x v="214"/>
      <x v="32"/>
      <x v="4"/>
      <x/>
      <x v="863"/>
    </i>
    <i>
      <x v="215"/>
      <x v="25"/>
      <x v="5"/>
      <x/>
      <x v="468"/>
    </i>
    <i>
      <x v="216"/>
      <x v="9"/>
      <x v="4"/>
      <x v="1"/>
      <x v="821"/>
    </i>
    <i>
      <x v="217"/>
      <x v="20"/>
      <x v="1"/>
      <x v="3"/>
      <x v="483"/>
    </i>
    <i>
      <x v="218"/>
      <x v="32"/>
      <x v="3"/>
      <x/>
      <x v="981"/>
    </i>
    <i>
      <x v="219"/>
      <x v="17"/>
      <x v="4"/>
      <x/>
      <x v="224"/>
    </i>
    <i>
      <x v="220"/>
      <x v="11"/>
      <x v="4"/>
      <x v="2"/>
      <x v="343"/>
    </i>
    <i>
      <x v="221"/>
      <x v="9"/>
      <x v="1"/>
      <x v="3"/>
      <x v="870"/>
    </i>
    <i>
      <x v="222"/>
      <x v="2"/>
      <x v="6"/>
      <x v="2"/>
      <x v="263"/>
    </i>
    <i>
      <x v="223"/>
      <x v="9"/>
      <x v="4"/>
      <x/>
      <x v="876"/>
    </i>
    <i>
      <x v="224"/>
      <x v="7"/>
      <x v="1"/>
      <x/>
      <x v="375"/>
    </i>
    <i>
      <x v="225"/>
      <x v="32"/>
      <x v="6"/>
      <x v="3"/>
      <x v="983"/>
    </i>
    <i>
      <x v="226"/>
      <x v="10"/>
      <x v="1"/>
      <x v="3"/>
      <x v="550"/>
    </i>
    <i>
      <x v="227"/>
      <x v="25"/>
      <x v="6"/>
      <x/>
      <x v="464"/>
    </i>
    <i>
      <x v="228"/>
      <x v="16"/>
      <x v="5"/>
      <x/>
      <x v="564"/>
    </i>
    <i>
      <x v="229"/>
      <x v="25"/>
      <x/>
      <x v="1"/>
      <x v="441"/>
    </i>
    <i>
      <x v="230"/>
      <x v="21"/>
      <x v="1"/>
      <x v="2"/>
      <x v="250"/>
    </i>
    <i>
      <x v="231"/>
      <x v="27"/>
      <x v="5"/>
      <x v="3"/>
      <x v="683"/>
    </i>
    <i>
      <x v="232"/>
      <x v="1"/>
      <x v="2"/>
      <x v="1"/>
      <x v="96"/>
    </i>
    <i>
      <x v="233"/>
      <x v="16"/>
      <x/>
      <x v="3"/>
      <x v="628"/>
    </i>
    <i>
      <x v="234"/>
      <x v="32"/>
      <x v="5"/>
      <x/>
      <x v="992"/>
    </i>
    <i>
      <x v="235"/>
      <x v="31"/>
      <x v="1"/>
      <x v="2"/>
      <x v="165"/>
    </i>
    <i>
      <x v="236"/>
      <x v="25"/>
      <x v="6"/>
      <x/>
      <x v="346"/>
    </i>
    <i>
      <x v="237"/>
      <x v="2"/>
      <x v="5"/>
      <x v="1"/>
      <x v="288"/>
    </i>
    <i>
      <x v="238"/>
      <x v="27"/>
      <x v="3"/>
      <x v="3"/>
      <x v="699"/>
    </i>
    <i>
      <x v="239"/>
      <x v="9"/>
      <x v="1"/>
      <x v="3"/>
      <x v="766"/>
    </i>
    <i>
      <x v="240"/>
      <x v="9"/>
      <x v="2"/>
      <x/>
      <x v="794"/>
    </i>
    <i>
      <x v="241"/>
      <x v="32"/>
      <x v="4"/>
      <x/>
      <x v="951"/>
    </i>
    <i>
      <x v="242"/>
      <x v="25"/>
      <x v="5"/>
      <x v="2"/>
      <x v="535"/>
    </i>
    <i>
      <x v="243"/>
      <x v="25"/>
      <x v="5"/>
      <x v="3"/>
      <x v="459"/>
    </i>
    <i>
      <x v="244"/>
      <x v="13"/>
      <x v="3"/>
      <x v="1"/>
      <x v="274"/>
    </i>
    <i>
      <x v="245"/>
      <x v="9"/>
      <x v="1"/>
      <x v="1"/>
      <x v="825"/>
    </i>
    <i>
      <x v="247"/>
      <x v="16"/>
      <x/>
      <x v="1"/>
      <x v="602"/>
    </i>
    <i>
      <x v="248"/>
      <x v="6"/>
      <x v="4"/>
      <x v="2"/>
      <x v="532"/>
    </i>
    <i>
      <x v="249"/>
      <x v="27"/>
      <x/>
      <x v="1"/>
      <x v="686"/>
    </i>
    <i>
      <x v="250"/>
      <x v="8"/>
      <x v="1"/>
      <x v="2"/>
      <x v="339"/>
    </i>
    <i>
      <x v="251"/>
      <x v="25"/>
      <x v="5"/>
      <x v="1"/>
      <x v="302"/>
    </i>
    <i>
      <x v="252"/>
      <x v="27"/>
      <x v="3"/>
      <x v="2"/>
      <x v="663"/>
    </i>
    <i>
      <x v="253"/>
      <x v="11"/>
      <x v="4"/>
      <x v="3"/>
      <x v="174"/>
    </i>
    <i>
      <x v="254"/>
      <x/>
      <x v="6"/>
      <x v="1"/>
      <x v="178"/>
    </i>
    <i>
      <x v="255"/>
      <x v="9"/>
      <x v="6"/>
      <x v="3"/>
      <x v="775"/>
    </i>
    <i>
      <x v="256"/>
      <x v="32"/>
      <x v="2"/>
      <x v="3"/>
      <x v="947"/>
    </i>
    <i>
      <x v="257"/>
      <x v="16"/>
      <x/>
      <x v="1"/>
      <x v="561"/>
    </i>
    <i>
      <x v="259"/>
      <x v="1"/>
      <x v="2"/>
      <x/>
      <x v="102"/>
    </i>
    <i>
      <x v="260"/>
      <x v="9"/>
      <x v="3"/>
      <x v="2"/>
      <x v="802"/>
    </i>
    <i>
      <x v="261"/>
      <x v="25"/>
      <x/>
      <x v="1"/>
      <x v="418"/>
    </i>
    <i>
      <x v="262"/>
      <x v="16"/>
      <x v="3"/>
      <x v="1"/>
      <x v="567"/>
    </i>
    <i>
      <x v="263"/>
      <x v="22"/>
      <x v="4"/>
      <x v="1"/>
      <x v="400"/>
    </i>
    <i>
      <x v="265"/>
      <x v="14"/>
      <x v="4"/>
      <x v="3"/>
      <x v="44"/>
    </i>
    <i>
      <x v="266"/>
      <x v="1"/>
      <x v="5"/>
      <x v="3"/>
      <x v="59"/>
    </i>
    <i>
      <x v="267"/>
      <x v="4"/>
      <x v="3"/>
      <x v="2"/>
      <x v="78"/>
    </i>
    <i>
      <x v="268"/>
      <x v="10"/>
      <x v="1"/>
      <x v="3"/>
      <x v="587"/>
    </i>
    <i>
      <x v="269"/>
      <x v="31"/>
      <x v="1"/>
      <x v="2"/>
      <x v="212"/>
    </i>
    <i>
      <x v="270"/>
      <x/>
      <x v="6"/>
      <x v="2"/>
      <x v="209"/>
    </i>
    <i>
      <x v="271"/>
      <x v="32"/>
      <x v="5"/>
      <x/>
      <x v="868"/>
    </i>
    <i>
      <x v="272"/>
      <x v="16"/>
      <x v="6"/>
      <x/>
      <x v="674"/>
    </i>
    <i>
      <x v="273"/>
      <x v="27"/>
      <x v="4"/>
      <x v="1"/>
      <x v="728"/>
    </i>
    <i>
      <x v="274"/>
      <x v="9"/>
      <x v="1"/>
      <x v="3"/>
      <x v="792"/>
    </i>
    <i>
      <x v="275"/>
      <x v="27"/>
      <x v="2"/>
      <x/>
      <x v="724"/>
    </i>
    <i>
      <x v="276"/>
      <x v="23"/>
      <x v="4"/>
      <x v="2"/>
      <x v="360"/>
    </i>
    <i>
      <x v="277"/>
      <x v="27"/>
      <x v="6"/>
      <x v="2"/>
      <x v="797"/>
    </i>
    <i>
      <x v="278"/>
      <x v="16"/>
      <x v="4"/>
      <x/>
      <x v="672"/>
    </i>
    <i>
      <x v="279"/>
      <x v="32"/>
      <x v="1"/>
      <x v="1"/>
      <x v="968"/>
    </i>
    <i>
      <x v="280"/>
      <x v="27"/>
      <x v="4"/>
      <x v="3"/>
      <x v="697"/>
    </i>
    <i>
      <x v="281"/>
      <x v="27"/>
      <x v="6"/>
      <x v="1"/>
      <x v="752"/>
    </i>
    <i>
      <x v="282"/>
      <x/>
      <x v="6"/>
      <x v="1"/>
      <x v="158"/>
    </i>
    <i>
      <x v="283"/>
      <x v="11"/>
      <x v="4"/>
      <x v="2"/>
      <x v="301"/>
    </i>
    <i>
      <x v="284"/>
      <x v="18"/>
      <x v="4"/>
      <x/>
      <x v="309"/>
    </i>
    <i>
      <x v="285"/>
      <x v="27"/>
      <x v="3"/>
      <x v="3"/>
      <x v="700"/>
    </i>
    <i>
      <x v="286"/>
      <x v="6"/>
      <x v="4"/>
      <x v="3"/>
      <x v="438"/>
    </i>
    <i>
      <x v="287"/>
      <x v="1"/>
      <x v="2"/>
      <x v="3"/>
      <x v="50"/>
    </i>
    <i>
      <x v="288"/>
      <x v="32"/>
      <x v="5"/>
      <x/>
      <x v="930"/>
    </i>
    <i>
      <x v="289"/>
      <x v="1"/>
      <x v="2"/>
      <x v="1"/>
      <x v="82"/>
    </i>
    <i>
      <x v="290"/>
      <x v="2"/>
      <x v="2"/>
      <x v="3"/>
      <x v="140"/>
    </i>
    <i>
      <x v="291"/>
      <x v="22"/>
      <x v="4"/>
      <x/>
      <x v="421"/>
    </i>
    <i>
      <x v="292"/>
      <x v="8"/>
      <x v="1"/>
      <x v="1"/>
      <x v="248"/>
    </i>
    <i>
      <x v="293"/>
      <x v="27"/>
      <x v="5"/>
      <x/>
      <x v="791"/>
    </i>
    <i>
      <x v="294"/>
      <x v="27"/>
      <x v="3"/>
      <x/>
      <x v="715"/>
    </i>
    <i>
      <x v="295"/>
      <x v="32"/>
      <x v="3"/>
      <x/>
      <x v="926"/>
    </i>
    <i>
      <x v="296"/>
      <x v="9"/>
      <x v="6"/>
      <x v="1"/>
      <x v="762"/>
    </i>
    <i>
      <x v="297"/>
      <x v="16"/>
      <x v="6"/>
      <x v="3"/>
      <x v="653"/>
    </i>
    <i>
      <x v="298"/>
      <x v="23"/>
      <x v="4"/>
      <x v="3"/>
      <x v="424"/>
    </i>
    <i>
      <x v="299"/>
      <x v="32"/>
      <x v="6"/>
      <x v="2"/>
      <x v="859"/>
    </i>
    <i>
      <x v="300"/>
      <x v="4"/>
      <x v="3"/>
      <x v="2"/>
      <x v="98"/>
    </i>
    <i>
      <x v="301"/>
      <x/>
      <x v="6"/>
      <x v="2"/>
      <x v="95"/>
    </i>
    <i>
      <x v="302"/>
      <x v="7"/>
      <x v="1"/>
      <x/>
      <x v="379"/>
    </i>
    <i>
      <x v="303"/>
      <x v="2"/>
      <x v="5"/>
      <x/>
      <x v="124"/>
    </i>
    <i>
      <x v="304"/>
      <x v="25"/>
      <x v="6"/>
      <x/>
      <x v="352"/>
    </i>
    <i>
      <x v="305"/>
      <x v="32"/>
      <x v="2"/>
      <x v="1"/>
      <x v="952"/>
    </i>
    <i>
      <x v="306"/>
      <x v="12"/>
      <x v="1"/>
      <x/>
      <x v="414"/>
    </i>
    <i>
      <x v="307"/>
      <x v="32"/>
      <x/>
      <x v="3"/>
      <x v="967"/>
    </i>
    <i>
      <x v="308"/>
      <x v="2"/>
      <x v="2"/>
      <x v="1"/>
      <x v="99"/>
    </i>
    <i>
      <x v="309"/>
      <x v="31"/>
      <x v="1"/>
      <x v="2"/>
      <x v="491"/>
    </i>
    <i>
      <x v="310"/>
      <x v="32"/>
      <x/>
      <x/>
      <x v="984"/>
    </i>
    <i>
      <x v="311"/>
      <x v="2"/>
      <x v="6"/>
      <x v="1"/>
      <x v="129"/>
    </i>
    <i>
      <x v="313"/>
      <x v="10"/>
      <x v="1"/>
      <x/>
      <x v="529"/>
    </i>
    <i>
      <x v="314"/>
      <x v="13"/>
      <x v="3"/>
      <x/>
      <x v="162"/>
    </i>
    <i>
      <x v="315"/>
      <x v="25"/>
      <x v="2"/>
      <x v="1"/>
      <x v="291"/>
    </i>
    <i>
      <x v="316"/>
      <x v="24"/>
      <x v="6"/>
      <x v="2"/>
      <x v="412"/>
    </i>
    <i>
      <x v="317"/>
      <x v="1"/>
      <x/>
      <x/>
      <x v="60"/>
    </i>
    <i>
      <x v="318"/>
      <x v="14"/>
      <x v="4"/>
      <x v="1"/>
      <x v="9"/>
    </i>
    <i>
      <x v="319"/>
      <x v="12"/>
      <x v="1"/>
      <x v="3"/>
      <x v="512"/>
    </i>
    <i>
      <x v="320"/>
      <x v="23"/>
      <x v="4"/>
      <x v="1"/>
      <x v="213"/>
    </i>
    <i>
      <x v="321"/>
      <x v="26"/>
      <x v="3"/>
      <x v="1"/>
      <x v="447"/>
    </i>
    <i>
      <x v="322"/>
      <x v="14"/>
      <x v="4"/>
      <x v="2"/>
      <x v="48"/>
    </i>
    <i>
      <x v="323"/>
      <x v="9"/>
      <x v="6"/>
      <x v="2"/>
      <x v="912"/>
    </i>
    <i>
      <x v="324"/>
      <x v="25"/>
      <x/>
      <x v="3"/>
      <x v="460"/>
    </i>
    <i>
      <x v="325"/>
      <x v="6"/>
      <x v="4"/>
      <x v="1"/>
      <x v="316"/>
    </i>
    <i>
      <x v="326"/>
      <x v="9"/>
      <x v="4"/>
      <x v="2"/>
      <x v="822"/>
    </i>
    <i>
      <x v="327"/>
      <x v="27"/>
      <x v="6"/>
      <x v="3"/>
      <x v="736"/>
    </i>
    <i>
      <x v="328"/>
      <x v="2"/>
      <x v="6"/>
      <x v="2"/>
      <x v="141"/>
    </i>
    <i>
      <x v="329"/>
      <x v="13"/>
      <x v="3"/>
      <x/>
      <x v="260"/>
    </i>
    <i>
      <x v="330"/>
      <x v="27"/>
      <x v="3"/>
      <x v="1"/>
      <x v="718"/>
    </i>
    <i>
      <x v="331"/>
      <x v="9"/>
      <x v="6"/>
      <x v="1"/>
      <x v="754"/>
    </i>
    <i>
      <x v="332"/>
      <x v="9"/>
      <x v="6"/>
      <x v="2"/>
      <x v="830"/>
    </i>
    <i>
      <x v="333"/>
      <x v="1"/>
      <x v="6"/>
      <x v="2"/>
      <x v="39"/>
    </i>
    <i>
      <x v="334"/>
      <x v="22"/>
      <x v="4"/>
      <x v="3"/>
      <x v="222"/>
    </i>
    <i>
      <x v="335"/>
      <x v="23"/>
      <x v="4"/>
      <x v="1"/>
      <x v="377"/>
    </i>
    <i>
      <x v="336"/>
      <x v="17"/>
      <x v="4"/>
      <x v="2"/>
      <x v="426"/>
    </i>
    <i>
      <x v="337"/>
      <x v="23"/>
      <x v="4"/>
      <x v="3"/>
      <x v="192"/>
    </i>
    <i>
      <x v="338"/>
      <x v="2"/>
      <x v="5"/>
      <x v="1"/>
      <x v="220"/>
    </i>
    <i>
      <x v="339"/>
      <x v="9"/>
      <x v="3"/>
      <x v="1"/>
      <x v="846"/>
    </i>
    <i>
      <x v="341"/>
      <x v="9"/>
      <x/>
      <x v="2"/>
      <x v="838"/>
    </i>
    <i>
      <x v="342"/>
      <x v="27"/>
      <x v="2"/>
      <x v="2"/>
      <x v="729"/>
    </i>
    <i>
      <x v="343"/>
      <x v="12"/>
      <x v="1"/>
      <x v="3"/>
      <x v="187"/>
    </i>
    <i>
      <x v="344"/>
      <x v="31"/>
      <x v="1"/>
      <x v="2"/>
      <x v="506"/>
    </i>
    <i>
      <x v="345"/>
      <x v="1"/>
      <x v="2"/>
      <x v="1"/>
      <x v="38"/>
    </i>
    <i>
      <x v="346"/>
      <x v="13"/>
      <x v="3"/>
      <x v="2"/>
      <x v="167"/>
    </i>
    <i>
      <x v="347"/>
      <x v="18"/>
      <x v="4"/>
      <x v="3"/>
      <x v="385"/>
    </i>
    <i>
      <x v="348"/>
      <x v="27"/>
      <x v="2"/>
      <x v="3"/>
      <x v="714"/>
    </i>
    <i>
      <x v="349"/>
      <x v="32"/>
      <x v="4"/>
      <x/>
      <x v="901"/>
    </i>
    <i>
      <x v="350"/>
      <x v="32"/>
      <x v="5"/>
      <x v="3"/>
      <x v="862"/>
    </i>
    <i>
      <x v="351"/>
      <x v="4"/>
      <x v="3"/>
      <x v="1"/>
      <x v="37"/>
    </i>
    <i>
      <x v="352"/>
      <x v="27"/>
      <x v="6"/>
      <x v="2"/>
      <x v="709"/>
    </i>
    <i>
      <x v="353"/>
      <x v="25"/>
      <x v="2"/>
      <x v="1"/>
      <x v="314"/>
    </i>
    <i>
      <x v="354"/>
      <x v="9"/>
      <x v="1"/>
      <x v="3"/>
      <x v="880"/>
    </i>
    <i>
      <x v="355"/>
      <x v="9"/>
      <x v="2"/>
      <x v="2"/>
      <x v="820"/>
    </i>
    <i>
      <x v="356"/>
      <x v="32"/>
      <x v="6"/>
      <x v="2"/>
      <x v="933"/>
    </i>
    <i>
      <x v="358"/>
      <x v="14"/>
      <x v="4"/>
      <x v="2"/>
      <x v="91"/>
    </i>
    <i>
      <x v="360"/>
      <x v="2"/>
      <x v="6"/>
      <x v="2"/>
      <x v="117"/>
    </i>
    <i>
      <x v="361"/>
      <x v="32"/>
      <x v="2"/>
      <x v="2"/>
      <x v="934"/>
    </i>
    <i>
      <x v="362"/>
      <x v="21"/>
      <x v="1"/>
      <x v="2"/>
      <x v="471"/>
    </i>
    <i>
      <x v="363"/>
      <x v="3"/>
      <x v="1"/>
      <x v="3"/>
      <x v="322"/>
    </i>
    <i r="1">
      <x v="17"/>
      <x v="4"/>
      <x v="1"/>
      <x v="246"/>
    </i>
    <i>
      <x v="364"/>
      <x v="1"/>
      <x v="2"/>
      <x v="1"/>
      <x v="8"/>
    </i>
    <i>
      <x v="365"/>
      <x v="22"/>
      <x v="4"/>
      <x v="1"/>
      <x v="236"/>
    </i>
    <i>
      <x v="366"/>
      <x v="19"/>
      <x v="4"/>
      <x v="1"/>
      <x v="367"/>
    </i>
    <i>
      <x v="367"/>
      <x v="31"/>
      <x v="1"/>
      <x v="1"/>
      <x v="245"/>
    </i>
    <i>
      <x v="368"/>
      <x v="11"/>
      <x v="4"/>
      <x v="2"/>
      <x v="454"/>
    </i>
    <i>
      <x v="369"/>
      <x v="9"/>
      <x v="1"/>
      <x v="1"/>
      <x v="883"/>
    </i>
    <i>
      <x v="370"/>
      <x v="30"/>
      <x v="4"/>
      <x v="3"/>
      <x v="179"/>
    </i>
    <i>
      <x v="371"/>
      <x v="14"/>
      <x v="4"/>
      <x v="1"/>
      <x v="11"/>
    </i>
    <i>
      <x v="372"/>
      <x v="24"/>
      <x v="6"/>
      <x/>
      <x v="479"/>
    </i>
    <i>
      <x v="374"/>
      <x v="6"/>
      <x v="4"/>
      <x v="3"/>
      <x v="406"/>
    </i>
    <i>
      <x v="375"/>
      <x v="1"/>
      <x v="2"/>
      <x/>
      <x v="28"/>
    </i>
    <i>
      <x v="377"/>
      <x v="16"/>
      <x v="2"/>
      <x/>
      <x v="554"/>
    </i>
    <i>
      <x v="378"/>
      <x v="5"/>
      <x v="4"/>
      <x/>
      <x v="231"/>
    </i>
    <i>
      <x v="379"/>
      <x v="27"/>
      <x v="6"/>
      <x/>
      <x v="739"/>
    </i>
    <i>
      <x v="380"/>
      <x v="16"/>
      <x v="3"/>
      <x v="3"/>
      <x v="569"/>
    </i>
    <i>
      <x v="381"/>
      <x v="28"/>
      <x v="4"/>
      <x v="2"/>
      <x v="168"/>
    </i>
    <i>
      <x v="382"/>
      <x v="9"/>
      <x v="2"/>
      <x v="3"/>
      <x v="872"/>
    </i>
    <i>
      <x v="383"/>
      <x v="16"/>
      <x v="4"/>
      <x v="2"/>
      <x v="614"/>
    </i>
    <i>
      <x v="384"/>
      <x v="21"/>
      <x v="1"/>
      <x v="2"/>
      <x v="486"/>
    </i>
    <i>
      <x v="385"/>
      <x v="9"/>
      <x v="1"/>
      <x v="2"/>
      <x v="783"/>
    </i>
    <i>
      <x v="386"/>
      <x v="27"/>
      <x v="3"/>
      <x v="3"/>
      <x v="777"/>
    </i>
    <i>
      <x v="387"/>
      <x v="9"/>
      <x v="2"/>
      <x v="2"/>
      <x v="878"/>
    </i>
    <i>
      <x v="388"/>
      <x v="32"/>
      <x v="4"/>
      <x/>
      <x v="979"/>
    </i>
    <i>
      <x v="389"/>
      <x v="10"/>
      <x v="1"/>
      <x v="3"/>
      <x v="610"/>
    </i>
    <i>
      <x v="390"/>
      <x v="32"/>
      <x v="4"/>
      <x v="2"/>
      <x v="991"/>
    </i>
    <i>
      <x v="391"/>
      <x v="27"/>
      <x v="2"/>
      <x v="3"/>
      <x v="799"/>
    </i>
    <i>
      <x v="392"/>
      <x v="20"/>
      <x v="1"/>
      <x v="3"/>
      <x v="607"/>
    </i>
    <i>
      <x v="393"/>
      <x v="21"/>
      <x v="1"/>
      <x v="2"/>
      <x v="411"/>
    </i>
    <i>
      <x v="394"/>
      <x v="4"/>
      <x v="3"/>
      <x v="1"/>
      <x v="72"/>
    </i>
    <i>
      <x v="397"/>
      <x v="16"/>
      <x v="3"/>
      <x/>
      <x v="595"/>
    </i>
    <i>
      <x v="398"/>
      <x v="8"/>
      <x v="1"/>
      <x v="1"/>
      <x v="149"/>
    </i>
    <i>
      <x v="399"/>
      <x v="32"/>
      <x/>
      <x v="1"/>
      <x v="908"/>
    </i>
    <i>
      <x v="400"/>
      <x v="5"/>
      <x v="4"/>
      <x v="3"/>
      <x v="422"/>
    </i>
    <i>
      <x v="401"/>
      <x v="9"/>
      <x v="1"/>
      <x/>
      <x v="850"/>
    </i>
    <i>
      <x v="402"/>
      <x v="32"/>
      <x/>
      <x/>
      <x v="966"/>
    </i>
    <i>
      <x v="403"/>
      <x v="29"/>
      <x v="4"/>
      <x v="2"/>
      <x v="24"/>
    </i>
    <i>
      <x v="404"/>
      <x v="27"/>
      <x v="4"/>
      <x v="2"/>
      <x v="659"/>
    </i>
    <i>
      <x v="406"/>
      <x v="4"/>
      <x v="3"/>
      <x v="3"/>
      <x v="36"/>
    </i>
    <i>
      <x v="407"/>
      <x v="16"/>
      <x v="5"/>
      <x v="1"/>
      <x v="583"/>
    </i>
    <i>
      <x v="408"/>
      <x v="7"/>
      <x v="1"/>
      <x v="1"/>
      <x v="482"/>
    </i>
    <i>
      <x v="409"/>
      <x/>
      <x v="6"/>
      <x v="2"/>
      <x v="108"/>
    </i>
    <i>
      <x v="410"/>
      <x v="27"/>
      <x v="2"/>
      <x v="1"/>
      <x v="741"/>
    </i>
    <i r="1">
      <x v="32"/>
      <x v="3"/>
      <x v="1"/>
      <x v="879"/>
    </i>
    <i>
      <x v="411"/>
      <x v="32"/>
      <x v="5"/>
      <x/>
      <x v="922"/>
    </i>
    <i>
      <x v="412"/>
      <x v="9"/>
      <x v="3"/>
      <x/>
      <x v="847"/>
    </i>
    <i>
      <x v="413"/>
      <x v="16"/>
      <x v="2"/>
      <x v="2"/>
      <x v="658"/>
    </i>
    <i>
      <x v="414"/>
      <x v="27"/>
      <x/>
      <x/>
      <x v="655"/>
    </i>
    <i>
      <x v="415"/>
      <x v="16"/>
      <x/>
      <x/>
      <x v="596"/>
    </i>
    <i>
      <x v="416"/>
      <x/>
      <x v="6"/>
      <x v="2"/>
      <x v="106"/>
    </i>
    <i>
      <x v="417"/>
      <x v="30"/>
      <x v="4"/>
      <x v="1"/>
      <x v="363"/>
    </i>
    <i>
      <x v="418"/>
      <x v="16"/>
      <x/>
      <x v="3"/>
      <x v="612"/>
    </i>
    <i>
      <x v="419"/>
      <x v="16"/>
      <x/>
      <x v="3"/>
      <x v="613"/>
    </i>
    <i>
      <x v="420"/>
      <x v="16"/>
      <x v="5"/>
      <x v="1"/>
      <x v="677"/>
    </i>
    <i>
      <x v="421"/>
      <x v="32"/>
      <x v="5"/>
      <x/>
      <x v="962"/>
    </i>
    <i>
      <x v="422"/>
      <x v="25"/>
      <x v="5"/>
      <x v="3"/>
      <x v="242"/>
    </i>
    <i>
      <x v="423"/>
      <x v="27"/>
      <x/>
      <x/>
      <x v="743"/>
    </i>
    <i>
      <x v="424"/>
      <x v="25"/>
      <x v="6"/>
      <x v="3"/>
      <x v="328"/>
    </i>
    <i>
      <x v="425"/>
      <x v="21"/>
      <x v="1"/>
      <x v="1"/>
      <x v="444"/>
    </i>
    <i>
      <x v="426"/>
      <x v="2"/>
      <x v="2"/>
      <x v="1"/>
      <x v="249"/>
    </i>
    <i>
      <x v="427"/>
      <x v="4"/>
      <x v="3"/>
      <x v="2"/>
      <x v="25"/>
    </i>
    <i>
      <x v="428"/>
      <x v="13"/>
      <x v="3"/>
      <x v="2"/>
      <x v="56"/>
    </i>
    <i>
      <x v="429"/>
      <x v="12"/>
      <x v="1"/>
      <x/>
      <x v="183"/>
    </i>
    <i>
      <x v="430"/>
      <x v="27"/>
      <x v="6"/>
      <x v="3"/>
      <x v="770"/>
    </i>
    <i>
      <x v="431"/>
      <x v="26"/>
      <x v="3"/>
      <x v="1"/>
      <x v="388"/>
    </i>
    <i>
      <x v="432"/>
      <x v="27"/>
      <x v="3"/>
      <x/>
      <x v="678"/>
    </i>
    <i>
      <x v="433"/>
      <x v="27"/>
      <x v="2"/>
      <x v="1"/>
      <x v="702"/>
    </i>
    <i>
      <x v="434"/>
      <x v="24"/>
      <x v="6"/>
      <x v="3"/>
      <x v="501"/>
    </i>
    <i>
      <x v="436"/>
      <x v="9"/>
      <x/>
      <x v="1"/>
      <x v="882"/>
    </i>
    <i>
      <x v="437"/>
      <x v="32"/>
      <x v="5"/>
      <x v="3"/>
      <x v="987"/>
    </i>
    <i>
      <x v="438"/>
      <x v="25"/>
      <x v="6"/>
      <x v="2"/>
      <x v="492"/>
    </i>
    <i>
      <x v="439"/>
      <x v="10"/>
      <x v="1"/>
      <x v="3"/>
      <x v="593"/>
    </i>
    <i>
      <x v="440"/>
      <x v="2"/>
      <x/>
      <x v="1"/>
      <x v="208"/>
    </i>
    <i>
      <x v="441"/>
      <x v="32"/>
      <x v="6"/>
      <x v="3"/>
      <x v="902"/>
    </i>
    <i>
      <x v="442"/>
      <x v="32"/>
      <x v="3"/>
      <x/>
      <x v="956"/>
    </i>
    <i>
      <x v="443"/>
      <x v="25"/>
      <x v="2"/>
      <x/>
      <x v="372"/>
    </i>
    <i>
      <x v="445"/>
      <x v="2"/>
      <x v="5"/>
      <x v="2"/>
      <x v="226"/>
    </i>
    <i>
      <x v="446"/>
      <x v="9"/>
      <x v="1"/>
      <x/>
      <x v="865"/>
    </i>
    <i>
      <x v="447"/>
      <x v="26"/>
      <x v="3"/>
      <x v="2"/>
      <x v="241"/>
    </i>
    <i>
      <x v="448"/>
      <x v="6"/>
      <x v="4"/>
      <x/>
      <x v="163"/>
    </i>
    <i>
      <x v="449"/>
      <x v="16"/>
      <x v="6"/>
      <x v="3"/>
      <x v="622"/>
    </i>
    <i>
      <x v="450"/>
      <x v="1"/>
      <x v="6"/>
      <x v="1"/>
      <x v="19"/>
    </i>
    <i>
      <x v="451"/>
      <x v="25"/>
      <x v="5"/>
      <x v="1"/>
      <x v="350"/>
    </i>
    <i>
      <x v="452"/>
      <x v="32"/>
      <x v="3"/>
      <x v="3"/>
      <x v="950"/>
    </i>
    <i>
      <x v="453"/>
      <x v="1"/>
      <x v="6"/>
      <x v="1"/>
      <x v="119"/>
    </i>
    <i>
      <x v="454"/>
      <x v="12"/>
      <x v="1"/>
      <x v="1"/>
      <x v="401"/>
    </i>
    <i>
      <x v="455"/>
      <x v="18"/>
      <x v="4"/>
      <x v="3"/>
      <x v="202"/>
    </i>
    <i>
      <x v="456"/>
      <x v="13"/>
      <x v="3"/>
      <x v="1"/>
      <x v="118"/>
    </i>
    <i>
      <x v="457"/>
      <x v="9"/>
      <x v="5"/>
      <x v="3"/>
      <x v="835"/>
    </i>
    <i>
      <x v="458"/>
      <x v="16"/>
      <x v="6"/>
      <x/>
      <x v="584"/>
    </i>
    <i>
      <x v="459"/>
      <x v="16"/>
      <x v="3"/>
      <x/>
      <x v="671"/>
    </i>
    <i>
      <x v="460"/>
      <x v="17"/>
      <x v="4"/>
      <x v="1"/>
      <x v="142"/>
    </i>
    <i>
      <x v="461"/>
      <x v="11"/>
      <x v="4"/>
      <x v="1"/>
      <x v="514"/>
    </i>
    <i>
      <x v="462"/>
      <x v="17"/>
      <x v="4"/>
      <x v="2"/>
      <x v="257"/>
    </i>
    <i>
      <x v="463"/>
      <x v="32"/>
      <x v="2"/>
      <x/>
      <x v="988"/>
    </i>
    <i>
      <x v="464"/>
      <x v="32"/>
      <x v="5"/>
      <x v="2"/>
      <x v="975"/>
    </i>
    <i>
      <x v="465"/>
      <x/>
      <x v="6"/>
      <x v="2"/>
      <x v="184"/>
    </i>
    <i>
      <x v="466"/>
      <x v="16"/>
      <x/>
      <x v="3"/>
      <x v="589"/>
    </i>
    <i>
      <x v="467"/>
      <x v="27"/>
      <x/>
      <x v="3"/>
      <x v="757"/>
    </i>
    <i>
      <x v="468"/>
      <x v="30"/>
      <x v="4"/>
      <x v="1"/>
      <x v="373"/>
    </i>
    <i>
      <x v="469"/>
      <x v="32"/>
      <x v="2"/>
      <x/>
      <x v="948"/>
    </i>
    <i>
      <x v="470"/>
      <x v="32"/>
      <x/>
      <x/>
      <x v="893"/>
    </i>
    <i>
      <x v="472"/>
      <x v="27"/>
      <x v="3"/>
      <x v="3"/>
      <x v="696"/>
    </i>
    <i>
      <x v="473"/>
      <x v="7"/>
      <x v="1"/>
      <x v="2"/>
      <x v="632"/>
    </i>
    <i>
      <x v="474"/>
      <x v="12"/>
      <x v="1"/>
      <x v="2"/>
      <x v="439"/>
    </i>
    <i>
      <x v="476"/>
      <x v="16"/>
      <x/>
      <x v="2"/>
      <x v="626"/>
    </i>
    <i>
      <x v="477"/>
      <x v="22"/>
      <x v="4"/>
      <x v="3"/>
      <x v="489"/>
    </i>
    <i>
      <x v="478"/>
      <x v="32"/>
      <x v="4"/>
      <x v="1"/>
      <x v="949"/>
    </i>
    <i>
      <x v="479"/>
      <x v="1"/>
      <x v="5"/>
      <x/>
      <x v="3"/>
    </i>
    <i>
      <x v="480"/>
      <x v="9"/>
      <x v="3"/>
      <x v="1"/>
      <x v="758"/>
    </i>
    <i>
      <x v="481"/>
      <x v="16"/>
      <x v="5"/>
      <x v="1"/>
      <x v="669"/>
    </i>
    <i>
      <x v="483"/>
      <x v="25"/>
      <x v="5"/>
      <x/>
      <x v="445"/>
    </i>
    <i>
      <x v="485"/>
      <x v="2"/>
      <x/>
      <x v="2"/>
      <x v="125"/>
    </i>
    <i>
      <x v="486"/>
      <x v="4"/>
      <x v="3"/>
      <x v="2"/>
      <x v="88"/>
    </i>
    <i>
      <x v="487"/>
      <x v="9"/>
      <x v="6"/>
      <x/>
      <x v="812"/>
    </i>
    <i>
      <x v="488"/>
      <x v="32"/>
      <x v="5"/>
      <x v="2"/>
      <x v="990"/>
    </i>
    <i>
      <x v="489"/>
      <x v="21"/>
      <x v="1"/>
      <x v="2"/>
      <x v="319"/>
    </i>
    <i>
      <x v="490"/>
      <x v="9"/>
      <x/>
      <x v="2"/>
      <x v="742"/>
    </i>
    <i>
      <x v="491"/>
      <x v="2"/>
      <x v="6"/>
      <x v="3"/>
      <x v="198"/>
    </i>
    <i>
      <x v="492"/>
      <x v="6"/>
      <x v="4"/>
      <x v="3"/>
      <x v="365"/>
    </i>
    <i>
      <x v="493"/>
      <x v="8"/>
      <x v="1"/>
      <x v="2"/>
      <x v="217"/>
    </i>
    <i>
      <x v="494"/>
      <x v="25"/>
      <x v="6"/>
      <x v="1"/>
      <x v="403"/>
    </i>
    <i>
      <x v="495"/>
      <x v="5"/>
      <x v="4"/>
      <x/>
      <x v="502"/>
    </i>
    <i>
      <x v="496"/>
      <x v="9"/>
      <x v="4"/>
      <x v="3"/>
      <x v="866"/>
    </i>
    <i>
      <x v="497"/>
      <x v="9"/>
      <x v="2"/>
      <x v="3"/>
      <x v="817"/>
    </i>
    <i>
      <x v="498"/>
      <x/>
      <x v="6"/>
      <x v="3"/>
      <x v="164"/>
    </i>
    <i>
      <x v="499"/>
      <x v="16"/>
      <x v="2"/>
      <x v="1"/>
      <x v="647"/>
    </i>
    <i>
      <x v="500"/>
      <x v="32"/>
      <x v="4"/>
      <x v="1"/>
      <x v="973"/>
    </i>
    <i>
      <x v="501"/>
      <x v="16"/>
      <x v="3"/>
      <x v="3"/>
      <x v="680"/>
    </i>
    <i>
      <x v="502"/>
      <x v="9"/>
      <x v="5"/>
      <x/>
      <x v="874"/>
    </i>
    <i>
      <x v="503"/>
      <x v="9"/>
      <x v="5"/>
      <x v="3"/>
      <x v="849"/>
    </i>
    <i>
      <x v="504"/>
      <x v="11"/>
      <x v="4"/>
      <x v="1"/>
      <x v="451"/>
    </i>
    <i>
      <x v="505"/>
      <x v="32"/>
      <x v="5"/>
      <x v="2"/>
      <x v="985"/>
    </i>
    <i>
      <x v="506"/>
      <x v="1"/>
      <x v="5"/>
      <x v="1"/>
      <x v="17"/>
    </i>
    <i>
      <x v="507"/>
      <x v="8"/>
      <x v="1"/>
      <x v="3"/>
      <x v="520"/>
    </i>
    <i>
      <x v="508"/>
      <x v="30"/>
      <x v="4"/>
      <x/>
      <x v="253"/>
    </i>
    <i>
      <x v="509"/>
      <x v="18"/>
      <x v="4"/>
      <x v="2"/>
      <x v="499"/>
    </i>
    <i>
      <x v="510"/>
      <x v="25"/>
      <x v="6"/>
      <x v="3"/>
      <x v="361"/>
    </i>
    <i>
      <x v="511"/>
      <x v="18"/>
      <x v="4"/>
      <x v="1"/>
      <x v="227"/>
    </i>
    <i>
      <x v="512"/>
      <x v="12"/>
      <x v="1"/>
      <x v="2"/>
      <x v="153"/>
    </i>
    <i>
      <x v="513"/>
      <x v="27"/>
      <x v="6"/>
      <x v="1"/>
      <x v="749"/>
    </i>
    <i>
      <x v="514"/>
      <x v="16"/>
      <x v="2"/>
      <x v="1"/>
      <x v="668"/>
    </i>
    <i>
      <x v="516"/>
      <x v="12"/>
      <x v="1"/>
      <x v="1"/>
      <x v="197"/>
    </i>
    <i>
      <x v="517"/>
      <x v="32"/>
      <x v="3"/>
      <x v="2"/>
      <x v="905"/>
    </i>
    <i>
      <x v="518"/>
      <x v="25"/>
      <x v="6"/>
      <x v="3"/>
      <x v="427"/>
    </i>
    <i>
      <x v="519"/>
      <x v="10"/>
      <x v="1"/>
      <x v="2"/>
      <x v="325"/>
    </i>
    <i>
      <x v="520"/>
      <x v="22"/>
      <x v="4"/>
      <x v="1"/>
      <x v="173"/>
    </i>
    <i>
      <x v="521"/>
      <x v="16"/>
      <x v="3"/>
      <x/>
      <x v="548"/>
    </i>
    <i>
      <x v="522"/>
      <x v="1"/>
      <x v="2"/>
      <x v="2"/>
      <x v="103"/>
    </i>
    <i>
      <x v="523"/>
      <x v="16"/>
      <x v="3"/>
      <x v="1"/>
      <x v="565"/>
    </i>
    <i>
      <x v="524"/>
      <x v="2"/>
      <x/>
      <x v="2"/>
      <x v="169"/>
    </i>
    <i>
      <x v="525"/>
      <x v="15"/>
      <x v="4"/>
      <x v="2"/>
      <x v="500"/>
    </i>
    <i>
      <x v="527"/>
      <x v="18"/>
      <x v="4"/>
      <x v="1"/>
      <x v="276"/>
    </i>
    <i>
      <x v="528"/>
      <x v="9"/>
      <x v="3"/>
      <x v="3"/>
      <x v="903"/>
    </i>
    <i>
      <x v="529"/>
      <x v="27"/>
      <x v="5"/>
      <x v="2"/>
      <x v="703"/>
    </i>
    <i>
      <x v="530"/>
      <x v="2"/>
      <x v="5"/>
      <x v="1"/>
      <x v="195"/>
    </i>
    <i>
      <x v="531"/>
      <x v="9"/>
      <x v="6"/>
      <x/>
      <x v="916"/>
    </i>
    <i>
      <x v="532"/>
      <x v="5"/>
      <x v="4"/>
      <x/>
      <x v="443"/>
    </i>
    <i>
      <x v="533"/>
      <x v="25"/>
      <x v="6"/>
      <x v="3"/>
      <x v="269"/>
    </i>
    <i>
      <x v="534"/>
      <x v="32"/>
      <x v="4"/>
      <x v="3"/>
      <x v="915"/>
    </i>
    <i>
      <x v="535"/>
      <x v="27"/>
      <x v="2"/>
      <x v="1"/>
      <x v="717"/>
    </i>
    <i>
      <x v="536"/>
      <x v="9"/>
      <x v="5"/>
      <x/>
      <x v="768"/>
    </i>
    <i>
      <x v="537"/>
      <x v="32"/>
      <x v="2"/>
      <x/>
      <x v="974"/>
    </i>
    <i>
      <x v="538"/>
      <x v="28"/>
      <x v="4"/>
      <x v="1"/>
      <x v="393"/>
    </i>
    <i>
      <x v="539"/>
      <x v="32"/>
      <x v="4"/>
      <x v="1"/>
      <x v="942"/>
    </i>
    <i>
      <x v="540"/>
      <x/>
      <x v="6"/>
      <x v="1"/>
      <x v="130"/>
    </i>
    <i>
      <x v="541"/>
      <x v="16"/>
      <x v="5"/>
      <x/>
      <x v="615"/>
    </i>
    <i>
      <x v="542"/>
      <x v="2"/>
      <x/>
      <x v="3"/>
      <x v="143"/>
    </i>
    <i>
      <x v="544"/>
      <x v="32"/>
      <x v="3"/>
      <x/>
      <x v="892"/>
    </i>
    <i>
      <x v="545"/>
      <x v="9"/>
      <x v="1"/>
      <x v="3"/>
      <x v="867"/>
    </i>
    <i>
      <x v="547"/>
      <x v="28"/>
      <x v="4"/>
      <x v="3"/>
      <x v="211"/>
    </i>
    <i>
      <x v="548"/>
      <x v="9"/>
      <x v="3"/>
      <x v="3"/>
      <x v="759"/>
    </i>
    <i>
      <x v="549"/>
      <x v="10"/>
      <x v="1"/>
      <x/>
      <x v="477"/>
    </i>
    <i>
      <x v="550"/>
      <x v="7"/>
      <x v="1"/>
      <x v="1"/>
      <x v="608"/>
    </i>
    <i>
      <x v="551"/>
      <x v="9"/>
      <x v="5"/>
      <x v="2"/>
      <x v="753"/>
    </i>
    <i>
      <x v="552"/>
      <x v="10"/>
      <x v="1"/>
      <x v="2"/>
      <x v="621"/>
    </i>
    <i>
      <x v="553"/>
      <x v="27"/>
      <x v="2"/>
      <x v="3"/>
      <x v="721"/>
    </i>
    <i>
      <x v="554"/>
      <x v="32"/>
      <x v="5"/>
      <x v="3"/>
      <x v="965"/>
    </i>
    <i>
      <x v="555"/>
      <x v="2"/>
      <x v="5"/>
      <x/>
      <x v="180"/>
    </i>
    <i>
      <x v="556"/>
      <x v="12"/>
      <x v="1"/>
      <x v="1"/>
      <x v="300"/>
    </i>
    <i>
      <x v="557"/>
      <x v="27"/>
      <x/>
      <x v="3"/>
      <x v="795"/>
    </i>
    <i>
      <x v="558"/>
      <x v="9"/>
      <x v="3"/>
      <x v="3"/>
      <x v="907"/>
    </i>
    <i>
      <x v="560"/>
      <x v="12"/>
      <x v="1"/>
      <x v="3"/>
      <x v="371"/>
    </i>
    <i>
      <x v="561"/>
      <x v="27"/>
      <x v="5"/>
      <x v="1"/>
      <x v="642"/>
    </i>
    <i>
      <x v="562"/>
      <x v="27"/>
      <x v="2"/>
      <x/>
      <x v="666"/>
    </i>
    <i>
      <x v="563"/>
      <x v="32"/>
      <x v="1"/>
      <x v="3"/>
      <x v="944"/>
    </i>
    <i>
      <x v="564"/>
      <x/>
      <x v="6"/>
      <x/>
      <x v="64"/>
    </i>
    <i>
      <x v="565"/>
      <x v="2"/>
      <x v="2"/>
      <x v="1"/>
      <x v="172"/>
    </i>
    <i>
      <x v="566"/>
      <x v="30"/>
      <x v="4"/>
      <x v="2"/>
      <x v="335"/>
    </i>
    <i>
      <x v="567"/>
      <x v="27"/>
      <x v="3"/>
      <x v="2"/>
      <x v="705"/>
    </i>
    <i>
      <x v="568"/>
      <x v="32"/>
      <x v="3"/>
      <x/>
      <x v="857"/>
    </i>
    <i>
      <x v="569"/>
      <x v="19"/>
      <x v="4"/>
      <x v="1"/>
      <x v="147"/>
    </i>
    <i>
      <x v="570"/>
      <x v="16"/>
      <x v="4"/>
      <x v="2"/>
      <x v="675"/>
    </i>
    <i>
      <x v="572"/>
      <x v="27"/>
      <x/>
      <x v="2"/>
      <x v="719"/>
    </i>
    <i>
      <x v="573"/>
      <x v="16"/>
      <x v="5"/>
      <x v="1"/>
      <x v="579"/>
    </i>
    <i>
      <x v="574"/>
      <x v="27"/>
      <x v="3"/>
      <x/>
      <x v="748"/>
    </i>
    <i>
      <x v="575"/>
      <x v="10"/>
      <x v="1"/>
      <x v="3"/>
      <x v="362"/>
    </i>
    <i>
      <x v="576"/>
      <x v="16"/>
      <x v="3"/>
      <x/>
      <x v="541"/>
    </i>
    <i>
      <x v="577"/>
      <x v="29"/>
      <x v="4"/>
      <x v="3"/>
      <x v="75"/>
    </i>
    <i>
      <x v="578"/>
      <x v="21"/>
      <x v="1"/>
      <x v="3"/>
      <x v="344"/>
    </i>
    <i>
      <x v="579"/>
      <x v="15"/>
      <x v="4"/>
      <x/>
      <x v="433"/>
    </i>
    <i>
      <x v="580"/>
      <x v="16"/>
      <x v="5"/>
      <x v="2"/>
      <x v="539"/>
    </i>
    <i>
      <x v="582"/>
      <x v="8"/>
      <x v="1"/>
      <x v="1"/>
      <x v="188"/>
    </i>
    <i>
      <x v="583"/>
      <x v="5"/>
      <x v="4"/>
      <x v="2"/>
      <x v="530"/>
    </i>
    <i>
      <x v="584"/>
      <x v="1"/>
      <x/>
      <x v="1"/>
      <x v="107"/>
    </i>
    <i>
      <x v="585"/>
      <x v="6"/>
      <x v="4"/>
      <x v="1"/>
      <x v="203"/>
    </i>
    <i>
      <x v="586"/>
      <x v="16"/>
      <x v="5"/>
      <x v="3"/>
      <x v="600"/>
    </i>
    <i>
      <x v="587"/>
      <x v="32"/>
      <x v="3"/>
      <x v="1"/>
      <x v="929"/>
    </i>
    <i>
      <x v="588"/>
      <x v="10"/>
      <x v="1"/>
      <x v="2"/>
      <x v="391"/>
    </i>
    <i>
      <x v="590"/>
      <x v="9"/>
      <x v="2"/>
      <x v="2"/>
      <x v="778"/>
    </i>
    <i>
      <x v="591"/>
      <x v="32"/>
      <x v="4"/>
      <x v="3"/>
      <x v="898"/>
    </i>
    <i>
      <x v="592"/>
      <x v="3"/>
      <x v="1"/>
      <x v="3"/>
      <x v="619"/>
    </i>
    <i>
      <x v="593"/>
      <x v="1"/>
      <x/>
      <x v="1"/>
      <x v="27"/>
    </i>
    <i>
      <x v="594"/>
      <x v="9"/>
      <x v="5"/>
      <x v="1"/>
      <x v="744"/>
    </i>
    <i>
      <x v="595"/>
      <x v="9"/>
      <x v="3"/>
      <x v="3"/>
      <x v="849"/>
    </i>
    <i>
      <x v="596"/>
      <x v="32"/>
      <x/>
      <x/>
      <x v="994"/>
    </i>
    <i>
      <x v="597"/>
      <x v="32"/>
      <x v="5"/>
      <x/>
      <x v="945"/>
    </i>
    <i>
      <x v="598"/>
      <x v="16"/>
      <x v="3"/>
      <x v="3"/>
      <x v="623"/>
    </i>
    <i>
      <x v="599"/>
      <x v="25"/>
      <x/>
      <x v="1"/>
      <x v="320"/>
    </i>
    <i>
      <x v="600"/>
      <x v="32"/>
      <x v="4"/>
      <x v="2"/>
      <x v="931"/>
    </i>
    <i>
      <x v="601"/>
      <x v="13"/>
      <x v="3"/>
      <x v="3"/>
      <x v="201"/>
    </i>
    <i>
      <x v="602"/>
      <x v="15"/>
      <x v="4"/>
      <x v="3"/>
      <x v="280"/>
    </i>
    <i>
      <x v="603"/>
      <x v="23"/>
      <x v="4"/>
      <x/>
      <x v="429"/>
    </i>
    <i>
      <x v="604"/>
      <x v="27"/>
      <x/>
      <x v="3"/>
      <x v="656"/>
    </i>
    <i>
      <x v="605"/>
      <x v="27"/>
      <x v="2"/>
      <x v="1"/>
      <x v="788"/>
    </i>
    <i>
      <x v="606"/>
      <x v="14"/>
      <x v="4"/>
      <x v="1"/>
      <x v="1"/>
    </i>
    <i>
      <x v="607"/>
      <x v="9"/>
      <x v="5"/>
      <x/>
      <x v="786"/>
    </i>
    <i>
      <x v="608"/>
      <x v="16"/>
      <x v="3"/>
      <x v="2"/>
      <x v="627"/>
    </i>
    <i>
      <x v="609"/>
      <x v="11"/>
      <x v="4"/>
      <x/>
      <x v="355"/>
    </i>
    <i>
      <x v="610"/>
      <x v="30"/>
      <x v="4"/>
      <x v="3"/>
      <x v="303"/>
    </i>
    <i>
      <x v="611"/>
      <x v="2"/>
      <x v="5"/>
      <x v="1"/>
      <x v="218"/>
    </i>
    <i>
      <x v="612"/>
      <x v="9"/>
      <x v="3"/>
      <x/>
      <x v="911"/>
    </i>
    <i>
      <x v="613"/>
      <x v="25"/>
      <x/>
      <x v="1"/>
      <x v="453"/>
    </i>
    <i>
      <x v="614"/>
      <x v="9"/>
      <x v="3"/>
      <x v="3"/>
      <x v="910"/>
    </i>
    <i>
      <x v="615"/>
      <x v="25"/>
      <x v="5"/>
      <x v="3"/>
      <x v="243"/>
    </i>
    <i>
      <x v="618"/>
      <x v="27"/>
      <x v="3"/>
      <x v="1"/>
      <x v="711"/>
    </i>
    <i>
      <x v="619"/>
      <x v="29"/>
      <x v="4"/>
      <x/>
      <x v="52"/>
    </i>
    <i>
      <x v="620"/>
      <x v="1"/>
      <x v="6"/>
      <x v="3"/>
      <x v="51"/>
    </i>
    <i>
      <x v="621"/>
      <x v="21"/>
      <x v="1"/>
      <x v="3"/>
      <x v="440"/>
    </i>
    <i>
      <x v="622"/>
      <x v="16"/>
      <x v="2"/>
      <x v="1"/>
      <x v="620"/>
    </i>
    <i>
      <x v="623"/>
      <x v="16"/>
      <x v="2"/>
      <x v="3"/>
      <x v="660"/>
    </i>
    <i>
      <x v="624"/>
      <x v="25"/>
      <x v="6"/>
      <x/>
      <x v="295"/>
    </i>
    <i>
      <x v="625"/>
      <x v="32"/>
      <x v="6"/>
      <x v="2"/>
      <x v="976"/>
    </i>
    <i>
      <x v="626"/>
      <x v="29"/>
      <x v="4"/>
      <x v="2"/>
      <x v="2"/>
    </i>
    <i>
      <x v="627"/>
      <x v="26"/>
      <x v="3"/>
      <x v="2"/>
      <x v="461"/>
    </i>
    <i>
      <x v="628"/>
      <x v="6"/>
      <x v="4"/>
      <x v="1"/>
      <x v="271"/>
    </i>
    <i>
      <x v="629"/>
      <x v="16"/>
      <x v="2"/>
      <x/>
      <x v="559"/>
    </i>
    <i>
      <x v="630"/>
      <x v="26"/>
      <x v="3"/>
      <x/>
      <x v="297"/>
    </i>
    <i>
      <x v="632"/>
      <x v="22"/>
      <x v="4"/>
      <x v="1"/>
      <x v="384"/>
    </i>
    <i>
      <x v="633"/>
      <x v="4"/>
      <x v="3"/>
      <x v="1"/>
      <x v="13"/>
    </i>
    <i>
      <x v="634"/>
      <x v="27"/>
      <x v="5"/>
      <x v="2"/>
      <x v="785"/>
    </i>
    <i>
      <x v="635"/>
      <x v="5"/>
      <x v="4"/>
      <x v="1"/>
      <x v="150"/>
    </i>
    <i>
      <x v="638"/>
      <x v="9"/>
      <x v="1"/>
      <x/>
      <x v="828"/>
    </i>
    <i>
      <x v="639"/>
      <x v="18"/>
      <x v="4"/>
      <x v="2"/>
      <x v="214"/>
    </i>
    <i>
      <x v="640"/>
      <x v="13"/>
      <x v="3"/>
      <x v="1"/>
      <x v="181"/>
    </i>
    <i>
      <x v="641"/>
      <x v="25"/>
      <x v="2"/>
      <x v="3"/>
      <x v="488"/>
    </i>
    <i>
      <x v="642"/>
      <x v="16"/>
      <x v="3"/>
      <x v="3"/>
      <x v="553"/>
    </i>
    <i>
      <x v="644"/>
      <x v="9"/>
      <x/>
      <x v="3"/>
      <x v="853"/>
    </i>
    <i>
      <x v="645"/>
      <x v="4"/>
      <x v="3"/>
      <x v="3"/>
      <x v="42"/>
    </i>
    <i>
      <x v="646"/>
      <x v="27"/>
      <x v="2"/>
      <x v="1"/>
      <x v="684"/>
    </i>
    <i r="1">
      <x v="28"/>
      <x v="4"/>
      <x v="2"/>
      <x v="397"/>
    </i>
    <i>
      <x v="647"/>
      <x v="20"/>
      <x v="1"/>
      <x/>
      <x v="493"/>
    </i>
    <i>
      <x v="648"/>
      <x v="6"/>
      <x v="4"/>
      <x v="1"/>
      <x v="369"/>
    </i>
    <i>
      <x v="649"/>
      <x v="25"/>
      <x v="2"/>
      <x/>
      <x v="340"/>
    </i>
    <i>
      <x v="650"/>
      <x v="27"/>
      <x v="5"/>
      <x v="3"/>
      <x v="735"/>
    </i>
    <i>
      <x v="651"/>
      <x v="25"/>
      <x v="5"/>
      <x v="2"/>
      <x v="432"/>
    </i>
    <i>
      <x v="652"/>
      <x v="2"/>
      <x v="5"/>
      <x v="1"/>
      <x v="132"/>
    </i>
    <i>
      <x v="653"/>
      <x v="9"/>
      <x v="4"/>
      <x v="2"/>
      <x v="837"/>
    </i>
    <i>
      <x v="654"/>
      <x v="32"/>
      <x v="2"/>
      <x v="2"/>
      <x v="946"/>
    </i>
    <i>
      <x v="655"/>
      <x v="16"/>
      <x v="3"/>
      <x v="2"/>
      <x v="639"/>
    </i>
    <i>
      <x v="656"/>
      <x v="16"/>
      <x v="2"/>
      <x v="3"/>
      <x v="576"/>
    </i>
    <i>
      <x v="657"/>
      <x v="9"/>
      <x v="5"/>
      <x/>
      <x v="826"/>
    </i>
    <i>
      <x v="658"/>
      <x v="16"/>
      <x v="6"/>
      <x/>
      <x v="551"/>
    </i>
    <i>
      <x v="659"/>
      <x v="9"/>
      <x v="5"/>
      <x v="2"/>
      <x v="896"/>
    </i>
    <i>
      <x v="660"/>
      <x v="26"/>
      <x v="3"/>
      <x v="3"/>
      <x v="261"/>
    </i>
    <i>
      <x v="661"/>
      <x v="16"/>
      <x/>
      <x v="2"/>
      <x v="618"/>
    </i>
    <i>
      <x v="662"/>
      <x v="9"/>
      <x v="1"/>
      <x v="1"/>
      <x v="886"/>
    </i>
    <i>
      <x v="663"/>
      <x v="23"/>
      <x v="4"/>
      <x v="3"/>
      <x v="312"/>
    </i>
    <i>
      <x v="664"/>
      <x v="27"/>
      <x v="2"/>
      <x v="2"/>
      <x v="740"/>
    </i>
    <i>
      <x v="665"/>
      <x v="24"/>
      <x v="6"/>
      <x/>
      <x v="505"/>
    </i>
    <i>
      <x v="666"/>
      <x v="16"/>
      <x v="4"/>
      <x v="2"/>
      <x v="555"/>
    </i>
    <i>
      <x v="667"/>
      <x v="13"/>
      <x v="3"/>
      <x v="2"/>
      <x v="68"/>
    </i>
    <i>
      <x v="669"/>
      <x v="9"/>
      <x v="1"/>
      <x v="3"/>
      <x v="827"/>
    </i>
    <i>
      <x v="670"/>
      <x v="27"/>
      <x v="3"/>
      <x v="1"/>
      <x v="689"/>
    </i>
    <i>
      <x v="671"/>
      <x v="27"/>
      <x v="5"/>
      <x v="3"/>
      <x v="772"/>
    </i>
    <i>
      <x v="672"/>
      <x v="23"/>
      <x v="4"/>
      <x v="3"/>
      <x v="465"/>
    </i>
    <i>
      <x v="673"/>
      <x v="9"/>
      <x v="3"/>
      <x v="3"/>
      <x v="807"/>
    </i>
    <i>
      <x v="674"/>
      <x v="32"/>
      <x v="6"/>
      <x v="1"/>
      <x v="936"/>
    </i>
    <i>
      <x v="675"/>
      <x v="9"/>
      <x v="2"/>
      <x v="3"/>
      <x v="811"/>
    </i>
    <i>
      <x v="676"/>
      <x v="25"/>
      <x v="2"/>
      <x/>
      <x v="476"/>
    </i>
    <i>
      <x v="677"/>
      <x v="17"/>
      <x v="4"/>
      <x v="1"/>
      <x v="396"/>
    </i>
    <i>
      <x v="678"/>
      <x v="27"/>
      <x v="5"/>
      <x v="3"/>
      <x v="708"/>
    </i>
    <i>
      <x v="679"/>
      <x/>
      <x v="6"/>
      <x v="3"/>
      <x v="136"/>
    </i>
    <i>
      <x v="680"/>
      <x v="16"/>
      <x v="2"/>
      <x v="3"/>
      <x v="580"/>
    </i>
    <i>
      <x v="681"/>
      <x v="28"/>
      <x v="4"/>
      <x v="1"/>
      <x v="435"/>
    </i>
    <i>
      <x v="682"/>
      <x v="15"/>
      <x v="4"/>
      <x v="2"/>
      <x v="277"/>
    </i>
    <i>
      <x v="683"/>
      <x v="26"/>
      <x v="3"/>
      <x v="2"/>
      <x v="428"/>
    </i>
    <i>
      <x v="684"/>
      <x v="27"/>
      <x v="4"/>
      <x v="3"/>
      <x v="636"/>
    </i>
    <i>
      <x v="685"/>
      <x v="32"/>
      <x/>
      <x v="1"/>
      <x v="895"/>
    </i>
    <i>
      <x v="686"/>
      <x v="24"/>
      <x v="6"/>
      <x v="3"/>
      <x v="392"/>
    </i>
    <i>
      <x v="687"/>
      <x v="5"/>
      <x v="4"/>
      <x v="1"/>
      <x v="470"/>
    </i>
    <i>
      <x v="689"/>
      <x v="26"/>
      <x v="3"/>
      <x v="3"/>
      <x v="293"/>
    </i>
    <i>
      <x v="690"/>
      <x v="29"/>
      <x v="4"/>
      <x v="2"/>
      <x v="53"/>
    </i>
    <i>
      <x v="691"/>
      <x v="6"/>
      <x v="4"/>
      <x v="3"/>
      <x v="285"/>
    </i>
    <i>
      <x v="692"/>
      <x v="25"/>
      <x v="2"/>
      <x v="3"/>
      <x v="313"/>
    </i>
    <i>
      <x v="694"/>
      <x v="16"/>
      <x v="6"/>
      <x v="3"/>
      <x v="575"/>
    </i>
    <i>
      <x v="695"/>
      <x v="1"/>
      <x v="6"/>
      <x v="3"/>
      <x v="94"/>
    </i>
    <i>
      <x v="696"/>
      <x v="27"/>
      <x v="4"/>
      <x v="2"/>
      <x v="733"/>
    </i>
    <i>
      <x v="697"/>
      <x v="30"/>
      <x v="4"/>
      <x v="3"/>
      <x v="353"/>
    </i>
    <i>
      <x v="698"/>
      <x v="17"/>
      <x v="4"/>
      <x/>
      <x v="144"/>
    </i>
    <i>
      <x v="699"/>
      <x v="9"/>
      <x/>
      <x v="3"/>
      <x v="884"/>
    </i>
    <i>
      <x v="701"/>
      <x v="9"/>
      <x/>
      <x/>
      <x v="808"/>
    </i>
    <i>
      <x v="702"/>
      <x v="1"/>
      <x v="5"/>
      <x v="1"/>
      <x v="54"/>
    </i>
    <i>
      <x v="703"/>
      <x v="16"/>
      <x v="5"/>
      <x v="1"/>
      <x v="688"/>
    </i>
    <i>
      <x v="705"/>
      <x v="32"/>
      <x v="2"/>
      <x v="3"/>
      <x v="977"/>
    </i>
    <i>
      <x v="706"/>
      <x v="9"/>
      <x v="6"/>
      <x/>
      <x v="745"/>
    </i>
    <i>
      <x v="707"/>
      <x v="32"/>
      <x v="1"/>
      <x v="2"/>
      <x v="917"/>
    </i>
    <i>
      <x v="708"/>
      <x v="2"/>
      <x v="2"/>
      <x/>
      <x v="283"/>
    </i>
    <i>
      <x v="709"/>
      <x v="32"/>
      <x/>
      <x v="2"/>
      <x v="897"/>
    </i>
    <i>
      <x v="711"/>
      <x v="27"/>
      <x v="4"/>
      <x/>
      <x v="691"/>
    </i>
    <i>
      <x v="712"/>
      <x v="30"/>
      <x v="4"/>
      <x v="2"/>
      <x v="473"/>
    </i>
    <i>
      <x v="713"/>
      <x v="12"/>
      <x v="1"/>
      <x v="3"/>
      <x v="256"/>
    </i>
    <i>
      <x v="714"/>
      <x v="16"/>
      <x v="4"/>
      <x/>
      <x v="634"/>
    </i>
    <i>
      <x v="715"/>
      <x v="32"/>
      <x v="6"/>
      <x v="3"/>
      <x v="925"/>
    </i>
    <i>
      <x v="716"/>
      <x v="8"/>
      <x v="1"/>
      <x v="2"/>
      <x v="527"/>
    </i>
    <i>
      <x v="717"/>
      <x/>
      <x v="6"/>
      <x v="3"/>
      <x v="128"/>
    </i>
    <i>
      <x v="718"/>
      <x v="11"/>
      <x v="4"/>
      <x v="1"/>
      <x v="511"/>
    </i>
    <i>
      <x v="719"/>
      <x v="26"/>
      <x v="3"/>
      <x v="2"/>
      <x v="490"/>
    </i>
    <i>
      <x v="720"/>
      <x v="19"/>
      <x v="4"/>
      <x v="3"/>
      <x v="206"/>
    </i>
    <i>
      <x v="721"/>
      <x v="9"/>
      <x v="3"/>
      <x v="1"/>
      <x v="836"/>
    </i>
    <i>
      <x v="722"/>
      <x v="25"/>
      <x v="6"/>
      <x v="2"/>
      <x v="534"/>
    </i>
    <i>
      <x v="723"/>
      <x v="15"/>
      <x v="4"/>
      <x/>
      <x v="474"/>
    </i>
    <i>
      <x v="724"/>
      <x v="6"/>
      <x v="4"/>
      <x v="2"/>
      <x v="223"/>
    </i>
    <i>
      <x v="725"/>
      <x v="2"/>
      <x v="6"/>
      <x v="2"/>
      <x v="126"/>
    </i>
    <i>
      <x v="726"/>
      <x v="2"/>
      <x v="6"/>
      <x v="1"/>
      <x v="65"/>
    </i>
    <i>
      <x v="727"/>
      <x v="29"/>
      <x v="4"/>
      <x v="1"/>
      <x v="12"/>
    </i>
    <i>
      <x v="728"/>
      <x v="7"/>
      <x v="1"/>
      <x v="3"/>
      <x v="657"/>
    </i>
    <i>
      <x v="729"/>
      <x v="16"/>
      <x v="6"/>
      <x v="3"/>
      <x v="582"/>
    </i>
    <i>
      <x v="730"/>
      <x v="27"/>
      <x v="2"/>
      <x/>
      <x v="764"/>
    </i>
    <i>
      <x v="731"/>
      <x v="8"/>
      <x v="1"/>
      <x v="2"/>
      <x v="415"/>
    </i>
    <i>
      <x v="732"/>
      <x v="21"/>
      <x v="1"/>
      <x/>
      <x v="327"/>
    </i>
    <i>
      <x v="733"/>
      <x v="2"/>
      <x v="2"/>
      <x v="2"/>
      <x v="176"/>
    </i>
    <i>
      <x v="735"/>
      <x v="27"/>
      <x v="6"/>
      <x v="1"/>
      <x v="773"/>
    </i>
    <i>
      <x v="736"/>
      <x v="9"/>
      <x v="5"/>
      <x v="2"/>
      <x v="832"/>
    </i>
    <i>
      <x v="737"/>
      <x v="27"/>
      <x v="4"/>
      <x v="1"/>
      <x v="701"/>
    </i>
    <i>
      <x v="738"/>
      <x v="11"/>
      <x v="4"/>
      <x/>
      <x v="528"/>
    </i>
    <i>
      <x v="741"/>
      <x v="16"/>
      <x v="6"/>
      <x v="3"/>
      <x v="631"/>
    </i>
    <i>
      <x v="742"/>
      <x v="25"/>
      <x v="5"/>
      <x/>
      <x v="525"/>
    </i>
    <i>
      <x v="743"/>
      <x v="26"/>
      <x v="3"/>
      <x v="1"/>
      <x v="462"/>
    </i>
    <i>
      <x v="744"/>
      <x v="26"/>
      <x v="3"/>
      <x/>
      <x v="405"/>
    </i>
    <i>
      <x v="745"/>
      <x v="9"/>
      <x v="2"/>
      <x v="2"/>
      <x v="829"/>
    </i>
    <i>
      <x v="746"/>
      <x v="21"/>
      <x v="1"/>
      <x v="1"/>
      <x v="452"/>
    </i>
    <i>
      <x v="747"/>
      <x v="29"/>
      <x v="4"/>
      <x v="3"/>
      <x v="49"/>
    </i>
    <i>
      <x v="748"/>
      <x v="14"/>
      <x v="4"/>
      <x v="3"/>
      <x/>
    </i>
    <i>
      <x v="749"/>
      <x v="18"/>
      <x v="4"/>
      <x v="1"/>
      <x v="389"/>
    </i>
    <i>
      <x v="750"/>
      <x v="2"/>
      <x v="2"/>
      <x v="2"/>
      <x v="286"/>
    </i>
    <i>
      <x v="751"/>
      <x v="9"/>
      <x v="2"/>
      <x v="2"/>
      <x v="889"/>
    </i>
    <i r="1">
      <x v="16"/>
      <x v="2"/>
      <x v="1"/>
      <x v="574"/>
    </i>
    <i>
      <x v="753"/>
      <x v="28"/>
      <x v="4"/>
      <x/>
      <x v="160"/>
    </i>
    <i>
      <x v="754"/>
      <x v="27"/>
      <x v="6"/>
      <x v="1"/>
      <x v="793"/>
    </i>
    <i>
      <x v="755"/>
      <x v="16"/>
      <x v="5"/>
      <x/>
      <x v="643"/>
    </i>
    <i>
      <x v="756"/>
      <x v="16"/>
      <x v="4"/>
      <x v="3"/>
      <x v="578"/>
    </i>
    <i>
      <x v="757"/>
      <x v="9"/>
      <x v="2"/>
      <x/>
      <x v="852"/>
    </i>
    <i>
      <x v="758"/>
      <x v="32"/>
      <x v="3"/>
      <x v="3"/>
      <x v="918"/>
    </i>
    <i>
      <x v="759"/>
      <x v="20"/>
      <x v="1"/>
      <x/>
      <x v="331"/>
    </i>
    <i>
      <x v="760"/>
      <x v="16"/>
      <x v="3"/>
      <x v="1"/>
      <x v="563"/>
    </i>
    <i>
      <x v="762"/>
      <x v="32"/>
      <x v="3"/>
      <x v="3"/>
      <x v="978"/>
    </i>
    <i>
      <x v="763"/>
      <x v="1"/>
      <x/>
      <x v="2"/>
      <x v="97"/>
    </i>
    <i>
      <x v="764"/>
      <x v="9"/>
      <x v="2"/>
      <x/>
      <x v="761"/>
    </i>
    <i>
      <x v="765"/>
      <x v="25"/>
      <x v="2"/>
      <x v="3"/>
      <x v="413"/>
    </i>
    <i>
      <x v="766"/>
      <x v="5"/>
      <x v="4"/>
      <x/>
      <x v="431"/>
    </i>
    <i>
      <x v="768"/>
      <x v="1"/>
      <x/>
      <x v="1"/>
      <x v="123"/>
    </i>
    <i>
      <x v="769"/>
      <x v="16"/>
      <x v="4"/>
      <x v="3"/>
      <x v="635"/>
    </i>
    <i>
      <x v="771"/>
      <x v="27"/>
      <x/>
      <x v="1"/>
      <x v="738"/>
    </i>
    <i>
      <x v="772"/>
      <x v="16"/>
      <x/>
      <x v="3"/>
      <x v="562"/>
    </i>
    <i>
      <x v="773"/>
      <x v="27"/>
      <x v="3"/>
      <x v="1"/>
      <x v="774"/>
    </i>
    <i>
      <x v="774"/>
      <x v="23"/>
      <x v="4"/>
      <x v="3"/>
      <x v="193"/>
    </i>
    <i>
      <x v="775"/>
      <x v="32"/>
      <x v="6"/>
      <x v="1"/>
      <x v="938"/>
    </i>
    <i>
      <x v="776"/>
      <x v="3"/>
      <x v="1"/>
      <x v="2"/>
      <x v="382"/>
    </i>
    <i>
      <x v="777"/>
      <x v="11"/>
      <x v="4"/>
      <x v="2"/>
      <x v="510"/>
    </i>
    <i>
      <x v="778"/>
      <x v="2"/>
      <x/>
      <x v="1"/>
      <x v="109"/>
    </i>
    <i>
      <x v="779"/>
      <x v="9"/>
      <x v="1"/>
      <x/>
      <x v="887"/>
    </i>
    <i>
      <x v="781"/>
      <x v="9"/>
      <x v="6"/>
      <x v="2"/>
      <x v="843"/>
    </i>
    <i>
      <x v="782"/>
      <x v="27"/>
      <x v="5"/>
      <x v="1"/>
      <x v="734"/>
    </i>
    <i>
      <x v="783"/>
      <x v="8"/>
      <x v="1"/>
      <x v="3"/>
      <x v="152"/>
    </i>
    <i>
      <x v="784"/>
      <x v="6"/>
      <x v="4"/>
      <x v="2"/>
      <x v="210"/>
    </i>
    <i>
      <x v="785"/>
      <x v="12"/>
      <x v="1"/>
      <x v="3"/>
      <x v="507"/>
    </i>
    <i>
      <x v="786"/>
      <x v="6"/>
      <x v="4"/>
      <x/>
      <x v="234"/>
    </i>
    <i>
      <x v="787"/>
      <x v="1"/>
      <x v="5"/>
      <x v="1"/>
      <x v="105"/>
    </i>
    <i>
      <x v="788"/>
      <x v="11"/>
      <x v="4"/>
      <x v="1"/>
      <x v="533"/>
    </i>
    <i>
      <x v="789"/>
      <x v="27"/>
      <x v="4"/>
      <x v="1"/>
      <x v="769"/>
    </i>
    <i>
      <x v="790"/>
      <x v="2"/>
      <x v="2"/>
      <x v="1"/>
      <x v="57"/>
    </i>
    <i>
      <x v="791"/>
      <x v="2"/>
      <x v="2"/>
      <x v="2"/>
      <x v="120"/>
    </i>
    <i>
      <x v="792"/>
      <x v="9"/>
      <x/>
      <x v="3"/>
      <x v="906"/>
    </i>
    <i>
      <x v="793"/>
      <x v="1"/>
      <x/>
      <x v="2"/>
      <x v="43"/>
    </i>
    <i>
      <x v="794"/>
      <x v="28"/>
      <x v="4"/>
      <x v="1"/>
      <x v="290"/>
    </i>
    <i>
      <x v="795"/>
      <x/>
      <x v="6"/>
      <x v="3"/>
      <x v="182"/>
    </i>
    <i>
      <x v="796"/>
      <x v="25"/>
      <x/>
      <x v="1"/>
      <x v="419"/>
    </i>
    <i>
      <x v="797"/>
      <x v="16"/>
      <x v="3"/>
      <x v="3"/>
      <x v="544"/>
    </i>
    <i>
      <x v="798"/>
      <x v="5"/>
      <x v="4"/>
      <x v="1"/>
      <x v="225"/>
    </i>
    <i>
      <x v="799"/>
      <x v="16"/>
      <x v="2"/>
      <x v="3"/>
      <x v="594"/>
    </i>
    <i>
      <x v="800"/>
      <x v="15"/>
      <x v="4"/>
      <x/>
      <x v="247"/>
    </i>
    <i>
      <x v="801"/>
      <x v="9"/>
      <x v="5"/>
      <x v="3"/>
      <x v="848"/>
    </i>
    <i>
      <x v="802"/>
      <x v="16"/>
      <x v="5"/>
      <x v="2"/>
      <x v="558"/>
    </i>
    <i>
      <x v="803"/>
      <x v="9"/>
      <x v="6"/>
      <x v="3"/>
      <x v="856"/>
    </i>
    <i>
      <x v="804"/>
      <x v="1"/>
      <x/>
      <x/>
      <x v="71"/>
    </i>
    <i>
      <x v="806"/>
      <x v="5"/>
      <x v="4"/>
      <x v="1"/>
      <x v="434"/>
    </i>
    <i>
      <x v="807"/>
      <x v="25"/>
      <x v="6"/>
      <x v="1"/>
      <x v="519"/>
    </i>
    <i>
      <x v="808"/>
      <x v="9"/>
      <x v="3"/>
      <x v="3"/>
      <x v="763"/>
    </i>
    <i>
      <x v="809"/>
      <x v="10"/>
      <x v="1"/>
      <x v="2"/>
      <x v="518"/>
    </i>
    <i>
      <x v="810"/>
      <x v="32"/>
      <x v="3"/>
      <x/>
      <x v="904"/>
    </i>
    <i>
      <x v="811"/>
      <x v="27"/>
      <x v="5"/>
      <x v="3"/>
      <x v="790"/>
    </i>
    <i>
      <x v="813"/>
      <x v="25"/>
      <x v="6"/>
      <x v="3"/>
      <x v="347"/>
    </i>
    <i>
      <x v="814"/>
      <x v="2"/>
      <x v="5"/>
      <x v="1"/>
      <x v="155"/>
    </i>
    <i>
      <x v="815"/>
      <x v="21"/>
      <x v="1"/>
      <x v="3"/>
      <x v="238"/>
    </i>
    <i>
      <x v="816"/>
      <x v="16"/>
      <x v="3"/>
      <x v="3"/>
      <x v="545"/>
    </i>
    <i>
      <x v="817"/>
      <x v="1"/>
      <x v="6"/>
      <x/>
      <x v="58"/>
    </i>
    <i>
      <x v="818"/>
      <x v="30"/>
      <x v="4"/>
      <x v="3"/>
      <x v="266"/>
    </i>
    <i>
      <x v="819"/>
      <x v="1"/>
      <x v="2"/>
      <x/>
      <x v="45"/>
    </i>
    <i>
      <x v="820"/>
      <x v="9"/>
      <x/>
      <x/>
      <x v="875"/>
    </i>
    <i>
      <x v="821"/>
      <x v="25"/>
      <x v="6"/>
      <x/>
      <x v="458"/>
    </i>
    <i>
      <x v="822"/>
      <x v="9"/>
      <x v="6"/>
      <x v="1"/>
      <x v="755"/>
    </i>
    <i>
      <x v="823"/>
      <x v="32"/>
      <x v="4"/>
      <x v="3"/>
      <x v="927"/>
    </i>
    <i>
      <x v="825"/>
      <x v="6"/>
      <x v="4"/>
      <x v="1"/>
      <x v="368"/>
    </i>
    <i>
      <x v="826"/>
      <x v="10"/>
      <x v="1"/>
      <x v="1"/>
      <x v="540"/>
    </i>
    <i>
      <x v="827"/>
      <x v="18"/>
      <x v="4"/>
      <x v="3"/>
      <x v="469"/>
    </i>
    <i>
      <x v="828"/>
      <x v="8"/>
      <x v="1"/>
      <x v="1"/>
      <x v="430"/>
    </i>
    <i>
      <x v="829"/>
      <x v="29"/>
      <x v="4"/>
      <x v="1"/>
      <x v="20"/>
    </i>
    <i>
      <x v="830"/>
      <x v="11"/>
      <x v="4"/>
      <x v="2"/>
      <x v="177"/>
    </i>
    <i>
      <x v="831"/>
      <x v="27"/>
      <x v="4"/>
      <x v="1"/>
      <x v="661"/>
    </i>
    <i>
      <x v="832"/>
      <x v="7"/>
      <x v="1"/>
      <x v="3"/>
      <x v="504"/>
    </i>
    <i>
      <x v="833"/>
      <x v="1"/>
      <x/>
      <x/>
      <x v="100"/>
    </i>
    <i>
      <x v="834"/>
      <x v="1"/>
      <x v="5"/>
      <x v="2"/>
      <x v="7"/>
    </i>
    <i>
      <x v="835"/>
      <x v="11"/>
      <x v="4"/>
      <x v="1"/>
      <x v="354"/>
    </i>
    <i>
      <x v="836"/>
      <x v="12"/>
      <x v="1"/>
      <x v="2"/>
      <x v="364"/>
    </i>
    <i>
      <x v="837"/>
      <x v="21"/>
      <x v="1"/>
      <x/>
      <x v="398"/>
    </i>
    <i>
      <x v="838"/>
      <x v="27"/>
      <x v="6"/>
      <x v="1"/>
      <x v="785"/>
    </i>
    <i>
      <x v="839"/>
      <x v="25"/>
      <x v="6"/>
      <x/>
      <x v="334"/>
    </i>
    <i>
      <x v="840"/>
      <x v="9"/>
      <x v="5"/>
      <x v="1"/>
      <x v="831"/>
    </i>
    <i>
      <x v="842"/>
      <x v="31"/>
      <x v="1"/>
      <x v="2"/>
      <x v="270"/>
    </i>
    <i>
      <x v="843"/>
      <x v="27"/>
      <x v="2"/>
      <x/>
      <x v="662"/>
    </i>
    <i>
      <x v="844"/>
      <x v="9"/>
      <x v="5"/>
      <x v="3"/>
      <x v="864"/>
    </i>
    <i>
      <x v="846"/>
      <x v="25"/>
      <x v="2"/>
      <x v="3"/>
      <x v="475"/>
    </i>
    <i>
      <x v="847"/>
      <x v="32"/>
      <x v="6"/>
      <x v="1"/>
      <x v="995"/>
    </i>
    <i>
      <x v="848"/>
      <x v="27"/>
      <x v="2"/>
      <x v="2"/>
      <x v="649"/>
    </i>
    <i>
      <x v="849"/>
      <x v="30"/>
      <x v="4"/>
      <x v="1"/>
      <x v="326"/>
    </i>
    <i>
      <x v="850"/>
      <x v="26"/>
      <x v="3"/>
      <x v="2"/>
      <x v="455"/>
    </i>
    <i>
      <x v="851"/>
      <x v="18"/>
      <x v="4"/>
      <x v="3"/>
      <x v="423"/>
    </i>
    <i>
      <x v="852"/>
      <x v="9"/>
      <x v="6"/>
      <x v="3"/>
      <x v="834"/>
    </i>
    <i>
      <x v="853"/>
      <x v="22"/>
      <x v="4"/>
      <x/>
      <x v="366"/>
    </i>
    <i>
      <x v="854"/>
      <x v="13"/>
      <x v="3"/>
      <x/>
      <x v="61"/>
    </i>
    <i>
      <x v="855"/>
      <x v="28"/>
      <x v="4"/>
      <x/>
      <x v="395"/>
    </i>
    <i>
      <x v="856"/>
      <x v="30"/>
      <x v="4"/>
      <x v="1"/>
      <x v="205"/>
    </i>
    <i>
      <x v="859"/>
      <x v="2"/>
      <x v="2"/>
      <x/>
      <x v="122"/>
    </i>
    <i>
      <x v="860"/>
      <x v="27"/>
      <x v="2"/>
      <x v="2"/>
      <x v="727"/>
    </i>
    <i>
      <x v="861"/>
      <x v="27"/>
      <x v="6"/>
      <x v="3"/>
      <x v="646"/>
    </i>
    <i>
      <x v="862"/>
      <x v="16"/>
      <x v="3"/>
      <x v="1"/>
      <x v="609"/>
    </i>
    <i>
      <x v="863"/>
      <x v="16"/>
      <x v="4"/>
      <x/>
      <x v="633"/>
    </i>
    <i>
      <x v="864"/>
      <x v="1"/>
      <x/>
      <x v="1"/>
      <x v="115"/>
    </i>
    <i>
      <x v="865"/>
      <x v="9"/>
      <x v="6"/>
      <x v="1"/>
      <x v="779"/>
    </i>
    <i>
      <x v="866"/>
      <x v="5"/>
      <x v="4"/>
      <x v="1"/>
      <x v="359"/>
    </i>
    <i>
      <x v="868"/>
      <x v="32"/>
      <x v="5"/>
      <x/>
      <x v="954"/>
    </i>
    <i>
      <x v="869"/>
      <x v="27"/>
      <x v="5"/>
      <x v="3"/>
      <x v="673"/>
    </i>
    <i>
      <x v="870"/>
      <x v="8"/>
      <x v="1"/>
      <x v="3"/>
      <x v="200"/>
    </i>
    <i>
      <x v="871"/>
      <x v="1"/>
      <x/>
      <x/>
      <x v="90"/>
    </i>
    <i>
      <x v="872"/>
      <x v="8"/>
      <x v="1"/>
      <x v="3"/>
      <x v="137"/>
    </i>
    <i>
      <x v="873"/>
      <x v="9"/>
      <x/>
      <x v="2"/>
      <x v="851"/>
    </i>
    <i r="1">
      <x v="32"/>
      <x v="2"/>
      <x v="3"/>
      <x v="972"/>
    </i>
    <i>
      <x v="874"/>
      <x v="27"/>
      <x v="5"/>
      <x/>
      <x v="737"/>
    </i>
    <i>
      <x v="875"/>
      <x v="25"/>
      <x/>
      <x v="3"/>
      <x v="410"/>
    </i>
    <i>
      <x v="876"/>
      <x v="27"/>
      <x v="5"/>
      <x v="2"/>
      <x v="644"/>
    </i>
    <i>
      <x v="877"/>
      <x v="31"/>
      <x v="1"/>
      <x v="2"/>
      <x v="145"/>
    </i>
    <i>
      <x v="878"/>
      <x v="16"/>
      <x/>
      <x v="3"/>
      <x v="552"/>
    </i>
    <i>
      <x v="879"/>
      <x v="32"/>
      <x v="5"/>
      <x v="3"/>
      <x v="891"/>
    </i>
    <i>
      <x v="881"/>
      <x v="32"/>
      <x v="3"/>
      <x v="2"/>
      <x v="939"/>
    </i>
    <i>
      <x v="882"/>
      <x v="1"/>
      <x v="5"/>
      <x v="3"/>
      <x v="22"/>
    </i>
    <i>
      <x v="883"/>
      <x v="9"/>
      <x v="3"/>
      <x/>
      <x v="751"/>
    </i>
    <i>
      <x v="884"/>
      <x v="1"/>
      <x/>
      <x v="3"/>
      <x v="92"/>
    </i>
    <i>
      <x v="885"/>
      <x v="32"/>
      <x/>
      <x v="3"/>
      <x v="958"/>
    </i>
    <i>
      <x v="886"/>
      <x v="2"/>
      <x v="2"/>
      <x/>
      <x v="113"/>
    </i>
    <i>
      <x v="887"/>
      <x v="9"/>
      <x v="6"/>
      <x/>
      <x v="894"/>
    </i>
    <i>
      <x v="888"/>
      <x v="2"/>
      <x v="5"/>
      <x v="3"/>
      <x v="228"/>
    </i>
    <i>
      <x v="889"/>
      <x v="27"/>
      <x v="6"/>
      <x/>
      <x v="789"/>
    </i>
    <i>
      <x v="890"/>
      <x v="16"/>
      <x v="6"/>
      <x v="2"/>
      <x v="570"/>
    </i>
    <i>
      <x v="891"/>
      <x v="21"/>
      <x v="1"/>
      <x/>
      <x v="342"/>
    </i>
    <i>
      <x v="892"/>
      <x v="27"/>
      <x v="3"/>
      <x/>
      <x v="726"/>
    </i>
    <i>
      <x v="893"/>
      <x v="1"/>
      <x v="6"/>
      <x/>
      <x v="6"/>
    </i>
    <i>
      <x v="894"/>
      <x v="27"/>
      <x/>
      <x v="1"/>
      <x v="710"/>
    </i>
    <i>
      <x v="895"/>
      <x v="27"/>
      <x v="3"/>
      <x v="1"/>
      <x v="787"/>
    </i>
    <i>
      <x v="896"/>
      <x v="9"/>
      <x v="4"/>
      <x v="2"/>
      <x v="800"/>
    </i>
    <i>
      <x v="897"/>
      <x v="13"/>
      <x v="3"/>
      <x v="1"/>
      <x v="81"/>
    </i>
    <i>
      <x v="898"/>
      <x v="9"/>
      <x v="5"/>
      <x v="3"/>
      <x v="814"/>
    </i>
    <i>
      <x v="899"/>
      <x v="4"/>
      <x v="3"/>
      <x v="3"/>
      <x v="79"/>
    </i>
    <i>
      <x v="901"/>
      <x v="32"/>
      <x v="4"/>
      <x v="2"/>
      <x v="909"/>
    </i>
    <i>
      <x v="902"/>
      <x v="29"/>
      <x v="4"/>
      <x/>
      <x v="33"/>
    </i>
    <i>
      <x v="903"/>
      <x v="25"/>
      <x v="2"/>
      <x v="1"/>
      <x v="254"/>
    </i>
    <i>
      <x v="904"/>
      <x v="27"/>
      <x v="4"/>
      <x v="1"/>
      <x v="706"/>
    </i>
    <i>
      <x v="906"/>
      <x v="1"/>
      <x v="2"/>
      <x/>
      <x v="26"/>
    </i>
    <i>
      <x v="908"/>
      <x v="15"/>
      <x v="4"/>
      <x v="1"/>
      <x v="345"/>
    </i>
    <i>
      <x v="909"/>
      <x v="30"/>
      <x v="4"/>
      <x v="2"/>
      <x v="378"/>
    </i>
    <i>
      <x v="910"/>
      <x v="15"/>
      <x v="4"/>
      <x/>
      <x v="216"/>
    </i>
    <i>
      <x v="911"/>
      <x v="10"/>
      <x v="1"/>
      <x v="2"/>
      <x v="598"/>
    </i>
    <i>
      <x v="912"/>
      <x v="23"/>
      <x v="4"/>
      <x/>
      <x v="148"/>
    </i>
    <i>
      <x v="913"/>
      <x v="32"/>
      <x v="6"/>
      <x/>
      <x v="993"/>
    </i>
    <i>
      <x v="914"/>
      <x v="27"/>
      <x v="2"/>
      <x/>
      <x v="725"/>
    </i>
    <i>
      <x v="915"/>
      <x v="32"/>
      <x v="1"/>
      <x v="1"/>
      <x v="989"/>
    </i>
    <i>
      <x v="918"/>
      <x v="9"/>
      <x/>
      <x v="2"/>
      <x v="841"/>
    </i>
    <i>
      <x v="919"/>
      <x v="9"/>
      <x v="4"/>
      <x v="2"/>
      <x v="805"/>
    </i>
    <i>
      <x v="920"/>
      <x v="12"/>
      <x v="1"/>
      <x v="1"/>
      <x v="267"/>
    </i>
    <i>
      <x v="921"/>
      <x v="18"/>
      <x v="4"/>
      <x v="3"/>
      <x v="175"/>
    </i>
    <i>
      <x v="922"/>
      <x v="32"/>
      <x/>
      <x/>
      <x v="932"/>
    </i>
    <i>
      <x v="924"/>
      <x v="16"/>
      <x/>
      <x v="1"/>
      <x v="568"/>
    </i>
    <i>
      <x v="925"/>
      <x v="5"/>
      <x v="4"/>
      <x v="1"/>
      <x v="526"/>
    </i>
    <i>
      <x v="926"/>
      <x v="18"/>
      <x v="4"/>
      <x v="3"/>
      <x v="215"/>
    </i>
    <i>
      <x v="927"/>
      <x v="27"/>
      <x v="3"/>
      <x v="2"/>
      <x v="713"/>
    </i>
    <i>
      <x v="928"/>
      <x v="27"/>
      <x v="3"/>
      <x v="2"/>
      <x v="694"/>
    </i>
    <i>
      <x v="929"/>
      <x v="27"/>
      <x v="6"/>
      <x v="3"/>
      <x v="679"/>
    </i>
    <i>
      <x v="930"/>
      <x v="11"/>
      <x v="4"/>
      <x v="1"/>
      <x v="450"/>
    </i>
    <i>
      <x v="931"/>
      <x v="1"/>
      <x v="2"/>
      <x v="1"/>
      <x v="55"/>
    </i>
    <i>
      <x v="932"/>
      <x v="19"/>
      <x v="4"/>
      <x/>
      <x v="166"/>
    </i>
    <i>
      <x v="933"/>
      <x v="2"/>
      <x v="2"/>
      <x v="2"/>
      <x v="76"/>
    </i>
    <i>
      <x v="934"/>
      <x v="32"/>
      <x v="1"/>
      <x/>
      <x v="963"/>
    </i>
    <i>
      <x v="935"/>
      <x v="27"/>
      <x v="5"/>
      <x v="1"/>
      <x v="707"/>
    </i>
    <i>
      <x v="936"/>
      <x v="3"/>
      <x v="1"/>
      <x/>
      <x v="547"/>
    </i>
    <i>
      <x v="937"/>
      <x v="25"/>
      <x/>
      <x v="1"/>
      <x v="522"/>
    </i>
    <i>
      <x v="938"/>
      <x v="27"/>
      <x v="5"/>
      <x v="3"/>
      <x v="781"/>
    </i>
    <i>
      <x v="939"/>
      <x v="30"/>
      <x v="4"/>
      <x v="1"/>
      <x v="537"/>
    </i>
    <i>
      <x v="940"/>
      <x v="8"/>
      <x v="1"/>
      <x v="3"/>
      <x v="466"/>
    </i>
    <i>
      <x v="941"/>
      <x v="7"/>
      <x v="1"/>
      <x v="2"/>
      <x v="358"/>
    </i>
    <i>
      <x v="942"/>
      <x v="16"/>
      <x v="2"/>
      <x/>
      <x v="650"/>
    </i>
    <i>
      <x v="943"/>
      <x v="24"/>
      <x v="6"/>
      <x v="3"/>
      <x v="332"/>
    </i>
    <i>
      <x v="944"/>
      <x v="25"/>
      <x/>
      <x v="2"/>
      <x v="509"/>
    </i>
    <i>
      <x v="945"/>
      <x v="25"/>
      <x/>
      <x v="2"/>
      <x v="330"/>
    </i>
    <i>
      <x v="946"/>
      <x v="32"/>
      <x v="5"/>
      <x v="2"/>
      <x v="924"/>
    </i>
    <i>
      <x v="947"/>
      <x v="9"/>
      <x v="1"/>
      <x/>
      <x v="839"/>
    </i>
    <i>
      <x v="948"/>
      <x v="12"/>
      <x v="1"/>
      <x v="3"/>
      <x v="390"/>
    </i>
    <i>
      <x v="949"/>
      <x v="1"/>
      <x v="6"/>
      <x v="3"/>
      <x v="32"/>
    </i>
    <i>
      <x v="951"/>
      <x v="27"/>
      <x/>
      <x/>
      <x v="801"/>
    </i>
    <i>
      <x v="952"/>
      <x v="25"/>
      <x v="5"/>
      <x v="3"/>
      <x v="338"/>
    </i>
    <i>
      <x v="953"/>
      <x v="23"/>
      <x v="4"/>
      <x/>
      <x v="516"/>
    </i>
    <i>
      <x v="954"/>
      <x v="9"/>
      <x v="3"/>
      <x v="2"/>
      <x v="854"/>
    </i>
    <i>
      <x v="955"/>
      <x v="24"/>
      <x v="6"/>
      <x v="2"/>
      <x v="259"/>
    </i>
    <i>
      <x v="957"/>
      <x v="2"/>
      <x v="2"/>
      <x v="3"/>
      <x v="121"/>
    </i>
    <i>
      <x v="958"/>
      <x/>
      <x v="6"/>
      <x/>
      <x v="190"/>
    </i>
    <i>
      <x v="959"/>
      <x v="16"/>
      <x v="5"/>
      <x v="1"/>
      <x v="566"/>
    </i>
    <i>
      <x v="960"/>
      <x v="21"/>
      <x v="1"/>
      <x v="2"/>
      <x v="134"/>
    </i>
    <i>
      <x v="961"/>
      <x v="28"/>
      <x v="4"/>
      <x/>
      <x v="456"/>
    </i>
    <i>
      <x v="962"/>
      <x v="16"/>
      <x v="2"/>
      <x/>
      <x v="645"/>
    </i>
    <i>
      <x v="963"/>
      <x v="10"/>
      <x v="1"/>
      <x/>
      <x v="616"/>
    </i>
    <i>
      <x v="964"/>
      <x v="25"/>
      <x/>
      <x v="3"/>
      <x v="311"/>
    </i>
    <i>
      <x v="965"/>
      <x v="16"/>
      <x/>
      <x v="1"/>
      <x v="543"/>
    </i>
    <i>
      <x v="966"/>
      <x v="16"/>
      <x v="4"/>
      <x/>
      <x v="648"/>
    </i>
    <i>
      <x v="967"/>
      <x v="25"/>
      <x v="5"/>
      <x v="3"/>
      <x v="521"/>
    </i>
    <i>
      <x v="968"/>
      <x v="25"/>
      <x v="5"/>
      <x v="1"/>
      <x v="317"/>
    </i>
    <i>
      <x v="970"/>
      <x v="18"/>
      <x v="4"/>
      <x/>
      <x v="404"/>
    </i>
    <i>
      <x v="971"/>
      <x/>
      <x v="6"/>
      <x v="3"/>
      <x v="104"/>
    </i>
    <i>
      <x v="973"/>
      <x v="9"/>
      <x/>
      <x v="3"/>
      <x v="823"/>
    </i>
    <i>
      <x v="974"/>
      <x v="16"/>
      <x/>
      <x/>
      <x v="546"/>
    </i>
    <i>
      <x v="975"/>
      <x v="4"/>
      <x v="3"/>
      <x v="1"/>
      <x v="40"/>
    </i>
    <i>
      <x v="976"/>
      <x v="32"/>
      <x v="3"/>
      <x v="3"/>
      <x v="953"/>
    </i>
    <i>
      <x v="977"/>
      <x v="32"/>
      <x v="1"/>
      <x v="3"/>
      <x v="969"/>
    </i>
    <i>
      <x v="978"/>
      <x v="32"/>
      <x v="1"/>
      <x v="1"/>
      <x v="986"/>
    </i>
    <i>
      <x v="979"/>
      <x v="6"/>
      <x v="4"/>
      <x/>
      <x v="333"/>
    </i>
    <i>
      <x v="980"/>
      <x v="32"/>
      <x v="2"/>
      <x/>
      <x v="961"/>
    </i>
    <i>
      <x v="981"/>
      <x v="32"/>
      <x v="5"/>
      <x v="3"/>
      <x v="959"/>
    </i>
    <i>
      <x v="982"/>
      <x v="32"/>
      <x v="4"/>
      <x v="2"/>
      <x v="955"/>
    </i>
    <i>
      <x v="983"/>
      <x v="25"/>
      <x v="6"/>
      <x v="1"/>
      <x v="244"/>
    </i>
    <i>
      <x v="984"/>
      <x/>
      <x v="6"/>
      <x v="1"/>
      <x v="101"/>
    </i>
    <i>
      <x v="985"/>
      <x v="2"/>
      <x v="6"/>
      <x v="3"/>
      <x v="69"/>
    </i>
    <i>
      <x v="986"/>
      <x v="9"/>
      <x v="3"/>
      <x v="3"/>
      <x v="767"/>
    </i>
    <i>
      <x v="987"/>
      <x v="18"/>
      <x v="4"/>
      <x v="1"/>
      <x v="399"/>
    </i>
    <i>
      <x v="988"/>
      <x v="25"/>
      <x/>
      <x v="2"/>
      <x v="420"/>
    </i>
    <i>
      <x v="989"/>
      <x v="16"/>
      <x v="2"/>
      <x/>
      <x v="556"/>
    </i>
    <i>
      <x v="990"/>
      <x v="4"/>
      <x v="3"/>
      <x v="1"/>
      <x v="127"/>
    </i>
    <i t="grand">
      <x/>
    </i>
  </rowItems>
  <colItems count="1">
    <i/>
  </colItems>
  <pageFields count="1">
    <pageField fld="20"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B4CFDAC-C275-45AD-9632-194E19997F60}" name="Job Title &amp; Salary"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6:I40" firstHeaderRow="0" firstDataRow="1" firstDataCol="1" rowPageCount="1" colPageCount="1"/>
  <pivotFields count="21">
    <pivotField dataField="1" showAll="0"/>
    <pivotField showAll="0"/>
    <pivotField axis="axisRow" showAll="0" sortType="descending">
      <items count="34">
        <item x="31"/>
        <item x="5"/>
        <item x="3"/>
        <item x="11"/>
        <item x="17"/>
        <item x="22"/>
        <item x="19"/>
        <item x="7"/>
        <item x="14"/>
        <item x="2"/>
        <item x="9"/>
        <item x="21"/>
        <item x="10"/>
        <item x="16"/>
        <item x="20"/>
        <item x="28"/>
        <item x="0"/>
        <item x="30"/>
        <item x="23"/>
        <item x="24"/>
        <item x="12"/>
        <item x="8"/>
        <item x="29"/>
        <item x="27"/>
        <item x="32"/>
        <item x="1"/>
        <item x="15"/>
        <item x="6"/>
        <item x="25"/>
        <item x="26"/>
        <item x="18"/>
        <item x="1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4" showAll="0"/>
    <pivotField numFmtId="3" showAll="0"/>
    <pivotField numFmtId="3" showAll="0"/>
    <pivotField showAll="0">
      <items count="13">
        <item x="0"/>
        <item x="9"/>
        <item x="5"/>
        <item x="4"/>
        <item x="7"/>
        <item x="6"/>
        <item x="3"/>
        <item x="11"/>
        <item x="2"/>
        <item x="10"/>
        <item x="1"/>
        <item x="8"/>
        <item t="default"/>
      </items>
    </pivotField>
    <pivotField numFmtId="1" showAll="0">
      <items count="31">
        <item x="26"/>
        <item x="29"/>
        <item x="17"/>
        <item x="19"/>
        <item x="14"/>
        <item x="27"/>
        <item x="25"/>
        <item x="28"/>
        <item x="6"/>
        <item x="12"/>
        <item x="23"/>
        <item x="10"/>
        <item x="20"/>
        <item x="24"/>
        <item x="16"/>
        <item x="5"/>
        <item x="13"/>
        <item x="22"/>
        <item x="18"/>
        <item x="9"/>
        <item x="21"/>
        <item x="11"/>
        <item x="7"/>
        <item x="2"/>
        <item x="15"/>
        <item x="1"/>
        <item x="8"/>
        <item x="0"/>
        <item x="4"/>
        <item x="3"/>
        <item t="default"/>
      </items>
    </pivotField>
    <pivotField dataField="1" numFmtId="164" showAll="0"/>
    <pivotField showAll="0"/>
    <pivotField numFmtId="165" showAll="0"/>
    <pivotField numFmtId="166" showAll="0"/>
    <pivotField showAll="0"/>
    <pivotField showAll="0"/>
    <pivotField showAll="0"/>
    <pivotField axis="axisPage" showAll="0">
      <items count="3">
        <item x="0"/>
        <item x="1"/>
        <item t="default"/>
      </items>
    </pivotField>
  </pivotFields>
  <rowFields count="1">
    <field x="2"/>
  </rowFields>
  <rowItems count="34">
    <i>
      <x v="9"/>
    </i>
    <i>
      <x v="27"/>
    </i>
    <i>
      <x v="32"/>
    </i>
    <i>
      <x v="16"/>
    </i>
    <i>
      <x v="25"/>
    </i>
    <i>
      <x v="2"/>
    </i>
    <i>
      <x v="1"/>
    </i>
    <i>
      <x v="12"/>
    </i>
    <i>
      <x/>
    </i>
    <i>
      <x v="6"/>
    </i>
    <i>
      <x v="21"/>
    </i>
    <i>
      <x v="10"/>
    </i>
    <i>
      <x v="8"/>
    </i>
    <i>
      <x v="4"/>
    </i>
    <i>
      <x v="11"/>
    </i>
    <i>
      <x v="18"/>
    </i>
    <i>
      <x v="30"/>
    </i>
    <i>
      <x v="26"/>
    </i>
    <i>
      <x v="13"/>
    </i>
    <i>
      <x v="5"/>
    </i>
    <i>
      <x v="28"/>
    </i>
    <i>
      <x v="29"/>
    </i>
    <i>
      <x v="7"/>
    </i>
    <i>
      <x v="23"/>
    </i>
    <i>
      <x v="31"/>
    </i>
    <i>
      <x v="20"/>
    </i>
    <i>
      <x v="15"/>
    </i>
    <i>
      <x v="14"/>
    </i>
    <i>
      <x v="22"/>
    </i>
    <i>
      <x v="17"/>
    </i>
    <i>
      <x v="24"/>
    </i>
    <i>
      <x v="3"/>
    </i>
    <i>
      <x v="19"/>
    </i>
    <i t="grand">
      <x/>
    </i>
  </rowItems>
  <colFields count="1">
    <field x="-2"/>
  </colFields>
  <colItems count="4">
    <i>
      <x/>
    </i>
    <i i="1">
      <x v="1"/>
    </i>
    <i i="2">
      <x v="2"/>
    </i>
    <i i="3">
      <x v="3"/>
    </i>
  </colItems>
  <pageFields count="1">
    <pageField fld="20" hier="-1"/>
  </pageFields>
  <dataFields count="4">
    <dataField name="Total Employee" fld="0" subtotal="count" baseField="0" baseItem="0"/>
    <dataField name="Min Salary" fld="13" subtotal="min" baseField="0" baseItem="0"/>
    <dataField name="Avg Salary" fld="13" subtotal="average" baseField="0" baseItem="0" numFmtId="167"/>
    <dataField name="Max Salary" fld="13" subtotal="max" baseField="0" baseItem="0"/>
  </dataFields>
  <formats count="2">
    <format dxfId="13">
      <pivotArea collapsedLevelsAreSubtotals="1" fieldPosition="0">
        <references count="2">
          <reference field="4294967294" count="1" selected="0">
            <x v="1"/>
          </reference>
          <reference field="2" count="1">
            <x v="0"/>
          </reference>
        </references>
      </pivotArea>
    </format>
    <format dxfId="12">
      <pivotArea collapsedLevelsAreSubtotals="1" fieldPosition="0">
        <references count="2">
          <reference field="4294967294" count="1" selected="0">
            <x v="3"/>
          </reference>
          <reference field="2" count="1">
            <x v="0"/>
          </reference>
        </references>
      </pivotArea>
    </format>
  </formats>
  <chartFormats count="1">
    <chartFormat chart="4" format="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4700D76-BE26-4505-A0F3-CE87A65337FB}"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Q17:U25" firstHeaderRow="0" firstDataRow="1" firstDataCol="1" rowPageCount="1" colPageCount="1"/>
  <pivotFields count="21">
    <pivotField dataField="1"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items count="8">
        <item x="0"/>
        <item x="1"/>
        <item x="2"/>
        <item x="3"/>
        <item x="4"/>
        <item x="5"/>
        <item x="6"/>
        <item t="default"/>
      </items>
    </pivotField>
    <pivotField showAll="0"/>
    <pivotField showAll="0"/>
    <pivotField showAll="0"/>
    <pivotField showAll="0"/>
    <pivotField numFmtId="14" showAll="0"/>
    <pivotField numFmtId="3" showAll="0"/>
    <pivotField numFmtId="3" showAll="0"/>
    <pivotField showAll="0">
      <items count="13">
        <item x="0"/>
        <item x="9"/>
        <item x="5"/>
        <item x="4"/>
        <item x="7"/>
        <item x="6"/>
        <item x="3"/>
        <item x="11"/>
        <item x="2"/>
        <item x="10"/>
        <item x="1"/>
        <item x="8"/>
        <item t="default"/>
      </items>
    </pivotField>
    <pivotField numFmtId="1" showAll="0">
      <items count="31">
        <item x="26"/>
        <item x="29"/>
        <item x="17"/>
        <item x="19"/>
        <item x="14"/>
        <item x="27"/>
        <item x="25"/>
        <item x="28"/>
        <item x="6"/>
        <item x="12"/>
        <item x="23"/>
        <item x="10"/>
        <item x="20"/>
        <item x="24"/>
        <item x="16"/>
        <item x="5"/>
        <item x="13"/>
        <item x="22"/>
        <item x="18"/>
        <item x="9"/>
        <item x="21"/>
        <item x="11"/>
        <item x="7"/>
        <item x="2"/>
        <item x="15"/>
        <item x="1"/>
        <item x="8"/>
        <item x="0"/>
        <item x="4"/>
        <item x="3"/>
        <item t="default"/>
      </items>
    </pivotField>
    <pivotField dataField="1" numFmtId="164" showAll="0"/>
    <pivotField showAll="0"/>
    <pivotField numFmtId="165" showAll="0"/>
    <pivotField numFmtId="166" showAll="0"/>
    <pivotField showAll="0"/>
    <pivotField showAll="0"/>
    <pivotField showAll="0"/>
    <pivotField axis="axisPage" showAll="0">
      <items count="3">
        <item x="0"/>
        <item x="1"/>
        <item t="default"/>
      </items>
    </pivotField>
  </pivotFields>
  <rowFields count="1">
    <field x="3"/>
  </rowFields>
  <rowItems count="8">
    <i>
      <x/>
    </i>
    <i>
      <x v="1"/>
    </i>
    <i>
      <x v="2"/>
    </i>
    <i>
      <x v="3"/>
    </i>
    <i>
      <x v="4"/>
    </i>
    <i>
      <x v="5"/>
    </i>
    <i>
      <x v="6"/>
    </i>
    <i t="grand">
      <x/>
    </i>
  </rowItems>
  <colFields count="1">
    <field x="-2"/>
  </colFields>
  <colItems count="4">
    <i>
      <x/>
    </i>
    <i i="1">
      <x v="1"/>
    </i>
    <i i="2">
      <x v="2"/>
    </i>
    <i i="3">
      <x v="3"/>
    </i>
  </colItems>
  <pageFields count="1">
    <pageField fld="20" hier="-1"/>
  </pageFields>
  <dataFields count="4">
    <dataField name="Total Employee" fld="0" subtotal="count" baseField="0" baseItem="0"/>
    <dataField name="Min Salary" fld="13" subtotal="min" baseField="0" baseItem="0"/>
    <dataField name="Avg Salary" fld="13" subtotal="average" baseField="0" baseItem="0" numFmtId="167"/>
    <dataField name="Max Salary" fld="13" subtotal="max" baseField="0" baseItem="0"/>
  </dataFields>
  <chartFormats count="1">
    <chartFormat chart="4" format="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04AEF47-2EE2-4484-9991-8980BA4A2448}"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Q6:U11" firstHeaderRow="0" firstDataRow="1" firstDataCol="1" rowPageCount="1" colPageCount="1"/>
  <pivotFields count="21">
    <pivotField dataField="1"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axis="axisRow" showAll="0">
      <items count="5">
        <item x="3"/>
        <item x="0"/>
        <item x="2"/>
        <item x="1"/>
        <item t="default"/>
      </items>
    </pivotField>
    <pivotField showAll="0"/>
    <pivotField showAll="0"/>
    <pivotField showAll="0"/>
    <pivotField numFmtId="14" showAll="0"/>
    <pivotField numFmtId="3" showAll="0"/>
    <pivotField numFmtId="3" showAll="0"/>
    <pivotField showAll="0">
      <items count="13">
        <item x="0"/>
        <item x="9"/>
        <item x="5"/>
        <item x="4"/>
        <item x="7"/>
        <item x="6"/>
        <item x="3"/>
        <item x="11"/>
        <item x="2"/>
        <item x="10"/>
        <item x="1"/>
        <item x="8"/>
        <item t="default"/>
      </items>
    </pivotField>
    <pivotField numFmtId="1" showAll="0">
      <items count="31">
        <item x="26"/>
        <item x="29"/>
        <item x="17"/>
        <item x="19"/>
        <item x="14"/>
        <item x="27"/>
        <item x="25"/>
        <item x="28"/>
        <item x="6"/>
        <item x="12"/>
        <item x="23"/>
        <item x="10"/>
        <item x="20"/>
        <item x="24"/>
        <item x="16"/>
        <item x="5"/>
        <item x="13"/>
        <item x="22"/>
        <item x="18"/>
        <item x="9"/>
        <item x="21"/>
        <item x="11"/>
        <item x="7"/>
        <item x="2"/>
        <item x="15"/>
        <item x="1"/>
        <item x="8"/>
        <item x="0"/>
        <item x="4"/>
        <item x="3"/>
        <item t="default"/>
      </items>
    </pivotField>
    <pivotField dataField="1" numFmtId="164" showAll="0"/>
    <pivotField showAll="0"/>
    <pivotField numFmtId="165" showAll="0"/>
    <pivotField numFmtId="166" showAll="0"/>
    <pivotField showAll="0"/>
    <pivotField showAll="0"/>
    <pivotField showAll="0"/>
    <pivotField axis="axisPage" showAll="0">
      <items count="3">
        <item x="0"/>
        <item x="1"/>
        <item t="default"/>
      </items>
    </pivotField>
  </pivotFields>
  <rowFields count="1">
    <field x="4"/>
  </rowFields>
  <rowItems count="5">
    <i>
      <x/>
    </i>
    <i>
      <x v="1"/>
    </i>
    <i>
      <x v="2"/>
    </i>
    <i>
      <x v="3"/>
    </i>
    <i t="grand">
      <x/>
    </i>
  </rowItems>
  <colFields count="1">
    <field x="-2"/>
  </colFields>
  <colItems count="4">
    <i>
      <x/>
    </i>
    <i i="1">
      <x v="1"/>
    </i>
    <i i="2">
      <x v="2"/>
    </i>
    <i i="3">
      <x v="3"/>
    </i>
  </colItems>
  <pageFields count="1">
    <pageField fld="20" hier="-1"/>
  </pageFields>
  <dataFields count="4">
    <dataField name="Total Employee" fld="0" subtotal="count" baseField="0" baseItem="0"/>
    <dataField name="Min Salary" fld="13" subtotal="min" baseField="0" baseItem="0"/>
    <dataField name="Avg Salary" fld="13" subtotal="average" baseField="0" baseItem="0" numFmtId="167"/>
    <dataField name="Max Salary" fld="13" subtotal="max" baseField="0" baseItem="0"/>
  </dataFields>
  <chartFormats count="1">
    <chartFormat chart="4" format="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E66D648-D59A-440D-BE62-F32860ECA47B}"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W6:AA9" firstHeaderRow="0" firstDataRow="1" firstDataCol="1" rowPageCount="1" colPageCount="1"/>
  <pivotFields count="21">
    <pivotField dataField="1"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axis="axisRow" showAll="0">
      <items count="3">
        <item x="1"/>
        <item x="0"/>
        <item t="default"/>
      </items>
    </pivotField>
    <pivotField showAll="0"/>
    <pivotField showAll="0"/>
    <pivotField numFmtId="14" showAll="0"/>
    <pivotField numFmtId="3" showAll="0"/>
    <pivotField numFmtId="3" showAll="0"/>
    <pivotField showAll="0">
      <items count="13">
        <item x="0"/>
        <item x="9"/>
        <item x="5"/>
        <item x="4"/>
        <item x="7"/>
        <item x="6"/>
        <item x="3"/>
        <item x="11"/>
        <item x="2"/>
        <item x="10"/>
        <item x="1"/>
        <item x="8"/>
        <item t="default"/>
      </items>
    </pivotField>
    <pivotField numFmtId="1" showAll="0">
      <items count="31">
        <item x="26"/>
        <item x="29"/>
        <item x="17"/>
        <item x="19"/>
        <item x="14"/>
        <item x="27"/>
        <item x="25"/>
        <item x="28"/>
        <item x="6"/>
        <item x="12"/>
        <item x="23"/>
        <item x="10"/>
        <item x="20"/>
        <item x="24"/>
        <item x="16"/>
        <item x="5"/>
        <item x="13"/>
        <item x="22"/>
        <item x="18"/>
        <item x="9"/>
        <item x="21"/>
        <item x="11"/>
        <item x="7"/>
        <item x="2"/>
        <item x="15"/>
        <item x="1"/>
        <item x="8"/>
        <item x="0"/>
        <item x="4"/>
        <item x="3"/>
        <item t="default"/>
      </items>
    </pivotField>
    <pivotField dataField="1" numFmtId="164" showAll="0"/>
    <pivotField showAll="0"/>
    <pivotField numFmtId="165" showAll="0"/>
    <pivotField numFmtId="166" showAll="0"/>
    <pivotField showAll="0"/>
    <pivotField showAll="0"/>
    <pivotField showAll="0"/>
    <pivotField axis="axisPage" showAll="0">
      <items count="3">
        <item x="0"/>
        <item x="1"/>
        <item t="default"/>
      </items>
    </pivotField>
  </pivotFields>
  <rowFields count="1">
    <field x="5"/>
  </rowFields>
  <rowItems count="3">
    <i>
      <x/>
    </i>
    <i>
      <x v="1"/>
    </i>
    <i t="grand">
      <x/>
    </i>
  </rowItems>
  <colFields count="1">
    <field x="-2"/>
  </colFields>
  <colItems count="4">
    <i>
      <x/>
    </i>
    <i i="1">
      <x v="1"/>
    </i>
    <i i="2">
      <x v="2"/>
    </i>
    <i i="3">
      <x v="3"/>
    </i>
  </colItems>
  <pageFields count="1">
    <pageField fld="20" hier="-1"/>
  </pageFields>
  <dataFields count="4">
    <dataField name="Total Employee" fld="0" subtotal="count" baseField="0" baseItem="0"/>
    <dataField name="Min Salary" fld="13" subtotal="min" baseField="0" baseItem="0"/>
    <dataField name="Avg Salary" fld="13" subtotal="average" baseField="0" baseItem="0" numFmtId="167"/>
    <dataField name="Max Salary" fld="13" subtotal="max" baseField="0" baseItem="0"/>
  </dataFields>
  <chartFormats count="1">
    <chartFormat chart="4" format="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6B47E7F-7FCA-43E3-B261-13971679409F}"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W13:AA18" firstHeaderRow="0" firstDataRow="1" firstDataCol="1" rowPageCount="1" colPageCount="1"/>
  <pivotFields count="21">
    <pivotField dataField="1"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pivotField axis="axisRow" showAll="0">
      <items count="5">
        <item x="1"/>
        <item x="3"/>
        <item x="0"/>
        <item x="2"/>
        <item t="default"/>
      </items>
    </pivotField>
    <pivotField showAll="0"/>
    <pivotField numFmtId="14" showAll="0"/>
    <pivotField numFmtId="3" showAll="0"/>
    <pivotField numFmtId="3" showAll="0"/>
    <pivotField showAll="0">
      <items count="13">
        <item x="0"/>
        <item x="9"/>
        <item x="5"/>
        <item x="4"/>
        <item x="7"/>
        <item x="6"/>
        <item x="3"/>
        <item x="11"/>
        <item x="2"/>
        <item x="10"/>
        <item x="1"/>
        <item x="8"/>
        <item t="default"/>
      </items>
    </pivotField>
    <pivotField numFmtId="1" showAll="0">
      <items count="31">
        <item x="26"/>
        <item x="29"/>
        <item x="17"/>
        <item x="19"/>
        <item x="14"/>
        <item x="27"/>
        <item x="25"/>
        <item x="28"/>
        <item x="6"/>
        <item x="12"/>
        <item x="23"/>
        <item x="10"/>
        <item x="20"/>
        <item x="24"/>
        <item x="16"/>
        <item x="5"/>
        <item x="13"/>
        <item x="22"/>
        <item x="18"/>
        <item x="9"/>
        <item x="21"/>
        <item x="11"/>
        <item x="7"/>
        <item x="2"/>
        <item x="15"/>
        <item x="1"/>
        <item x="8"/>
        <item x="0"/>
        <item x="4"/>
        <item x="3"/>
        <item t="default"/>
      </items>
    </pivotField>
    <pivotField dataField="1" numFmtId="164" showAll="0"/>
    <pivotField showAll="0"/>
    <pivotField numFmtId="165" showAll="0"/>
    <pivotField numFmtId="166" showAll="0"/>
    <pivotField showAll="0"/>
    <pivotField showAll="0"/>
    <pivotField showAll="0"/>
    <pivotField axis="axisPage" showAll="0">
      <items count="3">
        <item x="0"/>
        <item x="1"/>
        <item t="default"/>
      </items>
    </pivotField>
  </pivotFields>
  <rowFields count="1">
    <field x="6"/>
  </rowFields>
  <rowItems count="5">
    <i>
      <x/>
    </i>
    <i>
      <x v="1"/>
    </i>
    <i>
      <x v="2"/>
    </i>
    <i>
      <x v="3"/>
    </i>
    <i t="grand">
      <x/>
    </i>
  </rowItems>
  <colFields count="1">
    <field x="-2"/>
  </colFields>
  <colItems count="4">
    <i>
      <x/>
    </i>
    <i i="1">
      <x v="1"/>
    </i>
    <i i="2">
      <x v="2"/>
    </i>
    <i i="3">
      <x v="3"/>
    </i>
  </colItems>
  <pageFields count="1">
    <pageField fld="20" hier="-1"/>
  </pageFields>
  <dataFields count="4">
    <dataField name="Total Employee" fld="0" subtotal="count" baseField="0" baseItem="0"/>
    <dataField name="Min Salary" fld="13" subtotal="min" baseField="0" baseItem="0"/>
    <dataField name="Avg Salary" fld="13" subtotal="average" baseField="0" baseItem="0" numFmtId="167"/>
    <dataField name="Max Salary" fld="13" subtotal="max" baseField="0" baseItem="0"/>
  </dataFields>
  <chartFormats count="1">
    <chartFormat chart="4" format="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4DC03C-7CF5-4F4E-9658-16B70222E11B}" name="Range Income"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7" firstHeaderRow="1" firstDataRow="1" firstDataCol="1"/>
  <pivotFields count="21">
    <pivotField showAll="0"/>
    <pivotField showAll="0"/>
    <pivotField showAll="0"/>
    <pivotField showAll="0"/>
    <pivotField showAll="0"/>
    <pivotField showAll="0"/>
    <pivotField showAll="0"/>
    <pivotField showAll="0"/>
    <pivotField numFmtId="14" showAll="0"/>
    <pivotField numFmtId="3" showAll="0"/>
    <pivotField numFmtId="3" showAll="0"/>
    <pivotField showAll="0">
      <items count="13">
        <item x="0"/>
        <item x="9"/>
        <item x="5"/>
        <item x="4"/>
        <item x="7"/>
        <item x="6"/>
        <item x="3"/>
        <item x="11"/>
        <item x="2"/>
        <item x="10"/>
        <item x="1"/>
        <item x="8"/>
        <item t="default"/>
      </items>
    </pivotField>
    <pivotField numFmtId="1" showAll="0">
      <items count="31">
        <item x="26"/>
        <item x="29"/>
        <item x="17"/>
        <item x="19"/>
        <item x="14"/>
        <item x="27"/>
        <item x="25"/>
        <item x="28"/>
        <item x="6"/>
        <item x="12"/>
        <item x="23"/>
        <item x="10"/>
        <item x="20"/>
        <item x="24"/>
        <item x="16"/>
        <item x="5"/>
        <item x="13"/>
        <item x="22"/>
        <item x="18"/>
        <item x="9"/>
        <item x="21"/>
        <item x="11"/>
        <item x="7"/>
        <item x="2"/>
        <item x="15"/>
        <item x="1"/>
        <item x="8"/>
        <item x="0"/>
        <item x="4"/>
        <item x="3"/>
        <item t="default"/>
      </items>
    </pivotField>
    <pivotField dataField="1" numFmtId="164" showAll="0"/>
    <pivotField axis="axisRow" showAll="0">
      <items count="4">
        <item x="1"/>
        <item x="0"/>
        <item x="2"/>
        <item t="default"/>
      </items>
    </pivotField>
    <pivotField numFmtId="165" showAll="0"/>
    <pivotField numFmtId="166" showAll="0"/>
    <pivotField showAll="0"/>
    <pivotField showAll="0"/>
    <pivotField showAll="0"/>
    <pivotField showAll="0"/>
  </pivotFields>
  <rowFields count="1">
    <field x="14"/>
  </rowFields>
  <rowItems count="4">
    <i>
      <x/>
    </i>
    <i>
      <x v="1"/>
    </i>
    <i>
      <x v="2"/>
    </i>
    <i t="grand">
      <x/>
    </i>
  </rowItems>
  <colItems count="1">
    <i/>
  </colItems>
  <dataFields count="1">
    <dataField name="Average of Annual Salary" fld="13" subtotal="average" baseField="0" baseItem="0" numFmtId="167"/>
  </dataField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4" count="1" selected="0">
            <x v="1"/>
          </reference>
        </references>
      </pivotArea>
    </chartFormat>
    <chartFormat chart="4" format="2">
      <pivotArea type="data" outline="0" fieldPosition="0">
        <references count="2">
          <reference field="4294967294" count="1" selected="0">
            <x v="0"/>
          </reference>
          <reference field="14" count="1" selected="0">
            <x v="2"/>
          </reference>
        </references>
      </pivotArea>
    </chartFormat>
    <chartFormat chart="4" format="3">
      <pivotArea type="data" outline="0" fieldPosition="0">
        <references count="2">
          <reference field="4294967294" count="1" selected="0">
            <x v="0"/>
          </reference>
          <reference field="1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4" count="1" selected="0">
            <x v="0"/>
          </reference>
        </references>
      </pivotArea>
    </chartFormat>
    <chartFormat chart="7" format="6">
      <pivotArea type="data" outline="0" fieldPosition="0">
        <references count="2">
          <reference field="4294967294" count="1" selected="0">
            <x v="0"/>
          </reference>
          <reference field="14" count="1" selected="0">
            <x v="1"/>
          </reference>
        </references>
      </pivotArea>
    </chartFormat>
    <chartFormat chart="7" format="7">
      <pivotArea type="data" outline="0" fieldPosition="0">
        <references count="2">
          <reference field="4294967294" count="1" selected="0">
            <x v="0"/>
          </reference>
          <reference field="14"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14" count="1" selected="0">
            <x v="0"/>
          </reference>
        </references>
      </pivotArea>
    </chartFormat>
    <chartFormat chart="8" format="10">
      <pivotArea type="data" outline="0" fieldPosition="0">
        <references count="2">
          <reference field="4294967294" count="1" selected="0">
            <x v="0"/>
          </reference>
          <reference field="14" count="1" selected="0">
            <x v="1"/>
          </reference>
        </references>
      </pivotArea>
    </chartFormat>
    <chartFormat chart="8" format="1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94EF83-465A-42CA-9CBC-B4870CB5BE42}" name="Region" cacheId="1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rowHeaderCaption="Department">
  <location ref="A3:B6" firstHeaderRow="1" firstDataRow="1" firstDataCol="1" rowPageCount="1" colPageCount="1"/>
  <pivotFields count="21">
    <pivotField dataField="1" showAll="0"/>
    <pivotField showAll="0"/>
    <pivotField axis="axisPage" showAll="0">
      <items count="34">
        <item x="31"/>
        <item x="5"/>
        <item x="3"/>
        <item x="11"/>
        <item x="17"/>
        <item x="22"/>
        <item x="19"/>
        <item x="7"/>
        <item x="14"/>
        <item x="2"/>
        <item x="9"/>
        <item x="21"/>
        <item x="10"/>
        <item x="16"/>
        <item x="20"/>
        <item x="28"/>
        <item x="0"/>
        <item x="30"/>
        <item x="23"/>
        <item x="24"/>
        <item x="12"/>
        <item x="8"/>
        <item x="29"/>
        <item x="27"/>
        <item x="32"/>
        <item x="1"/>
        <item x="15"/>
        <item x="6"/>
        <item x="25"/>
        <item x="26"/>
        <item x="18"/>
        <item x="13"/>
        <item x="4"/>
        <item t="default"/>
      </items>
    </pivotField>
    <pivotField showAll="0"/>
    <pivotField showAll="0"/>
    <pivotField showAll="0"/>
    <pivotField showAll="0"/>
    <pivotField showAll="0"/>
    <pivotField numFmtId="14" showAll="0"/>
    <pivotField numFmtId="3" showAll="0"/>
    <pivotField numFmtId="3" showAll="0"/>
    <pivotField showAll="0">
      <items count="13">
        <item x="0"/>
        <item x="9"/>
        <item x="5"/>
        <item x="4"/>
        <item x="7"/>
        <item x="6"/>
        <item x="3"/>
        <item x="11"/>
        <item x="2"/>
        <item x="10"/>
        <item x="1"/>
        <item x="8"/>
        <item t="default"/>
      </items>
    </pivotField>
    <pivotField numFmtId="1" showAll="0">
      <items count="31">
        <item x="26"/>
        <item x="29"/>
        <item x="17"/>
        <item x="19"/>
        <item x="14"/>
        <item x="27"/>
        <item x="25"/>
        <item x="28"/>
        <item x="6"/>
        <item x="12"/>
        <item x="23"/>
        <item x="10"/>
        <item x="20"/>
        <item x="24"/>
        <item x="16"/>
        <item x="5"/>
        <item x="13"/>
        <item x="22"/>
        <item x="18"/>
        <item x="9"/>
        <item x="21"/>
        <item x="11"/>
        <item x="7"/>
        <item x="2"/>
        <item x="15"/>
        <item x="1"/>
        <item x="8"/>
        <item x="0"/>
        <item x="4"/>
        <item x="3"/>
        <item t="default"/>
      </items>
    </pivotField>
    <pivotField numFmtId="164" showAll="0"/>
    <pivotField showAll="0"/>
    <pivotField numFmtId="165" showAll="0"/>
    <pivotField numFmtId="166" showAll="0"/>
    <pivotField axis="axisRow" showAll="0">
      <items count="4">
        <item x="1"/>
        <item x="2"/>
        <item x="0"/>
        <item t="default"/>
      </items>
    </pivotField>
    <pivotField showAll="0"/>
    <pivotField showAll="0"/>
    <pivotField showAll="0"/>
  </pivotFields>
  <rowFields count="1">
    <field x="17"/>
  </rowFields>
  <rowItems count="3">
    <i>
      <x/>
    </i>
    <i>
      <x v="1"/>
    </i>
    <i>
      <x v="2"/>
    </i>
  </rowItems>
  <colItems count="1">
    <i/>
  </colItems>
  <pageFields count="1">
    <pageField fld="2" hier="-1"/>
  </pageFields>
  <dataFields count="1">
    <dataField name="Total Employee"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A11B69-6710-43A6-8446-7CFFFB9FF143}" name="Gender"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Department">
  <location ref="A3:B6" firstHeaderRow="1" firstDataRow="1" firstDataCol="1"/>
  <pivotFields count="21">
    <pivotField dataField="1" showAll="0"/>
    <pivotField showAll="0"/>
    <pivotField showAll="0"/>
    <pivotField showAll="0"/>
    <pivotField showAll="0"/>
    <pivotField axis="axisRow" showAll="0">
      <items count="3">
        <item x="1"/>
        <item x="0"/>
        <item t="default"/>
      </items>
    </pivotField>
    <pivotField showAll="0"/>
    <pivotField showAll="0"/>
    <pivotField numFmtId="14" showAll="0"/>
    <pivotField numFmtId="3" showAll="0"/>
    <pivotField numFmtId="3" showAll="0"/>
    <pivotField showAll="0">
      <items count="13">
        <item x="0"/>
        <item x="9"/>
        <item x="5"/>
        <item x="4"/>
        <item x="7"/>
        <item x="6"/>
        <item x="3"/>
        <item x="11"/>
        <item x="2"/>
        <item x="10"/>
        <item x="1"/>
        <item x="8"/>
        <item t="default"/>
      </items>
    </pivotField>
    <pivotField numFmtId="1" showAll="0">
      <items count="31">
        <item x="26"/>
        <item x="29"/>
        <item x="17"/>
        <item x="19"/>
        <item x="14"/>
        <item x="27"/>
        <item x="25"/>
        <item x="28"/>
        <item x="6"/>
        <item x="12"/>
        <item x="23"/>
        <item x="10"/>
        <item x="20"/>
        <item x="24"/>
        <item x="16"/>
        <item x="5"/>
        <item x="13"/>
        <item x="22"/>
        <item x="18"/>
        <item x="9"/>
        <item x="21"/>
        <item x="11"/>
        <item x="7"/>
        <item x="2"/>
        <item x="15"/>
        <item x="1"/>
        <item x="8"/>
        <item x="0"/>
        <item x="4"/>
        <item x="3"/>
        <item t="default"/>
      </items>
    </pivotField>
    <pivotField numFmtId="164" showAll="0"/>
    <pivotField showAll="0"/>
    <pivotField numFmtId="165" showAll="0"/>
    <pivotField numFmtId="166" showAll="0"/>
    <pivotField showAll="0"/>
    <pivotField showAll="0"/>
    <pivotField showAll="0"/>
    <pivotField showAll="0"/>
  </pivotFields>
  <rowFields count="1">
    <field x="5"/>
  </rowFields>
  <rowItems count="3">
    <i>
      <x/>
    </i>
    <i>
      <x v="1"/>
    </i>
    <i t="grand">
      <x/>
    </i>
  </rowItems>
  <colItems count="1">
    <i/>
  </colItems>
  <dataFields count="1">
    <dataField name="Total Employee"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8714A2-4DC5-45D1-AC78-268569F3AF9C}" name="Range Income"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Department">
  <location ref="A13:B17" firstHeaderRow="1" firstDataRow="1" firstDataCol="1"/>
  <pivotFields count="21">
    <pivotField showAll="0"/>
    <pivotField showAll="0"/>
    <pivotField showAll="0"/>
    <pivotField showAll="0"/>
    <pivotField showAll="0"/>
    <pivotField showAll="0"/>
    <pivotField showAll="0"/>
    <pivotField showAll="0"/>
    <pivotField numFmtId="14" showAll="0"/>
    <pivotField numFmtId="3" showAll="0"/>
    <pivotField numFmtId="3" showAll="0"/>
    <pivotField showAll="0">
      <items count="13">
        <item x="0"/>
        <item x="9"/>
        <item x="5"/>
        <item x="4"/>
        <item x="7"/>
        <item x="6"/>
        <item x="3"/>
        <item x="11"/>
        <item x="2"/>
        <item x="10"/>
        <item x="1"/>
        <item x="8"/>
        <item t="default"/>
      </items>
    </pivotField>
    <pivotField numFmtId="1" showAll="0">
      <items count="31">
        <item x="26"/>
        <item x="29"/>
        <item x="17"/>
        <item x="19"/>
        <item x="14"/>
        <item x="27"/>
        <item x="25"/>
        <item x="28"/>
        <item x="6"/>
        <item x="12"/>
        <item x="23"/>
        <item x="10"/>
        <item x="20"/>
        <item x="24"/>
        <item x="16"/>
        <item x="5"/>
        <item x="13"/>
        <item x="22"/>
        <item x="18"/>
        <item x="9"/>
        <item x="21"/>
        <item x="11"/>
        <item x="7"/>
        <item x="2"/>
        <item x="15"/>
        <item x="1"/>
        <item x="8"/>
        <item x="0"/>
        <item x="4"/>
        <item x="3"/>
        <item t="default"/>
      </items>
    </pivotField>
    <pivotField dataField="1" numFmtId="164" showAll="0"/>
    <pivotField axis="axisRow" showAll="0">
      <items count="4">
        <item x="1"/>
        <item x="0"/>
        <item x="2"/>
        <item t="default"/>
      </items>
    </pivotField>
    <pivotField numFmtId="165" showAll="0"/>
    <pivotField numFmtId="166" showAll="0"/>
    <pivotField showAll="0"/>
    <pivotField showAll="0"/>
    <pivotField showAll="0"/>
    <pivotField showAll="0"/>
  </pivotFields>
  <rowFields count="1">
    <field x="14"/>
  </rowFields>
  <rowItems count="4">
    <i>
      <x/>
    </i>
    <i>
      <x v="1"/>
    </i>
    <i>
      <x v="2"/>
    </i>
    <i t="grand">
      <x/>
    </i>
  </rowItems>
  <colItems count="1">
    <i/>
  </colItems>
  <dataFields count="1">
    <dataField name="Average of Annual Salary" fld="13" subtotal="average" baseField="0" baseItem="0"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52E82F-3A0B-4B48-9E1E-045B81D2E476}"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Q9:U12" firstHeaderRow="0" firstDataRow="1" firstDataCol="1"/>
  <pivotFields count="21">
    <pivotField dataField="1"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axis="axisRow" showAll="0">
      <items count="3">
        <item x="1"/>
        <item x="0"/>
        <item t="default"/>
      </items>
    </pivotField>
    <pivotField showAll="0"/>
    <pivotField showAll="0"/>
    <pivotField numFmtId="14" showAll="0"/>
    <pivotField numFmtId="3" showAll="0"/>
    <pivotField numFmtId="3" showAll="0"/>
    <pivotField showAll="0">
      <items count="13">
        <item x="0"/>
        <item x="9"/>
        <item x="5"/>
        <item x="4"/>
        <item x="7"/>
        <item x="6"/>
        <item x="3"/>
        <item x="11"/>
        <item x="2"/>
        <item x="10"/>
        <item x="1"/>
        <item x="8"/>
        <item t="default"/>
      </items>
    </pivotField>
    <pivotField numFmtId="1" showAll="0">
      <items count="31">
        <item x="26"/>
        <item x="29"/>
        <item x="17"/>
        <item x="19"/>
        <item x="14"/>
        <item x="27"/>
        <item x="25"/>
        <item x="28"/>
        <item x="6"/>
        <item x="12"/>
        <item x="23"/>
        <item x="10"/>
        <item x="20"/>
        <item x="24"/>
        <item x="16"/>
        <item x="5"/>
        <item x="13"/>
        <item x="22"/>
        <item x="18"/>
        <item x="9"/>
        <item x="21"/>
        <item x="11"/>
        <item x="7"/>
        <item x="2"/>
        <item x="15"/>
        <item x="1"/>
        <item x="8"/>
        <item x="0"/>
        <item x="4"/>
        <item x="3"/>
        <item t="default"/>
      </items>
    </pivotField>
    <pivotField dataField="1" numFmtId="164" showAll="0"/>
    <pivotField showAll="0"/>
    <pivotField numFmtId="165" showAll="0"/>
    <pivotField numFmtId="166" showAll="0"/>
    <pivotField showAll="0"/>
    <pivotField showAll="0"/>
    <pivotField showAll="0"/>
    <pivotField showAll="0"/>
  </pivotFields>
  <rowFields count="1">
    <field x="5"/>
  </rowFields>
  <rowItems count="3">
    <i>
      <x/>
    </i>
    <i>
      <x v="1"/>
    </i>
    <i t="grand">
      <x/>
    </i>
  </rowItems>
  <colFields count="1">
    <field x="-2"/>
  </colFields>
  <colItems count="4">
    <i>
      <x/>
    </i>
    <i i="1">
      <x v="1"/>
    </i>
    <i i="2">
      <x v="2"/>
    </i>
    <i i="3">
      <x v="3"/>
    </i>
  </colItems>
  <dataFields count="4">
    <dataField name="Total Employee" fld="0" subtotal="count" baseField="0" baseItem="0"/>
    <dataField name="Min Salary" fld="13" subtotal="min" baseField="0" baseItem="0"/>
    <dataField name="Avg Salary" fld="13" subtotal="average" baseField="0" baseItem="0" numFmtId="167"/>
    <dataField name="Max Salary" fld="13" subtotal="max" baseField="0" baseItem="0"/>
  </dataFields>
  <chartFormats count="1">
    <chartFormat chart="4" format="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6B2E3D-5AC5-4707-A9D5-37E1BF118C4A}"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9:O14" firstHeaderRow="0" firstDataRow="1" firstDataCol="1"/>
  <pivotFields count="21">
    <pivotField dataField="1"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axis="axisRow" showAll="0">
      <items count="5">
        <item x="3"/>
        <item x="0"/>
        <item x="2"/>
        <item x="1"/>
        <item t="default"/>
      </items>
    </pivotField>
    <pivotField showAll="0"/>
    <pivotField showAll="0"/>
    <pivotField showAll="0"/>
    <pivotField numFmtId="14" showAll="0"/>
    <pivotField numFmtId="3" showAll="0"/>
    <pivotField numFmtId="3" showAll="0"/>
    <pivotField showAll="0">
      <items count="13">
        <item x="0"/>
        <item x="9"/>
        <item x="5"/>
        <item x="4"/>
        <item x="7"/>
        <item x="6"/>
        <item x="3"/>
        <item x="11"/>
        <item x="2"/>
        <item x="10"/>
        <item x="1"/>
        <item x="8"/>
        <item t="default"/>
      </items>
    </pivotField>
    <pivotField numFmtId="1" showAll="0">
      <items count="31">
        <item x="26"/>
        <item x="29"/>
        <item x="17"/>
        <item x="19"/>
        <item x="14"/>
        <item x="27"/>
        <item x="25"/>
        <item x="28"/>
        <item x="6"/>
        <item x="12"/>
        <item x="23"/>
        <item x="10"/>
        <item x="20"/>
        <item x="24"/>
        <item x="16"/>
        <item x="5"/>
        <item x="13"/>
        <item x="22"/>
        <item x="18"/>
        <item x="9"/>
        <item x="21"/>
        <item x="11"/>
        <item x="7"/>
        <item x="2"/>
        <item x="15"/>
        <item x="1"/>
        <item x="8"/>
        <item x="0"/>
        <item x="4"/>
        <item x="3"/>
        <item t="default"/>
      </items>
    </pivotField>
    <pivotField dataField="1" numFmtId="164" showAll="0"/>
    <pivotField showAll="0"/>
    <pivotField numFmtId="165" showAll="0"/>
    <pivotField numFmtId="166" showAll="0"/>
    <pivotField showAll="0"/>
    <pivotField showAll="0"/>
    <pivotField showAll="0"/>
    <pivotField showAll="0"/>
  </pivotFields>
  <rowFields count="1">
    <field x="4"/>
  </rowFields>
  <rowItems count="5">
    <i>
      <x/>
    </i>
    <i>
      <x v="1"/>
    </i>
    <i>
      <x v="2"/>
    </i>
    <i>
      <x v="3"/>
    </i>
    <i t="grand">
      <x/>
    </i>
  </rowItems>
  <colFields count="1">
    <field x="-2"/>
  </colFields>
  <colItems count="4">
    <i>
      <x/>
    </i>
    <i i="1">
      <x v="1"/>
    </i>
    <i i="2">
      <x v="2"/>
    </i>
    <i i="3">
      <x v="3"/>
    </i>
  </colItems>
  <dataFields count="4">
    <dataField name="Total Employee" fld="0" subtotal="count" baseField="0" baseItem="0"/>
    <dataField name="Min Salary" fld="13" subtotal="min" baseField="0" baseItem="0"/>
    <dataField name="Avg Salary" fld="13" subtotal="average" baseField="0" baseItem="0" numFmtId="167"/>
    <dataField name="Max Salary" fld="13" subtotal="max" baseField="0" baseItem="0"/>
  </dataFields>
  <chartFormats count="1">
    <chartFormat chart="4" format="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21734B-37A7-4976-8ADD-9B0EA26BA445}"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20:O28" firstHeaderRow="0" firstDataRow="1" firstDataCol="1"/>
  <pivotFields count="21">
    <pivotField dataField="1" showAll="0"/>
    <pivotField showAll="0"/>
    <pivotField showAll="0" sortType="descending">
      <autoSortScope>
        <pivotArea dataOnly="0" outline="0" fieldPosition="0">
          <references count="1">
            <reference field="4294967294" count="1" selected="0">
              <x v="0"/>
            </reference>
          </references>
        </pivotArea>
      </autoSortScope>
    </pivotField>
    <pivotField axis="axisRow" showAll="0">
      <items count="8">
        <item x="0"/>
        <item x="1"/>
        <item x="2"/>
        <item x="3"/>
        <item x="4"/>
        <item x="5"/>
        <item x="6"/>
        <item t="default"/>
      </items>
    </pivotField>
    <pivotField showAll="0"/>
    <pivotField showAll="0"/>
    <pivotField showAll="0"/>
    <pivotField showAll="0"/>
    <pivotField numFmtId="14" showAll="0"/>
    <pivotField numFmtId="3" showAll="0"/>
    <pivotField numFmtId="3" showAll="0"/>
    <pivotField showAll="0">
      <items count="13">
        <item x="0"/>
        <item x="9"/>
        <item x="5"/>
        <item x="4"/>
        <item x="7"/>
        <item x="6"/>
        <item x="3"/>
        <item x="11"/>
        <item x="2"/>
        <item x="10"/>
        <item x="1"/>
        <item x="8"/>
        <item t="default"/>
      </items>
    </pivotField>
    <pivotField numFmtId="1" showAll="0">
      <items count="31">
        <item x="26"/>
        <item x="29"/>
        <item x="17"/>
        <item x="19"/>
        <item x="14"/>
        <item x="27"/>
        <item x="25"/>
        <item x="28"/>
        <item x="6"/>
        <item x="12"/>
        <item x="23"/>
        <item x="10"/>
        <item x="20"/>
        <item x="24"/>
        <item x="16"/>
        <item x="5"/>
        <item x="13"/>
        <item x="22"/>
        <item x="18"/>
        <item x="9"/>
        <item x="21"/>
        <item x="11"/>
        <item x="7"/>
        <item x="2"/>
        <item x="15"/>
        <item x="1"/>
        <item x="8"/>
        <item x="0"/>
        <item x="4"/>
        <item x="3"/>
        <item t="default"/>
      </items>
    </pivotField>
    <pivotField dataField="1" numFmtId="164" showAll="0"/>
    <pivotField showAll="0"/>
    <pivotField numFmtId="165" showAll="0"/>
    <pivotField numFmtId="166" showAll="0"/>
    <pivotField showAll="0"/>
    <pivotField showAll="0"/>
    <pivotField showAll="0"/>
    <pivotField showAll="0"/>
  </pivotFields>
  <rowFields count="1">
    <field x="3"/>
  </rowFields>
  <rowItems count="8">
    <i>
      <x/>
    </i>
    <i>
      <x v="1"/>
    </i>
    <i>
      <x v="2"/>
    </i>
    <i>
      <x v="3"/>
    </i>
    <i>
      <x v="4"/>
    </i>
    <i>
      <x v="5"/>
    </i>
    <i>
      <x v="6"/>
    </i>
    <i t="grand">
      <x/>
    </i>
  </rowItems>
  <colFields count="1">
    <field x="-2"/>
  </colFields>
  <colItems count="4">
    <i>
      <x/>
    </i>
    <i i="1">
      <x v="1"/>
    </i>
    <i i="2">
      <x v="2"/>
    </i>
    <i i="3">
      <x v="3"/>
    </i>
  </colItems>
  <dataFields count="4">
    <dataField name="Total Employee" fld="0" subtotal="count" baseField="0" baseItem="0"/>
    <dataField name="Min Salary" fld="13" subtotal="min" baseField="0" baseItem="0"/>
    <dataField name="Avg Salary" fld="13" subtotal="average" baseField="0" baseItem="0" numFmtId="167"/>
    <dataField name="Max Salary" fld="13" subtotal="max" baseField="0" baseItem="0"/>
  </dataFields>
  <chartFormats count="1">
    <chartFormat chart="4" format="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4B54A7C-F744-4EDA-BC72-910F41136555}" name="Job Title &amp; Salary"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9:I43" firstHeaderRow="0" firstDataRow="1" firstDataCol="1"/>
  <pivotFields count="21">
    <pivotField dataField="1" showAll="0"/>
    <pivotField showAll="0"/>
    <pivotField axis="axisRow" showAll="0" sortType="descending">
      <items count="34">
        <item x="31"/>
        <item x="5"/>
        <item x="3"/>
        <item x="11"/>
        <item x="17"/>
        <item x="22"/>
        <item x="19"/>
        <item x="7"/>
        <item x="14"/>
        <item x="2"/>
        <item x="9"/>
        <item x="21"/>
        <item x="10"/>
        <item x="16"/>
        <item x="20"/>
        <item x="28"/>
        <item x="0"/>
        <item x="30"/>
        <item x="23"/>
        <item x="24"/>
        <item x="12"/>
        <item x="8"/>
        <item x="29"/>
        <item x="27"/>
        <item x="32"/>
        <item x="1"/>
        <item x="15"/>
        <item x="6"/>
        <item x="25"/>
        <item x="26"/>
        <item x="18"/>
        <item x="13"/>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14" showAll="0"/>
    <pivotField numFmtId="3" showAll="0"/>
    <pivotField numFmtId="3" showAll="0"/>
    <pivotField showAll="0">
      <items count="13">
        <item x="0"/>
        <item x="9"/>
        <item x="5"/>
        <item x="4"/>
        <item x="7"/>
        <item x="6"/>
        <item x="3"/>
        <item x="11"/>
        <item x="2"/>
        <item x="10"/>
        <item x="1"/>
        <item x="8"/>
        <item t="default"/>
      </items>
    </pivotField>
    <pivotField numFmtId="1" showAll="0">
      <items count="31">
        <item x="26"/>
        <item x="29"/>
        <item x="17"/>
        <item x="19"/>
        <item x="14"/>
        <item x="27"/>
        <item x="25"/>
        <item x="28"/>
        <item x="6"/>
        <item x="12"/>
        <item x="23"/>
        <item x="10"/>
        <item x="20"/>
        <item x="24"/>
        <item x="16"/>
        <item x="5"/>
        <item x="13"/>
        <item x="22"/>
        <item x="18"/>
        <item x="9"/>
        <item x="21"/>
        <item x="11"/>
        <item x="7"/>
        <item x="2"/>
        <item x="15"/>
        <item x="1"/>
        <item x="8"/>
        <item x="0"/>
        <item x="4"/>
        <item x="3"/>
        <item t="default"/>
      </items>
    </pivotField>
    <pivotField dataField="1" numFmtId="164" showAll="0"/>
    <pivotField showAll="0"/>
    <pivotField numFmtId="165" showAll="0"/>
    <pivotField numFmtId="166" showAll="0"/>
    <pivotField showAll="0"/>
    <pivotField showAll="0"/>
    <pivotField showAll="0"/>
    <pivotField showAll="0"/>
  </pivotFields>
  <rowFields count="1">
    <field x="2"/>
  </rowFields>
  <rowItems count="34">
    <i>
      <x v="9"/>
    </i>
    <i>
      <x v="27"/>
    </i>
    <i>
      <x v="32"/>
    </i>
    <i>
      <x v="16"/>
    </i>
    <i>
      <x v="25"/>
    </i>
    <i>
      <x v="2"/>
    </i>
    <i>
      <x v="1"/>
    </i>
    <i>
      <x v="12"/>
    </i>
    <i>
      <x/>
    </i>
    <i>
      <x v="6"/>
    </i>
    <i>
      <x v="21"/>
    </i>
    <i>
      <x v="10"/>
    </i>
    <i>
      <x v="8"/>
    </i>
    <i>
      <x v="4"/>
    </i>
    <i>
      <x v="11"/>
    </i>
    <i>
      <x v="18"/>
    </i>
    <i>
      <x v="30"/>
    </i>
    <i>
      <x v="26"/>
    </i>
    <i>
      <x v="13"/>
    </i>
    <i>
      <x v="5"/>
    </i>
    <i>
      <x v="28"/>
    </i>
    <i>
      <x v="29"/>
    </i>
    <i>
      <x v="7"/>
    </i>
    <i>
      <x v="23"/>
    </i>
    <i>
      <x v="31"/>
    </i>
    <i>
      <x v="20"/>
    </i>
    <i>
      <x v="15"/>
    </i>
    <i>
      <x v="14"/>
    </i>
    <i>
      <x v="22"/>
    </i>
    <i>
      <x v="17"/>
    </i>
    <i>
      <x v="24"/>
    </i>
    <i>
      <x v="3"/>
    </i>
    <i>
      <x v="19"/>
    </i>
    <i t="grand">
      <x/>
    </i>
  </rowItems>
  <colFields count="1">
    <field x="-2"/>
  </colFields>
  <colItems count="4">
    <i>
      <x/>
    </i>
    <i i="1">
      <x v="1"/>
    </i>
    <i i="2">
      <x v="2"/>
    </i>
    <i i="3">
      <x v="3"/>
    </i>
  </colItems>
  <dataFields count="4">
    <dataField name="Total Employee" fld="0" subtotal="count" baseField="0" baseItem="0"/>
    <dataField name="Min Salary" fld="13" subtotal="min" baseField="0" baseItem="0"/>
    <dataField name="Avg Salary" fld="13" subtotal="average" baseField="0" baseItem="0" numFmtId="167"/>
    <dataField name="Max Salary" fld="13" subtotal="max" baseField="0" baseItem="0"/>
  </dataFields>
  <formats count="2">
    <format dxfId="15">
      <pivotArea collapsedLevelsAreSubtotals="1" fieldPosition="0">
        <references count="2">
          <reference field="4294967294" count="1" selected="0">
            <x v="1"/>
          </reference>
          <reference field="2" count="1">
            <x v="0"/>
          </reference>
        </references>
      </pivotArea>
    </format>
    <format dxfId="14">
      <pivotArea collapsedLevelsAreSubtotals="1" fieldPosition="0">
        <references count="2">
          <reference field="4294967294" count="1" selected="0">
            <x v="3"/>
          </reference>
          <reference field="2" count="1">
            <x v="0"/>
          </reference>
        </references>
      </pivotArea>
    </format>
  </formats>
  <conditionalFormats count="10">
    <conditionalFormat priority="11">
      <pivotAreas count="1">
        <pivotArea type="data" collapsedLevelsAreSubtotals="1" fieldPosition="0">
          <references count="2">
            <reference field="4294967294" count="1" selected="0">
              <x v="3"/>
            </reference>
            <reference field="2" count="33">
              <x v="0"/>
              <x v="1"/>
              <x v="2"/>
              <x v="3"/>
              <x v="4"/>
              <x v="5"/>
              <x v="6"/>
              <x v="7"/>
              <x v="8"/>
              <x v="9"/>
              <x v="10"/>
              <x v="11"/>
              <x v="12"/>
              <x v="13"/>
              <x v="14"/>
              <x v="15"/>
              <x v="16"/>
              <x v="17"/>
              <x v="18"/>
              <x v="19"/>
              <x v="20"/>
              <x v="21"/>
              <x v="22"/>
              <x v="23"/>
              <x v="24"/>
              <x v="25"/>
              <x v="26"/>
              <x v="27"/>
              <x v="28"/>
              <x v="29"/>
              <x v="30"/>
              <x v="31"/>
              <x v="32"/>
            </reference>
          </references>
        </pivotArea>
      </pivotAreas>
    </conditionalFormat>
    <conditionalFormat priority="12">
      <pivotAreas count="1">
        <pivotArea type="data" collapsedLevelsAreSubtotals="1" fieldPosition="0">
          <references count="2">
            <reference field="4294967294" count="1" selected="0">
              <x v="3"/>
            </reference>
            <reference field="2" count="33">
              <x v="0"/>
              <x v="1"/>
              <x v="2"/>
              <x v="3"/>
              <x v="4"/>
              <x v="5"/>
              <x v="6"/>
              <x v="7"/>
              <x v="8"/>
              <x v="9"/>
              <x v="10"/>
              <x v="11"/>
              <x v="12"/>
              <x v="13"/>
              <x v="14"/>
              <x v="15"/>
              <x v="16"/>
              <x v="17"/>
              <x v="18"/>
              <x v="19"/>
              <x v="20"/>
              <x v="21"/>
              <x v="22"/>
              <x v="23"/>
              <x v="24"/>
              <x v="25"/>
              <x v="26"/>
              <x v="27"/>
              <x v="28"/>
              <x v="29"/>
              <x v="30"/>
              <x v="31"/>
              <x v="32"/>
            </reference>
          </references>
        </pivotArea>
      </pivotAreas>
    </conditionalFormat>
    <conditionalFormat priority="13">
      <pivotAreas count="1">
        <pivotArea type="data" collapsedLevelsAreSubtotals="1" fieldPosition="0">
          <references count="2">
            <reference field="4294967294" count="1" selected="0">
              <x v="3"/>
            </reference>
            <reference field="2" count="33">
              <x v="0"/>
              <x v="1"/>
              <x v="2"/>
              <x v="3"/>
              <x v="4"/>
              <x v="5"/>
              <x v="6"/>
              <x v="7"/>
              <x v="8"/>
              <x v="9"/>
              <x v="10"/>
              <x v="11"/>
              <x v="12"/>
              <x v="13"/>
              <x v="14"/>
              <x v="15"/>
              <x v="16"/>
              <x v="17"/>
              <x v="18"/>
              <x v="19"/>
              <x v="20"/>
              <x v="21"/>
              <x v="22"/>
              <x v="23"/>
              <x v="24"/>
              <x v="25"/>
              <x v="26"/>
              <x v="27"/>
              <x v="28"/>
              <x v="29"/>
              <x v="30"/>
              <x v="31"/>
              <x v="32"/>
            </reference>
          </references>
        </pivotArea>
      </pivotAreas>
    </conditionalFormat>
    <conditionalFormat priority="14">
      <pivotAreas count="1">
        <pivotArea type="data" collapsedLevelsAreSubtotals="1" fieldPosition="0">
          <references count="2">
            <reference field="4294967294" count="1" selected="0">
              <x v="1"/>
            </reference>
            <reference field="2" count="33">
              <x v="0"/>
              <x v="1"/>
              <x v="2"/>
              <x v="3"/>
              <x v="4"/>
              <x v="5"/>
              <x v="6"/>
              <x v="7"/>
              <x v="8"/>
              <x v="9"/>
              <x v="10"/>
              <x v="11"/>
              <x v="12"/>
              <x v="13"/>
              <x v="14"/>
              <x v="15"/>
              <x v="16"/>
              <x v="17"/>
              <x v="18"/>
              <x v="19"/>
              <x v="20"/>
              <x v="21"/>
              <x v="22"/>
              <x v="23"/>
              <x v="24"/>
              <x v="25"/>
              <x v="26"/>
              <x v="27"/>
              <x v="28"/>
              <x v="29"/>
              <x v="30"/>
              <x v="31"/>
              <x v="32"/>
            </reference>
          </references>
        </pivotArea>
      </pivotAreas>
    </conditionalFormat>
    <conditionalFormat priority="15">
      <pivotAreas count="1">
        <pivotArea type="data" collapsedLevelsAreSubtotals="1" fieldPosition="0">
          <references count="2">
            <reference field="4294967294" count="1" selected="0">
              <x v="1"/>
            </reference>
            <reference field="2" count="33">
              <x v="0"/>
              <x v="1"/>
              <x v="2"/>
              <x v="3"/>
              <x v="4"/>
              <x v="5"/>
              <x v="6"/>
              <x v="7"/>
              <x v="8"/>
              <x v="9"/>
              <x v="10"/>
              <x v="11"/>
              <x v="12"/>
              <x v="13"/>
              <x v="14"/>
              <x v="15"/>
              <x v="16"/>
              <x v="17"/>
              <x v="18"/>
              <x v="19"/>
              <x v="20"/>
              <x v="21"/>
              <x v="22"/>
              <x v="23"/>
              <x v="24"/>
              <x v="25"/>
              <x v="26"/>
              <x v="27"/>
              <x v="28"/>
              <x v="29"/>
              <x v="30"/>
              <x v="31"/>
              <x v="32"/>
            </reference>
          </references>
        </pivotArea>
      </pivotAreas>
    </conditionalFormat>
    <conditionalFormat priority="16">
      <pivotAreas count="1">
        <pivotArea type="data" collapsedLevelsAreSubtotals="1" fieldPosition="0">
          <references count="2">
            <reference field="4294967294" count="1" selected="0">
              <x v="1"/>
            </reference>
            <reference field="2" count="33">
              <x v="0"/>
              <x v="1"/>
              <x v="2"/>
              <x v="3"/>
              <x v="4"/>
              <x v="5"/>
              <x v="6"/>
              <x v="7"/>
              <x v="8"/>
              <x v="9"/>
              <x v="10"/>
              <x v="11"/>
              <x v="12"/>
              <x v="13"/>
              <x v="14"/>
              <x v="15"/>
              <x v="16"/>
              <x v="17"/>
              <x v="18"/>
              <x v="19"/>
              <x v="20"/>
              <x v="21"/>
              <x v="22"/>
              <x v="23"/>
              <x v="24"/>
              <x v="25"/>
              <x v="26"/>
              <x v="27"/>
              <x v="28"/>
              <x v="29"/>
              <x v="30"/>
              <x v="31"/>
              <x v="32"/>
            </reference>
          </references>
        </pivotArea>
      </pivotAreas>
    </conditionalFormat>
    <conditionalFormat priority="17">
      <pivotAreas count="1">
        <pivotArea type="data" collapsedLevelsAreSubtotals="1" fieldPosition="0">
          <references count="2">
            <reference field="4294967294" count="1" selected="0">
              <x v="2"/>
            </reference>
            <reference field="2" count="33">
              <x v="0"/>
              <x v="1"/>
              <x v="2"/>
              <x v="3"/>
              <x v="4"/>
              <x v="5"/>
              <x v="6"/>
              <x v="7"/>
              <x v="8"/>
              <x v="9"/>
              <x v="10"/>
              <x v="11"/>
              <x v="12"/>
              <x v="13"/>
              <x v="14"/>
              <x v="15"/>
              <x v="16"/>
              <x v="17"/>
              <x v="18"/>
              <x v="19"/>
              <x v="20"/>
              <x v="21"/>
              <x v="22"/>
              <x v="23"/>
              <x v="24"/>
              <x v="25"/>
              <x v="26"/>
              <x v="27"/>
              <x v="28"/>
              <x v="29"/>
              <x v="30"/>
              <x v="31"/>
              <x v="32"/>
            </reference>
          </references>
        </pivotArea>
      </pivotAreas>
    </conditionalFormat>
    <conditionalFormat priority="18">
      <pivotAreas count="1">
        <pivotArea type="data" collapsedLevelsAreSubtotals="1" fieldPosition="0">
          <references count="2">
            <reference field="4294967294" count="1" selected="0">
              <x v="2"/>
            </reference>
            <reference field="2" count="33">
              <x v="0"/>
              <x v="1"/>
              <x v="2"/>
              <x v="3"/>
              <x v="4"/>
              <x v="5"/>
              <x v="6"/>
              <x v="7"/>
              <x v="8"/>
              <x v="9"/>
              <x v="10"/>
              <x v="11"/>
              <x v="12"/>
              <x v="13"/>
              <x v="14"/>
              <x v="15"/>
              <x v="16"/>
              <x v="17"/>
              <x v="18"/>
              <x v="19"/>
              <x v="20"/>
              <x v="21"/>
              <x v="22"/>
              <x v="23"/>
              <x v="24"/>
              <x v="25"/>
              <x v="26"/>
              <x v="27"/>
              <x v="28"/>
              <x v="29"/>
              <x v="30"/>
              <x v="31"/>
              <x v="32"/>
            </reference>
          </references>
        </pivotArea>
      </pivotAreas>
    </conditionalFormat>
    <conditionalFormat priority="19">
      <pivotAreas count="1">
        <pivotArea type="data" collapsedLevelsAreSubtotals="1" fieldPosition="0">
          <references count="2">
            <reference field="4294967294" count="1" selected="0">
              <x v="2"/>
            </reference>
            <reference field="2" count="33">
              <x v="0"/>
              <x v="1"/>
              <x v="2"/>
              <x v="3"/>
              <x v="4"/>
              <x v="5"/>
              <x v="6"/>
              <x v="7"/>
              <x v="8"/>
              <x v="9"/>
              <x v="10"/>
              <x v="11"/>
              <x v="12"/>
              <x v="13"/>
              <x v="14"/>
              <x v="15"/>
              <x v="16"/>
              <x v="17"/>
              <x v="18"/>
              <x v="19"/>
              <x v="20"/>
              <x v="21"/>
              <x v="22"/>
              <x v="23"/>
              <x v="24"/>
              <x v="25"/>
              <x v="26"/>
              <x v="27"/>
              <x v="28"/>
              <x v="29"/>
              <x v="30"/>
              <x v="31"/>
              <x v="32"/>
            </reference>
          </references>
        </pivotArea>
      </pivotAreas>
    </conditionalFormat>
    <conditionalFormat priority="20">
      <pivotAreas count="1">
        <pivotArea type="data" collapsedLevelsAreSubtotals="1" fieldPosition="0">
          <references count="2">
            <reference field="4294967294" count="1" selected="0">
              <x v="0"/>
            </reference>
            <reference field="2" count="33">
              <x v="0"/>
              <x v="1"/>
              <x v="2"/>
              <x v="3"/>
              <x v="4"/>
              <x v="5"/>
              <x v="6"/>
              <x v="7"/>
              <x v="8"/>
              <x v="9"/>
              <x v="10"/>
              <x v="11"/>
              <x v="12"/>
              <x v="13"/>
              <x v="14"/>
              <x v="15"/>
              <x v="16"/>
              <x v="17"/>
              <x v="18"/>
              <x v="19"/>
              <x v="20"/>
              <x v="21"/>
              <x v="22"/>
              <x v="23"/>
              <x v="24"/>
              <x v="25"/>
              <x v="26"/>
              <x v="27"/>
              <x v="28"/>
              <x v="29"/>
              <x v="30"/>
              <x v="31"/>
              <x v="32"/>
            </reference>
          </references>
        </pivotArea>
      </pivotAreas>
    </conditionalFormat>
  </conditionalFormats>
  <chartFormats count="1">
    <chartFormat chart="4" format="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DB003187-7EB9-4881-89CC-526FBED2BE08}" sourceName="Month Name">
  <pivotTables>
    <pivotTable tabId="5" name="Gender"/>
    <pivotTable tabId="5" name="Range Income"/>
    <pivotTable tabId="4" name="Region"/>
    <pivotTable tabId="2" name="Department"/>
    <pivotTable tabId="2" name="Range Income"/>
    <pivotTable tabId="7" name="Job Title &amp; Salary"/>
    <pivotTable tabId="7" name="PivotTable1"/>
    <pivotTable tabId="7" name="PivotTable2"/>
    <pivotTable tabId="7" name="PivotTable3"/>
    <pivotTable tabId="7" name="PivotTable4"/>
    <pivotTable tabId="7" name="PivotTable5"/>
    <pivotTable tabId="8" name="PivotTable5"/>
    <pivotTable tabId="8" name="PivotTable4"/>
    <pivotTable tabId="8" name="PivotTable3"/>
    <pivotTable tabId="8" name="PivotTable2"/>
    <pivotTable tabId="8" name="PivotTable1"/>
    <pivotTable tabId="8" name="Job Title &amp; Salary"/>
  </pivotTables>
  <data>
    <tabular pivotCacheId="422447031">
      <items count="12">
        <i x="0" s="1"/>
        <i x="9" s="1"/>
        <i x="5" s="1"/>
        <i x="4" s="1"/>
        <i x="7" s="1"/>
        <i x="6" s="1"/>
        <i x="3" s="1"/>
        <i x="11" s="1"/>
        <i x="2" s="1"/>
        <i x="10" s="1"/>
        <i x="1"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FE42D9E-510A-449B-B3AA-A2E02CF2D4C7}" sourceName="Year">
  <pivotTables>
    <pivotTable tabId="5" name="Range Income"/>
    <pivotTable tabId="5" name="Gender"/>
    <pivotTable tabId="4" name="Region"/>
    <pivotTable tabId="2" name="Department"/>
    <pivotTable tabId="2" name="Range Income"/>
    <pivotTable tabId="7" name="Job Title &amp; Salary"/>
    <pivotTable tabId="7" name="PivotTable1"/>
    <pivotTable tabId="7" name="PivotTable2"/>
    <pivotTable tabId="7" name="PivotTable3"/>
    <pivotTable tabId="7" name="PivotTable4"/>
    <pivotTable tabId="7" name="PivotTable5"/>
    <pivotTable tabId="8" name="PivotTable5"/>
    <pivotTable tabId="8" name="PivotTable4"/>
    <pivotTable tabId="8" name="PivotTable3"/>
    <pivotTable tabId="8" name="PivotTable2"/>
    <pivotTable tabId="8" name="PivotTable1"/>
    <pivotTable tabId="8" name="Job Title &amp; Salary"/>
  </pivotTables>
  <data>
    <tabular pivotCacheId="422447031">
      <items count="30">
        <i x="26" s="1"/>
        <i x="29" s="1"/>
        <i x="17" s="1"/>
        <i x="19" s="1"/>
        <i x="14" s="1"/>
        <i x="27" s="1"/>
        <i x="25" s="1"/>
        <i x="28" s="1"/>
        <i x="6" s="1"/>
        <i x="12" s="1"/>
        <i x="23" s="1"/>
        <i x="10" s="1"/>
        <i x="20" s="1"/>
        <i x="24" s="1"/>
        <i x="16" s="1"/>
        <i x="5" s="1"/>
        <i x="13" s="1"/>
        <i x="22" s="1"/>
        <i x="18" s="1"/>
        <i x="9" s="1"/>
        <i x="21" s="1"/>
        <i x="11" s="1"/>
        <i x="7" s="1"/>
        <i x="2" s="1"/>
        <i x="15" s="1"/>
        <i x="1" s="1"/>
        <i x="8"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A19CAE81-A489-4043-8175-2274B43D304B}" cache="Slicer_Month_Name" caption="Hire Month" columnCount="4" rowHeight="241300"/>
  <slicer name="Year" xr10:uid="{63B7E0B9-ABE9-4424-A796-2E8273829A1A}" cache="Slicer_Year" caption="Year" startItem="12" columnCoun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U1001" totalsRowShown="0" headerRowDxfId="11">
  <autoFilter ref="A1:U1001" xr:uid="{D7CA8898-8363-4905-AB67-C7A42F7FDBFA}"/>
  <sortState xmlns:xlrd2="http://schemas.microsoft.com/office/spreadsheetml/2017/richdata2" ref="A2:T1001">
    <sortCondition ref="D1:D1001"/>
  </sortState>
  <tableColumns count="21">
    <tableColumn id="1" xr3:uid="{C53A9B11-526E-4544-9240-8F1BF85C6750}" name="EE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10"/>
    <tableColumn id="17" xr3:uid="{0440FAB1-A750-47B2-94E1-87CAD472352C}" name="Day" dataDxfId="9">
      <calculatedColumnFormula>DAY(TBL_Employees[[#This Row],[Hire Date]])</calculatedColumnFormula>
    </tableColumn>
    <tableColumn id="16" xr3:uid="{6650B890-BA7A-41D3-A30B-69CA4E689765}" name="Month" dataDxfId="8">
      <calculatedColumnFormula>MONTH(TBL_Employees[[#This Row],[Hire Date]])</calculatedColumnFormula>
    </tableColumn>
    <tableColumn id="19" xr3:uid="{0BF82073-9A6B-4B4B-B722-FF6A28BC12DA}" name="Month Name" dataDxfId="7">
      <calculatedColumnFormula>_xlfn.SWITCH(TBL_Employees[[#This Row],[Month]],1,"JAN",2,"FEB",3,"MAR",4,"APR",5,"MAY",6,"JUN",7,"JUL",8,"AUG",9,"SEP",10,"OCT",11,"NOV",12,"DES")</calculatedColumnFormula>
    </tableColumn>
    <tableColumn id="15" xr3:uid="{2D7B59FA-E099-4D33-A479-DF8C287F1B5D}" name="Year" dataDxfId="6">
      <calculatedColumnFormula>YEAR(TBL_Employees[[#This Row],[Hire Date]])</calculatedColumnFormula>
    </tableColumn>
    <tableColumn id="10" xr3:uid="{CA3B0D4F-FCC2-4967-BC8E-979F23AA32F2}" name="Annual Salary" dataDxfId="5"/>
    <tableColumn id="20" xr3:uid="{358DB355-3B99-4E28-ABEA-64C4DB414B14}" name="Range Salary" dataDxfId="4">
      <calculatedColumnFormula>_xlfn.SWITCH(TRUE(),TBL_Employees[[#This Row],[Annual Salary]]&gt;140000,"HIGH INCOME",AND(TBL_Employees[[#This Row],[Annual Salary]]&gt;=70000,TBL_Employees[[#This Row],[Annual Salary]]&lt;=140000),"MIDDLE INCOME",TBL_Employees[[#This Row],[Annual Salary]]&lt;70000,"LOW INCOME")</calculatedColumnFormula>
    </tableColumn>
    <tableColumn id="11" xr3:uid="{84DC6F9B-C840-4378-9E1C-BEB4EB18E284}" name="Bonus %" dataDxfId="3"/>
    <tableColumn id="21" xr3:uid="{E5851471-3589-4019-8C3D-9E02D1053522}" name="Bonus ($)" dataDxfId="2">
      <calculatedColumnFormula>TBL_Employees[[#This Row],[Bonus %]]*TBL_Employees[[#This Row],[Annual Salary]]</calculatedColumnFormula>
    </tableColumn>
    <tableColumn id="12" xr3:uid="{CE1EEE5A-39A1-487E-BBC4-1A7B33DC7D56}" name="Country"/>
    <tableColumn id="13" xr3:uid="{7A08E8D1-8DAD-46E1-B6BA-B9ED0ABD69C7}" name="City"/>
    <tableColumn id="14" xr3:uid="{C7E08E0D-5677-461D-982F-21737E3F492B}" name="Exit Date" dataDxfId="1"/>
    <tableColumn id="24" xr3:uid="{6DD4368F-CB5A-4E8F-8627-FE110C710E67}" name="Employed" dataDxfId="0">
      <calculatedColumnFormula>IF(TBL_Employees[[#This Row],[Exit Date]]="","Employed","Resign")</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8.xml"/><Relationship Id="rId7" Type="http://schemas.openxmlformats.org/officeDocument/2006/relationships/drawing" Target="../drawings/drawing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4.xml"/><Relationship Id="rId7" Type="http://schemas.openxmlformats.org/officeDocument/2006/relationships/drawing" Target="../drawings/drawing3.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F824E-9E30-4988-9C85-DCEC8F9DA173}">
  <dimension ref="A3:K27"/>
  <sheetViews>
    <sheetView workbookViewId="0">
      <selection activeCell="E10" sqref="E10"/>
    </sheetView>
  </sheetViews>
  <sheetFormatPr defaultRowHeight="15" x14ac:dyDescent="0.25"/>
  <cols>
    <col min="1" max="1" width="15.5703125" bestFit="1" customWidth="1"/>
    <col min="2" max="2" width="23.42578125" bestFit="1" customWidth="1"/>
    <col min="3" max="3" width="10.28515625" bestFit="1" customWidth="1"/>
    <col min="4" max="4" width="10" bestFit="1" customWidth="1"/>
    <col min="5" max="5" width="10.5703125" bestFit="1" customWidth="1"/>
    <col min="8" max="8" width="16.85546875" bestFit="1" customWidth="1"/>
    <col min="9" max="9" width="14.85546875" bestFit="1" customWidth="1"/>
  </cols>
  <sheetData>
    <row r="3" spans="1:2" x14ac:dyDescent="0.25">
      <c r="A3" s="15" t="s">
        <v>1990</v>
      </c>
      <c r="B3" t="s">
        <v>1995</v>
      </c>
    </row>
    <row r="4" spans="1:2" x14ac:dyDescent="0.25">
      <c r="A4" s="7" t="s">
        <v>1991</v>
      </c>
      <c r="B4" s="16">
        <v>185777.53146853147</v>
      </c>
    </row>
    <row r="5" spans="1:2" x14ac:dyDescent="0.25">
      <c r="A5" s="7" t="s">
        <v>1993</v>
      </c>
      <c r="B5" s="16">
        <v>97160.680497925307</v>
      </c>
    </row>
    <row r="6" spans="1:2" x14ac:dyDescent="0.25">
      <c r="A6" s="7" t="s">
        <v>1992</v>
      </c>
      <c r="B6" s="16">
        <v>57127.340517241377</v>
      </c>
    </row>
    <row r="7" spans="1:2" x14ac:dyDescent="0.25">
      <c r="A7" s="7" t="s">
        <v>1994</v>
      </c>
      <c r="B7" s="16">
        <v>113217.36500000001</v>
      </c>
    </row>
    <row r="18" spans="8:11" x14ac:dyDescent="0.25">
      <c r="H18" s="15" t="s">
        <v>2</v>
      </c>
      <c r="I18" t="s">
        <v>2000</v>
      </c>
    </row>
    <row r="20" spans="8:11" x14ac:dyDescent="0.25">
      <c r="H20" s="15" t="s">
        <v>3</v>
      </c>
      <c r="I20" t="s">
        <v>1998</v>
      </c>
    </row>
    <row r="21" spans="8:11" x14ac:dyDescent="0.25">
      <c r="H21" s="7" t="s">
        <v>65</v>
      </c>
      <c r="I21" s="18">
        <v>96</v>
      </c>
      <c r="J21" t="str">
        <f>H21</f>
        <v>Accounting</v>
      </c>
      <c r="K21">
        <f>I21</f>
        <v>96</v>
      </c>
    </row>
    <row r="22" spans="8:11" x14ac:dyDescent="0.25">
      <c r="H22" s="7" t="s">
        <v>31</v>
      </c>
      <c r="I22" s="18">
        <v>158</v>
      </c>
      <c r="J22" t="str">
        <f t="shared" ref="J22:J27" si="0">H22</f>
        <v>Engineering</v>
      </c>
      <c r="K22">
        <f t="shared" ref="K22:K27" si="1">I22</f>
        <v>158</v>
      </c>
    </row>
    <row r="23" spans="8:11" x14ac:dyDescent="0.25">
      <c r="H23" s="7" t="s">
        <v>15</v>
      </c>
      <c r="I23" s="18">
        <v>120</v>
      </c>
      <c r="J23" t="str">
        <f t="shared" si="0"/>
        <v>Finance</v>
      </c>
      <c r="K23">
        <f t="shared" si="1"/>
        <v>120</v>
      </c>
    </row>
    <row r="24" spans="8:11" x14ac:dyDescent="0.25">
      <c r="H24" s="7" t="s">
        <v>23</v>
      </c>
      <c r="I24" s="18">
        <v>125</v>
      </c>
      <c r="J24" t="str">
        <f t="shared" si="0"/>
        <v>Human Resources</v>
      </c>
      <c r="K24">
        <f t="shared" si="1"/>
        <v>125</v>
      </c>
    </row>
    <row r="25" spans="8:11" x14ac:dyDescent="0.25">
      <c r="H25" s="7" t="s">
        <v>27</v>
      </c>
      <c r="I25" s="18">
        <v>241</v>
      </c>
      <c r="J25" t="str">
        <f t="shared" si="0"/>
        <v>IT</v>
      </c>
      <c r="K25">
        <f t="shared" si="1"/>
        <v>241</v>
      </c>
    </row>
    <row r="26" spans="8:11" x14ac:dyDescent="0.25">
      <c r="H26" s="7" t="s">
        <v>43</v>
      </c>
      <c r="I26" s="18">
        <v>120</v>
      </c>
      <c r="J26" t="str">
        <f t="shared" si="0"/>
        <v>Marketing</v>
      </c>
      <c r="K26">
        <f t="shared" si="1"/>
        <v>120</v>
      </c>
    </row>
    <row r="27" spans="8:11" x14ac:dyDescent="0.25">
      <c r="H27" s="7" t="s">
        <v>50</v>
      </c>
      <c r="I27" s="18">
        <v>140</v>
      </c>
      <c r="J27" t="str">
        <f t="shared" si="0"/>
        <v>Sales</v>
      </c>
      <c r="K27">
        <f t="shared" si="1"/>
        <v>140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BAB4C-2D5E-4CCA-96A3-20808267501C}">
  <dimension ref="A1:D6"/>
  <sheetViews>
    <sheetView workbookViewId="0">
      <selection activeCell="B1" sqref="B1"/>
    </sheetView>
  </sheetViews>
  <sheetFormatPr defaultRowHeight="15" x14ac:dyDescent="0.25"/>
  <cols>
    <col min="1" max="1" width="14" bestFit="1" customWidth="1"/>
    <col min="2" max="2" width="14.85546875" bestFit="1" customWidth="1"/>
  </cols>
  <sheetData>
    <row r="1" spans="1:4" x14ac:dyDescent="0.25">
      <c r="A1" s="15" t="s">
        <v>2</v>
      </c>
      <c r="B1" t="s">
        <v>2000</v>
      </c>
    </row>
    <row r="3" spans="1:4" x14ac:dyDescent="0.25">
      <c r="A3" s="15" t="s">
        <v>3</v>
      </c>
      <c r="B3" t="s">
        <v>1998</v>
      </c>
    </row>
    <row r="4" spans="1:4" x14ac:dyDescent="0.25">
      <c r="A4" s="7" t="s">
        <v>52</v>
      </c>
      <c r="B4" s="18">
        <v>139</v>
      </c>
      <c r="C4" t="str">
        <f>A4</f>
        <v>Brazil</v>
      </c>
      <c r="D4">
        <f>B4</f>
        <v>139</v>
      </c>
    </row>
    <row r="5" spans="1:4" x14ac:dyDescent="0.25">
      <c r="A5" s="7" t="s">
        <v>33</v>
      </c>
      <c r="B5" s="18">
        <v>218</v>
      </c>
      <c r="C5" t="str">
        <f t="shared" ref="C5:D6" si="0">A5</f>
        <v>China</v>
      </c>
      <c r="D5">
        <f t="shared" si="0"/>
        <v>218</v>
      </c>
    </row>
    <row r="6" spans="1:4" x14ac:dyDescent="0.25">
      <c r="A6" s="7" t="s">
        <v>19</v>
      </c>
      <c r="B6" s="18">
        <v>643</v>
      </c>
      <c r="C6" t="str">
        <f t="shared" si="0"/>
        <v>United States</v>
      </c>
      <c r="D6">
        <f t="shared" si="0"/>
        <v>643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5A9EE-9F1B-4864-ACE1-C6C6164DCB8B}">
  <dimension ref="A3:B17"/>
  <sheetViews>
    <sheetView workbookViewId="0">
      <selection activeCell="K16" sqref="K16"/>
    </sheetView>
  </sheetViews>
  <sheetFormatPr defaultRowHeight="15" x14ac:dyDescent="0.25"/>
  <cols>
    <col min="1" max="1" width="14" bestFit="1" customWidth="1"/>
    <col min="2" max="2" width="14.85546875" bestFit="1" customWidth="1"/>
  </cols>
  <sheetData>
    <row r="3" spans="1:2" x14ac:dyDescent="0.25">
      <c r="A3" s="15" t="s">
        <v>3</v>
      </c>
      <c r="B3" t="s">
        <v>1998</v>
      </c>
    </row>
    <row r="4" spans="1:2" x14ac:dyDescent="0.25">
      <c r="A4" s="7" t="s">
        <v>17</v>
      </c>
      <c r="B4" s="18">
        <v>518</v>
      </c>
    </row>
    <row r="5" spans="1:2" x14ac:dyDescent="0.25">
      <c r="A5" s="7" t="s">
        <v>28</v>
      </c>
      <c r="B5" s="18">
        <v>482</v>
      </c>
    </row>
    <row r="6" spans="1:2" x14ac:dyDescent="0.25">
      <c r="A6" s="7" t="s">
        <v>1994</v>
      </c>
      <c r="B6" s="18">
        <v>1000</v>
      </c>
    </row>
    <row r="13" spans="1:2" x14ac:dyDescent="0.25">
      <c r="A13" s="15" t="s">
        <v>3</v>
      </c>
      <c r="B13" t="s">
        <v>1995</v>
      </c>
    </row>
    <row r="14" spans="1:2" x14ac:dyDescent="0.25">
      <c r="A14" s="7" t="s">
        <v>1991</v>
      </c>
      <c r="B14" s="16">
        <v>185777.53146853147</v>
      </c>
    </row>
    <row r="15" spans="1:2" x14ac:dyDescent="0.25">
      <c r="A15" s="7" t="s">
        <v>1993</v>
      </c>
      <c r="B15" s="16">
        <v>97160.680497925307</v>
      </c>
    </row>
    <row r="16" spans="1:2" x14ac:dyDescent="0.25">
      <c r="A16" s="7" t="s">
        <v>1992</v>
      </c>
      <c r="B16" s="16">
        <v>57127.340517241377</v>
      </c>
    </row>
    <row r="17" spans="1:2" x14ac:dyDescent="0.25">
      <c r="A17" s="7" t="s">
        <v>1994</v>
      </c>
      <c r="B17" s="16">
        <v>113217.36500000001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C0F7-092B-49C2-A78F-9E104039A1BA}">
  <dimension ref="A1:W2"/>
  <sheetViews>
    <sheetView showGridLines="0" tabSelected="1" zoomScale="90" zoomScaleNormal="90" workbookViewId="0">
      <selection activeCell="Y43" sqref="Y43"/>
    </sheetView>
  </sheetViews>
  <sheetFormatPr defaultRowHeight="15" x14ac:dyDescent="0.25"/>
  <sheetData>
    <row r="1" spans="1:23" ht="19.5" x14ac:dyDescent="0.3">
      <c r="A1" s="17" t="s">
        <v>2001</v>
      </c>
      <c r="B1" s="17"/>
      <c r="C1" s="17"/>
      <c r="D1" s="17"/>
      <c r="E1" s="17"/>
      <c r="F1" s="17"/>
      <c r="G1" s="17"/>
      <c r="H1" s="17"/>
      <c r="I1" s="17"/>
      <c r="J1" s="17"/>
      <c r="K1" s="17"/>
      <c r="L1" s="17"/>
      <c r="M1" s="17"/>
      <c r="N1" s="17"/>
      <c r="O1" s="17"/>
      <c r="P1" s="17"/>
      <c r="Q1" s="17"/>
      <c r="R1" s="17"/>
      <c r="S1" s="17"/>
      <c r="T1" s="17"/>
      <c r="U1" s="17"/>
      <c r="V1" s="17"/>
      <c r="W1" s="17"/>
    </row>
    <row r="2" spans="1:23" ht="19.5" x14ac:dyDescent="0.3">
      <c r="A2" s="17" t="s">
        <v>2002</v>
      </c>
      <c r="B2" s="17"/>
      <c r="C2" s="17"/>
      <c r="D2" s="17"/>
      <c r="E2" s="17"/>
      <c r="F2" s="17"/>
      <c r="G2" s="17"/>
      <c r="H2" s="17"/>
      <c r="I2" s="17"/>
      <c r="J2" s="17"/>
      <c r="K2" s="17"/>
      <c r="L2" s="17"/>
      <c r="M2" s="17"/>
      <c r="N2" s="17"/>
      <c r="O2" s="17"/>
      <c r="P2" s="17"/>
      <c r="Q2" s="17"/>
      <c r="R2" s="17"/>
      <c r="S2" s="17"/>
      <c r="T2" s="17"/>
      <c r="U2" s="17"/>
      <c r="V2" s="17"/>
      <c r="W2" s="17"/>
    </row>
  </sheetData>
  <mergeCells count="2">
    <mergeCell ref="A1:W1"/>
    <mergeCell ref="A2:W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479EA-4684-488D-8C76-775FF39B5AFD}">
  <dimension ref="A1:W112"/>
  <sheetViews>
    <sheetView showGridLines="0" zoomScale="40" zoomScaleNormal="40" workbookViewId="0">
      <selection sqref="A1:W1"/>
    </sheetView>
  </sheetViews>
  <sheetFormatPr defaultRowHeight="15" x14ac:dyDescent="0.25"/>
  <cols>
    <col min="5" max="5" width="32" bestFit="1" customWidth="1"/>
    <col min="6" max="6" width="22.28515625" bestFit="1" customWidth="1"/>
    <col min="7" max="8" width="16.28515625" bestFit="1" customWidth="1"/>
    <col min="9" max="9" width="16.5703125" bestFit="1" customWidth="1"/>
    <col min="11" max="11" width="25.140625" bestFit="1" customWidth="1"/>
    <col min="12" max="12" width="22.28515625" bestFit="1" customWidth="1"/>
    <col min="13" max="14" width="16.28515625" bestFit="1" customWidth="1"/>
    <col min="15" max="15" width="16.5703125" bestFit="1" customWidth="1"/>
    <col min="17" max="18" width="22.28515625" bestFit="1" customWidth="1"/>
    <col min="19" max="20" width="16.28515625" bestFit="1" customWidth="1"/>
    <col min="21" max="21" width="26.28515625" bestFit="1" customWidth="1"/>
  </cols>
  <sheetData>
    <row r="1" spans="1:23" ht="19.5" x14ac:dyDescent="0.3">
      <c r="A1" s="17" t="s">
        <v>2001</v>
      </c>
      <c r="B1" s="17"/>
      <c r="C1" s="17"/>
      <c r="D1" s="17"/>
      <c r="E1" s="17"/>
      <c r="F1" s="17"/>
      <c r="G1" s="17"/>
      <c r="H1" s="17"/>
      <c r="I1" s="17"/>
      <c r="J1" s="17"/>
      <c r="K1" s="17"/>
      <c r="L1" s="17"/>
      <c r="M1" s="17"/>
      <c r="N1" s="17"/>
      <c r="O1" s="17"/>
      <c r="P1" s="17"/>
      <c r="Q1" s="17"/>
      <c r="R1" s="17"/>
      <c r="S1" s="17"/>
      <c r="T1" s="17"/>
      <c r="U1" s="17"/>
      <c r="V1" s="17"/>
      <c r="W1" s="17"/>
    </row>
    <row r="2" spans="1:23" ht="19.5" x14ac:dyDescent="0.3">
      <c r="A2" s="17" t="s">
        <v>2002</v>
      </c>
      <c r="B2" s="17"/>
      <c r="C2" s="17"/>
      <c r="D2" s="17"/>
      <c r="E2" s="17"/>
      <c r="F2" s="17"/>
      <c r="G2" s="17"/>
      <c r="H2" s="17"/>
      <c r="I2" s="17"/>
      <c r="J2" s="17"/>
      <c r="K2" s="17"/>
      <c r="L2" s="17"/>
      <c r="M2" s="17"/>
      <c r="N2" s="17"/>
      <c r="O2" s="17"/>
      <c r="P2" s="17"/>
      <c r="Q2" s="17"/>
      <c r="R2" s="17"/>
      <c r="S2" s="17"/>
      <c r="T2" s="17"/>
      <c r="U2" s="17"/>
      <c r="V2" s="17"/>
      <c r="W2" s="17"/>
    </row>
    <row r="9" spans="1:23" x14ac:dyDescent="0.25">
      <c r="E9" s="15" t="s">
        <v>1990</v>
      </c>
      <c r="F9" t="s">
        <v>1998</v>
      </c>
      <c r="G9" t="s">
        <v>1996</v>
      </c>
      <c r="H9" t="s">
        <v>1999</v>
      </c>
      <c r="I9" t="s">
        <v>1997</v>
      </c>
      <c r="K9" s="15" t="s">
        <v>1990</v>
      </c>
      <c r="L9" t="s">
        <v>1998</v>
      </c>
      <c r="M9" t="s">
        <v>1996</v>
      </c>
      <c r="N9" t="s">
        <v>1999</v>
      </c>
      <c r="O9" t="s">
        <v>1997</v>
      </c>
      <c r="Q9" s="15" t="s">
        <v>1990</v>
      </c>
      <c r="R9" t="s">
        <v>1998</v>
      </c>
      <c r="S9" t="s">
        <v>1996</v>
      </c>
      <c r="T9" t="s">
        <v>1999</v>
      </c>
      <c r="U9" t="s">
        <v>1997</v>
      </c>
    </row>
    <row r="10" spans="1:23" x14ac:dyDescent="0.25">
      <c r="E10" s="7" t="s">
        <v>40</v>
      </c>
      <c r="F10" s="18">
        <v>121</v>
      </c>
      <c r="G10" s="18">
        <v>150399</v>
      </c>
      <c r="H10" s="16">
        <v>171633.85123966943</v>
      </c>
      <c r="I10" s="18">
        <v>199848</v>
      </c>
      <c r="K10" s="7" t="s">
        <v>32</v>
      </c>
      <c r="L10" s="18">
        <v>237</v>
      </c>
      <c r="M10" s="18">
        <v>40752</v>
      </c>
      <c r="N10" s="16">
        <v>120776.15189873418</v>
      </c>
      <c r="O10" s="18">
        <v>258426</v>
      </c>
      <c r="Q10" s="7" t="s">
        <v>17</v>
      </c>
      <c r="R10" s="18">
        <v>518</v>
      </c>
      <c r="S10" s="18">
        <v>40124</v>
      </c>
      <c r="T10" s="16">
        <v>112314.17953667954</v>
      </c>
      <c r="U10" s="18">
        <v>258498</v>
      </c>
    </row>
    <row r="11" spans="1:23" x14ac:dyDescent="0.25">
      <c r="E11" s="7" t="s">
        <v>61</v>
      </c>
      <c r="F11" s="18">
        <v>110</v>
      </c>
      <c r="G11" s="18">
        <v>120321</v>
      </c>
      <c r="H11" s="16">
        <v>141067.76363636364</v>
      </c>
      <c r="I11" s="18">
        <v>159885</v>
      </c>
      <c r="K11" s="7" t="s">
        <v>36</v>
      </c>
      <c r="L11" s="18">
        <v>269</v>
      </c>
      <c r="M11" s="18">
        <v>40124</v>
      </c>
      <c r="N11" s="16">
        <v>103651.3717472119</v>
      </c>
      <c r="O11" s="18">
        <v>258498</v>
      </c>
      <c r="Q11" s="7" t="s">
        <v>28</v>
      </c>
      <c r="R11" s="18">
        <v>482</v>
      </c>
      <c r="S11" s="18">
        <v>40063</v>
      </c>
      <c r="T11" s="16">
        <v>114188.00829875519</v>
      </c>
      <c r="U11" s="18">
        <v>258081</v>
      </c>
    </row>
    <row r="12" spans="1:23" x14ac:dyDescent="0.25">
      <c r="E12" s="7" t="s">
        <v>14</v>
      </c>
      <c r="F12" s="18">
        <v>105</v>
      </c>
      <c r="G12" s="18">
        <v>180994</v>
      </c>
      <c r="H12" s="16">
        <v>222195.17142857143</v>
      </c>
      <c r="I12" s="18">
        <v>258498</v>
      </c>
      <c r="K12" s="7" t="s">
        <v>16</v>
      </c>
      <c r="L12" s="18">
        <v>229</v>
      </c>
      <c r="M12" s="18">
        <v>40316</v>
      </c>
      <c r="N12" s="16">
        <v>112490.20524017468</v>
      </c>
      <c r="O12" s="18">
        <v>256561</v>
      </c>
      <c r="Q12" s="7" t="s">
        <v>1994</v>
      </c>
      <c r="R12" s="18">
        <v>1000</v>
      </c>
      <c r="S12" s="18">
        <v>40063</v>
      </c>
      <c r="T12" s="16">
        <v>113217.36500000001</v>
      </c>
      <c r="U12" s="18">
        <v>258498</v>
      </c>
    </row>
    <row r="13" spans="1:23" x14ac:dyDescent="0.25">
      <c r="E13" s="7" t="s">
        <v>62</v>
      </c>
      <c r="F13" s="18">
        <v>98</v>
      </c>
      <c r="G13" s="18">
        <v>100099</v>
      </c>
      <c r="H13" s="16">
        <v>113275.68367346939</v>
      </c>
      <c r="I13" s="18">
        <v>129708</v>
      </c>
      <c r="K13" s="7" t="s">
        <v>44</v>
      </c>
      <c r="L13" s="18">
        <v>265</v>
      </c>
      <c r="M13" s="18">
        <v>40063</v>
      </c>
      <c r="N13" s="16">
        <v>116796.0037735849</v>
      </c>
      <c r="O13" s="18">
        <v>255230</v>
      </c>
    </row>
    <row r="14" spans="1:23" x14ac:dyDescent="0.25">
      <c r="E14" s="7" t="s">
        <v>42</v>
      </c>
      <c r="F14" s="18">
        <v>70</v>
      </c>
      <c r="G14" s="18">
        <v>70165</v>
      </c>
      <c r="H14" s="16">
        <v>86402.957142857136</v>
      </c>
      <c r="I14" s="18">
        <v>99697</v>
      </c>
      <c r="K14" s="7" t="s">
        <v>1994</v>
      </c>
      <c r="L14" s="18">
        <v>1000</v>
      </c>
      <c r="M14" s="18">
        <v>40063</v>
      </c>
      <c r="N14" s="16">
        <v>113217.36500000001</v>
      </c>
      <c r="O14" s="18">
        <v>258498</v>
      </c>
    </row>
    <row r="15" spans="1:23" x14ac:dyDescent="0.25">
      <c r="E15" s="7" t="s">
        <v>64</v>
      </c>
      <c r="F15" s="18">
        <v>53</v>
      </c>
      <c r="G15" s="18">
        <v>50685</v>
      </c>
      <c r="H15" s="16">
        <v>62647.471698113208</v>
      </c>
      <c r="I15" s="18">
        <v>74655</v>
      </c>
      <c r="Q15" s="15" t="s">
        <v>1990</v>
      </c>
      <c r="R15" t="s">
        <v>1998</v>
      </c>
      <c r="S15" t="s">
        <v>1996</v>
      </c>
      <c r="T15" t="s">
        <v>1999</v>
      </c>
      <c r="U15" t="s">
        <v>1997</v>
      </c>
    </row>
    <row r="16" spans="1:23" x14ac:dyDescent="0.25">
      <c r="E16" s="7" t="s">
        <v>68</v>
      </c>
      <c r="F16" s="18">
        <v>51</v>
      </c>
      <c r="G16" s="18">
        <v>40752</v>
      </c>
      <c r="H16" s="16">
        <v>49950.666666666664</v>
      </c>
      <c r="I16" s="18">
        <v>58703</v>
      </c>
      <c r="Q16" s="7" t="s">
        <v>24</v>
      </c>
      <c r="R16" s="18">
        <v>404</v>
      </c>
      <c r="S16" s="18">
        <v>40063</v>
      </c>
      <c r="T16" s="16">
        <v>117627.97277227722</v>
      </c>
      <c r="U16" s="18">
        <v>257194</v>
      </c>
    </row>
    <row r="17" spans="5:21" x14ac:dyDescent="0.25">
      <c r="E17" s="7" t="s">
        <v>129</v>
      </c>
      <c r="F17" s="18">
        <v>21</v>
      </c>
      <c r="G17" s="18">
        <v>62605</v>
      </c>
      <c r="H17" s="16">
        <v>78928.952380952382</v>
      </c>
      <c r="I17" s="18">
        <v>97398</v>
      </c>
      <c r="Q17" s="7" t="s">
        <v>47</v>
      </c>
      <c r="R17" s="18">
        <v>74</v>
      </c>
      <c r="S17" s="18">
        <v>41336</v>
      </c>
      <c r="T17" s="16">
        <v>109021.97297297297</v>
      </c>
      <c r="U17" s="18">
        <v>246619</v>
      </c>
    </row>
    <row r="18" spans="5:21" x14ac:dyDescent="0.25">
      <c r="E18" s="7" t="s">
        <v>94</v>
      </c>
      <c r="F18" s="18">
        <v>21</v>
      </c>
      <c r="G18" s="16">
        <v>50994</v>
      </c>
      <c r="H18" s="16">
        <v>62281.619047619046</v>
      </c>
      <c r="I18" s="16">
        <v>73004</v>
      </c>
      <c r="Q18" s="7" t="s">
        <v>18</v>
      </c>
      <c r="R18" s="18">
        <v>271</v>
      </c>
      <c r="S18" s="18">
        <v>40124</v>
      </c>
      <c r="T18" s="16">
        <v>109345.02214022141</v>
      </c>
      <c r="U18" s="18">
        <v>256420</v>
      </c>
    </row>
    <row r="19" spans="5:21" x14ac:dyDescent="0.25">
      <c r="E19" s="7" t="s">
        <v>56</v>
      </c>
      <c r="F19" s="18">
        <v>21</v>
      </c>
      <c r="G19" s="18">
        <v>61886</v>
      </c>
      <c r="H19" s="16">
        <v>80346.809523809527</v>
      </c>
      <c r="I19" s="18">
        <v>99557</v>
      </c>
      <c r="Q19" s="7" t="s">
        <v>51</v>
      </c>
      <c r="R19" s="18">
        <v>251</v>
      </c>
      <c r="S19" s="18">
        <v>40316</v>
      </c>
      <c r="T19" s="16">
        <v>111536.00398406375</v>
      </c>
      <c r="U19" s="18">
        <v>258498</v>
      </c>
    </row>
    <row r="20" spans="5:21" x14ac:dyDescent="0.25">
      <c r="E20" s="7" t="s">
        <v>30</v>
      </c>
      <c r="F20" s="18">
        <v>20</v>
      </c>
      <c r="G20" s="18">
        <v>60017</v>
      </c>
      <c r="H20" s="16">
        <v>83564.399999999994</v>
      </c>
      <c r="I20" s="18">
        <v>98581</v>
      </c>
      <c r="K20" s="15" t="s">
        <v>1990</v>
      </c>
      <c r="L20" t="s">
        <v>1998</v>
      </c>
      <c r="M20" t="s">
        <v>1996</v>
      </c>
      <c r="N20" t="s">
        <v>1999</v>
      </c>
      <c r="O20" t="s">
        <v>1997</v>
      </c>
      <c r="Q20" s="7" t="s">
        <v>1994</v>
      </c>
      <c r="R20" s="18">
        <v>1000</v>
      </c>
      <c r="S20" s="18">
        <v>40063</v>
      </c>
      <c r="T20" s="16">
        <v>113217.36500000001</v>
      </c>
      <c r="U20" s="18">
        <v>258498</v>
      </c>
    </row>
    <row r="21" spans="5:21" x14ac:dyDescent="0.25">
      <c r="E21" s="7" t="s">
        <v>97</v>
      </c>
      <c r="F21" s="18">
        <v>20</v>
      </c>
      <c r="G21" s="18">
        <v>78938</v>
      </c>
      <c r="H21" s="16">
        <v>101853.8</v>
      </c>
      <c r="I21" s="18">
        <v>116878</v>
      </c>
      <c r="K21" s="7" t="s">
        <v>65</v>
      </c>
      <c r="L21" s="18">
        <v>96</v>
      </c>
      <c r="M21" s="18">
        <v>45049</v>
      </c>
      <c r="N21" s="16">
        <v>123146.94791666667</v>
      </c>
      <c r="O21" s="18">
        <v>258426</v>
      </c>
    </row>
    <row r="22" spans="5:21" x14ac:dyDescent="0.25">
      <c r="E22" s="7" t="s">
        <v>86</v>
      </c>
      <c r="F22" s="18">
        <v>19</v>
      </c>
      <c r="G22" s="18">
        <v>60132</v>
      </c>
      <c r="H22" s="16">
        <v>77889.210526315786</v>
      </c>
      <c r="I22" s="18">
        <v>99091</v>
      </c>
      <c r="K22" s="7" t="s">
        <v>31</v>
      </c>
      <c r="L22" s="18">
        <v>158</v>
      </c>
      <c r="M22" s="18">
        <v>60017</v>
      </c>
      <c r="N22" s="16">
        <v>109035.20886075949</v>
      </c>
      <c r="O22" s="18">
        <v>255431</v>
      </c>
    </row>
    <row r="23" spans="5:21" x14ac:dyDescent="0.25">
      <c r="E23" s="7" t="s">
        <v>83</v>
      </c>
      <c r="F23" s="18">
        <v>19</v>
      </c>
      <c r="G23" s="18">
        <v>41728</v>
      </c>
      <c r="H23" s="16">
        <v>49559.789473684214</v>
      </c>
      <c r="I23" s="18">
        <v>59067</v>
      </c>
      <c r="K23" s="7" t="s">
        <v>15</v>
      </c>
      <c r="L23" s="18">
        <v>120</v>
      </c>
      <c r="M23" s="18">
        <v>41336</v>
      </c>
      <c r="N23" s="16">
        <v>122802.89166666666</v>
      </c>
      <c r="O23" s="18">
        <v>255369</v>
      </c>
    </row>
    <row r="24" spans="5:21" x14ac:dyDescent="0.25">
      <c r="E24" s="7" t="s">
        <v>26</v>
      </c>
      <c r="F24" s="18">
        <v>18</v>
      </c>
      <c r="G24" s="18">
        <v>64462</v>
      </c>
      <c r="H24" s="16">
        <v>84698.666666666672</v>
      </c>
      <c r="I24" s="18">
        <v>99575</v>
      </c>
      <c r="K24" s="7" t="s">
        <v>23</v>
      </c>
      <c r="L24" s="18">
        <v>125</v>
      </c>
      <c r="M24" s="18">
        <v>41728</v>
      </c>
      <c r="N24" s="16">
        <v>118058.44</v>
      </c>
      <c r="O24" s="18">
        <v>250953</v>
      </c>
      <c r="Q24" s="15" t="s">
        <v>1989</v>
      </c>
      <c r="R24" t="s">
        <v>2003</v>
      </c>
    </row>
    <row r="25" spans="5:21" x14ac:dyDescent="0.25">
      <c r="E25" s="7" t="s">
        <v>71</v>
      </c>
      <c r="F25" s="18">
        <v>18</v>
      </c>
      <c r="G25" s="18">
        <v>60985</v>
      </c>
      <c r="H25" s="16">
        <v>80092.555555555562</v>
      </c>
      <c r="I25" s="18">
        <v>96566</v>
      </c>
      <c r="K25" s="7" t="s">
        <v>27</v>
      </c>
      <c r="L25" s="18">
        <v>241</v>
      </c>
      <c r="M25" s="18">
        <v>40063</v>
      </c>
      <c r="N25" s="16">
        <v>97790.452282157683</v>
      </c>
      <c r="O25" s="18">
        <v>256561</v>
      </c>
    </row>
    <row r="26" spans="5:21" x14ac:dyDescent="0.25">
      <c r="E26" s="7" t="s">
        <v>55</v>
      </c>
      <c r="F26" s="18">
        <v>17</v>
      </c>
      <c r="G26" s="18">
        <v>63411</v>
      </c>
      <c r="H26" s="16">
        <v>79773.823529411762</v>
      </c>
      <c r="I26" s="18">
        <v>99975</v>
      </c>
      <c r="K26" s="7" t="s">
        <v>43</v>
      </c>
      <c r="L26" s="18">
        <v>120</v>
      </c>
      <c r="M26" s="18">
        <v>40752</v>
      </c>
      <c r="N26" s="16">
        <v>129663.03333333334</v>
      </c>
      <c r="O26" s="18">
        <v>257194</v>
      </c>
      <c r="Q26" s="15" t="s">
        <v>1</v>
      </c>
      <c r="R26" s="15" t="s">
        <v>2</v>
      </c>
      <c r="S26" s="15" t="s">
        <v>3</v>
      </c>
      <c r="T26" s="15" t="s">
        <v>4</v>
      </c>
      <c r="U26" s="15" t="s">
        <v>9</v>
      </c>
    </row>
    <row r="27" spans="5:21" x14ac:dyDescent="0.25">
      <c r="E27" s="7" t="s">
        <v>77</v>
      </c>
      <c r="F27" s="18">
        <v>17</v>
      </c>
      <c r="G27" s="18">
        <v>70980</v>
      </c>
      <c r="H27" s="16">
        <v>85035.352941176476</v>
      </c>
      <c r="I27" s="18">
        <v>95998</v>
      </c>
      <c r="K27" s="7" t="s">
        <v>50</v>
      </c>
      <c r="L27" s="18">
        <v>140</v>
      </c>
      <c r="M27" s="18">
        <v>41429</v>
      </c>
      <c r="N27" s="16">
        <v>111049.85714285714</v>
      </c>
      <c r="O27" s="18">
        <v>258498</v>
      </c>
      <c r="Q27" t="s">
        <v>1951</v>
      </c>
      <c r="R27" t="s">
        <v>14</v>
      </c>
      <c r="S27" t="s">
        <v>27</v>
      </c>
      <c r="T27" t="s">
        <v>44</v>
      </c>
      <c r="U27" s="2">
        <v>246589</v>
      </c>
    </row>
    <row r="28" spans="5:21" x14ac:dyDescent="0.25">
      <c r="E28" s="7" t="s">
        <v>22</v>
      </c>
      <c r="F28" s="18">
        <v>16</v>
      </c>
      <c r="G28" s="18">
        <v>50548</v>
      </c>
      <c r="H28" s="16">
        <v>61760.375</v>
      </c>
      <c r="I28" s="18">
        <v>73854</v>
      </c>
      <c r="K28" s="7" t="s">
        <v>1994</v>
      </c>
      <c r="L28" s="18">
        <v>1000</v>
      </c>
      <c r="M28" s="18">
        <v>40063</v>
      </c>
      <c r="N28" s="16">
        <v>113217.36500000001</v>
      </c>
      <c r="O28" s="18">
        <v>258498</v>
      </c>
      <c r="Q28" t="s">
        <v>1573</v>
      </c>
      <c r="R28" t="s">
        <v>40</v>
      </c>
      <c r="S28" t="s">
        <v>50</v>
      </c>
      <c r="T28" t="s">
        <v>16</v>
      </c>
      <c r="U28" s="2">
        <v>165756</v>
      </c>
    </row>
    <row r="29" spans="5:21" x14ac:dyDescent="0.25">
      <c r="E29" s="7" t="s">
        <v>38</v>
      </c>
      <c r="F29" s="18">
        <v>15</v>
      </c>
      <c r="G29" s="18">
        <v>62335</v>
      </c>
      <c r="H29" s="16">
        <v>86961.333333333328</v>
      </c>
      <c r="I29" s="18">
        <v>99774</v>
      </c>
      <c r="Q29" t="s">
        <v>901</v>
      </c>
      <c r="R29" t="s">
        <v>40</v>
      </c>
      <c r="S29" t="s">
        <v>15</v>
      </c>
      <c r="T29" t="s">
        <v>44</v>
      </c>
      <c r="U29" s="2">
        <v>168014</v>
      </c>
    </row>
    <row r="30" spans="5:21" x14ac:dyDescent="0.25">
      <c r="E30" s="7" t="s">
        <v>98</v>
      </c>
      <c r="F30" s="18">
        <v>15</v>
      </c>
      <c r="G30" s="18">
        <v>63318</v>
      </c>
      <c r="H30" s="16">
        <v>79852.666666666672</v>
      </c>
      <c r="I30" s="18">
        <v>96548</v>
      </c>
      <c r="Q30" t="s">
        <v>1184</v>
      </c>
      <c r="R30" t="s">
        <v>42</v>
      </c>
      <c r="S30" t="s">
        <v>15</v>
      </c>
      <c r="T30" t="s">
        <v>32</v>
      </c>
      <c r="U30" s="2">
        <v>95499</v>
      </c>
    </row>
    <row r="31" spans="5:21" x14ac:dyDescent="0.25">
      <c r="E31" s="7" t="s">
        <v>76</v>
      </c>
      <c r="F31" s="18">
        <v>15</v>
      </c>
      <c r="G31" s="18">
        <v>40316</v>
      </c>
      <c r="H31" s="16">
        <v>48787.933333333334</v>
      </c>
      <c r="I31" s="18">
        <v>59888</v>
      </c>
      <c r="Q31" t="s">
        <v>1912</v>
      </c>
      <c r="R31" t="s">
        <v>40</v>
      </c>
      <c r="S31" t="s">
        <v>23</v>
      </c>
      <c r="T31" t="s">
        <v>36</v>
      </c>
      <c r="U31" s="2">
        <v>162978</v>
      </c>
    </row>
    <row r="32" spans="5:21" x14ac:dyDescent="0.25">
      <c r="E32" s="7" t="s">
        <v>84</v>
      </c>
      <c r="F32" s="18">
        <v>15</v>
      </c>
      <c r="G32" s="18">
        <v>76272</v>
      </c>
      <c r="H32" s="16">
        <v>99626.133333333331</v>
      </c>
      <c r="I32" s="18">
        <v>124827</v>
      </c>
      <c r="Q32" t="s">
        <v>383</v>
      </c>
      <c r="R32" t="s">
        <v>83</v>
      </c>
      <c r="S32" t="s">
        <v>23</v>
      </c>
      <c r="T32" t="s">
        <v>44</v>
      </c>
      <c r="U32" s="2">
        <v>54051</v>
      </c>
    </row>
    <row r="33" spans="5:21" x14ac:dyDescent="0.25">
      <c r="E33" s="7" t="s">
        <v>88</v>
      </c>
      <c r="F33" s="18">
        <v>15</v>
      </c>
      <c r="G33" s="18">
        <v>62174</v>
      </c>
      <c r="H33" s="16">
        <v>78163.266666666663</v>
      </c>
      <c r="I33" s="18">
        <v>97807</v>
      </c>
      <c r="Q33" t="s">
        <v>1211</v>
      </c>
      <c r="R33" t="s">
        <v>98</v>
      </c>
      <c r="S33" t="s">
        <v>27</v>
      </c>
      <c r="T33" t="s">
        <v>32</v>
      </c>
      <c r="U33" s="2">
        <v>65341</v>
      </c>
    </row>
    <row r="34" spans="5:21" x14ac:dyDescent="0.25">
      <c r="E34" s="7" t="s">
        <v>58</v>
      </c>
      <c r="F34" s="18">
        <v>12</v>
      </c>
      <c r="G34" s="18">
        <v>60055</v>
      </c>
      <c r="H34" s="16">
        <v>74550.833333333328</v>
      </c>
      <c r="I34" s="18">
        <v>96757</v>
      </c>
      <c r="Q34" t="s">
        <v>1590</v>
      </c>
      <c r="R34" t="s">
        <v>40</v>
      </c>
      <c r="S34" t="s">
        <v>31</v>
      </c>
      <c r="T34" t="s">
        <v>44</v>
      </c>
      <c r="U34" s="2">
        <v>155926</v>
      </c>
    </row>
    <row r="35" spans="5:21" x14ac:dyDescent="0.25">
      <c r="E35" s="7" t="s">
        <v>69</v>
      </c>
      <c r="F35" s="18">
        <v>12</v>
      </c>
      <c r="G35" s="18">
        <v>77442</v>
      </c>
      <c r="H35" s="16">
        <v>101135.25</v>
      </c>
      <c r="I35" s="18">
        <v>123588</v>
      </c>
      <c r="Q35" t="s">
        <v>1712</v>
      </c>
      <c r="R35" t="s">
        <v>61</v>
      </c>
      <c r="S35" t="s">
        <v>15</v>
      </c>
      <c r="T35" t="s">
        <v>44</v>
      </c>
      <c r="U35" s="2">
        <v>131183</v>
      </c>
    </row>
    <row r="36" spans="5:21" x14ac:dyDescent="0.25">
      <c r="E36" s="7" t="s">
        <v>91</v>
      </c>
      <c r="F36" s="18">
        <v>12</v>
      </c>
      <c r="G36" s="18">
        <v>66819</v>
      </c>
      <c r="H36" s="16">
        <v>81496.833333333328</v>
      </c>
      <c r="I36" s="18">
        <v>96567</v>
      </c>
      <c r="Q36" t="s">
        <v>1953</v>
      </c>
      <c r="R36" t="s">
        <v>62</v>
      </c>
      <c r="S36" t="s">
        <v>43</v>
      </c>
      <c r="T36" t="s">
        <v>44</v>
      </c>
      <c r="U36" s="2">
        <v>119397</v>
      </c>
    </row>
    <row r="37" spans="5:21" x14ac:dyDescent="0.25">
      <c r="E37" s="7" t="s">
        <v>73</v>
      </c>
      <c r="F37" s="18">
        <v>11</v>
      </c>
      <c r="G37" s="18">
        <v>40063</v>
      </c>
      <c r="H37" s="16">
        <v>48024.454545454544</v>
      </c>
      <c r="I37" s="18">
        <v>57446</v>
      </c>
      <c r="Q37" t="s">
        <v>1478</v>
      </c>
      <c r="R37" t="s">
        <v>94</v>
      </c>
      <c r="S37" t="s">
        <v>50</v>
      </c>
      <c r="T37" t="s">
        <v>36</v>
      </c>
      <c r="U37" s="2">
        <v>72340</v>
      </c>
    </row>
    <row r="38" spans="5:21" x14ac:dyDescent="0.25">
      <c r="E38" s="7" t="s">
        <v>82</v>
      </c>
      <c r="F38" s="18">
        <v>10</v>
      </c>
      <c r="G38" s="18">
        <v>64417</v>
      </c>
      <c r="H38" s="16">
        <v>82329.2</v>
      </c>
      <c r="I38" s="18">
        <v>95963</v>
      </c>
      <c r="Q38" t="s">
        <v>1588</v>
      </c>
      <c r="R38" t="s">
        <v>35</v>
      </c>
      <c r="S38" t="s">
        <v>27</v>
      </c>
      <c r="T38" t="s">
        <v>16</v>
      </c>
      <c r="U38" s="2">
        <v>68987</v>
      </c>
    </row>
    <row r="39" spans="5:21" x14ac:dyDescent="0.25">
      <c r="E39" s="7" t="s">
        <v>89</v>
      </c>
      <c r="F39" s="18">
        <v>10</v>
      </c>
      <c r="G39" s="18">
        <v>61310</v>
      </c>
      <c r="H39" s="16">
        <v>75908.399999999994</v>
      </c>
      <c r="I39" s="18">
        <v>92321</v>
      </c>
      <c r="Q39" t="s">
        <v>835</v>
      </c>
      <c r="R39" t="s">
        <v>83</v>
      </c>
      <c r="S39" t="s">
        <v>23</v>
      </c>
      <c r="T39" t="s">
        <v>36</v>
      </c>
      <c r="U39" s="2">
        <v>49186</v>
      </c>
    </row>
    <row r="40" spans="5:21" x14ac:dyDescent="0.25">
      <c r="E40" s="7" t="s">
        <v>49</v>
      </c>
      <c r="F40" s="18">
        <v>9</v>
      </c>
      <c r="G40" s="18">
        <v>71677</v>
      </c>
      <c r="H40" s="16">
        <v>84808.222222222219</v>
      </c>
      <c r="I40" s="18">
        <v>96719</v>
      </c>
      <c r="Q40" t="s">
        <v>1571</v>
      </c>
      <c r="R40" t="s">
        <v>62</v>
      </c>
      <c r="S40" t="s">
        <v>43</v>
      </c>
      <c r="T40" t="s">
        <v>36</v>
      </c>
      <c r="U40" s="2">
        <v>129541</v>
      </c>
    </row>
    <row r="41" spans="5:21" x14ac:dyDescent="0.25">
      <c r="E41" s="7" t="s">
        <v>59</v>
      </c>
      <c r="F41" s="18">
        <v>7</v>
      </c>
      <c r="G41" s="18">
        <v>78237</v>
      </c>
      <c r="H41" s="16">
        <v>95106.857142857145</v>
      </c>
      <c r="I41" s="18">
        <v>115854</v>
      </c>
      <c r="Q41" t="s">
        <v>1510</v>
      </c>
      <c r="R41" t="s">
        <v>61</v>
      </c>
      <c r="S41" t="s">
        <v>50</v>
      </c>
      <c r="T41" t="s">
        <v>36</v>
      </c>
      <c r="U41" s="2">
        <v>142731</v>
      </c>
    </row>
    <row r="42" spans="5:21" x14ac:dyDescent="0.25">
      <c r="E42" s="7" t="s">
        <v>35</v>
      </c>
      <c r="F42" s="18">
        <v>7</v>
      </c>
      <c r="G42" s="18">
        <v>61944</v>
      </c>
      <c r="H42" s="16">
        <v>74171.71428571429</v>
      </c>
      <c r="I42" s="18">
        <v>97537</v>
      </c>
      <c r="Q42" t="s">
        <v>1810</v>
      </c>
      <c r="R42" t="s">
        <v>62</v>
      </c>
      <c r="S42" t="s">
        <v>50</v>
      </c>
      <c r="T42" t="s">
        <v>16</v>
      </c>
      <c r="U42" s="2">
        <v>109850</v>
      </c>
    </row>
    <row r="43" spans="5:21" x14ac:dyDescent="0.25">
      <c r="E43" s="7" t="s">
        <v>1994</v>
      </c>
      <c r="F43" s="18">
        <v>1000</v>
      </c>
      <c r="G43" s="18">
        <v>40063</v>
      </c>
      <c r="H43" s="16">
        <v>113217.36500000001</v>
      </c>
      <c r="I43" s="18">
        <v>258498</v>
      </c>
      <c r="Q43" t="s">
        <v>579</v>
      </c>
      <c r="R43" t="s">
        <v>64</v>
      </c>
      <c r="S43" t="s">
        <v>65</v>
      </c>
      <c r="T43" t="s">
        <v>44</v>
      </c>
      <c r="U43" s="2">
        <v>52310</v>
      </c>
    </row>
    <row r="44" spans="5:21" x14ac:dyDescent="0.25">
      <c r="Q44" t="s">
        <v>1919</v>
      </c>
      <c r="R44" t="s">
        <v>64</v>
      </c>
      <c r="S44" t="s">
        <v>65</v>
      </c>
      <c r="T44" t="s">
        <v>32</v>
      </c>
      <c r="U44" s="2">
        <v>50883</v>
      </c>
    </row>
    <row r="45" spans="5:21" x14ac:dyDescent="0.25">
      <c r="Q45" t="s">
        <v>1776</v>
      </c>
      <c r="R45" t="s">
        <v>97</v>
      </c>
      <c r="S45" t="s">
        <v>31</v>
      </c>
      <c r="T45" t="s">
        <v>16</v>
      </c>
      <c r="U45" s="2">
        <v>106079</v>
      </c>
    </row>
    <row r="46" spans="5:21" x14ac:dyDescent="0.25">
      <c r="Q46" t="s">
        <v>1580</v>
      </c>
      <c r="R46" t="s">
        <v>89</v>
      </c>
      <c r="S46" t="s">
        <v>27</v>
      </c>
      <c r="T46" t="s">
        <v>16</v>
      </c>
      <c r="U46" s="2">
        <v>76505</v>
      </c>
    </row>
    <row r="47" spans="5:21" x14ac:dyDescent="0.25">
      <c r="Q47" t="s">
        <v>1065</v>
      </c>
      <c r="R47" t="s">
        <v>14</v>
      </c>
      <c r="S47" t="s">
        <v>31</v>
      </c>
      <c r="T47" t="s">
        <v>36</v>
      </c>
      <c r="U47" s="2">
        <v>181801</v>
      </c>
    </row>
    <row r="48" spans="5:21" x14ac:dyDescent="0.25">
      <c r="Q48" t="s">
        <v>1538</v>
      </c>
      <c r="R48" t="s">
        <v>76</v>
      </c>
      <c r="S48" t="s">
        <v>27</v>
      </c>
      <c r="T48" t="s">
        <v>32</v>
      </c>
      <c r="U48" s="2">
        <v>53929</v>
      </c>
    </row>
    <row r="49" spans="17:21" x14ac:dyDescent="0.25">
      <c r="Q49" t="s">
        <v>411</v>
      </c>
      <c r="R49" t="s">
        <v>61</v>
      </c>
      <c r="S49" t="s">
        <v>27</v>
      </c>
      <c r="T49" t="s">
        <v>16</v>
      </c>
      <c r="U49" s="2">
        <v>141604</v>
      </c>
    </row>
    <row r="50" spans="17:21" x14ac:dyDescent="0.25">
      <c r="Q50" t="s">
        <v>544</v>
      </c>
      <c r="R50" t="s">
        <v>40</v>
      </c>
      <c r="S50" t="s">
        <v>31</v>
      </c>
      <c r="T50" t="s">
        <v>16</v>
      </c>
      <c r="U50" s="2">
        <v>189702</v>
      </c>
    </row>
    <row r="51" spans="17:21" x14ac:dyDescent="0.25">
      <c r="Q51" t="s">
        <v>515</v>
      </c>
      <c r="R51" t="s">
        <v>22</v>
      </c>
      <c r="S51" t="s">
        <v>23</v>
      </c>
      <c r="T51" t="s">
        <v>44</v>
      </c>
      <c r="U51" s="2">
        <v>54415</v>
      </c>
    </row>
    <row r="52" spans="17:21" x14ac:dyDescent="0.25">
      <c r="Q52" t="s">
        <v>794</v>
      </c>
      <c r="R52" t="s">
        <v>61</v>
      </c>
      <c r="S52" t="s">
        <v>65</v>
      </c>
      <c r="T52" t="s">
        <v>32</v>
      </c>
      <c r="U52" s="2">
        <v>144231</v>
      </c>
    </row>
    <row r="53" spans="17:21" x14ac:dyDescent="0.25">
      <c r="Q53" t="s">
        <v>621</v>
      </c>
      <c r="R53" t="s">
        <v>61</v>
      </c>
      <c r="S53" t="s">
        <v>27</v>
      </c>
      <c r="T53" t="s">
        <v>36</v>
      </c>
      <c r="U53" s="2">
        <v>128984</v>
      </c>
    </row>
    <row r="54" spans="17:21" x14ac:dyDescent="0.25">
      <c r="Q54" t="s">
        <v>1133</v>
      </c>
      <c r="R54" t="s">
        <v>56</v>
      </c>
      <c r="S54" t="s">
        <v>27</v>
      </c>
      <c r="T54" t="s">
        <v>16</v>
      </c>
      <c r="U54" s="2">
        <v>97433</v>
      </c>
    </row>
    <row r="55" spans="17:21" x14ac:dyDescent="0.25">
      <c r="Q55" t="s">
        <v>1009</v>
      </c>
      <c r="R55" t="s">
        <v>42</v>
      </c>
      <c r="S55" t="s">
        <v>43</v>
      </c>
      <c r="T55" t="s">
        <v>32</v>
      </c>
      <c r="U55" s="2">
        <v>86510</v>
      </c>
    </row>
    <row r="56" spans="17:21" x14ac:dyDescent="0.25">
      <c r="Q56" t="s">
        <v>1558</v>
      </c>
      <c r="R56" t="s">
        <v>88</v>
      </c>
      <c r="S56" t="s">
        <v>27</v>
      </c>
      <c r="T56" t="s">
        <v>32</v>
      </c>
      <c r="U56" s="2">
        <v>63196</v>
      </c>
    </row>
    <row r="57" spans="17:21" x14ac:dyDescent="0.25">
      <c r="Q57" t="s">
        <v>936</v>
      </c>
      <c r="R57" t="s">
        <v>40</v>
      </c>
      <c r="S57" t="s">
        <v>65</v>
      </c>
      <c r="T57" t="s">
        <v>36</v>
      </c>
      <c r="U57" s="2">
        <v>181854</v>
      </c>
    </row>
    <row r="58" spans="17:21" x14ac:dyDescent="0.25">
      <c r="Q58" t="s">
        <v>730</v>
      </c>
      <c r="R58" t="s">
        <v>14</v>
      </c>
      <c r="S58" t="s">
        <v>43</v>
      </c>
      <c r="T58" t="s">
        <v>32</v>
      </c>
      <c r="U58" s="2">
        <v>221217</v>
      </c>
    </row>
    <row r="59" spans="17:21" x14ac:dyDescent="0.25">
      <c r="Q59" t="s">
        <v>1645</v>
      </c>
      <c r="R59" t="s">
        <v>59</v>
      </c>
      <c r="S59" t="s">
        <v>31</v>
      </c>
      <c r="T59" t="s">
        <v>36</v>
      </c>
      <c r="U59" s="2">
        <v>103183</v>
      </c>
    </row>
    <row r="60" spans="17:21" x14ac:dyDescent="0.25">
      <c r="Q60" t="s">
        <v>1404</v>
      </c>
      <c r="R60" t="s">
        <v>69</v>
      </c>
      <c r="S60" t="s">
        <v>31</v>
      </c>
      <c r="T60" t="s">
        <v>32</v>
      </c>
      <c r="U60" s="2">
        <v>115765</v>
      </c>
    </row>
    <row r="61" spans="17:21" x14ac:dyDescent="0.25">
      <c r="Q61" t="s">
        <v>1070</v>
      </c>
      <c r="R61" t="s">
        <v>30</v>
      </c>
      <c r="S61" t="s">
        <v>31</v>
      </c>
      <c r="T61" t="s">
        <v>16</v>
      </c>
      <c r="U61" s="2">
        <v>79388</v>
      </c>
    </row>
    <row r="62" spans="17:21" x14ac:dyDescent="0.25">
      <c r="Q62" t="s">
        <v>1560</v>
      </c>
      <c r="R62" t="s">
        <v>86</v>
      </c>
      <c r="S62" t="s">
        <v>31</v>
      </c>
      <c r="T62" t="s">
        <v>44</v>
      </c>
      <c r="U62" s="2">
        <v>65340</v>
      </c>
    </row>
    <row r="63" spans="17:21" x14ac:dyDescent="0.25">
      <c r="Q63" t="s">
        <v>556</v>
      </c>
      <c r="R63" t="s">
        <v>62</v>
      </c>
      <c r="S63" t="s">
        <v>43</v>
      </c>
      <c r="T63" t="s">
        <v>16</v>
      </c>
      <c r="U63" s="2">
        <v>114441</v>
      </c>
    </row>
    <row r="64" spans="17:21" x14ac:dyDescent="0.25">
      <c r="Q64" t="s">
        <v>800</v>
      </c>
      <c r="R64" t="s">
        <v>40</v>
      </c>
      <c r="S64" t="s">
        <v>31</v>
      </c>
      <c r="T64" t="s">
        <v>16</v>
      </c>
      <c r="U64" s="2">
        <v>189290</v>
      </c>
    </row>
    <row r="65" spans="17:21" x14ac:dyDescent="0.25">
      <c r="Q65" t="s">
        <v>1095</v>
      </c>
      <c r="R65" t="s">
        <v>61</v>
      </c>
      <c r="S65" t="s">
        <v>43</v>
      </c>
      <c r="T65" t="s">
        <v>16</v>
      </c>
      <c r="U65" s="2">
        <v>147752</v>
      </c>
    </row>
    <row r="66" spans="17:21" x14ac:dyDescent="0.25">
      <c r="Q66" t="s">
        <v>1829</v>
      </c>
      <c r="R66" t="s">
        <v>35</v>
      </c>
      <c r="S66" t="s">
        <v>27</v>
      </c>
      <c r="T66" t="s">
        <v>36</v>
      </c>
      <c r="U66" s="2">
        <v>74467</v>
      </c>
    </row>
    <row r="67" spans="17:21" x14ac:dyDescent="0.25">
      <c r="Q67" t="s">
        <v>963</v>
      </c>
      <c r="R67" t="s">
        <v>42</v>
      </c>
      <c r="S67" t="s">
        <v>65</v>
      </c>
      <c r="T67" t="s">
        <v>16</v>
      </c>
      <c r="U67" s="2">
        <v>98769</v>
      </c>
    </row>
    <row r="68" spans="17:21" x14ac:dyDescent="0.25">
      <c r="Q68" t="s">
        <v>1687</v>
      </c>
      <c r="R68" t="s">
        <v>61</v>
      </c>
      <c r="S68" t="s">
        <v>43</v>
      </c>
      <c r="T68" t="s">
        <v>36</v>
      </c>
      <c r="U68" s="2">
        <v>143970</v>
      </c>
    </row>
    <row r="69" spans="17:21" x14ac:dyDescent="0.25">
      <c r="Q69" t="s">
        <v>1721</v>
      </c>
      <c r="R69" t="s">
        <v>98</v>
      </c>
      <c r="S69" t="s">
        <v>27</v>
      </c>
      <c r="T69" t="s">
        <v>36</v>
      </c>
      <c r="U69" s="2">
        <v>75354</v>
      </c>
    </row>
    <row r="70" spans="17:21" x14ac:dyDescent="0.25">
      <c r="Q70" t="s">
        <v>1815</v>
      </c>
      <c r="R70" t="s">
        <v>83</v>
      </c>
      <c r="S70" t="s">
        <v>23</v>
      </c>
      <c r="T70" t="s">
        <v>44</v>
      </c>
      <c r="U70" s="2">
        <v>46727</v>
      </c>
    </row>
    <row r="71" spans="17:21" x14ac:dyDescent="0.25">
      <c r="Q71" t="s">
        <v>776</v>
      </c>
      <c r="R71" t="s">
        <v>97</v>
      </c>
      <c r="S71" t="s">
        <v>31</v>
      </c>
      <c r="T71" t="s">
        <v>32</v>
      </c>
      <c r="U71" s="2">
        <v>95743</v>
      </c>
    </row>
    <row r="72" spans="17:21" x14ac:dyDescent="0.25">
      <c r="Q72" t="s">
        <v>1533</v>
      </c>
      <c r="R72" t="s">
        <v>83</v>
      </c>
      <c r="S72" t="s">
        <v>23</v>
      </c>
      <c r="T72" t="s">
        <v>36</v>
      </c>
      <c r="U72" s="2">
        <v>51404</v>
      </c>
    </row>
    <row r="73" spans="17:21" x14ac:dyDescent="0.25">
      <c r="Q73" t="s">
        <v>1171</v>
      </c>
      <c r="R73" t="s">
        <v>62</v>
      </c>
      <c r="S73" t="s">
        <v>15</v>
      </c>
      <c r="T73" t="s">
        <v>16</v>
      </c>
      <c r="U73" s="2">
        <v>108268</v>
      </c>
    </row>
    <row r="74" spans="17:21" x14ac:dyDescent="0.25">
      <c r="Q74" t="s">
        <v>1967</v>
      </c>
      <c r="R74" t="s">
        <v>77</v>
      </c>
      <c r="S74" t="s">
        <v>23</v>
      </c>
      <c r="T74" t="s">
        <v>16</v>
      </c>
      <c r="U74" s="2">
        <v>85369</v>
      </c>
    </row>
    <row r="75" spans="17:21" x14ac:dyDescent="0.25">
      <c r="Q75" t="s">
        <v>1362</v>
      </c>
      <c r="R75" t="s">
        <v>40</v>
      </c>
      <c r="S75" t="s">
        <v>43</v>
      </c>
      <c r="T75" t="s">
        <v>16</v>
      </c>
      <c r="U75" s="2">
        <v>199783</v>
      </c>
    </row>
    <row r="76" spans="17:21" x14ac:dyDescent="0.25">
      <c r="Q76" t="s">
        <v>1976</v>
      </c>
      <c r="R76" t="s">
        <v>68</v>
      </c>
      <c r="S76" t="s">
        <v>15</v>
      </c>
      <c r="T76" t="s">
        <v>44</v>
      </c>
      <c r="U76" s="2">
        <v>47387</v>
      </c>
    </row>
    <row r="77" spans="17:21" x14ac:dyDescent="0.25">
      <c r="Q77" t="s">
        <v>884</v>
      </c>
      <c r="R77" t="s">
        <v>68</v>
      </c>
      <c r="S77" t="s">
        <v>43</v>
      </c>
      <c r="T77" t="s">
        <v>16</v>
      </c>
      <c r="U77" s="2">
        <v>46833</v>
      </c>
    </row>
    <row r="78" spans="17:21" x14ac:dyDescent="0.25">
      <c r="Q78" t="s">
        <v>1445</v>
      </c>
      <c r="R78" t="s">
        <v>64</v>
      </c>
      <c r="S78" t="s">
        <v>50</v>
      </c>
      <c r="T78" t="s">
        <v>44</v>
      </c>
      <c r="U78" s="2">
        <v>67171</v>
      </c>
    </row>
    <row r="79" spans="17:21" x14ac:dyDescent="0.25">
      <c r="Q79" t="s">
        <v>419</v>
      </c>
      <c r="R79" t="s">
        <v>68</v>
      </c>
      <c r="S79" t="s">
        <v>15</v>
      </c>
      <c r="T79" t="s">
        <v>36</v>
      </c>
      <c r="U79" s="2">
        <v>41336</v>
      </c>
    </row>
    <row r="80" spans="17:21" x14ac:dyDescent="0.25">
      <c r="Q80" t="s">
        <v>1049</v>
      </c>
      <c r="R80" t="s">
        <v>61</v>
      </c>
      <c r="S80" t="s">
        <v>15</v>
      </c>
      <c r="T80" t="s">
        <v>16</v>
      </c>
      <c r="U80" s="2">
        <v>150758</v>
      </c>
    </row>
    <row r="81" spans="17:21" x14ac:dyDescent="0.25">
      <c r="Q81" t="s">
        <v>1827</v>
      </c>
      <c r="R81" t="s">
        <v>94</v>
      </c>
      <c r="S81" t="s">
        <v>50</v>
      </c>
      <c r="T81" t="s">
        <v>16</v>
      </c>
      <c r="U81" s="2">
        <v>62411</v>
      </c>
    </row>
    <row r="82" spans="17:21" x14ac:dyDescent="0.25">
      <c r="Q82" t="s">
        <v>1391</v>
      </c>
      <c r="R82" t="s">
        <v>40</v>
      </c>
      <c r="S82" t="s">
        <v>43</v>
      </c>
      <c r="T82" t="s">
        <v>36</v>
      </c>
      <c r="U82" s="2">
        <v>171426</v>
      </c>
    </row>
    <row r="83" spans="17:21" x14ac:dyDescent="0.25">
      <c r="Q83" t="s">
        <v>896</v>
      </c>
      <c r="R83" t="s">
        <v>91</v>
      </c>
      <c r="S83" t="s">
        <v>27</v>
      </c>
      <c r="T83" t="s">
        <v>32</v>
      </c>
      <c r="U83" s="2">
        <v>82162</v>
      </c>
    </row>
    <row r="84" spans="17:21" x14ac:dyDescent="0.25">
      <c r="Q84" t="s">
        <v>1319</v>
      </c>
      <c r="R84" t="s">
        <v>61</v>
      </c>
      <c r="S84" t="s">
        <v>15</v>
      </c>
      <c r="T84" t="s">
        <v>44</v>
      </c>
      <c r="U84" s="2">
        <v>130133</v>
      </c>
    </row>
    <row r="85" spans="17:21" x14ac:dyDescent="0.25">
      <c r="Q85" t="s">
        <v>1343</v>
      </c>
      <c r="R85" t="s">
        <v>40</v>
      </c>
      <c r="S85" t="s">
        <v>27</v>
      </c>
      <c r="T85" t="s">
        <v>36</v>
      </c>
      <c r="U85" s="2">
        <v>160385</v>
      </c>
    </row>
    <row r="86" spans="17:21" x14ac:dyDescent="0.25">
      <c r="Q86" t="s">
        <v>1470</v>
      </c>
      <c r="R86" t="s">
        <v>84</v>
      </c>
      <c r="S86" t="s">
        <v>31</v>
      </c>
      <c r="T86" t="s">
        <v>32</v>
      </c>
      <c r="U86" s="2">
        <v>76272</v>
      </c>
    </row>
    <row r="87" spans="17:21" x14ac:dyDescent="0.25">
      <c r="Q87" t="s">
        <v>530</v>
      </c>
      <c r="R87" t="s">
        <v>58</v>
      </c>
      <c r="S87" t="s">
        <v>31</v>
      </c>
      <c r="T87" t="s">
        <v>16</v>
      </c>
      <c r="U87" s="2">
        <v>86858</v>
      </c>
    </row>
    <row r="88" spans="17:21" x14ac:dyDescent="0.25">
      <c r="Q88" t="s">
        <v>529</v>
      </c>
      <c r="R88" t="s">
        <v>73</v>
      </c>
      <c r="S88" t="s">
        <v>27</v>
      </c>
      <c r="T88" t="s">
        <v>36</v>
      </c>
      <c r="U88" s="2">
        <v>53215</v>
      </c>
    </row>
    <row r="89" spans="17:21" x14ac:dyDescent="0.25">
      <c r="Q89" t="s">
        <v>508</v>
      </c>
      <c r="R89" t="s">
        <v>42</v>
      </c>
      <c r="S89" t="s">
        <v>65</v>
      </c>
      <c r="T89" t="s">
        <v>36</v>
      </c>
      <c r="U89" s="2">
        <v>74691</v>
      </c>
    </row>
    <row r="90" spans="17:21" x14ac:dyDescent="0.25">
      <c r="Q90" t="s">
        <v>1141</v>
      </c>
      <c r="R90" t="s">
        <v>83</v>
      </c>
      <c r="S90" t="s">
        <v>23</v>
      </c>
      <c r="T90" t="s">
        <v>16</v>
      </c>
      <c r="U90" s="2">
        <v>43336</v>
      </c>
    </row>
    <row r="91" spans="17:21" x14ac:dyDescent="0.25">
      <c r="Q91" t="s">
        <v>1369</v>
      </c>
      <c r="R91" t="s">
        <v>30</v>
      </c>
      <c r="S91" t="s">
        <v>31</v>
      </c>
      <c r="T91" t="s">
        <v>44</v>
      </c>
      <c r="U91" s="2">
        <v>70110</v>
      </c>
    </row>
    <row r="92" spans="17:21" x14ac:dyDescent="0.25">
      <c r="Q92" t="s">
        <v>1234</v>
      </c>
      <c r="R92" t="s">
        <v>64</v>
      </c>
      <c r="S92" t="s">
        <v>43</v>
      </c>
      <c r="T92" t="s">
        <v>36</v>
      </c>
      <c r="U92" s="2">
        <v>68807</v>
      </c>
    </row>
    <row r="93" spans="17:21" x14ac:dyDescent="0.25">
      <c r="Q93" t="s">
        <v>472</v>
      </c>
      <c r="R93" t="s">
        <v>77</v>
      </c>
      <c r="S93" t="s">
        <v>23</v>
      </c>
      <c r="T93" t="s">
        <v>44</v>
      </c>
      <c r="U93" s="2">
        <v>86317</v>
      </c>
    </row>
    <row r="94" spans="17:21" x14ac:dyDescent="0.25">
      <c r="Q94" t="s">
        <v>1439</v>
      </c>
      <c r="R94" t="s">
        <v>55</v>
      </c>
      <c r="S94" t="s">
        <v>27</v>
      </c>
      <c r="T94" t="s">
        <v>32</v>
      </c>
      <c r="U94" s="2">
        <v>76202</v>
      </c>
    </row>
    <row r="95" spans="17:21" x14ac:dyDescent="0.25">
      <c r="Q95" t="s">
        <v>791</v>
      </c>
      <c r="R95" t="s">
        <v>42</v>
      </c>
      <c r="S95" t="s">
        <v>43</v>
      </c>
      <c r="T95" t="s">
        <v>16</v>
      </c>
      <c r="U95" s="2">
        <v>83066</v>
      </c>
    </row>
    <row r="96" spans="17:21" x14ac:dyDescent="0.25">
      <c r="Q96" t="s">
        <v>1641</v>
      </c>
      <c r="R96" t="s">
        <v>64</v>
      </c>
      <c r="S96" t="s">
        <v>50</v>
      </c>
      <c r="T96" t="s">
        <v>32</v>
      </c>
      <c r="U96" s="2">
        <v>67743</v>
      </c>
    </row>
    <row r="97" spans="17:21" x14ac:dyDescent="0.25">
      <c r="Q97" t="s">
        <v>1509</v>
      </c>
      <c r="R97" t="s">
        <v>40</v>
      </c>
      <c r="S97" t="s">
        <v>15</v>
      </c>
      <c r="T97" t="s">
        <v>16</v>
      </c>
      <c r="U97" s="2">
        <v>153628</v>
      </c>
    </row>
    <row r="98" spans="17:21" x14ac:dyDescent="0.25">
      <c r="Q98" t="s">
        <v>431</v>
      </c>
      <c r="R98" t="s">
        <v>42</v>
      </c>
      <c r="S98" t="s">
        <v>65</v>
      </c>
      <c r="T98" t="s">
        <v>44</v>
      </c>
      <c r="U98" s="2">
        <v>97078</v>
      </c>
    </row>
    <row r="99" spans="17:21" x14ac:dyDescent="0.25">
      <c r="Q99" t="s">
        <v>1561</v>
      </c>
      <c r="R99" t="s">
        <v>14</v>
      </c>
      <c r="S99" t="s">
        <v>43</v>
      </c>
      <c r="T99" t="s">
        <v>32</v>
      </c>
      <c r="U99" s="2">
        <v>202680</v>
      </c>
    </row>
    <row r="100" spans="17:21" x14ac:dyDescent="0.25">
      <c r="Q100" t="s">
        <v>1408</v>
      </c>
      <c r="R100" t="s">
        <v>68</v>
      </c>
      <c r="S100" t="s">
        <v>43</v>
      </c>
      <c r="T100" t="s">
        <v>16</v>
      </c>
      <c r="U100" s="2">
        <v>56686</v>
      </c>
    </row>
    <row r="101" spans="17:21" x14ac:dyDescent="0.25">
      <c r="Q101" t="s">
        <v>1584</v>
      </c>
      <c r="R101" t="s">
        <v>42</v>
      </c>
      <c r="S101" t="s">
        <v>50</v>
      </c>
      <c r="T101" t="s">
        <v>44</v>
      </c>
      <c r="U101" s="2">
        <v>75769</v>
      </c>
    </row>
    <row r="102" spans="17:21" x14ac:dyDescent="0.25">
      <c r="Q102" t="s">
        <v>1425</v>
      </c>
      <c r="R102" t="s">
        <v>40</v>
      </c>
      <c r="S102" t="s">
        <v>31</v>
      </c>
      <c r="T102" t="s">
        <v>44</v>
      </c>
      <c r="U102" s="2">
        <v>187205</v>
      </c>
    </row>
    <row r="103" spans="17:21" x14ac:dyDescent="0.25">
      <c r="Q103" t="s">
        <v>1384</v>
      </c>
      <c r="R103" t="s">
        <v>42</v>
      </c>
      <c r="S103" t="s">
        <v>43</v>
      </c>
      <c r="T103" t="s">
        <v>32</v>
      </c>
      <c r="U103" s="2">
        <v>73779</v>
      </c>
    </row>
    <row r="104" spans="17:21" x14ac:dyDescent="0.25">
      <c r="Q104" t="s">
        <v>1592</v>
      </c>
      <c r="R104" t="s">
        <v>22</v>
      </c>
      <c r="S104" t="s">
        <v>23</v>
      </c>
      <c r="T104" t="s">
        <v>16</v>
      </c>
      <c r="U104" s="2">
        <v>69647</v>
      </c>
    </row>
    <row r="105" spans="17:21" x14ac:dyDescent="0.25">
      <c r="Q105" t="s">
        <v>510</v>
      </c>
      <c r="R105" t="s">
        <v>97</v>
      </c>
      <c r="S105" t="s">
        <v>31</v>
      </c>
      <c r="T105" t="s">
        <v>32</v>
      </c>
      <c r="U105" s="2">
        <v>92753</v>
      </c>
    </row>
    <row r="106" spans="17:21" x14ac:dyDescent="0.25">
      <c r="Q106" t="s">
        <v>668</v>
      </c>
      <c r="R106" t="s">
        <v>77</v>
      </c>
      <c r="S106" t="s">
        <v>23</v>
      </c>
      <c r="T106" t="s">
        <v>16</v>
      </c>
      <c r="U106" s="2">
        <v>93102</v>
      </c>
    </row>
    <row r="107" spans="17:21" x14ac:dyDescent="0.25">
      <c r="Q107" t="s">
        <v>927</v>
      </c>
      <c r="R107" t="s">
        <v>69</v>
      </c>
      <c r="S107" t="s">
        <v>31</v>
      </c>
      <c r="T107" t="s">
        <v>32</v>
      </c>
      <c r="U107" s="2">
        <v>80701</v>
      </c>
    </row>
    <row r="108" spans="17:21" x14ac:dyDescent="0.25">
      <c r="Q108" t="s">
        <v>1639</v>
      </c>
      <c r="R108" t="s">
        <v>94</v>
      </c>
      <c r="S108" t="s">
        <v>50</v>
      </c>
      <c r="T108" t="s">
        <v>36</v>
      </c>
      <c r="U108" s="2">
        <v>64204</v>
      </c>
    </row>
    <row r="109" spans="17:21" x14ac:dyDescent="0.25">
      <c r="Q109" t="s">
        <v>1743</v>
      </c>
      <c r="R109" t="s">
        <v>61</v>
      </c>
      <c r="S109" t="s">
        <v>50</v>
      </c>
      <c r="T109" t="s">
        <v>32</v>
      </c>
      <c r="U109" s="2">
        <v>147966</v>
      </c>
    </row>
    <row r="110" spans="17:21" x14ac:dyDescent="0.25">
      <c r="Q110" t="s">
        <v>522</v>
      </c>
      <c r="R110" t="s">
        <v>129</v>
      </c>
      <c r="S110" t="s">
        <v>31</v>
      </c>
      <c r="T110" t="s">
        <v>36</v>
      </c>
      <c r="U110" s="2">
        <v>76354</v>
      </c>
    </row>
    <row r="111" spans="17:21" x14ac:dyDescent="0.25">
      <c r="Q111" t="s">
        <v>1433</v>
      </c>
      <c r="R111" t="s">
        <v>56</v>
      </c>
      <c r="S111" t="s">
        <v>27</v>
      </c>
      <c r="T111" t="s">
        <v>16</v>
      </c>
      <c r="U111" s="2">
        <v>95899</v>
      </c>
    </row>
    <row r="112" spans="17:21" x14ac:dyDescent="0.25">
      <c r="Q112" t="s">
        <v>1994</v>
      </c>
    </row>
  </sheetData>
  <mergeCells count="2">
    <mergeCell ref="A1:W1"/>
    <mergeCell ref="A2:W2"/>
  </mergeCells>
  <conditionalFormatting pivot="1" sqref="F10:F42">
    <cfRule type="dataBar" priority="20">
      <dataBar>
        <cfvo type="min"/>
        <cfvo type="max"/>
        <color rgb="FF008AEF"/>
      </dataBar>
      <extLst>
        <ext xmlns:x14="http://schemas.microsoft.com/office/spreadsheetml/2009/9/main" uri="{B025F937-C7B1-47D3-B67F-A62EFF666E3E}">
          <x14:id>{8DB102B2-9118-4B59-A9D6-1741C053C80C}</x14:id>
        </ext>
      </extLst>
    </cfRule>
  </conditionalFormatting>
  <conditionalFormatting pivot="1" sqref="H10:H42">
    <cfRule type="colorScale" priority="19">
      <colorScale>
        <cfvo type="min"/>
        <cfvo type="percentile" val="50"/>
        <cfvo type="max"/>
        <color rgb="FF5A8AC6"/>
        <color rgb="FFFCFCFF"/>
        <color rgb="FFF8696B"/>
      </colorScale>
    </cfRule>
  </conditionalFormatting>
  <conditionalFormatting pivot="1" sqref="H10:H42">
    <cfRule type="colorScale" priority="18">
      <colorScale>
        <cfvo type="min"/>
        <cfvo type="max"/>
        <color theme="4" tint="-0.249977111117893"/>
        <color theme="4" tint="0.79998168889431442"/>
      </colorScale>
    </cfRule>
  </conditionalFormatting>
  <conditionalFormatting pivot="1" sqref="H10:H42">
    <cfRule type="colorScale" priority="17">
      <colorScale>
        <cfvo type="min"/>
        <cfvo type="max"/>
        <color theme="4" tint="0.79998168889431442"/>
        <color theme="4"/>
      </colorScale>
    </cfRule>
  </conditionalFormatting>
  <conditionalFormatting pivot="1" sqref="G10:G42">
    <cfRule type="colorScale" priority="16">
      <colorScale>
        <cfvo type="min"/>
        <cfvo type="percentile" val="50"/>
        <cfvo type="max"/>
        <color rgb="FF5A8AC6"/>
        <color rgb="FFFCFCFF"/>
        <color rgb="FFF8696B"/>
      </colorScale>
    </cfRule>
  </conditionalFormatting>
  <conditionalFormatting pivot="1" sqref="G10:G42">
    <cfRule type="colorScale" priority="15">
      <colorScale>
        <cfvo type="min"/>
        <cfvo type="max"/>
        <color theme="4" tint="-0.249977111117893"/>
        <color theme="4" tint="0.79998168889431442"/>
      </colorScale>
    </cfRule>
  </conditionalFormatting>
  <conditionalFormatting pivot="1" sqref="G10:G42">
    <cfRule type="colorScale" priority="14">
      <colorScale>
        <cfvo type="min"/>
        <cfvo type="max"/>
        <color theme="4" tint="0.79998168889431442"/>
        <color theme="4"/>
      </colorScale>
    </cfRule>
  </conditionalFormatting>
  <conditionalFormatting pivot="1" sqref="I10:I42">
    <cfRule type="colorScale" priority="13">
      <colorScale>
        <cfvo type="min"/>
        <cfvo type="percentile" val="50"/>
        <cfvo type="max"/>
        <color rgb="FF5A8AC6"/>
        <color rgb="FFFCFCFF"/>
        <color rgb="FFF8696B"/>
      </colorScale>
    </cfRule>
  </conditionalFormatting>
  <conditionalFormatting pivot="1" sqref="I10:I42">
    <cfRule type="colorScale" priority="12">
      <colorScale>
        <cfvo type="min"/>
        <cfvo type="max"/>
        <color theme="4" tint="-0.249977111117893"/>
        <color theme="4" tint="0.79998168889431442"/>
      </colorScale>
    </cfRule>
  </conditionalFormatting>
  <conditionalFormatting pivot="1" sqref="I10:I42">
    <cfRule type="colorScale" priority="11">
      <colorScale>
        <cfvo type="min"/>
        <cfvo type="max"/>
        <color theme="4" tint="0.79998168889431442"/>
        <color theme="4"/>
      </colorScale>
    </cfRule>
  </conditionalFormatting>
  <pageMargins left="0.7" right="0.7" top="0.75" bottom="0.75" header="0.3" footer="0.3"/>
  <drawing r:id="rId7"/>
  <extLst>
    <ext xmlns:x14="http://schemas.microsoft.com/office/spreadsheetml/2009/9/main" uri="{78C0D931-6437-407d-A8EE-F0AAD7539E65}">
      <x14:conditionalFormattings>
        <x14:conditionalFormatting xmlns:xm="http://schemas.microsoft.com/office/excel/2006/main" pivot="1">
          <x14:cfRule type="dataBar" id="{8DB102B2-9118-4B59-A9D6-1741C053C80C}">
            <x14:dataBar minLength="0" maxLength="100" border="1" negativeBarBorderColorSameAsPositive="0">
              <x14:cfvo type="autoMin"/>
              <x14:cfvo type="autoMax"/>
              <x14:borderColor rgb="FF008AEF"/>
              <x14:negativeFillColor rgb="FFFF0000"/>
              <x14:negativeBorderColor rgb="FFFF0000"/>
              <x14:axisColor rgb="FF000000"/>
            </x14:dataBar>
          </x14:cfRule>
          <xm:sqref>F10:F42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B2B8D-AB27-49F9-BCD8-04DC3E0C4913}">
  <dimension ref="A1:AA922"/>
  <sheetViews>
    <sheetView showGridLines="0" zoomScaleNormal="100" workbookViewId="0">
      <selection sqref="A1:AA1"/>
    </sheetView>
  </sheetViews>
  <sheetFormatPr defaultRowHeight="15" x14ac:dyDescent="0.25"/>
  <cols>
    <col min="5" max="5" width="27.7109375" bestFit="1" customWidth="1"/>
    <col min="6" max="6" width="14.85546875" bestFit="1" customWidth="1"/>
    <col min="7" max="7" width="10.28515625" bestFit="1" customWidth="1"/>
    <col min="8" max="8" width="10" bestFit="1" customWidth="1"/>
    <col min="9" max="9" width="10.5703125" bestFit="1" customWidth="1"/>
    <col min="10" max="10" width="10.5703125" customWidth="1"/>
    <col min="11" max="11" width="22.28515625" bestFit="1" customWidth="1"/>
    <col min="12" max="12" width="28.28515625" bestFit="1" customWidth="1"/>
    <col min="13" max="13" width="18.7109375" bestFit="1" customWidth="1"/>
    <col min="14" max="14" width="25.85546875" bestFit="1" customWidth="1"/>
    <col min="15" max="15" width="15.42578125" bestFit="1" customWidth="1"/>
    <col min="17" max="17" width="16.85546875" bestFit="1" customWidth="1"/>
    <col min="18" max="18" width="14.85546875" bestFit="1" customWidth="1"/>
    <col min="19" max="19" width="10.28515625" bestFit="1" customWidth="1"/>
    <col min="20" max="20" width="10" bestFit="1" customWidth="1"/>
    <col min="21" max="21" width="10.5703125" bestFit="1" customWidth="1"/>
    <col min="23" max="23" width="13.140625" bestFit="1" customWidth="1"/>
    <col min="24" max="24" width="14.85546875" bestFit="1" customWidth="1"/>
    <col min="25" max="25" width="10.28515625" bestFit="1" customWidth="1"/>
    <col min="26" max="26" width="10" bestFit="1" customWidth="1"/>
    <col min="27" max="27" width="10.5703125" bestFit="1" customWidth="1"/>
  </cols>
  <sheetData>
    <row r="1" spans="1:27" ht="19.5" x14ac:dyDescent="0.3">
      <c r="A1" s="17" t="s">
        <v>2001</v>
      </c>
      <c r="B1" s="17"/>
      <c r="C1" s="17"/>
      <c r="D1" s="17"/>
      <c r="E1" s="17"/>
      <c r="F1" s="17"/>
      <c r="G1" s="17"/>
      <c r="H1" s="17"/>
      <c r="I1" s="17"/>
      <c r="J1" s="17"/>
      <c r="K1" s="17"/>
      <c r="L1" s="17"/>
      <c r="M1" s="17"/>
      <c r="N1" s="17"/>
      <c r="O1" s="17"/>
      <c r="P1" s="17"/>
      <c r="Q1" s="17"/>
      <c r="R1" s="17"/>
      <c r="S1" s="17"/>
      <c r="T1" s="17"/>
      <c r="U1" s="17"/>
      <c r="V1" s="17"/>
      <c r="W1" s="17"/>
      <c r="X1" s="17"/>
      <c r="Y1" s="17"/>
      <c r="Z1" s="17"/>
      <c r="AA1" s="17"/>
    </row>
    <row r="2" spans="1:27" ht="19.5" x14ac:dyDescent="0.3">
      <c r="A2" s="17" t="s">
        <v>2002</v>
      </c>
      <c r="B2" s="17"/>
      <c r="C2" s="17"/>
      <c r="D2" s="17"/>
      <c r="E2" s="17"/>
      <c r="F2" s="17"/>
      <c r="G2" s="17"/>
      <c r="H2" s="17"/>
      <c r="I2" s="17"/>
      <c r="J2" s="17"/>
      <c r="K2" s="17"/>
      <c r="L2" s="17"/>
      <c r="M2" s="17"/>
      <c r="N2" s="17"/>
      <c r="O2" s="17"/>
      <c r="P2" s="17"/>
      <c r="Q2" s="17"/>
      <c r="R2" s="17"/>
      <c r="S2" s="17"/>
      <c r="T2" s="17"/>
      <c r="U2" s="17"/>
      <c r="V2" s="17"/>
      <c r="W2" s="17"/>
      <c r="X2" s="17"/>
      <c r="Y2" s="17"/>
      <c r="Z2" s="17"/>
      <c r="AA2" s="17"/>
    </row>
    <row r="4" spans="1:27" x14ac:dyDescent="0.25">
      <c r="E4" s="15" t="s">
        <v>1989</v>
      </c>
      <c r="F4" t="s">
        <v>2000</v>
      </c>
      <c r="K4" s="15" t="s">
        <v>1989</v>
      </c>
      <c r="L4" t="s">
        <v>1989</v>
      </c>
      <c r="Q4" s="15" t="s">
        <v>1989</v>
      </c>
      <c r="R4" t="s">
        <v>2000</v>
      </c>
      <c r="W4" s="15" t="s">
        <v>1989</v>
      </c>
      <c r="X4" t="s">
        <v>2000</v>
      </c>
    </row>
    <row r="6" spans="1:27" x14ac:dyDescent="0.25">
      <c r="E6" s="15" t="s">
        <v>1990</v>
      </c>
      <c r="F6" t="s">
        <v>1998</v>
      </c>
      <c r="G6" t="s">
        <v>1996</v>
      </c>
      <c r="H6" t="s">
        <v>1999</v>
      </c>
      <c r="I6" t="s">
        <v>1997</v>
      </c>
      <c r="K6" s="15" t="s">
        <v>1</v>
      </c>
      <c r="L6" s="15" t="s">
        <v>2</v>
      </c>
      <c r="M6" s="15" t="s">
        <v>3</v>
      </c>
      <c r="N6" s="15" t="s">
        <v>4</v>
      </c>
      <c r="O6" s="15" t="s">
        <v>9</v>
      </c>
      <c r="Q6" s="15" t="s">
        <v>1990</v>
      </c>
      <c r="R6" t="s">
        <v>1998</v>
      </c>
      <c r="S6" t="s">
        <v>1996</v>
      </c>
      <c r="T6" t="s">
        <v>1999</v>
      </c>
      <c r="U6" t="s">
        <v>1997</v>
      </c>
      <c r="W6" s="15" t="s">
        <v>1990</v>
      </c>
      <c r="X6" t="s">
        <v>1998</v>
      </c>
      <c r="Y6" t="s">
        <v>1996</v>
      </c>
      <c r="Z6" t="s">
        <v>1999</v>
      </c>
      <c r="AA6" t="s">
        <v>1997</v>
      </c>
    </row>
    <row r="7" spans="1:27" x14ac:dyDescent="0.25">
      <c r="E7" s="7" t="s">
        <v>40</v>
      </c>
      <c r="F7" s="18">
        <v>121</v>
      </c>
      <c r="G7" s="18">
        <v>150399</v>
      </c>
      <c r="H7" s="16">
        <v>171633.85123966943</v>
      </c>
      <c r="I7" s="18">
        <v>199848</v>
      </c>
      <c r="K7" t="s">
        <v>1907</v>
      </c>
      <c r="L7" t="s">
        <v>64</v>
      </c>
      <c r="M7" t="s">
        <v>15</v>
      </c>
      <c r="N7" t="s">
        <v>36</v>
      </c>
      <c r="O7" s="2">
        <v>62861</v>
      </c>
      <c r="Q7" s="7" t="s">
        <v>32</v>
      </c>
      <c r="R7" s="18">
        <v>237</v>
      </c>
      <c r="S7" s="18">
        <v>40752</v>
      </c>
      <c r="T7" s="16">
        <v>120776.15189873418</v>
      </c>
      <c r="U7" s="18">
        <v>258426</v>
      </c>
      <c r="W7" s="7" t="s">
        <v>17</v>
      </c>
      <c r="X7" s="18">
        <v>518</v>
      </c>
      <c r="Y7" s="18">
        <v>40124</v>
      </c>
      <c r="Z7" s="16">
        <v>112314.17953667954</v>
      </c>
      <c r="AA7" s="18">
        <v>258498</v>
      </c>
    </row>
    <row r="8" spans="1:27" x14ac:dyDescent="0.25">
      <c r="E8" s="7" t="s">
        <v>61</v>
      </c>
      <c r="F8" s="18">
        <v>110</v>
      </c>
      <c r="G8" s="18">
        <v>120321</v>
      </c>
      <c r="H8" s="16">
        <v>141067.76363636364</v>
      </c>
      <c r="I8" s="18">
        <v>159885</v>
      </c>
      <c r="K8" t="s">
        <v>1507</v>
      </c>
      <c r="L8" t="s">
        <v>68</v>
      </c>
      <c r="M8" t="s">
        <v>65</v>
      </c>
      <c r="N8" t="s">
        <v>36</v>
      </c>
      <c r="O8" s="2">
        <v>45049</v>
      </c>
      <c r="Q8" s="7" t="s">
        <v>36</v>
      </c>
      <c r="R8" s="18">
        <v>269</v>
      </c>
      <c r="S8" s="18">
        <v>40124</v>
      </c>
      <c r="T8" s="16">
        <v>103651.3717472119</v>
      </c>
      <c r="U8" s="18">
        <v>258498</v>
      </c>
      <c r="W8" s="7" t="s">
        <v>28</v>
      </c>
      <c r="X8" s="18">
        <v>482</v>
      </c>
      <c r="Y8" s="18">
        <v>40063</v>
      </c>
      <c r="Z8" s="16">
        <v>114188.00829875519</v>
      </c>
      <c r="AA8" s="18">
        <v>258081</v>
      </c>
    </row>
    <row r="9" spans="1:27" x14ac:dyDescent="0.25">
      <c r="E9" s="7" t="s">
        <v>14</v>
      </c>
      <c r="F9" s="18">
        <v>105</v>
      </c>
      <c r="G9" s="18">
        <v>180994</v>
      </c>
      <c r="H9" s="16">
        <v>222195.17142857143</v>
      </c>
      <c r="I9" s="18">
        <v>258498</v>
      </c>
      <c r="K9" t="s">
        <v>450</v>
      </c>
      <c r="L9" t="s">
        <v>30</v>
      </c>
      <c r="M9" t="s">
        <v>31</v>
      </c>
      <c r="N9" t="s">
        <v>32</v>
      </c>
      <c r="O9" s="2">
        <v>98581</v>
      </c>
      <c r="Q9" s="7" t="s">
        <v>16</v>
      </c>
      <c r="R9" s="18">
        <v>229</v>
      </c>
      <c r="S9" s="18">
        <v>40316</v>
      </c>
      <c r="T9" s="16">
        <v>112490.20524017468</v>
      </c>
      <c r="U9" s="18">
        <v>256561</v>
      </c>
      <c r="W9" s="7" t="s">
        <v>1994</v>
      </c>
      <c r="X9" s="18">
        <v>1000</v>
      </c>
      <c r="Y9" s="18">
        <v>40063</v>
      </c>
      <c r="Z9" s="16">
        <v>113217.36500000001</v>
      </c>
      <c r="AA9" s="18">
        <v>258498</v>
      </c>
    </row>
    <row r="10" spans="1:27" x14ac:dyDescent="0.25">
      <c r="E10" s="7" t="s">
        <v>62</v>
      </c>
      <c r="F10" s="18">
        <v>98</v>
      </c>
      <c r="G10" s="18">
        <v>100099</v>
      </c>
      <c r="H10" s="16">
        <v>113275.68367346939</v>
      </c>
      <c r="I10" s="18">
        <v>129708</v>
      </c>
      <c r="K10" t="s">
        <v>1564</v>
      </c>
      <c r="L10" t="s">
        <v>69</v>
      </c>
      <c r="M10" t="s">
        <v>31</v>
      </c>
      <c r="N10" t="s">
        <v>16</v>
      </c>
      <c r="O10" s="2">
        <v>109680</v>
      </c>
      <c r="Q10" s="7" t="s">
        <v>44</v>
      </c>
      <c r="R10" s="18">
        <v>265</v>
      </c>
      <c r="S10" s="18">
        <v>40063</v>
      </c>
      <c r="T10" s="16">
        <v>116796.0037735849</v>
      </c>
      <c r="U10" s="18">
        <v>255230</v>
      </c>
    </row>
    <row r="11" spans="1:27" x14ac:dyDescent="0.25">
      <c r="E11" s="7" t="s">
        <v>42</v>
      </c>
      <c r="F11" s="18">
        <v>70</v>
      </c>
      <c r="G11" s="18">
        <v>70165</v>
      </c>
      <c r="H11" s="16">
        <v>86402.957142857136</v>
      </c>
      <c r="I11" s="18">
        <v>99697</v>
      </c>
      <c r="K11" t="s">
        <v>440</v>
      </c>
      <c r="L11" t="s">
        <v>40</v>
      </c>
      <c r="M11" t="s">
        <v>50</v>
      </c>
      <c r="N11" t="s">
        <v>16</v>
      </c>
      <c r="O11" s="2">
        <v>166331</v>
      </c>
      <c r="Q11" s="7" t="s">
        <v>1994</v>
      </c>
      <c r="R11" s="18">
        <v>1000</v>
      </c>
      <c r="S11" s="18">
        <v>40063</v>
      </c>
      <c r="T11" s="16">
        <v>113217.36500000001</v>
      </c>
      <c r="U11" s="18">
        <v>258498</v>
      </c>
      <c r="W11" s="15" t="s">
        <v>1989</v>
      </c>
      <c r="X11" t="s">
        <v>2000</v>
      </c>
    </row>
    <row r="12" spans="1:27" x14ac:dyDescent="0.25">
      <c r="E12" s="7" t="s">
        <v>64</v>
      </c>
      <c r="F12" s="18">
        <v>53</v>
      </c>
      <c r="G12" s="18">
        <v>50685</v>
      </c>
      <c r="H12" s="16">
        <v>62647.471698113208</v>
      </c>
      <c r="I12" s="18">
        <v>74655</v>
      </c>
      <c r="K12" t="s">
        <v>799</v>
      </c>
      <c r="L12" t="s">
        <v>58</v>
      </c>
      <c r="M12" t="s">
        <v>31</v>
      </c>
      <c r="N12" t="s">
        <v>36</v>
      </c>
      <c r="O12" s="2">
        <v>60055</v>
      </c>
    </row>
    <row r="13" spans="1:27" x14ac:dyDescent="0.25">
      <c r="E13" s="7" t="s">
        <v>68</v>
      </c>
      <c r="F13" s="18">
        <v>51</v>
      </c>
      <c r="G13" s="18">
        <v>40752</v>
      </c>
      <c r="H13" s="16">
        <v>49950.666666666664</v>
      </c>
      <c r="I13" s="18">
        <v>58703</v>
      </c>
      <c r="K13" t="s">
        <v>1520</v>
      </c>
      <c r="L13" t="s">
        <v>40</v>
      </c>
      <c r="M13" t="s">
        <v>65</v>
      </c>
      <c r="N13" t="s">
        <v>44</v>
      </c>
      <c r="O13" s="2">
        <v>181356</v>
      </c>
      <c r="W13" s="15" t="s">
        <v>1990</v>
      </c>
      <c r="X13" t="s">
        <v>1998</v>
      </c>
      <c r="Y13" t="s">
        <v>1996</v>
      </c>
      <c r="Z13" t="s">
        <v>1999</v>
      </c>
      <c r="AA13" t="s">
        <v>1997</v>
      </c>
    </row>
    <row r="14" spans="1:27" x14ac:dyDescent="0.25">
      <c r="E14" s="7" t="s">
        <v>129</v>
      </c>
      <c r="F14" s="18">
        <v>21</v>
      </c>
      <c r="G14" s="18">
        <v>62605</v>
      </c>
      <c r="H14" s="16">
        <v>78928.952380952382</v>
      </c>
      <c r="I14" s="18">
        <v>97398</v>
      </c>
      <c r="K14" t="s">
        <v>1334</v>
      </c>
      <c r="L14" t="s">
        <v>62</v>
      </c>
      <c r="M14" t="s">
        <v>27</v>
      </c>
      <c r="N14" t="s">
        <v>32</v>
      </c>
      <c r="O14" s="2">
        <v>109059</v>
      </c>
      <c r="W14" s="7" t="s">
        <v>24</v>
      </c>
      <c r="X14" s="18">
        <v>404</v>
      </c>
      <c r="Y14" s="18">
        <v>40063</v>
      </c>
      <c r="Z14" s="16">
        <v>117627.97277227722</v>
      </c>
      <c r="AA14" s="18">
        <v>257194</v>
      </c>
    </row>
    <row r="15" spans="1:27" x14ac:dyDescent="0.25">
      <c r="E15" s="7" t="s">
        <v>94</v>
      </c>
      <c r="F15" s="18">
        <v>21</v>
      </c>
      <c r="G15" s="16">
        <v>50994</v>
      </c>
      <c r="H15" s="16">
        <v>62281.619047619046</v>
      </c>
      <c r="I15" s="16">
        <v>73004</v>
      </c>
      <c r="J15" s="16"/>
      <c r="K15" t="s">
        <v>502</v>
      </c>
      <c r="L15" t="s">
        <v>69</v>
      </c>
      <c r="M15" t="s">
        <v>31</v>
      </c>
      <c r="N15" t="s">
        <v>36</v>
      </c>
      <c r="O15" s="2">
        <v>90678</v>
      </c>
      <c r="Q15" s="15" t="s">
        <v>1989</v>
      </c>
      <c r="R15" t="s">
        <v>2000</v>
      </c>
      <c r="W15" s="7" t="s">
        <v>47</v>
      </c>
      <c r="X15" s="18">
        <v>74</v>
      </c>
      <c r="Y15" s="18">
        <v>41336</v>
      </c>
      <c r="Z15" s="16">
        <v>109021.97297297297</v>
      </c>
      <c r="AA15" s="18">
        <v>246619</v>
      </c>
    </row>
    <row r="16" spans="1:27" x14ac:dyDescent="0.25">
      <c r="E16" s="7" t="s">
        <v>56</v>
      </c>
      <c r="F16" s="18">
        <v>21</v>
      </c>
      <c r="G16" s="18">
        <v>61886</v>
      </c>
      <c r="H16" s="16">
        <v>80346.809523809527</v>
      </c>
      <c r="I16" s="18">
        <v>99557</v>
      </c>
      <c r="K16" t="s">
        <v>1614</v>
      </c>
      <c r="L16" t="s">
        <v>62</v>
      </c>
      <c r="M16" t="s">
        <v>50</v>
      </c>
      <c r="N16" t="s">
        <v>32</v>
      </c>
      <c r="O16" s="2">
        <v>127616</v>
      </c>
      <c r="W16" s="7" t="s">
        <v>18</v>
      </c>
      <c r="X16" s="18">
        <v>271</v>
      </c>
      <c r="Y16" s="18">
        <v>40124</v>
      </c>
      <c r="Z16" s="16">
        <v>109345.02214022141</v>
      </c>
      <c r="AA16" s="18">
        <v>256420</v>
      </c>
    </row>
    <row r="17" spans="5:27" x14ac:dyDescent="0.25">
      <c r="E17" s="7" t="s">
        <v>30</v>
      </c>
      <c r="F17" s="18">
        <v>20</v>
      </c>
      <c r="G17" s="18">
        <v>60017</v>
      </c>
      <c r="H17" s="16">
        <v>83564.399999999994</v>
      </c>
      <c r="I17" s="18">
        <v>98581</v>
      </c>
      <c r="K17" t="s">
        <v>1678</v>
      </c>
      <c r="L17" t="s">
        <v>69</v>
      </c>
      <c r="M17" t="s">
        <v>31</v>
      </c>
      <c r="N17" t="s">
        <v>44</v>
      </c>
      <c r="O17" s="2">
        <v>123588</v>
      </c>
      <c r="Q17" s="15" t="s">
        <v>1990</v>
      </c>
      <c r="R17" t="s">
        <v>1998</v>
      </c>
      <c r="S17" t="s">
        <v>1996</v>
      </c>
      <c r="T17" t="s">
        <v>1999</v>
      </c>
      <c r="U17" t="s">
        <v>1997</v>
      </c>
      <c r="W17" s="7" t="s">
        <v>51</v>
      </c>
      <c r="X17" s="18">
        <v>251</v>
      </c>
      <c r="Y17" s="18">
        <v>40316</v>
      </c>
      <c r="Z17" s="16">
        <v>111536.00398406375</v>
      </c>
      <c r="AA17" s="18">
        <v>258498</v>
      </c>
    </row>
    <row r="18" spans="5:27" x14ac:dyDescent="0.25">
      <c r="E18" s="7" t="s">
        <v>97</v>
      </c>
      <c r="F18" s="18">
        <v>20</v>
      </c>
      <c r="G18" s="18">
        <v>78938</v>
      </c>
      <c r="H18" s="16">
        <v>101853.8</v>
      </c>
      <c r="I18" s="18">
        <v>116878</v>
      </c>
      <c r="K18" t="s">
        <v>1001</v>
      </c>
      <c r="L18" t="s">
        <v>71</v>
      </c>
      <c r="M18" t="s">
        <v>27</v>
      </c>
      <c r="N18" t="s">
        <v>36</v>
      </c>
      <c r="O18" s="2">
        <v>60985</v>
      </c>
      <c r="Q18" s="7" t="s">
        <v>65</v>
      </c>
      <c r="R18" s="18">
        <v>96</v>
      </c>
      <c r="S18" s="18">
        <v>45049</v>
      </c>
      <c r="T18" s="16">
        <v>123146.94791666667</v>
      </c>
      <c r="U18" s="18">
        <v>258426</v>
      </c>
      <c r="W18" s="7" t="s">
        <v>1994</v>
      </c>
      <c r="X18" s="18">
        <v>1000</v>
      </c>
      <c r="Y18" s="18">
        <v>40063</v>
      </c>
      <c r="Z18" s="16">
        <v>113217.36500000001</v>
      </c>
      <c r="AA18" s="18">
        <v>258498</v>
      </c>
    </row>
    <row r="19" spans="5:27" x14ac:dyDescent="0.25">
      <c r="E19" s="7" t="s">
        <v>86</v>
      </c>
      <c r="F19" s="18">
        <v>19</v>
      </c>
      <c r="G19" s="18">
        <v>60132</v>
      </c>
      <c r="H19" s="16">
        <v>77889.210526315786</v>
      </c>
      <c r="I19" s="18">
        <v>99091</v>
      </c>
      <c r="K19" t="s">
        <v>72</v>
      </c>
      <c r="L19" t="s">
        <v>84</v>
      </c>
      <c r="M19" t="s">
        <v>31</v>
      </c>
      <c r="N19" t="s">
        <v>36</v>
      </c>
      <c r="O19" s="2">
        <v>99989</v>
      </c>
      <c r="Q19" s="7" t="s">
        <v>31</v>
      </c>
      <c r="R19" s="18">
        <v>158</v>
      </c>
      <c r="S19" s="18">
        <v>60017</v>
      </c>
      <c r="T19" s="16">
        <v>109035.20886075949</v>
      </c>
      <c r="U19" s="18">
        <v>255431</v>
      </c>
    </row>
    <row r="20" spans="5:27" x14ac:dyDescent="0.25">
      <c r="E20" s="7" t="s">
        <v>83</v>
      </c>
      <c r="F20" s="18">
        <v>19</v>
      </c>
      <c r="G20" s="18">
        <v>41728</v>
      </c>
      <c r="H20" s="16">
        <v>49559.789473684214</v>
      </c>
      <c r="I20" s="18">
        <v>59067</v>
      </c>
      <c r="K20" t="s">
        <v>1512</v>
      </c>
      <c r="L20" t="s">
        <v>14</v>
      </c>
      <c r="M20" t="s">
        <v>15</v>
      </c>
      <c r="N20" t="s">
        <v>32</v>
      </c>
      <c r="O20" s="2">
        <v>183239</v>
      </c>
      <c r="Q20" s="7" t="s">
        <v>15</v>
      </c>
      <c r="R20" s="18">
        <v>120</v>
      </c>
      <c r="S20" s="18">
        <v>41336</v>
      </c>
      <c r="T20" s="16">
        <v>122802.89166666666</v>
      </c>
      <c r="U20" s="18">
        <v>255369</v>
      </c>
    </row>
    <row r="21" spans="5:27" x14ac:dyDescent="0.25">
      <c r="E21" s="7" t="s">
        <v>26</v>
      </c>
      <c r="F21" s="18">
        <v>18</v>
      </c>
      <c r="G21" s="18">
        <v>64462</v>
      </c>
      <c r="H21" s="16">
        <v>84698.666666666672</v>
      </c>
      <c r="I21" s="18">
        <v>99575</v>
      </c>
      <c r="K21" t="s">
        <v>1125</v>
      </c>
      <c r="L21" t="s">
        <v>38</v>
      </c>
      <c r="M21" t="s">
        <v>27</v>
      </c>
      <c r="N21" t="s">
        <v>32</v>
      </c>
      <c r="O21" s="2">
        <v>86173</v>
      </c>
      <c r="Q21" s="7" t="s">
        <v>23</v>
      </c>
      <c r="R21" s="18">
        <v>125</v>
      </c>
      <c r="S21" s="18">
        <v>41728</v>
      </c>
      <c r="T21" s="16">
        <v>118058.44</v>
      </c>
      <c r="U21" s="18">
        <v>250953</v>
      </c>
    </row>
    <row r="22" spans="5:27" x14ac:dyDescent="0.25">
      <c r="E22" s="7" t="s">
        <v>71</v>
      </c>
      <c r="F22" s="18">
        <v>18</v>
      </c>
      <c r="G22" s="18">
        <v>60985</v>
      </c>
      <c r="H22" s="16">
        <v>80092.555555555562</v>
      </c>
      <c r="I22" s="18">
        <v>96566</v>
      </c>
      <c r="K22" t="s">
        <v>1937</v>
      </c>
      <c r="L22" t="s">
        <v>76</v>
      </c>
      <c r="M22" t="s">
        <v>27</v>
      </c>
      <c r="N22" t="s">
        <v>16</v>
      </c>
      <c r="O22" s="2">
        <v>54994</v>
      </c>
      <c r="Q22" s="7" t="s">
        <v>27</v>
      </c>
      <c r="R22" s="18">
        <v>241</v>
      </c>
      <c r="S22" s="18">
        <v>40063</v>
      </c>
      <c r="T22" s="16">
        <v>97790.452282157683</v>
      </c>
      <c r="U22" s="18">
        <v>256561</v>
      </c>
    </row>
    <row r="23" spans="5:27" x14ac:dyDescent="0.25">
      <c r="E23" s="7" t="s">
        <v>55</v>
      </c>
      <c r="F23" s="18">
        <v>17</v>
      </c>
      <c r="G23" s="18">
        <v>63411</v>
      </c>
      <c r="H23" s="16">
        <v>79773.823529411762</v>
      </c>
      <c r="I23" s="18">
        <v>99975</v>
      </c>
      <c r="K23" t="s">
        <v>935</v>
      </c>
      <c r="L23" t="s">
        <v>94</v>
      </c>
      <c r="M23" t="s">
        <v>50</v>
      </c>
      <c r="N23" t="s">
        <v>36</v>
      </c>
      <c r="O23" s="2">
        <v>70122</v>
      </c>
      <c r="Q23" s="7" t="s">
        <v>43</v>
      </c>
      <c r="R23" s="18">
        <v>120</v>
      </c>
      <c r="S23" s="18">
        <v>40752</v>
      </c>
      <c r="T23" s="16">
        <v>129663.03333333334</v>
      </c>
      <c r="U23" s="18">
        <v>257194</v>
      </c>
    </row>
    <row r="24" spans="5:27" x14ac:dyDescent="0.25">
      <c r="E24" s="7" t="s">
        <v>77</v>
      </c>
      <c r="F24" s="18">
        <v>17</v>
      </c>
      <c r="G24" s="18">
        <v>70980</v>
      </c>
      <c r="H24" s="16">
        <v>85035.352941176476</v>
      </c>
      <c r="I24" s="18">
        <v>95998</v>
      </c>
      <c r="K24" t="s">
        <v>1499</v>
      </c>
      <c r="L24" t="s">
        <v>14</v>
      </c>
      <c r="M24" t="s">
        <v>43</v>
      </c>
      <c r="N24" t="s">
        <v>44</v>
      </c>
      <c r="O24" s="2">
        <v>186033</v>
      </c>
      <c r="Q24" s="7" t="s">
        <v>50</v>
      </c>
      <c r="R24" s="18">
        <v>140</v>
      </c>
      <c r="S24" s="18">
        <v>41429</v>
      </c>
      <c r="T24" s="16">
        <v>111049.85714285714</v>
      </c>
      <c r="U24" s="18">
        <v>258498</v>
      </c>
    </row>
    <row r="25" spans="5:27" x14ac:dyDescent="0.25">
      <c r="E25" s="7" t="s">
        <v>22</v>
      </c>
      <c r="F25" s="18">
        <v>16</v>
      </c>
      <c r="G25" s="18">
        <v>50548</v>
      </c>
      <c r="H25" s="16">
        <v>61760.375</v>
      </c>
      <c r="I25" s="18">
        <v>73854</v>
      </c>
      <c r="K25" t="s">
        <v>1266</v>
      </c>
      <c r="L25" t="s">
        <v>38</v>
      </c>
      <c r="M25" t="s">
        <v>27</v>
      </c>
      <c r="N25" t="s">
        <v>32</v>
      </c>
      <c r="O25" s="2">
        <v>99774</v>
      </c>
      <c r="Q25" s="7" t="s">
        <v>1994</v>
      </c>
      <c r="R25" s="18">
        <v>1000</v>
      </c>
      <c r="S25" s="18">
        <v>40063</v>
      </c>
      <c r="T25" s="16">
        <v>113217.36500000001</v>
      </c>
      <c r="U25" s="18">
        <v>258498</v>
      </c>
    </row>
    <row r="26" spans="5:27" x14ac:dyDescent="0.25">
      <c r="E26" s="7" t="s">
        <v>38</v>
      </c>
      <c r="F26" s="18">
        <v>15</v>
      </c>
      <c r="G26" s="18">
        <v>62335</v>
      </c>
      <c r="H26" s="16">
        <v>86961.333333333328</v>
      </c>
      <c r="I26" s="18">
        <v>99774</v>
      </c>
      <c r="K26" t="s">
        <v>1748</v>
      </c>
      <c r="L26" t="s">
        <v>14</v>
      </c>
      <c r="M26" t="s">
        <v>27</v>
      </c>
      <c r="N26" t="s">
        <v>16</v>
      </c>
      <c r="O26" s="2">
        <v>186725</v>
      </c>
    </row>
    <row r="27" spans="5:27" x14ac:dyDescent="0.25">
      <c r="E27" s="7" t="s">
        <v>98</v>
      </c>
      <c r="F27" s="18">
        <v>15</v>
      </c>
      <c r="G27" s="18">
        <v>63318</v>
      </c>
      <c r="H27" s="16">
        <v>79852.666666666672</v>
      </c>
      <c r="I27" s="18">
        <v>96548</v>
      </c>
      <c r="K27" t="s">
        <v>649</v>
      </c>
      <c r="L27" t="s">
        <v>129</v>
      </c>
      <c r="M27" t="s">
        <v>31</v>
      </c>
      <c r="N27" t="s">
        <v>44</v>
      </c>
      <c r="O27" s="2">
        <v>88758</v>
      </c>
    </row>
    <row r="28" spans="5:27" x14ac:dyDescent="0.25">
      <c r="E28" s="7" t="s">
        <v>76</v>
      </c>
      <c r="F28" s="18">
        <v>15</v>
      </c>
      <c r="G28" s="18">
        <v>40316</v>
      </c>
      <c r="H28" s="16">
        <v>48787.933333333334</v>
      </c>
      <c r="I28" s="18">
        <v>59888</v>
      </c>
      <c r="K28" t="s">
        <v>694</v>
      </c>
      <c r="L28" t="s">
        <v>62</v>
      </c>
      <c r="M28" t="s">
        <v>43</v>
      </c>
      <c r="N28" t="s">
        <v>16</v>
      </c>
      <c r="O28" s="2">
        <v>102270</v>
      </c>
    </row>
    <row r="29" spans="5:27" x14ac:dyDescent="0.25">
      <c r="E29" s="7" t="s">
        <v>84</v>
      </c>
      <c r="F29" s="18">
        <v>15</v>
      </c>
      <c r="G29" s="18">
        <v>76272</v>
      </c>
      <c r="H29" s="16">
        <v>99626.133333333331</v>
      </c>
      <c r="I29" s="18">
        <v>124827</v>
      </c>
      <c r="K29" t="s">
        <v>1311</v>
      </c>
      <c r="L29" t="s">
        <v>64</v>
      </c>
      <c r="M29" t="s">
        <v>43</v>
      </c>
      <c r="N29" t="s">
        <v>36</v>
      </c>
      <c r="O29" s="2">
        <v>51513</v>
      </c>
    </row>
    <row r="30" spans="5:27" x14ac:dyDescent="0.25">
      <c r="E30" s="7" t="s">
        <v>88</v>
      </c>
      <c r="F30" s="18">
        <v>15</v>
      </c>
      <c r="G30" s="18">
        <v>62174</v>
      </c>
      <c r="H30" s="16">
        <v>78163.266666666663</v>
      </c>
      <c r="I30" s="18">
        <v>97807</v>
      </c>
      <c r="K30" t="s">
        <v>1497</v>
      </c>
      <c r="L30" t="s">
        <v>62</v>
      </c>
      <c r="M30" t="s">
        <v>65</v>
      </c>
      <c r="N30" t="s">
        <v>16</v>
      </c>
      <c r="O30" s="2">
        <v>128329</v>
      </c>
    </row>
    <row r="31" spans="5:27" x14ac:dyDescent="0.25">
      <c r="E31" s="7" t="s">
        <v>58</v>
      </c>
      <c r="F31" s="18">
        <v>12</v>
      </c>
      <c r="G31" s="18">
        <v>60055</v>
      </c>
      <c r="H31" s="16">
        <v>74550.833333333328</v>
      </c>
      <c r="I31" s="18">
        <v>96757</v>
      </c>
      <c r="K31" t="s">
        <v>1615</v>
      </c>
      <c r="L31" t="s">
        <v>62</v>
      </c>
      <c r="M31" t="s">
        <v>23</v>
      </c>
      <c r="N31" t="s">
        <v>32</v>
      </c>
      <c r="O31" s="2">
        <v>109883</v>
      </c>
    </row>
    <row r="32" spans="5:27" x14ac:dyDescent="0.25">
      <c r="E32" s="7" t="s">
        <v>69</v>
      </c>
      <c r="F32" s="18">
        <v>12</v>
      </c>
      <c r="G32" s="18">
        <v>77442</v>
      </c>
      <c r="H32" s="16">
        <v>101135.25</v>
      </c>
      <c r="I32" s="18">
        <v>123588</v>
      </c>
      <c r="K32" t="s">
        <v>1672</v>
      </c>
      <c r="L32" t="s">
        <v>61</v>
      </c>
      <c r="M32" t="s">
        <v>23</v>
      </c>
      <c r="N32" t="s">
        <v>36</v>
      </c>
      <c r="O32" s="2">
        <v>131179</v>
      </c>
    </row>
    <row r="33" spans="5:15" x14ac:dyDescent="0.25">
      <c r="E33" s="7" t="s">
        <v>91</v>
      </c>
      <c r="F33" s="18">
        <v>12</v>
      </c>
      <c r="G33" s="18">
        <v>66819</v>
      </c>
      <c r="H33" s="16">
        <v>81496.833333333328</v>
      </c>
      <c r="I33" s="18">
        <v>96567</v>
      </c>
      <c r="K33" t="s">
        <v>1377</v>
      </c>
      <c r="L33" t="s">
        <v>62</v>
      </c>
      <c r="M33" t="s">
        <v>50</v>
      </c>
      <c r="N33" t="s">
        <v>44</v>
      </c>
      <c r="O33" s="2">
        <v>119631</v>
      </c>
    </row>
    <row r="34" spans="5:15" x14ac:dyDescent="0.25">
      <c r="E34" s="7" t="s">
        <v>73</v>
      </c>
      <c r="F34" s="18">
        <v>11</v>
      </c>
      <c r="G34" s="18">
        <v>40063</v>
      </c>
      <c r="H34" s="16">
        <v>48024.454545454544</v>
      </c>
      <c r="I34" s="18">
        <v>57446</v>
      </c>
      <c r="K34" t="s">
        <v>1174</v>
      </c>
      <c r="L34" t="s">
        <v>42</v>
      </c>
      <c r="M34" t="s">
        <v>50</v>
      </c>
      <c r="N34" t="s">
        <v>16</v>
      </c>
      <c r="O34" s="2">
        <v>76802</v>
      </c>
    </row>
    <row r="35" spans="5:15" x14ac:dyDescent="0.25">
      <c r="E35" s="7" t="s">
        <v>82</v>
      </c>
      <c r="F35" s="18">
        <v>10</v>
      </c>
      <c r="G35" s="18">
        <v>64417</v>
      </c>
      <c r="H35" s="16">
        <v>82329.2</v>
      </c>
      <c r="I35" s="18">
        <v>95963</v>
      </c>
      <c r="K35" t="s">
        <v>1280</v>
      </c>
      <c r="L35" t="s">
        <v>58</v>
      </c>
      <c r="M35" t="s">
        <v>31</v>
      </c>
      <c r="N35" t="s">
        <v>44</v>
      </c>
      <c r="O35" s="2">
        <v>82907</v>
      </c>
    </row>
    <row r="36" spans="5:15" x14ac:dyDescent="0.25">
      <c r="E36" s="7" t="s">
        <v>89</v>
      </c>
      <c r="F36" s="18">
        <v>10</v>
      </c>
      <c r="G36" s="18">
        <v>61310</v>
      </c>
      <c r="H36" s="16">
        <v>75908.399999999994</v>
      </c>
      <c r="I36" s="18">
        <v>92321</v>
      </c>
      <c r="K36" t="s">
        <v>1774</v>
      </c>
      <c r="L36" t="s">
        <v>64</v>
      </c>
      <c r="M36" t="s">
        <v>50</v>
      </c>
      <c r="N36" t="s">
        <v>16</v>
      </c>
      <c r="O36" s="2">
        <v>52621</v>
      </c>
    </row>
    <row r="37" spans="5:15" x14ac:dyDescent="0.25">
      <c r="E37" s="7" t="s">
        <v>49</v>
      </c>
      <c r="F37" s="18">
        <v>9</v>
      </c>
      <c r="G37" s="18">
        <v>71677</v>
      </c>
      <c r="H37" s="16">
        <v>84808.222222222219</v>
      </c>
      <c r="I37" s="18">
        <v>96719</v>
      </c>
      <c r="K37" t="s">
        <v>328</v>
      </c>
      <c r="L37" t="s">
        <v>68</v>
      </c>
      <c r="M37" t="s">
        <v>65</v>
      </c>
      <c r="N37" t="s">
        <v>32</v>
      </c>
      <c r="O37" s="2">
        <v>50857</v>
      </c>
    </row>
    <row r="38" spans="5:15" x14ac:dyDescent="0.25">
      <c r="E38" s="7" t="s">
        <v>59</v>
      </c>
      <c r="F38" s="18">
        <v>7</v>
      </c>
      <c r="G38" s="18">
        <v>78237</v>
      </c>
      <c r="H38" s="16">
        <v>95106.857142857145</v>
      </c>
      <c r="I38" s="18">
        <v>115854</v>
      </c>
      <c r="K38" t="s">
        <v>1397</v>
      </c>
      <c r="L38" t="s">
        <v>14</v>
      </c>
      <c r="M38" t="s">
        <v>65</v>
      </c>
      <c r="N38" t="s">
        <v>44</v>
      </c>
      <c r="O38" s="2">
        <v>217783</v>
      </c>
    </row>
    <row r="39" spans="5:15" x14ac:dyDescent="0.25">
      <c r="E39" s="7" t="s">
        <v>35</v>
      </c>
      <c r="F39" s="18">
        <v>7</v>
      </c>
      <c r="G39" s="18">
        <v>61944</v>
      </c>
      <c r="H39" s="16">
        <v>74171.71428571429</v>
      </c>
      <c r="I39" s="18">
        <v>97537</v>
      </c>
      <c r="K39" t="s">
        <v>1651</v>
      </c>
      <c r="L39" t="s">
        <v>68</v>
      </c>
      <c r="M39" t="s">
        <v>43</v>
      </c>
      <c r="N39" t="s">
        <v>32</v>
      </c>
      <c r="O39" s="2">
        <v>40897</v>
      </c>
    </row>
    <row r="40" spans="5:15" x14ac:dyDescent="0.25">
      <c r="E40" s="7" t="s">
        <v>1994</v>
      </c>
      <c r="F40" s="18">
        <v>1000</v>
      </c>
      <c r="G40" s="18">
        <v>40063</v>
      </c>
      <c r="H40" s="16">
        <v>113217.36500000001</v>
      </c>
      <c r="I40" s="18">
        <v>258498</v>
      </c>
      <c r="K40" t="s">
        <v>1069</v>
      </c>
      <c r="L40" t="s">
        <v>14</v>
      </c>
      <c r="M40" t="s">
        <v>31</v>
      </c>
      <c r="N40" t="s">
        <v>36</v>
      </c>
      <c r="O40" s="2">
        <v>221465</v>
      </c>
    </row>
    <row r="41" spans="5:15" x14ac:dyDescent="0.25">
      <c r="K41" t="s">
        <v>1059</v>
      </c>
      <c r="L41" t="s">
        <v>59</v>
      </c>
      <c r="M41" t="s">
        <v>31</v>
      </c>
      <c r="N41" t="s">
        <v>16</v>
      </c>
      <c r="O41" s="2">
        <v>91621</v>
      </c>
    </row>
    <row r="42" spans="5:15" x14ac:dyDescent="0.25">
      <c r="K42" t="s">
        <v>956</v>
      </c>
      <c r="L42" t="s">
        <v>68</v>
      </c>
      <c r="M42" t="s">
        <v>15</v>
      </c>
      <c r="N42" t="s">
        <v>32</v>
      </c>
      <c r="O42" s="2">
        <v>43363</v>
      </c>
    </row>
    <row r="43" spans="5:15" x14ac:dyDescent="0.25">
      <c r="K43" t="s">
        <v>1486</v>
      </c>
      <c r="L43" t="s">
        <v>62</v>
      </c>
      <c r="M43" t="s">
        <v>15</v>
      </c>
      <c r="N43" t="s">
        <v>36</v>
      </c>
      <c r="O43" s="2">
        <v>103524</v>
      </c>
    </row>
    <row r="44" spans="5:15" x14ac:dyDescent="0.25">
      <c r="K44" t="s">
        <v>1380</v>
      </c>
      <c r="L44" t="s">
        <v>88</v>
      </c>
      <c r="M44" t="s">
        <v>27</v>
      </c>
      <c r="N44" t="s">
        <v>44</v>
      </c>
      <c r="O44" s="2">
        <v>66958</v>
      </c>
    </row>
    <row r="45" spans="5:15" x14ac:dyDescent="0.25">
      <c r="K45" t="s">
        <v>191</v>
      </c>
      <c r="L45" t="s">
        <v>42</v>
      </c>
      <c r="M45" t="s">
        <v>50</v>
      </c>
      <c r="N45" t="s">
        <v>16</v>
      </c>
      <c r="O45" s="2">
        <v>97830</v>
      </c>
    </row>
    <row r="46" spans="5:15" x14ac:dyDescent="0.25">
      <c r="K46" t="s">
        <v>959</v>
      </c>
      <c r="L46" t="s">
        <v>62</v>
      </c>
      <c r="M46" t="s">
        <v>15</v>
      </c>
      <c r="N46" t="s">
        <v>44</v>
      </c>
      <c r="O46" s="2">
        <v>111038</v>
      </c>
    </row>
    <row r="47" spans="5:15" x14ac:dyDescent="0.25">
      <c r="K47" t="s">
        <v>1127</v>
      </c>
      <c r="L47" t="s">
        <v>14</v>
      </c>
      <c r="M47" t="s">
        <v>50</v>
      </c>
      <c r="N47" t="s">
        <v>36</v>
      </c>
      <c r="O47" s="2">
        <v>222224</v>
      </c>
    </row>
    <row r="48" spans="5:15" x14ac:dyDescent="0.25">
      <c r="K48" t="s">
        <v>1612</v>
      </c>
      <c r="L48" t="s">
        <v>42</v>
      </c>
      <c r="M48" t="s">
        <v>50</v>
      </c>
      <c r="N48" t="s">
        <v>36</v>
      </c>
      <c r="O48" s="2">
        <v>89769</v>
      </c>
    </row>
    <row r="49" spans="11:15" x14ac:dyDescent="0.25">
      <c r="K49" t="s">
        <v>1322</v>
      </c>
      <c r="L49" t="s">
        <v>40</v>
      </c>
      <c r="M49" t="s">
        <v>31</v>
      </c>
      <c r="N49" t="s">
        <v>44</v>
      </c>
      <c r="O49" s="2">
        <v>151853</v>
      </c>
    </row>
    <row r="50" spans="11:15" x14ac:dyDescent="0.25">
      <c r="K50" t="s">
        <v>1110</v>
      </c>
      <c r="L50" t="s">
        <v>62</v>
      </c>
      <c r="M50" t="s">
        <v>43</v>
      </c>
      <c r="N50" t="s">
        <v>44</v>
      </c>
      <c r="O50" s="2">
        <v>117278</v>
      </c>
    </row>
    <row r="51" spans="11:15" x14ac:dyDescent="0.25">
      <c r="K51" t="s">
        <v>1335</v>
      </c>
      <c r="L51" t="s">
        <v>69</v>
      </c>
      <c r="M51" t="s">
        <v>31</v>
      </c>
      <c r="N51" t="s">
        <v>16</v>
      </c>
      <c r="O51" s="2">
        <v>77442</v>
      </c>
    </row>
    <row r="52" spans="11:15" x14ac:dyDescent="0.25">
      <c r="K52" t="s">
        <v>559</v>
      </c>
      <c r="L52" t="s">
        <v>64</v>
      </c>
      <c r="M52" t="s">
        <v>15</v>
      </c>
      <c r="N52" t="s">
        <v>32</v>
      </c>
      <c r="O52" s="2">
        <v>59817</v>
      </c>
    </row>
    <row r="53" spans="11:15" x14ac:dyDescent="0.25">
      <c r="K53" t="s">
        <v>1803</v>
      </c>
      <c r="L53" t="s">
        <v>40</v>
      </c>
      <c r="M53" t="s">
        <v>15</v>
      </c>
      <c r="N53" t="s">
        <v>32</v>
      </c>
      <c r="O53" s="2">
        <v>174415</v>
      </c>
    </row>
    <row r="54" spans="11:15" x14ac:dyDescent="0.25">
      <c r="K54" t="s">
        <v>1129</v>
      </c>
      <c r="L54" t="s">
        <v>61</v>
      </c>
      <c r="M54" t="s">
        <v>15</v>
      </c>
      <c r="N54" t="s">
        <v>16</v>
      </c>
      <c r="O54" s="2">
        <v>146140</v>
      </c>
    </row>
    <row r="55" spans="11:15" x14ac:dyDescent="0.25">
      <c r="K55" t="s">
        <v>1530</v>
      </c>
      <c r="L55" t="s">
        <v>14</v>
      </c>
      <c r="M55" t="s">
        <v>27</v>
      </c>
      <c r="N55" t="s">
        <v>44</v>
      </c>
      <c r="O55" s="2">
        <v>246619</v>
      </c>
    </row>
    <row r="56" spans="11:15" x14ac:dyDescent="0.25">
      <c r="K56" t="s">
        <v>1263</v>
      </c>
      <c r="L56" t="s">
        <v>22</v>
      </c>
      <c r="M56" t="s">
        <v>23</v>
      </c>
      <c r="N56" t="s">
        <v>32</v>
      </c>
      <c r="O56" s="2">
        <v>71755</v>
      </c>
    </row>
    <row r="57" spans="11:15" x14ac:dyDescent="0.25">
      <c r="K57" t="s">
        <v>1081</v>
      </c>
      <c r="L57" t="s">
        <v>69</v>
      </c>
      <c r="M57" t="s">
        <v>31</v>
      </c>
      <c r="N57" t="s">
        <v>36</v>
      </c>
      <c r="O57" s="2">
        <v>120628</v>
      </c>
    </row>
    <row r="58" spans="11:15" x14ac:dyDescent="0.25">
      <c r="K58" t="s">
        <v>586</v>
      </c>
      <c r="L58" t="s">
        <v>84</v>
      </c>
      <c r="M58" t="s">
        <v>31</v>
      </c>
      <c r="N58" t="s">
        <v>36</v>
      </c>
      <c r="O58" s="2">
        <v>113781</v>
      </c>
    </row>
    <row r="59" spans="11:15" x14ac:dyDescent="0.25">
      <c r="K59" t="s">
        <v>1047</v>
      </c>
      <c r="L59" t="s">
        <v>71</v>
      </c>
      <c r="M59" t="s">
        <v>27</v>
      </c>
      <c r="N59" t="s">
        <v>16</v>
      </c>
      <c r="O59" s="2">
        <v>96331</v>
      </c>
    </row>
    <row r="60" spans="11:15" x14ac:dyDescent="0.25">
      <c r="K60" t="s">
        <v>1853</v>
      </c>
      <c r="L60" t="s">
        <v>40</v>
      </c>
      <c r="M60" t="s">
        <v>15</v>
      </c>
      <c r="N60" t="s">
        <v>32</v>
      </c>
      <c r="O60" s="2">
        <v>156931</v>
      </c>
    </row>
    <row r="61" spans="11:15" x14ac:dyDescent="0.25">
      <c r="K61" t="s">
        <v>1893</v>
      </c>
      <c r="L61" t="s">
        <v>91</v>
      </c>
      <c r="M61" t="s">
        <v>27</v>
      </c>
      <c r="N61" t="s">
        <v>44</v>
      </c>
      <c r="O61" s="2">
        <v>94735</v>
      </c>
    </row>
    <row r="62" spans="11:15" x14ac:dyDescent="0.25">
      <c r="K62" t="s">
        <v>1250</v>
      </c>
      <c r="L62" t="s">
        <v>89</v>
      </c>
      <c r="M62" t="s">
        <v>27</v>
      </c>
      <c r="N62" t="s">
        <v>36</v>
      </c>
      <c r="O62" s="2">
        <v>92321</v>
      </c>
    </row>
    <row r="63" spans="11:15" x14ac:dyDescent="0.25">
      <c r="K63" t="s">
        <v>460</v>
      </c>
      <c r="L63" t="s">
        <v>64</v>
      </c>
      <c r="M63" t="s">
        <v>50</v>
      </c>
      <c r="N63" t="s">
        <v>16</v>
      </c>
      <c r="O63" s="2">
        <v>66521</v>
      </c>
    </row>
    <row r="64" spans="11:15" x14ac:dyDescent="0.25">
      <c r="K64" t="s">
        <v>1147</v>
      </c>
      <c r="L64" t="s">
        <v>14</v>
      </c>
      <c r="M64" t="s">
        <v>15</v>
      </c>
      <c r="N64" t="s">
        <v>32</v>
      </c>
      <c r="O64" s="2">
        <v>250767</v>
      </c>
    </row>
    <row r="65" spans="11:15" x14ac:dyDescent="0.25">
      <c r="K65" t="s">
        <v>1118</v>
      </c>
      <c r="L65" t="s">
        <v>14</v>
      </c>
      <c r="M65" t="s">
        <v>27</v>
      </c>
      <c r="N65" t="s">
        <v>16</v>
      </c>
      <c r="O65" s="2">
        <v>234723</v>
      </c>
    </row>
    <row r="66" spans="11:15" x14ac:dyDescent="0.25">
      <c r="K66" t="s">
        <v>971</v>
      </c>
      <c r="L66" t="s">
        <v>40</v>
      </c>
      <c r="M66" t="s">
        <v>31</v>
      </c>
      <c r="N66" t="s">
        <v>16</v>
      </c>
      <c r="O66" s="2">
        <v>150699</v>
      </c>
    </row>
    <row r="67" spans="11:15" x14ac:dyDescent="0.25">
      <c r="K67" t="s">
        <v>1418</v>
      </c>
      <c r="L67" t="s">
        <v>86</v>
      </c>
      <c r="M67" t="s">
        <v>31</v>
      </c>
      <c r="N67" t="s">
        <v>36</v>
      </c>
      <c r="O67" s="2">
        <v>75012</v>
      </c>
    </row>
    <row r="68" spans="11:15" x14ac:dyDescent="0.25">
      <c r="L68" t="s">
        <v>98</v>
      </c>
      <c r="M68" t="s">
        <v>27</v>
      </c>
      <c r="N68" t="s">
        <v>16</v>
      </c>
      <c r="O68" s="2">
        <v>96548</v>
      </c>
    </row>
    <row r="69" spans="11:15" x14ac:dyDescent="0.25">
      <c r="K69" t="s">
        <v>520</v>
      </c>
      <c r="L69" t="s">
        <v>38</v>
      </c>
      <c r="M69" t="s">
        <v>27</v>
      </c>
      <c r="N69" t="s">
        <v>44</v>
      </c>
      <c r="O69" s="2">
        <v>78844</v>
      </c>
    </row>
    <row r="70" spans="11:15" x14ac:dyDescent="0.25">
      <c r="K70" t="s">
        <v>877</v>
      </c>
      <c r="L70" t="s">
        <v>42</v>
      </c>
      <c r="M70" t="s">
        <v>65</v>
      </c>
      <c r="N70" t="s">
        <v>32</v>
      </c>
      <c r="O70" s="2">
        <v>70165</v>
      </c>
    </row>
    <row r="71" spans="11:15" x14ac:dyDescent="0.25">
      <c r="K71" t="s">
        <v>765</v>
      </c>
      <c r="L71" t="s">
        <v>82</v>
      </c>
      <c r="M71" t="s">
        <v>27</v>
      </c>
      <c r="N71" t="s">
        <v>36</v>
      </c>
      <c r="O71" s="2">
        <v>82017</v>
      </c>
    </row>
    <row r="72" spans="11:15" x14ac:dyDescent="0.25">
      <c r="K72" t="s">
        <v>1965</v>
      </c>
      <c r="L72" t="s">
        <v>61</v>
      </c>
      <c r="M72" t="s">
        <v>27</v>
      </c>
      <c r="N72" t="s">
        <v>16</v>
      </c>
      <c r="O72" s="2">
        <v>146961</v>
      </c>
    </row>
    <row r="73" spans="11:15" x14ac:dyDescent="0.25">
      <c r="K73" t="s">
        <v>1429</v>
      </c>
      <c r="L73" t="s">
        <v>14</v>
      </c>
      <c r="M73" t="s">
        <v>27</v>
      </c>
      <c r="N73" t="s">
        <v>44</v>
      </c>
      <c r="O73" s="2">
        <v>241083</v>
      </c>
    </row>
    <row r="74" spans="11:15" x14ac:dyDescent="0.25">
      <c r="K74" t="s">
        <v>640</v>
      </c>
      <c r="L74" t="s">
        <v>14</v>
      </c>
      <c r="M74" t="s">
        <v>31</v>
      </c>
      <c r="N74" t="s">
        <v>32</v>
      </c>
      <c r="O74" s="2">
        <v>205314</v>
      </c>
    </row>
    <row r="75" spans="11:15" x14ac:dyDescent="0.25">
      <c r="K75" t="s">
        <v>820</v>
      </c>
      <c r="L75" t="s">
        <v>97</v>
      </c>
      <c r="M75" t="s">
        <v>31</v>
      </c>
      <c r="N75" t="s">
        <v>44</v>
      </c>
      <c r="O75" s="2">
        <v>113873</v>
      </c>
    </row>
    <row r="76" spans="11:15" x14ac:dyDescent="0.25">
      <c r="K76" t="s">
        <v>1460</v>
      </c>
      <c r="L76" t="s">
        <v>62</v>
      </c>
      <c r="M76" t="s">
        <v>65</v>
      </c>
      <c r="N76" t="s">
        <v>32</v>
      </c>
      <c r="O76" s="2">
        <v>106858</v>
      </c>
    </row>
    <row r="77" spans="11:15" x14ac:dyDescent="0.25">
      <c r="K77" t="s">
        <v>812</v>
      </c>
      <c r="L77" t="s">
        <v>40</v>
      </c>
      <c r="M77" t="s">
        <v>50</v>
      </c>
      <c r="N77" t="s">
        <v>16</v>
      </c>
      <c r="O77" s="2">
        <v>165181</v>
      </c>
    </row>
    <row r="78" spans="11:15" x14ac:dyDescent="0.25">
      <c r="K78" t="s">
        <v>1649</v>
      </c>
      <c r="L78" t="s">
        <v>71</v>
      </c>
      <c r="M78" t="s">
        <v>27</v>
      </c>
      <c r="N78" t="s">
        <v>36</v>
      </c>
      <c r="O78" s="2">
        <v>96366</v>
      </c>
    </row>
    <row r="79" spans="11:15" x14ac:dyDescent="0.25">
      <c r="K79" t="s">
        <v>1884</v>
      </c>
      <c r="L79" t="s">
        <v>62</v>
      </c>
      <c r="M79" t="s">
        <v>27</v>
      </c>
      <c r="N79" t="s">
        <v>36</v>
      </c>
      <c r="O79" s="2">
        <v>101288</v>
      </c>
    </row>
    <row r="80" spans="11:15" x14ac:dyDescent="0.25">
      <c r="K80" t="s">
        <v>715</v>
      </c>
      <c r="L80" t="s">
        <v>61</v>
      </c>
      <c r="M80" t="s">
        <v>50</v>
      </c>
      <c r="N80" t="s">
        <v>44</v>
      </c>
      <c r="O80" s="2">
        <v>123405</v>
      </c>
    </row>
    <row r="81" spans="11:15" x14ac:dyDescent="0.25">
      <c r="K81" t="s">
        <v>132</v>
      </c>
      <c r="L81" t="s">
        <v>59</v>
      </c>
      <c r="M81" t="s">
        <v>31</v>
      </c>
      <c r="N81" t="s">
        <v>16</v>
      </c>
      <c r="O81" s="2">
        <v>88272</v>
      </c>
    </row>
    <row r="82" spans="11:15" x14ac:dyDescent="0.25">
      <c r="K82" t="s">
        <v>607</v>
      </c>
      <c r="L82" t="s">
        <v>64</v>
      </c>
      <c r="M82" t="s">
        <v>15</v>
      </c>
      <c r="N82" t="s">
        <v>44</v>
      </c>
      <c r="O82" s="2">
        <v>71531</v>
      </c>
    </row>
    <row r="83" spans="11:15" x14ac:dyDescent="0.25">
      <c r="K83" t="s">
        <v>1182</v>
      </c>
      <c r="L83" t="s">
        <v>98</v>
      </c>
      <c r="M83" t="s">
        <v>27</v>
      </c>
      <c r="N83" t="s">
        <v>36</v>
      </c>
      <c r="O83" s="2">
        <v>72486</v>
      </c>
    </row>
    <row r="84" spans="11:15" x14ac:dyDescent="0.25">
      <c r="K84" t="s">
        <v>1166</v>
      </c>
      <c r="L84" t="s">
        <v>129</v>
      </c>
      <c r="M84" t="s">
        <v>31</v>
      </c>
      <c r="N84" t="s">
        <v>44</v>
      </c>
      <c r="O84" s="2">
        <v>69578</v>
      </c>
    </row>
    <row r="85" spans="11:15" x14ac:dyDescent="0.25">
      <c r="K85" t="s">
        <v>1406</v>
      </c>
      <c r="L85" t="s">
        <v>40</v>
      </c>
      <c r="M85" t="s">
        <v>65</v>
      </c>
      <c r="N85" t="s">
        <v>36</v>
      </c>
      <c r="O85" s="2">
        <v>193044</v>
      </c>
    </row>
    <row r="86" spans="11:15" x14ac:dyDescent="0.25">
      <c r="K86" t="s">
        <v>719</v>
      </c>
      <c r="L86" t="s">
        <v>40</v>
      </c>
      <c r="M86" t="s">
        <v>50</v>
      </c>
      <c r="N86" t="s">
        <v>32</v>
      </c>
      <c r="O86" s="2">
        <v>160832</v>
      </c>
    </row>
    <row r="87" spans="11:15" x14ac:dyDescent="0.25">
      <c r="K87" t="s">
        <v>1176</v>
      </c>
      <c r="L87" t="s">
        <v>77</v>
      </c>
      <c r="M87" t="s">
        <v>23</v>
      </c>
      <c r="N87" t="s">
        <v>16</v>
      </c>
      <c r="O87" s="2">
        <v>78388</v>
      </c>
    </row>
    <row r="88" spans="11:15" x14ac:dyDescent="0.25">
      <c r="K88" t="s">
        <v>1275</v>
      </c>
      <c r="L88" t="s">
        <v>42</v>
      </c>
      <c r="M88" t="s">
        <v>65</v>
      </c>
      <c r="N88" t="s">
        <v>44</v>
      </c>
      <c r="O88" s="2">
        <v>89841</v>
      </c>
    </row>
    <row r="89" spans="11:15" x14ac:dyDescent="0.25">
      <c r="K89" t="s">
        <v>1549</v>
      </c>
      <c r="L89" t="s">
        <v>86</v>
      </c>
      <c r="M89" t="s">
        <v>31</v>
      </c>
      <c r="N89" t="s">
        <v>44</v>
      </c>
      <c r="O89" s="2">
        <v>87036</v>
      </c>
    </row>
    <row r="90" spans="11:15" x14ac:dyDescent="0.25">
      <c r="K90" t="s">
        <v>1970</v>
      </c>
      <c r="L90" t="s">
        <v>40</v>
      </c>
      <c r="M90" t="s">
        <v>27</v>
      </c>
      <c r="N90" t="s">
        <v>36</v>
      </c>
      <c r="O90" s="2">
        <v>166259</v>
      </c>
    </row>
    <row r="91" spans="11:15" x14ac:dyDescent="0.25">
      <c r="K91" t="s">
        <v>850</v>
      </c>
      <c r="L91" t="s">
        <v>129</v>
      </c>
      <c r="M91" t="s">
        <v>31</v>
      </c>
      <c r="N91" t="s">
        <v>16</v>
      </c>
      <c r="O91" s="2">
        <v>70189</v>
      </c>
    </row>
    <row r="92" spans="11:15" x14ac:dyDescent="0.25">
      <c r="K92" t="s">
        <v>517</v>
      </c>
      <c r="L92" t="s">
        <v>62</v>
      </c>
      <c r="M92" t="s">
        <v>43</v>
      </c>
      <c r="N92" t="s">
        <v>16</v>
      </c>
      <c r="O92" s="2">
        <v>120341</v>
      </c>
    </row>
    <row r="93" spans="11:15" x14ac:dyDescent="0.25">
      <c r="K93" t="s">
        <v>584</v>
      </c>
      <c r="L93" t="s">
        <v>86</v>
      </c>
      <c r="M93" t="s">
        <v>31</v>
      </c>
      <c r="N93" t="s">
        <v>32</v>
      </c>
      <c r="O93" s="2">
        <v>96475</v>
      </c>
    </row>
    <row r="94" spans="11:15" x14ac:dyDescent="0.25">
      <c r="K94" t="s">
        <v>1809</v>
      </c>
      <c r="L94" t="s">
        <v>40</v>
      </c>
      <c r="M94" t="s">
        <v>43</v>
      </c>
      <c r="N94" t="s">
        <v>16</v>
      </c>
      <c r="O94" s="2">
        <v>194723</v>
      </c>
    </row>
    <row r="95" spans="11:15" x14ac:dyDescent="0.25">
      <c r="K95" t="s">
        <v>1038</v>
      </c>
      <c r="L95" t="s">
        <v>73</v>
      </c>
      <c r="M95" t="s">
        <v>27</v>
      </c>
      <c r="N95" t="s">
        <v>36</v>
      </c>
      <c r="O95" s="2">
        <v>52733</v>
      </c>
    </row>
    <row r="96" spans="11:15" x14ac:dyDescent="0.25">
      <c r="K96" t="s">
        <v>1741</v>
      </c>
      <c r="L96" t="s">
        <v>14</v>
      </c>
      <c r="M96" t="s">
        <v>15</v>
      </c>
      <c r="N96" t="s">
        <v>32</v>
      </c>
      <c r="O96" s="2">
        <v>199504</v>
      </c>
    </row>
    <row r="97" spans="11:15" x14ac:dyDescent="0.25">
      <c r="K97" t="s">
        <v>416</v>
      </c>
      <c r="L97" t="s">
        <v>42</v>
      </c>
      <c r="M97" t="s">
        <v>15</v>
      </c>
      <c r="N97" t="s">
        <v>36</v>
      </c>
      <c r="O97" s="2">
        <v>95409</v>
      </c>
    </row>
    <row r="98" spans="11:15" x14ac:dyDescent="0.25">
      <c r="K98" t="s">
        <v>1337</v>
      </c>
      <c r="L98" t="s">
        <v>64</v>
      </c>
      <c r="M98" t="s">
        <v>50</v>
      </c>
      <c r="N98" t="s">
        <v>32</v>
      </c>
      <c r="O98" s="2">
        <v>72126</v>
      </c>
    </row>
    <row r="99" spans="11:15" x14ac:dyDescent="0.25">
      <c r="K99" t="s">
        <v>821</v>
      </c>
      <c r="L99" t="s">
        <v>26</v>
      </c>
      <c r="M99" t="s">
        <v>27</v>
      </c>
      <c r="N99" t="s">
        <v>32</v>
      </c>
      <c r="O99" s="2">
        <v>73317</v>
      </c>
    </row>
    <row r="100" spans="11:15" x14ac:dyDescent="0.25">
      <c r="K100" t="s">
        <v>1457</v>
      </c>
      <c r="L100" t="s">
        <v>14</v>
      </c>
      <c r="M100" t="s">
        <v>15</v>
      </c>
      <c r="N100" t="s">
        <v>16</v>
      </c>
      <c r="O100" s="2">
        <v>210708</v>
      </c>
    </row>
    <row r="101" spans="11:15" x14ac:dyDescent="0.25">
      <c r="K101" t="s">
        <v>994</v>
      </c>
      <c r="L101" t="s">
        <v>129</v>
      </c>
      <c r="M101" t="s">
        <v>31</v>
      </c>
      <c r="N101" t="s">
        <v>16</v>
      </c>
      <c r="O101" s="2">
        <v>87744</v>
      </c>
    </row>
    <row r="102" spans="11:15" x14ac:dyDescent="0.25">
      <c r="K102" t="s">
        <v>902</v>
      </c>
      <c r="L102" t="s">
        <v>86</v>
      </c>
      <c r="M102" t="s">
        <v>31</v>
      </c>
      <c r="N102" t="s">
        <v>32</v>
      </c>
      <c r="O102" s="2">
        <v>70770</v>
      </c>
    </row>
    <row r="103" spans="11:15" x14ac:dyDescent="0.25">
      <c r="K103" t="s">
        <v>507</v>
      </c>
      <c r="L103" t="s">
        <v>61</v>
      </c>
      <c r="M103" t="s">
        <v>27</v>
      </c>
      <c r="N103" t="s">
        <v>32</v>
      </c>
      <c r="O103" s="2">
        <v>159044</v>
      </c>
    </row>
    <row r="104" spans="11:15" x14ac:dyDescent="0.25">
      <c r="K104" t="s">
        <v>688</v>
      </c>
      <c r="L104" t="s">
        <v>40</v>
      </c>
      <c r="M104" t="s">
        <v>65</v>
      </c>
      <c r="N104" t="s">
        <v>36</v>
      </c>
      <c r="O104" s="2">
        <v>174097</v>
      </c>
    </row>
    <row r="105" spans="11:15" x14ac:dyDescent="0.25">
      <c r="K105" t="s">
        <v>616</v>
      </c>
      <c r="L105" t="s">
        <v>76</v>
      </c>
      <c r="M105" t="s">
        <v>27</v>
      </c>
      <c r="N105" t="s">
        <v>36</v>
      </c>
      <c r="O105" s="2">
        <v>53809</v>
      </c>
    </row>
    <row r="106" spans="11:15" x14ac:dyDescent="0.25">
      <c r="K106" t="s">
        <v>1195</v>
      </c>
      <c r="L106" t="s">
        <v>26</v>
      </c>
      <c r="M106" t="s">
        <v>27</v>
      </c>
      <c r="N106" t="s">
        <v>36</v>
      </c>
      <c r="O106" s="2">
        <v>65702</v>
      </c>
    </row>
    <row r="107" spans="11:15" x14ac:dyDescent="0.25">
      <c r="K107" t="s">
        <v>655</v>
      </c>
      <c r="L107" t="s">
        <v>42</v>
      </c>
      <c r="M107" t="s">
        <v>50</v>
      </c>
      <c r="N107" t="s">
        <v>44</v>
      </c>
      <c r="O107" s="2">
        <v>86658</v>
      </c>
    </row>
    <row r="108" spans="11:15" x14ac:dyDescent="0.25">
      <c r="K108" t="s">
        <v>1860</v>
      </c>
      <c r="L108" t="s">
        <v>61</v>
      </c>
      <c r="M108" t="s">
        <v>50</v>
      </c>
      <c r="N108" t="s">
        <v>32</v>
      </c>
      <c r="O108" s="2">
        <v>133297</v>
      </c>
    </row>
    <row r="109" spans="11:15" x14ac:dyDescent="0.25">
      <c r="K109" t="s">
        <v>1599</v>
      </c>
      <c r="L109" t="s">
        <v>26</v>
      </c>
      <c r="M109" t="s">
        <v>27</v>
      </c>
      <c r="N109" t="s">
        <v>16</v>
      </c>
      <c r="O109" s="2">
        <v>88777</v>
      </c>
    </row>
    <row r="110" spans="11:15" x14ac:dyDescent="0.25">
      <c r="K110" t="s">
        <v>1629</v>
      </c>
      <c r="L110" t="s">
        <v>69</v>
      </c>
      <c r="M110" t="s">
        <v>31</v>
      </c>
      <c r="N110" t="s">
        <v>36</v>
      </c>
      <c r="O110" s="2">
        <v>109422</v>
      </c>
    </row>
    <row r="111" spans="11:15" x14ac:dyDescent="0.25">
      <c r="K111" t="s">
        <v>865</v>
      </c>
      <c r="L111" t="s">
        <v>76</v>
      </c>
      <c r="M111" t="s">
        <v>27</v>
      </c>
      <c r="N111" t="s">
        <v>36</v>
      </c>
      <c r="O111" s="2">
        <v>44614</v>
      </c>
    </row>
    <row r="112" spans="11:15" x14ac:dyDescent="0.25">
      <c r="K112" t="s">
        <v>830</v>
      </c>
      <c r="L112" t="s">
        <v>76</v>
      </c>
      <c r="M112" t="s">
        <v>27</v>
      </c>
      <c r="N112" t="s">
        <v>16</v>
      </c>
      <c r="O112" s="2">
        <v>59888</v>
      </c>
    </row>
    <row r="113" spans="11:15" x14ac:dyDescent="0.25">
      <c r="K113" t="s">
        <v>1462</v>
      </c>
      <c r="L113" t="s">
        <v>40</v>
      </c>
      <c r="M113" t="s">
        <v>23</v>
      </c>
      <c r="N113" t="s">
        <v>32</v>
      </c>
      <c r="O113" s="2">
        <v>155788</v>
      </c>
    </row>
    <row r="114" spans="11:15" x14ac:dyDescent="0.25">
      <c r="K114" t="s">
        <v>1099</v>
      </c>
      <c r="L114" t="s">
        <v>68</v>
      </c>
      <c r="M114" t="s">
        <v>50</v>
      </c>
      <c r="N114" t="s">
        <v>32</v>
      </c>
      <c r="O114" s="2">
        <v>54635</v>
      </c>
    </row>
    <row r="115" spans="11:15" x14ac:dyDescent="0.25">
      <c r="K115" t="s">
        <v>67</v>
      </c>
      <c r="L115" t="s">
        <v>42</v>
      </c>
      <c r="M115" t="s">
        <v>65</v>
      </c>
      <c r="N115" t="s">
        <v>44</v>
      </c>
      <c r="O115" s="2">
        <v>94422</v>
      </c>
    </row>
    <row r="116" spans="11:15" x14ac:dyDescent="0.25">
      <c r="K116" t="s">
        <v>298</v>
      </c>
      <c r="L116" t="s">
        <v>30</v>
      </c>
      <c r="M116" t="s">
        <v>31</v>
      </c>
      <c r="N116" t="s">
        <v>32</v>
      </c>
      <c r="O116" s="2">
        <v>96639</v>
      </c>
    </row>
    <row r="117" spans="11:15" x14ac:dyDescent="0.25">
      <c r="K117" t="s">
        <v>916</v>
      </c>
      <c r="L117" t="s">
        <v>61</v>
      </c>
      <c r="M117" t="s">
        <v>50</v>
      </c>
      <c r="N117" t="s">
        <v>36</v>
      </c>
      <c r="O117" s="2">
        <v>128303</v>
      </c>
    </row>
    <row r="118" spans="11:15" x14ac:dyDescent="0.25">
      <c r="K118" t="s">
        <v>1484</v>
      </c>
      <c r="L118" t="s">
        <v>55</v>
      </c>
      <c r="M118" t="s">
        <v>27</v>
      </c>
      <c r="N118" t="s">
        <v>32</v>
      </c>
      <c r="O118" s="2">
        <v>78153</v>
      </c>
    </row>
    <row r="119" spans="11:15" x14ac:dyDescent="0.25">
      <c r="K119" t="s">
        <v>348</v>
      </c>
      <c r="L119" t="s">
        <v>94</v>
      </c>
      <c r="M119" t="s">
        <v>50</v>
      </c>
      <c r="N119" t="s">
        <v>36</v>
      </c>
      <c r="O119" s="2">
        <v>73004</v>
      </c>
    </row>
    <row r="120" spans="11:15" x14ac:dyDescent="0.25">
      <c r="K120" t="s">
        <v>1410</v>
      </c>
      <c r="L120" t="s">
        <v>61</v>
      </c>
      <c r="M120" t="s">
        <v>15</v>
      </c>
      <c r="N120" t="s">
        <v>36</v>
      </c>
      <c r="O120" s="2">
        <v>131652</v>
      </c>
    </row>
    <row r="121" spans="11:15" x14ac:dyDescent="0.25">
      <c r="K121" t="s">
        <v>1766</v>
      </c>
      <c r="L121" t="s">
        <v>40</v>
      </c>
      <c r="M121" t="s">
        <v>65</v>
      </c>
      <c r="N121" t="s">
        <v>16</v>
      </c>
      <c r="O121" s="2">
        <v>161269</v>
      </c>
    </row>
    <row r="122" spans="11:15" x14ac:dyDescent="0.25">
      <c r="K122" t="s">
        <v>1138</v>
      </c>
      <c r="L122" t="s">
        <v>42</v>
      </c>
      <c r="M122" t="s">
        <v>43</v>
      </c>
      <c r="N122" t="s">
        <v>32</v>
      </c>
      <c r="O122" s="2">
        <v>88895</v>
      </c>
    </row>
    <row r="123" spans="11:15" x14ac:dyDescent="0.25">
      <c r="K123" t="s">
        <v>435</v>
      </c>
      <c r="L123" t="s">
        <v>40</v>
      </c>
      <c r="M123" t="s">
        <v>15</v>
      </c>
      <c r="N123" t="s">
        <v>16</v>
      </c>
      <c r="O123" s="2">
        <v>175837</v>
      </c>
    </row>
    <row r="124" spans="11:15" x14ac:dyDescent="0.25">
      <c r="K124" t="s">
        <v>827</v>
      </c>
      <c r="L124" t="s">
        <v>58</v>
      </c>
      <c r="M124" t="s">
        <v>31</v>
      </c>
      <c r="N124" t="s">
        <v>32</v>
      </c>
      <c r="O124" s="2">
        <v>70778</v>
      </c>
    </row>
    <row r="125" spans="11:15" x14ac:dyDescent="0.25">
      <c r="K125" t="s">
        <v>1029</v>
      </c>
      <c r="L125" t="s">
        <v>64</v>
      </c>
      <c r="M125" t="s">
        <v>15</v>
      </c>
      <c r="N125" t="s">
        <v>44</v>
      </c>
      <c r="O125" s="2">
        <v>74215</v>
      </c>
    </row>
    <row r="126" spans="11:15" x14ac:dyDescent="0.25">
      <c r="K126" t="s">
        <v>1646</v>
      </c>
      <c r="L126" t="s">
        <v>98</v>
      </c>
      <c r="M126" t="s">
        <v>27</v>
      </c>
      <c r="N126" t="s">
        <v>32</v>
      </c>
      <c r="O126" s="2">
        <v>95239</v>
      </c>
    </row>
    <row r="127" spans="11:15" x14ac:dyDescent="0.25">
      <c r="K127" t="s">
        <v>532</v>
      </c>
      <c r="L127" t="s">
        <v>56</v>
      </c>
      <c r="M127" t="s">
        <v>27</v>
      </c>
      <c r="N127" t="s">
        <v>36</v>
      </c>
      <c r="O127" s="2">
        <v>93971</v>
      </c>
    </row>
    <row r="128" spans="11:15" x14ac:dyDescent="0.25">
      <c r="K128" t="s">
        <v>1713</v>
      </c>
      <c r="L128" t="s">
        <v>55</v>
      </c>
      <c r="M128" t="s">
        <v>27</v>
      </c>
      <c r="N128" t="s">
        <v>36</v>
      </c>
      <c r="O128" s="2">
        <v>92655</v>
      </c>
    </row>
    <row r="129" spans="11:15" x14ac:dyDescent="0.25">
      <c r="K129" t="s">
        <v>1212</v>
      </c>
      <c r="L129" t="s">
        <v>61</v>
      </c>
      <c r="M129" t="s">
        <v>15</v>
      </c>
      <c r="N129" t="s">
        <v>32</v>
      </c>
      <c r="O129" s="2">
        <v>139208</v>
      </c>
    </row>
    <row r="130" spans="11:15" x14ac:dyDescent="0.25">
      <c r="K130" t="s">
        <v>193</v>
      </c>
      <c r="L130" t="s">
        <v>68</v>
      </c>
      <c r="M130" t="s">
        <v>43</v>
      </c>
      <c r="N130" t="s">
        <v>44</v>
      </c>
      <c r="O130" s="2">
        <v>57032</v>
      </c>
    </row>
    <row r="131" spans="11:15" x14ac:dyDescent="0.25">
      <c r="K131" t="s">
        <v>728</v>
      </c>
      <c r="L131" t="s">
        <v>82</v>
      </c>
      <c r="M131" t="s">
        <v>27</v>
      </c>
      <c r="N131" t="s">
        <v>36</v>
      </c>
      <c r="O131" s="2">
        <v>91954</v>
      </c>
    </row>
    <row r="132" spans="11:15" x14ac:dyDescent="0.25">
      <c r="K132" t="s">
        <v>281</v>
      </c>
      <c r="L132" t="s">
        <v>73</v>
      </c>
      <c r="M132" t="s">
        <v>27</v>
      </c>
      <c r="N132" t="s">
        <v>36</v>
      </c>
      <c r="O132" s="2">
        <v>57446</v>
      </c>
    </row>
    <row r="133" spans="11:15" x14ac:dyDescent="0.25">
      <c r="K133" t="s">
        <v>1255</v>
      </c>
      <c r="L133" t="s">
        <v>91</v>
      </c>
      <c r="M133" t="s">
        <v>27</v>
      </c>
      <c r="N133" t="s">
        <v>36</v>
      </c>
      <c r="O133" s="2">
        <v>82462</v>
      </c>
    </row>
    <row r="134" spans="11:15" x14ac:dyDescent="0.25">
      <c r="K134" t="s">
        <v>595</v>
      </c>
      <c r="L134" t="s">
        <v>14</v>
      </c>
      <c r="M134" t="s">
        <v>50</v>
      </c>
      <c r="N134" t="s">
        <v>32</v>
      </c>
      <c r="O134" s="2">
        <v>201464</v>
      </c>
    </row>
    <row r="135" spans="11:15" x14ac:dyDescent="0.25">
      <c r="K135" t="s">
        <v>1286</v>
      </c>
      <c r="L135" t="s">
        <v>22</v>
      </c>
      <c r="M135" t="s">
        <v>23</v>
      </c>
      <c r="N135" t="s">
        <v>36</v>
      </c>
      <c r="O135" s="2">
        <v>51983</v>
      </c>
    </row>
    <row r="136" spans="11:15" x14ac:dyDescent="0.25">
      <c r="K136" t="s">
        <v>1248</v>
      </c>
      <c r="L136" t="s">
        <v>62</v>
      </c>
      <c r="M136" t="s">
        <v>23</v>
      </c>
      <c r="N136" t="s">
        <v>36</v>
      </c>
      <c r="O136" s="2">
        <v>113909</v>
      </c>
    </row>
    <row r="137" spans="11:15" x14ac:dyDescent="0.25">
      <c r="K137" t="s">
        <v>709</v>
      </c>
      <c r="L137" t="s">
        <v>91</v>
      </c>
      <c r="M137" t="s">
        <v>27</v>
      </c>
      <c r="N137" t="s">
        <v>16</v>
      </c>
      <c r="O137" s="2">
        <v>66819</v>
      </c>
    </row>
    <row r="138" spans="11:15" x14ac:dyDescent="0.25">
      <c r="K138" t="s">
        <v>1701</v>
      </c>
      <c r="L138" t="s">
        <v>40</v>
      </c>
      <c r="M138" t="s">
        <v>43</v>
      </c>
      <c r="N138" t="s">
        <v>32</v>
      </c>
      <c r="O138" s="2">
        <v>164396</v>
      </c>
    </row>
    <row r="139" spans="11:15" x14ac:dyDescent="0.25">
      <c r="K139" t="s">
        <v>1848</v>
      </c>
      <c r="L139" t="s">
        <v>49</v>
      </c>
      <c r="M139" t="s">
        <v>50</v>
      </c>
      <c r="N139" t="s">
        <v>32</v>
      </c>
      <c r="O139" s="2">
        <v>74010</v>
      </c>
    </row>
    <row r="140" spans="11:15" x14ac:dyDescent="0.25">
      <c r="K140" t="s">
        <v>831</v>
      </c>
      <c r="L140" t="s">
        <v>58</v>
      </c>
      <c r="M140" t="s">
        <v>31</v>
      </c>
      <c r="N140" t="s">
        <v>32</v>
      </c>
      <c r="O140" s="2">
        <v>63098</v>
      </c>
    </row>
    <row r="141" spans="11:15" x14ac:dyDescent="0.25">
      <c r="K141" t="s">
        <v>932</v>
      </c>
      <c r="L141" t="s">
        <v>14</v>
      </c>
      <c r="M141" t="s">
        <v>31</v>
      </c>
      <c r="N141" t="s">
        <v>36</v>
      </c>
      <c r="O141" s="2">
        <v>180994</v>
      </c>
    </row>
    <row r="142" spans="11:15" x14ac:dyDescent="0.25">
      <c r="K142" t="s">
        <v>262</v>
      </c>
      <c r="L142" t="s">
        <v>62</v>
      </c>
      <c r="M142" t="s">
        <v>43</v>
      </c>
      <c r="N142" t="s">
        <v>16</v>
      </c>
      <c r="O142" s="2">
        <v>113950</v>
      </c>
    </row>
    <row r="143" spans="11:15" x14ac:dyDescent="0.25">
      <c r="K143" t="s">
        <v>1002</v>
      </c>
      <c r="L143" t="s">
        <v>61</v>
      </c>
      <c r="M143" t="s">
        <v>27</v>
      </c>
      <c r="N143" t="s">
        <v>16</v>
      </c>
      <c r="O143" s="2">
        <v>126911</v>
      </c>
    </row>
    <row r="144" spans="11:15" x14ac:dyDescent="0.25">
      <c r="K144" t="s">
        <v>426</v>
      </c>
      <c r="L144" t="s">
        <v>84</v>
      </c>
      <c r="M144" t="s">
        <v>31</v>
      </c>
      <c r="N144" t="s">
        <v>44</v>
      </c>
      <c r="O144" s="2">
        <v>109851</v>
      </c>
    </row>
    <row r="145" spans="11:15" x14ac:dyDescent="0.25">
      <c r="K145" t="s">
        <v>437</v>
      </c>
      <c r="L145" t="s">
        <v>61</v>
      </c>
      <c r="M145" t="s">
        <v>43</v>
      </c>
      <c r="N145" t="s">
        <v>44</v>
      </c>
      <c r="O145" s="2">
        <v>154828</v>
      </c>
    </row>
    <row r="146" spans="11:15" x14ac:dyDescent="0.25">
      <c r="K146" t="s">
        <v>666</v>
      </c>
      <c r="L146" t="s">
        <v>14</v>
      </c>
      <c r="M146" t="s">
        <v>15</v>
      </c>
      <c r="N146" t="s">
        <v>44</v>
      </c>
      <c r="O146" s="2">
        <v>190253</v>
      </c>
    </row>
    <row r="147" spans="11:15" x14ac:dyDescent="0.25">
      <c r="K147" t="s">
        <v>1062</v>
      </c>
      <c r="L147" t="s">
        <v>83</v>
      </c>
      <c r="M147" t="s">
        <v>23</v>
      </c>
      <c r="N147" t="s">
        <v>36</v>
      </c>
      <c r="O147" s="2">
        <v>47071</v>
      </c>
    </row>
    <row r="148" spans="11:15" x14ac:dyDescent="0.25">
      <c r="K148" t="s">
        <v>862</v>
      </c>
      <c r="L148" t="s">
        <v>61</v>
      </c>
      <c r="M148" t="s">
        <v>43</v>
      </c>
      <c r="N148" t="s">
        <v>36</v>
      </c>
      <c r="O148" s="2">
        <v>121065</v>
      </c>
    </row>
    <row r="149" spans="11:15" x14ac:dyDescent="0.25">
      <c r="K149" t="s">
        <v>1074</v>
      </c>
      <c r="L149" t="s">
        <v>61</v>
      </c>
      <c r="M149" t="s">
        <v>43</v>
      </c>
      <c r="N149" t="s">
        <v>44</v>
      </c>
      <c r="O149" s="2">
        <v>126353</v>
      </c>
    </row>
    <row r="150" spans="11:15" x14ac:dyDescent="0.25">
      <c r="K150" t="s">
        <v>464</v>
      </c>
      <c r="L150" t="s">
        <v>68</v>
      </c>
      <c r="M150" t="s">
        <v>15</v>
      </c>
      <c r="N150" t="s">
        <v>16</v>
      </c>
      <c r="O150" s="2">
        <v>49011</v>
      </c>
    </row>
    <row r="151" spans="11:15" x14ac:dyDescent="0.25">
      <c r="K151" t="s">
        <v>1345</v>
      </c>
      <c r="L151" t="s">
        <v>49</v>
      </c>
      <c r="M151" t="s">
        <v>50</v>
      </c>
      <c r="N151" t="s">
        <v>44</v>
      </c>
      <c r="O151" s="2">
        <v>71677</v>
      </c>
    </row>
    <row r="152" spans="11:15" x14ac:dyDescent="0.25">
      <c r="L152" t="s">
        <v>14</v>
      </c>
      <c r="M152" t="s">
        <v>15</v>
      </c>
      <c r="N152" t="s">
        <v>32</v>
      </c>
      <c r="O152" s="2">
        <v>202323</v>
      </c>
    </row>
    <row r="153" spans="11:15" x14ac:dyDescent="0.25">
      <c r="K153" t="s">
        <v>951</v>
      </c>
      <c r="L153" t="s">
        <v>40</v>
      </c>
      <c r="M153" t="s">
        <v>27</v>
      </c>
      <c r="N153" t="s">
        <v>44</v>
      </c>
      <c r="O153" s="2">
        <v>151108</v>
      </c>
    </row>
    <row r="154" spans="11:15" x14ac:dyDescent="0.25">
      <c r="K154" t="s">
        <v>1732</v>
      </c>
      <c r="L154" t="s">
        <v>84</v>
      </c>
      <c r="M154" t="s">
        <v>31</v>
      </c>
      <c r="N154" t="s">
        <v>32</v>
      </c>
      <c r="O154" s="2">
        <v>80516</v>
      </c>
    </row>
    <row r="155" spans="11:15" x14ac:dyDescent="0.25">
      <c r="K155" t="s">
        <v>1034</v>
      </c>
      <c r="L155" t="s">
        <v>61</v>
      </c>
      <c r="M155" t="s">
        <v>15</v>
      </c>
      <c r="N155" t="s">
        <v>32</v>
      </c>
      <c r="O155" s="2">
        <v>155004</v>
      </c>
    </row>
    <row r="156" spans="11:15" x14ac:dyDescent="0.25">
      <c r="K156" t="s">
        <v>1782</v>
      </c>
      <c r="L156" t="s">
        <v>64</v>
      </c>
      <c r="M156" t="s">
        <v>15</v>
      </c>
      <c r="N156" t="s">
        <v>16</v>
      </c>
      <c r="O156" s="2">
        <v>56565</v>
      </c>
    </row>
    <row r="157" spans="11:15" x14ac:dyDescent="0.25">
      <c r="K157" t="s">
        <v>1197</v>
      </c>
      <c r="L157" t="s">
        <v>40</v>
      </c>
      <c r="M157" t="s">
        <v>15</v>
      </c>
      <c r="N157" t="s">
        <v>32</v>
      </c>
      <c r="O157" s="2">
        <v>162038</v>
      </c>
    </row>
    <row r="158" spans="11:15" x14ac:dyDescent="0.25">
      <c r="K158" t="s">
        <v>453</v>
      </c>
      <c r="L158" t="s">
        <v>97</v>
      </c>
      <c r="M158" t="s">
        <v>31</v>
      </c>
      <c r="N158" t="s">
        <v>44</v>
      </c>
      <c r="O158" s="2">
        <v>99354</v>
      </c>
    </row>
    <row r="159" spans="11:15" x14ac:dyDescent="0.25">
      <c r="K159" t="s">
        <v>712</v>
      </c>
      <c r="L159" t="s">
        <v>61</v>
      </c>
      <c r="M159" t="s">
        <v>23</v>
      </c>
      <c r="N159" t="s">
        <v>16</v>
      </c>
      <c r="O159" s="2">
        <v>125828</v>
      </c>
    </row>
    <row r="160" spans="11:15" x14ac:dyDescent="0.25">
      <c r="K160" t="s">
        <v>133</v>
      </c>
      <c r="L160" t="s">
        <v>30</v>
      </c>
      <c r="M160" t="s">
        <v>31</v>
      </c>
      <c r="N160" t="s">
        <v>44</v>
      </c>
      <c r="O160" s="2">
        <v>96441</v>
      </c>
    </row>
    <row r="161" spans="11:15" x14ac:dyDescent="0.25">
      <c r="K161" t="s">
        <v>847</v>
      </c>
      <c r="L161" t="s">
        <v>86</v>
      </c>
      <c r="M161" t="s">
        <v>31</v>
      </c>
      <c r="N161" t="s">
        <v>36</v>
      </c>
      <c r="O161" s="2">
        <v>74412</v>
      </c>
    </row>
    <row r="162" spans="11:15" x14ac:dyDescent="0.25">
      <c r="K162" t="s">
        <v>1262</v>
      </c>
      <c r="L162" t="s">
        <v>42</v>
      </c>
      <c r="M162" t="s">
        <v>43</v>
      </c>
      <c r="N162" t="s">
        <v>32</v>
      </c>
      <c r="O162" s="2">
        <v>91632</v>
      </c>
    </row>
    <row r="163" spans="11:15" x14ac:dyDescent="0.25">
      <c r="K163" t="s">
        <v>798</v>
      </c>
      <c r="L163" t="s">
        <v>61</v>
      </c>
      <c r="M163" t="s">
        <v>50</v>
      </c>
      <c r="N163" t="s">
        <v>32</v>
      </c>
      <c r="O163" s="2">
        <v>124129</v>
      </c>
    </row>
    <row r="164" spans="11:15" x14ac:dyDescent="0.25">
      <c r="K164" t="s">
        <v>1625</v>
      </c>
      <c r="L164" t="s">
        <v>30</v>
      </c>
      <c r="M164" t="s">
        <v>31</v>
      </c>
      <c r="N164" t="s">
        <v>16</v>
      </c>
      <c r="O164" s="2">
        <v>64247</v>
      </c>
    </row>
    <row r="165" spans="11:15" x14ac:dyDescent="0.25">
      <c r="K165" t="s">
        <v>1570</v>
      </c>
      <c r="L165" t="s">
        <v>76</v>
      </c>
      <c r="M165" t="s">
        <v>27</v>
      </c>
      <c r="N165" t="s">
        <v>44</v>
      </c>
      <c r="O165" s="2">
        <v>43080</v>
      </c>
    </row>
    <row r="166" spans="11:15" x14ac:dyDescent="0.25">
      <c r="K166" t="s">
        <v>1443</v>
      </c>
      <c r="L166" t="s">
        <v>68</v>
      </c>
      <c r="M166" t="s">
        <v>65</v>
      </c>
      <c r="N166" t="s">
        <v>44</v>
      </c>
      <c r="O166" s="2">
        <v>56878</v>
      </c>
    </row>
    <row r="167" spans="11:15" x14ac:dyDescent="0.25">
      <c r="L167" t="s">
        <v>55</v>
      </c>
      <c r="M167" t="s">
        <v>27</v>
      </c>
      <c r="N167" t="s">
        <v>36</v>
      </c>
      <c r="O167" s="2">
        <v>63411</v>
      </c>
    </row>
    <row r="168" spans="11:15" x14ac:dyDescent="0.25">
      <c r="K168" t="s">
        <v>853</v>
      </c>
      <c r="L168" t="s">
        <v>22</v>
      </c>
      <c r="M168" t="s">
        <v>23</v>
      </c>
      <c r="N168" t="s">
        <v>44</v>
      </c>
      <c r="O168" s="2">
        <v>70369</v>
      </c>
    </row>
    <row r="169" spans="11:15" x14ac:dyDescent="0.25">
      <c r="K169" t="s">
        <v>1836</v>
      </c>
      <c r="L169" t="s">
        <v>64</v>
      </c>
      <c r="M169" t="s">
        <v>50</v>
      </c>
      <c r="N169" t="s">
        <v>36</v>
      </c>
      <c r="O169" s="2">
        <v>60930</v>
      </c>
    </row>
    <row r="170" spans="11:15" x14ac:dyDescent="0.25">
      <c r="K170" t="s">
        <v>1872</v>
      </c>
      <c r="L170" t="s">
        <v>62</v>
      </c>
      <c r="M170" t="s">
        <v>50</v>
      </c>
      <c r="N170" t="s">
        <v>16</v>
      </c>
      <c r="O170" s="2">
        <v>106428</v>
      </c>
    </row>
    <row r="171" spans="11:15" x14ac:dyDescent="0.25">
      <c r="K171" t="s">
        <v>705</v>
      </c>
      <c r="L171" t="s">
        <v>35</v>
      </c>
      <c r="M171" t="s">
        <v>27</v>
      </c>
      <c r="N171" t="s">
        <v>36</v>
      </c>
      <c r="O171" s="2">
        <v>97537</v>
      </c>
    </row>
    <row r="172" spans="11:15" x14ac:dyDescent="0.25">
      <c r="K172" t="s">
        <v>848</v>
      </c>
      <c r="L172" t="s">
        <v>56</v>
      </c>
      <c r="M172" t="s">
        <v>27</v>
      </c>
      <c r="N172" t="s">
        <v>36</v>
      </c>
      <c r="O172" s="2">
        <v>61886</v>
      </c>
    </row>
    <row r="173" spans="11:15" x14ac:dyDescent="0.25">
      <c r="K173" t="s">
        <v>1396</v>
      </c>
      <c r="L173" t="s">
        <v>98</v>
      </c>
      <c r="M173" t="s">
        <v>27</v>
      </c>
      <c r="N173" t="s">
        <v>44</v>
      </c>
      <c r="O173" s="2">
        <v>74854</v>
      </c>
    </row>
    <row r="174" spans="11:15" x14ac:dyDescent="0.25">
      <c r="K174" t="s">
        <v>1607</v>
      </c>
      <c r="L174" t="s">
        <v>77</v>
      </c>
      <c r="M174" t="s">
        <v>23</v>
      </c>
      <c r="N174" t="s">
        <v>36</v>
      </c>
      <c r="O174" s="2">
        <v>72805</v>
      </c>
    </row>
    <row r="175" spans="11:15" x14ac:dyDescent="0.25">
      <c r="K175" t="s">
        <v>1699</v>
      </c>
      <c r="L175" t="s">
        <v>88</v>
      </c>
      <c r="M175" t="s">
        <v>27</v>
      </c>
      <c r="N175" t="s">
        <v>36</v>
      </c>
      <c r="O175" s="2">
        <v>77903</v>
      </c>
    </row>
    <row r="176" spans="11:15" x14ac:dyDescent="0.25">
      <c r="K176" t="s">
        <v>1315</v>
      </c>
      <c r="L176" t="s">
        <v>61</v>
      </c>
      <c r="M176" t="s">
        <v>23</v>
      </c>
      <c r="N176" t="s">
        <v>44</v>
      </c>
      <c r="O176" s="2">
        <v>152353</v>
      </c>
    </row>
    <row r="177" spans="11:15" x14ac:dyDescent="0.25">
      <c r="K177" t="s">
        <v>1327</v>
      </c>
      <c r="L177" t="s">
        <v>64</v>
      </c>
      <c r="M177" t="s">
        <v>43</v>
      </c>
      <c r="N177" t="s">
        <v>16</v>
      </c>
      <c r="O177" s="2">
        <v>74631</v>
      </c>
    </row>
    <row r="178" spans="11:15" x14ac:dyDescent="0.25">
      <c r="K178" t="s">
        <v>1456</v>
      </c>
      <c r="L178" t="s">
        <v>68</v>
      </c>
      <c r="M178" t="s">
        <v>43</v>
      </c>
      <c r="N178" t="s">
        <v>32</v>
      </c>
      <c r="O178" s="2">
        <v>45206</v>
      </c>
    </row>
    <row r="179" spans="11:15" x14ac:dyDescent="0.25">
      <c r="K179" t="s">
        <v>511</v>
      </c>
      <c r="L179" t="s">
        <v>14</v>
      </c>
      <c r="M179" t="s">
        <v>23</v>
      </c>
      <c r="N179" t="s">
        <v>44</v>
      </c>
      <c r="O179" s="2">
        <v>236946</v>
      </c>
    </row>
    <row r="180" spans="11:15" x14ac:dyDescent="0.25">
      <c r="K180" t="s">
        <v>1692</v>
      </c>
      <c r="L180" t="s">
        <v>71</v>
      </c>
      <c r="M180" t="s">
        <v>27</v>
      </c>
      <c r="N180" t="s">
        <v>36</v>
      </c>
      <c r="O180" s="2">
        <v>67468</v>
      </c>
    </row>
    <row r="181" spans="11:15" x14ac:dyDescent="0.25">
      <c r="K181" t="s">
        <v>1465</v>
      </c>
      <c r="L181" t="s">
        <v>84</v>
      </c>
      <c r="M181" t="s">
        <v>31</v>
      </c>
      <c r="N181" t="s">
        <v>32</v>
      </c>
      <c r="O181" s="2">
        <v>95670</v>
      </c>
    </row>
    <row r="182" spans="11:15" x14ac:dyDescent="0.25">
      <c r="K182" t="s">
        <v>1772</v>
      </c>
      <c r="L182" t="s">
        <v>26</v>
      </c>
      <c r="M182" t="s">
        <v>27</v>
      </c>
      <c r="N182" t="s">
        <v>44</v>
      </c>
      <c r="O182" s="2">
        <v>75780</v>
      </c>
    </row>
    <row r="183" spans="11:15" x14ac:dyDescent="0.25">
      <c r="K183" t="s">
        <v>1676</v>
      </c>
      <c r="L183" t="s">
        <v>14</v>
      </c>
      <c r="M183" t="s">
        <v>65</v>
      </c>
      <c r="N183" t="s">
        <v>36</v>
      </c>
      <c r="O183" s="2">
        <v>252325</v>
      </c>
    </row>
    <row r="184" spans="11:15" x14ac:dyDescent="0.25">
      <c r="K184" t="s">
        <v>212</v>
      </c>
      <c r="L184" t="s">
        <v>40</v>
      </c>
      <c r="M184" t="s">
        <v>27</v>
      </c>
      <c r="N184" t="s">
        <v>16</v>
      </c>
      <c r="O184" s="2">
        <v>184648</v>
      </c>
    </row>
    <row r="185" spans="11:15" x14ac:dyDescent="0.25">
      <c r="K185" t="s">
        <v>883</v>
      </c>
      <c r="L185" t="s">
        <v>97</v>
      </c>
      <c r="M185" t="s">
        <v>31</v>
      </c>
      <c r="N185" t="s">
        <v>16</v>
      </c>
      <c r="O185" s="2">
        <v>106313</v>
      </c>
    </row>
    <row r="186" spans="11:15" x14ac:dyDescent="0.25">
      <c r="K186" t="s">
        <v>1565</v>
      </c>
      <c r="L186" t="s">
        <v>40</v>
      </c>
      <c r="M186" t="s">
        <v>50</v>
      </c>
      <c r="N186" t="s">
        <v>36</v>
      </c>
      <c r="O186" s="2">
        <v>159567</v>
      </c>
    </row>
    <row r="187" spans="11:15" x14ac:dyDescent="0.25">
      <c r="K187" t="s">
        <v>1203</v>
      </c>
      <c r="L187" t="s">
        <v>129</v>
      </c>
      <c r="M187" t="s">
        <v>31</v>
      </c>
      <c r="N187" t="s">
        <v>32</v>
      </c>
      <c r="O187" s="2">
        <v>62644</v>
      </c>
    </row>
    <row r="188" spans="11:15" x14ac:dyDescent="0.25">
      <c r="K188" t="s">
        <v>1801</v>
      </c>
      <c r="L188" t="s">
        <v>14</v>
      </c>
      <c r="M188" t="s">
        <v>43</v>
      </c>
      <c r="N188" t="s">
        <v>36</v>
      </c>
      <c r="O188" s="2">
        <v>219474</v>
      </c>
    </row>
    <row r="189" spans="11:15" x14ac:dyDescent="0.25">
      <c r="K189" t="s">
        <v>1092</v>
      </c>
      <c r="L189" t="s">
        <v>73</v>
      </c>
      <c r="M189" t="s">
        <v>27</v>
      </c>
      <c r="N189" t="s">
        <v>44</v>
      </c>
      <c r="O189" s="2">
        <v>48415</v>
      </c>
    </row>
    <row r="190" spans="11:15" x14ac:dyDescent="0.25">
      <c r="K190" t="s">
        <v>843</v>
      </c>
      <c r="L190" t="s">
        <v>61</v>
      </c>
      <c r="M190" t="s">
        <v>27</v>
      </c>
      <c r="N190" t="s">
        <v>36</v>
      </c>
      <c r="O190" s="2">
        <v>135325</v>
      </c>
    </row>
    <row r="191" spans="11:15" x14ac:dyDescent="0.25">
      <c r="K191" t="s">
        <v>1797</v>
      </c>
      <c r="L191" t="s">
        <v>84</v>
      </c>
      <c r="M191" t="s">
        <v>31</v>
      </c>
      <c r="N191" t="s">
        <v>32</v>
      </c>
      <c r="O191" s="2">
        <v>111404</v>
      </c>
    </row>
    <row r="192" spans="11:15" x14ac:dyDescent="0.25">
      <c r="K192" t="s">
        <v>1914</v>
      </c>
      <c r="L192" t="s">
        <v>88</v>
      </c>
      <c r="M192" t="s">
        <v>27</v>
      </c>
      <c r="N192" t="s">
        <v>44</v>
      </c>
      <c r="O192" s="2">
        <v>80170</v>
      </c>
    </row>
    <row r="193" spans="11:15" x14ac:dyDescent="0.25">
      <c r="K193" t="s">
        <v>646</v>
      </c>
      <c r="L193" t="s">
        <v>62</v>
      </c>
      <c r="M193" t="s">
        <v>23</v>
      </c>
      <c r="N193" t="s">
        <v>36</v>
      </c>
      <c r="O193" s="2">
        <v>125936</v>
      </c>
    </row>
    <row r="194" spans="11:15" x14ac:dyDescent="0.25">
      <c r="K194" t="s">
        <v>1145</v>
      </c>
      <c r="L194" t="s">
        <v>89</v>
      </c>
      <c r="M194" t="s">
        <v>27</v>
      </c>
      <c r="N194" t="s">
        <v>32</v>
      </c>
      <c r="O194" s="2">
        <v>76352</v>
      </c>
    </row>
    <row r="195" spans="11:15" x14ac:dyDescent="0.25">
      <c r="K195" t="s">
        <v>921</v>
      </c>
      <c r="L195" t="s">
        <v>62</v>
      </c>
      <c r="M195" t="s">
        <v>65</v>
      </c>
      <c r="N195" t="s">
        <v>44</v>
      </c>
      <c r="O195" s="2">
        <v>120905</v>
      </c>
    </row>
    <row r="196" spans="11:15" x14ac:dyDescent="0.25">
      <c r="K196" t="s">
        <v>893</v>
      </c>
      <c r="L196" t="s">
        <v>42</v>
      </c>
      <c r="M196" t="s">
        <v>65</v>
      </c>
      <c r="N196" t="s">
        <v>44</v>
      </c>
      <c r="O196" s="2">
        <v>74077</v>
      </c>
    </row>
    <row r="197" spans="11:15" x14ac:dyDescent="0.25">
      <c r="K197" t="s">
        <v>597</v>
      </c>
      <c r="L197" t="s">
        <v>40</v>
      </c>
      <c r="M197" t="s">
        <v>23</v>
      </c>
      <c r="N197" t="s">
        <v>32</v>
      </c>
      <c r="O197" s="2">
        <v>174895</v>
      </c>
    </row>
    <row r="198" spans="11:15" x14ac:dyDescent="0.25">
      <c r="K198" t="s">
        <v>1674</v>
      </c>
      <c r="L198" t="s">
        <v>56</v>
      </c>
      <c r="M198" t="s">
        <v>27</v>
      </c>
      <c r="N198" t="s">
        <v>44</v>
      </c>
      <c r="O198" s="2">
        <v>73899</v>
      </c>
    </row>
    <row r="199" spans="11:15" x14ac:dyDescent="0.25">
      <c r="K199" t="s">
        <v>907</v>
      </c>
      <c r="L199" t="s">
        <v>68</v>
      </c>
      <c r="M199" t="s">
        <v>50</v>
      </c>
      <c r="N199" t="s">
        <v>44</v>
      </c>
      <c r="O199" s="2">
        <v>46845</v>
      </c>
    </row>
    <row r="200" spans="11:15" x14ac:dyDescent="0.25">
      <c r="K200" t="s">
        <v>996</v>
      </c>
      <c r="L200" t="s">
        <v>64</v>
      </c>
      <c r="M200" t="s">
        <v>15</v>
      </c>
      <c r="N200" t="s">
        <v>36</v>
      </c>
      <c r="O200" s="2">
        <v>54714</v>
      </c>
    </row>
    <row r="201" spans="11:15" x14ac:dyDescent="0.25">
      <c r="K201" t="s">
        <v>1744</v>
      </c>
      <c r="L201" t="s">
        <v>83</v>
      </c>
      <c r="M201" t="s">
        <v>23</v>
      </c>
      <c r="N201" t="s">
        <v>44</v>
      </c>
      <c r="O201" s="2">
        <v>41728</v>
      </c>
    </row>
    <row r="202" spans="11:15" x14ac:dyDescent="0.25">
      <c r="K202" t="s">
        <v>804</v>
      </c>
      <c r="L202" t="s">
        <v>62</v>
      </c>
      <c r="M202" t="s">
        <v>50</v>
      </c>
      <c r="N202" t="s">
        <v>44</v>
      </c>
      <c r="O202" s="2">
        <v>117518</v>
      </c>
    </row>
    <row r="203" spans="11:15" x14ac:dyDescent="0.25">
      <c r="K203" t="s">
        <v>1867</v>
      </c>
      <c r="L203" t="s">
        <v>62</v>
      </c>
      <c r="M203" t="s">
        <v>50</v>
      </c>
      <c r="N203" t="s">
        <v>32</v>
      </c>
      <c r="O203" s="2">
        <v>113269</v>
      </c>
    </row>
    <row r="204" spans="11:15" x14ac:dyDescent="0.25">
      <c r="K204" t="s">
        <v>930</v>
      </c>
      <c r="L204" t="s">
        <v>56</v>
      </c>
      <c r="M204" t="s">
        <v>27</v>
      </c>
      <c r="N204" t="s">
        <v>44</v>
      </c>
      <c r="O204" s="2">
        <v>86478</v>
      </c>
    </row>
    <row r="205" spans="11:15" x14ac:dyDescent="0.25">
      <c r="K205" t="s">
        <v>802</v>
      </c>
      <c r="L205" t="s">
        <v>14</v>
      </c>
      <c r="M205" t="s">
        <v>27</v>
      </c>
      <c r="N205" t="s">
        <v>32</v>
      </c>
      <c r="O205" s="2">
        <v>182202</v>
      </c>
    </row>
    <row r="206" spans="11:15" x14ac:dyDescent="0.25">
      <c r="K206" t="s">
        <v>601</v>
      </c>
      <c r="L206" t="s">
        <v>42</v>
      </c>
      <c r="M206" t="s">
        <v>43</v>
      </c>
      <c r="N206" t="s">
        <v>32</v>
      </c>
      <c r="O206" s="2">
        <v>94430</v>
      </c>
    </row>
    <row r="207" spans="11:15" x14ac:dyDescent="0.25">
      <c r="K207" t="s">
        <v>1482</v>
      </c>
      <c r="L207" t="s">
        <v>40</v>
      </c>
      <c r="M207" t="s">
        <v>27</v>
      </c>
      <c r="N207" t="s">
        <v>36</v>
      </c>
      <c r="O207" s="2">
        <v>167100</v>
      </c>
    </row>
    <row r="208" spans="11:15" x14ac:dyDescent="0.25">
      <c r="K208" t="s">
        <v>740</v>
      </c>
      <c r="L208" t="s">
        <v>69</v>
      </c>
      <c r="M208" t="s">
        <v>31</v>
      </c>
      <c r="N208" t="s">
        <v>44</v>
      </c>
      <c r="O208" s="2">
        <v>95639</v>
      </c>
    </row>
    <row r="209" spans="11:15" x14ac:dyDescent="0.25">
      <c r="K209" t="s">
        <v>1040</v>
      </c>
      <c r="L209" t="s">
        <v>14</v>
      </c>
      <c r="M209" t="s">
        <v>23</v>
      </c>
      <c r="N209" t="s">
        <v>32</v>
      </c>
      <c r="O209" s="2">
        <v>250953</v>
      </c>
    </row>
    <row r="210" spans="11:15" x14ac:dyDescent="0.25">
      <c r="K210" t="s">
        <v>162</v>
      </c>
      <c r="L210" t="s">
        <v>89</v>
      </c>
      <c r="M210" t="s">
        <v>27</v>
      </c>
      <c r="N210" t="s">
        <v>32</v>
      </c>
      <c r="O210" s="2">
        <v>69260</v>
      </c>
    </row>
    <row r="211" spans="11:15" x14ac:dyDescent="0.25">
      <c r="K211" t="s">
        <v>1012</v>
      </c>
      <c r="L211" t="s">
        <v>26</v>
      </c>
      <c r="M211" t="s">
        <v>27</v>
      </c>
      <c r="N211" t="s">
        <v>16</v>
      </c>
      <c r="O211" s="2">
        <v>80921</v>
      </c>
    </row>
    <row r="212" spans="11:15" x14ac:dyDescent="0.25">
      <c r="K212" t="s">
        <v>677</v>
      </c>
      <c r="L212" t="s">
        <v>40</v>
      </c>
      <c r="M212" t="s">
        <v>31</v>
      </c>
      <c r="N212" t="s">
        <v>44</v>
      </c>
      <c r="O212" s="2">
        <v>184368</v>
      </c>
    </row>
    <row r="213" spans="11:15" x14ac:dyDescent="0.25">
      <c r="K213" t="s">
        <v>1468</v>
      </c>
      <c r="L213" t="s">
        <v>64</v>
      </c>
      <c r="M213" t="s">
        <v>50</v>
      </c>
      <c r="N213" t="s">
        <v>16</v>
      </c>
      <c r="O213" s="2">
        <v>72425</v>
      </c>
    </row>
    <row r="214" spans="11:15" x14ac:dyDescent="0.25">
      <c r="K214" t="s">
        <v>439</v>
      </c>
      <c r="L214" t="s">
        <v>40</v>
      </c>
      <c r="M214" t="s">
        <v>27</v>
      </c>
      <c r="N214" t="s">
        <v>32</v>
      </c>
      <c r="O214" s="2">
        <v>186503</v>
      </c>
    </row>
    <row r="215" spans="11:15" x14ac:dyDescent="0.25">
      <c r="K215" t="s">
        <v>527</v>
      </c>
      <c r="L215" t="s">
        <v>84</v>
      </c>
      <c r="M215" t="s">
        <v>31</v>
      </c>
      <c r="N215" t="s">
        <v>32</v>
      </c>
      <c r="O215" s="2">
        <v>86299</v>
      </c>
    </row>
    <row r="216" spans="11:15" x14ac:dyDescent="0.25">
      <c r="K216" t="s">
        <v>1175</v>
      </c>
      <c r="L216" t="s">
        <v>14</v>
      </c>
      <c r="M216" t="s">
        <v>50</v>
      </c>
      <c r="N216" t="s">
        <v>44</v>
      </c>
      <c r="O216" s="2">
        <v>253249</v>
      </c>
    </row>
    <row r="217" spans="11:15" x14ac:dyDescent="0.25">
      <c r="K217" t="s">
        <v>1858</v>
      </c>
      <c r="L217" t="s">
        <v>97</v>
      </c>
      <c r="M217" t="s">
        <v>31</v>
      </c>
      <c r="N217" t="s">
        <v>44</v>
      </c>
      <c r="O217" s="2">
        <v>102298</v>
      </c>
    </row>
    <row r="218" spans="11:15" x14ac:dyDescent="0.25">
      <c r="K218" t="s">
        <v>864</v>
      </c>
      <c r="L218" t="s">
        <v>42</v>
      </c>
      <c r="M218" t="s">
        <v>50</v>
      </c>
      <c r="N218" t="s">
        <v>32</v>
      </c>
      <c r="O218" s="2">
        <v>94246</v>
      </c>
    </row>
    <row r="219" spans="11:15" x14ac:dyDescent="0.25">
      <c r="K219" t="s">
        <v>1366</v>
      </c>
      <c r="L219" t="s">
        <v>62</v>
      </c>
      <c r="M219" t="s">
        <v>43</v>
      </c>
      <c r="N219" t="s">
        <v>32</v>
      </c>
      <c r="O219" s="2">
        <v>104431</v>
      </c>
    </row>
    <row r="220" spans="11:15" x14ac:dyDescent="0.25">
      <c r="K220" t="s">
        <v>899</v>
      </c>
      <c r="L220" t="s">
        <v>42</v>
      </c>
      <c r="M220" t="s">
        <v>65</v>
      </c>
      <c r="N220" t="s">
        <v>36</v>
      </c>
      <c r="O220" s="2">
        <v>91853</v>
      </c>
    </row>
    <row r="221" spans="11:15" x14ac:dyDescent="0.25">
      <c r="K221" t="s">
        <v>486</v>
      </c>
      <c r="L221" t="s">
        <v>30</v>
      </c>
      <c r="M221" t="s">
        <v>31</v>
      </c>
      <c r="N221" t="s">
        <v>16</v>
      </c>
      <c r="O221" s="2">
        <v>71476</v>
      </c>
    </row>
    <row r="222" spans="11:15" x14ac:dyDescent="0.25">
      <c r="K222" t="s">
        <v>1528</v>
      </c>
      <c r="L222" t="s">
        <v>61</v>
      </c>
      <c r="M222" t="s">
        <v>43</v>
      </c>
      <c r="N222" t="s">
        <v>44</v>
      </c>
      <c r="O222" s="2">
        <v>128468</v>
      </c>
    </row>
    <row r="223" spans="11:15" x14ac:dyDescent="0.25">
      <c r="K223" t="s">
        <v>459</v>
      </c>
      <c r="L223" t="s">
        <v>68</v>
      </c>
      <c r="M223" t="s">
        <v>15</v>
      </c>
      <c r="N223" t="s">
        <v>36</v>
      </c>
      <c r="O223" s="2">
        <v>55499</v>
      </c>
    </row>
    <row r="224" spans="11:15" x14ac:dyDescent="0.25">
      <c r="K224" t="s">
        <v>1272</v>
      </c>
      <c r="L224" t="s">
        <v>62</v>
      </c>
      <c r="M224" t="s">
        <v>65</v>
      </c>
      <c r="N224" t="s">
        <v>44</v>
      </c>
      <c r="O224" s="2">
        <v>118708</v>
      </c>
    </row>
    <row r="225" spans="11:15" x14ac:dyDescent="0.25">
      <c r="K225" t="s">
        <v>1281</v>
      </c>
      <c r="L225" t="s">
        <v>14</v>
      </c>
      <c r="M225" t="s">
        <v>43</v>
      </c>
      <c r="N225" t="s">
        <v>32</v>
      </c>
      <c r="O225" s="2">
        <v>257194</v>
      </c>
    </row>
    <row r="226" spans="11:15" x14ac:dyDescent="0.25">
      <c r="K226" t="s">
        <v>1116</v>
      </c>
      <c r="L226" t="s">
        <v>58</v>
      </c>
      <c r="M226" t="s">
        <v>31</v>
      </c>
      <c r="N226" t="s">
        <v>16</v>
      </c>
      <c r="O226" s="2">
        <v>63959</v>
      </c>
    </row>
    <row r="227" spans="11:15" x14ac:dyDescent="0.25">
      <c r="K227" t="s">
        <v>1427</v>
      </c>
      <c r="L227" t="s">
        <v>42</v>
      </c>
      <c r="M227" t="s">
        <v>50</v>
      </c>
      <c r="N227" t="s">
        <v>32</v>
      </c>
      <c r="O227" s="2">
        <v>81687</v>
      </c>
    </row>
    <row r="228" spans="11:15" x14ac:dyDescent="0.25">
      <c r="K228" t="s">
        <v>1056</v>
      </c>
      <c r="L228" t="s">
        <v>64</v>
      </c>
      <c r="M228" t="s">
        <v>43</v>
      </c>
      <c r="N228" t="s">
        <v>36</v>
      </c>
      <c r="O228" s="2">
        <v>74655</v>
      </c>
    </row>
    <row r="229" spans="11:15" x14ac:dyDescent="0.25">
      <c r="K229" t="s">
        <v>1817</v>
      </c>
      <c r="L229" t="s">
        <v>61</v>
      </c>
      <c r="M229" t="s">
        <v>23</v>
      </c>
      <c r="N229" t="s">
        <v>44</v>
      </c>
      <c r="O229" s="2">
        <v>133400</v>
      </c>
    </row>
    <row r="230" spans="11:15" x14ac:dyDescent="0.25">
      <c r="K230" t="s">
        <v>1727</v>
      </c>
      <c r="L230" t="s">
        <v>40</v>
      </c>
      <c r="M230" t="s">
        <v>31</v>
      </c>
      <c r="N230" t="s">
        <v>44</v>
      </c>
      <c r="O230" s="2">
        <v>153767</v>
      </c>
    </row>
    <row r="231" spans="11:15" x14ac:dyDescent="0.25">
      <c r="K231" t="s">
        <v>1958</v>
      </c>
      <c r="L231" t="s">
        <v>40</v>
      </c>
      <c r="M231" t="s">
        <v>15</v>
      </c>
      <c r="N231" t="s">
        <v>32</v>
      </c>
      <c r="O231" s="2">
        <v>158898</v>
      </c>
    </row>
    <row r="232" spans="11:15" x14ac:dyDescent="0.25">
      <c r="K232" t="s">
        <v>455</v>
      </c>
      <c r="L232" t="s">
        <v>14</v>
      </c>
      <c r="M232" t="s">
        <v>27</v>
      </c>
      <c r="N232" t="s">
        <v>32</v>
      </c>
      <c r="O232" s="2">
        <v>231141</v>
      </c>
    </row>
    <row r="233" spans="11:15" x14ac:dyDescent="0.25">
      <c r="K233" t="s">
        <v>1163</v>
      </c>
      <c r="L233" t="s">
        <v>42</v>
      </c>
      <c r="M233" t="s">
        <v>43</v>
      </c>
      <c r="N233" t="s">
        <v>16</v>
      </c>
      <c r="O233" s="2">
        <v>99697</v>
      </c>
    </row>
    <row r="234" spans="11:15" x14ac:dyDescent="0.25">
      <c r="K234" t="s">
        <v>1820</v>
      </c>
      <c r="L234" t="s">
        <v>42</v>
      </c>
      <c r="M234" t="s">
        <v>43</v>
      </c>
      <c r="N234" t="s">
        <v>44</v>
      </c>
      <c r="O234" s="2">
        <v>93343</v>
      </c>
    </row>
    <row r="235" spans="11:15" x14ac:dyDescent="0.25">
      <c r="K235" t="s">
        <v>912</v>
      </c>
      <c r="L235" t="s">
        <v>22</v>
      </c>
      <c r="M235" t="s">
        <v>23</v>
      </c>
      <c r="N235" t="s">
        <v>36</v>
      </c>
      <c r="O235" s="2">
        <v>73854</v>
      </c>
    </row>
    <row r="236" spans="11:15" x14ac:dyDescent="0.25">
      <c r="K236" t="s">
        <v>1006</v>
      </c>
      <c r="L236" t="s">
        <v>40</v>
      </c>
      <c r="M236" t="s">
        <v>31</v>
      </c>
      <c r="N236" t="s">
        <v>36</v>
      </c>
      <c r="O236" s="2">
        <v>168510</v>
      </c>
    </row>
    <row r="237" spans="11:15" x14ac:dyDescent="0.25">
      <c r="K237" t="s">
        <v>421</v>
      </c>
      <c r="L237" t="s">
        <v>62</v>
      </c>
      <c r="M237" t="s">
        <v>65</v>
      </c>
      <c r="N237" t="s">
        <v>36</v>
      </c>
      <c r="O237" s="2">
        <v>113527</v>
      </c>
    </row>
    <row r="238" spans="11:15" x14ac:dyDescent="0.25">
      <c r="K238" t="s">
        <v>1251</v>
      </c>
      <c r="L238" t="s">
        <v>56</v>
      </c>
      <c r="M238" t="s">
        <v>27</v>
      </c>
      <c r="N238" t="s">
        <v>16</v>
      </c>
      <c r="O238" s="2">
        <v>99557</v>
      </c>
    </row>
    <row r="239" spans="11:15" x14ac:dyDescent="0.25">
      <c r="K239" t="s">
        <v>810</v>
      </c>
      <c r="L239" t="s">
        <v>61</v>
      </c>
      <c r="M239" t="s">
        <v>65</v>
      </c>
      <c r="N239" t="s">
        <v>36</v>
      </c>
      <c r="O239" s="2">
        <v>129124</v>
      </c>
    </row>
    <row r="240" spans="11:15" x14ac:dyDescent="0.25">
      <c r="K240" t="s">
        <v>1924</v>
      </c>
      <c r="L240" t="s">
        <v>86</v>
      </c>
      <c r="M240" t="s">
        <v>31</v>
      </c>
      <c r="N240" t="s">
        <v>16</v>
      </c>
      <c r="O240" s="2">
        <v>80659</v>
      </c>
    </row>
    <row r="241" spans="11:15" x14ac:dyDescent="0.25">
      <c r="K241" t="s">
        <v>1000</v>
      </c>
      <c r="L241" t="s">
        <v>42</v>
      </c>
      <c r="M241" t="s">
        <v>43</v>
      </c>
      <c r="N241" t="s">
        <v>36</v>
      </c>
      <c r="O241" s="2">
        <v>75869</v>
      </c>
    </row>
    <row r="242" spans="11:15" x14ac:dyDescent="0.25">
      <c r="K242" t="s">
        <v>906</v>
      </c>
      <c r="L242" t="s">
        <v>61</v>
      </c>
      <c r="M242" t="s">
        <v>23</v>
      </c>
      <c r="N242" t="s">
        <v>16</v>
      </c>
      <c r="O242" s="2">
        <v>125807</v>
      </c>
    </row>
    <row r="243" spans="11:15" x14ac:dyDescent="0.25">
      <c r="K243" t="s">
        <v>1715</v>
      </c>
      <c r="L243" t="s">
        <v>26</v>
      </c>
      <c r="M243" t="s">
        <v>27</v>
      </c>
      <c r="N243" t="s">
        <v>44</v>
      </c>
      <c r="O243" s="2">
        <v>64462</v>
      </c>
    </row>
    <row r="244" spans="11:15" x14ac:dyDescent="0.25">
      <c r="K244" t="s">
        <v>1324</v>
      </c>
      <c r="L244" t="s">
        <v>94</v>
      </c>
      <c r="M244" t="s">
        <v>50</v>
      </c>
      <c r="N244" t="s">
        <v>36</v>
      </c>
      <c r="O244" s="2">
        <v>64669</v>
      </c>
    </row>
    <row r="245" spans="11:15" x14ac:dyDescent="0.25">
      <c r="K245" t="s">
        <v>1838</v>
      </c>
      <c r="L245" t="s">
        <v>40</v>
      </c>
      <c r="M245" t="s">
        <v>50</v>
      </c>
      <c r="N245" t="s">
        <v>44</v>
      </c>
      <c r="O245" s="2">
        <v>154973</v>
      </c>
    </row>
    <row r="246" spans="11:15" x14ac:dyDescent="0.25">
      <c r="K246" t="s">
        <v>1430</v>
      </c>
      <c r="L246" t="s">
        <v>14</v>
      </c>
      <c r="M246" t="s">
        <v>15</v>
      </c>
      <c r="N246" t="s">
        <v>44</v>
      </c>
      <c r="O246" s="2">
        <v>223805</v>
      </c>
    </row>
    <row r="247" spans="11:15" x14ac:dyDescent="0.25">
      <c r="K247" t="s">
        <v>1878</v>
      </c>
      <c r="L247" t="s">
        <v>62</v>
      </c>
      <c r="M247" t="s">
        <v>65</v>
      </c>
      <c r="N247" t="s">
        <v>36</v>
      </c>
      <c r="O247" s="2">
        <v>103707</v>
      </c>
    </row>
    <row r="248" spans="11:15" x14ac:dyDescent="0.25">
      <c r="K248" t="s">
        <v>611</v>
      </c>
      <c r="L248" t="s">
        <v>68</v>
      </c>
      <c r="M248" t="s">
        <v>15</v>
      </c>
      <c r="N248" t="s">
        <v>32</v>
      </c>
      <c r="O248" s="2">
        <v>55859</v>
      </c>
    </row>
    <row r="249" spans="11:15" x14ac:dyDescent="0.25">
      <c r="K249" t="s">
        <v>968</v>
      </c>
      <c r="L249" t="s">
        <v>40</v>
      </c>
      <c r="M249" t="s">
        <v>23</v>
      </c>
      <c r="N249" t="s">
        <v>16</v>
      </c>
      <c r="O249" s="2">
        <v>160280</v>
      </c>
    </row>
    <row r="250" spans="11:15" x14ac:dyDescent="0.25">
      <c r="K250" t="s">
        <v>887</v>
      </c>
      <c r="L250" t="s">
        <v>42</v>
      </c>
      <c r="M250" t="s">
        <v>65</v>
      </c>
      <c r="N250" t="s">
        <v>36</v>
      </c>
      <c r="O250" s="2">
        <v>89984</v>
      </c>
    </row>
    <row r="251" spans="11:15" x14ac:dyDescent="0.25">
      <c r="K251" t="s">
        <v>427</v>
      </c>
      <c r="L251" t="s">
        <v>62</v>
      </c>
      <c r="M251" t="s">
        <v>23</v>
      </c>
      <c r="N251" t="s">
        <v>36</v>
      </c>
      <c r="O251" s="2">
        <v>105086</v>
      </c>
    </row>
    <row r="252" spans="11:15" x14ac:dyDescent="0.25">
      <c r="K252" t="s">
        <v>1771</v>
      </c>
      <c r="L252" t="s">
        <v>82</v>
      </c>
      <c r="M252" t="s">
        <v>27</v>
      </c>
      <c r="N252" t="s">
        <v>36</v>
      </c>
      <c r="O252" s="2">
        <v>88182</v>
      </c>
    </row>
    <row r="253" spans="11:15" x14ac:dyDescent="0.25">
      <c r="K253" t="s">
        <v>1547</v>
      </c>
      <c r="L253" t="s">
        <v>73</v>
      </c>
      <c r="M253" t="s">
        <v>27</v>
      </c>
      <c r="N253" t="s">
        <v>44</v>
      </c>
      <c r="O253" s="2">
        <v>48762</v>
      </c>
    </row>
    <row r="254" spans="11:15" x14ac:dyDescent="0.25">
      <c r="K254" t="s">
        <v>711</v>
      </c>
      <c r="L254" t="s">
        <v>68</v>
      </c>
      <c r="M254" t="s">
        <v>43</v>
      </c>
      <c r="N254" t="s">
        <v>44</v>
      </c>
      <c r="O254" s="2">
        <v>50784</v>
      </c>
    </row>
    <row r="255" spans="11:15" x14ac:dyDescent="0.25">
      <c r="K255" t="s">
        <v>1750</v>
      </c>
      <c r="L255" t="s">
        <v>83</v>
      </c>
      <c r="M255" t="s">
        <v>23</v>
      </c>
      <c r="N255" t="s">
        <v>16</v>
      </c>
      <c r="O255" s="2">
        <v>52800</v>
      </c>
    </row>
    <row r="256" spans="11:15" x14ac:dyDescent="0.25">
      <c r="K256" t="s">
        <v>1130</v>
      </c>
      <c r="L256" t="s">
        <v>97</v>
      </c>
      <c r="M256" t="s">
        <v>31</v>
      </c>
      <c r="N256" t="s">
        <v>44</v>
      </c>
      <c r="O256" s="2">
        <v>109456</v>
      </c>
    </row>
    <row r="257" spans="11:15" x14ac:dyDescent="0.25">
      <c r="K257" t="s">
        <v>1524</v>
      </c>
      <c r="L257" t="s">
        <v>58</v>
      </c>
      <c r="M257" t="s">
        <v>31</v>
      </c>
      <c r="N257" t="s">
        <v>16</v>
      </c>
      <c r="O257" s="2">
        <v>67987</v>
      </c>
    </row>
    <row r="258" spans="11:15" x14ac:dyDescent="0.25">
      <c r="K258" t="s">
        <v>1466</v>
      </c>
      <c r="L258" t="s">
        <v>94</v>
      </c>
      <c r="M258" t="s">
        <v>50</v>
      </c>
      <c r="N258" t="s">
        <v>16</v>
      </c>
      <c r="O258" s="2">
        <v>67837</v>
      </c>
    </row>
    <row r="259" spans="11:15" x14ac:dyDescent="0.25">
      <c r="K259" t="s">
        <v>1106</v>
      </c>
      <c r="L259" t="s">
        <v>14</v>
      </c>
      <c r="M259" t="s">
        <v>43</v>
      </c>
      <c r="N259" t="s">
        <v>32</v>
      </c>
      <c r="O259" s="2">
        <v>183190</v>
      </c>
    </row>
    <row r="260" spans="11:15" x14ac:dyDescent="0.25">
      <c r="K260" t="s">
        <v>723</v>
      </c>
      <c r="L260" t="s">
        <v>62</v>
      </c>
      <c r="M260" t="s">
        <v>50</v>
      </c>
      <c r="N260" t="s">
        <v>32</v>
      </c>
      <c r="O260" s="2">
        <v>127543</v>
      </c>
    </row>
    <row r="261" spans="11:15" x14ac:dyDescent="0.25">
      <c r="K261" t="s">
        <v>441</v>
      </c>
      <c r="L261" t="s">
        <v>61</v>
      </c>
      <c r="M261" t="s">
        <v>27</v>
      </c>
      <c r="N261" t="s">
        <v>36</v>
      </c>
      <c r="O261" s="2">
        <v>146140</v>
      </c>
    </row>
    <row r="262" spans="11:15" x14ac:dyDescent="0.25">
      <c r="K262" t="s">
        <v>1136</v>
      </c>
      <c r="L262" t="s">
        <v>40</v>
      </c>
      <c r="M262" t="s">
        <v>31</v>
      </c>
      <c r="N262" t="s">
        <v>44</v>
      </c>
      <c r="O262" s="2">
        <v>158787</v>
      </c>
    </row>
    <row r="263" spans="11:15" x14ac:dyDescent="0.25">
      <c r="K263" t="s">
        <v>679</v>
      </c>
      <c r="L263" t="s">
        <v>61</v>
      </c>
      <c r="M263" t="s">
        <v>15</v>
      </c>
      <c r="N263" t="s">
        <v>32</v>
      </c>
      <c r="O263" s="2">
        <v>144754</v>
      </c>
    </row>
    <row r="264" spans="11:15" x14ac:dyDescent="0.25">
      <c r="K264" t="s">
        <v>650</v>
      </c>
      <c r="L264" t="s">
        <v>88</v>
      </c>
      <c r="M264" t="s">
        <v>27</v>
      </c>
      <c r="N264" t="s">
        <v>16</v>
      </c>
      <c r="O264" s="2">
        <v>83639</v>
      </c>
    </row>
    <row r="265" spans="11:15" x14ac:dyDescent="0.25">
      <c r="K265" t="s">
        <v>1796</v>
      </c>
      <c r="L265" t="s">
        <v>61</v>
      </c>
      <c r="M265" t="s">
        <v>50</v>
      </c>
      <c r="N265" t="s">
        <v>16</v>
      </c>
      <c r="O265" s="2">
        <v>159538</v>
      </c>
    </row>
    <row r="266" spans="11:15" x14ac:dyDescent="0.25">
      <c r="K266" t="s">
        <v>664</v>
      </c>
      <c r="L266" t="s">
        <v>62</v>
      </c>
      <c r="M266" t="s">
        <v>27</v>
      </c>
      <c r="N266" t="s">
        <v>32</v>
      </c>
      <c r="O266" s="2">
        <v>127148</v>
      </c>
    </row>
    <row r="267" spans="11:15" x14ac:dyDescent="0.25">
      <c r="K267" t="s">
        <v>734</v>
      </c>
      <c r="L267" t="s">
        <v>14</v>
      </c>
      <c r="M267" t="s">
        <v>31</v>
      </c>
      <c r="N267" t="s">
        <v>36</v>
      </c>
      <c r="O267" s="2">
        <v>245482</v>
      </c>
    </row>
    <row r="268" spans="11:15" x14ac:dyDescent="0.25">
      <c r="K268" t="s">
        <v>1902</v>
      </c>
      <c r="L268" t="s">
        <v>61</v>
      </c>
      <c r="M268" t="s">
        <v>27</v>
      </c>
      <c r="N268" t="s">
        <v>44</v>
      </c>
      <c r="O268" s="2">
        <v>132544</v>
      </c>
    </row>
    <row r="269" spans="11:15" x14ac:dyDescent="0.25">
      <c r="K269" t="s">
        <v>749</v>
      </c>
      <c r="L269" t="s">
        <v>61</v>
      </c>
      <c r="M269" t="s">
        <v>50</v>
      </c>
      <c r="N269" t="s">
        <v>36</v>
      </c>
      <c r="O269" s="2">
        <v>151413</v>
      </c>
    </row>
    <row r="270" spans="11:15" x14ac:dyDescent="0.25">
      <c r="K270" t="s">
        <v>1067</v>
      </c>
      <c r="L270" t="s">
        <v>94</v>
      </c>
      <c r="M270" t="s">
        <v>50</v>
      </c>
      <c r="N270" t="s">
        <v>36</v>
      </c>
      <c r="O270" s="2">
        <v>63137</v>
      </c>
    </row>
    <row r="271" spans="11:15" x14ac:dyDescent="0.25">
      <c r="K271" t="s">
        <v>1551</v>
      </c>
      <c r="L271" t="s">
        <v>26</v>
      </c>
      <c r="M271" t="s">
        <v>27</v>
      </c>
      <c r="N271" t="s">
        <v>16</v>
      </c>
      <c r="O271" s="2">
        <v>75862</v>
      </c>
    </row>
    <row r="272" spans="11:15" x14ac:dyDescent="0.25">
      <c r="K272" t="s">
        <v>552</v>
      </c>
      <c r="L272" t="s">
        <v>71</v>
      </c>
      <c r="M272" t="s">
        <v>27</v>
      </c>
      <c r="N272" t="s">
        <v>32</v>
      </c>
      <c r="O272" s="2">
        <v>76588</v>
      </c>
    </row>
    <row r="273" spans="11:15" x14ac:dyDescent="0.25">
      <c r="K273" t="s">
        <v>1897</v>
      </c>
      <c r="L273" t="s">
        <v>61</v>
      </c>
      <c r="M273" t="s">
        <v>23</v>
      </c>
      <c r="N273" t="s">
        <v>44</v>
      </c>
      <c r="O273" s="2">
        <v>134006</v>
      </c>
    </row>
    <row r="274" spans="11:15" x14ac:dyDescent="0.25">
      <c r="K274" t="s">
        <v>1788</v>
      </c>
      <c r="L274" t="s">
        <v>56</v>
      </c>
      <c r="M274" t="s">
        <v>27</v>
      </c>
      <c r="N274" t="s">
        <v>44</v>
      </c>
      <c r="O274" s="2">
        <v>91679</v>
      </c>
    </row>
    <row r="275" spans="11:15" x14ac:dyDescent="0.25">
      <c r="K275" t="s">
        <v>1505</v>
      </c>
      <c r="L275" t="s">
        <v>68</v>
      </c>
      <c r="M275" t="s">
        <v>15</v>
      </c>
      <c r="N275" t="s">
        <v>44</v>
      </c>
      <c r="O275" s="2">
        <v>49738</v>
      </c>
    </row>
    <row r="276" spans="11:15" x14ac:dyDescent="0.25">
      <c r="K276" t="s">
        <v>1240</v>
      </c>
      <c r="L276" t="s">
        <v>14</v>
      </c>
      <c r="M276" t="s">
        <v>43</v>
      </c>
      <c r="N276" t="s">
        <v>32</v>
      </c>
      <c r="O276" s="2">
        <v>211637</v>
      </c>
    </row>
    <row r="277" spans="11:15" x14ac:dyDescent="0.25">
      <c r="K277" t="s">
        <v>767</v>
      </c>
      <c r="L277" t="s">
        <v>68</v>
      </c>
      <c r="M277" t="s">
        <v>15</v>
      </c>
      <c r="N277" t="s">
        <v>36</v>
      </c>
      <c r="O277" s="2">
        <v>53799</v>
      </c>
    </row>
    <row r="278" spans="11:15" x14ac:dyDescent="0.25">
      <c r="K278" t="s">
        <v>1276</v>
      </c>
      <c r="L278" t="s">
        <v>64</v>
      </c>
      <c r="M278" t="s">
        <v>15</v>
      </c>
      <c r="N278" t="s">
        <v>44</v>
      </c>
      <c r="O278" s="2">
        <v>61026</v>
      </c>
    </row>
    <row r="279" spans="11:15" x14ac:dyDescent="0.25">
      <c r="K279" t="s">
        <v>1180</v>
      </c>
      <c r="L279" t="s">
        <v>82</v>
      </c>
      <c r="M279" t="s">
        <v>27</v>
      </c>
      <c r="N279" t="s">
        <v>32</v>
      </c>
      <c r="O279" s="2">
        <v>90258</v>
      </c>
    </row>
    <row r="280" spans="11:15" x14ac:dyDescent="0.25">
      <c r="K280" t="s">
        <v>735</v>
      </c>
      <c r="L280" t="s">
        <v>86</v>
      </c>
      <c r="M280" t="s">
        <v>31</v>
      </c>
      <c r="N280" t="s">
        <v>36</v>
      </c>
      <c r="O280" s="2">
        <v>71359</v>
      </c>
    </row>
    <row r="281" spans="11:15" x14ac:dyDescent="0.25">
      <c r="K281" t="s">
        <v>909</v>
      </c>
      <c r="L281" t="s">
        <v>61</v>
      </c>
      <c r="M281" t="s">
        <v>43</v>
      </c>
      <c r="N281" t="s">
        <v>32</v>
      </c>
      <c r="O281" s="2">
        <v>157969</v>
      </c>
    </row>
    <row r="282" spans="11:15" x14ac:dyDescent="0.25">
      <c r="K282" t="s">
        <v>1347</v>
      </c>
      <c r="L282" t="s">
        <v>61</v>
      </c>
      <c r="M282" t="s">
        <v>23</v>
      </c>
      <c r="N282" t="s">
        <v>32</v>
      </c>
      <c r="O282" s="2">
        <v>141555</v>
      </c>
    </row>
    <row r="283" spans="11:15" x14ac:dyDescent="0.25">
      <c r="K283" t="s">
        <v>1260</v>
      </c>
      <c r="L283" t="s">
        <v>14</v>
      </c>
      <c r="M283" t="s">
        <v>23</v>
      </c>
      <c r="N283" t="s">
        <v>32</v>
      </c>
      <c r="O283" s="2">
        <v>208210</v>
      </c>
    </row>
    <row r="284" spans="11:15" x14ac:dyDescent="0.25">
      <c r="K284" t="s">
        <v>1088</v>
      </c>
      <c r="L284" t="s">
        <v>40</v>
      </c>
      <c r="M284" t="s">
        <v>50</v>
      </c>
      <c r="N284" t="s">
        <v>36</v>
      </c>
      <c r="O284" s="2">
        <v>153271</v>
      </c>
    </row>
    <row r="285" spans="11:15" x14ac:dyDescent="0.25">
      <c r="K285" t="s">
        <v>1386</v>
      </c>
      <c r="L285" t="s">
        <v>62</v>
      </c>
      <c r="M285" t="s">
        <v>50</v>
      </c>
      <c r="N285" t="s">
        <v>44</v>
      </c>
      <c r="O285" s="2">
        <v>123640</v>
      </c>
    </row>
    <row r="286" spans="11:15" x14ac:dyDescent="0.25">
      <c r="K286" t="s">
        <v>1818</v>
      </c>
      <c r="L286" t="s">
        <v>88</v>
      </c>
      <c r="M286" t="s">
        <v>27</v>
      </c>
      <c r="N286" t="s">
        <v>44</v>
      </c>
      <c r="O286" s="2">
        <v>90535</v>
      </c>
    </row>
    <row r="287" spans="11:15" x14ac:dyDescent="0.25">
      <c r="K287" t="s">
        <v>851</v>
      </c>
      <c r="L287" t="s">
        <v>14</v>
      </c>
      <c r="M287" t="s">
        <v>50</v>
      </c>
      <c r="N287" t="s">
        <v>16</v>
      </c>
      <c r="O287" s="2">
        <v>181452</v>
      </c>
    </row>
    <row r="288" spans="11:15" x14ac:dyDescent="0.25">
      <c r="K288" t="s">
        <v>1103</v>
      </c>
      <c r="L288" t="s">
        <v>83</v>
      </c>
      <c r="M288" t="s">
        <v>23</v>
      </c>
      <c r="N288" t="s">
        <v>16</v>
      </c>
      <c r="O288" s="2">
        <v>55563</v>
      </c>
    </row>
    <row r="289" spans="11:15" x14ac:dyDescent="0.25">
      <c r="K289" t="s">
        <v>1477</v>
      </c>
      <c r="L289" t="s">
        <v>94</v>
      </c>
      <c r="M289" t="s">
        <v>50</v>
      </c>
      <c r="N289" t="s">
        <v>16</v>
      </c>
      <c r="O289" s="2">
        <v>55457</v>
      </c>
    </row>
    <row r="290" spans="11:15" x14ac:dyDescent="0.25">
      <c r="K290" t="s">
        <v>1730</v>
      </c>
      <c r="L290" t="s">
        <v>84</v>
      </c>
      <c r="M290" t="s">
        <v>31</v>
      </c>
      <c r="N290" t="s">
        <v>32</v>
      </c>
      <c r="O290" s="2">
        <v>86464</v>
      </c>
    </row>
    <row r="291" spans="11:15" x14ac:dyDescent="0.25">
      <c r="K291" t="s">
        <v>1437</v>
      </c>
      <c r="L291" t="s">
        <v>64</v>
      </c>
      <c r="M291" t="s">
        <v>43</v>
      </c>
      <c r="N291" t="s">
        <v>32</v>
      </c>
      <c r="O291" s="2">
        <v>58745</v>
      </c>
    </row>
    <row r="292" spans="11:15" x14ac:dyDescent="0.25">
      <c r="K292" t="s">
        <v>769</v>
      </c>
      <c r="L292" t="s">
        <v>42</v>
      </c>
      <c r="M292" t="s">
        <v>50</v>
      </c>
      <c r="N292" t="s">
        <v>32</v>
      </c>
      <c r="O292" s="2">
        <v>82739</v>
      </c>
    </row>
    <row r="293" spans="11:15" x14ac:dyDescent="0.25">
      <c r="K293" t="s">
        <v>923</v>
      </c>
      <c r="L293" t="s">
        <v>14</v>
      </c>
      <c r="M293" t="s">
        <v>15</v>
      </c>
      <c r="N293" t="s">
        <v>36</v>
      </c>
      <c r="O293" s="2">
        <v>231567</v>
      </c>
    </row>
    <row r="294" spans="11:15" x14ac:dyDescent="0.25">
      <c r="K294" t="s">
        <v>1960</v>
      </c>
      <c r="L294" t="s">
        <v>129</v>
      </c>
      <c r="M294" t="s">
        <v>31</v>
      </c>
      <c r="N294" t="s">
        <v>32</v>
      </c>
      <c r="O294" s="2">
        <v>89659</v>
      </c>
    </row>
    <row r="295" spans="11:15" x14ac:dyDescent="0.25">
      <c r="K295" t="s">
        <v>1880</v>
      </c>
      <c r="L295" t="s">
        <v>14</v>
      </c>
      <c r="M295" t="s">
        <v>65</v>
      </c>
      <c r="N295" t="s">
        <v>44</v>
      </c>
      <c r="O295" s="2">
        <v>245360</v>
      </c>
    </row>
    <row r="296" spans="11:15" x14ac:dyDescent="0.25">
      <c r="K296" t="s">
        <v>1471</v>
      </c>
      <c r="L296" t="s">
        <v>64</v>
      </c>
      <c r="M296" t="s">
        <v>15</v>
      </c>
      <c r="N296" t="s">
        <v>36</v>
      </c>
      <c r="O296" s="2">
        <v>55760</v>
      </c>
    </row>
    <row r="297" spans="11:15" x14ac:dyDescent="0.25">
      <c r="K297" t="s">
        <v>790</v>
      </c>
      <c r="L297" t="s">
        <v>58</v>
      </c>
      <c r="M297" t="s">
        <v>31</v>
      </c>
      <c r="N297" t="s">
        <v>16</v>
      </c>
      <c r="O297" s="2">
        <v>96023</v>
      </c>
    </row>
    <row r="298" spans="11:15" x14ac:dyDescent="0.25">
      <c r="K298" t="s">
        <v>1473</v>
      </c>
      <c r="L298" t="s">
        <v>14</v>
      </c>
      <c r="M298" t="s">
        <v>65</v>
      </c>
      <c r="N298" t="s">
        <v>32</v>
      </c>
      <c r="O298" s="2">
        <v>253294</v>
      </c>
    </row>
    <row r="299" spans="11:15" x14ac:dyDescent="0.25">
      <c r="K299" t="s">
        <v>983</v>
      </c>
      <c r="L299" t="s">
        <v>64</v>
      </c>
      <c r="M299" t="s">
        <v>50</v>
      </c>
      <c r="N299" t="s">
        <v>36</v>
      </c>
      <c r="O299" s="2">
        <v>59591</v>
      </c>
    </row>
    <row r="300" spans="11:15" x14ac:dyDescent="0.25">
      <c r="K300" t="s">
        <v>1555</v>
      </c>
      <c r="L300" t="s">
        <v>97</v>
      </c>
      <c r="M300" t="s">
        <v>31</v>
      </c>
      <c r="N300" t="s">
        <v>32</v>
      </c>
      <c r="O300" s="2">
        <v>99202</v>
      </c>
    </row>
    <row r="301" spans="11:15" x14ac:dyDescent="0.25">
      <c r="K301" t="s">
        <v>1821</v>
      </c>
      <c r="L301" t="s">
        <v>22</v>
      </c>
      <c r="M301" t="s">
        <v>23</v>
      </c>
      <c r="N301" t="s">
        <v>32</v>
      </c>
      <c r="O301" s="2">
        <v>63705</v>
      </c>
    </row>
    <row r="302" spans="11:15" x14ac:dyDescent="0.25">
      <c r="K302" t="s">
        <v>1696</v>
      </c>
      <c r="L302" t="s">
        <v>42</v>
      </c>
      <c r="M302" t="s">
        <v>15</v>
      </c>
      <c r="N302" t="s">
        <v>36</v>
      </c>
      <c r="O302" s="2">
        <v>74779</v>
      </c>
    </row>
    <row r="303" spans="11:15" x14ac:dyDescent="0.25">
      <c r="K303" t="s">
        <v>680</v>
      </c>
      <c r="L303" t="s">
        <v>49</v>
      </c>
      <c r="M303" t="s">
        <v>50</v>
      </c>
      <c r="N303" t="s">
        <v>16</v>
      </c>
      <c r="O303" s="2">
        <v>89458</v>
      </c>
    </row>
    <row r="304" spans="11:15" x14ac:dyDescent="0.25">
      <c r="K304" t="s">
        <v>1120</v>
      </c>
      <c r="L304" t="s">
        <v>68</v>
      </c>
      <c r="M304" t="s">
        <v>65</v>
      </c>
      <c r="N304" t="s">
        <v>32</v>
      </c>
      <c r="O304" s="2">
        <v>50809</v>
      </c>
    </row>
    <row r="305" spans="11:15" x14ac:dyDescent="0.25">
      <c r="K305" t="s">
        <v>700</v>
      </c>
      <c r="L305" t="s">
        <v>73</v>
      </c>
      <c r="M305" t="s">
        <v>27</v>
      </c>
      <c r="N305" t="s">
        <v>36</v>
      </c>
      <c r="O305" s="2">
        <v>41673</v>
      </c>
    </row>
    <row r="306" spans="11:15" x14ac:dyDescent="0.25">
      <c r="K306" t="s">
        <v>1605</v>
      </c>
      <c r="L306" t="s">
        <v>129</v>
      </c>
      <c r="M306" t="s">
        <v>31</v>
      </c>
      <c r="N306" t="s">
        <v>44</v>
      </c>
      <c r="O306" s="2">
        <v>97398</v>
      </c>
    </row>
    <row r="307" spans="11:15" x14ac:dyDescent="0.25">
      <c r="K307" t="s">
        <v>1072</v>
      </c>
      <c r="L307" t="s">
        <v>88</v>
      </c>
      <c r="M307" t="s">
        <v>27</v>
      </c>
      <c r="N307" t="s">
        <v>36</v>
      </c>
      <c r="O307" s="2">
        <v>68176</v>
      </c>
    </row>
    <row r="308" spans="11:15" x14ac:dyDescent="0.25">
      <c r="K308" t="s">
        <v>713</v>
      </c>
      <c r="L308" t="s">
        <v>77</v>
      </c>
      <c r="M308" t="s">
        <v>23</v>
      </c>
      <c r="N308" t="s">
        <v>36</v>
      </c>
      <c r="O308" s="2">
        <v>92610</v>
      </c>
    </row>
    <row r="309" spans="11:15" x14ac:dyDescent="0.25">
      <c r="K309" t="s">
        <v>1220</v>
      </c>
      <c r="L309" t="s">
        <v>73</v>
      </c>
      <c r="M309" t="s">
        <v>27</v>
      </c>
      <c r="N309" t="s">
        <v>16</v>
      </c>
      <c r="O309" s="2">
        <v>49219</v>
      </c>
    </row>
    <row r="310" spans="11:15" x14ac:dyDescent="0.25">
      <c r="K310" t="s">
        <v>1681</v>
      </c>
      <c r="L310" t="s">
        <v>40</v>
      </c>
      <c r="M310" t="s">
        <v>50</v>
      </c>
      <c r="N310" t="s">
        <v>16</v>
      </c>
      <c r="O310" s="2">
        <v>199176</v>
      </c>
    </row>
    <row r="311" spans="11:15" x14ac:dyDescent="0.25">
      <c r="K311" t="s">
        <v>1591</v>
      </c>
      <c r="L311" t="s">
        <v>42</v>
      </c>
      <c r="M311" t="s">
        <v>65</v>
      </c>
      <c r="N311" t="s">
        <v>44</v>
      </c>
      <c r="O311" s="2">
        <v>93668</v>
      </c>
    </row>
    <row r="312" spans="11:15" x14ac:dyDescent="0.25">
      <c r="K312" t="s">
        <v>1563</v>
      </c>
      <c r="L312" t="s">
        <v>56</v>
      </c>
      <c r="M312" t="s">
        <v>27</v>
      </c>
      <c r="N312" t="s">
        <v>36</v>
      </c>
      <c r="O312" s="2">
        <v>77461</v>
      </c>
    </row>
    <row r="313" spans="11:15" x14ac:dyDescent="0.25">
      <c r="K313" t="s">
        <v>484</v>
      </c>
      <c r="L313" t="s">
        <v>40</v>
      </c>
      <c r="M313" t="s">
        <v>27</v>
      </c>
      <c r="N313" t="s">
        <v>16</v>
      </c>
      <c r="O313" s="2">
        <v>167199</v>
      </c>
    </row>
    <row r="314" spans="11:15" x14ac:dyDescent="0.25">
      <c r="K314" t="s">
        <v>1604</v>
      </c>
      <c r="L314" t="s">
        <v>61</v>
      </c>
      <c r="M314" t="s">
        <v>50</v>
      </c>
      <c r="N314" t="s">
        <v>44</v>
      </c>
      <c r="O314" s="2">
        <v>148991</v>
      </c>
    </row>
    <row r="315" spans="11:15" x14ac:dyDescent="0.25">
      <c r="K315" t="s">
        <v>793</v>
      </c>
      <c r="L315" t="s">
        <v>64</v>
      </c>
      <c r="M315" t="s">
        <v>50</v>
      </c>
      <c r="N315" t="s">
        <v>16</v>
      </c>
      <c r="O315" s="2">
        <v>61216</v>
      </c>
    </row>
    <row r="316" spans="11:15" x14ac:dyDescent="0.25">
      <c r="K316" t="s">
        <v>875</v>
      </c>
      <c r="L316" t="s">
        <v>22</v>
      </c>
      <c r="M316" t="s">
        <v>23</v>
      </c>
      <c r="N316" t="s">
        <v>32</v>
      </c>
      <c r="O316" s="2">
        <v>72235</v>
      </c>
    </row>
    <row r="317" spans="11:15" x14ac:dyDescent="0.25">
      <c r="K317" t="s">
        <v>834</v>
      </c>
      <c r="L317" t="s">
        <v>61</v>
      </c>
      <c r="M317" t="s">
        <v>23</v>
      </c>
      <c r="N317" t="s">
        <v>36</v>
      </c>
      <c r="O317" s="2">
        <v>142318</v>
      </c>
    </row>
    <row r="318" spans="11:15" x14ac:dyDescent="0.25">
      <c r="K318" t="s">
        <v>442</v>
      </c>
      <c r="L318" t="s">
        <v>40</v>
      </c>
      <c r="M318" t="s">
        <v>50</v>
      </c>
      <c r="N318" t="s">
        <v>36</v>
      </c>
      <c r="O318" s="2">
        <v>151703</v>
      </c>
    </row>
    <row r="319" spans="11:15" x14ac:dyDescent="0.25">
      <c r="K319" t="s">
        <v>593</v>
      </c>
      <c r="L319" t="s">
        <v>40</v>
      </c>
      <c r="M319" t="s">
        <v>50</v>
      </c>
      <c r="N319" t="s">
        <v>16</v>
      </c>
      <c r="O319" s="2">
        <v>171173</v>
      </c>
    </row>
    <row r="320" spans="11:15" x14ac:dyDescent="0.25">
      <c r="K320" t="s">
        <v>627</v>
      </c>
      <c r="L320" t="s">
        <v>68</v>
      </c>
      <c r="M320" t="s">
        <v>50</v>
      </c>
      <c r="N320" t="s">
        <v>16</v>
      </c>
      <c r="O320" s="2">
        <v>48340</v>
      </c>
    </row>
    <row r="321" spans="11:15" x14ac:dyDescent="0.25">
      <c r="K321" t="s">
        <v>823</v>
      </c>
      <c r="L321" t="s">
        <v>82</v>
      </c>
      <c r="M321" t="s">
        <v>27</v>
      </c>
      <c r="N321" t="s">
        <v>44</v>
      </c>
      <c r="O321" s="2">
        <v>69096</v>
      </c>
    </row>
    <row r="322" spans="11:15" x14ac:dyDescent="0.25">
      <c r="K322" t="s">
        <v>1416</v>
      </c>
      <c r="L322" t="s">
        <v>88</v>
      </c>
      <c r="M322" t="s">
        <v>27</v>
      </c>
      <c r="N322" t="s">
        <v>36</v>
      </c>
      <c r="O322" s="2">
        <v>86417</v>
      </c>
    </row>
    <row r="323" spans="11:15" x14ac:dyDescent="0.25">
      <c r="K323" t="s">
        <v>1164</v>
      </c>
      <c r="L323" t="s">
        <v>89</v>
      </c>
      <c r="M323" t="s">
        <v>27</v>
      </c>
      <c r="N323" t="s">
        <v>16</v>
      </c>
      <c r="O323" s="2">
        <v>90770</v>
      </c>
    </row>
    <row r="324" spans="11:15" x14ac:dyDescent="0.25">
      <c r="K324" t="s">
        <v>1229</v>
      </c>
      <c r="L324" t="s">
        <v>88</v>
      </c>
      <c r="M324" t="s">
        <v>27</v>
      </c>
      <c r="N324" t="s">
        <v>44</v>
      </c>
      <c r="O324" s="2">
        <v>66649</v>
      </c>
    </row>
    <row r="325" spans="11:15" x14ac:dyDescent="0.25">
      <c r="K325" t="s">
        <v>1293</v>
      </c>
      <c r="L325" t="s">
        <v>64</v>
      </c>
      <c r="M325" t="s">
        <v>43</v>
      </c>
      <c r="N325" t="s">
        <v>36</v>
      </c>
      <c r="O325" s="2">
        <v>68846</v>
      </c>
    </row>
    <row r="326" spans="11:15" x14ac:dyDescent="0.25">
      <c r="K326" t="s">
        <v>625</v>
      </c>
      <c r="L326" t="s">
        <v>40</v>
      </c>
      <c r="M326" t="s">
        <v>23</v>
      </c>
      <c r="N326" t="s">
        <v>36</v>
      </c>
      <c r="O326" s="2">
        <v>176294</v>
      </c>
    </row>
    <row r="327" spans="11:15" x14ac:dyDescent="0.25">
      <c r="K327" t="s">
        <v>849</v>
      </c>
      <c r="L327" t="s">
        <v>40</v>
      </c>
      <c r="M327" t="s">
        <v>65</v>
      </c>
      <c r="N327" t="s">
        <v>16</v>
      </c>
      <c r="O327" s="2">
        <v>173071</v>
      </c>
    </row>
    <row r="328" spans="11:15" x14ac:dyDescent="0.25">
      <c r="K328" t="s">
        <v>429</v>
      </c>
      <c r="L328" t="s">
        <v>61</v>
      </c>
      <c r="M328" t="s">
        <v>15</v>
      </c>
      <c r="N328" t="s">
        <v>16</v>
      </c>
      <c r="O328" s="2">
        <v>146742</v>
      </c>
    </row>
    <row r="329" spans="11:15" x14ac:dyDescent="0.25">
      <c r="K329" t="s">
        <v>1169</v>
      </c>
      <c r="L329" t="s">
        <v>129</v>
      </c>
      <c r="M329" t="s">
        <v>31</v>
      </c>
      <c r="N329" t="s">
        <v>44</v>
      </c>
      <c r="O329" s="2">
        <v>65507</v>
      </c>
    </row>
    <row r="330" spans="11:15" x14ac:dyDescent="0.25">
      <c r="K330" t="s">
        <v>1309</v>
      </c>
      <c r="L330" t="s">
        <v>58</v>
      </c>
      <c r="M330" t="s">
        <v>31</v>
      </c>
      <c r="N330" t="s">
        <v>16</v>
      </c>
      <c r="O330" s="2">
        <v>96757</v>
      </c>
    </row>
    <row r="331" spans="11:15" x14ac:dyDescent="0.25">
      <c r="K331" t="s">
        <v>1392</v>
      </c>
      <c r="L331" t="s">
        <v>68</v>
      </c>
      <c r="M331" t="s">
        <v>15</v>
      </c>
      <c r="N331" t="s">
        <v>36</v>
      </c>
      <c r="O331" s="2">
        <v>48266</v>
      </c>
    </row>
    <row r="332" spans="11:15" x14ac:dyDescent="0.25">
      <c r="K332" t="s">
        <v>489</v>
      </c>
      <c r="L332" t="s">
        <v>22</v>
      </c>
      <c r="M332" t="s">
        <v>23</v>
      </c>
      <c r="N332" t="s">
        <v>16</v>
      </c>
      <c r="O332" s="2">
        <v>64057</v>
      </c>
    </row>
    <row r="333" spans="11:15" x14ac:dyDescent="0.25">
      <c r="K333" t="s">
        <v>1015</v>
      </c>
      <c r="L333" t="s">
        <v>71</v>
      </c>
      <c r="M333" t="s">
        <v>27</v>
      </c>
      <c r="N333" t="s">
        <v>44</v>
      </c>
      <c r="O333" s="2">
        <v>86831</v>
      </c>
    </row>
    <row r="334" spans="11:15" x14ac:dyDescent="0.25">
      <c r="K334" t="s">
        <v>557</v>
      </c>
      <c r="L334" t="s">
        <v>61</v>
      </c>
      <c r="M334" t="s">
        <v>15</v>
      </c>
      <c r="N334" t="s">
        <v>44</v>
      </c>
      <c r="O334" s="2">
        <v>140402</v>
      </c>
    </row>
    <row r="335" spans="11:15" x14ac:dyDescent="0.25">
      <c r="K335" t="s">
        <v>962</v>
      </c>
      <c r="L335" t="s">
        <v>14</v>
      </c>
      <c r="M335" t="s">
        <v>27</v>
      </c>
      <c r="N335" t="s">
        <v>32</v>
      </c>
      <c r="O335" s="2">
        <v>194871</v>
      </c>
    </row>
    <row r="336" spans="11:15" x14ac:dyDescent="0.25">
      <c r="K336" t="s">
        <v>1519</v>
      </c>
      <c r="L336" t="s">
        <v>14</v>
      </c>
      <c r="M336" t="s">
        <v>43</v>
      </c>
      <c r="N336" t="s">
        <v>44</v>
      </c>
      <c r="O336" s="2">
        <v>182035</v>
      </c>
    </row>
    <row r="337" spans="11:15" x14ac:dyDescent="0.25">
      <c r="K337" t="s">
        <v>111</v>
      </c>
      <c r="L337" t="s">
        <v>83</v>
      </c>
      <c r="M337" t="s">
        <v>23</v>
      </c>
      <c r="N337" t="s">
        <v>36</v>
      </c>
      <c r="O337" s="2">
        <v>47974</v>
      </c>
    </row>
    <row r="338" spans="11:15" x14ac:dyDescent="0.25">
      <c r="K338" t="s">
        <v>515</v>
      </c>
      <c r="L338" t="s">
        <v>61</v>
      </c>
      <c r="M338" t="s">
        <v>50</v>
      </c>
      <c r="N338" t="s">
        <v>16</v>
      </c>
      <c r="O338" s="2">
        <v>137995</v>
      </c>
    </row>
    <row r="339" spans="11:15" x14ac:dyDescent="0.25">
      <c r="K339" t="s">
        <v>1122</v>
      </c>
      <c r="L339" t="s">
        <v>42</v>
      </c>
      <c r="M339" t="s">
        <v>15</v>
      </c>
      <c r="N339" t="s">
        <v>36</v>
      </c>
      <c r="O339" s="2">
        <v>77396</v>
      </c>
    </row>
    <row r="340" spans="11:15" x14ac:dyDescent="0.25">
      <c r="K340" t="s">
        <v>1587</v>
      </c>
      <c r="L340" t="s">
        <v>40</v>
      </c>
      <c r="M340" t="s">
        <v>31</v>
      </c>
      <c r="N340" t="s">
        <v>44</v>
      </c>
      <c r="O340" s="2">
        <v>187187</v>
      </c>
    </row>
    <row r="341" spans="11:15" x14ac:dyDescent="0.25">
      <c r="K341" t="s">
        <v>587</v>
      </c>
      <c r="L341" t="s">
        <v>40</v>
      </c>
      <c r="M341" t="s">
        <v>15</v>
      </c>
      <c r="N341" t="s">
        <v>16</v>
      </c>
      <c r="O341" s="2">
        <v>166599</v>
      </c>
    </row>
    <row r="342" spans="11:15" x14ac:dyDescent="0.25">
      <c r="K342" t="s">
        <v>1004</v>
      </c>
      <c r="L342" t="s">
        <v>14</v>
      </c>
      <c r="M342" t="s">
        <v>50</v>
      </c>
      <c r="N342" t="s">
        <v>16</v>
      </c>
      <c r="O342" s="2">
        <v>216949</v>
      </c>
    </row>
    <row r="343" spans="11:15" x14ac:dyDescent="0.25">
      <c r="K343" t="s">
        <v>457</v>
      </c>
      <c r="L343" t="s">
        <v>73</v>
      </c>
      <c r="M343" t="s">
        <v>27</v>
      </c>
      <c r="N343" t="s">
        <v>16</v>
      </c>
      <c r="O343" s="2">
        <v>54775</v>
      </c>
    </row>
    <row r="344" spans="11:15" x14ac:dyDescent="0.25">
      <c r="K344" t="s">
        <v>1660</v>
      </c>
      <c r="L344" t="s">
        <v>64</v>
      </c>
      <c r="M344" t="s">
        <v>50</v>
      </c>
      <c r="N344" t="s">
        <v>16</v>
      </c>
      <c r="O344" s="2">
        <v>57531</v>
      </c>
    </row>
    <row r="345" spans="11:15" x14ac:dyDescent="0.25">
      <c r="K345" t="s">
        <v>1544</v>
      </c>
      <c r="L345" t="s">
        <v>14</v>
      </c>
      <c r="M345" t="s">
        <v>15</v>
      </c>
      <c r="N345" t="s">
        <v>16</v>
      </c>
      <c r="O345" s="2">
        <v>216999</v>
      </c>
    </row>
    <row r="346" spans="11:15" x14ac:dyDescent="0.25">
      <c r="K346" t="s">
        <v>1283</v>
      </c>
      <c r="L346" t="s">
        <v>30</v>
      </c>
      <c r="M346" t="s">
        <v>31</v>
      </c>
      <c r="N346" t="s">
        <v>16</v>
      </c>
      <c r="O346" s="2">
        <v>94658</v>
      </c>
    </row>
    <row r="347" spans="11:15" x14ac:dyDescent="0.25">
      <c r="K347" t="s">
        <v>858</v>
      </c>
      <c r="L347" t="s">
        <v>59</v>
      </c>
      <c r="M347" t="s">
        <v>31</v>
      </c>
      <c r="N347" t="s">
        <v>44</v>
      </c>
      <c r="O347" s="2">
        <v>78237</v>
      </c>
    </row>
    <row r="348" spans="11:15" x14ac:dyDescent="0.25">
      <c r="L348" t="s">
        <v>89</v>
      </c>
      <c r="M348" t="s">
        <v>27</v>
      </c>
      <c r="N348" t="s">
        <v>36</v>
      </c>
      <c r="O348" s="2">
        <v>71192</v>
      </c>
    </row>
    <row r="349" spans="11:15" x14ac:dyDescent="0.25">
      <c r="K349" t="s">
        <v>1710</v>
      </c>
      <c r="L349" t="s">
        <v>68</v>
      </c>
      <c r="M349" t="s">
        <v>15</v>
      </c>
      <c r="N349" t="s">
        <v>36</v>
      </c>
      <c r="O349" s="2">
        <v>41561</v>
      </c>
    </row>
    <row r="350" spans="11:15" x14ac:dyDescent="0.25">
      <c r="K350" t="s">
        <v>1339</v>
      </c>
      <c r="L350" t="s">
        <v>82</v>
      </c>
      <c r="M350" t="s">
        <v>27</v>
      </c>
      <c r="N350" t="s">
        <v>36</v>
      </c>
      <c r="O350" s="2">
        <v>70334</v>
      </c>
    </row>
    <row r="351" spans="11:15" x14ac:dyDescent="0.25">
      <c r="K351" t="s">
        <v>554</v>
      </c>
      <c r="L351" t="s">
        <v>35</v>
      </c>
      <c r="M351" t="s">
        <v>27</v>
      </c>
      <c r="N351" t="s">
        <v>36</v>
      </c>
      <c r="O351" s="2">
        <v>84596</v>
      </c>
    </row>
    <row r="352" spans="11:15" x14ac:dyDescent="0.25">
      <c r="K352" t="s">
        <v>1151</v>
      </c>
      <c r="L352" t="s">
        <v>58</v>
      </c>
      <c r="M352" t="s">
        <v>31</v>
      </c>
      <c r="N352" t="s">
        <v>36</v>
      </c>
      <c r="O352" s="2">
        <v>71167</v>
      </c>
    </row>
    <row r="353" spans="11:15" x14ac:dyDescent="0.25">
      <c r="K353" t="s">
        <v>480</v>
      </c>
      <c r="L353" t="s">
        <v>26</v>
      </c>
      <c r="M353" t="s">
        <v>27</v>
      </c>
      <c r="N353" t="s">
        <v>16</v>
      </c>
      <c r="O353" s="2">
        <v>92952</v>
      </c>
    </row>
    <row r="354" spans="11:15" x14ac:dyDescent="0.25">
      <c r="K354" t="s">
        <v>1576</v>
      </c>
      <c r="L354" t="s">
        <v>40</v>
      </c>
      <c r="M354" t="s">
        <v>31</v>
      </c>
      <c r="N354" t="s">
        <v>36</v>
      </c>
      <c r="O354" s="2">
        <v>187992</v>
      </c>
    </row>
    <row r="355" spans="11:15" x14ac:dyDescent="0.25">
      <c r="K355" t="s">
        <v>1044</v>
      </c>
      <c r="L355" t="s">
        <v>55</v>
      </c>
      <c r="M355" t="s">
        <v>27</v>
      </c>
      <c r="N355" t="s">
        <v>44</v>
      </c>
      <c r="O355" s="2">
        <v>64677</v>
      </c>
    </row>
    <row r="356" spans="11:15" x14ac:dyDescent="0.25">
      <c r="K356" t="s">
        <v>1635</v>
      </c>
      <c r="L356" t="s">
        <v>73</v>
      </c>
      <c r="M356" t="s">
        <v>27</v>
      </c>
      <c r="N356" t="s">
        <v>36</v>
      </c>
      <c r="O356" s="2">
        <v>41844</v>
      </c>
    </row>
    <row r="357" spans="11:15" x14ac:dyDescent="0.25">
      <c r="K357" t="s">
        <v>588</v>
      </c>
      <c r="L357" t="s">
        <v>49</v>
      </c>
      <c r="M357" t="s">
        <v>50</v>
      </c>
      <c r="N357" t="s">
        <v>32</v>
      </c>
      <c r="O357" s="2">
        <v>95372</v>
      </c>
    </row>
    <row r="358" spans="11:15" x14ac:dyDescent="0.25">
      <c r="K358" t="s">
        <v>1905</v>
      </c>
      <c r="L358" t="s">
        <v>56</v>
      </c>
      <c r="M358" t="s">
        <v>27</v>
      </c>
      <c r="N358" t="s">
        <v>44</v>
      </c>
      <c r="O358" s="2">
        <v>88730</v>
      </c>
    </row>
    <row r="359" spans="11:15" x14ac:dyDescent="0.25">
      <c r="K359" t="s">
        <v>1084</v>
      </c>
      <c r="L359" t="s">
        <v>68</v>
      </c>
      <c r="M359" t="s">
        <v>15</v>
      </c>
      <c r="N359" t="s">
        <v>32</v>
      </c>
      <c r="O359" s="2">
        <v>46081</v>
      </c>
    </row>
    <row r="360" spans="11:15" x14ac:dyDescent="0.25">
      <c r="K360" t="s">
        <v>1230</v>
      </c>
      <c r="L360" t="s">
        <v>62</v>
      </c>
      <c r="M360" t="s">
        <v>15</v>
      </c>
      <c r="N360" t="s">
        <v>32</v>
      </c>
      <c r="O360" s="2">
        <v>102847</v>
      </c>
    </row>
    <row r="361" spans="11:15" x14ac:dyDescent="0.25">
      <c r="K361" t="s">
        <v>551</v>
      </c>
      <c r="L361" t="s">
        <v>38</v>
      </c>
      <c r="M361" t="s">
        <v>27</v>
      </c>
      <c r="N361" t="s">
        <v>32</v>
      </c>
      <c r="O361" s="2">
        <v>69803</v>
      </c>
    </row>
    <row r="362" spans="11:15" x14ac:dyDescent="0.25">
      <c r="K362" t="s">
        <v>648</v>
      </c>
      <c r="L362" t="s">
        <v>61</v>
      </c>
      <c r="M362" t="s">
        <v>50</v>
      </c>
      <c r="N362" t="s">
        <v>32</v>
      </c>
      <c r="O362" s="2">
        <v>149712</v>
      </c>
    </row>
    <row r="363" spans="11:15" x14ac:dyDescent="0.25">
      <c r="K363" t="s">
        <v>1734</v>
      </c>
      <c r="L363" t="s">
        <v>62</v>
      </c>
      <c r="M363" t="s">
        <v>23</v>
      </c>
      <c r="N363" t="s">
        <v>44</v>
      </c>
      <c r="O363" s="2">
        <v>105390</v>
      </c>
    </row>
    <row r="364" spans="11:15" x14ac:dyDescent="0.25">
      <c r="K364" t="s">
        <v>976</v>
      </c>
      <c r="L364" t="s">
        <v>98</v>
      </c>
      <c r="M364" t="s">
        <v>27</v>
      </c>
      <c r="N364" t="s">
        <v>16</v>
      </c>
      <c r="O364" s="2">
        <v>64170</v>
      </c>
    </row>
    <row r="365" spans="11:15" x14ac:dyDescent="0.25">
      <c r="K365" t="s">
        <v>1349</v>
      </c>
      <c r="L365" t="s">
        <v>40</v>
      </c>
      <c r="M365" t="s">
        <v>15</v>
      </c>
      <c r="N365" t="s">
        <v>44</v>
      </c>
      <c r="O365" s="2">
        <v>184960</v>
      </c>
    </row>
    <row r="366" spans="11:15" x14ac:dyDescent="0.25">
      <c r="K366" t="s">
        <v>1707</v>
      </c>
      <c r="L366" t="s">
        <v>62</v>
      </c>
      <c r="M366" t="s">
        <v>27</v>
      </c>
      <c r="N366" t="s">
        <v>16</v>
      </c>
      <c r="O366" s="2">
        <v>115145</v>
      </c>
    </row>
    <row r="367" spans="11:15" x14ac:dyDescent="0.25">
      <c r="K367" t="s">
        <v>671</v>
      </c>
      <c r="L367" t="s">
        <v>30</v>
      </c>
      <c r="M367" t="s">
        <v>31</v>
      </c>
      <c r="N367" t="s">
        <v>16</v>
      </c>
      <c r="O367" s="2">
        <v>95786</v>
      </c>
    </row>
    <row r="368" spans="11:15" x14ac:dyDescent="0.25">
      <c r="K368" t="s">
        <v>992</v>
      </c>
      <c r="L368" t="s">
        <v>40</v>
      </c>
      <c r="M368" t="s">
        <v>31</v>
      </c>
      <c r="N368" t="s">
        <v>16</v>
      </c>
      <c r="O368" s="2">
        <v>156277</v>
      </c>
    </row>
    <row r="369" spans="11:15" x14ac:dyDescent="0.25">
      <c r="K369" t="s">
        <v>1861</v>
      </c>
      <c r="L369" t="s">
        <v>61</v>
      </c>
      <c r="M369" t="s">
        <v>23</v>
      </c>
      <c r="N369" t="s">
        <v>44</v>
      </c>
      <c r="O369" s="2">
        <v>155080</v>
      </c>
    </row>
    <row r="370" spans="11:15" x14ac:dyDescent="0.25">
      <c r="K370" t="s">
        <v>1658</v>
      </c>
      <c r="L370" t="s">
        <v>40</v>
      </c>
      <c r="M370" t="s">
        <v>15</v>
      </c>
      <c r="N370" t="s">
        <v>16</v>
      </c>
      <c r="O370" s="2">
        <v>186870</v>
      </c>
    </row>
    <row r="371" spans="11:15" x14ac:dyDescent="0.25">
      <c r="K371" t="s">
        <v>1177</v>
      </c>
      <c r="L371" t="s">
        <v>14</v>
      </c>
      <c r="M371" t="s">
        <v>27</v>
      </c>
      <c r="N371" t="s">
        <v>32</v>
      </c>
      <c r="O371" s="2">
        <v>249870</v>
      </c>
    </row>
    <row r="372" spans="11:15" x14ac:dyDescent="0.25">
      <c r="K372" t="s">
        <v>1330</v>
      </c>
      <c r="L372" t="s">
        <v>97</v>
      </c>
      <c r="M372" t="s">
        <v>31</v>
      </c>
      <c r="N372" t="s">
        <v>44</v>
      </c>
      <c r="O372" s="2">
        <v>114250</v>
      </c>
    </row>
    <row r="373" spans="11:15" x14ac:dyDescent="0.25">
      <c r="K373" t="s">
        <v>1379</v>
      </c>
      <c r="L373" t="s">
        <v>14</v>
      </c>
      <c r="M373" t="s">
        <v>27</v>
      </c>
      <c r="N373" t="s">
        <v>16</v>
      </c>
      <c r="O373" s="2">
        <v>256561</v>
      </c>
    </row>
    <row r="374" spans="11:15" x14ac:dyDescent="0.25">
      <c r="K374" t="s">
        <v>581</v>
      </c>
      <c r="L374" t="s">
        <v>61</v>
      </c>
      <c r="M374" t="s">
        <v>15</v>
      </c>
      <c r="N374" t="s">
        <v>44</v>
      </c>
      <c r="O374" s="2">
        <v>159571</v>
      </c>
    </row>
    <row r="375" spans="11:15" x14ac:dyDescent="0.25">
      <c r="K375" t="s">
        <v>1752</v>
      </c>
      <c r="L375" t="s">
        <v>69</v>
      </c>
      <c r="M375" t="s">
        <v>31</v>
      </c>
      <c r="N375" t="s">
        <v>44</v>
      </c>
      <c r="O375" s="2">
        <v>113982</v>
      </c>
    </row>
    <row r="376" spans="11:15" x14ac:dyDescent="0.25">
      <c r="K376" t="s">
        <v>1285</v>
      </c>
      <c r="L376" t="s">
        <v>30</v>
      </c>
      <c r="M376" t="s">
        <v>31</v>
      </c>
      <c r="N376" t="s">
        <v>16</v>
      </c>
      <c r="O376" s="2">
        <v>89419</v>
      </c>
    </row>
    <row r="377" spans="11:15" x14ac:dyDescent="0.25">
      <c r="K377" t="s">
        <v>1191</v>
      </c>
      <c r="L377" t="s">
        <v>83</v>
      </c>
      <c r="M377" t="s">
        <v>23</v>
      </c>
      <c r="N377" t="s">
        <v>36</v>
      </c>
      <c r="O377" s="2">
        <v>52200</v>
      </c>
    </row>
    <row r="378" spans="11:15" x14ac:dyDescent="0.25">
      <c r="K378" t="s">
        <v>1546</v>
      </c>
      <c r="L378" t="s">
        <v>62</v>
      </c>
      <c r="M378" t="s">
        <v>23</v>
      </c>
      <c r="N378" t="s">
        <v>32</v>
      </c>
      <c r="O378" s="2">
        <v>110565</v>
      </c>
    </row>
    <row r="379" spans="11:15" x14ac:dyDescent="0.25">
      <c r="K379" t="s">
        <v>1269</v>
      </c>
      <c r="L379" t="s">
        <v>86</v>
      </c>
      <c r="M379" t="s">
        <v>31</v>
      </c>
      <c r="N379" t="s">
        <v>36</v>
      </c>
      <c r="O379" s="2">
        <v>62239</v>
      </c>
    </row>
    <row r="380" spans="11:15" x14ac:dyDescent="0.25">
      <c r="K380" t="s">
        <v>788</v>
      </c>
      <c r="L380" t="s">
        <v>14</v>
      </c>
      <c r="M380" t="s">
        <v>65</v>
      </c>
      <c r="N380" t="s">
        <v>36</v>
      </c>
      <c r="O380" s="2">
        <v>198243</v>
      </c>
    </row>
    <row r="381" spans="11:15" x14ac:dyDescent="0.25">
      <c r="K381" t="s">
        <v>608</v>
      </c>
      <c r="L381" t="s">
        <v>38</v>
      </c>
      <c r="M381" t="s">
        <v>27</v>
      </c>
      <c r="N381" t="s">
        <v>44</v>
      </c>
      <c r="O381" s="2">
        <v>90304</v>
      </c>
    </row>
    <row r="382" spans="11:15" x14ac:dyDescent="0.25">
      <c r="K382" t="s">
        <v>988</v>
      </c>
      <c r="L382" t="s">
        <v>40</v>
      </c>
      <c r="M382" t="s">
        <v>31</v>
      </c>
      <c r="N382" t="s">
        <v>32</v>
      </c>
      <c r="O382" s="2">
        <v>178502</v>
      </c>
    </row>
    <row r="383" spans="11:15" x14ac:dyDescent="0.25">
      <c r="K383" t="s">
        <v>1680</v>
      </c>
      <c r="L383" t="s">
        <v>14</v>
      </c>
      <c r="M383" t="s">
        <v>65</v>
      </c>
      <c r="N383" t="s">
        <v>32</v>
      </c>
      <c r="O383" s="2">
        <v>243568</v>
      </c>
    </row>
    <row r="384" spans="11:15" x14ac:dyDescent="0.25">
      <c r="K384" t="s">
        <v>1808</v>
      </c>
      <c r="L384" t="s">
        <v>76</v>
      </c>
      <c r="M384" t="s">
        <v>27</v>
      </c>
      <c r="N384" t="s">
        <v>16</v>
      </c>
      <c r="O384" s="2">
        <v>45286</v>
      </c>
    </row>
    <row r="385" spans="11:15" x14ac:dyDescent="0.25">
      <c r="K385" t="s">
        <v>1026</v>
      </c>
      <c r="L385" t="s">
        <v>61</v>
      </c>
      <c r="M385" t="s">
        <v>27</v>
      </c>
      <c r="N385" t="s">
        <v>16</v>
      </c>
      <c r="O385" s="2">
        <v>125086</v>
      </c>
    </row>
    <row r="386" spans="11:15" x14ac:dyDescent="0.25">
      <c r="K386" t="s">
        <v>1813</v>
      </c>
      <c r="L386" t="s">
        <v>83</v>
      </c>
      <c r="M386" t="s">
        <v>23</v>
      </c>
      <c r="N386" t="s">
        <v>44</v>
      </c>
      <c r="O386" s="2">
        <v>47913</v>
      </c>
    </row>
    <row r="387" spans="11:15" x14ac:dyDescent="0.25">
      <c r="K387" t="s">
        <v>237</v>
      </c>
      <c r="L387" t="s">
        <v>62</v>
      </c>
      <c r="M387" t="s">
        <v>43</v>
      </c>
      <c r="N387" t="s">
        <v>36</v>
      </c>
      <c r="O387" s="2">
        <v>108780</v>
      </c>
    </row>
    <row r="388" spans="11:15" x14ac:dyDescent="0.25">
      <c r="K388" t="s">
        <v>1447</v>
      </c>
      <c r="L388" t="s">
        <v>84</v>
      </c>
      <c r="M388" t="s">
        <v>31</v>
      </c>
      <c r="N388" t="s">
        <v>36</v>
      </c>
      <c r="O388" s="2">
        <v>95562</v>
      </c>
    </row>
    <row r="389" spans="11:15" x14ac:dyDescent="0.25">
      <c r="K389" t="s">
        <v>1904</v>
      </c>
      <c r="L389" t="s">
        <v>94</v>
      </c>
      <c r="M389" t="s">
        <v>50</v>
      </c>
      <c r="N389" t="s">
        <v>16</v>
      </c>
      <c r="O389" s="2">
        <v>56405</v>
      </c>
    </row>
    <row r="390" spans="11:15" x14ac:dyDescent="0.25">
      <c r="K390" t="s">
        <v>985</v>
      </c>
      <c r="L390" t="s">
        <v>61</v>
      </c>
      <c r="M390" t="s">
        <v>15</v>
      </c>
      <c r="N390" t="s">
        <v>36</v>
      </c>
      <c r="O390" s="2">
        <v>150034</v>
      </c>
    </row>
    <row r="391" spans="11:15" x14ac:dyDescent="0.25">
      <c r="L391" t="s">
        <v>14</v>
      </c>
      <c r="M391" t="s">
        <v>23</v>
      </c>
      <c r="N391" t="s">
        <v>36</v>
      </c>
      <c r="O391" s="2">
        <v>187048</v>
      </c>
    </row>
    <row r="392" spans="11:15" x14ac:dyDescent="0.25">
      <c r="K392" t="s">
        <v>1768</v>
      </c>
      <c r="L392" t="s">
        <v>14</v>
      </c>
      <c r="M392" t="s">
        <v>43</v>
      </c>
      <c r="N392" t="s">
        <v>32</v>
      </c>
      <c r="O392" s="2">
        <v>203445</v>
      </c>
    </row>
    <row r="393" spans="11:15" x14ac:dyDescent="0.25">
      <c r="K393" t="s">
        <v>891</v>
      </c>
      <c r="L393" t="s">
        <v>40</v>
      </c>
      <c r="M393" t="s">
        <v>23</v>
      </c>
      <c r="N393" t="s">
        <v>32</v>
      </c>
      <c r="O393" s="2">
        <v>176324</v>
      </c>
    </row>
    <row r="394" spans="11:15" x14ac:dyDescent="0.25">
      <c r="K394" t="s">
        <v>130</v>
      </c>
      <c r="L394" t="s">
        <v>62</v>
      </c>
      <c r="M394" t="s">
        <v>15</v>
      </c>
      <c r="N394" t="s">
        <v>16</v>
      </c>
      <c r="O394" s="2">
        <v>124928</v>
      </c>
    </row>
    <row r="395" spans="11:15" x14ac:dyDescent="0.25">
      <c r="K395" t="s">
        <v>1493</v>
      </c>
      <c r="L395" t="s">
        <v>61</v>
      </c>
      <c r="M395" t="s">
        <v>65</v>
      </c>
      <c r="N395" t="s">
        <v>32</v>
      </c>
      <c r="O395" s="2">
        <v>124629</v>
      </c>
    </row>
    <row r="396" spans="11:15" x14ac:dyDescent="0.25">
      <c r="K396" t="s">
        <v>1264</v>
      </c>
      <c r="L396" t="s">
        <v>62</v>
      </c>
      <c r="M396" t="s">
        <v>65</v>
      </c>
      <c r="N396" t="s">
        <v>32</v>
      </c>
      <c r="O396" s="2">
        <v>111006</v>
      </c>
    </row>
    <row r="397" spans="11:15" x14ac:dyDescent="0.25">
      <c r="K397" t="s">
        <v>1754</v>
      </c>
      <c r="L397" t="s">
        <v>94</v>
      </c>
      <c r="M397" t="s">
        <v>50</v>
      </c>
      <c r="N397" t="s">
        <v>16</v>
      </c>
      <c r="O397" s="2">
        <v>56239</v>
      </c>
    </row>
    <row r="398" spans="11:15" x14ac:dyDescent="0.25">
      <c r="K398" t="s">
        <v>965</v>
      </c>
      <c r="L398" t="s">
        <v>55</v>
      </c>
      <c r="M398" t="s">
        <v>27</v>
      </c>
      <c r="N398" t="s">
        <v>36</v>
      </c>
      <c r="O398" s="2">
        <v>83934</v>
      </c>
    </row>
    <row r="399" spans="11:15" x14ac:dyDescent="0.25">
      <c r="K399" t="s">
        <v>1949</v>
      </c>
      <c r="L399" t="s">
        <v>62</v>
      </c>
      <c r="M399" t="s">
        <v>65</v>
      </c>
      <c r="N399" t="s">
        <v>44</v>
      </c>
      <c r="O399" s="2">
        <v>114893</v>
      </c>
    </row>
    <row r="400" spans="11:15" x14ac:dyDescent="0.25">
      <c r="K400" t="s">
        <v>376</v>
      </c>
      <c r="L400" t="s">
        <v>62</v>
      </c>
      <c r="M400" t="s">
        <v>65</v>
      </c>
      <c r="N400" t="s">
        <v>44</v>
      </c>
      <c r="O400" s="2">
        <v>114911</v>
      </c>
    </row>
    <row r="401" spans="11:15" x14ac:dyDescent="0.25">
      <c r="K401" t="s">
        <v>1785</v>
      </c>
      <c r="L401" t="s">
        <v>62</v>
      </c>
      <c r="M401" t="s">
        <v>43</v>
      </c>
      <c r="N401" t="s">
        <v>36</v>
      </c>
      <c r="O401" s="2">
        <v>127626</v>
      </c>
    </row>
    <row r="402" spans="11:15" x14ac:dyDescent="0.25">
      <c r="K402" t="s">
        <v>1504</v>
      </c>
      <c r="L402" t="s">
        <v>14</v>
      </c>
      <c r="M402" t="s">
        <v>43</v>
      </c>
      <c r="N402" t="s">
        <v>32</v>
      </c>
      <c r="O402" s="2">
        <v>239394</v>
      </c>
    </row>
    <row r="403" spans="11:15" x14ac:dyDescent="0.25">
      <c r="K403" t="s">
        <v>638</v>
      </c>
      <c r="L403" t="s">
        <v>42</v>
      </c>
      <c r="M403" t="s">
        <v>43</v>
      </c>
      <c r="N403" t="s">
        <v>44</v>
      </c>
      <c r="O403" s="2">
        <v>70992</v>
      </c>
    </row>
    <row r="404" spans="11:15" x14ac:dyDescent="0.25">
      <c r="K404" t="s">
        <v>1541</v>
      </c>
      <c r="L404" t="s">
        <v>61</v>
      </c>
      <c r="M404" t="s">
        <v>65</v>
      </c>
      <c r="N404" t="s">
        <v>32</v>
      </c>
      <c r="O404" s="2">
        <v>150555</v>
      </c>
    </row>
    <row r="405" spans="11:15" x14ac:dyDescent="0.25">
      <c r="K405" t="s">
        <v>845</v>
      </c>
      <c r="L405" t="s">
        <v>42</v>
      </c>
      <c r="M405" t="s">
        <v>50</v>
      </c>
      <c r="N405" t="s">
        <v>44</v>
      </c>
      <c r="O405" s="2">
        <v>79356</v>
      </c>
    </row>
    <row r="406" spans="11:15" x14ac:dyDescent="0.25">
      <c r="K406" t="s">
        <v>1159</v>
      </c>
      <c r="L406" t="s">
        <v>30</v>
      </c>
      <c r="M406" t="s">
        <v>31</v>
      </c>
      <c r="N406" t="s">
        <v>36</v>
      </c>
      <c r="O406" s="2">
        <v>92209</v>
      </c>
    </row>
    <row r="407" spans="11:15" x14ac:dyDescent="0.25">
      <c r="K407" t="s">
        <v>1441</v>
      </c>
      <c r="L407" t="s">
        <v>64</v>
      </c>
      <c r="M407" t="s">
        <v>15</v>
      </c>
      <c r="N407" t="s">
        <v>36</v>
      </c>
      <c r="O407" s="2">
        <v>71454</v>
      </c>
    </row>
    <row r="408" spans="11:15" x14ac:dyDescent="0.25">
      <c r="K408" t="s">
        <v>1811</v>
      </c>
      <c r="L408" t="s">
        <v>83</v>
      </c>
      <c r="M408" t="s">
        <v>23</v>
      </c>
      <c r="N408" t="s">
        <v>16</v>
      </c>
      <c r="O408" s="2">
        <v>45295</v>
      </c>
    </row>
    <row r="409" spans="11:15" x14ac:dyDescent="0.25">
      <c r="K409" t="s">
        <v>1292</v>
      </c>
      <c r="L409" t="s">
        <v>22</v>
      </c>
      <c r="M409" t="s">
        <v>23</v>
      </c>
      <c r="N409" t="s">
        <v>16</v>
      </c>
      <c r="O409" s="2">
        <v>50548</v>
      </c>
    </row>
    <row r="410" spans="11:15" x14ac:dyDescent="0.25">
      <c r="K410" t="s">
        <v>1623</v>
      </c>
      <c r="L410" t="s">
        <v>129</v>
      </c>
      <c r="M410" t="s">
        <v>31</v>
      </c>
      <c r="N410" t="s">
        <v>32</v>
      </c>
      <c r="O410" s="2">
        <v>65247</v>
      </c>
    </row>
    <row r="411" spans="11:15" x14ac:dyDescent="0.25">
      <c r="K411" t="s">
        <v>1791</v>
      </c>
      <c r="L411" t="s">
        <v>61</v>
      </c>
      <c r="M411" t="s">
        <v>50</v>
      </c>
      <c r="N411" t="s">
        <v>44</v>
      </c>
      <c r="O411" s="2">
        <v>154624</v>
      </c>
    </row>
    <row r="412" spans="11:15" x14ac:dyDescent="0.25">
      <c r="K412" t="s">
        <v>825</v>
      </c>
      <c r="L412" t="s">
        <v>77</v>
      </c>
      <c r="M412" t="s">
        <v>23</v>
      </c>
      <c r="N412" t="s">
        <v>36</v>
      </c>
      <c r="O412" s="2">
        <v>87158</v>
      </c>
    </row>
    <row r="413" spans="11:15" x14ac:dyDescent="0.25">
      <c r="K413" t="s">
        <v>1143</v>
      </c>
      <c r="L413" t="s">
        <v>61</v>
      </c>
      <c r="M413" t="s">
        <v>23</v>
      </c>
      <c r="N413" t="s">
        <v>32</v>
      </c>
      <c r="O413" s="2">
        <v>127801</v>
      </c>
    </row>
    <row r="414" spans="11:15" x14ac:dyDescent="0.25">
      <c r="K414" t="s">
        <v>1232</v>
      </c>
      <c r="L414" t="s">
        <v>61</v>
      </c>
      <c r="M414" t="s">
        <v>15</v>
      </c>
      <c r="N414" t="s">
        <v>36</v>
      </c>
      <c r="O414" s="2">
        <v>134881</v>
      </c>
    </row>
    <row r="415" spans="11:15" x14ac:dyDescent="0.25">
      <c r="K415" t="s">
        <v>1850</v>
      </c>
      <c r="L415" t="s">
        <v>49</v>
      </c>
      <c r="M415" t="s">
        <v>50</v>
      </c>
      <c r="N415" t="s">
        <v>44</v>
      </c>
      <c r="O415" s="2">
        <v>96598</v>
      </c>
    </row>
    <row r="416" spans="11:15" x14ac:dyDescent="0.25">
      <c r="K416" t="s">
        <v>1031</v>
      </c>
      <c r="L416" t="s">
        <v>40</v>
      </c>
      <c r="M416" t="s">
        <v>65</v>
      </c>
      <c r="N416" t="s">
        <v>36</v>
      </c>
      <c r="O416" s="2">
        <v>187389</v>
      </c>
    </row>
    <row r="417" spans="11:15" x14ac:dyDescent="0.25">
      <c r="K417" t="s">
        <v>981</v>
      </c>
      <c r="L417" t="s">
        <v>14</v>
      </c>
      <c r="M417" t="s">
        <v>43</v>
      </c>
      <c r="N417" t="s">
        <v>44</v>
      </c>
      <c r="O417" s="2">
        <v>255230</v>
      </c>
    </row>
    <row r="418" spans="11:15" x14ac:dyDescent="0.25">
      <c r="K418" t="s">
        <v>1449</v>
      </c>
      <c r="L418" t="s">
        <v>42</v>
      </c>
      <c r="M418" t="s">
        <v>50</v>
      </c>
      <c r="N418" t="s">
        <v>16</v>
      </c>
      <c r="O418" s="2">
        <v>96092</v>
      </c>
    </row>
    <row r="419" spans="11:15" x14ac:dyDescent="0.25">
      <c r="K419" t="s">
        <v>669</v>
      </c>
      <c r="L419" t="s">
        <v>97</v>
      </c>
      <c r="M419" t="s">
        <v>31</v>
      </c>
      <c r="N419" t="s">
        <v>44</v>
      </c>
      <c r="O419" s="2">
        <v>110054</v>
      </c>
    </row>
    <row r="420" spans="11:15" x14ac:dyDescent="0.25">
      <c r="K420" t="s">
        <v>1156</v>
      </c>
      <c r="L420" t="s">
        <v>64</v>
      </c>
      <c r="M420" t="s">
        <v>65</v>
      </c>
      <c r="N420" t="s">
        <v>36</v>
      </c>
      <c r="O420" s="2">
        <v>67753</v>
      </c>
    </row>
    <row r="421" spans="11:15" x14ac:dyDescent="0.25">
      <c r="K421" t="s">
        <v>1440</v>
      </c>
      <c r="L421" t="s">
        <v>14</v>
      </c>
      <c r="M421" t="s">
        <v>50</v>
      </c>
      <c r="N421" t="s">
        <v>44</v>
      </c>
      <c r="O421" s="2">
        <v>195200</v>
      </c>
    </row>
    <row r="422" spans="11:15" x14ac:dyDescent="0.25">
      <c r="K422" t="s">
        <v>1568</v>
      </c>
      <c r="L422" t="s">
        <v>14</v>
      </c>
      <c r="M422" t="s">
        <v>23</v>
      </c>
      <c r="N422" t="s">
        <v>32</v>
      </c>
      <c r="O422" s="2">
        <v>234594</v>
      </c>
    </row>
    <row r="423" spans="11:15" x14ac:dyDescent="0.25">
      <c r="K423" t="s">
        <v>760</v>
      </c>
      <c r="L423" t="s">
        <v>42</v>
      </c>
      <c r="M423" t="s">
        <v>15</v>
      </c>
      <c r="N423" t="s">
        <v>32</v>
      </c>
      <c r="O423" s="2">
        <v>86061</v>
      </c>
    </row>
    <row r="424" spans="11:15" x14ac:dyDescent="0.25">
      <c r="K424" t="s">
        <v>1326</v>
      </c>
      <c r="L424" t="s">
        <v>64</v>
      </c>
      <c r="M424" t="s">
        <v>43</v>
      </c>
      <c r="N424" t="s">
        <v>16</v>
      </c>
      <c r="O424" s="2">
        <v>69352</v>
      </c>
    </row>
    <row r="425" spans="11:15" x14ac:dyDescent="0.25">
      <c r="K425" t="s">
        <v>1154</v>
      </c>
      <c r="L425" t="s">
        <v>40</v>
      </c>
      <c r="M425" t="s">
        <v>31</v>
      </c>
      <c r="N425" t="s">
        <v>32</v>
      </c>
      <c r="O425" s="2">
        <v>183113</v>
      </c>
    </row>
    <row r="426" spans="11:15" x14ac:dyDescent="0.25">
      <c r="K426" t="s">
        <v>1364</v>
      </c>
      <c r="L426" t="s">
        <v>77</v>
      </c>
      <c r="M426" t="s">
        <v>23</v>
      </c>
      <c r="N426" t="s">
        <v>16</v>
      </c>
      <c r="O426" s="2">
        <v>70980</v>
      </c>
    </row>
    <row r="427" spans="11:15" x14ac:dyDescent="0.25">
      <c r="K427" t="s">
        <v>1158</v>
      </c>
      <c r="L427" t="s">
        <v>56</v>
      </c>
      <c r="M427" t="s">
        <v>27</v>
      </c>
      <c r="N427" t="s">
        <v>32</v>
      </c>
      <c r="O427" s="2">
        <v>63744</v>
      </c>
    </row>
    <row r="428" spans="11:15" x14ac:dyDescent="0.25">
      <c r="K428" t="s">
        <v>1023</v>
      </c>
      <c r="L428" t="s">
        <v>62</v>
      </c>
      <c r="M428" t="s">
        <v>50</v>
      </c>
      <c r="N428" t="s">
        <v>44</v>
      </c>
      <c r="O428" s="2">
        <v>117062</v>
      </c>
    </row>
    <row r="429" spans="11:15" x14ac:dyDescent="0.25">
      <c r="K429" t="s">
        <v>1755</v>
      </c>
      <c r="L429" t="s">
        <v>68</v>
      </c>
      <c r="M429" t="s">
        <v>50</v>
      </c>
      <c r="N429" t="s">
        <v>36</v>
      </c>
      <c r="O429" s="2">
        <v>44732</v>
      </c>
    </row>
    <row r="430" spans="11:15" x14ac:dyDescent="0.25">
      <c r="K430" t="s">
        <v>1057</v>
      </c>
      <c r="L430" t="s">
        <v>42</v>
      </c>
      <c r="M430" t="s">
        <v>43</v>
      </c>
      <c r="N430" t="s">
        <v>36</v>
      </c>
      <c r="O430" s="2">
        <v>82300</v>
      </c>
    </row>
    <row r="431" spans="11:15" x14ac:dyDescent="0.25">
      <c r="K431" t="s">
        <v>1896</v>
      </c>
      <c r="L431" t="s">
        <v>14</v>
      </c>
      <c r="M431" t="s">
        <v>23</v>
      </c>
      <c r="N431" t="s">
        <v>44</v>
      </c>
      <c r="O431" s="2">
        <v>230025</v>
      </c>
    </row>
    <row r="432" spans="11:15" x14ac:dyDescent="0.25">
      <c r="K432" t="s">
        <v>1825</v>
      </c>
      <c r="L432" t="s">
        <v>68</v>
      </c>
      <c r="M432" t="s">
        <v>50</v>
      </c>
      <c r="N432" t="s">
        <v>36</v>
      </c>
      <c r="O432" s="2">
        <v>58006</v>
      </c>
    </row>
    <row r="433" spans="11:15" x14ac:dyDescent="0.25">
      <c r="K433" t="s">
        <v>1303</v>
      </c>
      <c r="L433" t="s">
        <v>129</v>
      </c>
      <c r="M433" t="s">
        <v>31</v>
      </c>
      <c r="N433" t="s">
        <v>36</v>
      </c>
      <c r="O433" s="2">
        <v>88213</v>
      </c>
    </row>
    <row r="434" spans="11:15" x14ac:dyDescent="0.25">
      <c r="K434" t="s">
        <v>917</v>
      </c>
      <c r="L434" t="s">
        <v>71</v>
      </c>
      <c r="M434" t="s">
        <v>27</v>
      </c>
      <c r="N434" t="s">
        <v>44</v>
      </c>
      <c r="O434" s="2">
        <v>67374</v>
      </c>
    </row>
    <row r="435" spans="11:15" x14ac:dyDescent="0.25">
      <c r="K435" t="s">
        <v>975</v>
      </c>
      <c r="L435" t="s">
        <v>22</v>
      </c>
      <c r="M435" t="s">
        <v>23</v>
      </c>
      <c r="N435" t="s">
        <v>36</v>
      </c>
      <c r="O435" s="2">
        <v>57606</v>
      </c>
    </row>
    <row r="436" spans="11:15" x14ac:dyDescent="0.25">
      <c r="K436" t="s">
        <v>1799</v>
      </c>
      <c r="L436" t="s">
        <v>40</v>
      </c>
      <c r="M436" t="s">
        <v>43</v>
      </c>
      <c r="N436" t="s">
        <v>44</v>
      </c>
      <c r="O436" s="2">
        <v>172007</v>
      </c>
    </row>
    <row r="437" spans="11:15" x14ac:dyDescent="0.25">
      <c r="K437" t="s">
        <v>1243</v>
      </c>
      <c r="L437" t="s">
        <v>62</v>
      </c>
      <c r="M437" t="s">
        <v>50</v>
      </c>
      <c r="N437" t="s">
        <v>32</v>
      </c>
      <c r="O437" s="2">
        <v>108826</v>
      </c>
    </row>
    <row r="438" spans="11:15" x14ac:dyDescent="0.25">
      <c r="K438" t="s">
        <v>1631</v>
      </c>
      <c r="L438" t="s">
        <v>62</v>
      </c>
      <c r="M438" t="s">
        <v>23</v>
      </c>
      <c r="N438" t="s">
        <v>32</v>
      </c>
      <c r="O438" s="2">
        <v>126950</v>
      </c>
    </row>
    <row r="439" spans="11:15" x14ac:dyDescent="0.25">
      <c r="K439" t="s">
        <v>1812</v>
      </c>
      <c r="L439" t="s">
        <v>89</v>
      </c>
      <c r="M439" t="s">
        <v>27</v>
      </c>
      <c r="N439" t="s">
        <v>36</v>
      </c>
      <c r="O439" s="2">
        <v>61310</v>
      </c>
    </row>
    <row r="440" spans="11:15" x14ac:dyDescent="0.25">
      <c r="K440" t="s">
        <v>1633</v>
      </c>
      <c r="L440" t="s">
        <v>26</v>
      </c>
      <c r="M440" t="s">
        <v>27</v>
      </c>
      <c r="N440" t="s">
        <v>36</v>
      </c>
      <c r="O440" s="2">
        <v>97500</v>
      </c>
    </row>
    <row r="441" spans="11:15" x14ac:dyDescent="0.25">
      <c r="K441" t="s">
        <v>1930</v>
      </c>
      <c r="L441" t="s">
        <v>89</v>
      </c>
      <c r="M441" t="s">
        <v>27</v>
      </c>
      <c r="N441" t="s">
        <v>16</v>
      </c>
      <c r="O441" s="2">
        <v>72045</v>
      </c>
    </row>
    <row r="442" spans="11:15" x14ac:dyDescent="0.25">
      <c r="K442" t="s">
        <v>833</v>
      </c>
      <c r="L442" t="s">
        <v>14</v>
      </c>
      <c r="M442" t="s">
        <v>15</v>
      </c>
      <c r="N442" t="s">
        <v>32</v>
      </c>
      <c r="O442" s="2">
        <v>255369</v>
      </c>
    </row>
    <row r="443" spans="11:15" x14ac:dyDescent="0.25">
      <c r="K443" t="s">
        <v>433</v>
      </c>
      <c r="L443" t="s">
        <v>14</v>
      </c>
      <c r="M443" t="s">
        <v>43</v>
      </c>
      <c r="N443" t="s">
        <v>16</v>
      </c>
      <c r="O443" s="2">
        <v>249270</v>
      </c>
    </row>
    <row r="444" spans="11:15" x14ac:dyDescent="0.25">
      <c r="K444" t="s">
        <v>964</v>
      </c>
      <c r="L444" t="s">
        <v>94</v>
      </c>
      <c r="M444" t="s">
        <v>50</v>
      </c>
      <c r="N444" t="s">
        <v>16</v>
      </c>
      <c r="O444" s="2">
        <v>65334</v>
      </c>
    </row>
    <row r="445" spans="11:15" x14ac:dyDescent="0.25">
      <c r="K445" t="s">
        <v>525</v>
      </c>
      <c r="L445" t="s">
        <v>62</v>
      </c>
      <c r="M445" t="s">
        <v>65</v>
      </c>
      <c r="N445" t="s">
        <v>44</v>
      </c>
      <c r="O445" s="2">
        <v>109812</v>
      </c>
    </row>
    <row r="446" spans="11:15" x14ac:dyDescent="0.25">
      <c r="K446" t="s">
        <v>1446</v>
      </c>
      <c r="L446" t="s">
        <v>61</v>
      </c>
      <c r="M446" t="s">
        <v>65</v>
      </c>
      <c r="N446" t="s">
        <v>44</v>
      </c>
      <c r="O446" s="2">
        <v>152036</v>
      </c>
    </row>
    <row r="447" spans="11:15" x14ac:dyDescent="0.25">
      <c r="K447" t="s">
        <v>881</v>
      </c>
      <c r="L447" t="s">
        <v>55</v>
      </c>
      <c r="M447" t="s">
        <v>27</v>
      </c>
      <c r="N447" t="s">
        <v>36</v>
      </c>
      <c r="O447" s="2">
        <v>86089</v>
      </c>
    </row>
    <row r="448" spans="11:15" x14ac:dyDescent="0.25">
      <c r="K448" t="s">
        <v>620</v>
      </c>
      <c r="L448" t="s">
        <v>14</v>
      </c>
      <c r="M448" t="s">
        <v>15</v>
      </c>
      <c r="N448" t="s">
        <v>32</v>
      </c>
      <c r="O448" s="2">
        <v>225558</v>
      </c>
    </row>
    <row r="449" spans="11:15" x14ac:dyDescent="0.25">
      <c r="K449" t="s">
        <v>682</v>
      </c>
      <c r="L449" t="s">
        <v>14</v>
      </c>
      <c r="M449" t="s">
        <v>65</v>
      </c>
      <c r="N449" t="s">
        <v>32</v>
      </c>
      <c r="O449" s="2">
        <v>190815</v>
      </c>
    </row>
    <row r="450" spans="11:15" x14ac:dyDescent="0.25">
      <c r="K450" t="s">
        <v>1032</v>
      </c>
      <c r="L450" t="s">
        <v>61</v>
      </c>
      <c r="M450" t="s">
        <v>23</v>
      </c>
      <c r="N450" t="s">
        <v>44</v>
      </c>
      <c r="O450" s="2">
        <v>131841</v>
      </c>
    </row>
    <row r="451" spans="11:15" x14ac:dyDescent="0.25">
      <c r="K451" t="s">
        <v>1842</v>
      </c>
      <c r="L451" t="s">
        <v>84</v>
      </c>
      <c r="M451" t="s">
        <v>31</v>
      </c>
      <c r="N451" t="s">
        <v>16</v>
      </c>
      <c r="O451" s="2">
        <v>119699</v>
      </c>
    </row>
    <row r="452" spans="11:15" x14ac:dyDescent="0.25">
      <c r="K452" t="s">
        <v>583</v>
      </c>
      <c r="L452" t="s">
        <v>129</v>
      </c>
      <c r="M452" t="s">
        <v>31</v>
      </c>
      <c r="N452" t="s">
        <v>16</v>
      </c>
      <c r="O452" s="2">
        <v>91763</v>
      </c>
    </row>
    <row r="453" spans="11:15" x14ac:dyDescent="0.25">
      <c r="K453" t="s">
        <v>1830</v>
      </c>
      <c r="L453" t="s">
        <v>62</v>
      </c>
      <c r="M453" t="s">
        <v>65</v>
      </c>
      <c r="N453" t="s">
        <v>16</v>
      </c>
      <c r="O453" s="2">
        <v>117545</v>
      </c>
    </row>
    <row r="454" spans="11:15" x14ac:dyDescent="0.25">
      <c r="K454" t="s">
        <v>958</v>
      </c>
      <c r="L454" t="s">
        <v>82</v>
      </c>
      <c r="M454" t="s">
        <v>27</v>
      </c>
      <c r="N454" t="s">
        <v>44</v>
      </c>
      <c r="O454" s="2">
        <v>95963</v>
      </c>
    </row>
    <row r="455" spans="11:15" x14ac:dyDescent="0.25">
      <c r="K455" t="s">
        <v>1236</v>
      </c>
      <c r="L455" t="s">
        <v>14</v>
      </c>
      <c r="M455" t="s">
        <v>27</v>
      </c>
      <c r="N455" t="s">
        <v>36</v>
      </c>
      <c r="O455" s="2">
        <v>228822</v>
      </c>
    </row>
    <row r="456" spans="11:15" x14ac:dyDescent="0.25">
      <c r="K456" t="s">
        <v>703</v>
      </c>
      <c r="L456" t="s">
        <v>68</v>
      </c>
      <c r="M456" t="s">
        <v>43</v>
      </c>
      <c r="N456" t="s">
        <v>32</v>
      </c>
      <c r="O456" s="2">
        <v>40752</v>
      </c>
    </row>
    <row r="457" spans="11:15" x14ac:dyDescent="0.25">
      <c r="K457" t="s">
        <v>550</v>
      </c>
      <c r="L457" t="s">
        <v>40</v>
      </c>
      <c r="M457" t="s">
        <v>23</v>
      </c>
      <c r="N457" t="s">
        <v>36</v>
      </c>
      <c r="O457" s="2">
        <v>152214</v>
      </c>
    </row>
    <row r="458" spans="11:15" x14ac:dyDescent="0.25">
      <c r="K458" t="s">
        <v>808</v>
      </c>
      <c r="L458" t="s">
        <v>62</v>
      </c>
      <c r="M458" t="s">
        <v>43</v>
      </c>
      <c r="N458" t="s">
        <v>36</v>
      </c>
      <c r="O458" s="2">
        <v>126856</v>
      </c>
    </row>
    <row r="459" spans="11:15" x14ac:dyDescent="0.25">
      <c r="K459" t="s">
        <v>1556</v>
      </c>
      <c r="L459" t="s">
        <v>42</v>
      </c>
      <c r="M459" t="s">
        <v>43</v>
      </c>
      <c r="N459" t="s">
        <v>32</v>
      </c>
      <c r="O459" s="2">
        <v>92293</v>
      </c>
    </row>
    <row r="460" spans="11:15" x14ac:dyDescent="0.25">
      <c r="K460" t="s">
        <v>1637</v>
      </c>
      <c r="L460" t="s">
        <v>64</v>
      </c>
      <c r="M460" t="s">
        <v>65</v>
      </c>
      <c r="N460" t="s">
        <v>16</v>
      </c>
      <c r="O460" s="2">
        <v>58875</v>
      </c>
    </row>
    <row r="461" spans="11:15" x14ac:dyDescent="0.25">
      <c r="K461" t="s">
        <v>392</v>
      </c>
      <c r="L461" t="s">
        <v>83</v>
      </c>
      <c r="M461" t="s">
        <v>23</v>
      </c>
      <c r="N461" t="s">
        <v>16</v>
      </c>
      <c r="O461" s="2">
        <v>54654</v>
      </c>
    </row>
    <row r="462" spans="11:15" x14ac:dyDescent="0.25">
      <c r="K462" t="s">
        <v>1688</v>
      </c>
      <c r="L462" t="s">
        <v>40</v>
      </c>
      <c r="M462" t="s">
        <v>50</v>
      </c>
      <c r="N462" t="s">
        <v>32</v>
      </c>
      <c r="O462" s="2">
        <v>163143</v>
      </c>
    </row>
    <row r="463" spans="11:15" x14ac:dyDescent="0.25">
      <c r="K463" t="s">
        <v>468</v>
      </c>
      <c r="L463" t="s">
        <v>14</v>
      </c>
      <c r="M463" t="s">
        <v>43</v>
      </c>
      <c r="N463" t="s">
        <v>16</v>
      </c>
      <c r="O463" s="2">
        <v>256420</v>
      </c>
    </row>
    <row r="464" spans="11:15" x14ac:dyDescent="0.25">
      <c r="K464" t="s">
        <v>1341</v>
      </c>
      <c r="L464" t="s">
        <v>30</v>
      </c>
      <c r="M464" t="s">
        <v>31</v>
      </c>
      <c r="N464" t="s">
        <v>16</v>
      </c>
      <c r="O464" s="2">
        <v>78006</v>
      </c>
    </row>
    <row r="465" spans="11:15" x14ac:dyDescent="0.25">
      <c r="K465" t="s">
        <v>967</v>
      </c>
      <c r="L465" t="s">
        <v>40</v>
      </c>
      <c r="M465" t="s">
        <v>65</v>
      </c>
      <c r="N465" t="s">
        <v>16</v>
      </c>
      <c r="O465" s="2">
        <v>150399</v>
      </c>
    </row>
    <row r="466" spans="11:15" x14ac:dyDescent="0.25">
      <c r="K466" t="s">
        <v>1304</v>
      </c>
      <c r="L466" t="s">
        <v>64</v>
      </c>
      <c r="M466" t="s">
        <v>50</v>
      </c>
      <c r="N466" t="s">
        <v>44</v>
      </c>
      <c r="O466" s="2">
        <v>67130</v>
      </c>
    </row>
    <row r="467" spans="11:15" x14ac:dyDescent="0.25">
      <c r="K467" t="s">
        <v>1112</v>
      </c>
      <c r="L467" t="s">
        <v>56</v>
      </c>
      <c r="M467" t="s">
        <v>27</v>
      </c>
      <c r="N467" t="s">
        <v>44</v>
      </c>
      <c r="O467" s="2">
        <v>84193</v>
      </c>
    </row>
    <row r="468" spans="11:15" x14ac:dyDescent="0.25">
      <c r="K468" t="s">
        <v>954</v>
      </c>
      <c r="L468" t="s">
        <v>86</v>
      </c>
      <c r="M468" t="s">
        <v>31</v>
      </c>
      <c r="N468" t="s">
        <v>16</v>
      </c>
      <c r="O468" s="2">
        <v>68488</v>
      </c>
    </row>
    <row r="469" spans="11:15" x14ac:dyDescent="0.25">
      <c r="K469" t="s">
        <v>1227</v>
      </c>
      <c r="L469" t="s">
        <v>42</v>
      </c>
      <c r="M469" t="s">
        <v>50</v>
      </c>
      <c r="N469" t="s">
        <v>36</v>
      </c>
      <c r="O469" s="2">
        <v>88343</v>
      </c>
    </row>
    <row r="470" spans="11:15" x14ac:dyDescent="0.25">
      <c r="K470" t="s">
        <v>1101</v>
      </c>
      <c r="L470" t="s">
        <v>38</v>
      </c>
      <c r="M470" t="s">
        <v>27</v>
      </c>
      <c r="N470" t="s">
        <v>32</v>
      </c>
      <c r="O470" s="2">
        <v>96636</v>
      </c>
    </row>
    <row r="471" spans="11:15" x14ac:dyDescent="0.25">
      <c r="K471" t="s">
        <v>839</v>
      </c>
      <c r="L471" t="s">
        <v>40</v>
      </c>
      <c r="M471" t="s">
        <v>27</v>
      </c>
      <c r="N471" t="s">
        <v>44</v>
      </c>
      <c r="O471" s="2">
        <v>183156</v>
      </c>
    </row>
    <row r="472" spans="11:15" x14ac:dyDescent="0.25">
      <c r="K472" t="s">
        <v>523</v>
      </c>
      <c r="L472" t="s">
        <v>40</v>
      </c>
      <c r="M472" t="s">
        <v>15</v>
      </c>
      <c r="N472" t="s">
        <v>44</v>
      </c>
      <c r="O472" s="2">
        <v>165927</v>
      </c>
    </row>
    <row r="473" spans="11:15" x14ac:dyDescent="0.25">
      <c r="K473" t="s">
        <v>897</v>
      </c>
      <c r="L473" t="s">
        <v>94</v>
      </c>
      <c r="M473" t="s">
        <v>50</v>
      </c>
      <c r="N473" t="s">
        <v>44</v>
      </c>
      <c r="O473" s="2">
        <v>63880</v>
      </c>
    </row>
    <row r="474" spans="11:15" x14ac:dyDescent="0.25">
      <c r="K474" t="s">
        <v>779</v>
      </c>
      <c r="L474" t="s">
        <v>62</v>
      </c>
      <c r="M474" t="s">
        <v>15</v>
      </c>
      <c r="N474" t="s">
        <v>36</v>
      </c>
      <c r="O474" s="2">
        <v>122753</v>
      </c>
    </row>
    <row r="475" spans="11:15" x14ac:dyDescent="0.25">
      <c r="K475" t="s">
        <v>1268</v>
      </c>
      <c r="L475" t="s">
        <v>14</v>
      </c>
      <c r="M475" t="s">
        <v>27</v>
      </c>
      <c r="N475" t="s">
        <v>36</v>
      </c>
      <c r="O475" s="2">
        <v>247874</v>
      </c>
    </row>
    <row r="476" spans="11:15" x14ac:dyDescent="0.25">
      <c r="K476" t="s">
        <v>1436</v>
      </c>
      <c r="L476" t="s">
        <v>62</v>
      </c>
      <c r="M476" t="s">
        <v>23</v>
      </c>
      <c r="N476" t="s">
        <v>44</v>
      </c>
      <c r="O476" s="2">
        <v>128136</v>
      </c>
    </row>
    <row r="477" spans="11:15" x14ac:dyDescent="0.25">
      <c r="K477" t="s">
        <v>1370</v>
      </c>
      <c r="L477" t="s">
        <v>40</v>
      </c>
      <c r="M477" t="s">
        <v>43</v>
      </c>
      <c r="N477" t="s">
        <v>32</v>
      </c>
      <c r="O477" s="2">
        <v>186138</v>
      </c>
    </row>
    <row r="478" spans="11:15" x14ac:dyDescent="0.25">
      <c r="K478" t="s">
        <v>1550</v>
      </c>
      <c r="L478" t="s">
        <v>40</v>
      </c>
      <c r="M478" t="s">
        <v>43</v>
      </c>
      <c r="N478" t="s">
        <v>44</v>
      </c>
      <c r="O478" s="2">
        <v>177443</v>
      </c>
    </row>
    <row r="479" spans="11:15" x14ac:dyDescent="0.25">
      <c r="K479" t="s">
        <v>675</v>
      </c>
      <c r="L479" t="s">
        <v>26</v>
      </c>
      <c r="M479" t="s">
        <v>27</v>
      </c>
      <c r="N479" t="s">
        <v>36</v>
      </c>
      <c r="O479" s="2">
        <v>92897</v>
      </c>
    </row>
    <row r="480" spans="11:15" x14ac:dyDescent="0.25">
      <c r="K480" t="s">
        <v>1186</v>
      </c>
      <c r="L480" t="s">
        <v>14</v>
      </c>
      <c r="M480" t="s">
        <v>43</v>
      </c>
      <c r="N480" t="s">
        <v>16</v>
      </c>
      <c r="O480" s="2">
        <v>254057</v>
      </c>
    </row>
    <row r="481" spans="11:15" x14ac:dyDescent="0.25">
      <c r="K481" t="s">
        <v>1238</v>
      </c>
      <c r="L481" t="s">
        <v>68</v>
      </c>
      <c r="M481" t="s">
        <v>43</v>
      </c>
      <c r="N481" t="s">
        <v>36</v>
      </c>
      <c r="O481" s="2">
        <v>43391</v>
      </c>
    </row>
    <row r="482" spans="11:15" x14ac:dyDescent="0.25">
      <c r="K482" t="s">
        <v>1307</v>
      </c>
      <c r="L482" t="s">
        <v>86</v>
      </c>
      <c r="M482" t="s">
        <v>31</v>
      </c>
      <c r="N482" t="s">
        <v>44</v>
      </c>
      <c r="O482" s="2">
        <v>98230</v>
      </c>
    </row>
    <row r="483" spans="11:15" x14ac:dyDescent="0.25">
      <c r="K483" t="s">
        <v>1382</v>
      </c>
      <c r="L483" t="s">
        <v>55</v>
      </c>
      <c r="M483" t="s">
        <v>27</v>
      </c>
      <c r="N483" t="s">
        <v>32</v>
      </c>
      <c r="O483" s="2">
        <v>71695</v>
      </c>
    </row>
    <row r="484" spans="11:15" x14ac:dyDescent="0.25">
      <c r="K484" t="s">
        <v>1936</v>
      </c>
      <c r="L484" t="s">
        <v>71</v>
      </c>
      <c r="M484" t="s">
        <v>27</v>
      </c>
      <c r="N484" t="s">
        <v>16</v>
      </c>
      <c r="O484" s="2">
        <v>96566</v>
      </c>
    </row>
    <row r="485" spans="11:15" x14ac:dyDescent="0.25">
      <c r="K485" t="s">
        <v>1669</v>
      </c>
      <c r="L485" t="s">
        <v>42</v>
      </c>
      <c r="M485" t="s">
        <v>50</v>
      </c>
      <c r="N485" t="s">
        <v>44</v>
      </c>
      <c r="O485" s="2">
        <v>83685</v>
      </c>
    </row>
    <row r="486" spans="11:15" x14ac:dyDescent="0.25">
      <c r="K486" t="s">
        <v>662</v>
      </c>
      <c r="L486" t="s">
        <v>71</v>
      </c>
      <c r="M486" t="s">
        <v>27</v>
      </c>
      <c r="N486" t="s">
        <v>36</v>
      </c>
      <c r="O486" s="2">
        <v>69453</v>
      </c>
    </row>
    <row r="487" spans="11:15" x14ac:dyDescent="0.25">
      <c r="K487" t="s">
        <v>1762</v>
      </c>
      <c r="L487" t="s">
        <v>129</v>
      </c>
      <c r="M487" t="s">
        <v>31</v>
      </c>
      <c r="N487" t="s">
        <v>16</v>
      </c>
      <c r="O487" s="2">
        <v>62605</v>
      </c>
    </row>
    <row r="488" spans="11:15" x14ac:dyDescent="0.25">
      <c r="K488" t="s">
        <v>919</v>
      </c>
      <c r="L488" t="s">
        <v>61</v>
      </c>
      <c r="M488" t="s">
        <v>50</v>
      </c>
      <c r="N488" t="s">
        <v>36</v>
      </c>
      <c r="O488" s="2">
        <v>151027</v>
      </c>
    </row>
    <row r="489" spans="11:15" x14ac:dyDescent="0.25">
      <c r="K489" t="s">
        <v>1903</v>
      </c>
      <c r="L489" t="s">
        <v>62</v>
      </c>
      <c r="M489" t="s">
        <v>15</v>
      </c>
      <c r="N489" t="s">
        <v>36</v>
      </c>
      <c r="O489" s="2">
        <v>126671</v>
      </c>
    </row>
    <row r="490" spans="11:15" x14ac:dyDescent="0.25">
      <c r="K490" t="s">
        <v>1780</v>
      </c>
      <c r="L490" t="s">
        <v>129</v>
      </c>
      <c r="M490" t="s">
        <v>31</v>
      </c>
      <c r="N490" t="s">
        <v>36</v>
      </c>
      <c r="O490" s="2">
        <v>67114</v>
      </c>
    </row>
    <row r="491" spans="11:15" x14ac:dyDescent="0.25">
      <c r="K491" t="s">
        <v>687</v>
      </c>
      <c r="L491" t="s">
        <v>14</v>
      </c>
      <c r="M491" t="s">
        <v>23</v>
      </c>
      <c r="N491" t="s">
        <v>16</v>
      </c>
      <c r="O491" s="2">
        <v>197367</v>
      </c>
    </row>
    <row r="492" spans="11:15" x14ac:dyDescent="0.25">
      <c r="K492" t="s">
        <v>673</v>
      </c>
      <c r="L492" t="s">
        <v>42</v>
      </c>
      <c r="M492" t="s">
        <v>50</v>
      </c>
      <c r="N492" t="s">
        <v>44</v>
      </c>
      <c r="O492" s="2">
        <v>90855</v>
      </c>
    </row>
    <row r="493" spans="11:15" x14ac:dyDescent="0.25">
      <c r="K493" t="s">
        <v>1723</v>
      </c>
      <c r="L493" t="s">
        <v>97</v>
      </c>
      <c r="M493" t="s">
        <v>31</v>
      </c>
      <c r="N493" t="s">
        <v>16</v>
      </c>
      <c r="O493" s="2">
        <v>78938</v>
      </c>
    </row>
    <row r="494" spans="11:15" x14ac:dyDescent="0.25">
      <c r="K494" t="s">
        <v>721</v>
      </c>
      <c r="L494" t="s">
        <v>82</v>
      </c>
      <c r="M494" t="s">
        <v>27</v>
      </c>
      <c r="N494" t="s">
        <v>36</v>
      </c>
      <c r="O494" s="2">
        <v>64417</v>
      </c>
    </row>
    <row r="495" spans="11:15" x14ac:dyDescent="0.25">
      <c r="K495" t="s">
        <v>918</v>
      </c>
      <c r="L495" t="s">
        <v>62</v>
      </c>
      <c r="M495" t="s">
        <v>23</v>
      </c>
      <c r="N495" t="s">
        <v>32</v>
      </c>
      <c r="O495" s="2">
        <v>102167</v>
      </c>
    </row>
    <row r="496" spans="11:15" x14ac:dyDescent="0.25">
      <c r="K496" t="s">
        <v>1662</v>
      </c>
      <c r="L496" t="s">
        <v>68</v>
      </c>
      <c r="M496" t="s">
        <v>15</v>
      </c>
      <c r="N496" t="s">
        <v>16</v>
      </c>
      <c r="O496" s="2">
        <v>55894</v>
      </c>
    </row>
    <row r="497" spans="11:15" x14ac:dyDescent="0.25">
      <c r="K497" t="s">
        <v>1610</v>
      </c>
      <c r="L497" t="s">
        <v>62</v>
      </c>
      <c r="M497" t="s">
        <v>23</v>
      </c>
      <c r="N497" t="s">
        <v>36</v>
      </c>
      <c r="O497" s="2">
        <v>104668</v>
      </c>
    </row>
    <row r="498" spans="11:15" x14ac:dyDescent="0.25">
      <c r="K498" t="s">
        <v>1918</v>
      </c>
      <c r="L498" t="s">
        <v>64</v>
      </c>
      <c r="M498" t="s">
        <v>65</v>
      </c>
      <c r="N498" t="s">
        <v>16</v>
      </c>
      <c r="O498" s="2">
        <v>64202</v>
      </c>
    </row>
    <row r="499" spans="11:15" x14ac:dyDescent="0.25">
      <c r="K499" t="s">
        <v>706</v>
      </c>
      <c r="L499" t="s">
        <v>91</v>
      </c>
      <c r="M499" t="s">
        <v>27</v>
      </c>
      <c r="N499" t="s">
        <v>16</v>
      </c>
      <c r="O499" s="2">
        <v>96567</v>
      </c>
    </row>
    <row r="500" spans="11:15" x14ac:dyDescent="0.25">
      <c r="K500" t="s">
        <v>265</v>
      </c>
      <c r="L500" t="s">
        <v>71</v>
      </c>
      <c r="M500" t="s">
        <v>27</v>
      </c>
      <c r="N500" t="s">
        <v>36</v>
      </c>
      <c r="O500" s="2">
        <v>73907</v>
      </c>
    </row>
    <row r="501" spans="11:15" x14ac:dyDescent="0.25">
      <c r="K501" t="s">
        <v>1926</v>
      </c>
      <c r="L501" t="s">
        <v>40</v>
      </c>
      <c r="M501" t="s">
        <v>23</v>
      </c>
      <c r="N501" t="s">
        <v>44</v>
      </c>
      <c r="O501" s="2">
        <v>195385</v>
      </c>
    </row>
    <row r="502" spans="11:15" x14ac:dyDescent="0.25">
      <c r="K502" t="s">
        <v>506</v>
      </c>
      <c r="L502" t="s">
        <v>61</v>
      </c>
      <c r="M502" t="s">
        <v>43</v>
      </c>
      <c r="N502" t="s">
        <v>16</v>
      </c>
      <c r="O502" s="2">
        <v>135062</v>
      </c>
    </row>
    <row r="503" spans="11:15" x14ac:dyDescent="0.25">
      <c r="K503" t="s">
        <v>495</v>
      </c>
      <c r="L503" t="s">
        <v>64</v>
      </c>
      <c r="M503" t="s">
        <v>43</v>
      </c>
      <c r="N503" t="s">
        <v>36</v>
      </c>
      <c r="O503" s="2">
        <v>66889</v>
      </c>
    </row>
    <row r="504" spans="11:15" x14ac:dyDescent="0.25">
      <c r="K504" t="s">
        <v>140</v>
      </c>
      <c r="L504" t="s">
        <v>40</v>
      </c>
      <c r="M504" t="s">
        <v>50</v>
      </c>
      <c r="N504" t="s">
        <v>32</v>
      </c>
      <c r="O504" s="2">
        <v>199848</v>
      </c>
    </row>
    <row r="505" spans="11:15" x14ac:dyDescent="0.25">
      <c r="K505" t="s">
        <v>1778</v>
      </c>
      <c r="L505" t="s">
        <v>38</v>
      </c>
      <c r="M505" t="s">
        <v>27</v>
      </c>
      <c r="N505" t="s">
        <v>32</v>
      </c>
      <c r="O505" s="2">
        <v>92058</v>
      </c>
    </row>
    <row r="506" spans="11:15" x14ac:dyDescent="0.25">
      <c r="K506" t="s">
        <v>1214</v>
      </c>
      <c r="L506" t="s">
        <v>42</v>
      </c>
      <c r="M506" t="s">
        <v>50</v>
      </c>
      <c r="N506" t="s">
        <v>44</v>
      </c>
      <c r="O506" s="2">
        <v>73200</v>
      </c>
    </row>
    <row r="507" spans="11:15" x14ac:dyDescent="0.25">
      <c r="K507" t="s">
        <v>474</v>
      </c>
      <c r="L507" t="s">
        <v>14</v>
      </c>
      <c r="M507" t="s">
        <v>27</v>
      </c>
      <c r="N507" t="s">
        <v>44</v>
      </c>
      <c r="O507" s="2">
        <v>199808</v>
      </c>
    </row>
    <row r="508" spans="11:15" x14ac:dyDescent="0.25">
      <c r="K508" t="s">
        <v>536</v>
      </c>
      <c r="L508" t="s">
        <v>61</v>
      </c>
      <c r="M508" t="s">
        <v>15</v>
      </c>
      <c r="N508" t="s">
        <v>36</v>
      </c>
      <c r="O508" s="2">
        <v>141899</v>
      </c>
    </row>
    <row r="509" spans="11:15" x14ac:dyDescent="0.25">
      <c r="K509" t="s">
        <v>1756</v>
      </c>
      <c r="L509" t="s">
        <v>40</v>
      </c>
      <c r="M509" t="s">
        <v>43</v>
      </c>
      <c r="N509" t="s">
        <v>32</v>
      </c>
      <c r="O509" s="2">
        <v>153961</v>
      </c>
    </row>
    <row r="510" spans="11:15" x14ac:dyDescent="0.25">
      <c r="K510" t="s">
        <v>814</v>
      </c>
      <c r="L510" t="s">
        <v>14</v>
      </c>
      <c r="M510" t="s">
        <v>15</v>
      </c>
      <c r="N510" t="s">
        <v>32</v>
      </c>
      <c r="O510" s="2">
        <v>247939</v>
      </c>
    </row>
    <row r="511" spans="11:15" x14ac:dyDescent="0.25">
      <c r="K511" t="s">
        <v>731</v>
      </c>
      <c r="L511" t="s">
        <v>98</v>
      </c>
      <c r="M511" t="s">
        <v>27</v>
      </c>
      <c r="N511" t="s">
        <v>36</v>
      </c>
      <c r="O511" s="2">
        <v>87536</v>
      </c>
    </row>
    <row r="512" spans="11:15" x14ac:dyDescent="0.25">
      <c r="K512" t="s">
        <v>1351</v>
      </c>
      <c r="L512" t="s">
        <v>14</v>
      </c>
      <c r="M512" t="s">
        <v>27</v>
      </c>
      <c r="N512" t="s">
        <v>36</v>
      </c>
      <c r="O512" s="2">
        <v>221592</v>
      </c>
    </row>
    <row r="513" spans="11:15" x14ac:dyDescent="0.25">
      <c r="K513" t="s">
        <v>1135</v>
      </c>
      <c r="L513" t="s">
        <v>94</v>
      </c>
      <c r="M513" t="s">
        <v>50</v>
      </c>
      <c r="N513" t="s">
        <v>36</v>
      </c>
      <c r="O513" s="2">
        <v>59646</v>
      </c>
    </row>
    <row r="514" spans="11:15" x14ac:dyDescent="0.25">
      <c r="K514" t="s">
        <v>928</v>
      </c>
      <c r="L514" t="s">
        <v>62</v>
      </c>
      <c r="M514" t="s">
        <v>43</v>
      </c>
      <c r="N514" t="s">
        <v>32</v>
      </c>
      <c r="O514" s="2">
        <v>115417</v>
      </c>
    </row>
    <row r="515" spans="11:15" x14ac:dyDescent="0.25">
      <c r="K515" t="s">
        <v>1421</v>
      </c>
      <c r="L515" t="s">
        <v>64</v>
      </c>
      <c r="M515" t="s">
        <v>65</v>
      </c>
      <c r="N515" t="s">
        <v>44</v>
      </c>
      <c r="O515" s="2">
        <v>61410</v>
      </c>
    </row>
    <row r="516" spans="11:15" x14ac:dyDescent="0.25">
      <c r="K516" t="s">
        <v>1941</v>
      </c>
      <c r="L516" t="s">
        <v>14</v>
      </c>
      <c r="M516" t="s">
        <v>23</v>
      </c>
      <c r="N516" t="s">
        <v>32</v>
      </c>
      <c r="O516" s="2">
        <v>190512</v>
      </c>
    </row>
    <row r="517" spans="11:15" x14ac:dyDescent="0.25">
      <c r="K517" t="s">
        <v>737</v>
      </c>
      <c r="L517" t="s">
        <v>40</v>
      </c>
      <c r="M517" t="s">
        <v>31</v>
      </c>
      <c r="N517" t="s">
        <v>44</v>
      </c>
      <c r="O517" s="2">
        <v>183161</v>
      </c>
    </row>
    <row r="518" spans="11:15" x14ac:dyDescent="0.25">
      <c r="K518" t="s">
        <v>1027</v>
      </c>
      <c r="L518" t="s">
        <v>98</v>
      </c>
      <c r="M518" t="s">
        <v>27</v>
      </c>
      <c r="N518" t="s">
        <v>44</v>
      </c>
      <c r="O518" s="2">
        <v>67976</v>
      </c>
    </row>
    <row r="519" spans="11:15" x14ac:dyDescent="0.25">
      <c r="K519" t="s">
        <v>449</v>
      </c>
      <c r="L519" t="s">
        <v>40</v>
      </c>
      <c r="M519" t="s">
        <v>23</v>
      </c>
      <c r="N519" t="s">
        <v>44</v>
      </c>
      <c r="O519" s="2">
        <v>152239</v>
      </c>
    </row>
    <row r="520" spans="11:15" x14ac:dyDescent="0.25">
      <c r="K520" t="s">
        <v>718</v>
      </c>
      <c r="L520" t="s">
        <v>97</v>
      </c>
      <c r="M520" t="s">
        <v>31</v>
      </c>
      <c r="N520" t="s">
        <v>32</v>
      </c>
      <c r="O520" s="2">
        <v>95061</v>
      </c>
    </row>
    <row r="521" spans="11:15" x14ac:dyDescent="0.25">
      <c r="K521" t="s">
        <v>756</v>
      </c>
      <c r="L521" t="s">
        <v>84</v>
      </c>
      <c r="M521" t="s">
        <v>31</v>
      </c>
      <c r="N521" t="s">
        <v>36</v>
      </c>
      <c r="O521" s="2">
        <v>113987</v>
      </c>
    </row>
    <row r="522" spans="11:15" x14ac:dyDescent="0.25">
      <c r="K522" t="s">
        <v>1922</v>
      </c>
      <c r="L522" t="s">
        <v>40</v>
      </c>
      <c r="M522" t="s">
        <v>43</v>
      </c>
      <c r="N522" t="s">
        <v>16</v>
      </c>
      <c r="O522" s="2">
        <v>151556</v>
      </c>
    </row>
    <row r="523" spans="11:15" x14ac:dyDescent="0.25">
      <c r="K523" t="s">
        <v>540</v>
      </c>
      <c r="L523" t="s">
        <v>97</v>
      </c>
      <c r="M523" t="s">
        <v>31</v>
      </c>
      <c r="N523" t="s">
        <v>16</v>
      </c>
      <c r="O523" s="2">
        <v>116878</v>
      </c>
    </row>
    <row r="524" spans="11:15" x14ac:dyDescent="0.25">
      <c r="K524" t="s">
        <v>1575</v>
      </c>
      <c r="L524" t="s">
        <v>61</v>
      </c>
      <c r="M524" t="s">
        <v>15</v>
      </c>
      <c r="N524" t="s">
        <v>44</v>
      </c>
      <c r="O524" s="2">
        <v>142878</v>
      </c>
    </row>
    <row r="525" spans="11:15" x14ac:dyDescent="0.25">
      <c r="K525" t="s">
        <v>676</v>
      </c>
      <c r="L525" t="s">
        <v>14</v>
      </c>
      <c r="M525" t="s">
        <v>43</v>
      </c>
      <c r="N525" t="s">
        <v>44</v>
      </c>
      <c r="O525" s="2">
        <v>242919</v>
      </c>
    </row>
    <row r="526" spans="11:15" x14ac:dyDescent="0.25">
      <c r="K526" t="s">
        <v>538</v>
      </c>
      <c r="L526" t="s">
        <v>64</v>
      </c>
      <c r="M526" t="s">
        <v>43</v>
      </c>
      <c r="N526" t="s">
        <v>32</v>
      </c>
      <c r="O526" s="2">
        <v>64847</v>
      </c>
    </row>
    <row r="527" spans="11:15" x14ac:dyDescent="0.25">
      <c r="K527" t="s">
        <v>653</v>
      </c>
      <c r="L527" t="s">
        <v>129</v>
      </c>
      <c r="M527" t="s">
        <v>31</v>
      </c>
      <c r="N527" t="s">
        <v>36</v>
      </c>
      <c r="O527" s="2">
        <v>75819</v>
      </c>
    </row>
    <row r="528" spans="11:15" x14ac:dyDescent="0.25">
      <c r="K528" t="s">
        <v>1025</v>
      </c>
      <c r="L528" t="s">
        <v>61</v>
      </c>
      <c r="M528" t="s">
        <v>65</v>
      </c>
      <c r="N528" t="s">
        <v>44</v>
      </c>
      <c r="O528" s="2">
        <v>159031</v>
      </c>
    </row>
    <row r="529" spans="11:15" x14ac:dyDescent="0.25">
      <c r="K529" t="s">
        <v>1844</v>
      </c>
      <c r="L529" t="s">
        <v>40</v>
      </c>
      <c r="M529" t="s">
        <v>23</v>
      </c>
      <c r="N529" t="s">
        <v>44</v>
      </c>
      <c r="O529" s="2">
        <v>198176</v>
      </c>
    </row>
    <row r="530" spans="11:15" x14ac:dyDescent="0.25">
      <c r="K530" t="s">
        <v>1008</v>
      </c>
      <c r="L530" t="s">
        <v>129</v>
      </c>
      <c r="M530" t="s">
        <v>31</v>
      </c>
      <c r="N530" t="s">
        <v>44</v>
      </c>
      <c r="O530" s="2">
        <v>85870</v>
      </c>
    </row>
    <row r="531" spans="11:15" x14ac:dyDescent="0.25">
      <c r="K531" t="s">
        <v>1501</v>
      </c>
      <c r="L531" t="s">
        <v>61</v>
      </c>
      <c r="M531" t="s">
        <v>43</v>
      </c>
      <c r="N531" t="s">
        <v>36</v>
      </c>
      <c r="O531" s="2">
        <v>121480</v>
      </c>
    </row>
    <row r="532" spans="11:15" x14ac:dyDescent="0.25">
      <c r="K532" t="s">
        <v>1375</v>
      </c>
      <c r="L532" t="s">
        <v>61</v>
      </c>
      <c r="M532" t="s">
        <v>15</v>
      </c>
      <c r="N532" t="s">
        <v>32</v>
      </c>
      <c r="O532" s="2">
        <v>126277</v>
      </c>
    </row>
    <row r="533" spans="11:15" x14ac:dyDescent="0.25">
      <c r="K533" t="s">
        <v>872</v>
      </c>
      <c r="L533" t="s">
        <v>14</v>
      </c>
      <c r="M533" t="s">
        <v>31</v>
      </c>
      <c r="N533" t="s">
        <v>44</v>
      </c>
      <c r="O533" s="2">
        <v>222941</v>
      </c>
    </row>
    <row r="534" spans="11:15" x14ac:dyDescent="0.25">
      <c r="K534" t="s">
        <v>418</v>
      </c>
      <c r="L534" t="s">
        <v>94</v>
      </c>
      <c r="M534" t="s">
        <v>50</v>
      </c>
      <c r="N534" t="s">
        <v>32</v>
      </c>
      <c r="O534" s="2">
        <v>50994</v>
      </c>
    </row>
    <row r="535" spans="11:15" x14ac:dyDescent="0.25">
      <c r="K535" t="s">
        <v>1223</v>
      </c>
      <c r="L535" t="s">
        <v>64</v>
      </c>
      <c r="M535" t="s">
        <v>15</v>
      </c>
      <c r="N535" t="s">
        <v>36</v>
      </c>
      <c r="O535" s="2">
        <v>64364</v>
      </c>
    </row>
    <row r="536" spans="11:15" x14ac:dyDescent="0.25">
      <c r="K536" t="s">
        <v>1172</v>
      </c>
      <c r="L536" t="s">
        <v>55</v>
      </c>
      <c r="M536" t="s">
        <v>27</v>
      </c>
      <c r="N536" t="s">
        <v>16</v>
      </c>
      <c r="O536" s="2">
        <v>80055</v>
      </c>
    </row>
    <row r="537" spans="11:15" x14ac:dyDescent="0.25">
      <c r="K537" t="s">
        <v>1891</v>
      </c>
      <c r="L537" t="s">
        <v>61</v>
      </c>
      <c r="M537" t="s">
        <v>23</v>
      </c>
      <c r="N537" t="s">
        <v>16</v>
      </c>
      <c r="O537" s="2">
        <v>135558</v>
      </c>
    </row>
    <row r="538" spans="11:15" x14ac:dyDescent="0.25">
      <c r="K538" t="s">
        <v>1889</v>
      </c>
      <c r="L538" t="s">
        <v>14</v>
      </c>
      <c r="M538" t="s">
        <v>23</v>
      </c>
      <c r="N538" t="s">
        <v>32</v>
      </c>
      <c r="O538" s="2">
        <v>181247</v>
      </c>
    </row>
    <row r="539" spans="11:15" x14ac:dyDescent="0.25">
      <c r="K539" t="s">
        <v>1789</v>
      </c>
      <c r="L539" t="s">
        <v>35</v>
      </c>
      <c r="M539" t="s">
        <v>27</v>
      </c>
      <c r="N539" t="s">
        <v>36</v>
      </c>
      <c r="O539" s="2">
        <v>61944</v>
      </c>
    </row>
    <row r="540" spans="11:15" x14ac:dyDescent="0.25">
      <c r="K540" t="s">
        <v>1201</v>
      </c>
      <c r="L540" t="s">
        <v>62</v>
      </c>
      <c r="M540" t="s">
        <v>27</v>
      </c>
      <c r="N540" t="s">
        <v>16</v>
      </c>
      <c r="O540" s="2">
        <v>127559</v>
      </c>
    </row>
    <row r="541" spans="11:15" x14ac:dyDescent="0.25">
      <c r="K541" t="s">
        <v>999</v>
      </c>
      <c r="L541" t="s">
        <v>61</v>
      </c>
      <c r="M541" t="s">
        <v>65</v>
      </c>
      <c r="N541" t="s">
        <v>16</v>
      </c>
      <c r="O541" s="2">
        <v>142628</v>
      </c>
    </row>
    <row r="542" spans="11:15" x14ac:dyDescent="0.25">
      <c r="K542" t="s">
        <v>1517</v>
      </c>
      <c r="L542" t="s">
        <v>62</v>
      </c>
      <c r="M542" t="s">
        <v>43</v>
      </c>
      <c r="N542" t="s">
        <v>36</v>
      </c>
      <c r="O542" s="2">
        <v>108134</v>
      </c>
    </row>
    <row r="543" spans="11:15" x14ac:dyDescent="0.25">
      <c r="K543" t="s">
        <v>1193</v>
      </c>
      <c r="L543" t="s">
        <v>61</v>
      </c>
      <c r="M543" t="s">
        <v>23</v>
      </c>
      <c r="N543" t="s">
        <v>32</v>
      </c>
      <c r="O543" s="2">
        <v>150855</v>
      </c>
    </row>
    <row r="544" spans="11:15" x14ac:dyDescent="0.25">
      <c r="K544" t="s">
        <v>889</v>
      </c>
      <c r="L544" t="s">
        <v>97</v>
      </c>
      <c r="M544" t="s">
        <v>31</v>
      </c>
      <c r="N544" t="s">
        <v>44</v>
      </c>
      <c r="O544" s="2">
        <v>83756</v>
      </c>
    </row>
    <row r="545" spans="11:15" x14ac:dyDescent="0.25">
      <c r="K545" t="s">
        <v>318</v>
      </c>
      <c r="L545" t="s">
        <v>62</v>
      </c>
      <c r="M545" t="s">
        <v>23</v>
      </c>
      <c r="N545" t="s">
        <v>32</v>
      </c>
      <c r="O545" s="2">
        <v>101143</v>
      </c>
    </row>
    <row r="546" spans="11:15" x14ac:dyDescent="0.25">
      <c r="K546" t="s">
        <v>1928</v>
      </c>
      <c r="L546" t="s">
        <v>76</v>
      </c>
      <c r="M546" t="s">
        <v>27</v>
      </c>
      <c r="N546" t="s">
        <v>44</v>
      </c>
      <c r="O546" s="2">
        <v>52693</v>
      </c>
    </row>
    <row r="547" spans="11:15" x14ac:dyDescent="0.25">
      <c r="K547" t="s">
        <v>634</v>
      </c>
      <c r="L547" t="s">
        <v>30</v>
      </c>
      <c r="M547" t="s">
        <v>31</v>
      </c>
      <c r="N547" t="s">
        <v>44</v>
      </c>
      <c r="O547" s="2">
        <v>80950</v>
      </c>
    </row>
    <row r="548" spans="11:15" x14ac:dyDescent="0.25">
      <c r="K548" t="s">
        <v>1490</v>
      </c>
      <c r="L548" t="s">
        <v>91</v>
      </c>
      <c r="M548" t="s">
        <v>27</v>
      </c>
      <c r="N548" t="s">
        <v>32</v>
      </c>
      <c r="O548" s="2">
        <v>91399</v>
      </c>
    </row>
    <row r="549" spans="11:15" x14ac:dyDescent="0.25">
      <c r="K549" t="s">
        <v>698</v>
      </c>
      <c r="L549" t="s">
        <v>62</v>
      </c>
      <c r="M549" t="s">
        <v>43</v>
      </c>
      <c r="N549" t="s">
        <v>16</v>
      </c>
      <c r="O549" s="2">
        <v>100099</v>
      </c>
    </row>
    <row r="550" spans="11:15" x14ac:dyDescent="0.25">
      <c r="K550" t="s">
        <v>1093</v>
      </c>
      <c r="L550" t="s">
        <v>86</v>
      </c>
      <c r="M550" t="s">
        <v>31</v>
      </c>
      <c r="N550" t="s">
        <v>36</v>
      </c>
      <c r="O550" s="2">
        <v>65566</v>
      </c>
    </row>
    <row r="551" spans="11:15" x14ac:dyDescent="0.25">
      <c r="K551" t="s">
        <v>1670</v>
      </c>
      <c r="L551" t="s">
        <v>38</v>
      </c>
      <c r="M551" t="s">
        <v>27</v>
      </c>
      <c r="N551" t="s">
        <v>16</v>
      </c>
      <c r="O551" s="2">
        <v>99335</v>
      </c>
    </row>
    <row r="552" spans="11:15" x14ac:dyDescent="0.25">
      <c r="K552" t="s">
        <v>1372</v>
      </c>
      <c r="L552" t="s">
        <v>68</v>
      </c>
      <c r="M552" t="s">
        <v>65</v>
      </c>
      <c r="N552" t="s">
        <v>36</v>
      </c>
      <c r="O552" s="2">
        <v>56350</v>
      </c>
    </row>
    <row r="553" spans="11:15" x14ac:dyDescent="0.25">
      <c r="K553" t="s">
        <v>953</v>
      </c>
      <c r="L553" t="s">
        <v>56</v>
      </c>
      <c r="M553" t="s">
        <v>27</v>
      </c>
      <c r="N553" t="s">
        <v>36</v>
      </c>
      <c r="O553" s="2">
        <v>67398</v>
      </c>
    </row>
    <row r="554" spans="11:15" x14ac:dyDescent="0.25">
      <c r="K554" t="s">
        <v>473</v>
      </c>
      <c r="L554" t="s">
        <v>62</v>
      </c>
      <c r="M554" t="s">
        <v>43</v>
      </c>
      <c r="N554" t="s">
        <v>44</v>
      </c>
      <c r="O554" s="2">
        <v>113135</v>
      </c>
    </row>
    <row r="555" spans="11:15" x14ac:dyDescent="0.25">
      <c r="K555" t="s">
        <v>632</v>
      </c>
      <c r="L555" t="s">
        <v>14</v>
      </c>
      <c r="M555" t="s">
        <v>23</v>
      </c>
      <c r="N555" t="s">
        <v>36</v>
      </c>
      <c r="O555" s="2">
        <v>211291</v>
      </c>
    </row>
    <row r="556" spans="11:15" x14ac:dyDescent="0.25">
      <c r="K556" t="s">
        <v>1413</v>
      </c>
      <c r="L556" t="s">
        <v>97</v>
      </c>
      <c r="M556" t="s">
        <v>31</v>
      </c>
      <c r="N556" t="s">
        <v>16</v>
      </c>
      <c r="O556" s="2">
        <v>87359</v>
      </c>
    </row>
    <row r="557" spans="11:15" x14ac:dyDescent="0.25">
      <c r="K557" t="s">
        <v>885</v>
      </c>
      <c r="L557" t="s">
        <v>40</v>
      </c>
      <c r="M557" t="s">
        <v>15</v>
      </c>
      <c r="N557" t="s">
        <v>16</v>
      </c>
      <c r="O557" s="2">
        <v>155320</v>
      </c>
    </row>
    <row r="558" spans="11:15" x14ac:dyDescent="0.25">
      <c r="K558" t="s">
        <v>841</v>
      </c>
      <c r="L558" t="s">
        <v>14</v>
      </c>
      <c r="M558" t="s">
        <v>27</v>
      </c>
      <c r="N558" t="s">
        <v>44</v>
      </c>
      <c r="O558" s="2">
        <v>192749</v>
      </c>
    </row>
    <row r="559" spans="11:15" x14ac:dyDescent="0.25">
      <c r="K559" t="s">
        <v>1253</v>
      </c>
      <c r="L559" t="s">
        <v>59</v>
      </c>
      <c r="M559" t="s">
        <v>31</v>
      </c>
      <c r="N559" t="s">
        <v>44</v>
      </c>
      <c r="O559" s="2">
        <v>115854</v>
      </c>
    </row>
    <row r="560" spans="11:15" x14ac:dyDescent="0.25">
      <c r="K560" t="s">
        <v>1513</v>
      </c>
      <c r="L560" t="s">
        <v>68</v>
      </c>
      <c r="M560" t="s">
        <v>65</v>
      </c>
      <c r="N560" t="s">
        <v>36</v>
      </c>
      <c r="O560" s="2">
        <v>45819</v>
      </c>
    </row>
    <row r="561" spans="11:15" x14ac:dyDescent="0.25">
      <c r="K561" t="s">
        <v>1412</v>
      </c>
      <c r="L561" t="s">
        <v>40</v>
      </c>
      <c r="M561" t="s">
        <v>43</v>
      </c>
      <c r="N561" t="s">
        <v>36</v>
      </c>
      <c r="O561" s="2">
        <v>150577</v>
      </c>
    </row>
    <row r="562" spans="11:15" x14ac:dyDescent="0.25">
      <c r="K562" t="s">
        <v>1885</v>
      </c>
      <c r="L562" t="s">
        <v>40</v>
      </c>
      <c r="M562" t="s">
        <v>23</v>
      </c>
      <c r="N562" t="s">
        <v>44</v>
      </c>
      <c r="O562" s="2">
        <v>177443</v>
      </c>
    </row>
    <row r="563" spans="11:15" x14ac:dyDescent="0.25">
      <c r="K563" t="s">
        <v>784</v>
      </c>
      <c r="L563" t="s">
        <v>14</v>
      </c>
      <c r="M563" t="s">
        <v>65</v>
      </c>
      <c r="N563" t="s">
        <v>32</v>
      </c>
      <c r="O563" s="2">
        <v>258426</v>
      </c>
    </row>
    <row r="564" spans="11:15" x14ac:dyDescent="0.25">
      <c r="K564" t="s">
        <v>1148</v>
      </c>
      <c r="L564" t="s">
        <v>14</v>
      </c>
      <c r="M564" t="s">
        <v>43</v>
      </c>
      <c r="N564" t="s">
        <v>32</v>
      </c>
      <c r="O564" s="2">
        <v>223055</v>
      </c>
    </row>
    <row r="565" spans="11:15" x14ac:dyDescent="0.25">
      <c r="K565" t="s">
        <v>1832</v>
      </c>
      <c r="L565" t="s">
        <v>62</v>
      </c>
      <c r="M565" t="s">
        <v>23</v>
      </c>
      <c r="N565" t="s">
        <v>44</v>
      </c>
      <c r="O565" s="2">
        <v>117226</v>
      </c>
    </row>
    <row r="566" spans="11:15" x14ac:dyDescent="0.25">
      <c r="K566" t="s">
        <v>855</v>
      </c>
      <c r="L566" t="s">
        <v>42</v>
      </c>
      <c r="M566" t="s">
        <v>65</v>
      </c>
      <c r="N566" t="s">
        <v>36</v>
      </c>
      <c r="O566" s="2">
        <v>78056</v>
      </c>
    </row>
    <row r="567" spans="11:15" x14ac:dyDescent="0.25">
      <c r="K567" t="s">
        <v>924</v>
      </c>
      <c r="L567" t="s">
        <v>14</v>
      </c>
      <c r="M567" t="s">
        <v>27</v>
      </c>
      <c r="N567" t="s">
        <v>16</v>
      </c>
      <c r="O567" s="2">
        <v>215388</v>
      </c>
    </row>
    <row r="568" spans="11:15" x14ac:dyDescent="0.25">
      <c r="K568" t="s">
        <v>1807</v>
      </c>
      <c r="L568" t="s">
        <v>22</v>
      </c>
      <c r="M568" t="s">
        <v>23</v>
      </c>
      <c r="N568" t="s">
        <v>44</v>
      </c>
      <c r="O568" s="2">
        <v>67299</v>
      </c>
    </row>
    <row r="569" spans="11:15" x14ac:dyDescent="0.25">
      <c r="K569" t="s">
        <v>1760</v>
      </c>
      <c r="L569" t="s">
        <v>91</v>
      </c>
      <c r="M569" t="s">
        <v>27</v>
      </c>
      <c r="N569" t="s">
        <v>44</v>
      </c>
      <c r="O569" s="2">
        <v>74170</v>
      </c>
    </row>
    <row r="570" spans="11:15" x14ac:dyDescent="0.25">
      <c r="K570" t="s">
        <v>1294</v>
      </c>
      <c r="L570" t="s">
        <v>88</v>
      </c>
      <c r="M570" t="s">
        <v>27</v>
      </c>
      <c r="N570" t="s">
        <v>32</v>
      </c>
      <c r="O570" s="2">
        <v>90901</v>
      </c>
    </row>
    <row r="571" spans="11:15" x14ac:dyDescent="0.25">
      <c r="K571" t="s">
        <v>1316</v>
      </c>
      <c r="L571" t="s">
        <v>61</v>
      </c>
      <c r="M571" t="s">
        <v>65</v>
      </c>
      <c r="N571" t="s">
        <v>44</v>
      </c>
      <c r="O571" s="2">
        <v>124774</v>
      </c>
    </row>
    <row r="572" spans="11:15" x14ac:dyDescent="0.25">
      <c r="K572" t="s">
        <v>806</v>
      </c>
      <c r="L572" t="s">
        <v>61</v>
      </c>
      <c r="M572" t="s">
        <v>15</v>
      </c>
      <c r="N572" t="s">
        <v>36</v>
      </c>
      <c r="O572" s="2">
        <v>157474</v>
      </c>
    </row>
    <row r="573" spans="11:15" x14ac:dyDescent="0.25">
      <c r="K573" t="s">
        <v>1644</v>
      </c>
      <c r="L573" t="s">
        <v>73</v>
      </c>
      <c r="M573" t="s">
        <v>27</v>
      </c>
      <c r="N573" t="s">
        <v>36</v>
      </c>
      <c r="O573" s="2">
        <v>40124</v>
      </c>
    </row>
    <row r="574" spans="11:15" x14ac:dyDescent="0.25">
      <c r="K574" t="s">
        <v>1317</v>
      </c>
      <c r="L574" t="s">
        <v>40</v>
      </c>
      <c r="M574" t="s">
        <v>43</v>
      </c>
      <c r="N574" t="s">
        <v>32</v>
      </c>
      <c r="O574" s="2">
        <v>157070</v>
      </c>
    </row>
    <row r="575" spans="11:15" x14ac:dyDescent="0.25">
      <c r="K575" t="s">
        <v>1627</v>
      </c>
      <c r="L575" t="s">
        <v>62</v>
      </c>
      <c r="M575" t="s">
        <v>23</v>
      </c>
      <c r="N575" t="s">
        <v>16</v>
      </c>
      <c r="O575" s="2">
        <v>118253</v>
      </c>
    </row>
    <row r="576" spans="11:15" x14ac:dyDescent="0.25">
      <c r="K576" t="s">
        <v>471</v>
      </c>
      <c r="L576" t="s">
        <v>26</v>
      </c>
      <c r="M576" t="s">
        <v>27</v>
      </c>
      <c r="N576" t="s">
        <v>32</v>
      </c>
      <c r="O576" s="2">
        <v>82872</v>
      </c>
    </row>
    <row r="577" spans="11:15" x14ac:dyDescent="0.25">
      <c r="K577" t="s">
        <v>1153</v>
      </c>
      <c r="L577" t="s">
        <v>55</v>
      </c>
      <c r="M577" t="s">
        <v>27</v>
      </c>
      <c r="N577" t="s">
        <v>44</v>
      </c>
      <c r="O577" s="2">
        <v>76027</v>
      </c>
    </row>
    <row r="578" spans="11:15" x14ac:dyDescent="0.25">
      <c r="K578" t="s">
        <v>491</v>
      </c>
      <c r="L578" t="s">
        <v>64</v>
      </c>
      <c r="M578" t="s">
        <v>43</v>
      </c>
      <c r="N578" t="s">
        <v>36</v>
      </c>
      <c r="O578" s="2">
        <v>68728</v>
      </c>
    </row>
    <row r="579" spans="11:15" x14ac:dyDescent="0.25">
      <c r="K579" t="s">
        <v>577</v>
      </c>
      <c r="L579" t="s">
        <v>40</v>
      </c>
      <c r="M579" t="s">
        <v>23</v>
      </c>
      <c r="N579" t="s">
        <v>32</v>
      </c>
      <c r="O579" s="2">
        <v>199041</v>
      </c>
    </row>
    <row r="580" spans="11:15" x14ac:dyDescent="0.25">
      <c r="K580" t="s">
        <v>1420</v>
      </c>
      <c r="L580" t="s">
        <v>42</v>
      </c>
      <c r="M580" t="s">
        <v>65</v>
      </c>
      <c r="N580" t="s">
        <v>36</v>
      </c>
      <c r="O580" s="2">
        <v>92940</v>
      </c>
    </row>
    <row r="581" spans="11:15" x14ac:dyDescent="0.25">
      <c r="K581" t="s">
        <v>1826</v>
      </c>
      <c r="L581" t="s">
        <v>40</v>
      </c>
      <c r="M581" t="s">
        <v>23</v>
      </c>
      <c r="N581" t="s">
        <v>44</v>
      </c>
      <c r="O581" s="2">
        <v>198562</v>
      </c>
    </row>
    <row r="582" spans="11:15" x14ac:dyDescent="0.25">
      <c r="K582" t="s">
        <v>701</v>
      </c>
      <c r="L582" t="s">
        <v>42</v>
      </c>
      <c r="M582" t="s">
        <v>43</v>
      </c>
      <c r="N582" t="s">
        <v>44</v>
      </c>
      <c r="O582" s="2">
        <v>70996</v>
      </c>
    </row>
    <row r="583" spans="11:15" x14ac:dyDescent="0.25">
      <c r="K583" t="s">
        <v>1597</v>
      </c>
      <c r="L583" t="s">
        <v>61</v>
      </c>
      <c r="M583" t="s">
        <v>23</v>
      </c>
      <c r="N583" t="s">
        <v>36</v>
      </c>
      <c r="O583" s="2">
        <v>138808</v>
      </c>
    </row>
    <row r="584" spans="11:15" x14ac:dyDescent="0.25">
      <c r="K584" t="s">
        <v>950</v>
      </c>
      <c r="L584" t="s">
        <v>76</v>
      </c>
      <c r="M584" t="s">
        <v>27</v>
      </c>
      <c r="N584" t="s">
        <v>32</v>
      </c>
      <c r="O584" s="2">
        <v>50069</v>
      </c>
    </row>
    <row r="585" spans="11:15" x14ac:dyDescent="0.25">
      <c r="K585" t="s">
        <v>446</v>
      </c>
      <c r="L585" t="s">
        <v>68</v>
      </c>
      <c r="M585" t="s">
        <v>50</v>
      </c>
      <c r="N585" t="s">
        <v>44</v>
      </c>
      <c r="O585" s="2">
        <v>49998</v>
      </c>
    </row>
    <row r="586" spans="11:15" x14ac:dyDescent="0.25">
      <c r="K586" t="s">
        <v>1239</v>
      </c>
      <c r="L586" t="s">
        <v>30</v>
      </c>
      <c r="M586" t="s">
        <v>31</v>
      </c>
      <c r="N586" t="s">
        <v>44</v>
      </c>
      <c r="O586" s="2">
        <v>91782</v>
      </c>
    </row>
    <row r="587" spans="11:15" x14ac:dyDescent="0.25">
      <c r="K587" t="s">
        <v>1916</v>
      </c>
      <c r="L587" t="s">
        <v>62</v>
      </c>
      <c r="M587" t="s">
        <v>15</v>
      </c>
      <c r="N587" t="s">
        <v>36</v>
      </c>
      <c r="O587" s="2">
        <v>116527</v>
      </c>
    </row>
    <row r="588" spans="11:15" x14ac:dyDescent="0.25">
      <c r="K588" t="s">
        <v>786</v>
      </c>
      <c r="L588" t="s">
        <v>62</v>
      </c>
      <c r="M588" t="s">
        <v>15</v>
      </c>
      <c r="N588" t="s">
        <v>44</v>
      </c>
      <c r="O588" s="2">
        <v>125375</v>
      </c>
    </row>
    <row r="589" spans="11:15" x14ac:dyDescent="0.25">
      <c r="K589" t="s">
        <v>744</v>
      </c>
      <c r="L589" t="s">
        <v>42</v>
      </c>
      <c r="M589" t="s">
        <v>50</v>
      </c>
      <c r="N589" t="s">
        <v>32</v>
      </c>
      <c r="O589" s="2">
        <v>75119</v>
      </c>
    </row>
    <row r="590" spans="11:15" x14ac:dyDescent="0.25">
      <c r="K590" t="s">
        <v>633</v>
      </c>
      <c r="L590" t="s">
        <v>14</v>
      </c>
      <c r="M590" t="s">
        <v>50</v>
      </c>
      <c r="N590" t="s">
        <v>16</v>
      </c>
      <c r="O590" s="2">
        <v>249506</v>
      </c>
    </row>
    <row r="591" spans="11:15" x14ac:dyDescent="0.25">
      <c r="K591" t="s">
        <v>1706</v>
      </c>
      <c r="L591" t="s">
        <v>76</v>
      </c>
      <c r="M591" t="s">
        <v>27</v>
      </c>
      <c r="N591" t="s">
        <v>16</v>
      </c>
      <c r="O591" s="2">
        <v>40316</v>
      </c>
    </row>
    <row r="592" spans="11:15" x14ac:dyDescent="0.25">
      <c r="K592" t="s">
        <v>781</v>
      </c>
      <c r="L592" t="s">
        <v>77</v>
      </c>
      <c r="M592" t="s">
        <v>23</v>
      </c>
      <c r="N592" t="s">
        <v>16</v>
      </c>
      <c r="O592" s="2">
        <v>93734</v>
      </c>
    </row>
    <row r="593" spans="11:15" x14ac:dyDescent="0.25">
      <c r="K593" t="s">
        <v>1241</v>
      </c>
      <c r="L593" t="s">
        <v>56</v>
      </c>
      <c r="M593" t="s">
        <v>27</v>
      </c>
      <c r="N593" t="s">
        <v>36</v>
      </c>
      <c r="O593" s="2">
        <v>73255</v>
      </c>
    </row>
    <row r="594" spans="11:15" x14ac:dyDescent="0.25">
      <c r="K594" t="s">
        <v>603</v>
      </c>
      <c r="L594" t="s">
        <v>62</v>
      </c>
      <c r="M594" t="s">
        <v>15</v>
      </c>
      <c r="N594" t="s">
        <v>32</v>
      </c>
      <c r="O594" s="2">
        <v>103504</v>
      </c>
    </row>
    <row r="595" spans="11:15" x14ac:dyDescent="0.25">
      <c r="K595" t="s">
        <v>1655</v>
      </c>
      <c r="L595" t="s">
        <v>77</v>
      </c>
      <c r="M595" t="s">
        <v>23</v>
      </c>
      <c r="N595" t="s">
        <v>32</v>
      </c>
      <c r="O595" s="2">
        <v>75579</v>
      </c>
    </row>
    <row r="596" spans="11:15" x14ac:dyDescent="0.25">
      <c r="K596" t="s">
        <v>973</v>
      </c>
      <c r="L596" t="s">
        <v>82</v>
      </c>
      <c r="M596" t="s">
        <v>27</v>
      </c>
      <c r="N596" t="s">
        <v>36</v>
      </c>
      <c r="O596" s="2">
        <v>86774</v>
      </c>
    </row>
    <row r="597" spans="11:15" x14ac:dyDescent="0.25">
      <c r="K597" t="s">
        <v>1188</v>
      </c>
      <c r="L597" t="s">
        <v>83</v>
      </c>
      <c r="M597" t="s">
        <v>23</v>
      </c>
      <c r="N597" t="s">
        <v>36</v>
      </c>
      <c r="O597" s="2">
        <v>43001</v>
      </c>
    </row>
    <row r="598" spans="11:15" x14ac:dyDescent="0.25">
      <c r="K598" t="s">
        <v>1199</v>
      </c>
      <c r="L598" t="s">
        <v>61</v>
      </c>
      <c r="M598" t="s">
        <v>43</v>
      </c>
      <c r="N598" t="s">
        <v>16</v>
      </c>
      <c r="O598" s="2">
        <v>157057</v>
      </c>
    </row>
    <row r="599" spans="11:15" x14ac:dyDescent="0.25">
      <c r="K599" t="s">
        <v>1709</v>
      </c>
      <c r="L599" t="s">
        <v>38</v>
      </c>
      <c r="M599" t="s">
        <v>27</v>
      </c>
      <c r="N599" t="s">
        <v>36</v>
      </c>
      <c r="O599" s="2">
        <v>62335</v>
      </c>
    </row>
    <row r="600" spans="11:15" x14ac:dyDescent="0.25">
      <c r="K600" t="s">
        <v>1299</v>
      </c>
      <c r="L600" t="s">
        <v>40</v>
      </c>
      <c r="M600" t="s">
        <v>31</v>
      </c>
      <c r="N600" t="s">
        <v>32</v>
      </c>
      <c r="O600" s="2">
        <v>170164</v>
      </c>
    </row>
    <row r="601" spans="11:15" x14ac:dyDescent="0.25">
      <c r="K601" t="s">
        <v>652</v>
      </c>
      <c r="L601" t="s">
        <v>71</v>
      </c>
      <c r="M601" t="s">
        <v>27</v>
      </c>
      <c r="N601" t="s">
        <v>16</v>
      </c>
      <c r="O601" s="2">
        <v>68268</v>
      </c>
    </row>
    <row r="602" spans="11:15" x14ac:dyDescent="0.25">
      <c r="K602" t="s">
        <v>1783</v>
      </c>
      <c r="L602" t="s">
        <v>22</v>
      </c>
      <c r="M602" t="s">
        <v>23</v>
      </c>
      <c r="N602" t="s">
        <v>36</v>
      </c>
      <c r="O602" s="2">
        <v>64937</v>
      </c>
    </row>
    <row r="603" spans="11:15" x14ac:dyDescent="0.25">
      <c r="K603" t="s">
        <v>1980</v>
      </c>
      <c r="L603" t="s">
        <v>42</v>
      </c>
      <c r="M603" t="s">
        <v>15</v>
      </c>
      <c r="N603" t="s">
        <v>44</v>
      </c>
      <c r="O603" s="2">
        <v>95960</v>
      </c>
    </row>
    <row r="604" spans="11:15" x14ac:dyDescent="0.25">
      <c r="K604" t="s">
        <v>1360</v>
      </c>
      <c r="L604" t="s">
        <v>62</v>
      </c>
      <c r="M604" t="s">
        <v>23</v>
      </c>
      <c r="N604" t="s">
        <v>44</v>
      </c>
      <c r="O604" s="2">
        <v>102839</v>
      </c>
    </row>
    <row r="605" spans="11:15" x14ac:dyDescent="0.25">
      <c r="K605" t="s">
        <v>546</v>
      </c>
      <c r="L605" t="s">
        <v>40</v>
      </c>
      <c r="M605" t="s">
        <v>65</v>
      </c>
      <c r="N605" t="s">
        <v>44</v>
      </c>
      <c r="O605" s="2">
        <v>180664</v>
      </c>
    </row>
    <row r="606" spans="11:15" x14ac:dyDescent="0.25">
      <c r="K606" t="s">
        <v>225</v>
      </c>
      <c r="L606" t="s">
        <v>83</v>
      </c>
      <c r="M606" t="s">
        <v>23</v>
      </c>
      <c r="N606" t="s">
        <v>44</v>
      </c>
      <c r="O606" s="2">
        <v>48510</v>
      </c>
    </row>
    <row r="607" spans="11:15" x14ac:dyDescent="0.25">
      <c r="K607" t="s">
        <v>1621</v>
      </c>
      <c r="L607" t="s">
        <v>61</v>
      </c>
      <c r="M607" t="s">
        <v>15</v>
      </c>
      <c r="N607" t="s">
        <v>36</v>
      </c>
      <c r="O607" s="2">
        <v>128703</v>
      </c>
    </row>
    <row r="608" spans="11:15" x14ac:dyDescent="0.25">
      <c r="L608" t="s">
        <v>98</v>
      </c>
      <c r="M608" t="s">
        <v>27</v>
      </c>
      <c r="N608" t="s">
        <v>16</v>
      </c>
      <c r="O608" s="2">
        <v>87851</v>
      </c>
    </row>
    <row r="609" spans="11:15" x14ac:dyDescent="0.25">
      <c r="K609" t="s">
        <v>1725</v>
      </c>
      <c r="L609" t="s">
        <v>69</v>
      </c>
      <c r="M609" t="s">
        <v>31</v>
      </c>
      <c r="N609" t="s">
        <v>32</v>
      </c>
      <c r="O609" s="2">
        <v>96313</v>
      </c>
    </row>
    <row r="610" spans="11:15" x14ac:dyDescent="0.25">
      <c r="K610" t="s">
        <v>1189</v>
      </c>
      <c r="L610" t="s">
        <v>56</v>
      </c>
      <c r="M610" t="s">
        <v>27</v>
      </c>
      <c r="N610" t="s">
        <v>36</v>
      </c>
      <c r="O610" s="2">
        <v>85120</v>
      </c>
    </row>
    <row r="611" spans="11:15" x14ac:dyDescent="0.25">
      <c r="K611" t="s">
        <v>1435</v>
      </c>
      <c r="L611" t="s">
        <v>42</v>
      </c>
      <c r="M611" t="s">
        <v>15</v>
      </c>
      <c r="N611" t="s">
        <v>32</v>
      </c>
      <c r="O611" s="2">
        <v>80700</v>
      </c>
    </row>
    <row r="612" spans="11:15" x14ac:dyDescent="0.25">
      <c r="K612" t="s">
        <v>879</v>
      </c>
      <c r="L612" t="s">
        <v>61</v>
      </c>
      <c r="M612" t="s">
        <v>43</v>
      </c>
      <c r="N612" t="s">
        <v>44</v>
      </c>
      <c r="O612" s="2">
        <v>148485</v>
      </c>
    </row>
    <row r="613" spans="11:15" x14ac:dyDescent="0.25">
      <c r="K613" t="s">
        <v>1061</v>
      </c>
      <c r="L613" t="s">
        <v>42</v>
      </c>
      <c r="M613" t="s">
        <v>43</v>
      </c>
      <c r="N613" t="s">
        <v>16</v>
      </c>
      <c r="O613" s="2">
        <v>91280</v>
      </c>
    </row>
    <row r="614" spans="11:15" x14ac:dyDescent="0.25">
      <c r="K614" t="s">
        <v>1526</v>
      </c>
      <c r="L614" t="s">
        <v>64</v>
      </c>
      <c r="M614" t="s">
        <v>43</v>
      </c>
      <c r="N614" t="s">
        <v>36</v>
      </c>
      <c r="O614" s="2">
        <v>59833</v>
      </c>
    </row>
    <row r="615" spans="11:15" x14ac:dyDescent="0.25">
      <c r="K615" t="s">
        <v>444</v>
      </c>
      <c r="L615" t="s">
        <v>40</v>
      </c>
      <c r="M615" t="s">
        <v>27</v>
      </c>
      <c r="N615" t="s">
        <v>16</v>
      </c>
      <c r="O615" s="2">
        <v>172787</v>
      </c>
    </row>
    <row r="616" spans="11:15" x14ac:dyDescent="0.25">
      <c r="K616" t="s">
        <v>1394</v>
      </c>
      <c r="L616" t="s">
        <v>14</v>
      </c>
      <c r="M616" t="s">
        <v>15</v>
      </c>
      <c r="N616" t="s">
        <v>16</v>
      </c>
      <c r="O616" s="2">
        <v>223404</v>
      </c>
    </row>
    <row r="617" spans="11:15" x14ac:dyDescent="0.25">
      <c r="K617" t="s">
        <v>742</v>
      </c>
      <c r="L617" t="s">
        <v>62</v>
      </c>
      <c r="M617" t="s">
        <v>23</v>
      </c>
      <c r="N617" t="s">
        <v>16</v>
      </c>
      <c r="O617" s="2">
        <v>120660</v>
      </c>
    </row>
    <row r="618" spans="11:15" x14ac:dyDescent="0.25">
      <c r="K618" t="s">
        <v>1666</v>
      </c>
      <c r="L618" t="s">
        <v>62</v>
      </c>
      <c r="M618" t="s">
        <v>15</v>
      </c>
      <c r="N618" t="s">
        <v>44</v>
      </c>
      <c r="O618" s="2">
        <v>106578</v>
      </c>
    </row>
    <row r="619" spans="11:15" x14ac:dyDescent="0.25">
      <c r="K619" t="s">
        <v>1139</v>
      </c>
      <c r="L619" t="s">
        <v>40</v>
      </c>
      <c r="M619" t="s">
        <v>43</v>
      </c>
      <c r="N619" t="s">
        <v>32</v>
      </c>
      <c r="O619" s="2">
        <v>168846</v>
      </c>
    </row>
    <row r="620" spans="11:15" x14ac:dyDescent="0.25">
      <c r="K620" t="s">
        <v>1529</v>
      </c>
      <c r="L620" t="s">
        <v>62</v>
      </c>
      <c r="M620" t="s">
        <v>50</v>
      </c>
      <c r="N620" t="s">
        <v>32</v>
      </c>
      <c r="O620" s="2">
        <v>102440</v>
      </c>
    </row>
    <row r="621" spans="11:15" x14ac:dyDescent="0.25">
      <c r="K621" t="s">
        <v>1042</v>
      </c>
      <c r="L621" t="s">
        <v>40</v>
      </c>
      <c r="M621" t="s">
        <v>43</v>
      </c>
      <c r="N621" t="s">
        <v>16</v>
      </c>
      <c r="O621" s="2">
        <v>191807</v>
      </c>
    </row>
    <row r="622" spans="11:15" x14ac:dyDescent="0.25">
      <c r="K622" t="s">
        <v>978</v>
      </c>
      <c r="L622" t="s">
        <v>77</v>
      </c>
      <c r="M622" t="s">
        <v>23</v>
      </c>
      <c r="N622" t="s">
        <v>44</v>
      </c>
      <c r="O622" s="2">
        <v>72303</v>
      </c>
    </row>
    <row r="623" spans="11:15" x14ac:dyDescent="0.25">
      <c r="K623" t="s">
        <v>667</v>
      </c>
      <c r="L623" t="s">
        <v>62</v>
      </c>
      <c r="M623" t="s">
        <v>65</v>
      </c>
      <c r="N623" t="s">
        <v>16</v>
      </c>
      <c r="O623" s="2">
        <v>115798</v>
      </c>
    </row>
    <row r="624" spans="11:15" x14ac:dyDescent="0.25">
      <c r="K624" t="s">
        <v>487</v>
      </c>
      <c r="L624" t="s">
        <v>40</v>
      </c>
      <c r="M624" t="s">
        <v>31</v>
      </c>
      <c r="N624" t="s">
        <v>36</v>
      </c>
      <c r="O624" s="2">
        <v>189420</v>
      </c>
    </row>
    <row r="625" spans="11:15" x14ac:dyDescent="0.25">
      <c r="K625" t="s">
        <v>306</v>
      </c>
      <c r="L625" t="s">
        <v>88</v>
      </c>
      <c r="M625" t="s">
        <v>27</v>
      </c>
      <c r="N625" t="s">
        <v>44</v>
      </c>
      <c r="O625" s="2">
        <v>76912</v>
      </c>
    </row>
    <row r="626" spans="11:15" x14ac:dyDescent="0.25">
      <c r="K626" t="s">
        <v>1373</v>
      </c>
      <c r="L626" t="s">
        <v>61</v>
      </c>
      <c r="M626" t="s">
        <v>15</v>
      </c>
      <c r="N626" t="s">
        <v>16</v>
      </c>
      <c r="O626" s="2">
        <v>149761</v>
      </c>
    </row>
    <row r="627" spans="11:15" x14ac:dyDescent="0.25">
      <c r="K627" t="s">
        <v>773</v>
      </c>
      <c r="L627" t="s">
        <v>49</v>
      </c>
      <c r="M627" t="s">
        <v>50</v>
      </c>
      <c r="N627" t="s">
        <v>32</v>
      </c>
      <c r="O627" s="2">
        <v>96719</v>
      </c>
    </row>
    <row r="628" spans="11:15" x14ac:dyDescent="0.25">
      <c r="K628" t="s">
        <v>1021</v>
      </c>
      <c r="L628" t="s">
        <v>62</v>
      </c>
      <c r="M628" t="s">
        <v>27</v>
      </c>
      <c r="N628" t="s">
        <v>16</v>
      </c>
      <c r="O628" s="2">
        <v>103058</v>
      </c>
    </row>
    <row r="629" spans="11:15" x14ac:dyDescent="0.25">
      <c r="K629" t="s">
        <v>796</v>
      </c>
      <c r="L629" t="s">
        <v>22</v>
      </c>
      <c r="M629" t="s">
        <v>23</v>
      </c>
      <c r="N629" t="s">
        <v>16</v>
      </c>
      <c r="O629" s="2">
        <v>51630</v>
      </c>
    </row>
    <row r="630" spans="11:15" x14ac:dyDescent="0.25">
      <c r="K630" t="s">
        <v>816</v>
      </c>
      <c r="L630" t="s">
        <v>40</v>
      </c>
      <c r="M630" t="s">
        <v>31</v>
      </c>
      <c r="N630" t="s">
        <v>44</v>
      </c>
      <c r="O630" s="2">
        <v>169509</v>
      </c>
    </row>
    <row r="631" spans="11:15" x14ac:dyDescent="0.25">
      <c r="K631" t="s">
        <v>1657</v>
      </c>
      <c r="L631" t="s">
        <v>61</v>
      </c>
      <c r="M631" t="s">
        <v>23</v>
      </c>
      <c r="N631" t="s">
        <v>36</v>
      </c>
      <c r="O631" s="2">
        <v>129903</v>
      </c>
    </row>
    <row r="632" spans="11:15" x14ac:dyDescent="0.25">
      <c r="K632" t="s">
        <v>1934</v>
      </c>
      <c r="L632" t="s">
        <v>61</v>
      </c>
      <c r="M632" t="s">
        <v>43</v>
      </c>
      <c r="N632" t="s">
        <v>44</v>
      </c>
      <c r="O632" s="2">
        <v>154884</v>
      </c>
    </row>
    <row r="633" spans="11:15" x14ac:dyDescent="0.25">
      <c r="K633" t="s">
        <v>1245</v>
      </c>
      <c r="L633" t="s">
        <v>88</v>
      </c>
      <c r="M633" t="s">
        <v>27</v>
      </c>
      <c r="N633" t="s">
        <v>44</v>
      </c>
      <c r="O633" s="2">
        <v>94352</v>
      </c>
    </row>
    <row r="634" spans="11:15" x14ac:dyDescent="0.25">
      <c r="K634" t="s">
        <v>945</v>
      </c>
      <c r="L634" t="s">
        <v>40</v>
      </c>
      <c r="M634" t="s">
        <v>23</v>
      </c>
      <c r="N634" t="s">
        <v>44</v>
      </c>
      <c r="O634" s="2">
        <v>161690</v>
      </c>
    </row>
    <row r="635" spans="11:15" x14ac:dyDescent="0.25">
      <c r="K635" t="s">
        <v>726</v>
      </c>
      <c r="L635" t="s">
        <v>14</v>
      </c>
      <c r="M635" t="s">
        <v>50</v>
      </c>
      <c r="N635" t="s">
        <v>36</v>
      </c>
      <c r="O635" s="2">
        <v>218530</v>
      </c>
    </row>
    <row r="636" spans="11:15" x14ac:dyDescent="0.25">
      <c r="K636" t="s">
        <v>414</v>
      </c>
      <c r="L636" t="s">
        <v>40</v>
      </c>
      <c r="M636" t="s">
        <v>15</v>
      </c>
      <c r="N636" t="s">
        <v>44</v>
      </c>
      <c r="O636" s="2">
        <v>163099</v>
      </c>
    </row>
    <row r="637" spans="11:15" x14ac:dyDescent="0.25">
      <c r="K637" t="s">
        <v>311</v>
      </c>
      <c r="L637" t="s">
        <v>42</v>
      </c>
      <c r="M637" t="s">
        <v>15</v>
      </c>
      <c r="N637" t="s">
        <v>32</v>
      </c>
      <c r="O637" s="2">
        <v>95045</v>
      </c>
    </row>
    <row r="638" spans="11:15" x14ac:dyDescent="0.25">
      <c r="K638" t="s">
        <v>1114</v>
      </c>
      <c r="L638" t="s">
        <v>89</v>
      </c>
      <c r="M638" t="s">
        <v>27</v>
      </c>
      <c r="N638" t="s">
        <v>36</v>
      </c>
      <c r="O638" s="2">
        <v>87806</v>
      </c>
    </row>
    <row r="639" spans="11:15" x14ac:dyDescent="0.25">
      <c r="K639" t="s">
        <v>1511</v>
      </c>
      <c r="L639" t="s">
        <v>61</v>
      </c>
      <c r="M639" t="s">
        <v>43</v>
      </c>
      <c r="N639" t="s">
        <v>44</v>
      </c>
      <c r="O639" s="2">
        <v>137106</v>
      </c>
    </row>
    <row r="640" spans="11:15" x14ac:dyDescent="0.25">
      <c r="K640" t="s">
        <v>1291</v>
      </c>
      <c r="L640" t="s">
        <v>94</v>
      </c>
      <c r="M640" t="s">
        <v>50</v>
      </c>
      <c r="N640" t="s">
        <v>44</v>
      </c>
      <c r="O640" s="2">
        <v>60113</v>
      </c>
    </row>
    <row r="641" spans="11:15" x14ac:dyDescent="0.25">
      <c r="K641" t="s">
        <v>1654</v>
      </c>
      <c r="L641" t="s">
        <v>62</v>
      </c>
      <c r="M641" t="s">
        <v>15</v>
      </c>
      <c r="N641" t="s">
        <v>44</v>
      </c>
      <c r="O641" s="2">
        <v>108221</v>
      </c>
    </row>
    <row r="642" spans="11:15" x14ac:dyDescent="0.25">
      <c r="K642" t="s">
        <v>1102</v>
      </c>
      <c r="L642" t="s">
        <v>98</v>
      </c>
      <c r="M642" t="s">
        <v>27</v>
      </c>
      <c r="N642" t="s">
        <v>36</v>
      </c>
      <c r="O642" s="2">
        <v>91592</v>
      </c>
    </row>
    <row r="643" spans="11:15" x14ac:dyDescent="0.25">
      <c r="K643" t="s">
        <v>1246</v>
      </c>
      <c r="L643" t="s">
        <v>91</v>
      </c>
      <c r="M643" t="s">
        <v>27</v>
      </c>
      <c r="N643" t="s">
        <v>16</v>
      </c>
      <c r="O643" s="2">
        <v>73955</v>
      </c>
    </row>
    <row r="644" spans="11:15" x14ac:dyDescent="0.25">
      <c r="K644" t="s">
        <v>1553</v>
      </c>
      <c r="L644" t="s">
        <v>77</v>
      </c>
      <c r="M644" t="s">
        <v>23</v>
      </c>
      <c r="N644" t="s">
        <v>16</v>
      </c>
      <c r="O644" s="2">
        <v>90870</v>
      </c>
    </row>
    <row r="645" spans="11:15" x14ac:dyDescent="0.25">
      <c r="K645" t="s">
        <v>1618</v>
      </c>
      <c r="L645" t="s">
        <v>61</v>
      </c>
      <c r="M645" t="s">
        <v>27</v>
      </c>
      <c r="N645" t="s">
        <v>44</v>
      </c>
      <c r="O645" s="2">
        <v>120321</v>
      </c>
    </row>
    <row r="646" spans="11:15" x14ac:dyDescent="0.25">
      <c r="K646" t="s">
        <v>1540</v>
      </c>
      <c r="L646" t="s">
        <v>14</v>
      </c>
      <c r="M646" t="s">
        <v>65</v>
      </c>
      <c r="N646" t="s">
        <v>36</v>
      </c>
      <c r="O646" s="2">
        <v>191571</v>
      </c>
    </row>
    <row r="647" spans="11:15" x14ac:dyDescent="0.25">
      <c r="K647" t="s">
        <v>1218</v>
      </c>
      <c r="L647" t="s">
        <v>49</v>
      </c>
      <c r="M647" t="s">
        <v>50</v>
      </c>
      <c r="N647" t="s">
        <v>44</v>
      </c>
      <c r="O647" s="2">
        <v>87427</v>
      </c>
    </row>
    <row r="648" spans="11:15" x14ac:dyDescent="0.25">
      <c r="K648" t="s">
        <v>1442</v>
      </c>
      <c r="L648" t="s">
        <v>38</v>
      </c>
      <c r="M648" t="s">
        <v>27</v>
      </c>
      <c r="N648" t="s">
        <v>36</v>
      </c>
      <c r="O648" s="2">
        <v>94652</v>
      </c>
    </row>
    <row r="649" spans="11:15" x14ac:dyDescent="0.25">
      <c r="K649" t="s">
        <v>1463</v>
      </c>
      <c r="L649" t="s">
        <v>77</v>
      </c>
      <c r="M649" t="s">
        <v>23</v>
      </c>
      <c r="N649" t="s">
        <v>44</v>
      </c>
      <c r="O649" s="2">
        <v>74891</v>
      </c>
    </row>
    <row r="650" spans="11:15" x14ac:dyDescent="0.25">
      <c r="K650" t="s">
        <v>940</v>
      </c>
      <c r="L650" t="s">
        <v>76</v>
      </c>
      <c r="M650" t="s">
        <v>27</v>
      </c>
      <c r="N650" t="s">
        <v>16</v>
      </c>
      <c r="O650" s="2">
        <v>50111</v>
      </c>
    </row>
    <row r="651" spans="11:15" x14ac:dyDescent="0.25">
      <c r="K651" t="s">
        <v>574</v>
      </c>
      <c r="L651" t="s">
        <v>56</v>
      </c>
      <c r="M651" t="s">
        <v>27</v>
      </c>
      <c r="N651" t="s">
        <v>44</v>
      </c>
      <c r="O651" s="2">
        <v>74546</v>
      </c>
    </row>
    <row r="652" spans="11:15" x14ac:dyDescent="0.25">
      <c r="K652" t="s">
        <v>423</v>
      </c>
      <c r="L652" t="s">
        <v>42</v>
      </c>
      <c r="M652" t="s">
        <v>15</v>
      </c>
      <c r="N652" t="s">
        <v>44</v>
      </c>
      <c r="O652" s="2">
        <v>77203</v>
      </c>
    </row>
    <row r="653" spans="11:15" x14ac:dyDescent="0.25">
      <c r="K653" t="s">
        <v>1851</v>
      </c>
      <c r="L653" t="s">
        <v>62</v>
      </c>
      <c r="M653" t="s">
        <v>50</v>
      </c>
      <c r="N653" t="s">
        <v>44</v>
      </c>
      <c r="O653" s="2">
        <v>106444</v>
      </c>
    </row>
    <row r="654" spans="11:15" x14ac:dyDescent="0.25">
      <c r="K654" t="s">
        <v>1165</v>
      </c>
      <c r="L654" t="s">
        <v>68</v>
      </c>
      <c r="M654" t="s">
        <v>50</v>
      </c>
      <c r="N654" t="s">
        <v>44</v>
      </c>
      <c r="O654" s="2">
        <v>55369</v>
      </c>
    </row>
    <row r="655" spans="11:15" x14ac:dyDescent="0.25">
      <c r="K655" t="s">
        <v>1957</v>
      </c>
      <c r="L655" t="s">
        <v>61</v>
      </c>
      <c r="M655" t="s">
        <v>27</v>
      </c>
      <c r="N655" t="s">
        <v>16</v>
      </c>
      <c r="O655" s="2">
        <v>148035</v>
      </c>
    </row>
    <row r="656" spans="11:15" x14ac:dyDescent="0.25">
      <c r="K656" t="s">
        <v>1682</v>
      </c>
      <c r="L656" t="s">
        <v>55</v>
      </c>
      <c r="M656" t="s">
        <v>27</v>
      </c>
      <c r="N656" t="s">
        <v>44</v>
      </c>
      <c r="O656" s="2">
        <v>82806</v>
      </c>
    </row>
    <row r="657" spans="11:15" x14ac:dyDescent="0.25">
      <c r="K657" t="s">
        <v>1939</v>
      </c>
      <c r="L657" t="s">
        <v>89</v>
      </c>
      <c r="M657" t="s">
        <v>27</v>
      </c>
      <c r="N657" t="s">
        <v>32</v>
      </c>
      <c r="O657" s="2">
        <v>61523</v>
      </c>
    </row>
    <row r="658" spans="11:15" x14ac:dyDescent="0.25">
      <c r="K658" t="s">
        <v>1075</v>
      </c>
      <c r="L658" t="s">
        <v>40</v>
      </c>
      <c r="M658" t="s">
        <v>65</v>
      </c>
      <c r="N658" t="s">
        <v>44</v>
      </c>
      <c r="O658" s="2">
        <v>188727</v>
      </c>
    </row>
    <row r="659" spans="11:15" x14ac:dyDescent="0.25">
      <c r="K659" t="s">
        <v>1431</v>
      </c>
      <c r="L659" t="s">
        <v>40</v>
      </c>
      <c r="M659" t="s">
        <v>65</v>
      </c>
      <c r="N659" t="s">
        <v>32</v>
      </c>
      <c r="O659" s="2">
        <v>161759</v>
      </c>
    </row>
    <row r="660" spans="11:15" x14ac:dyDescent="0.25">
      <c r="K660" t="s">
        <v>873</v>
      </c>
      <c r="L660" t="s">
        <v>68</v>
      </c>
      <c r="M660" t="s">
        <v>43</v>
      </c>
      <c r="N660" t="s">
        <v>36</v>
      </c>
      <c r="O660" s="2">
        <v>50341</v>
      </c>
    </row>
    <row r="661" spans="11:15" x14ac:dyDescent="0.25">
      <c r="K661" t="s">
        <v>692</v>
      </c>
      <c r="L661" t="s">
        <v>62</v>
      </c>
      <c r="M661" t="s">
        <v>43</v>
      </c>
      <c r="N661" t="s">
        <v>36</v>
      </c>
      <c r="O661" s="2">
        <v>129708</v>
      </c>
    </row>
    <row r="662" spans="11:15" x14ac:dyDescent="0.25">
      <c r="K662" t="s">
        <v>695</v>
      </c>
      <c r="L662" t="s">
        <v>14</v>
      </c>
      <c r="M662" t="s">
        <v>15</v>
      </c>
      <c r="N662" t="s">
        <v>44</v>
      </c>
      <c r="O662" s="2">
        <v>249686</v>
      </c>
    </row>
    <row r="663" spans="11:15" x14ac:dyDescent="0.25">
      <c r="K663" t="s">
        <v>1955</v>
      </c>
      <c r="L663" t="s">
        <v>40</v>
      </c>
      <c r="M663" t="s">
        <v>50</v>
      </c>
      <c r="N663" t="s">
        <v>32</v>
      </c>
      <c r="O663" s="2">
        <v>150666</v>
      </c>
    </row>
    <row r="664" spans="11:15" x14ac:dyDescent="0.25">
      <c r="K664" t="s">
        <v>961</v>
      </c>
      <c r="L664" t="s">
        <v>14</v>
      </c>
      <c r="M664" t="s">
        <v>31</v>
      </c>
      <c r="N664" t="s">
        <v>16</v>
      </c>
      <c r="O664" s="2">
        <v>200246</v>
      </c>
    </row>
    <row r="665" spans="11:15" x14ac:dyDescent="0.25">
      <c r="K665" t="s">
        <v>870</v>
      </c>
      <c r="L665" t="s">
        <v>64</v>
      </c>
      <c r="M665" t="s">
        <v>15</v>
      </c>
      <c r="N665" t="s">
        <v>32</v>
      </c>
      <c r="O665" s="2">
        <v>74449</v>
      </c>
    </row>
    <row r="666" spans="11:15" x14ac:dyDescent="0.25">
      <c r="K666" t="s">
        <v>745</v>
      </c>
      <c r="L666" t="s">
        <v>14</v>
      </c>
      <c r="M666" t="s">
        <v>65</v>
      </c>
      <c r="N666" t="s">
        <v>16</v>
      </c>
      <c r="O666" s="2">
        <v>192213</v>
      </c>
    </row>
    <row r="667" spans="11:15" x14ac:dyDescent="0.25">
      <c r="K667" t="s">
        <v>1045</v>
      </c>
      <c r="L667" t="s">
        <v>61</v>
      </c>
      <c r="M667" t="s">
        <v>27</v>
      </c>
      <c r="N667" t="s">
        <v>32</v>
      </c>
      <c r="O667" s="2">
        <v>130274</v>
      </c>
    </row>
    <row r="668" spans="11:15" x14ac:dyDescent="0.25">
      <c r="K668" t="s">
        <v>686</v>
      </c>
      <c r="L668" t="s">
        <v>55</v>
      </c>
      <c r="M668" t="s">
        <v>27</v>
      </c>
      <c r="N668" t="s">
        <v>16</v>
      </c>
      <c r="O668" s="2">
        <v>94790</v>
      </c>
    </row>
    <row r="669" spans="11:15" x14ac:dyDescent="0.25">
      <c r="K669" t="s">
        <v>618</v>
      </c>
      <c r="L669" t="s">
        <v>129</v>
      </c>
      <c r="M669" t="s">
        <v>31</v>
      </c>
      <c r="N669" t="s">
        <v>44</v>
      </c>
      <c r="O669" s="2">
        <v>71864</v>
      </c>
    </row>
    <row r="670" spans="11:15" x14ac:dyDescent="0.25">
      <c r="K670" t="s">
        <v>1488</v>
      </c>
      <c r="L670" t="s">
        <v>62</v>
      </c>
      <c r="M670" t="s">
        <v>27</v>
      </c>
      <c r="N670" t="s">
        <v>32</v>
      </c>
      <c r="O670" s="2">
        <v>119906</v>
      </c>
    </row>
    <row r="671" spans="11:15" x14ac:dyDescent="0.25">
      <c r="K671" t="s">
        <v>447</v>
      </c>
      <c r="L671" t="s">
        <v>14</v>
      </c>
      <c r="M671" t="s">
        <v>50</v>
      </c>
      <c r="N671" t="s">
        <v>44</v>
      </c>
      <c r="O671" s="2">
        <v>207172</v>
      </c>
    </row>
    <row r="672" spans="11:15" x14ac:dyDescent="0.25">
      <c r="K672" t="s">
        <v>755</v>
      </c>
      <c r="L672" t="s">
        <v>86</v>
      </c>
      <c r="M672" t="s">
        <v>31</v>
      </c>
      <c r="N672" t="s">
        <v>16</v>
      </c>
      <c r="O672" s="2">
        <v>99091</v>
      </c>
    </row>
    <row r="673" spans="11:15" x14ac:dyDescent="0.25">
      <c r="K673" t="s">
        <v>462</v>
      </c>
      <c r="L673" t="s">
        <v>94</v>
      </c>
      <c r="M673" t="s">
        <v>50</v>
      </c>
      <c r="N673" t="s">
        <v>44</v>
      </c>
      <c r="O673" s="2">
        <v>59100</v>
      </c>
    </row>
    <row r="674" spans="11:15" x14ac:dyDescent="0.25">
      <c r="K674" t="s">
        <v>630</v>
      </c>
      <c r="L674" t="s">
        <v>26</v>
      </c>
      <c r="M674" t="s">
        <v>27</v>
      </c>
      <c r="N674" t="s">
        <v>36</v>
      </c>
      <c r="O674" s="2">
        <v>97339</v>
      </c>
    </row>
    <row r="675" spans="11:15" x14ac:dyDescent="0.25">
      <c r="K675" t="s">
        <v>563</v>
      </c>
      <c r="L675" t="s">
        <v>77</v>
      </c>
      <c r="M675" t="s">
        <v>23</v>
      </c>
      <c r="N675" t="s">
        <v>16</v>
      </c>
      <c r="O675" s="2">
        <v>95998</v>
      </c>
    </row>
    <row r="676" spans="11:15" x14ac:dyDescent="0.25">
      <c r="K676" t="s">
        <v>643</v>
      </c>
      <c r="L676" t="s">
        <v>35</v>
      </c>
      <c r="M676" t="s">
        <v>27</v>
      </c>
      <c r="N676" t="s">
        <v>44</v>
      </c>
      <c r="O676" s="2">
        <v>67686</v>
      </c>
    </row>
    <row r="677" spans="11:15" x14ac:dyDescent="0.25">
      <c r="K677" t="s">
        <v>1225</v>
      </c>
      <c r="L677" t="s">
        <v>40</v>
      </c>
      <c r="M677" t="s">
        <v>23</v>
      </c>
      <c r="N677" t="s">
        <v>36</v>
      </c>
      <c r="O677" s="2">
        <v>172180</v>
      </c>
    </row>
    <row r="678" spans="11:15" x14ac:dyDescent="0.25">
      <c r="K678" t="s">
        <v>1076</v>
      </c>
      <c r="L678" t="s">
        <v>42</v>
      </c>
      <c r="M678" t="s">
        <v>50</v>
      </c>
      <c r="N678" t="s">
        <v>16</v>
      </c>
      <c r="O678" s="2">
        <v>99624</v>
      </c>
    </row>
    <row r="679" spans="11:15" x14ac:dyDescent="0.25">
      <c r="K679" t="s">
        <v>1947</v>
      </c>
      <c r="L679" t="s">
        <v>91</v>
      </c>
      <c r="M679" t="s">
        <v>27</v>
      </c>
      <c r="N679" t="s">
        <v>32</v>
      </c>
      <c r="O679" s="2">
        <v>94815</v>
      </c>
    </row>
    <row r="680" spans="11:15" x14ac:dyDescent="0.25">
      <c r="K680" t="s">
        <v>1452</v>
      </c>
      <c r="L680" t="s">
        <v>56</v>
      </c>
      <c r="M680" t="s">
        <v>27</v>
      </c>
      <c r="N680" t="s">
        <v>16</v>
      </c>
      <c r="O680" s="2">
        <v>69110</v>
      </c>
    </row>
    <row r="681" spans="11:15" x14ac:dyDescent="0.25">
      <c r="K681" t="s">
        <v>1402</v>
      </c>
      <c r="L681" t="s">
        <v>64</v>
      </c>
      <c r="M681" t="s">
        <v>50</v>
      </c>
      <c r="N681" t="s">
        <v>16</v>
      </c>
      <c r="O681" s="2">
        <v>58993</v>
      </c>
    </row>
    <row r="682" spans="11:15" x14ac:dyDescent="0.25">
      <c r="K682" t="s">
        <v>1895</v>
      </c>
      <c r="L682" t="s">
        <v>64</v>
      </c>
      <c r="M682" t="s">
        <v>50</v>
      </c>
      <c r="N682" t="s">
        <v>36</v>
      </c>
      <c r="O682" s="2">
        <v>51234</v>
      </c>
    </row>
    <row r="683" spans="11:15" x14ac:dyDescent="0.25">
      <c r="K683" t="s">
        <v>1036</v>
      </c>
      <c r="L683" t="s">
        <v>76</v>
      </c>
      <c r="M683" t="s">
        <v>27</v>
      </c>
      <c r="N683" t="s">
        <v>36</v>
      </c>
      <c r="O683" s="2">
        <v>41859</v>
      </c>
    </row>
    <row r="684" spans="11:15" x14ac:dyDescent="0.25">
      <c r="K684" t="s">
        <v>1943</v>
      </c>
      <c r="L684" t="s">
        <v>84</v>
      </c>
      <c r="M684" t="s">
        <v>31</v>
      </c>
      <c r="N684" t="s">
        <v>44</v>
      </c>
      <c r="O684" s="2">
        <v>124827</v>
      </c>
    </row>
    <row r="685" spans="11:15" x14ac:dyDescent="0.25">
      <c r="K685" t="s">
        <v>1078</v>
      </c>
      <c r="L685" t="s">
        <v>62</v>
      </c>
      <c r="M685" t="s">
        <v>50</v>
      </c>
      <c r="N685" t="s">
        <v>44</v>
      </c>
      <c r="O685" s="2">
        <v>108686</v>
      </c>
    </row>
    <row r="686" spans="11:15" x14ac:dyDescent="0.25">
      <c r="K686" t="s">
        <v>1258</v>
      </c>
      <c r="L686" t="s">
        <v>61</v>
      </c>
      <c r="M686" t="s">
        <v>15</v>
      </c>
      <c r="N686" t="s">
        <v>32</v>
      </c>
      <c r="O686" s="2">
        <v>153492</v>
      </c>
    </row>
    <row r="687" spans="11:15" x14ac:dyDescent="0.25">
      <c r="K687" t="s">
        <v>778</v>
      </c>
      <c r="L687" t="s">
        <v>86</v>
      </c>
      <c r="M687" t="s">
        <v>31</v>
      </c>
      <c r="N687" t="s">
        <v>16</v>
      </c>
      <c r="O687" s="2">
        <v>89695</v>
      </c>
    </row>
    <row r="688" spans="11:15" x14ac:dyDescent="0.25">
      <c r="K688" t="s">
        <v>1717</v>
      </c>
      <c r="L688" t="s">
        <v>30</v>
      </c>
      <c r="M688" t="s">
        <v>31</v>
      </c>
      <c r="N688" t="s">
        <v>32</v>
      </c>
      <c r="O688" s="2">
        <v>79352</v>
      </c>
    </row>
    <row r="689" spans="11:15" x14ac:dyDescent="0.25">
      <c r="K689" t="s">
        <v>934</v>
      </c>
      <c r="L689" t="s">
        <v>64</v>
      </c>
      <c r="M689" t="s">
        <v>15</v>
      </c>
      <c r="N689" t="s">
        <v>16</v>
      </c>
      <c r="O689" s="2">
        <v>64494</v>
      </c>
    </row>
    <row r="690" spans="11:15" x14ac:dyDescent="0.25">
      <c r="K690" t="s">
        <v>565</v>
      </c>
      <c r="L690" t="s">
        <v>61</v>
      </c>
      <c r="M690" t="s">
        <v>50</v>
      </c>
      <c r="N690" t="s">
        <v>36</v>
      </c>
      <c r="O690" s="2">
        <v>154941</v>
      </c>
    </row>
    <row r="691" spans="11:15" x14ac:dyDescent="0.25">
      <c r="K691" t="s">
        <v>1855</v>
      </c>
      <c r="L691" t="s">
        <v>40</v>
      </c>
      <c r="M691" t="s">
        <v>43</v>
      </c>
      <c r="N691" t="s">
        <v>16</v>
      </c>
      <c r="O691" s="2">
        <v>171360</v>
      </c>
    </row>
    <row r="692" spans="11:15" x14ac:dyDescent="0.25">
      <c r="K692" t="s">
        <v>599</v>
      </c>
      <c r="L692" t="s">
        <v>61</v>
      </c>
      <c r="M692" t="s">
        <v>27</v>
      </c>
      <c r="N692" t="s">
        <v>36</v>
      </c>
      <c r="O692" s="2">
        <v>134486</v>
      </c>
    </row>
    <row r="693" spans="11:15" x14ac:dyDescent="0.25">
      <c r="K693" t="s">
        <v>998</v>
      </c>
      <c r="L693" t="s">
        <v>26</v>
      </c>
      <c r="M693" t="s">
        <v>27</v>
      </c>
      <c r="N693" t="s">
        <v>32</v>
      </c>
      <c r="O693" s="2">
        <v>99169</v>
      </c>
    </row>
    <row r="694" spans="11:15" x14ac:dyDescent="0.25">
      <c r="K694" t="s">
        <v>1011</v>
      </c>
      <c r="L694" t="s">
        <v>62</v>
      </c>
      <c r="M694" t="s">
        <v>50</v>
      </c>
      <c r="N694" t="s">
        <v>44</v>
      </c>
      <c r="O694" s="2">
        <v>119647</v>
      </c>
    </row>
    <row r="695" spans="11:15" x14ac:dyDescent="0.25">
      <c r="K695" t="s">
        <v>614</v>
      </c>
      <c r="L695" t="s">
        <v>42</v>
      </c>
      <c r="M695" t="s">
        <v>43</v>
      </c>
      <c r="N695" t="s">
        <v>32</v>
      </c>
      <c r="O695" s="2">
        <v>99017</v>
      </c>
    </row>
    <row r="696" spans="11:15" x14ac:dyDescent="0.25">
      <c r="K696" t="s">
        <v>684</v>
      </c>
      <c r="L696" t="s">
        <v>77</v>
      </c>
      <c r="M696" t="s">
        <v>23</v>
      </c>
      <c r="N696" t="s">
        <v>36</v>
      </c>
      <c r="O696" s="2">
        <v>93840</v>
      </c>
    </row>
    <row r="697" spans="11:15" x14ac:dyDescent="0.25">
      <c r="K697" t="s">
        <v>1302</v>
      </c>
      <c r="L697" t="s">
        <v>77</v>
      </c>
      <c r="M697" t="s">
        <v>23</v>
      </c>
      <c r="N697" t="s">
        <v>32</v>
      </c>
      <c r="O697" s="2">
        <v>88663</v>
      </c>
    </row>
    <row r="698" spans="11:15" x14ac:dyDescent="0.25">
      <c r="K698" t="s">
        <v>1132</v>
      </c>
      <c r="L698" t="s">
        <v>40</v>
      </c>
      <c r="M698" t="s">
        <v>15</v>
      </c>
      <c r="N698" t="s">
        <v>16</v>
      </c>
      <c r="O698" s="2">
        <v>170221</v>
      </c>
    </row>
    <row r="699" spans="11:15" x14ac:dyDescent="0.25">
      <c r="K699" t="s">
        <v>955</v>
      </c>
      <c r="L699" t="s">
        <v>30</v>
      </c>
      <c r="M699" t="s">
        <v>31</v>
      </c>
      <c r="N699" t="s">
        <v>36</v>
      </c>
      <c r="O699" s="2">
        <v>92932</v>
      </c>
    </row>
    <row r="700" spans="11:15" x14ac:dyDescent="0.25">
      <c r="K700" t="s">
        <v>707</v>
      </c>
      <c r="L700" t="s">
        <v>76</v>
      </c>
      <c r="M700" t="s">
        <v>27</v>
      </c>
      <c r="N700" t="s">
        <v>44</v>
      </c>
      <c r="O700" s="2">
        <v>49404</v>
      </c>
    </row>
    <row r="701" spans="11:15" x14ac:dyDescent="0.25">
      <c r="K701" t="s">
        <v>1643</v>
      </c>
      <c r="L701" t="s">
        <v>73</v>
      </c>
      <c r="M701" t="s">
        <v>27</v>
      </c>
      <c r="N701" t="s">
        <v>44</v>
      </c>
      <c r="O701" s="2">
        <v>40063</v>
      </c>
    </row>
    <row r="702" spans="11:15" x14ac:dyDescent="0.25">
      <c r="K702" t="s">
        <v>948</v>
      </c>
      <c r="L702" t="s">
        <v>71</v>
      </c>
      <c r="M702" t="s">
        <v>27</v>
      </c>
      <c r="N702" t="s">
        <v>36</v>
      </c>
      <c r="O702" s="2">
        <v>87216</v>
      </c>
    </row>
    <row r="703" spans="11:15" x14ac:dyDescent="0.25">
      <c r="K703" t="s">
        <v>657</v>
      </c>
      <c r="L703" t="s">
        <v>64</v>
      </c>
      <c r="M703" t="s">
        <v>15</v>
      </c>
      <c r="N703" t="s">
        <v>16</v>
      </c>
      <c r="O703" s="2">
        <v>74552</v>
      </c>
    </row>
    <row r="704" spans="11:15" x14ac:dyDescent="0.25">
      <c r="K704" t="s">
        <v>857</v>
      </c>
      <c r="L704" t="s">
        <v>40</v>
      </c>
      <c r="M704" t="s">
        <v>15</v>
      </c>
      <c r="N704" t="s">
        <v>16</v>
      </c>
      <c r="O704" s="2">
        <v>189933</v>
      </c>
    </row>
    <row r="705" spans="11:15" x14ac:dyDescent="0.25">
      <c r="L705" t="s">
        <v>62</v>
      </c>
      <c r="M705" t="s">
        <v>15</v>
      </c>
      <c r="N705" t="s">
        <v>36</v>
      </c>
      <c r="O705" s="2">
        <v>106437</v>
      </c>
    </row>
    <row r="706" spans="11:15" x14ac:dyDescent="0.25">
      <c r="K706" t="s">
        <v>1593</v>
      </c>
      <c r="L706" t="s">
        <v>98</v>
      </c>
      <c r="M706" t="s">
        <v>27</v>
      </c>
      <c r="N706" t="s">
        <v>32</v>
      </c>
      <c r="O706" s="2">
        <v>63318</v>
      </c>
    </row>
    <row r="707" spans="11:15" x14ac:dyDescent="0.25">
      <c r="K707" t="s">
        <v>1381</v>
      </c>
      <c r="L707" t="s">
        <v>61</v>
      </c>
      <c r="M707" t="s">
        <v>50</v>
      </c>
      <c r="N707" t="s">
        <v>36</v>
      </c>
      <c r="O707" s="2">
        <v>158897</v>
      </c>
    </row>
    <row r="708" spans="11:15" x14ac:dyDescent="0.25">
      <c r="K708" t="s">
        <v>1480</v>
      </c>
      <c r="L708" t="s">
        <v>62</v>
      </c>
      <c r="M708" t="s">
        <v>43</v>
      </c>
      <c r="N708" t="s">
        <v>32</v>
      </c>
      <c r="O708" s="2">
        <v>122054</v>
      </c>
    </row>
    <row r="709" spans="11:15" x14ac:dyDescent="0.25">
      <c r="K709" t="s">
        <v>1763</v>
      </c>
      <c r="L709" t="s">
        <v>62</v>
      </c>
      <c r="M709" t="s">
        <v>27</v>
      </c>
      <c r="N709" t="s">
        <v>44</v>
      </c>
      <c r="O709" s="2">
        <v>107195</v>
      </c>
    </row>
    <row r="710" spans="11:15" x14ac:dyDescent="0.25">
      <c r="K710" t="s">
        <v>1288</v>
      </c>
      <c r="L710" t="s">
        <v>40</v>
      </c>
      <c r="M710" t="s">
        <v>15</v>
      </c>
      <c r="N710" t="s">
        <v>32</v>
      </c>
      <c r="O710" s="2">
        <v>179494</v>
      </c>
    </row>
    <row r="711" spans="11:15" x14ac:dyDescent="0.25">
      <c r="K711" t="s">
        <v>1208</v>
      </c>
      <c r="L711" t="s">
        <v>14</v>
      </c>
      <c r="M711" t="s">
        <v>23</v>
      </c>
      <c r="N711" t="s">
        <v>44</v>
      </c>
      <c r="O711" s="2">
        <v>201396</v>
      </c>
    </row>
    <row r="712" spans="11:15" x14ac:dyDescent="0.25">
      <c r="K712" t="s">
        <v>612</v>
      </c>
      <c r="L712" t="s">
        <v>69</v>
      </c>
      <c r="M712" t="s">
        <v>31</v>
      </c>
      <c r="N712" t="s">
        <v>32</v>
      </c>
      <c r="O712" s="2">
        <v>79785</v>
      </c>
    </row>
    <row r="713" spans="11:15" x14ac:dyDescent="0.25">
      <c r="K713" t="s">
        <v>895</v>
      </c>
      <c r="L713" t="s">
        <v>62</v>
      </c>
      <c r="M713" t="s">
        <v>23</v>
      </c>
      <c r="N713" t="s">
        <v>36</v>
      </c>
      <c r="O713" s="2">
        <v>104162</v>
      </c>
    </row>
    <row r="714" spans="11:15" x14ac:dyDescent="0.25">
      <c r="K714" t="s">
        <v>1578</v>
      </c>
      <c r="L714" t="s">
        <v>14</v>
      </c>
      <c r="M714" t="s">
        <v>23</v>
      </c>
      <c r="N714" t="s">
        <v>44</v>
      </c>
      <c r="O714" s="2">
        <v>249801</v>
      </c>
    </row>
    <row r="715" spans="11:15" x14ac:dyDescent="0.25">
      <c r="K715" t="s">
        <v>1515</v>
      </c>
      <c r="L715" t="s">
        <v>68</v>
      </c>
      <c r="M715" t="s">
        <v>65</v>
      </c>
      <c r="N715" t="s">
        <v>16</v>
      </c>
      <c r="O715" s="2">
        <v>55518</v>
      </c>
    </row>
    <row r="716" spans="11:15" x14ac:dyDescent="0.25">
      <c r="K716" t="s">
        <v>1876</v>
      </c>
      <c r="L716" t="s">
        <v>40</v>
      </c>
      <c r="M716" t="s">
        <v>15</v>
      </c>
      <c r="N716" t="s">
        <v>32</v>
      </c>
      <c r="O716" s="2">
        <v>153253</v>
      </c>
    </row>
    <row r="717" spans="11:15" x14ac:dyDescent="0.25">
      <c r="K717" t="s">
        <v>1123</v>
      </c>
      <c r="L717" t="s">
        <v>42</v>
      </c>
      <c r="M717" t="s">
        <v>15</v>
      </c>
      <c r="N717" t="s">
        <v>44</v>
      </c>
      <c r="O717" s="2">
        <v>89523</v>
      </c>
    </row>
    <row r="718" spans="11:15" x14ac:dyDescent="0.25">
      <c r="K718" t="s">
        <v>1355</v>
      </c>
      <c r="L718" t="s">
        <v>38</v>
      </c>
      <c r="M718" t="s">
        <v>27</v>
      </c>
      <c r="N718" t="s">
        <v>32</v>
      </c>
      <c r="O718" s="2">
        <v>91276</v>
      </c>
    </row>
    <row r="719" spans="11:15" x14ac:dyDescent="0.25">
      <c r="K719" t="s">
        <v>1900</v>
      </c>
      <c r="L719" t="s">
        <v>68</v>
      </c>
      <c r="M719" t="s">
        <v>65</v>
      </c>
      <c r="N719" t="s">
        <v>36</v>
      </c>
      <c r="O719" s="2">
        <v>58703</v>
      </c>
    </row>
    <row r="720" spans="11:15" x14ac:dyDescent="0.25">
      <c r="K720" t="s">
        <v>690</v>
      </c>
      <c r="L720" t="s">
        <v>62</v>
      </c>
      <c r="M720" t="s">
        <v>27</v>
      </c>
      <c r="N720" t="s">
        <v>44</v>
      </c>
      <c r="O720" s="2">
        <v>120128</v>
      </c>
    </row>
    <row r="721" spans="11:15" x14ac:dyDescent="0.25">
      <c r="K721" t="s">
        <v>914</v>
      </c>
      <c r="L721" t="s">
        <v>61</v>
      </c>
      <c r="M721" t="s">
        <v>65</v>
      </c>
      <c r="N721" t="s">
        <v>36</v>
      </c>
      <c r="O721" s="2">
        <v>149537</v>
      </c>
    </row>
    <row r="722" spans="11:15" x14ac:dyDescent="0.25">
      <c r="K722" t="s">
        <v>990</v>
      </c>
      <c r="L722" t="s">
        <v>62</v>
      </c>
      <c r="M722" t="s">
        <v>65</v>
      </c>
      <c r="N722" t="s">
        <v>44</v>
      </c>
      <c r="O722" s="2">
        <v>103724</v>
      </c>
    </row>
    <row r="723" spans="11:15" x14ac:dyDescent="0.25">
      <c r="K723" t="s">
        <v>1685</v>
      </c>
      <c r="L723" t="s">
        <v>61</v>
      </c>
      <c r="M723" t="s">
        <v>23</v>
      </c>
      <c r="N723" t="s">
        <v>36</v>
      </c>
      <c r="O723" s="2">
        <v>154956</v>
      </c>
    </row>
    <row r="724" spans="11:15" x14ac:dyDescent="0.25">
      <c r="K724" t="s">
        <v>1738</v>
      </c>
      <c r="L724" t="s">
        <v>88</v>
      </c>
      <c r="M724" t="s">
        <v>27</v>
      </c>
      <c r="N724" t="s">
        <v>44</v>
      </c>
      <c r="O724" s="2">
        <v>66660</v>
      </c>
    </row>
    <row r="725" spans="11:15" x14ac:dyDescent="0.25">
      <c r="K725" t="s">
        <v>571</v>
      </c>
      <c r="L725" t="s">
        <v>14</v>
      </c>
      <c r="M725" t="s">
        <v>50</v>
      </c>
      <c r="N725" t="s">
        <v>36</v>
      </c>
      <c r="O725" s="2">
        <v>219693</v>
      </c>
    </row>
    <row r="726" spans="11:15" x14ac:dyDescent="0.25">
      <c r="K726" t="s">
        <v>636</v>
      </c>
      <c r="L726" t="s">
        <v>59</v>
      </c>
      <c r="M726" t="s">
        <v>31</v>
      </c>
      <c r="N726" t="s">
        <v>16</v>
      </c>
      <c r="O726" s="2">
        <v>86538</v>
      </c>
    </row>
    <row r="727" spans="11:15" x14ac:dyDescent="0.25">
      <c r="K727" t="s">
        <v>1492</v>
      </c>
      <c r="L727" t="s">
        <v>26</v>
      </c>
      <c r="M727" t="s">
        <v>27</v>
      </c>
      <c r="N727" t="s">
        <v>16</v>
      </c>
      <c r="O727" s="2">
        <v>97336</v>
      </c>
    </row>
    <row r="728" spans="11:15" x14ac:dyDescent="0.25">
      <c r="K728" t="s">
        <v>1054</v>
      </c>
      <c r="L728" t="s">
        <v>64</v>
      </c>
      <c r="M728" t="s">
        <v>65</v>
      </c>
      <c r="N728" t="s">
        <v>36</v>
      </c>
      <c r="O728" s="2">
        <v>56555</v>
      </c>
    </row>
    <row r="729" spans="11:15" x14ac:dyDescent="0.25">
      <c r="K729" t="s">
        <v>1150</v>
      </c>
      <c r="L729" t="s">
        <v>40</v>
      </c>
      <c r="M729" t="s">
        <v>31</v>
      </c>
      <c r="N729" t="s">
        <v>32</v>
      </c>
      <c r="O729" s="2">
        <v>189680</v>
      </c>
    </row>
    <row r="730" spans="11:15" x14ac:dyDescent="0.25">
      <c r="K730" t="s">
        <v>145</v>
      </c>
      <c r="L730" t="s">
        <v>40</v>
      </c>
      <c r="M730" t="s">
        <v>50</v>
      </c>
      <c r="N730" t="s">
        <v>16</v>
      </c>
      <c r="O730" s="2">
        <v>174607</v>
      </c>
    </row>
    <row r="731" spans="11:15" x14ac:dyDescent="0.25">
      <c r="K731" t="s">
        <v>1178</v>
      </c>
      <c r="L731" t="s">
        <v>61</v>
      </c>
      <c r="M731" t="s">
        <v>43</v>
      </c>
      <c r="N731" t="s">
        <v>36</v>
      </c>
      <c r="O731" s="2">
        <v>148321</v>
      </c>
    </row>
    <row r="732" spans="11:15" x14ac:dyDescent="0.25">
      <c r="K732" t="s">
        <v>575</v>
      </c>
      <c r="L732" t="s">
        <v>86</v>
      </c>
      <c r="M732" t="s">
        <v>31</v>
      </c>
      <c r="N732" t="s">
        <v>44</v>
      </c>
      <c r="O732" s="2">
        <v>62575</v>
      </c>
    </row>
    <row r="733" spans="11:15" x14ac:dyDescent="0.25">
      <c r="K733" t="s">
        <v>569</v>
      </c>
      <c r="L733" t="s">
        <v>56</v>
      </c>
      <c r="M733" t="s">
        <v>27</v>
      </c>
      <c r="N733" t="s">
        <v>16</v>
      </c>
      <c r="O733" s="2">
        <v>67925</v>
      </c>
    </row>
    <row r="734" spans="11:15" x14ac:dyDescent="0.25">
      <c r="K734" t="s">
        <v>623</v>
      </c>
      <c r="L734" t="s">
        <v>129</v>
      </c>
      <c r="M734" t="s">
        <v>31</v>
      </c>
      <c r="N734" t="s">
        <v>44</v>
      </c>
      <c r="O734" s="2">
        <v>96997</v>
      </c>
    </row>
    <row r="735" spans="11:15" x14ac:dyDescent="0.25">
      <c r="K735" t="s">
        <v>1332</v>
      </c>
      <c r="L735" t="s">
        <v>56</v>
      </c>
      <c r="M735" t="s">
        <v>27</v>
      </c>
      <c r="N735" t="s">
        <v>32</v>
      </c>
      <c r="O735" s="2">
        <v>70165</v>
      </c>
    </row>
    <row r="736" spans="11:15" x14ac:dyDescent="0.25">
      <c r="K736" t="s">
        <v>725</v>
      </c>
      <c r="L736" t="s">
        <v>68</v>
      </c>
      <c r="M736" t="s">
        <v>43</v>
      </c>
      <c r="N736" t="s">
        <v>36</v>
      </c>
      <c r="O736" s="2">
        <v>56154</v>
      </c>
    </row>
    <row r="737" spans="11:15" x14ac:dyDescent="0.25">
      <c r="K737" t="s">
        <v>465</v>
      </c>
      <c r="L737" t="s">
        <v>26</v>
      </c>
      <c r="M737" t="s">
        <v>27</v>
      </c>
      <c r="N737" t="s">
        <v>36</v>
      </c>
      <c r="O737" s="2">
        <v>99575</v>
      </c>
    </row>
    <row r="738" spans="11:15" x14ac:dyDescent="0.25">
      <c r="K738" t="s">
        <v>1911</v>
      </c>
      <c r="L738" t="s">
        <v>61</v>
      </c>
      <c r="M738" t="s">
        <v>27</v>
      </c>
      <c r="N738" t="s">
        <v>36</v>
      </c>
      <c r="O738" s="2">
        <v>154388</v>
      </c>
    </row>
    <row r="739" spans="11:15" x14ac:dyDescent="0.25">
      <c r="K739" t="s">
        <v>1400</v>
      </c>
      <c r="L739" t="s">
        <v>64</v>
      </c>
      <c r="M739" t="s">
        <v>15</v>
      </c>
      <c r="N739" t="s">
        <v>36</v>
      </c>
      <c r="O739" s="2">
        <v>50685</v>
      </c>
    </row>
    <row r="740" spans="11:15" x14ac:dyDescent="0.25">
      <c r="K740" t="s">
        <v>1846</v>
      </c>
      <c r="L740" t="s">
        <v>64</v>
      </c>
      <c r="M740" t="s">
        <v>15</v>
      </c>
      <c r="N740" t="s">
        <v>16</v>
      </c>
      <c r="O740" s="2">
        <v>58586</v>
      </c>
    </row>
    <row r="741" spans="11:15" x14ac:dyDescent="0.25">
      <c r="K741" t="s">
        <v>1274</v>
      </c>
      <c r="L741" t="s">
        <v>40</v>
      </c>
      <c r="M741" t="s">
        <v>65</v>
      </c>
      <c r="N741" t="s">
        <v>44</v>
      </c>
      <c r="O741" s="2">
        <v>197649</v>
      </c>
    </row>
    <row r="742" spans="11:15" x14ac:dyDescent="0.25">
      <c r="K742" t="s">
        <v>860</v>
      </c>
      <c r="L742" t="s">
        <v>68</v>
      </c>
      <c r="M742" t="s">
        <v>65</v>
      </c>
      <c r="N742" t="s">
        <v>16</v>
      </c>
      <c r="O742" s="2">
        <v>48687</v>
      </c>
    </row>
    <row r="743" spans="11:15" x14ac:dyDescent="0.25">
      <c r="K743" t="s">
        <v>592</v>
      </c>
      <c r="L743" t="s">
        <v>98</v>
      </c>
      <c r="M743" t="s">
        <v>27</v>
      </c>
      <c r="N743" t="s">
        <v>36</v>
      </c>
      <c r="O743" s="2">
        <v>74738</v>
      </c>
    </row>
    <row r="744" spans="11:15" x14ac:dyDescent="0.25">
      <c r="K744" t="s">
        <v>747</v>
      </c>
      <c r="L744" t="s">
        <v>94</v>
      </c>
      <c r="M744" t="s">
        <v>50</v>
      </c>
      <c r="N744" t="s">
        <v>44</v>
      </c>
      <c r="O744" s="2">
        <v>65047</v>
      </c>
    </row>
    <row r="745" spans="11:15" x14ac:dyDescent="0.25">
      <c r="K745" t="s">
        <v>1204</v>
      </c>
      <c r="L745" t="s">
        <v>42</v>
      </c>
      <c r="M745" t="s">
        <v>65</v>
      </c>
      <c r="N745" t="s">
        <v>36</v>
      </c>
      <c r="O745" s="2">
        <v>90040</v>
      </c>
    </row>
    <row r="746" spans="11:15" x14ac:dyDescent="0.25">
      <c r="K746" t="s">
        <v>1705</v>
      </c>
      <c r="L746" t="s">
        <v>62</v>
      </c>
      <c r="M746" t="s">
        <v>23</v>
      </c>
      <c r="N746" t="s">
        <v>44</v>
      </c>
      <c r="O746" s="2">
        <v>101870</v>
      </c>
    </row>
    <row r="747" spans="11:15" x14ac:dyDescent="0.25">
      <c r="K747" t="s">
        <v>1840</v>
      </c>
      <c r="L747" t="s">
        <v>38</v>
      </c>
      <c r="M747" t="s">
        <v>27</v>
      </c>
      <c r="N747" t="s">
        <v>36</v>
      </c>
      <c r="O747" s="2">
        <v>69332</v>
      </c>
    </row>
    <row r="748" spans="11:15" x14ac:dyDescent="0.25">
      <c r="K748" t="s">
        <v>1423</v>
      </c>
      <c r="L748" t="s">
        <v>62</v>
      </c>
      <c r="M748" t="s">
        <v>15</v>
      </c>
      <c r="N748" t="s">
        <v>44</v>
      </c>
      <c r="O748" s="2">
        <v>110302</v>
      </c>
    </row>
    <row r="749" spans="11:15" x14ac:dyDescent="0.25">
      <c r="K749" t="s">
        <v>1702</v>
      </c>
      <c r="L749" t="s">
        <v>91</v>
      </c>
      <c r="M749" t="s">
        <v>27</v>
      </c>
      <c r="N749" t="s">
        <v>32</v>
      </c>
      <c r="O749" s="2">
        <v>71234</v>
      </c>
    </row>
    <row r="750" spans="11:15" x14ac:dyDescent="0.25">
      <c r="K750" t="s">
        <v>1978</v>
      </c>
      <c r="L750" t="s">
        <v>40</v>
      </c>
      <c r="M750" t="s">
        <v>43</v>
      </c>
      <c r="N750" t="s">
        <v>44</v>
      </c>
      <c r="O750" s="2">
        <v>176710</v>
      </c>
    </row>
    <row r="751" spans="11:15" x14ac:dyDescent="0.25">
      <c r="K751" t="s">
        <v>1728</v>
      </c>
      <c r="L751" t="s">
        <v>62</v>
      </c>
      <c r="M751" t="s">
        <v>43</v>
      </c>
      <c r="N751" t="s">
        <v>16</v>
      </c>
      <c r="O751" s="2">
        <v>103423</v>
      </c>
    </row>
    <row r="752" spans="11:15" x14ac:dyDescent="0.25">
      <c r="K752" t="s">
        <v>1083</v>
      </c>
      <c r="L752" t="s">
        <v>40</v>
      </c>
      <c r="M752" t="s">
        <v>50</v>
      </c>
      <c r="N752" t="s">
        <v>44</v>
      </c>
      <c r="O752" s="2">
        <v>181216</v>
      </c>
    </row>
    <row r="753" spans="11:15" x14ac:dyDescent="0.25">
      <c r="K753" t="s">
        <v>782</v>
      </c>
      <c r="L753" t="s">
        <v>68</v>
      </c>
      <c r="M753" t="s">
        <v>65</v>
      </c>
      <c r="N753" t="s">
        <v>32</v>
      </c>
      <c r="O753" s="2">
        <v>52069</v>
      </c>
    </row>
    <row r="754" spans="11:15" x14ac:dyDescent="0.25">
      <c r="K754" t="s">
        <v>1887</v>
      </c>
      <c r="L754" t="s">
        <v>38</v>
      </c>
      <c r="M754" t="s">
        <v>27</v>
      </c>
      <c r="N754" t="s">
        <v>36</v>
      </c>
      <c r="O754" s="2">
        <v>91400</v>
      </c>
    </row>
    <row r="755" spans="11:15" x14ac:dyDescent="0.25">
      <c r="K755" t="s">
        <v>1390</v>
      </c>
      <c r="L755" t="s">
        <v>42</v>
      </c>
      <c r="M755" t="s">
        <v>50</v>
      </c>
      <c r="N755" t="s">
        <v>36</v>
      </c>
      <c r="O755" s="2">
        <v>98150</v>
      </c>
    </row>
    <row r="756" spans="11:15" x14ac:dyDescent="0.25">
      <c r="K756" t="s">
        <v>1502</v>
      </c>
      <c r="L756" t="s">
        <v>40</v>
      </c>
      <c r="M756" t="s">
        <v>23</v>
      </c>
      <c r="N756" t="s">
        <v>44</v>
      </c>
      <c r="O756" s="2">
        <v>153275</v>
      </c>
    </row>
    <row r="757" spans="11:15" x14ac:dyDescent="0.25">
      <c r="K757" t="s">
        <v>1014</v>
      </c>
      <c r="L757" t="s">
        <v>97</v>
      </c>
      <c r="M757" t="s">
        <v>31</v>
      </c>
      <c r="N757" t="s">
        <v>16</v>
      </c>
      <c r="O757" s="2">
        <v>98110</v>
      </c>
    </row>
    <row r="758" spans="11:15" x14ac:dyDescent="0.25">
      <c r="K758" t="s">
        <v>642</v>
      </c>
      <c r="L758" t="s">
        <v>14</v>
      </c>
      <c r="M758" t="s">
        <v>23</v>
      </c>
      <c r="N758" t="s">
        <v>32</v>
      </c>
      <c r="O758" s="2">
        <v>196951</v>
      </c>
    </row>
    <row r="759" spans="11:15" x14ac:dyDescent="0.25">
      <c r="K759" t="s">
        <v>1719</v>
      </c>
      <c r="L759" t="s">
        <v>61</v>
      </c>
      <c r="M759" t="s">
        <v>43</v>
      </c>
      <c r="N759" t="s">
        <v>44</v>
      </c>
      <c r="O759" s="2">
        <v>157812</v>
      </c>
    </row>
    <row r="760" spans="11:15" x14ac:dyDescent="0.25">
      <c r="K760" t="s">
        <v>1863</v>
      </c>
      <c r="L760" t="s">
        <v>42</v>
      </c>
      <c r="M760" t="s">
        <v>50</v>
      </c>
      <c r="N760" t="s">
        <v>44</v>
      </c>
      <c r="O760" s="2">
        <v>81828</v>
      </c>
    </row>
    <row r="761" spans="11:15" x14ac:dyDescent="0.25">
      <c r="K761" t="s">
        <v>1932</v>
      </c>
      <c r="L761" t="s">
        <v>64</v>
      </c>
      <c r="M761" t="s">
        <v>43</v>
      </c>
      <c r="N761" t="s">
        <v>36</v>
      </c>
      <c r="O761" s="2">
        <v>62749</v>
      </c>
    </row>
    <row r="762" spans="11:15" x14ac:dyDescent="0.25">
      <c r="K762" t="s">
        <v>542</v>
      </c>
      <c r="L762" t="s">
        <v>30</v>
      </c>
      <c r="M762" t="s">
        <v>31</v>
      </c>
      <c r="N762" t="s">
        <v>44</v>
      </c>
      <c r="O762" s="2">
        <v>70505</v>
      </c>
    </row>
    <row r="763" spans="11:15" x14ac:dyDescent="0.25">
      <c r="K763" t="s">
        <v>1739</v>
      </c>
      <c r="L763" t="s">
        <v>62</v>
      </c>
      <c r="M763" t="s">
        <v>23</v>
      </c>
      <c r="N763" t="s">
        <v>44</v>
      </c>
      <c r="O763" s="2">
        <v>101985</v>
      </c>
    </row>
    <row r="764" spans="11:15" x14ac:dyDescent="0.25">
      <c r="K764" t="s">
        <v>1301</v>
      </c>
      <c r="L764" t="s">
        <v>68</v>
      </c>
      <c r="M764" t="s">
        <v>50</v>
      </c>
      <c r="N764" t="s">
        <v>32</v>
      </c>
      <c r="O764" s="2">
        <v>50733</v>
      </c>
    </row>
    <row r="765" spans="11:15" x14ac:dyDescent="0.25">
      <c r="K765" t="s">
        <v>1017</v>
      </c>
      <c r="L765" t="s">
        <v>55</v>
      </c>
      <c r="M765" t="s">
        <v>27</v>
      </c>
      <c r="N765" t="s">
        <v>44</v>
      </c>
      <c r="O765" s="2">
        <v>72826</v>
      </c>
    </row>
    <row r="766" spans="11:15" x14ac:dyDescent="0.25">
      <c r="K766" t="s">
        <v>513</v>
      </c>
      <c r="L766" t="s">
        <v>68</v>
      </c>
      <c r="M766" t="s">
        <v>15</v>
      </c>
      <c r="N766" t="s">
        <v>32</v>
      </c>
      <c r="O766" s="2">
        <v>48906</v>
      </c>
    </row>
    <row r="767" spans="11:15" x14ac:dyDescent="0.25">
      <c r="K767" t="s">
        <v>1601</v>
      </c>
      <c r="L767" t="s">
        <v>40</v>
      </c>
      <c r="M767" t="s">
        <v>65</v>
      </c>
      <c r="N767" t="s">
        <v>32</v>
      </c>
      <c r="O767" s="2">
        <v>186378</v>
      </c>
    </row>
    <row r="768" spans="11:15" x14ac:dyDescent="0.25">
      <c r="K768" t="s">
        <v>1469</v>
      </c>
      <c r="L768" t="s">
        <v>42</v>
      </c>
      <c r="M768" t="s">
        <v>50</v>
      </c>
      <c r="N768" t="s">
        <v>32</v>
      </c>
      <c r="O768" s="2">
        <v>93103</v>
      </c>
    </row>
    <row r="769" spans="11:15" x14ac:dyDescent="0.25">
      <c r="K769" t="s">
        <v>1298</v>
      </c>
      <c r="L769" t="s">
        <v>40</v>
      </c>
      <c r="M769" t="s">
        <v>50</v>
      </c>
      <c r="N769" t="s">
        <v>36</v>
      </c>
      <c r="O769" s="2">
        <v>151783</v>
      </c>
    </row>
    <row r="770" spans="11:15" x14ac:dyDescent="0.25">
      <c r="K770" t="s">
        <v>518</v>
      </c>
      <c r="L770" t="s">
        <v>14</v>
      </c>
      <c r="M770" t="s">
        <v>27</v>
      </c>
      <c r="N770" t="s">
        <v>44</v>
      </c>
      <c r="O770" s="2">
        <v>208415</v>
      </c>
    </row>
    <row r="771" spans="11:15" x14ac:dyDescent="0.25">
      <c r="K771" t="s">
        <v>415</v>
      </c>
      <c r="L771" t="s">
        <v>56</v>
      </c>
      <c r="M771" t="s">
        <v>27</v>
      </c>
      <c r="N771" t="s">
        <v>36</v>
      </c>
      <c r="O771" s="2">
        <v>84913</v>
      </c>
    </row>
    <row r="772" spans="11:15" x14ac:dyDescent="0.25">
      <c r="K772" t="s">
        <v>1694</v>
      </c>
      <c r="L772" t="s">
        <v>97</v>
      </c>
      <c r="M772" t="s">
        <v>31</v>
      </c>
      <c r="N772" t="s">
        <v>36</v>
      </c>
      <c r="O772" s="2">
        <v>100810</v>
      </c>
    </row>
    <row r="773" spans="11:15" x14ac:dyDescent="0.25">
      <c r="K773" t="s">
        <v>1920</v>
      </c>
      <c r="L773" t="s">
        <v>71</v>
      </c>
      <c r="M773" t="s">
        <v>27</v>
      </c>
      <c r="N773" t="s">
        <v>44</v>
      </c>
      <c r="O773" s="2">
        <v>94618</v>
      </c>
    </row>
    <row r="774" spans="11:15" x14ac:dyDescent="0.25">
      <c r="K774" t="s">
        <v>1206</v>
      </c>
      <c r="L774" t="s">
        <v>86</v>
      </c>
      <c r="M774" t="s">
        <v>31</v>
      </c>
      <c r="N774" t="s">
        <v>36</v>
      </c>
      <c r="O774" s="2">
        <v>91134</v>
      </c>
    </row>
    <row r="775" spans="11:15" x14ac:dyDescent="0.25">
      <c r="K775" t="s">
        <v>1399</v>
      </c>
      <c r="L775" t="s">
        <v>76</v>
      </c>
      <c r="M775" t="s">
        <v>27</v>
      </c>
      <c r="N775" t="s">
        <v>36</v>
      </c>
      <c r="O775" s="2">
        <v>44735</v>
      </c>
    </row>
    <row r="776" spans="11:15" x14ac:dyDescent="0.25">
      <c r="K776" t="s">
        <v>1857</v>
      </c>
      <c r="L776" t="s">
        <v>26</v>
      </c>
      <c r="M776" t="s">
        <v>27</v>
      </c>
      <c r="N776" t="s">
        <v>16</v>
      </c>
      <c r="O776" s="2">
        <v>64505</v>
      </c>
    </row>
    <row r="777" spans="11:15" x14ac:dyDescent="0.25">
      <c r="K777" t="s">
        <v>493</v>
      </c>
      <c r="L777" t="s">
        <v>61</v>
      </c>
      <c r="M777" t="s">
        <v>27</v>
      </c>
      <c r="N777" t="s">
        <v>36</v>
      </c>
      <c r="O777" s="2">
        <v>125633</v>
      </c>
    </row>
    <row r="778" spans="11:15" x14ac:dyDescent="0.25">
      <c r="K778" t="s">
        <v>1278</v>
      </c>
      <c r="L778" t="s">
        <v>84</v>
      </c>
      <c r="M778" t="s">
        <v>31</v>
      </c>
      <c r="N778" t="s">
        <v>44</v>
      </c>
      <c r="O778" s="2">
        <v>96693</v>
      </c>
    </row>
    <row r="779" spans="11:15" x14ac:dyDescent="0.25">
      <c r="K779" t="s">
        <v>1834</v>
      </c>
      <c r="L779" t="s">
        <v>68</v>
      </c>
      <c r="M779" t="s">
        <v>65</v>
      </c>
      <c r="N779" t="s">
        <v>32</v>
      </c>
      <c r="O779" s="2">
        <v>55767</v>
      </c>
    </row>
    <row r="780" spans="11:15" x14ac:dyDescent="0.25">
      <c r="K780" t="s">
        <v>409</v>
      </c>
      <c r="L780" t="s">
        <v>68</v>
      </c>
      <c r="M780" t="s">
        <v>43</v>
      </c>
      <c r="N780" t="s">
        <v>16</v>
      </c>
      <c r="O780" s="2">
        <v>41545</v>
      </c>
    </row>
    <row r="781" spans="11:15" x14ac:dyDescent="0.25">
      <c r="K781" t="s">
        <v>658</v>
      </c>
      <c r="L781" t="s">
        <v>26</v>
      </c>
      <c r="M781" t="s">
        <v>27</v>
      </c>
      <c r="N781" t="s">
        <v>36</v>
      </c>
      <c r="O781" s="2">
        <v>82839</v>
      </c>
    </row>
    <row r="782" spans="11:15" x14ac:dyDescent="0.25">
      <c r="K782" t="s">
        <v>498</v>
      </c>
      <c r="L782" t="s">
        <v>129</v>
      </c>
      <c r="M782" t="s">
        <v>31</v>
      </c>
      <c r="N782" t="s">
        <v>16</v>
      </c>
      <c r="O782" s="2">
        <v>83990</v>
      </c>
    </row>
    <row r="783" spans="11:15" x14ac:dyDescent="0.25">
      <c r="K783" t="s">
        <v>929</v>
      </c>
      <c r="L783" t="s">
        <v>30</v>
      </c>
      <c r="M783" t="s">
        <v>31</v>
      </c>
      <c r="N783" t="s">
        <v>32</v>
      </c>
      <c r="O783" s="2">
        <v>88045</v>
      </c>
    </row>
    <row r="784" spans="11:15" x14ac:dyDescent="0.25">
      <c r="K784" t="s">
        <v>1714</v>
      </c>
      <c r="L784" t="s">
        <v>61</v>
      </c>
      <c r="M784" t="s">
        <v>50</v>
      </c>
      <c r="N784" t="s">
        <v>36</v>
      </c>
      <c r="O784" s="2">
        <v>157057</v>
      </c>
    </row>
    <row r="785" spans="11:15" x14ac:dyDescent="0.25">
      <c r="K785" t="s">
        <v>404</v>
      </c>
      <c r="L785" t="s">
        <v>42</v>
      </c>
      <c r="M785" t="s">
        <v>50</v>
      </c>
      <c r="N785" t="s">
        <v>32</v>
      </c>
      <c r="O785" s="2">
        <v>80024</v>
      </c>
    </row>
    <row r="786" spans="11:15" x14ac:dyDescent="0.25">
      <c r="K786" t="s">
        <v>1019</v>
      </c>
      <c r="L786" t="s">
        <v>40</v>
      </c>
      <c r="M786" t="s">
        <v>43</v>
      </c>
      <c r="N786" t="s">
        <v>36</v>
      </c>
      <c r="O786" s="2">
        <v>171217</v>
      </c>
    </row>
    <row r="787" spans="11:15" x14ac:dyDescent="0.25">
      <c r="K787" t="s">
        <v>378</v>
      </c>
      <c r="L787" t="s">
        <v>58</v>
      </c>
      <c r="M787" t="s">
        <v>31</v>
      </c>
      <c r="N787" t="s">
        <v>16</v>
      </c>
      <c r="O787" s="2">
        <v>73248</v>
      </c>
    </row>
    <row r="788" spans="11:15" x14ac:dyDescent="0.25">
      <c r="K788" t="s">
        <v>181</v>
      </c>
      <c r="L788" t="s">
        <v>61</v>
      </c>
      <c r="M788" t="s">
        <v>15</v>
      </c>
      <c r="N788" t="s">
        <v>32</v>
      </c>
      <c r="O788" s="2">
        <v>125730</v>
      </c>
    </row>
    <row r="789" spans="11:15" x14ac:dyDescent="0.25">
      <c r="K789" t="s">
        <v>1537</v>
      </c>
      <c r="L789" t="s">
        <v>40</v>
      </c>
      <c r="M789" t="s">
        <v>43</v>
      </c>
      <c r="N789" t="s">
        <v>44</v>
      </c>
      <c r="O789" s="2">
        <v>182321</v>
      </c>
    </row>
    <row r="790" spans="11:15" x14ac:dyDescent="0.25">
      <c r="K790" t="s">
        <v>1305</v>
      </c>
      <c r="L790" t="s">
        <v>42</v>
      </c>
      <c r="M790" t="s">
        <v>15</v>
      </c>
      <c r="N790" t="s">
        <v>44</v>
      </c>
      <c r="O790" s="2">
        <v>94876</v>
      </c>
    </row>
    <row r="791" spans="11:15" x14ac:dyDescent="0.25">
      <c r="K791" t="s">
        <v>1964</v>
      </c>
      <c r="L791" t="s">
        <v>14</v>
      </c>
      <c r="M791" t="s">
        <v>50</v>
      </c>
      <c r="N791" t="s">
        <v>36</v>
      </c>
      <c r="O791" s="2">
        <v>258498</v>
      </c>
    </row>
    <row r="792" spans="11:15" x14ac:dyDescent="0.25">
      <c r="K792" t="s">
        <v>1073</v>
      </c>
      <c r="L792" t="s">
        <v>61</v>
      </c>
      <c r="M792" t="s">
        <v>15</v>
      </c>
      <c r="N792" t="s">
        <v>16</v>
      </c>
      <c r="O792" s="2">
        <v>122829</v>
      </c>
    </row>
    <row r="793" spans="11:15" x14ac:dyDescent="0.25">
      <c r="K793" t="s">
        <v>469</v>
      </c>
      <c r="L793" t="s">
        <v>55</v>
      </c>
      <c r="M793" t="s">
        <v>27</v>
      </c>
      <c r="N793" t="s">
        <v>36</v>
      </c>
      <c r="O793" s="2">
        <v>78940</v>
      </c>
    </row>
    <row r="794" spans="11:15" x14ac:dyDescent="0.25">
      <c r="K794" t="s">
        <v>1667</v>
      </c>
      <c r="L794" t="s">
        <v>77</v>
      </c>
      <c r="M794" t="s">
        <v>23</v>
      </c>
      <c r="N794" t="s">
        <v>16</v>
      </c>
      <c r="O794" s="2">
        <v>92994</v>
      </c>
    </row>
    <row r="795" spans="11:15" x14ac:dyDescent="0.25">
      <c r="K795" t="s">
        <v>1805</v>
      </c>
      <c r="L795" t="s">
        <v>71</v>
      </c>
      <c r="M795" t="s">
        <v>27</v>
      </c>
      <c r="N795" t="s">
        <v>44</v>
      </c>
      <c r="O795" s="2">
        <v>90333</v>
      </c>
    </row>
    <row r="796" spans="11:15" x14ac:dyDescent="0.25">
      <c r="K796" t="s">
        <v>1962</v>
      </c>
      <c r="L796" t="s">
        <v>40</v>
      </c>
      <c r="M796" t="s">
        <v>50</v>
      </c>
      <c r="N796" t="s">
        <v>44</v>
      </c>
      <c r="O796" s="2">
        <v>171487</v>
      </c>
    </row>
    <row r="797" spans="11:15" x14ac:dyDescent="0.25">
      <c r="K797" t="s">
        <v>1582</v>
      </c>
      <c r="L797" t="s">
        <v>82</v>
      </c>
      <c r="M797" t="s">
        <v>27</v>
      </c>
      <c r="N797" t="s">
        <v>32</v>
      </c>
      <c r="O797" s="2">
        <v>84297</v>
      </c>
    </row>
    <row r="798" spans="11:15" x14ac:dyDescent="0.25">
      <c r="K798" t="s">
        <v>903</v>
      </c>
      <c r="L798" t="s">
        <v>22</v>
      </c>
      <c r="M798" t="s">
        <v>23</v>
      </c>
      <c r="N798" t="s">
        <v>32</v>
      </c>
      <c r="O798" s="2">
        <v>50825</v>
      </c>
    </row>
    <row r="799" spans="11:15" x14ac:dyDescent="0.25">
      <c r="K799" t="s">
        <v>1458</v>
      </c>
      <c r="L799" t="s">
        <v>98</v>
      </c>
      <c r="M799" t="s">
        <v>27</v>
      </c>
      <c r="N799" t="s">
        <v>32</v>
      </c>
      <c r="O799" s="2">
        <v>87770</v>
      </c>
    </row>
    <row r="800" spans="11:15" x14ac:dyDescent="0.25">
      <c r="K800" t="s">
        <v>1968</v>
      </c>
      <c r="L800" t="s">
        <v>55</v>
      </c>
      <c r="M800" t="s">
        <v>27</v>
      </c>
      <c r="N800" t="s">
        <v>36</v>
      </c>
      <c r="O800" s="2">
        <v>67489</v>
      </c>
    </row>
    <row r="801" spans="11:15" x14ac:dyDescent="0.25">
      <c r="K801" t="s">
        <v>1475</v>
      </c>
      <c r="L801" t="s">
        <v>64</v>
      </c>
      <c r="M801" t="s">
        <v>15</v>
      </c>
      <c r="N801" t="s">
        <v>32</v>
      </c>
      <c r="O801" s="2">
        <v>58671</v>
      </c>
    </row>
    <row r="802" spans="11:15" x14ac:dyDescent="0.25">
      <c r="K802" t="s">
        <v>905</v>
      </c>
      <c r="L802" t="s">
        <v>61</v>
      </c>
      <c r="M802" t="s">
        <v>15</v>
      </c>
      <c r="N802" t="s">
        <v>16</v>
      </c>
      <c r="O802" s="2">
        <v>145846</v>
      </c>
    </row>
    <row r="803" spans="11:15" x14ac:dyDescent="0.25">
      <c r="K803" t="s">
        <v>1870</v>
      </c>
      <c r="L803" t="s">
        <v>61</v>
      </c>
      <c r="M803" t="s">
        <v>50</v>
      </c>
      <c r="N803" t="s">
        <v>44</v>
      </c>
      <c r="O803" s="2">
        <v>122644</v>
      </c>
    </row>
    <row r="804" spans="11:15" x14ac:dyDescent="0.25">
      <c r="K804" t="s">
        <v>1090</v>
      </c>
      <c r="L804" t="s">
        <v>62</v>
      </c>
      <c r="M804" t="s">
        <v>23</v>
      </c>
      <c r="N804" t="s">
        <v>36</v>
      </c>
      <c r="O804" s="2">
        <v>114242</v>
      </c>
    </row>
    <row r="805" spans="11:15" x14ac:dyDescent="0.25">
      <c r="K805" t="s">
        <v>257</v>
      </c>
      <c r="L805" t="s">
        <v>62</v>
      </c>
      <c r="M805" t="s">
        <v>27</v>
      </c>
      <c r="N805" t="s">
        <v>32</v>
      </c>
      <c r="O805" s="2">
        <v>119746</v>
      </c>
    </row>
    <row r="806" spans="11:15" x14ac:dyDescent="0.25">
      <c r="K806" t="s">
        <v>1358</v>
      </c>
      <c r="L806" t="s">
        <v>68</v>
      </c>
      <c r="M806" t="s">
        <v>65</v>
      </c>
      <c r="N806" t="s">
        <v>36</v>
      </c>
      <c r="O806" s="2">
        <v>57225</v>
      </c>
    </row>
    <row r="807" spans="11:15" x14ac:dyDescent="0.25">
      <c r="K807" t="s">
        <v>943</v>
      </c>
      <c r="L807" t="s">
        <v>40</v>
      </c>
      <c r="M807" t="s">
        <v>50</v>
      </c>
      <c r="N807" t="s">
        <v>36</v>
      </c>
      <c r="O807" s="2">
        <v>155351</v>
      </c>
    </row>
    <row r="808" spans="11:15" x14ac:dyDescent="0.25">
      <c r="K808" t="s">
        <v>1736</v>
      </c>
      <c r="L808" t="s">
        <v>38</v>
      </c>
      <c r="M808" t="s">
        <v>27</v>
      </c>
      <c r="N808" t="s">
        <v>36</v>
      </c>
      <c r="O808" s="2">
        <v>83418</v>
      </c>
    </row>
    <row r="809" spans="11:15" x14ac:dyDescent="0.25">
      <c r="K809" t="s">
        <v>1313</v>
      </c>
      <c r="L809" t="s">
        <v>14</v>
      </c>
      <c r="M809" t="s">
        <v>43</v>
      </c>
      <c r="N809" t="s">
        <v>32</v>
      </c>
      <c r="O809" s="2">
        <v>234311</v>
      </c>
    </row>
    <row r="810" spans="11:15" x14ac:dyDescent="0.25">
      <c r="K810" t="s">
        <v>1764</v>
      </c>
      <c r="L810" t="s">
        <v>61</v>
      </c>
      <c r="M810" t="s">
        <v>43</v>
      </c>
      <c r="N810" t="s">
        <v>44</v>
      </c>
      <c r="O810" s="2">
        <v>127422</v>
      </c>
    </row>
    <row r="811" spans="11:15" x14ac:dyDescent="0.25">
      <c r="K811" t="s">
        <v>1882</v>
      </c>
      <c r="L811" t="s">
        <v>86</v>
      </c>
      <c r="M811" t="s">
        <v>31</v>
      </c>
      <c r="N811" t="s">
        <v>44</v>
      </c>
      <c r="O811" s="2">
        <v>67275</v>
      </c>
    </row>
    <row r="812" spans="11:15" x14ac:dyDescent="0.25">
      <c r="K812" t="s">
        <v>401</v>
      </c>
      <c r="L812" t="s">
        <v>68</v>
      </c>
      <c r="M812" t="s">
        <v>65</v>
      </c>
      <c r="N812" t="s">
        <v>32</v>
      </c>
      <c r="O812" s="2">
        <v>54733</v>
      </c>
    </row>
    <row r="813" spans="11:15" x14ac:dyDescent="0.25">
      <c r="K813" t="s">
        <v>947</v>
      </c>
      <c r="L813" t="s">
        <v>86</v>
      </c>
      <c r="M813" t="s">
        <v>31</v>
      </c>
      <c r="N813" t="s">
        <v>44</v>
      </c>
      <c r="O813" s="2">
        <v>60132</v>
      </c>
    </row>
    <row r="814" spans="11:15" x14ac:dyDescent="0.25">
      <c r="K814" t="s">
        <v>496</v>
      </c>
      <c r="L814" t="s">
        <v>40</v>
      </c>
      <c r="M814" t="s">
        <v>65</v>
      </c>
      <c r="N814" t="s">
        <v>16</v>
      </c>
      <c r="O814" s="2">
        <v>178700</v>
      </c>
    </row>
    <row r="815" spans="11:15" x14ac:dyDescent="0.25">
      <c r="L815" t="s">
        <v>14</v>
      </c>
      <c r="M815" t="s">
        <v>15</v>
      </c>
      <c r="N815" t="s">
        <v>44</v>
      </c>
      <c r="O815" s="2">
        <v>247022</v>
      </c>
    </row>
    <row r="816" spans="11:15" x14ac:dyDescent="0.25">
      <c r="K816" t="s">
        <v>1865</v>
      </c>
      <c r="L816" t="s">
        <v>61</v>
      </c>
      <c r="M816" t="s">
        <v>43</v>
      </c>
      <c r="N816" t="s">
        <v>32</v>
      </c>
      <c r="O816" s="2">
        <v>149417</v>
      </c>
    </row>
    <row r="817" spans="11:15" x14ac:dyDescent="0.25">
      <c r="K817" t="s">
        <v>1690</v>
      </c>
      <c r="L817" t="s">
        <v>42</v>
      </c>
      <c r="M817" t="s">
        <v>65</v>
      </c>
      <c r="N817" t="s">
        <v>44</v>
      </c>
      <c r="O817" s="2">
        <v>89390</v>
      </c>
    </row>
    <row r="818" spans="11:15" x14ac:dyDescent="0.25">
      <c r="K818" t="s">
        <v>478</v>
      </c>
      <c r="L818" t="s">
        <v>61</v>
      </c>
      <c r="M818" t="s">
        <v>43</v>
      </c>
      <c r="N818" t="s">
        <v>16</v>
      </c>
      <c r="O818" s="2">
        <v>122350</v>
      </c>
    </row>
    <row r="819" spans="11:15" x14ac:dyDescent="0.25">
      <c r="K819" t="s">
        <v>573</v>
      </c>
      <c r="L819" t="s">
        <v>58</v>
      </c>
      <c r="M819" t="s">
        <v>31</v>
      </c>
      <c r="N819" t="s">
        <v>16</v>
      </c>
      <c r="O819" s="2">
        <v>61773</v>
      </c>
    </row>
    <row r="820" spans="11:15" x14ac:dyDescent="0.25">
      <c r="K820" t="s">
        <v>1216</v>
      </c>
      <c r="L820" t="s">
        <v>62</v>
      </c>
      <c r="M820" t="s">
        <v>65</v>
      </c>
      <c r="N820" t="s">
        <v>44</v>
      </c>
      <c r="O820" s="2">
        <v>102636</v>
      </c>
    </row>
    <row r="821" spans="11:15" x14ac:dyDescent="0.25">
      <c r="K821" t="s">
        <v>758</v>
      </c>
      <c r="L821" t="s">
        <v>14</v>
      </c>
      <c r="M821" t="s">
        <v>43</v>
      </c>
      <c r="N821" t="s">
        <v>44</v>
      </c>
      <c r="O821" s="2">
        <v>190401</v>
      </c>
    </row>
    <row r="822" spans="11:15" x14ac:dyDescent="0.25">
      <c r="K822" t="s">
        <v>837</v>
      </c>
      <c r="L822" t="s">
        <v>14</v>
      </c>
      <c r="M822" t="s">
        <v>23</v>
      </c>
      <c r="N822" t="s">
        <v>16</v>
      </c>
      <c r="O822" s="2">
        <v>220937</v>
      </c>
    </row>
    <row r="823" spans="11:15" x14ac:dyDescent="0.25">
      <c r="K823" t="s">
        <v>356</v>
      </c>
      <c r="L823" t="s">
        <v>68</v>
      </c>
      <c r="M823" t="s">
        <v>43</v>
      </c>
      <c r="N823" t="s">
        <v>44</v>
      </c>
      <c r="O823" s="2">
        <v>45061</v>
      </c>
    </row>
    <row r="824" spans="11:15" x14ac:dyDescent="0.25">
      <c r="K824" t="s">
        <v>1909</v>
      </c>
      <c r="L824" t="s">
        <v>40</v>
      </c>
      <c r="M824" t="s">
        <v>23</v>
      </c>
      <c r="N824" t="s">
        <v>32</v>
      </c>
      <c r="O824" s="2">
        <v>151246</v>
      </c>
    </row>
    <row r="825" spans="11:15" x14ac:dyDescent="0.25">
      <c r="K825" t="s">
        <v>1108</v>
      </c>
      <c r="L825" t="s">
        <v>68</v>
      </c>
      <c r="M825" t="s">
        <v>65</v>
      </c>
      <c r="N825" t="s">
        <v>44</v>
      </c>
      <c r="O825" s="2">
        <v>54829</v>
      </c>
    </row>
    <row r="826" spans="11:15" x14ac:dyDescent="0.25">
      <c r="K826" t="s">
        <v>1585</v>
      </c>
      <c r="L826" t="s">
        <v>14</v>
      </c>
      <c r="M826" t="s">
        <v>65</v>
      </c>
      <c r="N826" t="s">
        <v>44</v>
      </c>
      <c r="O826" s="2">
        <v>235619</v>
      </c>
    </row>
    <row r="827" spans="11:15" x14ac:dyDescent="0.25">
      <c r="K827" t="s">
        <v>534</v>
      </c>
      <c r="L827" t="s">
        <v>64</v>
      </c>
      <c r="M827" t="s">
        <v>15</v>
      </c>
      <c r="N827" t="s">
        <v>32</v>
      </c>
      <c r="O827" s="2">
        <v>57008</v>
      </c>
    </row>
    <row r="828" spans="11:15" x14ac:dyDescent="0.25">
      <c r="K828" t="s">
        <v>1746</v>
      </c>
      <c r="L828" t="s">
        <v>40</v>
      </c>
      <c r="M828" t="s">
        <v>50</v>
      </c>
      <c r="N828" t="s">
        <v>32</v>
      </c>
      <c r="O828" s="2">
        <v>191026</v>
      </c>
    </row>
    <row r="829" spans="11:15" x14ac:dyDescent="0.25">
      <c r="K829" t="s">
        <v>972</v>
      </c>
      <c r="L829" t="s">
        <v>64</v>
      </c>
      <c r="M829" t="s">
        <v>43</v>
      </c>
      <c r="N829" t="s">
        <v>44</v>
      </c>
      <c r="O829" s="2">
        <v>69570</v>
      </c>
    </row>
    <row r="830" spans="11:15" x14ac:dyDescent="0.25">
      <c r="K830" t="s">
        <v>1161</v>
      </c>
      <c r="L830" t="s">
        <v>61</v>
      </c>
      <c r="M830" t="s">
        <v>50</v>
      </c>
      <c r="N830" t="s">
        <v>32</v>
      </c>
      <c r="O830" s="2">
        <v>157487</v>
      </c>
    </row>
    <row r="831" spans="11:15" x14ac:dyDescent="0.25">
      <c r="K831" t="s">
        <v>980</v>
      </c>
      <c r="L831" t="s">
        <v>62</v>
      </c>
      <c r="M831" t="s">
        <v>50</v>
      </c>
      <c r="N831" t="s">
        <v>16</v>
      </c>
      <c r="O831" s="2">
        <v>105891</v>
      </c>
    </row>
    <row r="832" spans="11:15" x14ac:dyDescent="0.25">
      <c r="K832" t="s">
        <v>1720</v>
      </c>
      <c r="L832" t="s">
        <v>30</v>
      </c>
      <c r="M832" t="s">
        <v>31</v>
      </c>
      <c r="N832" t="s">
        <v>32</v>
      </c>
      <c r="O832" s="2">
        <v>80745</v>
      </c>
    </row>
    <row r="833" spans="11:15" x14ac:dyDescent="0.25">
      <c r="K833" t="s">
        <v>1758</v>
      </c>
      <c r="L833" t="s">
        <v>61</v>
      </c>
      <c r="M833" t="s">
        <v>23</v>
      </c>
      <c r="N833" t="s">
        <v>32</v>
      </c>
      <c r="O833" s="2">
        <v>145093</v>
      </c>
    </row>
    <row r="834" spans="11:15" x14ac:dyDescent="0.25">
      <c r="K834" t="s">
        <v>732</v>
      </c>
      <c r="L834" t="s">
        <v>68</v>
      </c>
      <c r="M834" t="s">
        <v>50</v>
      </c>
      <c r="N834" t="s">
        <v>32</v>
      </c>
      <c r="O834" s="2">
        <v>41429</v>
      </c>
    </row>
    <row r="835" spans="11:15" x14ac:dyDescent="0.25">
      <c r="K835" t="s">
        <v>818</v>
      </c>
      <c r="L835" t="s">
        <v>61</v>
      </c>
      <c r="M835" t="s">
        <v>65</v>
      </c>
      <c r="N835" t="s">
        <v>36</v>
      </c>
      <c r="O835" s="2">
        <v>138521</v>
      </c>
    </row>
    <row r="836" spans="11:15" x14ac:dyDescent="0.25">
      <c r="K836" t="s">
        <v>424</v>
      </c>
      <c r="L836" t="s">
        <v>61</v>
      </c>
      <c r="M836" t="s">
        <v>23</v>
      </c>
      <c r="N836" t="s">
        <v>36</v>
      </c>
      <c r="O836" s="2">
        <v>157333</v>
      </c>
    </row>
    <row r="837" spans="11:15" x14ac:dyDescent="0.25">
      <c r="K837" t="s">
        <v>1104</v>
      </c>
      <c r="L837" t="s">
        <v>40</v>
      </c>
      <c r="M837" t="s">
        <v>27</v>
      </c>
      <c r="N837" t="s">
        <v>16</v>
      </c>
      <c r="O837" s="2">
        <v>159724</v>
      </c>
    </row>
    <row r="838" spans="11:15" x14ac:dyDescent="0.25">
      <c r="K838" t="s">
        <v>1353</v>
      </c>
      <c r="L838" t="s">
        <v>22</v>
      </c>
      <c r="M838" t="s">
        <v>23</v>
      </c>
      <c r="N838" t="s">
        <v>36</v>
      </c>
      <c r="O838" s="2">
        <v>53301</v>
      </c>
    </row>
    <row r="839" spans="11:15" x14ac:dyDescent="0.25">
      <c r="K839" t="s">
        <v>1684</v>
      </c>
      <c r="L839" t="s">
        <v>40</v>
      </c>
      <c r="M839" t="s">
        <v>43</v>
      </c>
      <c r="N839" t="s">
        <v>44</v>
      </c>
      <c r="O839" s="2">
        <v>164399</v>
      </c>
    </row>
    <row r="840" spans="11:15" x14ac:dyDescent="0.25">
      <c r="K840" t="s">
        <v>938</v>
      </c>
      <c r="L840" t="s">
        <v>83</v>
      </c>
      <c r="M840" t="s">
        <v>23</v>
      </c>
      <c r="N840" t="s">
        <v>44</v>
      </c>
      <c r="O840" s="2">
        <v>52811</v>
      </c>
    </row>
    <row r="841" spans="11:15" x14ac:dyDescent="0.25">
      <c r="K841" t="s">
        <v>1256</v>
      </c>
      <c r="L841" t="s">
        <v>14</v>
      </c>
      <c r="M841" t="s">
        <v>27</v>
      </c>
      <c r="N841" t="s">
        <v>16</v>
      </c>
      <c r="O841" s="2">
        <v>198473</v>
      </c>
    </row>
    <row r="842" spans="11:15" x14ac:dyDescent="0.25">
      <c r="K842" t="s">
        <v>1972</v>
      </c>
      <c r="L842" t="s">
        <v>76</v>
      </c>
      <c r="M842" t="s">
        <v>27</v>
      </c>
      <c r="N842" t="s">
        <v>32</v>
      </c>
      <c r="O842" s="2">
        <v>47032</v>
      </c>
    </row>
    <row r="843" spans="11:15" x14ac:dyDescent="0.25">
      <c r="K843" t="s">
        <v>600</v>
      </c>
      <c r="L843" t="s">
        <v>42</v>
      </c>
      <c r="M843" t="s">
        <v>15</v>
      </c>
      <c r="N843" t="s">
        <v>36</v>
      </c>
      <c r="O843" s="2">
        <v>71699</v>
      </c>
    </row>
    <row r="844" spans="11:15" x14ac:dyDescent="0.25">
      <c r="K844" t="s">
        <v>1868</v>
      </c>
      <c r="L844" t="s">
        <v>61</v>
      </c>
      <c r="M844" t="s">
        <v>27</v>
      </c>
      <c r="N844" t="s">
        <v>36</v>
      </c>
      <c r="O844" s="2">
        <v>136716</v>
      </c>
    </row>
    <row r="845" spans="11:15" x14ac:dyDescent="0.25">
      <c r="K845" t="s">
        <v>1665</v>
      </c>
      <c r="L845" t="s">
        <v>68</v>
      </c>
      <c r="M845" t="s">
        <v>15</v>
      </c>
      <c r="N845" t="s">
        <v>32</v>
      </c>
      <c r="O845" s="2">
        <v>45369</v>
      </c>
    </row>
    <row r="846" spans="11:15" x14ac:dyDescent="0.25">
      <c r="K846" t="s">
        <v>1064</v>
      </c>
      <c r="L846" t="s">
        <v>91</v>
      </c>
      <c r="M846" t="s">
        <v>27</v>
      </c>
      <c r="N846" t="s">
        <v>36</v>
      </c>
      <c r="O846" s="2">
        <v>81218</v>
      </c>
    </row>
    <row r="847" spans="11:15" x14ac:dyDescent="0.25">
      <c r="K847" t="s">
        <v>644</v>
      </c>
      <c r="L847" t="s">
        <v>55</v>
      </c>
      <c r="M847" t="s">
        <v>27</v>
      </c>
      <c r="N847" t="s">
        <v>16</v>
      </c>
      <c r="O847" s="2">
        <v>86431</v>
      </c>
    </row>
    <row r="848" spans="11:15" x14ac:dyDescent="0.25">
      <c r="K848" t="s">
        <v>1289</v>
      </c>
      <c r="L848" t="s">
        <v>91</v>
      </c>
      <c r="M848" t="s">
        <v>27</v>
      </c>
      <c r="N848" t="s">
        <v>32</v>
      </c>
      <c r="O848" s="2">
        <v>68426</v>
      </c>
    </row>
    <row r="849" spans="11:15" x14ac:dyDescent="0.25">
      <c r="K849" t="s">
        <v>1828</v>
      </c>
      <c r="L849" t="s">
        <v>97</v>
      </c>
      <c r="M849" t="s">
        <v>31</v>
      </c>
      <c r="N849" t="s">
        <v>16</v>
      </c>
      <c r="O849" s="2">
        <v>111299</v>
      </c>
    </row>
    <row r="850" spans="11:15" x14ac:dyDescent="0.25">
      <c r="K850" t="s">
        <v>1052</v>
      </c>
      <c r="L850" t="s">
        <v>88</v>
      </c>
      <c r="M850" t="s">
        <v>27</v>
      </c>
      <c r="N850" t="s">
        <v>32</v>
      </c>
      <c r="O850" s="2">
        <v>62174</v>
      </c>
    </row>
    <row r="851" spans="11:15" x14ac:dyDescent="0.25">
      <c r="K851" t="s">
        <v>1822</v>
      </c>
      <c r="L851" t="s">
        <v>14</v>
      </c>
      <c r="M851" t="s">
        <v>50</v>
      </c>
      <c r="N851" t="s">
        <v>32</v>
      </c>
      <c r="O851" s="2">
        <v>258081</v>
      </c>
    </row>
    <row r="852" spans="11:15" x14ac:dyDescent="0.25">
      <c r="K852" t="s">
        <v>1290</v>
      </c>
      <c r="L852" t="s">
        <v>61</v>
      </c>
      <c r="M852" t="s">
        <v>15</v>
      </c>
      <c r="N852" t="s">
        <v>32</v>
      </c>
      <c r="O852" s="2">
        <v>144986</v>
      </c>
    </row>
    <row r="853" spans="11:15" x14ac:dyDescent="0.25">
      <c r="K853" t="s">
        <v>763</v>
      </c>
      <c r="L853" t="s">
        <v>14</v>
      </c>
      <c r="M853" t="s">
        <v>31</v>
      </c>
      <c r="N853" t="s">
        <v>36</v>
      </c>
      <c r="O853" s="2">
        <v>255431</v>
      </c>
    </row>
    <row r="854" spans="11:15" x14ac:dyDescent="0.25">
      <c r="K854" t="s">
        <v>1620</v>
      </c>
      <c r="L854" t="s">
        <v>40</v>
      </c>
      <c r="M854" t="s">
        <v>65</v>
      </c>
      <c r="N854" t="s">
        <v>16</v>
      </c>
      <c r="O854" s="2">
        <v>174099</v>
      </c>
    </row>
    <row r="855" spans="11:15" x14ac:dyDescent="0.25">
      <c r="K855" t="s">
        <v>590</v>
      </c>
      <c r="L855" t="s">
        <v>40</v>
      </c>
      <c r="M855" t="s">
        <v>27</v>
      </c>
      <c r="N855" t="s">
        <v>16</v>
      </c>
      <c r="O855" s="2">
        <v>161203</v>
      </c>
    </row>
    <row r="856" spans="11:15" x14ac:dyDescent="0.25">
      <c r="K856" t="s">
        <v>1664</v>
      </c>
      <c r="L856" t="s">
        <v>129</v>
      </c>
      <c r="M856" t="s">
        <v>31</v>
      </c>
      <c r="N856" t="s">
        <v>36</v>
      </c>
      <c r="O856" s="2">
        <v>72903</v>
      </c>
    </row>
    <row r="857" spans="11:15" x14ac:dyDescent="0.25">
      <c r="K857" t="s">
        <v>660</v>
      </c>
      <c r="L857" t="s">
        <v>71</v>
      </c>
      <c r="M857" t="s">
        <v>27</v>
      </c>
      <c r="N857" t="s">
        <v>44</v>
      </c>
      <c r="O857" s="2">
        <v>64475</v>
      </c>
    </row>
    <row r="858" spans="11:15" x14ac:dyDescent="0.25">
      <c r="K858" t="s">
        <v>1982</v>
      </c>
      <c r="L858" t="s">
        <v>14</v>
      </c>
      <c r="M858" t="s">
        <v>65</v>
      </c>
      <c r="N858" t="s">
        <v>32</v>
      </c>
      <c r="O858" s="2">
        <v>216195</v>
      </c>
    </row>
    <row r="859" spans="11:15" x14ac:dyDescent="0.25">
      <c r="K859" t="s">
        <v>1946</v>
      </c>
      <c r="L859" t="s">
        <v>62</v>
      </c>
      <c r="M859" t="s">
        <v>65</v>
      </c>
      <c r="N859" t="s">
        <v>36</v>
      </c>
      <c r="O859" s="2">
        <v>105223</v>
      </c>
    </row>
    <row r="860" spans="11:15" x14ac:dyDescent="0.25">
      <c r="K860" t="s">
        <v>771</v>
      </c>
      <c r="L860" t="s">
        <v>38</v>
      </c>
      <c r="M860" t="s">
        <v>27</v>
      </c>
      <c r="N860" t="s">
        <v>36</v>
      </c>
      <c r="O860" s="2">
        <v>99080</v>
      </c>
    </row>
    <row r="861" spans="11:15" x14ac:dyDescent="0.25">
      <c r="K861" t="s">
        <v>1757</v>
      </c>
      <c r="L861" t="s">
        <v>71</v>
      </c>
      <c r="M861" t="s">
        <v>27</v>
      </c>
      <c r="N861" t="s">
        <v>44</v>
      </c>
      <c r="O861" s="2">
        <v>68337</v>
      </c>
    </row>
    <row r="862" spans="11:15" x14ac:dyDescent="0.25">
      <c r="K862" t="s">
        <v>1357</v>
      </c>
      <c r="L862" t="s">
        <v>61</v>
      </c>
      <c r="M862" t="s">
        <v>23</v>
      </c>
      <c r="N862" t="s">
        <v>16</v>
      </c>
      <c r="O862" s="2">
        <v>140042</v>
      </c>
    </row>
    <row r="863" spans="11:15" x14ac:dyDescent="0.25">
      <c r="K863" t="s">
        <v>1769</v>
      </c>
      <c r="L863" t="s">
        <v>61</v>
      </c>
      <c r="M863" t="s">
        <v>23</v>
      </c>
      <c r="N863" t="s">
        <v>16</v>
      </c>
      <c r="O863" s="2">
        <v>131353</v>
      </c>
    </row>
    <row r="864" spans="11:15" x14ac:dyDescent="0.25">
      <c r="K864" t="s">
        <v>925</v>
      </c>
      <c r="L864" t="s">
        <v>61</v>
      </c>
      <c r="M864" t="s">
        <v>50</v>
      </c>
      <c r="N864" t="s">
        <v>44</v>
      </c>
      <c r="O864" s="2">
        <v>127972</v>
      </c>
    </row>
    <row r="865" spans="11:15" x14ac:dyDescent="0.25">
      <c r="K865" t="s">
        <v>605</v>
      </c>
      <c r="L865" t="s">
        <v>26</v>
      </c>
      <c r="M865" t="s">
        <v>27</v>
      </c>
      <c r="N865" t="s">
        <v>36</v>
      </c>
      <c r="O865" s="2">
        <v>92771</v>
      </c>
    </row>
    <row r="866" spans="11:15" x14ac:dyDescent="0.25">
      <c r="K866" t="s">
        <v>696</v>
      </c>
      <c r="L866" t="s">
        <v>68</v>
      </c>
      <c r="M866" t="s">
        <v>15</v>
      </c>
      <c r="N866" t="s">
        <v>36</v>
      </c>
      <c r="O866" s="2">
        <v>50475</v>
      </c>
    </row>
    <row r="867" spans="11:15" x14ac:dyDescent="0.25">
      <c r="K867" t="s">
        <v>1697</v>
      </c>
      <c r="L867" t="s">
        <v>35</v>
      </c>
      <c r="M867" t="s">
        <v>27</v>
      </c>
      <c r="N867" t="s">
        <v>32</v>
      </c>
      <c r="O867" s="2">
        <v>63985</v>
      </c>
    </row>
    <row r="868" spans="11:15" x14ac:dyDescent="0.25">
      <c r="K868" t="s">
        <v>1677</v>
      </c>
      <c r="L868" t="s">
        <v>64</v>
      </c>
      <c r="M868" t="s">
        <v>15</v>
      </c>
      <c r="N868" t="s">
        <v>16</v>
      </c>
      <c r="O868" s="2">
        <v>52697</v>
      </c>
    </row>
    <row r="869" spans="11:15" x14ac:dyDescent="0.25">
      <c r="K869" t="s">
        <v>229</v>
      </c>
      <c r="L869" t="s">
        <v>14</v>
      </c>
      <c r="M869" t="s">
        <v>31</v>
      </c>
      <c r="N869" t="s">
        <v>32</v>
      </c>
      <c r="O869" s="2">
        <v>240488</v>
      </c>
    </row>
    <row r="870" spans="11:15" x14ac:dyDescent="0.25">
      <c r="K870" t="s">
        <v>1097</v>
      </c>
      <c r="L870" t="s">
        <v>61</v>
      </c>
      <c r="M870" t="s">
        <v>43</v>
      </c>
      <c r="N870" t="s">
        <v>36</v>
      </c>
      <c r="O870" s="2">
        <v>136810</v>
      </c>
    </row>
    <row r="871" spans="11:15" x14ac:dyDescent="0.25">
      <c r="K871" t="s">
        <v>500</v>
      </c>
      <c r="L871" t="s">
        <v>59</v>
      </c>
      <c r="M871" t="s">
        <v>31</v>
      </c>
      <c r="N871" t="s">
        <v>32</v>
      </c>
      <c r="O871" s="2">
        <v>102043</v>
      </c>
    </row>
    <row r="872" spans="11:15" x14ac:dyDescent="0.25">
      <c r="K872" t="s">
        <v>1915</v>
      </c>
      <c r="L872" t="s">
        <v>42</v>
      </c>
      <c r="M872" t="s">
        <v>65</v>
      </c>
      <c r="N872" t="s">
        <v>36</v>
      </c>
      <c r="O872" s="2">
        <v>98520</v>
      </c>
    </row>
    <row r="873" spans="11:15" x14ac:dyDescent="0.25">
      <c r="K873" t="s">
        <v>1300</v>
      </c>
      <c r="L873" t="s">
        <v>61</v>
      </c>
      <c r="M873" t="s">
        <v>43</v>
      </c>
      <c r="N873" t="s">
        <v>44</v>
      </c>
      <c r="O873" s="2">
        <v>155905</v>
      </c>
    </row>
    <row r="874" spans="11:15" x14ac:dyDescent="0.25">
      <c r="K874" t="s">
        <v>413</v>
      </c>
      <c r="L874" t="s">
        <v>55</v>
      </c>
      <c r="M874" t="s">
        <v>27</v>
      </c>
      <c r="N874" t="s">
        <v>36</v>
      </c>
      <c r="O874" s="2">
        <v>99975</v>
      </c>
    </row>
    <row r="875" spans="11:15" x14ac:dyDescent="0.25">
      <c r="K875" t="s">
        <v>1567</v>
      </c>
      <c r="L875" t="s">
        <v>86</v>
      </c>
      <c r="M875" t="s">
        <v>31</v>
      </c>
      <c r="N875" t="s">
        <v>44</v>
      </c>
      <c r="O875" s="2">
        <v>94407</v>
      </c>
    </row>
    <row r="876" spans="11:15" x14ac:dyDescent="0.25">
      <c r="K876" t="s">
        <v>286</v>
      </c>
      <c r="L876" t="s">
        <v>84</v>
      </c>
      <c r="M876" t="s">
        <v>31</v>
      </c>
      <c r="N876" t="s">
        <v>16</v>
      </c>
      <c r="O876" s="2">
        <v>83378</v>
      </c>
    </row>
    <row r="877" spans="11:15" x14ac:dyDescent="0.25">
      <c r="K877" t="s">
        <v>1542</v>
      </c>
      <c r="L877" t="s">
        <v>62</v>
      </c>
      <c r="M877" t="s">
        <v>15</v>
      </c>
      <c r="N877" t="s">
        <v>32</v>
      </c>
      <c r="O877" s="2">
        <v>122890</v>
      </c>
    </row>
    <row r="878" spans="11:15" x14ac:dyDescent="0.25">
      <c r="K878" t="s">
        <v>762</v>
      </c>
      <c r="L878" t="s">
        <v>49</v>
      </c>
      <c r="M878" t="s">
        <v>50</v>
      </c>
      <c r="N878" t="s">
        <v>44</v>
      </c>
      <c r="O878" s="2">
        <v>79882</v>
      </c>
    </row>
    <row r="879" spans="11:15" x14ac:dyDescent="0.25">
      <c r="K879" t="s">
        <v>1033</v>
      </c>
      <c r="L879" t="s">
        <v>42</v>
      </c>
      <c r="M879" t="s">
        <v>65</v>
      </c>
      <c r="N879" t="s">
        <v>16</v>
      </c>
      <c r="O879" s="2">
        <v>97231</v>
      </c>
    </row>
    <row r="880" spans="11:15" x14ac:dyDescent="0.25">
      <c r="K880" t="s">
        <v>1793</v>
      </c>
      <c r="L880" t="s">
        <v>42</v>
      </c>
      <c r="M880" t="s">
        <v>65</v>
      </c>
      <c r="N880" t="s">
        <v>16</v>
      </c>
      <c r="O880" s="2">
        <v>79447</v>
      </c>
    </row>
    <row r="881" spans="11:15" x14ac:dyDescent="0.25">
      <c r="K881" t="s">
        <v>528</v>
      </c>
      <c r="L881" t="s">
        <v>14</v>
      </c>
      <c r="M881" t="s">
        <v>43</v>
      </c>
      <c r="N881" t="s">
        <v>16</v>
      </c>
      <c r="O881" s="2">
        <v>206624</v>
      </c>
    </row>
    <row r="882" spans="11:15" x14ac:dyDescent="0.25">
      <c r="K882" t="s">
        <v>1050</v>
      </c>
      <c r="L882" t="s">
        <v>40</v>
      </c>
      <c r="M882" t="s">
        <v>31</v>
      </c>
      <c r="N882" t="s">
        <v>32</v>
      </c>
      <c r="O882" s="2">
        <v>173629</v>
      </c>
    </row>
    <row r="883" spans="11:15" x14ac:dyDescent="0.25">
      <c r="K883" t="s">
        <v>1535</v>
      </c>
      <c r="L883" t="s">
        <v>129</v>
      </c>
      <c r="M883" t="s">
        <v>31</v>
      </c>
      <c r="N883" t="s">
        <v>44</v>
      </c>
      <c r="O883" s="2">
        <v>87292</v>
      </c>
    </row>
    <row r="884" spans="11:15" x14ac:dyDescent="0.25">
      <c r="K884" t="s">
        <v>1387</v>
      </c>
      <c r="L884" t="s">
        <v>68</v>
      </c>
      <c r="M884" t="s">
        <v>50</v>
      </c>
      <c r="N884" t="s">
        <v>44</v>
      </c>
      <c r="O884" s="2">
        <v>46878</v>
      </c>
    </row>
    <row r="885" spans="11:15" x14ac:dyDescent="0.25">
      <c r="K885" t="s">
        <v>1086</v>
      </c>
      <c r="L885" t="s">
        <v>61</v>
      </c>
      <c r="M885" t="s">
        <v>65</v>
      </c>
      <c r="N885" t="s">
        <v>32</v>
      </c>
      <c r="O885" s="2">
        <v>159885</v>
      </c>
    </row>
    <row r="886" spans="11:15" x14ac:dyDescent="0.25">
      <c r="K886" t="s">
        <v>1950</v>
      </c>
      <c r="L886" t="s">
        <v>42</v>
      </c>
      <c r="M886" t="s">
        <v>43</v>
      </c>
      <c r="N886" t="s">
        <v>44</v>
      </c>
      <c r="O886" s="2">
        <v>80622</v>
      </c>
    </row>
    <row r="887" spans="11:15" x14ac:dyDescent="0.25">
      <c r="K887" t="s">
        <v>911</v>
      </c>
      <c r="L887" t="s">
        <v>88</v>
      </c>
      <c r="M887" t="s">
        <v>27</v>
      </c>
      <c r="N887" t="s">
        <v>32</v>
      </c>
      <c r="O887" s="2">
        <v>97807</v>
      </c>
    </row>
    <row r="888" spans="11:15" x14ac:dyDescent="0.25">
      <c r="K888" t="s">
        <v>775</v>
      </c>
      <c r="L888" t="s">
        <v>40</v>
      </c>
      <c r="M888" t="s">
        <v>23</v>
      </c>
      <c r="N888" t="s">
        <v>16</v>
      </c>
      <c r="O888" s="2">
        <v>180687</v>
      </c>
    </row>
    <row r="889" spans="11:15" x14ac:dyDescent="0.25">
      <c r="K889" t="s">
        <v>1608</v>
      </c>
      <c r="L889" t="s">
        <v>49</v>
      </c>
      <c r="M889" t="s">
        <v>50</v>
      </c>
      <c r="N889" t="s">
        <v>16</v>
      </c>
      <c r="O889" s="2">
        <v>72131</v>
      </c>
    </row>
    <row r="890" spans="11:15" x14ac:dyDescent="0.25">
      <c r="K890" t="s">
        <v>986</v>
      </c>
      <c r="L890" t="s">
        <v>64</v>
      </c>
      <c r="M890" t="s">
        <v>15</v>
      </c>
      <c r="N890" t="s">
        <v>44</v>
      </c>
      <c r="O890" s="2">
        <v>58605</v>
      </c>
    </row>
    <row r="891" spans="11:15" x14ac:dyDescent="0.25">
      <c r="K891" t="s">
        <v>1522</v>
      </c>
      <c r="L891" t="s">
        <v>94</v>
      </c>
      <c r="M891" t="s">
        <v>50</v>
      </c>
      <c r="N891" t="s">
        <v>32</v>
      </c>
      <c r="O891" s="2">
        <v>66084</v>
      </c>
    </row>
    <row r="892" spans="11:15" x14ac:dyDescent="0.25">
      <c r="K892" t="s">
        <v>92</v>
      </c>
      <c r="L892" t="s">
        <v>62</v>
      </c>
      <c r="M892" t="s">
        <v>43</v>
      </c>
      <c r="N892" t="s">
        <v>36</v>
      </c>
      <c r="O892" s="2">
        <v>104903</v>
      </c>
    </row>
    <row r="893" spans="11:15" x14ac:dyDescent="0.25">
      <c r="K893" t="s">
        <v>1602</v>
      </c>
      <c r="L893" t="s">
        <v>30</v>
      </c>
      <c r="M893" t="s">
        <v>31</v>
      </c>
      <c r="N893" t="s">
        <v>16</v>
      </c>
      <c r="O893" s="2">
        <v>60017</v>
      </c>
    </row>
    <row r="894" spans="11:15" x14ac:dyDescent="0.25">
      <c r="K894" t="s">
        <v>147</v>
      </c>
      <c r="L894" t="s">
        <v>98</v>
      </c>
      <c r="M894" t="s">
        <v>27</v>
      </c>
      <c r="N894" t="s">
        <v>32</v>
      </c>
      <c r="O894" s="2">
        <v>93017</v>
      </c>
    </row>
    <row r="895" spans="11:15" x14ac:dyDescent="0.25">
      <c r="K895" t="s">
        <v>1703</v>
      </c>
      <c r="L895" t="s">
        <v>62</v>
      </c>
      <c r="M895" t="s">
        <v>15</v>
      </c>
      <c r="N895" t="s">
        <v>32</v>
      </c>
      <c r="O895" s="2">
        <v>122487</v>
      </c>
    </row>
    <row r="896" spans="11:15" x14ac:dyDescent="0.25">
      <c r="K896" t="s">
        <v>1270</v>
      </c>
      <c r="L896" t="s">
        <v>97</v>
      </c>
      <c r="M896" t="s">
        <v>31</v>
      </c>
      <c r="N896" t="s">
        <v>32</v>
      </c>
      <c r="O896" s="2">
        <v>115490</v>
      </c>
    </row>
    <row r="897" spans="11:15" x14ac:dyDescent="0.25">
      <c r="K897" t="s">
        <v>751</v>
      </c>
      <c r="L897" t="s">
        <v>42</v>
      </c>
      <c r="M897" t="s">
        <v>65</v>
      </c>
      <c r="N897" t="s">
        <v>44</v>
      </c>
      <c r="O897" s="2">
        <v>76906</v>
      </c>
    </row>
    <row r="898" spans="11:15" x14ac:dyDescent="0.25">
      <c r="K898" t="s">
        <v>1944</v>
      </c>
      <c r="L898" t="s">
        <v>62</v>
      </c>
      <c r="M898" t="s">
        <v>65</v>
      </c>
      <c r="N898" t="s">
        <v>36</v>
      </c>
      <c r="O898" s="2">
        <v>101577</v>
      </c>
    </row>
    <row r="899" spans="11:15" x14ac:dyDescent="0.25">
      <c r="K899" t="s">
        <v>753</v>
      </c>
      <c r="L899" t="s">
        <v>62</v>
      </c>
      <c r="M899" t="s">
        <v>27</v>
      </c>
      <c r="N899" t="s">
        <v>32</v>
      </c>
      <c r="O899" s="2">
        <v>122802</v>
      </c>
    </row>
    <row r="900" spans="11:15" x14ac:dyDescent="0.25">
      <c r="K900" t="s">
        <v>1974</v>
      </c>
      <c r="L900" t="s">
        <v>42</v>
      </c>
      <c r="M900" t="s">
        <v>43</v>
      </c>
      <c r="N900" t="s">
        <v>44</v>
      </c>
      <c r="O900" s="2">
        <v>98427</v>
      </c>
    </row>
    <row r="901" spans="11:15" x14ac:dyDescent="0.25">
      <c r="K901" t="s">
        <v>1595</v>
      </c>
      <c r="L901" t="s">
        <v>42</v>
      </c>
      <c r="M901" t="s">
        <v>43</v>
      </c>
      <c r="N901" t="s">
        <v>36</v>
      </c>
      <c r="O901" s="2">
        <v>77629</v>
      </c>
    </row>
    <row r="902" spans="11:15" x14ac:dyDescent="0.25">
      <c r="K902" t="s">
        <v>1786</v>
      </c>
      <c r="L902" t="s">
        <v>71</v>
      </c>
      <c r="M902" t="s">
        <v>27</v>
      </c>
      <c r="N902" t="s">
        <v>32</v>
      </c>
      <c r="O902" s="2">
        <v>88478</v>
      </c>
    </row>
    <row r="903" spans="11:15" x14ac:dyDescent="0.25">
      <c r="K903" t="s">
        <v>476</v>
      </c>
      <c r="L903" t="s">
        <v>94</v>
      </c>
      <c r="M903" t="s">
        <v>50</v>
      </c>
      <c r="N903" t="s">
        <v>44</v>
      </c>
      <c r="O903" s="2">
        <v>56037</v>
      </c>
    </row>
    <row r="904" spans="11:15" x14ac:dyDescent="0.25">
      <c r="K904" t="s">
        <v>1168</v>
      </c>
      <c r="L904" t="s">
        <v>40</v>
      </c>
      <c r="M904" t="s">
        <v>65</v>
      </c>
      <c r="N904" t="s">
        <v>44</v>
      </c>
      <c r="O904" s="2">
        <v>167526</v>
      </c>
    </row>
    <row r="905" spans="11:15" x14ac:dyDescent="0.25">
      <c r="K905" t="s">
        <v>1296</v>
      </c>
      <c r="L905" t="s">
        <v>62</v>
      </c>
      <c r="M905" t="s">
        <v>65</v>
      </c>
      <c r="N905" t="s">
        <v>32</v>
      </c>
      <c r="O905" s="2">
        <v>102033</v>
      </c>
    </row>
    <row r="906" spans="11:15" x14ac:dyDescent="0.25">
      <c r="K906" t="s">
        <v>548</v>
      </c>
      <c r="L906" t="s">
        <v>83</v>
      </c>
      <c r="M906" t="s">
        <v>23</v>
      </c>
      <c r="N906" t="s">
        <v>36</v>
      </c>
      <c r="O906" s="2">
        <v>48345</v>
      </c>
    </row>
    <row r="907" spans="11:15" x14ac:dyDescent="0.25">
      <c r="K907" t="s">
        <v>1495</v>
      </c>
      <c r="L907" t="s">
        <v>14</v>
      </c>
      <c r="M907" t="s">
        <v>23</v>
      </c>
      <c r="N907" t="s">
        <v>44</v>
      </c>
      <c r="O907" s="2">
        <v>231850</v>
      </c>
    </row>
    <row r="908" spans="11:15" x14ac:dyDescent="0.25">
      <c r="K908" t="s">
        <v>451</v>
      </c>
      <c r="L908" t="s">
        <v>14</v>
      </c>
      <c r="M908" t="s">
        <v>31</v>
      </c>
      <c r="N908" t="s">
        <v>44</v>
      </c>
      <c r="O908" s="2">
        <v>246231</v>
      </c>
    </row>
    <row r="909" spans="11:15" x14ac:dyDescent="0.25">
      <c r="K909" t="s">
        <v>1450</v>
      </c>
      <c r="L909" t="s">
        <v>14</v>
      </c>
      <c r="M909" t="s">
        <v>31</v>
      </c>
      <c r="N909" t="s">
        <v>36</v>
      </c>
      <c r="O909" s="2">
        <v>254289</v>
      </c>
    </row>
    <row r="910" spans="11:15" x14ac:dyDescent="0.25">
      <c r="K910" t="s">
        <v>482</v>
      </c>
      <c r="L910" t="s">
        <v>56</v>
      </c>
      <c r="M910" t="s">
        <v>27</v>
      </c>
      <c r="N910" t="s">
        <v>32</v>
      </c>
      <c r="O910" s="2">
        <v>79921</v>
      </c>
    </row>
    <row r="911" spans="11:15" x14ac:dyDescent="0.25">
      <c r="K911" t="s">
        <v>1874</v>
      </c>
      <c r="L911" t="s">
        <v>14</v>
      </c>
      <c r="M911" t="s">
        <v>15</v>
      </c>
      <c r="N911" t="s">
        <v>32</v>
      </c>
      <c r="O911" s="2">
        <v>238236</v>
      </c>
    </row>
    <row r="912" spans="11:15" x14ac:dyDescent="0.25">
      <c r="K912" t="s">
        <v>1454</v>
      </c>
      <c r="L912" t="s">
        <v>14</v>
      </c>
      <c r="M912" t="s">
        <v>43</v>
      </c>
      <c r="N912" t="s">
        <v>44</v>
      </c>
      <c r="O912" s="2">
        <v>236314</v>
      </c>
    </row>
    <row r="913" spans="11:15" x14ac:dyDescent="0.25">
      <c r="K913" t="s">
        <v>867</v>
      </c>
      <c r="L913" t="s">
        <v>14</v>
      </c>
      <c r="M913" t="s">
        <v>27</v>
      </c>
      <c r="N913" t="s">
        <v>16</v>
      </c>
      <c r="O913" s="2">
        <v>234469</v>
      </c>
    </row>
    <row r="914" spans="11:15" x14ac:dyDescent="0.25">
      <c r="K914" t="s">
        <v>1794</v>
      </c>
      <c r="L914" t="s">
        <v>42</v>
      </c>
      <c r="M914" t="s">
        <v>50</v>
      </c>
      <c r="N914" t="s">
        <v>36</v>
      </c>
      <c r="O914" s="2">
        <v>71111</v>
      </c>
    </row>
    <row r="915" spans="11:15" x14ac:dyDescent="0.25">
      <c r="K915" t="s">
        <v>561</v>
      </c>
      <c r="L915" t="s">
        <v>94</v>
      </c>
      <c r="M915" t="s">
        <v>50</v>
      </c>
      <c r="N915" t="s">
        <v>36</v>
      </c>
      <c r="O915" s="2">
        <v>55854</v>
      </c>
    </row>
    <row r="916" spans="11:15" x14ac:dyDescent="0.25">
      <c r="K916" t="s">
        <v>1415</v>
      </c>
      <c r="L916" t="s">
        <v>64</v>
      </c>
      <c r="M916" t="s">
        <v>50</v>
      </c>
      <c r="N916" t="s">
        <v>44</v>
      </c>
      <c r="O916" s="2">
        <v>51877</v>
      </c>
    </row>
    <row r="917" spans="11:15" x14ac:dyDescent="0.25">
      <c r="K917" t="s">
        <v>829</v>
      </c>
      <c r="L917" t="s">
        <v>40</v>
      </c>
      <c r="M917" t="s">
        <v>23</v>
      </c>
      <c r="N917" t="s">
        <v>44</v>
      </c>
      <c r="O917" s="2">
        <v>153938</v>
      </c>
    </row>
    <row r="918" spans="11:15" x14ac:dyDescent="0.25">
      <c r="K918" t="s">
        <v>568</v>
      </c>
      <c r="L918" t="s">
        <v>71</v>
      </c>
      <c r="M918" t="s">
        <v>27</v>
      </c>
      <c r="N918" t="s">
        <v>36</v>
      </c>
      <c r="O918" s="2">
        <v>88072</v>
      </c>
    </row>
    <row r="919" spans="11:15" x14ac:dyDescent="0.25">
      <c r="K919" t="s">
        <v>386</v>
      </c>
      <c r="L919" t="s">
        <v>42</v>
      </c>
      <c r="M919" t="s">
        <v>65</v>
      </c>
      <c r="N919" t="s">
        <v>16</v>
      </c>
      <c r="O919" s="2">
        <v>90212</v>
      </c>
    </row>
    <row r="920" spans="11:15" x14ac:dyDescent="0.25">
      <c r="K920" t="s">
        <v>1898</v>
      </c>
      <c r="L920" t="s">
        <v>62</v>
      </c>
      <c r="M920" t="s">
        <v>15</v>
      </c>
      <c r="N920" t="s">
        <v>32</v>
      </c>
      <c r="O920" s="2">
        <v>103096</v>
      </c>
    </row>
    <row r="921" spans="11:15" x14ac:dyDescent="0.25">
      <c r="K921" t="s">
        <v>504</v>
      </c>
      <c r="L921" t="s">
        <v>83</v>
      </c>
      <c r="M921" t="s">
        <v>23</v>
      </c>
      <c r="N921" t="s">
        <v>36</v>
      </c>
      <c r="O921" s="2">
        <v>59067</v>
      </c>
    </row>
    <row r="922" spans="11:15" x14ac:dyDescent="0.25">
      <c r="K922" t="s">
        <v>1994</v>
      </c>
    </row>
  </sheetData>
  <mergeCells count="2">
    <mergeCell ref="A1:AA1"/>
    <mergeCell ref="A2:AA2"/>
  </mergeCells>
  <pageMargins left="0.7" right="0.7" top="0.75" bottom="0.75" header="0.3" footer="0.3"/>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dimension ref="A1:U1001"/>
  <sheetViews>
    <sheetView workbookViewId="0">
      <selection activeCell="K7" sqref="K7"/>
    </sheetView>
  </sheetViews>
  <sheetFormatPr defaultRowHeight="15" x14ac:dyDescent="0.25"/>
  <cols>
    <col min="1" max="1" width="7.140625" bestFit="1" customWidth="1"/>
    <col min="2" max="2" width="20.5703125" bestFit="1" customWidth="1"/>
    <col min="3" max="3" width="27.7109375" bestFit="1" customWidth="1"/>
    <col min="4" max="4" width="16.85546875" bestFit="1" customWidth="1"/>
    <col min="5" max="5" width="23.85546875" bestFit="1" customWidth="1"/>
    <col min="6" max="6" width="10" bestFit="1" customWidth="1"/>
    <col min="7" max="7" width="11" bestFit="1" customWidth="1"/>
    <col min="8" max="8" width="6.7109375" bestFit="1" customWidth="1"/>
    <col min="9" max="9" width="11.5703125" bestFit="1" customWidth="1"/>
    <col min="10" max="11" width="11.5703125" style="9" customWidth="1"/>
    <col min="12" max="12" width="12.42578125" style="9" customWidth="1"/>
    <col min="13" max="13" width="11.5703125" style="11" customWidth="1"/>
    <col min="14" max="14" width="15.42578125" bestFit="1" customWidth="1"/>
    <col min="15" max="15" width="19.7109375" customWidth="1"/>
    <col min="16" max="16" width="10.7109375" bestFit="1" customWidth="1"/>
    <col min="17" max="17" width="14.85546875" style="13" customWidth="1"/>
    <col min="18" max="18" width="12.85546875" bestFit="1" customWidth="1"/>
    <col min="19" max="19" width="13.5703125" bestFit="1" customWidth="1"/>
    <col min="20" max="20" width="11.140625" bestFit="1" customWidth="1"/>
    <col min="21" max="21" width="11.140625" customWidth="1"/>
  </cols>
  <sheetData>
    <row r="1" spans="1:21" s="7" customFormat="1" x14ac:dyDescent="0.25">
      <c r="A1" s="4" t="s">
        <v>0</v>
      </c>
      <c r="B1" s="5" t="s">
        <v>1</v>
      </c>
      <c r="C1" s="5" t="s">
        <v>2</v>
      </c>
      <c r="D1" s="5" t="s">
        <v>3</v>
      </c>
      <c r="E1" s="5" t="s">
        <v>4</v>
      </c>
      <c r="F1" s="5" t="s">
        <v>5</v>
      </c>
      <c r="G1" s="5" t="s">
        <v>6</v>
      </c>
      <c r="H1" s="5" t="s">
        <v>7</v>
      </c>
      <c r="I1" s="5" t="s">
        <v>8</v>
      </c>
      <c r="J1" s="8" t="s">
        <v>1983</v>
      </c>
      <c r="K1" s="8" t="s">
        <v>1984</v>
      </c>
      <c r="L1" s="8" t="s">
        <v>1986</v>
      </c>
      <c r="M1" s="10" t="s">
        <v>1985</v>
      </c>
      <c r="N1" s="5" t="s">
        <v>9</v>
      </c>
      <c r="O1" s="5" t="s">
        <v>1987</v>
      </c>
      <c r="P1" s="5" t="s">
        <v>10</v>
      </c>
      <c r="Q1" s="12" t="s">
        <v>1988</v>
      </c>
      <c r="R1" s="5" t="s">
        <v>11</v>
      </c>
      <c r="S1" s="5" t="s">
        <v>12</v>
      </c>
      <c r="T1" s="6" t="s">
        <v>13</v>
      </c>
      <c r="U1" s="14" t="s">
        <v>1989</v>
      </c>
    </row>
    <row r="2" spans="1:21" x14ac:dyDescent="0.25">
      <c r="A2" t="s">
        <v>420</v>
      </c>
      <c r="B2" t="s">
        <v>421</v>
      </c>
      <c r="C2" t="s">
        <v>62</v>
      </c>
      <c r="D2" t="s">
        <v>65</v>
      </c>
      <c r="E2" t="s">
        <v>36</v>
      </c>
      <c r="F2" t="s">
        <v>28</v>
      </c>
      <c r="G2" t="s">
        <v>18</v>
      </c>
      <c r="H2">
        <v>29</v>
      </c>
      <c r="I2" s="1">
        <v>43490</v>
      </c>
      <c r="J2" s="9">
        <f>DAY(TBL_Employees[[#This Row],[Hire Date]])</f>
        <v>25</v>
      </c>
      <c r="K2" s="9">
        <f>MONTH(TBL_Employees[[#This Row],[Hire Date]])</f>
        <v>1</v>
      </c>
      <c r="L2" s="9" t="str">
        <f>_xlfn.SWITCH(TBL_Employees[[#This Row],[Month]],1,"JAN",2,"FEB",3,"MAR",4,"APR",5,"MAY",6,"JUN",7,"JUL",8,"AUG",9,"SEP",10,"OCT",11,"NOV",12,"DES")</f>
        <v>JAN</v>
      </c>
      <c r="M2" s="11">
        <f>YEAR(TBL_Employees[[#This Row],[Hire Date]])</f>
        <v>2019</v>
      </c>
      <c r="N2" s="2">
        <v>113527</v>
      </c>
      <c r="O2" s="2" t="str">
        <f>_xlfn.SWITCH(TRUE(),TBL_Employees[[#This Row],[Annual Salary]]&gt;140000,"HIGH INCOME",AND(TBL_Employees[[#This Row],[Annual Salary]]&gt;=70000,TBL_Employees[[#This Row],[Annual Salary]]&lt;=140000),"MIDDLE INCOME",TBL_Employees[[#This Row],[Annual Salary]]&lt;70000,"LOW INCOME")</f>
        <v>MIDDLE INCOME</v>
      </c>
      <c r="P2" s="3">
        <v>0.06</v>
      </c>
      <c r="Q2" s="13">
        <f>TBL_Employees[[#This Row],[Bonus %]]*TBL_Employees[[#This Row],[Annual Salary]]</f>
        <v>6811.62</v>
      </c>
      <c r="R2" t="s">
        <v>19</v>
      </c>
      <c r="S2" t="s">
        <v>25</v>
      </c>
      <c r="T2" s="1" t="s">
        <v>21</v>
      </c>
      <c r="U2" s="1" t="str">
        <f>IF(TBL_Employees[[#This Row],[Exit Date]]="","Employed","Resign")</f>
        <v>Employed</v>
      </c>
    </row>
    <row r="3" spans="1:21" x14ac:dyDescent="0.25">
      <c r="A3" t="s">
        <v>430</v>
      </c>
      <c r="B3" t="s">
        <v>431</v>
      </c>
      <c r="C3" t="s">
        <v>42</v>
      </c>
      <c r="D3" t="s">
        <v>65</v>
      </c>
      <c r="E3" t="s">
        <v>44</v>
      </c>
      <c r="F3" t="s">
        <v>28</v>
      </c>
      <c r="G3" t="s">
        <v>24</v>
      </c>
      <c r="H3">
        <v>31</v>
      </c>
      <c r="I3" s="1">
        <v>43043</v>
      </c>
      <c r="J3" s="9">
        <f>DAY(TBL_Employees[[#This Row],[Hire Date]])</f>
        <v>4</v>
      </c>
      <c r="K3" s="9">
        <f>MONTH(TBL_Employees[[#This Row],[Hire Date]])</f>
        <v>11</v>
      </c>
      <c r="L3" s="9" t="str">
        <f>_xlfn.SWITCH(TBL_Employees[[#This Row],[Month]],1,"JAN",2,"FEB",3,"MAR",4,"APR",5,"MAY",6,"JUN",7,"JUL",8,"AUG",9,"SEP",10,"OCT",11,"NOV",12,"DES")</f>
        <v>NOV</v>
      </c>
      <c r="M3" s="11">
        <f>YEAR(TBL_Employees[[#This Row],[Hire Date]])</f>
        <v>2017</v>
      </c>
      <c r="N3" s="2">
        <v>97078</v>
      </c>
      <c r="O3" s="2" t="str">
        <f>_xlfn.SWITCH(TRUE(),TBL_Employees[[#This Row],[Annual Salary]]&gt;140000,"HIGH INCOME",AND(TBL_Employees[[#This Row],[Annual Salary]]&gt;=70000,TBL_Employees[[#This Row],[Annual Salary]]&lt;=140000),"MIDDLE INCOME",TBL_Employees[[#This Row],[Annual Salary]]&lt;70000,"LOW INCOME")</f>
        <v>MIDDLE INCOME</v>
      </c>
      <c r="P3" s="3">
        <v>0</v>
      </c>
      <c r="Q3" s="13">
        <f>TBL_Employees[[#This Row],[Bonus %]]*TBL_Employees[[#This Row],[Annual Salary]]</f>
        <v>0</v>
      </c>
      <c r="R3" t="s">
        <v>19</v>
      </c>
      <c r="S3" t="s">
        <v>25</v>
      </c>
      <c r="T3" s="1">
        <v>43899</v>
      </c>
      <c r="U3" s="1" t="str">
        <f>IF(TBL_Employees[[#This Row],[Exit Date]]="","Employed","Resign")</f>
        <v>Resign</v>
      </c>
    </row>
    <row r="4" spans="1:21" x14ac:dyDescent="0.25">
      <c r="A4" t="s">
        <v>380</v>
      </c>
      <c r="B4" t="s">
        <v>496</v>
      </c>
      <c r="C4" t="s">
        <v>40</v>
      </c>
      <c r="D4" t="s">
        <v>65</v>
      </c>
      <c r="E4" t="s">
        <v>16</v>
      </c>
      <c r="F4" t="s">
        <v>17</v>
      </c>
      <c r="G4" t="s">
        <v>24</v>
      </c>
      <c r="H4">
        <v>36</v>
      </c>
      <c r="I4" s="1">
        <v>42276</v>
      </c>
      <c r="J4" s="9">
        <f>DAY(TBL_Employees[[#This Row],[Hire Date]])</f>
        <v>29</v>
      </c>
      <c r="K4" s="9">
        <f>MONTH(TBL_Employees[[#This Row],[Hire Date]])</f>
        <v>9</v>
      </c>
      <c r="L4" s="9" t="str">
        <f>_xlfn.SWITCH(TBL_Employees[[#This Row],[Month]],1,"JAN",2,"FEB",3,"MAR",4,"APR",5,"MAY",6,"JUN",7,"JUL",8,"AUG",9,"SEP",10,"OCT",11,"NOV",12,"DES")</f>
        <v>SEP</v>
      </c>
      <c r="M4" s="11">
        <f>YEAR(TBL_Employees[[#This Row],[Hire Date]])</f>
        <v>2015</v>
      </c>
      <c r="N4" s="2">
        <v>178700</v>
      </c>
      <c r="O4" s="2" t="str">
        <f>_xlfn.SWITCH(TRUE(),TBL_Employees[[#This Row],[Annual Salary]]&gt;140000,"HIGH INCOME",AND(TBL_Employees[[#This Row],[Annual Salary]]&gt;=70000,TBL_Employees[[#This Row],[Annual Salary]]&lt;=140000),"MIDDLE INCOME",TBL_Employees[[#This Row],[Annual Salary]]&lt;70000,"LOW INCOME")</f>
        <v>HIGH INCOME</v>
      </c>
      <c r="P4" s="3">
        <v>0.28999999999999998</v>
      </c>
      <c r="Q4" s="13">
        <f>TBL_Employees[[#This Row],[Bonus %]]*TBL_Employees[[#This Row],[Annual Salary]]</f>
        <v>51823</v>
      </c>
      <c r="R4" t="s">
        <v>19</v>
      </c>
      <c r="S4" t="s">
        <v>63</v>
      </c>
      <c r="T4" s="1" t="s">
        <v>21</v>
      </c>
      <c r="U4" s="1" t="str">
        <f>IF(TBL_Employees[[#This Row],[Exit Date]]="","Employed","Resign")</f>
        <v>Employed</v>
      </c>
    </row>
    <row r="5" spans="1:21" x14ac:dyDescent="0.25">
      <c r="A5" t="s">
        <v>170</v>
      </c>
      <c r="B5" t="s">
        <v>508</v>
      </c>
      <c r="C5" t="s">
        <v>42</v>
      </c>
      <c r="D5" t="s">
        <v>65</v>
      </c>
      <c r="E5" t="s">
        <v>36</v>
      </c>
      <c r="F5" t="s">
        <v>17</v>
      </c>
      <c r="G5" t="s">
        <v>51</v>
      </c>
      <c r="H5">
        <v>44</v>
      </c>
      <c r="I5" s="1">
        <v>43467</v>
      </c>
      <c r="J5" s="9">
        <f>DAY(TBL_Employees[[#This Row],[Hire Date]])</f>
        <v>2</v>
      </c>
      <c r="K5" s="9">
        <f>MONTH(TBL_Employees[[#This Row],[Hire Date]])</f>
        <v>1</v>
      </c>
      <c r="L5" s="9" t="str">
        <f>_xlfn.SWITCH(TBL_Employees[[#This Row],[Month]],1,"JAN",2,"FEB",3,"MAR",4,"APR",5,"MAY",6,"JUN",7,"JUL",8,"AUG",9,"SEP",10,"OCT",11,"NOV",12,"DES")</f>
        <v>JAN</v>
      </c>
      <c r="M5" s="11">
        <f>YEAR(TBL_Employees[[#This Row],[Hire Date]])</f>
        <v>2019</v>
      </c>
      <c r="N5" s="2">
        <v>74691</v>
      </c>
      <c r="O5" s="2" t="str">
        <f>_xlfn.SWITCH(TRUE(),TBL_Employees[[#This Row],[Annual Salary]]&gt;140000,"HIGH INCOME",AND(TBL_Employees[[#This Row],[Annual Salary]]&gt;=70000,TBL_Employees[[#This Row],[Annual Salary]]&lt;=140000),"MIDDLE INCOME",TBL_Employees[[#This Row],[Annual Salary]]&lt;70000,"LOW INCOME")</f>
        <v>MIDDLE INCOME</v>
      </c>
      <c r="P5" s="3">
        <v>0</v>
      </c>
      <c r="Q5" s="13">
        <f>TBL_Employees[[#This Row],[Bonus %]]*TBL_Employees[[#This Row],[Annual Salary]]</f>
        <v>0</v>
      </c>
      <c r="R5" t="s">
        <v>52</v>
      </c>
      <c r="S5" t="s">
        <v>81</v>
      </c>
      <c r="T5" s="1">
        <v>44020</v>
      </c>
      <c r="U5" s="1" t="str">
        <f>IF(TBL_Employees[[#This Row],[Exit Date]]="","Employed","Resign")</f>
        <v>Resign</v>
      </c>
    </row>
    <row r="6" spans="1:21" x14ac:dyDescent="0.25">
      <c r="A6" t="s">
        <v>524</v>
      </c>
      <c r="B6" t="s">
        <v>525</v>
      </c>
      <c r="C6" t="s">
        <v>62</v>
      </c>
      <c r="D6" t="s">
        <v>65</v>
      </c>
      <c r="E6" t="s">
        <v>44</v>
      </c>
      <c r="F6" t="s">
        <v>17</v>
      </c>
      <c r="G6" t="s">
        <v>51</v>
      </c>
      <c r="H6">
        <v>38</v>
      </c>
      <c r="I6" s="1">
        <v>44516</v>
      </c>
      <c r="J6" s="9">
        <f>DAY(TBL_Employees[[#This Row],[Hire Date]])</f>
        <v>16</v>
      </c>
      <c r="K6" s="9">
        <f>MONTH(TBL_Employees[[#This Row],[Hire Date]])</f>
        <v>11</v>
      </c>
      <c r="L6" s="9" t="str">
        <f>_xlfn.SWITCH(TBL_Employees[[#This Row],[Month]],1,"JAN",2,"FEB",3,"MAR",4,"APR",5,"MAY",6,"JUN",7,"JUL",8,"AUG",9,"SEP",10,"OCT",11,"NOV",12,"DES")</f>
        <v>NOV</v>
      </c>
      <c r="M6" s="11">
        <f>YEAR(TBL_Employees[[#This Row],[Hire Date]])</f>
        <v>2021</v>
      </c>
      <c r="N6" s="2">
        <v>109812</v>
      </c>
      <c r="O6" s="2" t="str">
        <f>_xlfn.SWITCH(TRUE(),TBL_Employees[[#This Row],[Annual Salary]]&gt;140000,"HIGH INCOME",AND(TBL_Employees[[#This Row],[Annual Salary]]&gt;=70000,TBL_Employees[[#This Row],[Annual Salary]]&lt;=140000),"MIDDLE INCOME",TBL_Employees[[#This Row],[Annual Salary]]&lt;70000,"LOW INCOME")</f>
        <v>MIDDLE INCOME</v>
      </c>
      <c r="P6" s="3">
        <v>0.09</v>
      </c>
      <c r="Q6" s="13">
        <f>TBL_Employees[[#This Row],[Bonus %]]*TBL_Employees[[#This Row],[Annual Salary]]</f>
        <v>9883.08</v>
      </c>
      <c r="R6" t="s">
        <v>52</v>
      </c>
      <c r="S6" t="s">
        <v>81</v>
      </c>
      <c r="T6" s="1" t="s">
        <v>21</v>
      </c>
      <c r="U6" s="1" t="str">
        <f>IF(TBL_Employees[[#This Row],[Exit Date]]="","Employed","Resign")</f>
        <v>Employed</v>
      </c>
    </row>
    <row r="7" spans="1:21" x14ac:dyDescent="0.25">
      <c r="A7" t="s">
        <v>545</v>
      </c>
      <c r="B7" t="s">
        <v>546</v>
      </c>
      <c r="C7" t="s">
        <v>40</v>
      </c>
      <c r="D7" t="s">
        <v>65</v>
      </c>
      <c r="E7" t="s">
        <v>44</v>
      </c>
      <c r="F7" t="s">
        <v>28</v>
      </c>
      <c r="G7" t="s">
        <v>18</v>
      </c>
      <c r="H7">
        <v>26</v>
      </c>
      <c r="I7" s="1">
        <v>44040</v>
      </c>
      <c r="J7" s="9">
        <f>DAY(TBL_Employees[[#This Row],[Hire Date]])</f>
        <v>28</v>
      </c>
      <c r="K7" s="9">
        <f>MONTH(TBL_Employees[[#This Row],[Hire Date]])</f>
        <v>7</v>
      </c>
      <c r="L7" s="9" t="str">
        <f>_xlfn.SWITCH(TBL_Employees[[#This Row],[Month]],1,"JAN",2,"FEB",3,"MAR",4,"APR",5,"MAY",6,"JUN",7,"JUL",8,"AUG",9,"SEP",10,"OCT",11,"NOV",12,"DES")</f>
        <v>JUL</v>
      </c>
      <c r="M7" s="11">
        <f>YEAR(TBL_Employees[[#This Row],[Hire Date]])</f>
        <v>2020</v>
      </c>
      <c r="N7" s="2">
        <v>180664</v>
      </c>
      <c r="O7" s="2" t="str">
        <f>_xlfn.SWITCH(TRUE(),TBL_Employees[[#This Row],[Annual Salary]]&gt;140000,"HIGH INCOME",AND(TBL_Employees[[#This Row],[Annual Salary]]&gt;=70000,TBL_Employees[[#This Row],[Annual Salary]]&lt;=140000),"MIDDLE INCOME",TBL_Employees[[#This Row],[Annual Salary]]&lt;70000,"LOW INCOME")</f>
        <v>HIGH INCOME</v>
      </c>
      <c r="P7" s="3">
        <v>0.27</v>
      </c>
      <c r="Q7" s="13">
        <f>TBL_Employees[[#This Row],[Bonus %]]*TBL_Employees[[#This Row],[Annual Salary]]</f>
        <v>48779.280000000006</v>
      </c>
      <c r="R7" t="s">
        <v>19</v>
      </c>
      <c r="S7" t="s">
        <v>20</v>
      </c>
      <c r="T7" s="1" t="s">
        <v>21</v>
      </c>
      <c r="U7" s="1" t="str">
        <f>IF(TBL_Employees[[#This Row],[Exit Date]]="","Employed","Resign")</f>
        <v>Employed</v>
      </c>
    </row>
    <row r="8" spans="1:21" x14ac:dyDescent="0.25">
      <c r="A8" t="s">
        <v>578</v>
      </c>
      <c r="B8" t="s">
        <v>579</v>
      </c>
      <c r="C8" t="s">
        <v>64</v>
      </c>
      <c r="D8" t="s">
        <v>65</v>
      </c>
      <c r="E8" t="s">
        <v>44</v>
      </c>
      <c r="F8" t="s">
        <v>28</v>
      </c>
      <c r="G8" t="s">
        <v>18</v>
      </c>
      <c r="H8">
        <v>55</v>
      </c>
      <c r="I8" s="1">
        <v>39177</v>
      </c>
      <c r="J8" s="9">
        <f>DAY(TBL_Employees[[#This Row],[Hire Date]])</f>
        <v>5</v>
      </c>
      <c r="K8" s="9">
        <f>MONTH(TBL_Employees[[#This Row],[Hire Date]])</f>
        <v>4</v>
      </c>
      <c r="L8" s="9" t="str">
        <f>_xlfn.SWITCH(TBL_Employees[[#This Row],[Month]],1,"JAN",2,"FEB",3,"MAR",4,"APR",5,"MAY",6,"JUN",7,"JUL",8,"AUG",9,"SEP",10,"OCT",11,"NOV",12,"DES")</f>
        <v>APR</v>
      </c>
      <c r="M8" s="11">
        <f>YEAR(TBL_Employees[[#This Row],[Hire Date]])</f>
        <v>2007</v>
      </c>
      <c r="N8" s="2">
        <v>52310</v>
      </c>
      <c r="O8" s="2" t="str">
        <f>_xlfn.SWITCH(TRUE(),TBL_Employees[[#This Row],[Annual Salary]]&gt;140000,"HIGH INCOME",AND(TBL_Employees[[#This Row],[Annual Salary]]&gt;=70000,TBL_Employees[[#This Row],[Annual Salary]]&lt;=140000),"MIDDLE INCOME",TBL_Employees[[#This Row],[Annual Salary]]&lt;70000,"LOW INCOME")</f>
        <v>LOW INCOME</v>
      </c>
      <c r="P8" s="3">
        <v>0</v>
      </c>
      <c r="Q8" s="13">
        <f>TBL_Employees[[#This Row],[Bonus %]]*TBL_Employees[[#This Row],[Annual Salary]]</f>
        <v>0</v>
      </c>
      <c r="R8" t="s">
        <v>19</v>
      </c>
      <c r="S8" t="s">
        <v>45</v>
      </c>
      <c r="T8" s="1">
        <v>43385</v>
      </c>
      <c r="U8" s="1" t="str">
        <f>IF(TBL_Employees[[#This Row],[Exit Date]]="","Employed","Resign")</f>
        <v>Resign</v>
      </c>
    </row>
    <row r="9" spans="1:21" x14ac:dyDescent="0.25">
      <c r="A9" t="s">
        <v>535</v>
      </c>
      <c r="B9" t="s">
        <v>667</v>
      </c>
      <c r="C9" t="s">
        <v>62</v>
      </c>
      <c r="D9" t="s">
        <v>65</v>
      </c>
      <c r="E9" t="s">
        <v>16</v>
      </c>
      <c r="F9" t="s">
        <v>28</v>
      </c>
      <c r="G9" t="s">
        <v>18</v>
      </c>
      <c r="H9">
        <v>55</v>
      </c>
      <c r="I9" s="1">
        <v>36644</v>
      </c>
      <c r="J9" s="9">
        <f>DAY(TBL_Employees[[#This Row],[Hire Date]])</f>
        <v>28</v>
      </c>
      <c r="K9" s="9">
        <f>MONTH(TBL_Employees[[#This Row],[Hire Date]])</f>
        <v>4</v>
      </c>
      <c r="L9" s="9" t="str">
        <f>_xlfn.SWITCH(TBL_Employees[[#This Row],[Month]],1,"JAN",2,"FEB",3,"MAR",4,"APR",5,"MAY",6,"JUN",7,"JUL",8,"AUG",9,"SEP",10,"OCT",11,"NOV",12,"DES")</f>
        <v>APR</v>
      </c>
      <c r="M9" s="11">
        <f>YEAR(TBL_Employees[[#This Row],[Hire Date]])</f>
        <v>2000</v>
      </c>
      <c r="N9" s="2">
        <v>115798</v>
      </c>
      <c r="O9" s="2" t="str">
        <f>_xlfn.SWITCH(TRUE(),TBL_Employees[[#This Row],[Annual Salary]]&gt;140000,"HIGH INCOME",AND(TBL_Employees[[#This Row],[Annual Salary]]&gt;=70000,TBL_Employees[[#This Row],[Annual Salary]]&lt;=140000),"MIDDLE INCOME",TBL_Employees[[#This Row],[Annual Salary]]&lt;70000,"LOW INCOME")</f>
        <v>MIDDLE INCOME</v>
      </c>
      <c r="P9" s="3">
        <v>0.05</v>
      </c>
      <c r="Q9" s="13">
        <f>TBL_Employees[[#This Row],[Bonus %]]*TBL_Employees[[#This Row],[Annual Salary]]</f>
        <v>5789.9000000000005</v>
      </c>
      <c r="R9" t="s">
        <v>19</v>
      </c>
      <c r="S9" t="s">
        <v>45</v>
      </c>
      <c r="T9" s="1" t="s">
        <v>21</v>
      </c>
      <c r="U9" s="1" t="str">
        <f>IF(TBL_Employees[[#This Row],[Exit Date]]="","Employed","Resign")</f>
        <v>Employed</v>
      </c>
    </row>
    <row r="10" spans="1:21" x14ac:dyDescent="0.25">
      <c r="A10" t="s">
        <v>681</v>
      </c>
      <c r="B10" t="s">
        <v>682</v>
      </c>
      <c r="C10" t="s">
        <v>14</v>
      </c>
      <c r="D10" t="s">
        <v>65</v>
      </c>
      <c r="E10" t="s">
        <v>32</v>
      </c>
      <c r="F10" t="s">
        <v>17</v>
      </c>
      <c r="G10" t="s">
        <v>24</v>
      </c>
      <c r="H10">
        <v>56</v>
      </c>
      <c r="I10" s="1">
        <v>41714</v>
      </c>
      <c r="J10" s="9">
        <f>DAY(TBL_Employees[[#This Row],[Hire Date]])</f>
        <v>16</v>
      </c>
      <c r="K10" s="9">
        <f>MONTH(TBL_Employees[[#This Row],[Hire Date]])</f>
        <v>3</v>
      </c>
      <c r="L10" s="9" t="str">
        <f>_xlfn.SWITCH(TBL_Employees[[#This Row],[Month]],1,"JAN",2,"FEB",3,"MAR",4,"APR",5,"MAY",6,"JUN",7,"JUL",8,"AUG",9,"SEP",10,"OCT",11,"NOV",12,"DES")</f>
        <v>MAR</v>
      </c>
      <c r="M10" s="11">
        <f>YEAR(TBL_Employees[[#This Row],[Hire Date]])</f>
        <v>2014</v>
      </c>
      <c r="N10" s="2">
        <v>190815</v>
      </c>
      <c r="O10" s="2" t="str">
        <f>_xlfn.SWITCH(TRUE(),TBL_Employees[[#This Row],[Annual Salary]]&gt;140000,"HIGH INCOME",AND(TBL_Employees[[#This Row],[Annual Salary]]&gt;=70000,TBL_Employees[[#This Row],[Annual Salary]]&lt;=140000),"MIDDLE INCOME",TBL_Employees[[#This Row],[Annual Salary]]&lt;70000,"LOW INCOME")</f>
        <v>HIGH INCOME</v>
      </c>
      <c r="P10" s="3">
        <v>0.4</v>
      </c>
      <c r="Q10" s="13">
        <f>TBL_Employees[[#This Row],[Bonus %]]*TBL_Employees[[#This Row],[Annual Salary]]</f>
        <v>76326</v>
      </c>
      <c r="R10" t="s">
        <v>19</v>
      </c>
      <c r="S10" t="s">
        <v>25</v>
      </c>
      <c r="T10" s="1" t="s">
        <v>21</v>
      </c>
      <c r="U10" s="1" t="str">
        <f>IF(TBL_Employees[[#This Row],[Exit Date]]="","Employed","Resign")</f>
        <v>Employed</v>
      </c>
    </row>
    <row r="11" spans="1:21" x14ac:dyDescent="0.25">
      <c r="A11" t="s">
        <v>235</v>
      </c>
      <c r="B11" t="s">
        <v>688</v>
      </c>
      <c r="C11" t="s">
        <v>40</v>
      </c>
      <c r="D11" t="s">
        <v>65</v>
      </c>
      <c r="E11" t="s">
        <v>36</v>
      </c>
      <c r="F11" t="s">
        <v>17</v>
      </c>
      <c r="G11" t="s">
        <v>51</v>
      </c>
      <c r="H11">
        <v>27</v>
      </c>
      <c r="I11" s="1">
        <v>43276</v>
      </c>
      <c r="J11" s="9">
        <f>DAY(TBL_Employees[[#This Row],[Hire Date]])</f>
        <v>25</v>
      </c>
      <c r="K11" s="9">
        <f>MONTH(TBL_Employees[[#This Row],[Hire Date]])</f>
        <v>6</v>
      </c>
      <c r="L11" s="9" t="str">
        <f>_xlfn.SWITCH(TBL_Employees[[#This Row],[Month]],1,"JAN",2,"FEB",3,"MAR",4,"APR",5,"MAY",6,"JUN",7,"JUL",8,"AUG",9,"SEP",10,"OCT",11,"NOV",12,"DES")</f>
        <v>JUN</v>
      </c>
      <c r="M11" s="11">
        <f>YEAR(TBL_Employees[[#This Row],[Hire Date]])</f>
        <v>2018</v>
      </c>
      <c r="N11" s="2">
        <v>174097</v>
      </c>
      <c r="O11" s="2" t="str">
        <f>_xlfn.SWITCH(TRUE(),TBL_Employees[[#This Row],[Annual Salary]]&gt;140000,"HIGH INCOME",AND(TBL_Employees[[#This Row],[Annual Salary]]&gt;=70000,TBL_Employees[[#This Row],[Annual Salary]]&lt;=140000),"MIDDLE INCOME",TBL_Employees[[#This Row],[Annual Salary]]&lt;70000,"LOW INCOME")</f>
        <v>HIGH INCOME</v>
      </c>
      <c r="P11" s="3">
        <v>0.21</v>
      </c>
      <c r="Q11" s="13">
        <f>TBL_Employees[[#This Row],[Bonus %]]*TBL_Employees[[#This Row],[Annual Salary]]</f>
        <v>36560.369999999995</v>
      </c>
      <c r="R11" t="s">
        <v>19</v>
      </c>
      <c r="S11" t="s">
        <v>39</v>
      </c>
      <c r="T11" s="1" t="s">
        <v>21</v>
      </c>
      <c r="U11" s="1" t="str">
        <f>IF(TBL_Employees[[#This Row],[Exit Date]]="","Employed","Resign")</f>
        <v>Employed</v>
      </c>
    </row>
    <row r="12" spans="1:21" x14ac:dyDescent="0.25">
      <c r="A12" t="s">
        <v>258</v>
      </c>
      <c r="B12" t="s">
        <v>745</v>
      </c>
      <c r="C12" t="s">
        <v>14</v>
      </c>
      <c r="D12" t="s">
        <v>65</v>
      </c>
      <c r="E12" t="s">
        <v>16</v>
      </c>
      <c r="F12" t="s">
        <v>28</v>
      </c>
      <c r="G12" t="s">
        <v>24</v>
      </c>
      <c r="H12">
        <v>59</v>
      </c>
      <c r="I12" s="1">
        <v>40681</v>
      </c>
      <c r="J12" s="9">
        <f>DAY(TBL_Employees[[#This Row],[Hire Date]])</f>
        <v>18</v>
      </c>
      <c r="K12" s="9">
        <f>MONTH(TBL_Employees[[#This Row],[Hire Date]])</f>
        <v>5</v>
      </c>
      <c r="L12" s="9" t="str">
        <f>_xlfn.SWITCH(TBL_Employees[[#This Row],[Month]],1,"JAN",2,"FEB",3,"MAR",4,"APR",5,"MAY",6,"JUN",7,"JUL",8,"AUG",9,"SEP",10,"OCT",11,"NOV",12,"DES")</f>
        <v>MAY</v>
      </c>
      <c r="M12" s="11">
        <f>YEAR(TBL_Employees[[#This Row],[Hire Date]])</f>
        <v>2011</v>
      </c>
      <c r="N12" s="2">
        <v>192213</v>
      </c>
      <c r="O12" s="2" t="str">
        <f>_xlfn.SWITCH(TRUE(),TBL_Employees[[#This Row],[Annual Salary]]&gt;140000,"HIGH INCOME",AND(TBL_Employees[[#This Row],[Annual Salary]]&gt;=70000,TBL_Employees[[#This Row],[Annual Salary]]&lt;=140000),"MIDDLE INCOME",TBL_Employees[[#This Row],[Annual Salary]]&lt;70000,"LOW INCOME")</f>
        <v>HIGH INCOME</v>
      </c>
      <c r="P12" s="3">
        <v>0.4</v>
      </c>
      <c r="Q12" s="13">
        <f>TBL_Employees[[#This Row],[Bonus %]]*TBL_Employees[[#This Row],[Annual Salary]]</f>
        <v>76885.2</v>
      </c>
      <c r="R12" t="s">
        <v>19</v>
      </c>
      <c r="S12" t="s">
        <v>20</v>
      </c>
      <c r="T12" s="1" t="s">
        <v>21</v>
      </c>
      <c r="U12" s="1" t="str">
        <f>IF(TBL_Employees[[#This Row],[Exit Date]]="","Employed","Resign")</f>
        <v>Employed</v>
      </c>
    </row>
    <row r="13" spans="1:21" x14ac:dyDescent="0.25">
      <c r="A13" t="s">
        <v>750</v>
      </c>
      <c r="B13" t="s">
        <v>751</v>
      </c>
      <c r="C13" t="s">
        <v>42</v>
      </c>
      <c r="D13" t="s">
        <v>65</v>
      </c>
      <c r="E13" t="s">
        <v>44</v>
      </c>
      <c r="F13" t="s">
        <v>28</v>
      </c>
      <c r="G13" t="s">
        <v>18</v>
      </c>
      <c r="H13">
        <v>62</v>
      </c>
      <c r="I13" s="1">
        <v>37733</v>
      </c>
      <c r="J13" s="9">
        <f>DAY(TBL_Employees[[#This Row],[Hire Date]])</f>
        <v>22</v>
      </c>
      <c r="K13" s="9">
        <f>MONTH(TBL_Employees[[#This Row],[Hire Date]])</f>
        <v>4</v>
      </c>
      <c r="L13" s="9" t="str">
        <f>_xlfn.SWITCH(TBL_Employees[[#This Row],[Month]],1,"JAN",2,"FEB",3,"MAR",4,"APR",5,"MAY",6,"JUN",7,"JUL",8,"AUG",9,"SEP",10,"OCT",11,"NOV",12,"DES")</f>
        <v>APR</v>
      </c>
      <c r="M13" s="11">
        <f>YEAR(TBL_Employees[[#This Row],[Hire Date]])</f>
        <v>2003</v>
      </c>
      <c r="N13" s="2">
        <v>76906</v>
      </c>
      <c r="O13" s="2" t="str">
        <f>_xlfn.SWITCH(TRUE(),TBL_Employees[[#This Row],[Annual Salary]]&gt;140000,"HIGH INCOME",AND(TBL_Employees[[#This Row],[Annual Salary]]&gt;=70000,TBL_Employees[[#This Row],[Annual Salary]]&lt;=140000),"MIDDLE INCOME",TBL_Employees[[#This Row],[Annual Salary]]&lt;70000,"LOW INCOME")</f>
        <v>MIDDLE INCOME</v>
      </c>
      <c r="P13" s="3">
        <v>0</v>
      </c>
      <c r="Q13" s="13">
        <f>TBL_Employees[[#This Row],[Bonus %]]*TBL_Employees[[#This Row],[Annual Salary]]</f>
        <v>0</v>
      </c>
      <c r="R13" t="s">
        <v>19</v>
      </c>
      <c r="S13" t="s">
        <v>63</v>
      </c>
      <c r="T13" s="1" t="s">
        <v>21</v>
      </c>
      <c r="U13" s="1" t="str">
        <f>IF(TBL_Employees[[#This Row],[Exit Date]]="","Employed","Resign")</f>
        <v>Employed</v>
      </c>
    </row>
    <row r="14" spans="1:21" x14ac:dyDescent="0.25">
      <c r="A14" t="s">
        <v>167</v>
      </c>
      <c r="B14" t="s">
        <v>782</v>
      </c>
      <c r="C14" t="s">
        <v>68</v>
      </c>
      <c r="D14" t="s">
        <v>65</v>
      </c>
      <c r="E14" t="s">
        <v>32</v>
      </c>
      <c r="F14" t="s">
        <v>28</v>
      </c>
      <c r="G14" t="s">
        <v>24</v>
      </c>
      <c r="H14">
        <v>28</v>
      </c>
      <c r="I14" s="1">
        <v>42867</v>
      </c>
      <c r="J14" s="9">
        <f>DAY(TBL_Employees[[#This Row],[Hire Date]])</f>
        <v>12</v>
      </c>
      <c r="K14" s="9">
        <f>MONTH(TBL_Employees[[#This Row],[Hire Date]])</f>
        <v>5</v>
      </c>
      <c r="L14" s="9" t="str">
        <f>_xlfn.SWITCH(TBL_Employees[[#This Row],[Month]],1,"JAN",2,"FEB",3,"MAR",4,"APR",5,"MAY",6,"JUN",7,"JUL",8,"AUG",9,"SEP",10,"OCT",11,"NOV",12,"DES")</f>
        <v>MAY</v>
      </c>
      <c r="M14" s="11">
        <f>YEAR(TBL_Employees[[#This Row],[Hire Date]])</f>
        <v>2017</v>
      </c>
      <c r="N14" s="2">
        <v>52069</v>
      </c>
      <c r="O14" s="2" t="str">
        <f>_xlfn.SWITCH(TRUE(),TBL_Employees[[#This Row],[Annual Salary]]&gt;140000,"HIGH INCOME",AND(TBL_Employees[[#This Row],[Annual Salary]]&gt;=70000,TBL_Employees[[#This Row],[Annual Salary]]&lt;=140000),"MIDDLE INCOME",TBL_Employees[[#This Row],[Annual Salary]]&lt;70000,"LOW INCOME")</f>
        <v>LOW INCOME</v>
      </c>
      <c r="P14" s="3">
        <v>0</v>
      </c>
      <c r="Q14" s="13">
        <f>TBL_Employees[[#This Row],[Bonus %]]*TBL_Employees[[#This Row],[Annual Salary]]</f>
        <v>0</v>
      </c>
      <c r="R14" t="s">
        <v>33</v>
      </c>
      <c r="S14" t="s">
        <v>80</v>
      </c>
      <c r="T14" s="1" t="s">
        <v>21</v>
      </c>
      <c r="U14" s="1" t="str">
        <f>IF(TBL_Employees[[#This Row],[Exit Date]]="","Employed","Resign")</f>
        <v>Employed</v>
      </c>
    </row>
    <row r="15" spans="1:21" x14ac:dyDescent="0.25">
      <c r="A15" t="s">
        <v>783</v>
      </c>
      <c r="B15" t="s">
        <v>784</v>
      </c>
      <c r="C15" t="s">
        <v>14</v>
      </c>
      <c r="D15" t="s">
        <v>65</v>
      </c>
      <c r="E15" t="s">
        <v>32</v>
      </c>
      <c r="F15" t="s">
        <v>17</v>
      </c>
      <c r="G15" t="s">
        <v>51</v>
      </c>
      <c r="H15">
        <v>33</v>
      </c>
      <c r="I15" s="1">
        <v>44181</v>
      </c>
      <c r="J15" s="9">
        <f>DAY(TBL_Employees[[#This Row],[Hire Date]])</f>
        <v>16</v>
      </c>
      <c r="K15" s="9">
        <f>MONTH(TBL_Employees[[#This Row],[Hire Date]])</f>
        <v>12</v>
      </c>
      <c r="L15" s="9" t="str">
        <f>_xlfn.SWITCH(TBL_Employees[[#This Row],[Month]],1,"JAN",2,"FEB",3,"MAR",4,"APR",5,"MAY",6,"JUN",7,"JUL",8,"AUG",9,"SEP",10,"OCT",11,"NOV",12,"DES")</f>
        <v>DES</v>
      </c>
      <c r="M15" s="11">
        <f>YEAR(TBL_Employees[[#This Row],[Hire Date]])</f>
        <v>2020</v>
      </c>
      <c r="N15" s="2">
        <v>258426</v>
      </c>
      <c r="O15" s="2" t="str">
        <f>_xlfn.SWITCH(TRUE(),TBL_Employees[[#This Row],[Annual Salary]]&gt;140000,"HIGH INCOME",AND(TBL_Employees[[#This Row],[Annual Salary]]&gt;=70000,TBL_Employees[[#This Row],[Annual Salary]]&lt;=140000),"MIDDLE INCOME",TBL_Employees[[#This Row],[Annual Salary]]&lt;70000,"LOW INCOME")</f>
        <v>HIGH INCOME</v>
      </c>
      <c r="P15" s="3">
        <v>0.4</v>
      </c>
      <c r="Q15" s="13">
        <f>TBL_Employees[[#This Row],[Bonus %]]*TBL_Employees[[#This Row],[Annual Salary]]</f>
        <v>103370.40000000001</v>
      </c>
      <c r="R15" t="s">
        <v>52</v>
      </c>
      <c r="S15" t="s">
        <v>66</v>
      </c>
      <c r="T15" s="1" t="s">
        <v>21</v>
      </c>
      <c r="U15" s="1" t="str">
        <f>IF(TBL_Employees[[#This Row],[Exit Date]]="","Employed","Resign")</f>
        <v>Employed</v>
      </c>
    </row>
    <row r="16" spans="1:21" x14ac:dyDescent="0.25">
      <c r="A16" t="s">
        <v>787</v>
      </c>
      <c r="B16" t="s">
        <v>788</v>
      </c>
      <c r="C16" t="s">
        <v>14</v>
      </c>
      <c r="D16" t="s">
        <v>65</v>
      </c>
      <c r="E16" t="s">
        <v>36</v>
      </c>
      <c r="F16" t="s">
        <v>28</v>
      </c>
      <c r="G16" t="s">
        <v>24</v>
      </c>
      <c r="H16">
        <v>25</v>
      </c>
      <c r="I16" s="1">
        <v>44235</v>
      </c>
      <c r="J16" s="9">
        <f>DAY(TBL_Employees[[#This Row],[Hire Date]])</f>
        <v>8</v>
      </c>
      <c r="K16" s="9">
        <f>MONTH(TBL_Employees[[#This Row],[Hire Date]])</f>
        <v>2</v>
      </c>
      <c r="L16" s="9" t="str">
        <f>_xlfn.SWITCH(TBL_Employees[[#This Row],[Month]],1,"JAN",2,"FEB",3,"MAR",4,"APR",5,"MAY",6,"JUN",7,"JUL",8,"AUG",9,"SEP",10,"OCT",11,"NOV",12,"DES")</f>
        <v>FEB</v>
      </c>
      <c r="M16" s="11">
        <f>YEAR(TBL_Employees[[#This Row],[Hire Date]])</f>
        <v>2021</v>
      </c>
      <c r="N16" s="2">
        <v>198243</v>
      </c>
      <c r="O16" s="2" t="str">
        <f>_xlfn.SWITCH(TRUE(),TBL_Employees[[#This Row],[Annual Salary]]&gt;140000,"HIGH INCOME",AND(TBL_Employees[[#This Row],[Annual Salary]]&gt;=70000,TBL_Employees[[#This Row],[Annual Salary]]&lt;=140000),"MIDDLE INCOME",TBL_Employees[[#This Row],[Annual Salary]]&lt;70000,"LOW INCOME")</f>
        <v>HIGH INCOME</v>
      </c>
      <c r="P16" s="3">
        <v>0.31</v>
      </c>
      <c r="Q16" s="13">
        <f>TBL_Employees[[#This Row],[Bonus %]]*TBL_Employees[[#This Row],[Annual Salary]]</f>
        <v>61455.33</v>
      </c>
      <c r="R16" t="s">
        <v>19</v>
      </c>
      <c r="S16" t="s">
        <v>45</v>
      </c>
      <c r="T16" s="1" t="s">
        <v>21</v>
      </c>
      <c r="U16" s="1" t="str">
        <f>IF(TBL_Employees[[#This Row],[Exit Date]]="","Employed","Resign")</f>
        <v>Employed</v>
      </c>
    </row>
    <row r="17" spans="1:21" x14ac:dyDescent="0.25">
      <c r="A17" t="s">
        <v>345</v>
      </c>
      <c r="B17" t="s">
        <v>794</v>
      </c>
      <c r="C17" t="s">
        <v>61</v>
      </c>
      <c r="D17" t="s">
        <v>65</v>
      </c>
      <c r="E17" t="s">
        <v>32</v>
      </c>
      <c r="F17" t="s">
        <v>28</v>
      </c>
      <c r="G17" t="s">
        <v>18</v>
      </c>
      <c r="H17">
        <v>33</v>
      </c>
      <c r="I17" s="1">
        <v>41315</v>
      </c>
      <c r="J17" s="9">
        <f>DAY(TBL_Employees[[#This Row],[Hire Date]])</f>
        <v>10</v>
      </c>
      <c r="K17" s="9">
        <f>MONTH(TBL_Employees[[#This Row],[Hire Date]])</f>
        <v>2</v>
      </c>
      <c r="L17" s="9" t="str">
        <f>_xlfn.SWITCH(TBL_Employees[[#This Row],[Month]],1,"JAN",2,"FEB",3,"MAR",4,"APR",5,"MAY",6,"JUN",7,"JUL",8,"AUG",9,"SEP",10,"OCT",11,"NOV",12,"DES")</f>
        <v>FEB</v>
      </c>
      <c r="M17" s="11">
        <f>YEAR(TBL_Employees[[#This Row],[Hire Date]])</f>
        <v>2013</v>
      </c>
      <c r="N17" s="2">
        <v>144231</v>
      </c>
      <c r="O17" s="2" t="str">
        <f>_xlfn.SWITCH(TRUE(),TBL_Employees[[#This Row],[Annual Salary]]&gt;140000,"HIGH INCOME",AND(TBL_Employees[[#This Row],[Annual Salary]]&gt;=70000,TBL_Employees[[#This Row],[Annual Salary]]&lt;=140000),"MIDDLE INCOME",TBL_Employees[[#This Row],[Annual Salary]]&lt;70000,"LOW INCOME")</f>
        <v>HIGH INCOME</v>
      </c>
      <c r="P17" s="3">
        <v>0.14000000000000001</v>
      </c>
      <c r="Q17" s="13">
        <f>TBL_Employees[[#This Row],[Bonus %]]*TBL_Employees[[#This Row],[Annual Salary]]</f>
        <v>20192.34</v>
      </c>
      <c r="R17" t="s">
        <v>19</v>
      </c>
      <c r="S17" t="s">
        <v>29</v>
      </c>
      <c r="T17" s="1">
        <v>44029</v>
      </c>
      <c r="U17" s="1" t="str">
        <f>IF(TBL_Employees[[#This Row],[Exit Date]]="","Employed","Resign")</f>
        <v>Resign</v>
      </c>
    </row>
    <row r="18" spans="1:21" x14ac:dyDescent="0.25">
      <c r="A18" t="s">
        <v>809</v>
      </c>
      <c r="B18" t="s">
        <v>810</v>
      </c>
      <c r="C18" t="s">
        <v>61</v>
      </c>
      <c r="D18" t="s">
        <v>65</v>
      </c>
      <c r="E18" t="s">
        <v>36</v>
      </c>
      <c r="F18" t="s">
        <v>17</v>
      </c>
      <c r="G18" t="s">
        <v>24</v>
      </c>
      <c r="H18">
        <v>49</v>
      </c>
      <c r="I18" s="1">
        <v>36983</v>
      </c>
      <c r="J18" s="9">
        <f>DAY(TBL_Employees[[#This Row],[Hire Date]])</f>
        <v>2</v>
      </c>
      <c r="K18" s="9">
        <f>MONTH(TBL_Employees[[#This Row],[Hire Date]])</f>
        <v>4</v>
      </c>
      <c r="L18" s="9" t="str">
        <f>_xlfn.SWITCH(TBL_Employees[[#This Row],[Month]],1,"JAN",2,"FEB",3,"MAR",4,"APR",5,"MAY",6,"JUN",7,"JUL",8,"AUG",9,"SEP",10,"OCT",11,"NOV",12,"DES")</f>
        <v>APR</v>
      </c>
      <c r="M18" s="11">
        <f>YEAR(TBL_Employees[[#This Row],[Hire Date]])</f>
        <v>2001</v>
      </c>
      <c r="N18" s="2">
        <v>129124</v>
      </c>
      <c r="O18" s="2" t="str">
        <f>_xlfn.SWITCH(TRUE(),TBL_Employees[[#This Row],[Annual Salary]]&gt;140000,"HIGH INCOME",AND(TBL_Employees[[#This Row],[Annual Salary]]&gt;=70000,TBL_Employees[[#This Row],[Annual Salary]]&lt;=140000),"MIDDLE INCOME",TBL_Employees[[#This Row],[Annual Salary]]&lt;70000,"LOW INCOME")</f>
        <v>MIDDLE INCOME</v>
      </c>
      <c r="P18" s="3">
        <v>0.12</v>
      </c>
      <c r="Q18" s="13">
        <f>TBL_Employees[[#This Row],[Bonus %]]*TBL_Employees[[#This Row],[Annual Salary]]</f>
        <v>15494.88</v>
      </c>
      <c r="R18" t="s">
        <v>33</v>
      </c>
      <c r="S18" t="s">
        <v>74</v>
      </c>
      <c r="T18" s="1" t="s">
        <v>21</v>
      </c>
      <c r="U18" s="1" t="str">
        <f>IF(TBL_Employees[[#This Row],[Exit Date]]="","Employed","Resign")</f>
        <v>Employed</v>
      </c>
    </row>
    <row r="19" spans="1:21" x14ac:dyDescent="0.25">
      <c r="A19" t="s">
        <v>817</v>
      </c>
      <c r="B19" t="s">
        <v>818</v>
      </c>
      <c r="C19" t="s">
        <v>61</v>
      </c>
      <c r="D19" t="s">
        <v>65</v>
      </c>
      <c r="E19" t="s">
        <v>36</v>
      </c>
      <c r="F19" t="s">
        <v>17</v>
      </c>
      <c r="G19" t="s">
        <v>18</v>
      </c>
      <c r="H19">
        <v>55</v>
      </c>
      <c r="I19" s="1">
        <v>40552</v>
      </c>
      <c r="J19" s="9">
        <f>DAY(TBL_Employees[[#This Row],[Hire Date]])</f>
        <v>9</v>
      </c>
      <c r="K19" s="9">
        <f>MONTH(TBL_Employees[[#This Row],[Hire Date]])</f>
        <v>1</v>
      </c>
      <c r="L19" s="9" t="str">
        <f>_xlfn.SWITCH(TBL_Employees[[#This Row],[Month]],1,"JAN",2,"FEB",3,"MAR",4,"APR",5,"MAY",6,"JUN",7,"JUL",8,"AUG",9,"SEP",10,"OCT",11,"NOV",12,"DES")</f>
        <v>JAN</v>
      </c>
      <c r="M19" s="11">
        <f>YEAR(TBL_Employees[[#This Row],[Hire Date]])</f>
        <v>2011</v>
      </c>
      <c r="N19" s="2">
        <v>138521</v>
      </c>
      <c r="O19" s="2" t="str">
        <f>_xlfn.SWITCH(TRUE(),TBL_Employees[[#This Row],[Annual Salary]]&gt;140000,"HIGH INCOME",AND(TBL_Employees[[#This Row],[Annual Salary]]&gt;=70000,TBL_Employees[[#This Row],[Annual Salary]]&lt;=140000),"MIDDLE INCOME",TBL_Employees[[#This Row],[Annual Salary]]&lt;70000,"LOW INCOME")</f>
        <v>MIDDLE INCOME</v>
      </c>
      <c r="P19" s="3">
        <v>0.1</v>
      </c>
      <c r="Q19" s="13">
        <f>TBL_Employees[[#This Row],[Bonus %]]*TBL_Employees[[#This Row],[Annual Salary]]</f>
        <v>13852.1</v>
      </c>
      <c r="R19" t="s">
        <v>19</v>
      </c>
      <c r="S19" t="s">
        <v>45</v>
      </c>
      <c r="T19" s="1" t="s">
        <v>21</v>
      </c>
      <c r="U19" s="1" t="str">
        <f>IF(TBL_Employees[[#This Row],[Exit Date]]="","Employed","Resign")</f>
        <v>Employed</v>
      </c>
    </row>
    <row r="20" spans="1:21" x14ac:dyDescent="0.25">
      <c r="A20" t="s">
        <v>211</v>
      </c>
      <c r="B20" t="s">
        <v>849</v>
      </c>
      <c r="C20" t="s">
        <v>40</v>
      </c>
      <c r="D20" t="s">
        <v>65</v>
      </c>
      <c r="E20" t="s">
        <v>16</v>
      </c>
      <c r="F20" t="s">
        <v>17</v>
      </c>
      <c r="G20" t="s">
        <v>24</v>
      </c>
      <c r="H20">
        <v>58</v>
      </c>
      <c r="I20" s="1">
        <v>37755</v>
      </c>
      <c r="J20" s="9">
        <f>DAY(TBL_Employees[[#This Row],[Hire Date]])</f>
        <v>14</v>
      </c>
      <c r="K20" s="9">
        <f>MONTH(TBL_Employees[[#This Row],[Hire Date]])</f>
        <v>5</v>
      </c>
      <c r="L20" s="9" t="str">
        <f>_xlfn.SWITCH(TBL_Employees[[#This Row],[Month]],1,"JAN",2,"FEB",3,"MAR",4,"APR",5,"MAY",6,"JUN",7,"JUL",8,"AUG",9,"SEP",10,"OCT",11,"NOV",12,"DES")</f>
        <v>MAY</v>
      </c>
      <c r="M20" s="11">
        <f>YEAR(TBL_Employees[[#This Row],[Hire Date]])</f>
        <v>2003</v>
      </c>
      <c r="N20" s="2">
        <v>173071</v>
      </c>
      <c r="O20" s="2" t="str">
        <f>_xlfn.SWITCH(TRUE(),TBL_Employees[[#This Row],[Annual Salary]]&gt;140000,"HIGH INCOME",AND(TBL_Employees[[#This Row],[Annual Salary]]&gt;=70000,TBL_Employees[[#This Row],[Annual Salary]]&lt;=140000),"MIDDLE INCOME",TBL_Employees[[#This Row],[Annual Salary]]&lt;70000,"LOW INCOME")</f>
        <v>HIGH INCOME</v>
      </c>
      <c r="P20" s="3">
        <v>0.28999999999999998</v>
      </c>
      <c r="Q20" s="13">
        <f>TBL_Employees[[#This Row],[Bonus %]]*TBL_Employees[[#This Row],[Annual Salary]]</f>
        <v>50190.59</v>
      </c>
      <c r="R20" t="s">
        <v>19</v>
      </c>
      <c r="S20" t="s">
        <v>29</v>
      </c>
      <c r="T20" s="1" t="s">
        <v>21</v>
      </c>
      <c r="U20" s="1" t="str">
        <f>IF(TBL_Employees[[#This Row],[Exit Date]]="","Employed","Resign")</f>
        <v>Employed</v>
      </c>
    </row>
    <row r="21" spans="1:21" x14ac:dyDescent="0.25">
      <c r="A21" t="s">
        <v>854</v>
      </c>
      <c r="B21" t="s">
        <v>855</v>
      </c>
      <c r="C21" t="s">
        <v>42</v>
      </c>
      <c r="D21" t="s">
        <v>65</v>
      </c>
      <c r="E21" t="s">
        <v>36</v>
      </c>
      <c r="F21" t="s">
        <v>28</v>
      </c>
      <c r="G21" t="s">
        <v>51</v>
      </c>
      <c r="H21">
        <v>38</v>
      </c>
      <c r="I21" s="1">
        <v>39634</v>
      </c>
      <c r="J21" s="9">
        <f>DAY(TBL_Employees[[#This Row],[Hire Date]])</f>
        <v>5</v>
      </c>
      <c r="K21" s="9">
        <f>MONTH(TBL_Employees[[#This Row],[Hire Date]])</f>
        <v>7</v>
      </c>
      <c r="L21" s="9" t="str">
        <f>_xlfn.SWITCH(TBL_Employees[[#This Row],[Month]],1,"JAN",2,"FEB",3,"MAR",4,"APR",5,"MAY",6,"JUN",7,"JUL",8,"AUG",9,"SEP",10,"OCT",11,"NOV",12,"DES")</f>
        <v>JUL</v>
      </c>
      <c r="M21" s="11">
        <f>YEAR(TBL_Employees[[#This Row],[Hire Date]])</f>
        <v>2008</v>
      </c>
      <c r="N21" s="2">
        <v>78056</v>
      </c>
      <c r="O21" s="2" t="str">
        <f>_xlfn.SWITCH(TRUE(),TBL_Employees[[#This Row],[Annual Salary]]&gt;140000,"HIGH INCOME",AND(TBL_Employees[[#This Row],[Annual Salary]]&gt;=70000,TBL_Employees[[#This Row],[Annual Salary]]&lt;=140000),"MIDDLE INCOME",TBL_Employees[[#This Row],[Annual Salary]]&lt;70000,"LOW INCOME")</f>
        <v>MIDDLE INCOME</v>
      </c>
      <c r="P21" s="3">
        <v>0</v>
      </c>
      <c r="Q21" s="13">
        <f>TBL_Employees[[#This Row],[Bonus %]]*TBL_Employees[[#This Row],[Annual Salary]]</f>
        <v>0</v>
      </c>
      <c r="R21" t="s">
        <v>52</v>
      </c>
      <c r="S21" t="s">
        <v>53</v>
      </c>
      <c r="T21" s="1" t="s">
        <v>21</v>
      </c>
      <c r="U21" s="1" t="str">
        <f>IF(TBL_Employees[[#This Row],[Exit Date]]="","Employed","Resign")</f>
        <v>Employed</v>
      </c>
    </row>
    <row r="22" spans="1:21" x14ac:dyDescent="0.25">
      <c r="A22" t="s">
        <v>859</v>
      </c>
      <c r="B22" t="s">
        <v>860</v>
      </c>
      <c r="C22" t="s">
        <v>68</v>
      </c>
      <c r="D22" t="s">
        <v>65</v>
      </c>
      <c r="E22" t="s">
        <v>16</v>
      </c>
      <c r="F22" t="s">
        <v>17</v>
      </c>
      <c r="G22" t="s">
        <v>51</v>
      </c>
      <c r="H22">
        <v>55</v>
      </c>
      <c r="I22" s="1">
        <v>35242</v>
      </c>
      <c r="J22" s="9">
        <f>DAY(TBL_Employees[[#This Row],[Hire Date]])</f>
        <v>26</v>
      </c>
      <c r="K22" s="9">
        <f>MONTH(TBL_Employees[[#This Row],[Hire Date]])</f>
        <v>6</v>
      </c>
      <c r="L22" s="9" t="str">
        <f>_xlfn.SWITCH(TBL_Employees[[#This Row],[Month]],1,"JAN",2,"FEB",3,"MAR",4,"APR",5,"MAY",6,"JUN",7,"JUL",8,"AUG",9,"SEP",10,"OCT",11,"NOV",12,"DES")</f>
        <v>JUN</v>
      </c>
      <c r="M22" s="11">
        <f>YEAR(TBL_Employees[[#This Row],[Hire Date]])</f>
        <v>1996</v>
      </c>
      <c r="N22" s="2">
        <v>48687</v>
      </c>
      <c r="O22" s="2" t="str">
        <f>_xlfn.SWITCH(TRUE(),TBL_Employees[[#This Row],[Annual Salary]]&gt;140000,"HIGH INCOME",AND(TBL_Employees[[#This Row],[Annual Salary]]&gt;=70000,TBL_Employees[[#This Row],[Annual Salary]]&lt;=140000),"MIDDLE INCOME",TBL_Employees[[#This Row],[Annual Salary]]&lt;70000,"LOW INCOME")</f>
        <v>LOW INCOME</v>
      </c>
      <c r="P22" s="3">
        <v>0</v>
      </c>
      <c r="Q22" s="13">
        <f>TBL_Employees[[#This Row],[Bonus %]]*TBL_Employees[[#This Row],[Annual Salary]]</f>
        <v>0</v>
      </c>
      <c r="R22" t="s">
        <v>52</v>
      </c>
      <c r="S22" t="s">
        <v>66</v>
      </c>
      <c r="T22" s="1" t="s">
        <v>21</v>
      </c>
      <c r="U22" s="1" t="str">
        <f>IF(TBL_Employees[[#This Row],[Exit Date]]="","Employed","Resign")</f>
        <v>Employed</v>
      </c>
    </row>
    <row r="23" spans="1:21" x14ac:dyDescent="0.25">
      <c r="A23" t="s">
        <v>876</v>
      </c>
      <c r="B23" t="s">
        <v>877</v>
      </c>
      <c r="C23" t="s">
        <v>42</v>
      </c>
      <c r="D23" t="s">
        <v>65</v>
      </c>
      <c r="E23" t="s">
        <v>32</v>
      </c>
      <c r="F23" t="s">
        <v>17</v>
      </c>
      <c r="G23" t="s">
        <v>51</v>
      </c>
      <c r="H23">
        <v>41</v>
      </c>
      <c r="I23" s="1">
        <v>42533</v>
      </c>
      <c r="J23" s="9">
        <f>DAY(TBL_Employees[[#This Row],[Hire Date]])</f>
        <v>12</v>
      </c>
      <c r="K23" s="9">
        <f>MONTH(TBL_Employees[[#This Row],[Hire Date]])</f>
        <v>6</v>
      </c>
      <c r="L23" s="9" t="str">
        <f>_xlfn.SWITCH(TBL_Employees[[#This Row],[Month]],1,"JAN",2,"FEB",3,"MAR",4,"APR",5,"MAY",6,"JUN",7,"JUL",8,"AUG",9,"SEP",10,"OCT",11,"NOV",12,"DES")</f>
        <v>JUN</v>
      </c>
      <c r="M23" s="11">
        <f>YEAR(TBL_Employees[[#This Row],[Hire Date]])</f>
        <v>2016</v>
      </c>
      <c r="N23" s="2">
        <v>70165</v>
      </c>
      <c r="O23" s="2" t="str">
        <f>_xlfn.SWITCH(TRUE(),TBL_Employees[[#This Row],[Annual Salary]]&gt;140000,"HIGH INCOME",AND(TBL_Employees[[#This Row],[Annual Salary]]&gt;=70000,TBL_Employees[[#This Row],[Annual Salary]]&lt;=140000),"MIDDLE INCOME",TBL_Employees[[#This Row],[Annual Salary]]&lt;70000,"LOW INCOME")</f>
        <v>MIDDLE INCOME</v>
      </c>
      <c r="P23" s="3">
        <v>0</v>
      </c>
      <c r="Q23" s="13">
        <f>TBL_Employees[[#This Row],[Bonus %]]*TBL_Employees[[#This Row],[Annual Salary]]</f>
        <v>0</v>
      </c>
      <c r="R23" t="s">
        <v>19</v>
      </c>
      <c r="S23" t="s">
        <v>29</v>
      </c>
      <c r="T23" s="1" t="s">
        <v>21</v>
      </c>
      <c r="U23" s="1" t="str">
        <f>IF(TBL_Employees[[#This Row],[Exit Date]]="","Employed","Resign")</f>
        <v>Employed</v>
      </c>
    </row>
    <row r="24" spans="1:21" x14ac:dyDescent="0.25">
      <c r="A24" t="s">
        <v>886</v>
      </c>
      <c r="B24" t="s">
        <v>887</v>
      </c>
      <c r="C24" t="s">
        <v>42</v>
      </c>
      <c r="D24" t="s">
        <v>65</v>
      </c>
      <c r="E24" t="s">
        <v>36</v>
      </c>
      <c r="F24" t="s">
        <v>28</v>
      </c>
      <c r="G24" t="s">
        <v>24</v>
      </c>
      <c r="H24">
        <v>40</v>
      </c>
      <c r="I24" s="1">
        <v>42384</v>
      </c>
      <c r="J24" s="9">
        <f>DAY(TBL_Employees[[#This Row],[Hire Date]])</f>
        <v>15</v>
      </c>
      <c r="K24" s="9">
        <f>MONTH(TBL_Employees[[#This Row],[Hire Date]])</f>
        <v>1</v>
      </c>
      <c r="L24" s="9" t="str">
        <f>_xlfn.SWITCH(TBL_Employees[[#This Row],[Month]],1,"JAN",2,"FEB",3,"MAR",4,"APR",5,"MAY",6,"JUN",7,"JUL",8,"AUG",9,"SEP",10,"OCT",11,"NOV",12,"DES")</f>
        <v>JAN</v>
      </c>
      <c r="M24" s="11">
        <f>YEAR(TBL_Employees[[#This Row],[Hire Date]])</f>
        <v>2016</v>
      </c>
      <c r="N24" s="2">
        <v>89984</v>
      </c>
      <c r="O24" s="2" t="str">
        <f>_xlfn.SWITCH(TRUE(),TBL_Employees[[#This Row],[Annual Salary]]&gt;140000,"HIGH INCOME",AND(TBL_Employees[[#This Row],[Annual Salary]]&gt;=70000,TBL_Employees[[#This Row],[Annual Salary]]&lt;=140000),"MIDDLE INCOME",TBL_Employees[[#This Row],[Annual Salary]]&lt;70000,"LOW INCOME")</f>
        <v>MIDDLE INCOME</v>
      </c>
      <c r="P24" s="3">
        <v>0</v>
      </c>
      <c r="Q24" s="13">
        <f>TBL_Employees[[#This Row],[Bonus %]]*TBL_Employees[[#This Row],[Annual Salary]]</f>
        <v>0</v>
      </c>
      <c r="R24" t="s">
        <v>33</v>
      </c>
      <c r="S24" t="s">
        <v>34</v>
      </c>
      <c r="T24" s="1" t="s">
        <v>21</v>
      </c>
      <c r="U24" s="1" t="str">
        <f>IF(TBL_Employees[[#This Row],[Exit Date]]="","Employed","Resign")</f>
        <v>Employed</v>
      </c>
    </row>
    <row r="25" spans="1:21" x14ac:dyDescent="0.25">
      <c r="A25" t="s">
        <v>892</v>
      </c>
      <c r="B25" t="s">
        <v>893</v>
      </c>
      <c r="C25" t="s">
        <v>42</v>
      </c>
      <c r="D25" t="s">
        <v>65</v>
      </c>
      <c r="E25" t="s">
        <v>44</v>
      </c>
      <c r="F25" t="s">
        <v>28</v>
      </c>
      <c r="G25" t="s">
        <v>18</v>
      </c>
      <c r="H25">
        <v>27</v>
      </c>
      <c r="I25" s="1">
        <v>44482</v>
      </c>
      <c r="J25" s="9">
        <f>DAY(TBL_Employees[[#This Row],[Hire Date]])</f>
        <v>13</v>
      </c>
      <c r="K25" s="9">
        <f>MONTH(TBL_Employees[[#This Row],[Hire Date]])</f>
        <v>10</v>
      </c>
      <c r="L25" s="9" t="str">
        <f>_xlfn.SWITCH(TBL_Employees[[#This Row],[Month]],1,"JAN",2,"FEB",3,"MAR",4,"APR",5,"MAY",6,"JUN",7,"JUL",8,"AUG",9,"SEP",10,"OCT",11,"NOV",12,"DES")</f>
        <v>OCT</v>
      </c>
      <c r="M25" s="11">
        <f>YEAR(TBL_Employees[[#This Row],[Hire Date]])</f>
        <v>2021</v>
      </c>
      <c r="N25" s="2">
        <v>74077</v>
      </c>
      <c r="O25" s="2" t="str">
        <f>_xlfn.SWITCH(TRUE(),TBL_Employees[[#This Row],[Annual Salary]]&gt;140000,"HIGH INCOME",AND(TBL_Employees[[#This Row],[Annual Salary]]&gt;=70000,TBL_Employees[[#This Row],[Annual Salary]]&lt;=140000),"MIDDLE INCOME",TBL_Employees[[#This Row],[Annual Salary]]&lt;70000,"LOW INCOME")</f>
        <v>MIDDLE INCOME</v>
      </c>
      <c r="P25" s="3">
        <v>0</v>
      </c>
      <c r="Q25" s="13">
        <f>TBL_Employees[[#This Row],[Bonus %]]*TBL_Employees[[#This Row],[Annual Salary]]</f>
        <v>0</v>
      </c>
      <c r="R25" t="s">
        <v>19</v>
      </c>
      <c r="S25" t="s">
        <v>63</v>
      </c>
      <c r="T25" s="1" t="s">
        <v>21</v>
      </c>
      <c r="U25" s="1" t="str">
        <f>IF(TBL_Employees[[#This Row],[Exit Date]]="","Employed","Resign")</f>
        <v>Employed</v>
      </c>
    </row>
    <row r="26" spans="1:21" x14ac:dyDescent="0.25">
      <c r="A26" t="s">
        <v>898</v>
      </c>
      <c r="B26" t="s">
        <v>899</v>
      </c>
      <c r="C26" t="s">
        <v>42</v>
      </c>
      <c r="D26" t="s">
        <v>65</v>
      </c>
      <c r="E26" t="s">
        <v>36</v>
      </c>
      <c r="F26" t="s">
        <v>28</v>
      </c>
      <c r="G26" t="s">
        <v>47</v>
      </c>
      <c r="H26">
        <v>51</v>
      </c>
      <c r="I26" s="1">
        <v>44113</v>
      </c>
      <c r="J26" s="9">
        <f>DAY(TBL_Employees[[#This Row],[Hire Date]])</f>
        <v>9</v>
      </c>
      <c r="K26" s="9">
        <f>MONTH(TBL_Employees[[#This Row],[Hire Date]])</f>
        <v>10</v>
      </c>
      <c r="L26" s="9" t="str">
        <f>_xlfn.SWITCH(TBL_Employees[[#This Row],[Month]],1,"JAN",2,"FEB",3,"MAR",4,"APR",5,"MAY",6,"JUN",7,"JUL",8,"AUG",9,"SEP",10,"OCT",11,"NOV",12,"DES")</f>
        <v>OCT</v>
      </c>
      <c r="M26" s="11">
        <f>YEAR(TBL_Employees[[#This Row],[Hire Date]])</f>
        <v>2020</v>
      </c>
      <c r="N26" s="2">
        <v>91853</v>
      </c>
      <c r="O26" s="2" t="str">
        <f>_xlfn.SWITCH(TRUE(),TBL_Employees[[#This Row],[Annual Salary]]&gt;140000,"HIGH INCOME",AND(TBL_Employees[[#This Row],[Annual Salary]]&gt;=70000,TBL_Employees[[#This Row],[Annual Salary]]&lt;=140000),"MIDDLE INCOME",TBL_Employees[[#This Row],[Annual Salary]]&lt;70000,"LOW INCOME")</f>
        <v>MIDDLE INCOME</v>
      </c>
      <c r="P26" s="3">
        <v>0</v>
      </c>
      <c r="Q26" s="13">
        <f>TBL_Employees[[#This Row],[Bonus %]]*TBL_Employees[[#This Row],[Annual Salary]]</f>
        <v>0</v>
      </c>
      <c r="R26" t="s">
        <v>19</v>
      </c>
      <c r="S26" t="s">
        <v>20</v>
      </c>
      <c r="T26" s="1" t="s">
        <v>21</v>
      </c>
      <c r="U26" s="1" t="str">
        <f>IF(TBL_Employees[[#This Row],[Exit Date]]="","Employed","Resign")</f>
        <v>Employed</v>
      </c>
    </row>
    <row r="27" spans="1:21" x14ac:dyDescent="0.25">
      <c r="A27" t="s">
        <v>913</v>
      </c>
      <c r="B27" t="s">
        <v>914</v>
      </c>
      <c r="C27" t="s">
        <v>61</v>
      </c>
      <c r="D27" t="s">
        <v>65</v>
      </c>
      <c r="E27" t="s">
        <v>36</v>
      </c>
      <c r="F27" t="s">
        <v>28</v>
      </c>
      <c r="G27" t="s">
        <v>24</v>
      </c>
      <c r="H27">
        <v>45</v>
      </c>
      <c r="I27" s="1">
        <v>39063</v>
      </c>
      <c r="J27" s="9">
        <f>DAY(TBL_Employees[[#This Row],[Hire Date]])</f>
        <v>12</v>
      </c>
      <c r="K27" s="9">
        <f>MONTH(TBL_Employees[[#This Row],[Hire Date]])</f>
        <v>12</v>
      </c>
      <c r="L27" s="9" t="str">
        <f>_xlfn.SWITCH(TBL_Employees[[#This Row],[Month]],1,"JAN",2,"FEB",3,"MAR",4,"APR",5,"MAY",6,"JUN",7,"JUL",8,"AUG",9,"SEP",10,"OCT",11,"NOV",12,"DES")</f>
        <v>DES</v>
      </c>
      <c r="M27" s="11">
        <f>YEAR(TBL_Employees[[#This Row],[Hire Date]])</f>
        <v>2006</v>
      </c>
      <c r="N27" s="2">
        <v>149537</v>
      </c>
      <c r="O27" s="2" t="str">
        <f>_xlfn.SWITCH(TRUE(),TBL_Employees[[#This Row],[Annual Salary]]&gt;140000,"HIGH INCOME",AND(TBL_Employees[[#This Row],[Annual Salary]]&gt;=70000,TBL_Employees[[#This Row],[Annual Salary]]&lt;=140000),"MIDDLE INCOME",TBL_Employees[[#This Row],[Annual Salary]]&lt;70000,"LOW INCOME")</f>
        <v>HIGH INCOME</v>
      </c>
      <c r="P27" s="3">
        <v>0.14000000000000001</v>
      </c>
      <c r="Q27" s="13">
        <f>TBL_Employees[[#This Row],[Bonus %]]*TBL_Employees[[#This Row],[Annual Salary]]</f>
        <v>20935.18</v>
      </c>
      <c r="R27" t="s">
        <v>19</v>
      </c>
      <c r="S27" t="s">
        <v>63</v>
      </c>
      <c r="T27" s="1" t="s">
        <v>21</v>
      </c>
      <c r="U27" s="1" t="str">
        <f>IF(TBL_Employees[[#This Row],[Exit Date]]="","Employed","Resign")</f>
        <v>Employed</v>
      </c>
    </row>
    <row r="28" spans="1:21" x14ac:dyDescent="0.25">
      <c r="A28" t="s">
        <v>920</v>
      </c>
      <c r="B28" t="s">
        <v>921</v>
      </c>
      <c r="C28" t="s">
        <v>62</v>
      </c>
      <c r="D28" t="s">
        <v>65</v>
      </c>
      <c r="E28" t="s">
        <v>44</v>
      </c>
      <c r="F28" t="s">
        <v>28</v>
      </c>
      <c r="G28" t="s">
        <v>24</v>
      </c>
      <c r="H28">
        <v>40</v>
      </c>
      <c r="I28" s="1">
        <v>43147</v>
      </c>
      <c r="J28" s="9">
        <f>DAY(TBL_Employees[[#This Row],[Hire Date]])</f>
        <v>16</v>
      </c>
      <c r="K28" s="9">
        <f>MONTH(TBL_Employees[[#This Row],[Hire Date]])</f>
        <v>2</v>
      </c>
      <c r="L28" s="9" t="str">
        <f>_xlfn.SWITCH(TBL_Employees[[#This Row],[Month]],1,"JAN",2,"FEB",3,"MAR",4,"APR",5,"MAY",6,"JUN",7,"JUL",8,"AUG",9,"SEP",10,"OCT",11,"NOV",12,"DES")</f>
        <v>FEB</v>
      </c>
      <c r="M28" s="11">
        <f>YEAR(TBL_Employees[[#This Row],[Hire Date]])</f>
        <v>2018</v>
      </c>
      <c r="N28" s="2">
        <v>120905</v>
      </c>
      <c r="O28" s="2" t="str">
        <f>_xlfn.SWITCH(TRUE(),TBL_Employees[[#This Row],[Annual Salary]]&gt;140000,"HIGH INCOME",AND(TBL_Employees[[#This Row],[Annual Salary]]&gt;=70000,TBL_Employees[[#This Row],[Annual Salary]]&lt;=140000),"MIDDLE INCOME",TBL_Employees[[#This Row],[Annual Salary]]&lt;70000,"LOW INCOME")</f>
        <v>MIDDLE INCOME</v>
      </c>
      <c r="P28" s="3">
        <v>0.05</v>
      </c>
      <c r="Q28" s="13">
        <f>TBL_Employees[[#This Row],[Bonus %]]*TBL_Employees[[#This Row],[Annual Salary]]</f>
        <v>6045.25</v>
      </c>
      <c r="R28" t="s">
        <v>19</v>
      </c>
      <c r="S28" t="s">
        <v>63</v>
      </c>
      <c r="T28" s="1" t="s">
        <v>21</v>
      </c>
      <c r="U28" s="1" t="str">
        <f>IF(TBL_Employees[[#This Row],[Exit Date]]="","Employed","Resign")</f>
        <v>Employed</v>
      </c>
    </row>
    <row r="29" spans="1:21" x14ac:dyDescent="0.25">
      <c r="A29" t="s">
        <v>301</v>
      </c>
      <c r="B29" t="s">
        <v>936</v>
      </c>
      <c r="C29" t="s">
        <v>40</v>
      </c>
      <c r="D29" t="s">
        <v>65</v>
      </c>
      <c r="E29" t="s">
        <v>36</v>
      </c>
      <c r="F29" t="s">
        <v>28</v>
      </c>
      <c r="G29" t="s">
        <v>18</v>
      </c>
      <c r="H29">
        <v>29</v>
      </c>
      <c r="I29" s="1">
        <v>42785</v>
      </c>
      <c r="J29" s="9">
        <f>DAY(TBL_Employees[[#This Row],[Hire Date]])</f>
        <v>19</v>
      </c>
      <c r="K29" s="9">
        <f>MONTH(TBL_Employees[[#This Row],[Hire Date]])</f>
        <v>2</v>
      </c>
      <c r="L29" s="9" t="str">
        <f>_xlfn.SWITCH(TBL_Employees[[#This Row],[Month]],1,"JAN",2,"FEB",3,"MAR",4,"APR",5,"MAY",6,"JUN",7,"JUL",8,"AUG",9,"SEP",10,"OCT",11,"NOV",12,"DES")</f>
        <v>FEB</v>
      </c>
      <c r="M29" s="11">
        <f>YEAR(TBL_Employees[[#This Row],[Hire Date]])</f>
        <v>2017</v>
      </c>
      <c r="N29" s="2">
        <v>181854</v>
      </c>
      <c r="O29" s="2" t="str">
        <f>_xlfn.SWITCH(TRUE(),TBL_Employees[[#This Row],[Annual Salary]]&gt;140000,"HIGH INCOME",AND(TBL_Employees[[#This Row],[Annual Salary]]&gt;=70000,TBL_Employees[[#This Row],[Annual Salary]]&lt;=140000),"MIDDLE INCOME",TBL_Employees[[#This Row],[Annual Salary]]&lt;70000,"LOW INCOME")</f>
        <v>HIGH INCOME</v>
      </c>
      <c r="P29" s="3">
        <v>0.28999999999999998</v>
      </c>
      <c r="Q29" s="13">
        <f>TBL_Employees[[#This Row],[Bonus %]]*TBL_Employees[[#This Row],[Annual Salary]]</f>
        <v>52737.659999999996</v>
      </c>
      <c r="R29" t="s">
        <v>19</v>
      </c>
      <c r="S29" t="s">
        <v>63</v>
      </c>
      <c r="T29" s="1">
        <v>43945</v>
      </c>
      <c r="U29" s="1" t="str">
        <f>IF(TBL_Employees[[#This Row],[Exit Date]]="","Employed","Resign")</f>
        <v>Resign</v>
      </c>
    </row>
    <row r="30" spans="1:21" x14ac:dyDescent="0.25">
      <c r="A30" t="s">
        <v>317</v>
      </c>
      <c r="B30" t="s">
        <v>963</v>
      </c>
      <c r="C30" t="s">
        <v>42</v>
      </c>
      <c r="D30" t="s">
        <v>65</v>
      </c>
      <c r="E30" t="s">
        <v>16</v>
      </c>
      <c r="F30" t="s">
        <v>28</v>
      </c>
      <c r="G30" t="s">
        <v>51</v>
      </c>
      <c r="H30">
        <v>58</v>
      </c>
      <c r="I30" s="1">
        <v>34592</v>
      </c>
      <c r="J30" s="9">
        <f>DAY(TBL_Employees[[#This Row],[Hire Date]])</f>
        <v>15</v>
      </c>
      <c r="K30" s="9">
        <f>MONTH(TBL_Employees[[#This Row],[Hire Date]])</f>
        <v>9</v>
      </c>
      <c r="L30" s="9" t="str">
        <f>_xlfn.SWITCH(TBL_Employees[[#This Row],[Month]],1,"JAN",2,"FEB",3,"MAR",4,"APR",5,"MAY",6,"JUN",7,"JUL",8,"AUG",9,"SEP",10,"OCT",11,"NOV",12,"DES")</f>
        <v>SEP</v>
      </c>
      <c r="M30" s="11">
        <f>YEAR(TBL_Employees[[#This Row],[Hire Date]])</f>
        <v>1994</v>
      </c>
      <c r="N30" s="2">
        <v>98769</v>
      </c>
      <c r="O30" s="2" t="str">
        <f>_xlfn.SWITCH(TRUE(),TBL_Employees[[#This Row],[Annual Salary]]&gt;140000,"HIGH INCOME",AND(TBL_Employees[[#This Row],[Annual Salary]]&gt;=70000,TBL_Employees[[#This Row],[Annual Salary]]&lt;=140000),"MIDDLE INCOME",TBL_Employees[[#This Row],[Annual Salary]]&lt;70000,"LOW INCOME")</f>
        <v>MIDDLE INCOME</v>
      </c>
      <c r="P30" s="3">
        <v>0</v>
      </c>
      <c r="Q30" s="13">
        <f>TBL_Employees[[#This Row],[Bonus %]]*TBL_Employees[[#This Row],[Annual Salary]]</f>
        <v>0</v>
      </c>
      <c r="R30" t="s">
        <v>52</v>
      </c>
      <c r="S30" t="s">
        <v>66</v>
      </c>
      <c r="T30" s="1">
        <v>42646</v>
      </c>
      <c r="U30" s="1" t="str">
        <f>IF(TBL_Employees[[#This Row],[Exit Date]]="","Employed","Resign")</f>
        <v>Resign</v>
      </c>
    </row>
    <row r="31" spans="1:21" x14ac:dyDescent="0.25">
      <c r="A31" t="s">
        <v>966</v>
      </c>
      <c r="B31" t="s">
        <v>967</v>
      </c>
      <c r="C31" t="s">
        <v>40</v>
      </c>
      <c r="D31" t="s">
        <v>65</v>
      </c>
      <c r="E31" t="s">
        <v>16</v>
      </c>
      <c r="F31" t="s">
        <v>28</v>
      </c>
      <c r="G31" t="s">
        <v>18</v>
      </c>
      <c r="H31">
        <v>36</v>
      </c>
      <c r="I31" s="1">
        <v>42616</v>
      </c>
      <c r="J31" s="9">
        <f>DAY(TBL_Employees[[#This Row],[Hire Date]])</f>
        <v>3</v>
      </c>
      <c r="K31" s="9">
        <f>MONTH(TBL_Employees[[#This Row],[Hire Date]])</f>
        <v>9</v>
      </c>
      <c r="L31" s="9" t="str">
        <f>_xlfn.SWITCH(TBL_Employees[[#This Row],[Month]],1,"JAN",2,"FEB",3,"MAR",4,"APR",5,"MAY",6,"JUN",7,"JUL",8,"AUG",9,"SEP",10,"OCT",11,"NOV",12,"DES")</f>
        <v>SEP</v>
      </c>
      <c r="M31" s="11">
        <f>YEAR(TBL_Employees[[#This Row],[Hire Date]])</f>
        <v>2016</v>
      </c>
      <c r="N31" s="2">
        <v>150399</v>
      </c>
      <c r="O31" s="2" t="str">
        <f>_xlfn.SWITCH(TRUE(),TBL_Employees[[#This Row],[Annual Salary]]&gt;140000,"HIGH INCOME",AND(TBL_Employees[[#This Row],[Annual Salary]]&gt;=70000,TBL_Employees[[#This Row],[Annual Salary]]&lt;=140000),"MIDDLE INCOME",TBL_Employees[[#This Row],[Annual Salary]]&lt;70000,"LOW INCOME")</f>
        <v>HIGH INCOME</v>
      </c>
      <c r="P31" s="3">
        <v>0.28000000000000003</v>
      </c>
      <c r="Q31" s="13">
        <f>TBL_Employees[[#This Row],[Bonus %]]*TBL_Employees[[#This Row],[Annual Salary]]</f>
        <v>42111.72</v>
      </c>
      <c r="R31" t="s">
        <v>19</v>
      </c>
      <c r="S31" t="s">
        <v>20</v>
      </c>
      <c r="T31" s="1" t="s">
        <v>21</v>
      </c>
      <c r="U31" s="1" t="str">
        <f>IF(TBL_Employees[[#This Row],[Exit Date]]="","Employed","Resign")</f>
        <v>Employed</v>
      </c>
    </row>
    <row r="32" spans="1:21" x14ac:dyDescent="0.25">
      <c r="A32" t="s">
        <v>989</v>
      </c>
      <c r="B32" t="s">
        <v>990</v>
      </c>
      <c r="C32" t="s">
        <v>62</v>
      </c>
      <c r="D32" t="s">
        <v>65</v>
      </c>
      <c r="E32" t="s">
        <v>44</v>
      </c>
      <c r="F32" t="s">
        <v>28</v>
      </c>
      <c r="G32" t="s">
        <v>24</v>
      </c>
      <c r="H32">
        <v>63</v>
      </c>
      <c r="I32" s="1">
        <v>42214</v>
      </c>
      <c r="J32" s="9">
        <f>DAY(TBL_Employees[[#This Row],[Hire Date]])</f>
        <v>29</v>
      </c>
      <c r="K32" s="9">
        <f>MONTH(TBL_Employees[[#This Row],[Hire Date]])</f>
        <v>7</v>
      </c>
      <c r="L32" s="9" t="str">
        <f>_xlfn.SWITCH(TBL_Employees[[#This Row],[Month]],1,"JAN",2,"FEB",3,"MAR",4,"APR",5,"MAY",6,"JUN",7,"JUL",8,"AUG",9,"SEP",10,"OCT",11,"NOV",12,"DES")</f>
        <v>JUL</v>
      </c>
      <c r="M32" s="11">
        <f>YEAR(TBL_Employees[[#This Row],[Hire Date]])</f>
        <v>2015</v>
      </c>
      <c r="N32" s="2">
        <v>103724</v>
      </c>
      <c r="O32" s="2" t="str">
        <f>_xlfn.SWITCH(TRUE(),TBL_Employees[[#This Row],[Annual Salary]]&gt;140000,"HIGH INCOME",AND(TBL_Employees[[#This Row],[Annual Salary]]&gt;=70000,TBL_Employees[[#This Row],[Annual Salary]]&lt;=140000),"MIDDLE INCOME",TBL_Employees[[#This Row],[Annual Salary]]&lt;70000,"LOW INCOME")</f>
        <v>MIDDLE INCOME</v>
      </c>
      <c r="P32" s="3">
        <v>0.05</v>
      </c>
      <c r="Q32" s="13">
        <f>TBL_Employees[[#This Row],[Bonus %]]*TBL_Employees[[#This Row],[Annual Salary]]</f>
        <v>5186.2000000000007</v>
      </c>
      <c r="R32" t="s">
        <v>33</v>
      </c>
      <c r="S32" t="s">
        <v>74</v>
      </c>
      <c r="T32" s="1" t="s">
        <v>21</v>
      </c>
      <c r="U32" s="1" t="str">
        <f>IF(TBL_Employees[[#This Row],[Exit Date]]="","Employed","Resign")</f>
        <v>Employed</v>
      </c>
    </row>
    <row r="33" spans="1:21" x14ac:dyDescent="0.25">
      <c r="A33" t="s">
        <v>302</v>
      </c>
      <c r="B33" t="s">
        <v>999</v>
      </c>
      <c r="C33" t="s">
        <v>61</v>
      </c>
      <c r="D33" t="s">
        <v>65</v>
      </c>
      <c r="E33" t="s">
        <v>16</v>
      </c>
      <c r="F33" t="s">
        <v>17</v>
      </c>
      <c r="G33" t="s">
        <v>24</v>
      </c>
      <c r="H33">
        <v>55</v>
      </c>
      <c r="I33" s="1">
        <v>38888</v>
      </c>
      <c r="J33" s="9">
        <f>DAY(TBL_Employees[[#This Row],[Hire Date]])</f>
        <v>20</v>
      </c>
      <c r="K33" s="9">
        <f>MONTH(TBL_Employees[[#This Row],[Hire Date]])</f>
        <v>6</v>
      </c>
      <c r="L33" s="9" t="str">
        <f>_xlfn.SWITCH(TBL_Employees[[#This Row],[Month]],1,"JAN",2,"FEB",3,"MAR",4,"APR",5,"MAY",6,"JUN",7,"JUL",8,"AUG",9,"SEP",10,"OCT",11,"NOV",12,"DES")</f>
        <v>JUN</v>
      </c>
      <c r="M33" s="11">
        <f>YEAR(TBL_Employees[[#This Row],[Hire Date]])</f>
        <v>2006</v>
      </c>
      <c r="N33" s="2">
        <v>142628</v>
      </c>
      <c r="O33" s="2" t="str">
        <f>_xlfn.SWITCH(TRUE(),TBL_Employees[[#This Row],[Annual Salary]]&gt;140000,"HIGH INCOME",AND(TBL_Employees[[#This Row],[Annual Salary]]&gt;=70000,TBL_Employees[[#This Row],[Annual Salary]]&lt;=140000),"MIDDLE INCOME",TBL_Employees[[#This Row],[Annual Salary]]&lt;70000,"LOW INCOME")</f>
        <v>HIGH INCOME</v>
      </c>
      <c r="P33" s="3">
        <v>0.12</v>
      </c>
      <c r="Q33" s="13">
        <f>TBL_Employees[[#This Row],[Bonus %]]*TBL_Employees[[#This Row],[Annual Salary]]</f>
        <v>17115.36</v>
      </c>
      <c r="R33" t="s">
        <v>33</v>
      </c>
      <c r="S33" t="s">
        <v>80</v>
      </c>
      <c r="T33" s="1" t="s">
        <v>21</v>
      </c>
      <c r="U33" s="1" t="str">
        <f>IF(TBL_Employees[[#This Row],[Exit Date]]="","Employed","Resign")</f>
        <v>Employed</v>
      </c>
    </row>
    <row r="34" spans="1:21" x14ac:dyDescent="0.25">
      <c r="A34" t="s">
        <v>1024</v>
      </c>
      <c r="B34" t="s">
        <v>1025</v>
      </c>
      <c r="C34" t="s">
        <v>61</v>
      </c>
      <c r="D34" t="s">
        <v>65</v>
      </c>
      <c r="E34" t="s">
        <v>44</v>
      </c>
      <c r="F34" t="s">
        <v>28</v>
      </c>
      <c r="G34" t="s">
        <v>51</v>
      </c>
      <c r="H34">
        <v>40</v>
      </c>
      <c r="I34" s="1">
        <v>43488</v>
      </c>
      <c r="J34" s="9">
        <f>DAY(TBL_Employees[[#This Row],[Hire Date]])</f>
        <v>23</v>
      </c>
      <c r="K34" s="9">
        <f>MONTH(TBL_Employees[[#This Row],[Hire Date]])</f>
        <v>1</v>
      </c>
      <c r="L34" s="9" t="str">
        <f>_xlfn.SWITCH(TBL_Employees[[#This Row],[Month]],1,"JAN",2,"FEB",3,"MAR",4,"APR",5,"MAY",6,"JUN",7,"JUL",8,"AUG",9,"SEP",10,"OCT",11,"NOV",12,"DES")</f>
        <v>JAN</v>
      </c>
      <c r="M34" s="11">
        <f>YEAR(TBL_Employees[[#This Row],[Hire Date]])</f>
        <v>2019</v>
      </c>
      <c r="N34" s="2">
        <v>159031</v>
      </c>
      <c r="O34" s="2" t="str">
        <f>_xlfn.SWITCH(TRUE(),TBL_Employees[[#This Row],[Annual Salary]]&gt;140000,"HIGH INCOME",AND(TBL_Employees[[#This Row],[Annual Salary]]&gt;=70000,TBL_Employees[[#This Row],[Annual Salary]]&lt;=140000),"MIDDLE INCOME",TBL_Employees[[#This Row],[Annual Salary]]&lt;70000,"LOW INCOME")</f>
        <v>HIGH INCOME</v>
      </c>
      <c r="P34" s="3">
        <v>0.1</v>
      </c>
      <c r="Q34" s="13">
        <f>TBL_Employees[[#This Row],[Bonus %]]*TBL_Employees[[#This Row],[Annual Salary]]</f>
        <v>15903.1</v>
      </c>
      <c r="R34" t="s">
        <v>19</v>
      </c>
      <c r="S34" t="s">
        <v>45</v>
      </c>
      <c r="T34" s="1" t="s">
        <v>21</v>
      </c>
      <c r="U34" s="1" t="str">
        <f>IF(TBL_Employees[[#This Row],[Exit Date]]="","Employed","Resign")</f>
        <v>Employed</v>
      </c>
    </row>
    <row r="35" spans="1:21" x14ac:dyDescent="0.25">
      <c r="A35" t="s">
        <v>1030</v>
      </c>
      <c r="B35" t="s">
        <v>1031</v>
      </c>
      <c r="C35" t="s">
        <v>40</v>
      </c>
      <c r="D35" t="s">
        <v>65</v>
      </c>
      <c r="E35" t="s">
        <v>36</v>
      </c>
      <c r="F35" t="s">
        <v>28</v>
      </c>
      <c r="G35" t="s">
        <v>24</v>
      </c>
      <c r="H35">
        <v>55</v>
      </c>
      <c r="I35" s="1">
        <v>40340</v>
      </c>
      <c r="J35" s="9">
        <f>DAY(TBL_Employees[[#This Row],[Hire Date]])</f>
        <v>11</v>
      </c>
      <c r="K35" s="9">
        <f>MONTH(TBL_Employees[[#This Row],[Hire Date]])</f>
        <v>6</v>
      </c>
      <c r="L35" s="9" t="str">
        <f>_xlfn.SWITCH(TBL_Employees[[#This Row],[Month]],1,"JAN",2,"FEB",3,"MAR",4,"APR",5,"MAY",6,"JUN",7,"JUL",8,"AUG",9,"SEP",10,"OCT",11,"NOV",12,"DES")</f>
        <v>JUN</v>
      </c>
      <c r="M35" s="11">
        <f>YEAR(TBL_Employees[[#This Row],[Hire Date]])</f>
        <v>2010</v>
      </c>
      <c r="N35" s="2">
        <v>187389</v>
      </c>
      <c r="O35" s="2" t="str">
        <f>_xlfn.SWITCH(TRUE(),TBL_Employees[[#This Row],[Annual Salary]]&gt;140000,"HIGH INCOME",AND(TBL_Employees[[#This Row],[Annual Salary]]&gt;=70000,TBL_Employees[[#This Row],[Annual Salary]]&lt;=140000),"MIDDLE INCOME",TBL_Employees[[#This Row],[Annual Salary]]&lt;70000,"LOW INCOME")</f>
        <v>HIGH INCOME</v>
      </c>
      <c r="P35" s="3">
        <v>0.25</v>
      </c>
      <c r="Q35" s="13">
        <f>TBL_Employees[[#This Row],[Bonus %]]*TBL_Employees[[#This Row],[Annual Salary]]</f>
        <v>46847.25</v>
      </c>
      <c r="R35" t="s">
        <v>33</v>
      </c>
      <c r="S35" t="s">
        <v>34</v>
      </c>
      <c r="T35" s="1" t="s">
        <v>21</v>
      </c>
      <c r="U35" s="1" t="str">
        <f>IF(TBL_Employees[[#This Row],[Exit Date]]="","Employed","Resign")</f>
        <v>Employed</v>
      </c>
    </row>
    <row r="36" spans="1:21" x14ac:dyDescent="0.25">
      <c r="A36" t="s">
        <v>105</v>
      </c>
      <c r="B36" t="s">
        <v>1033</v>
      </c>
      <c r="C36" t="s">
        <v>42</v>
      </c>
      <c r="D36" t="s">
        <v>65</v>
      </c>
      <c r="E36" t="s">
        <v>16</v>
      </c>
      <c r="F36" t="s">
        <v>28</v>
      </c>
      <c r="G36" t="s">
        <v>24</v>
      </c>
      <c r="H36">
        <v>34</v>
      </c>
      <c r="I36" s="1">
        <v>40750</v>
      </c>
      <c r="J36" s="9">
        <f>DAY(TBL_Employees[[#This Row],[Hire Date]])</f>
        <v>26</v>
      </c>
      <c r="K36" s="9">
        <f>MONTH(TBL_Employees[[#This Row],[Hire Date]])</f>
        <v>7</v>
      </c>
      <c r="L36" s="9" t="str">
        <f>_xlfn.SWITCH(TBL_Employees[[#This Row],[Month]],1,"JAN",2,"FEB",3,"MAR",4,"APR",5,"MAY",6,"JUN",7,"JUL",8,"AUG",9,"SEP",10,"OCT",11,"NOV",12,"DES")</f>
        <v>JUL</v>
      </c>
      <c r="M36" s="11">
        <f>YEAR(TBL_Employees[[#This Row],[Hire Date]])</f>
        <v>2011</v>
      </c>
      <c r="N36" s="2">
        <v>97231</v>
      </c>
      <c r="O36" s="2" t="str">
        <f>_xlfn.SWITCH(TRUE(),TBL_Employees[[#This Row],[Annual Salary]]&gt;140000,"HIGH INCOME",AND(TBL_Employees[[#This Row],[Annual Salary]]&gt;=70000,TBL_Employees[[#This Row],[Annual Salary]]&lt;=140000),"MIDDLE INCOME",TBL_Employees[[#This Row],[Annual Salary]]&lt;70000,"LOW INCOME")</f>
        <v>MIDDLE INCOME</v>
      </c>
      <c r="P36" s="3">
        <v>0</v>
      </c>
      <c r="Q36" s="13">
        <f>TBL_Employees[[#This Row],[Bonus %]]*TBL_Employees[[#This Row],[Annual Salary]]</f>
        <v>0</v>
      </c>
      <c r="R36" t="s">
        <v>33</v>
      </c>
      <c r="S36" t="s">
        <v>60</v>
      </c>
      <c r="T36" s="1" t="s">
        <v>21</v>
      </c>
      <c r="U36" s="1" t="str">
        <f>IF(TBL_Employees[[#This Row],[Exit Date]]="","Employed","Resign")</f>
        <v>Employed</v>
      </c>
    </row>
    <row r="37" spans="1:21" x14ac:dyDescent="0.25">
      <c r="A37" t="s">
        <v>1053</v>
      </c>
      <c r="B37" t="s">
        <v>1054</v>
      </c>
      <c r="C37" t="s">
        <v>64</v>
      </c>
      <c r="D37" t="s">
        <v>65</v>
      </c>
      <c r="E37" t="s">
        <v>36</v>
      </c>
      <c r="F37" t="s">
        <v>28</v>
      </c>
      <c r="G37" t="s">
        <v>18</v>
      </c>
      <c r="H37">
        <v>43</v>
      </c>
      <c r="I37" s="1">
        <v>43028</v>
      </c>
      <c r="J37" s="9">
        <f>DAY(TBL_Employees[[#This Row],[Hire Date]])</f>
        <v>20</v>
      </c>
      <c r="K37" s="9">
        <f>MONTH(TBL_Employees[[#This Row],[Hire Date]])</f>
        <v>10</v>
      </c>
      <c r="L37" s="9" t="str">
        <f>_xlfn.SWITCH(TBL_Employees[[#This Row],[Month]],1,"JAN",2,"FEB",3,"MAR",4,"APR",5,"MAY",6,"JUN",7,"JUL",8,"AUG",9,"SEP",10,"OCT",11,"NOV",12,"DES")</f>
        <v>OCT</v>
      </c>
      <c r="M37" s="11">
        <f>YEAR(TBL_Employees[[#This Row],[Hire Date]])</f>
        <v>2017</v>
      </c>
      <c r="N37" s="2">
        <v>56555</v>
      </c>
      <c r="O37" s="2" t="str">
        <f>_xlfn.SWITCH(TRUE(),TBL_Employees[[#This Row],[Annual Salary]]&gt;140000,"HIGH INCOME",AND(TBL_Employees[[#This Row],[Annual Salary]]&gt;=70000,TBL_Employees[[#This Row],[Annual Salary]]&lt;=140000),"MIDDLE INCOME",TBL_Employees[[#This Row],[Annual Salary]]&lt;70000,"LOW INCOME")</f>
        <v>LOW INCOME</v>
      </c>
      <c r="P37" s="3">
        <v>0</v>
      </c>
      <c r="Q37" s="13">
        <f>TBL_Employees[[#This Row],[Bonus %]]*TBL_Employees[[#This Row],[Annual Salary]]</f>
        <v>0</v>
      </c>
      <c r="R37" t="s">
        <v>19</v>
      </c>
      <c r="S37" t="s">
        <v>39</v>
      </c>
      <c r="T37" s="1" t="s">
        <v>21</v>
      </c>
      <c r="U37" s="1" t="str">
        <f>IF(TBL_Employees[[#This Row],[Exit Date]]="","Employed","Resign")</f>
        <v>Employed</v>
      </c>
    </row>
    <row r="38" spans="1:21" x14ac:dyDescent="0.25">
      <c r="A38" t="s">
        <v>240</v>
      </c>
      <c r="B38" t="s">
        <v>1075</v>
      </c>
      <c r="C38" t="s">
        <v>40</v>
      </c>
      <c r="D38" t="s">
        <v>65</v>
      </c>
      <c r="E38" t="s">
        <v>44</v>
      </c>
      <c r="F38" t="s">
        <v>17</v>
      </c>
      <c r="G38" t="s">
        <v>24</v>
      </c>
      <c r="H38">
        <v>55</v>
      </c>
      <c r="I38" s="1">
        <v>40468</v>
      </c>
      <c r="J38" s="9">
        <f>DAY(TBL_Employees[[#This Row],[Hire Date]])</f>
        <v>17</v>
      </c>
      <c r="K38" s="9">
        <f>MONTH(TBL_Employees[[#This Row],[Hire Date]])</f>
        <v>10</v>
      </c>
      <c r="L38" s="9" t="str">
        <f>_xlfn.SWITCH(TBL_Employees[[#This Row],[Month]],1,"JAN",2,"FEB",3,"MAR",4,"APR",5,"MAY",6,"JUN",7,"JUL",8,"AUG",9,"SEP",10,"OCT",11,"NOV",12,"DES")</f>
        <v>OCT</v>
      </c>
      <c r="M38" s="11">
        <f>YEAR(TBL_Employees[[#This Row],[Hire Date]])</f>
        <v>2010</v>
      </c>
      <c r="N38" s="2">
        <v>188727</v>
      </c>
      <c r="O38" s="2" t="str">
        <f>_xlfn.SWITCH(TRUE(),TBL_Employees[[#This Row],[Annual Salary]]&gt;140000,"HIGH INCOME",AND(TBL_Employees[[#This Row],[Annual Salary]]&gt;=70000,TBL_Employees[[#This Row],[Annual Salary]]&lt;=140000),"MIDDLE INCOME",TBL_Employees[[#This Row],[Annual Salary]]&lt;70000,"LOW INCOME")</f>
        <v>HIGH INCOME</v>
      </c>
      <c r="P38" s="3">
        <v>0.23</v>
      </c>
      <c r="Q38" s="13">
        <f>TBL_Employees[[#This Row],[Bonus %]]*TBL_Employees[[#This Row],[Annual Salary]]</f>
        <v>43407.21</v>
      </c>
      <c r="R38" t="s">
        <v>33</v>
      </c>
      <c r="S38" t="s">
        <v>34</v>
      </c>
      <c r="T38" s="1" t="s">
        <v>21</v>
      </c>
      <c r="U38" s="1" t="str">
        <f>IF(TBL_Employees[[#This Row],[Exit Date]]="","Employed","Resign")</f>
        <v>Employed</v>
      </c>
    </row>
    <row r="39" spans="1:21" x14ac:dyDescent="0.25">
      <c r="A39" t="s">
        <v>1079</v>
      </c>
      <c r="B39" t="s">
        <v>328</v>
      </c>
      <c r="C39" t="s">
        <v>68</v>
      </c>
      <c r="D39" t="s">
        <v>65</v>
      </c>
      <c r="E39" t="s">
        <v>32</v>
      </c>
      <c r="F39" t="s">
        <v>17</v>
      </c>
      <c r="G39" t="s">
        <v>51</v>
      </c>
      <c r="H39">
        <v>56</v>
      </c>
      <c r="I39" s="1">
        <v>34802</v>
      </c>
      <c r="J39" s="9">
        <f>DAY(TBL_Employees[[#This Row],[Hire Date]])</f>
        <v>13</v>
      </c>
      <c r="K39" s="9">
        <f>MONTH(TBL_Employees[[#This Row],[Hire Date]])</f>
        <v>4</v>
      </c>
      <c r="L39" s="9" t="str">
        <f>_xlfn.SWITCH(TBL_Employees[[#This Row],[Month]],1,"JAN",2,"FEB",3,"MAR",4,"APR",5,"MAY",6,"JUN",7,"JUL",8,"AUG",9,"SEP",10,"OCT",11,"NOV",12,"DES")</f>
        <v>APR</v>
      </c>
      <c r="M39" s="11">
        <f>YEAR(TBL_Employees[[#This Row],[Hire Date]])</f>
        <v>1995</v>
      </c>
      <c r="N39" s="2">
        <v>50857</v>
      </c>
      <c r="O39" s="2" t="str">
        <f>_xlfn.SWITCH(TRUE(),TBL_Employees[[#This Row],[Annual Salary]]&gt;140000,"HIGH INCOME",AND(TBL_Employees[[#This Row],[Annual Salary]]&gt;=70000,TBL_Employees[[#This Row],[Annual Salary]]&lt;=140000),"MIDDLE INCOME",TBL_Employees[[#This Row],[Annual Salary]]&lt;70000,"LOW INCOME")</f>
        <v>LOW INCOME</v>
      </c>
      <c r="P39" s="3">
        <v>0</v>
      </c>
      <c r="Q39" s="13">
        <f>TBL_Employees[[#This Row],[Bonus %]]*TBL_Employees[[#This Row],[Annual Salary]]</f>
        <v>0</v>
      </c>
      <c r="R39" t="s">
        <v>52</v>
      </c>
      <c r="S39" t="s">
        <v>81</v>
      </c>
      <c r="T39" s="1" t="s">
        <v>21</v>
      </c>
      <c r="U39" s="1" t="str">
        <f>IF(TBL_Employees[[#This Row],[Exit Date]]="","Employed","Resign")</f>
        <v>Employed</v>
      </c>
    </row>
    <row r="40" spans="1:21" x14ac:dyDescent="0.25">
      <c r="A40" t="s">
        <v>1085</v>
      </c>
      <c r="B40" t="s">
        <v>1086</v>
      </c>
      <c r="C40" t="s">
        <v>61</v>
      </c>
      <c r="D40" t="s">
        <v>65</v>
      </c>
      <c r="E40" t="s">
        <v>32</v>
      </c>
      <c r="F40" t="s">
        <v>17</v>
      </c>
      <c r="G40" t="s">
        <v>18</v>
      </c>
      <c r="H40">
        <v>55</v>
      </c>
      <c r="I40" s="1">
        <v>38135</v>
      </c>
      <c r="J40" s="9">
        <f>DAY(TBL_Employees[[#This Row],[Hire Date]])</f>
        <v>28</v>
      </c>
      <c r="K40" s="9">
        <f>MONTH(TBL_Employees[[#This Row],[Hire Date]])</f>
        <v>5</v>
      </c>
      <c r="L40" s="9" t="str">
        <f>_xlfn.SWITCH(TBL_Employees[[#This Row],[Month]],1,"JAN",2,"FEB",3,"MAR",4,"APR",5,"MAY",6,"JUN",7,"JUL",8,"AUG",9,"SEP",10,"OCT",11,"NOV",12,"DES")</f>
        <v>MAY</v>
      </c>
      <c r="M40" s="11">
        <f>YEAR(TBL_Employees[[#This Row],[Hire Date]])</f>
        <v>2004</v>
      </c>
      <c r="N40" s="2">
        <v>159885</v>
      </c>
      <c r="O40" s="2" t="str">
        <f>_xlfn.SWITCH(TRUE(),TBL_Employees[[#This Row],[Annual Salary]]&gt;140000,"HIGH INCOME",AND(TBL_Employees[[#This Row],[Annual Salary]]&gt;=70000,TBL_Employees[[#This Row],[Annual Salary]]&lt;=140000),"MIDDLE INCOME",TBL_Employees[[#This Row],[Annual Salary]]&lt;70000,"LOW INCOME")</f>
        <v>HIGH INCOME</v>
      </c>
      <c r="P40" s="3">
        <v>0.12</v>
      </c>
      <c r="Q40" s="13">
        <f>TBL_Employees[[#This Row],[Bonus %]]*TBL_Employees[[#This Row],[Annual Salary]]</f>
        <v>19186.2</v>
      </c>
      <c r="R40" t="s">
        <v>19</v>
      </c>
      <c r="S40" t="s">
        <v>29</v>
      </c>
      <c r="T40" s="1" t="s">
        <v>21</v>
      </c>
      <c r="U40" s="1" t="str">
        <f>IF(TBL_Employees[[#This Row],[Exit Date]]="","Employed","Resign")</f>
        <v>Employed</v>
      </c>
    </row>
    <row r="41" spans="1:21" x14ac:dyDescent="0.25">
      <c r="A41" t="s">
        <v>1107</v>
      </c>
      <c r="B41" t="s">
        <v>1108</v>
      </c>
      <c r="C41" t="s">
        <v>68</v>
      </c>
      <c r="D41" t="s">
        <v>65</v>
      </c>
      <c r="E41" t="s">
        <v>44</v>
      </c>
      <c r="F41" t="s">
        <v>17</v>
      </c>
      <c r="G41" t="s">
        <v>18</v>
      </c>
      <c r="H41">
        <v>56</v>
      </c>
      <c r="I41" s="1">
        <v>43824</v>
      </c>
      <c r="J41" s="9">
        <f>DAY(TBL_Employees[[#This Row],[Hire Date]])</f>
        <v>25</v>
      </c>
      <c r="K41" s="9">
        <f>MONTH(TBL_Employees[[#This Row],[Hire Date]])</f>
        <v>12</v>
      </c>
      <c r="L41" s="9" t="str">
        <f>_xlfn.SWITCH(TBL_Employees[[#This Row],[Month]],1,"JAN",2,"FEB",3,"MAR",4,"APR",5,"MAY",6,"JUN",7,"JUL",8,"AUG",9,"SEP",10,"OCT",11,"NOV",12,"DES")</f>
        <v>DES</v>
      </c>
      <c r="M41" s="11">
        <f>YEAR(TBL_Employees[[#This Row],[Hire Date]])</f>
        <v>2019</v>
      </c>
      <c r="N41" s="2">
        <v>54829</v>
      </c>
      <c r="O41" s="2" t="str">
        <f>_xlfn.SWITCH(TRUE(),TBL_Employees[[#This Row],[Annual Salary]]&gt;140000,"HIGH INCOME",AND(TBL_Employees[[#This Row],[Annual Salary]]&gt;=70000,TBL_Employees[[#This Row],[Annual Salary]]&lt;=140000),"MIDDLE INCOME",TBL_Employees[[#This Row],[Annual Salary]]&lt;70000,"LOW INCOME")</f>
        <v>LOW INCOME</v>
      </c>
      <c r="P41" s="3">
        <v>0</v>
      </c>
      <c r="Q41" s="13">
        <f>TBL_Employees[[#This Row],[Bonus %]]*TBL_Employees[[#This Row],[Annual Salary]]</f>
        <v>0</v>
      </c>
      <c r="R41" t="s">
        <v>19</v>
      </c>
      <c r="S41" t="s">
        <v>39</v>
      </c>
      <c r="T41" s="1" t="s">
        <v>21</v>
      </c>
      <c r="U41" s="1" t="str">
        <f>IF(TBL_Employees[[#This Row],[Exit Date]]="","Employed","Resign")</f>
        <v>Employed</v>
      </c>
    </row>
    <row r="42" spans="1:21" x14ac:dyDescent="0.25">
      <c r="A42" t="s">
        <v>1119</v>
      </c>
      <c r="B42" t="s">
        <v>1120</v>
      </c>
      <c r="C42" t="s">
        <v>68</v>
      </c>
      <c r="D42" t="s">
        <v>65</v>
      </c>
      <c r="E42" t="s">
        <v>32</v>
      </c>
      <c r="F42" t="s">
        <v>17</v>
      </c>
      <c r="G42" t="s">
        <v>24</v>
      </c>
      <c r="H42">
        <v>27</v>
      </c>
      <c r="I42" s="1">
        <v>43701</v>
      </c>
      <c r="J42" s="9">
        <f>DAY(TBL_Employees[[#This Row],[Hire Date]])</f>
        <v>24</v>
      </c>
      <c r="K42" s="9">
        <f>MONTH(TBL_Employees[[#This Row],[Hire Date]])</f>
        <v>8</v>
      </c>
      <c r="L42" s="9" t="str">
        <f>_xlfn.SWITCH(TBL_Employees[[#This Row],[Month]],1,"JAN",2,"FEB",3,"MAR",4,"APR",5,"MAY",6,"JUN",7,"JUL",8,"AUG",9,"SEP",10,"OCT",11,"NOV",12,"DES")</f>
        <v>AUG</v>
      </c>
      <c r="M42" s="11">
        <f>YEAR(TBL_Employees[[#This Row],[Hire Date]])</f>
        <v>2019</v>
      </c>
      <c r="N42" s="2">
        <v>50809</v>
      </c>
      <c r="O42" s="2" t="str">
        <f>_xlfn.SWITCH(TRUE(),TBL_Employees[[#This Row],[Annual Salary]]&gt;140000,"HIGH INCOME",AND(TBL_Employees[[#This Row],[Annual Salary]]&gt;=70000,TBL_Employees[[#This Row],[Annual Salary]]&lt;=140000),"MIDDLE INCOME",TBL_Employees[[#This Row],[Annual Salary]]&lt;70000,"LOW INCOME")</f>
        <v>LOW INCOME</v>
      </c>
      <c r="P42" s="3">
        <v>0</v>
      </c>
      <c r="Q42" s="13">
        <f>TBL_Employees[[#This Row],[Bonus %]]*TBL_Employees[[#This Row],[Annual Salary]]</f>
        <v>0</v>
      </c>
      <c r="R42" t="s">
        <v>33</v>
      </c>
      <c r="S42" t="s">
        <v>80</v>
      </c>
      <c r="T42" s="1" t="s">
        <v>21</v>
      </c>
      <c r="U42" s="1" t="str">
        <f>IF(TBL_Employees[[#This Row],[Exit Date]]="","Employed","Resign")</f>
        <v>Employed</v>
      </c>
    </row>
    <row r="43" spans="1:21" x14ac:dyDescent="0.25">
      <c r="A43" t="s">
        <v>1155</v>
      </c>
      <c r="B43" t="s">
        <v>1156</v>
      </c>
      <c r="C43" t="s">
        <v>64</v>
      </c>
      <c r="D43" t="s">
        <v>65</v>
      </c>
      <c r="E43" t="s">
        <v>36</v>
      </c>
      <c r="F43" t="s">
        <v>28</v>
      </c>
      <c r="G43" t="s">
        <v>47</v>
      </c>
      <c r="H43">
        <v>30</v>
      </c>
      <c r="I43" s="1">
        <v>44124</v>
      </c>
      <c r="J43" s="9">
        <f>DAY(TBL_Employees[[#This Row],[Hire Date]])</f>
        <v>20</v>
      </c>
      <c r="K43" s="9">
        <f>MONTH(TBL_Employees[[#This Row],[Hire Date]])</f>
        <v>10</v>
      </c>
      <c r="L43" s="9" t="str">
        <f>_xlfn.SWITCH(TBL_Employees[[#This Row],[Month]],1,"JAN",2,"FEB",3,"MAR",4,"APR",5,"MAY",6,"JUN",7,"JUL",8,"AUG",9,"SEP",10,"OCT",11,"NOV",12,"DES")</f>
        <v>OCT</v>
      </c>
      <c r="M43" s="11">
        <f>YEAR(TBL_Employees[[#This Row],[Hire Date]])</f>
        <v>2020</v>
      </c>
      <c r="N43" s="2">
        <v>67753</v>
      </c>
      <c r="O43" s="2" t="str">
        <f>_xlfn.SWITCH(TRUE(),TBL_Employees[[#This Row],[Annual Salary]]&gt;140000,"HIGH INCOME",AND(TBL_Employees[[#This Row],[Annual Salary]]&gt;=70000,TBL_Employees[[#This Row],[Annual Salary]]&lt;=140000),"MIDDLE INCOME",TBL_Employees[[#This Row],[Annual Salary]]&lt;70000,"LOW INCOME")</f>
        <v>LOW INCOME</v>
      </c>
      <c r="P43" s="3">
        <v>0</v>
      </c>
      <c r="Q43" s="13">
        <f>TBL_Employees[[#This Row],[Bonus %]]*TBL_Employees[[#This Row],[Annual Salary]]</f>
        <v>0</v>
      </c>
      <c r="R43" t="s">
        <v>19</v>
      </c>
      <c r="S43" t="s">
        <v>39</v>
      </c>
      <c r="T43" s="1" t="s">
        <v>21</v>
      </c>
      <c r="U43" s="1" t="str">
        <f>IF(TBL_Employees[[#This Row],[Exit Date]]="","Employed","Resign")</f>
        <v>Employed</v>
      </c>
    </row>
    <row r="44" spans="1:21" x14ac:dyDescent="0.25">
      <c r="A44" t="s">
        <v>1167</v>
      </c>
      <c r="B44" t="s">
        <v>1168</v>
      </c>
      <c r="C44" t="s">
        <v>40</v>
      </c>
      <c r="D44" t="s">
        <v>65</v>
      </c>
      <c r="E44" t="s">
        <v>44</v>
      </c>
      <c r="F44" t="s">
        <v>28</v>
      </c>
      <c r="G44" t="s">
        <v>18</v>
      </c>
      <c r="H44">
        <v>41</v>
      </c>
      <c r="I44" s="1">
        <v>41429</v>
      </c>
      <c r="J44" s="9">
        <f>DAY(TBL_Employees[[#This Row],[Hire Date]])</f>
        <v>4</v>
      </c>
      <c r="K44" s="9">
        <f>MONTH(TBL_Employees[[#This Row],[Hire Date]])</f>
        <v>6</v>
      </c>
      <c r="L44" s="9" t="str">
        <f>_xlfn.SWITCH(TBL_Employees[[#This Row],[Month]],1,"JAN",2,"FEB",3,"MAR",4,"APR",5,"MAY",6,"JUN",7,"JUL",8,"AUG",9,"SEP",10,"OCT",11,"NOV",12,"DES")</f>
        <v>JUN</v>
      </c>
      <c r="M44" s="11">
        <f>YEAR(TBL_Employees[[#This Row],[Hire Date]])</f>
        <v>2013</v>
      </c>
      <c r="N44" s="2">
        <v>167526</v>
      </c>
      <c r="O44" s="2" t="str">
        <f>_xlfn.SWITCH(TRUE(),TBL_Employees[[#This Row],[Annual Salary]]&gt;140000,"HIGH INCOME",AND(TBL_Employees[[#This Row],[Annual Salary]]&gt;=70000,TBL_Employees[[#This Row],[Annual Salary]]&lt;=140000),"MIDDLE INCOME",TBL_Employees[[#This Row],[Annual Salary]]&lt;70000,"LOW INCOME")</f>
        <v>HIGH INCOME</v>
      </c>
      <c r="P44" s="3">
        <v>0.26</v>
      </c>
      <c r="Q44" s="13">
        <f>TBL_Employees[[#This Row],[Bonus %]]*TBL_Employees[[#This Row],[Annual Salary]]</f>
        <v>43556.76</v>
      </c>
      <c r="R44" t="s">
        <v>19</v>
      </c>
      <c r="S44" t="s">
        <v>45</v>
      </c>
      <c r="T44" s="1" t="s">
        <v>21</v>
      </c>
      <c r="U44" s="1" t="str">
        <f>IF(TBL_Employees[[#This Row],[Exit Date]]="","Employed","Resign")</f>
        <v>Employed</v>
      </c>
    </row>
    <row r="45" spans="1:21" x14ac:dyDescent="0.25">
      <c r="A45" t="s">
        <v>1185</v>
      </c>
      <c r="B45" t="s">
        <v>386</v>
      </c>
      <c r="C45" t="s">
        <v>42</v>
      </c>
      <c r="D45" t="s">
        <v>65</v>
      </c>
      <c r="E45" t="s">
        <v>16</v>
      </c>
      <c r="F45" t="s">
        <v>17</v>
      </c>
      <c r="G45" t="s">
        <v>51</v>
      </c>
      <c r="H45">
        <v>53</v>
      </c>
      <c r="I45" s="1">
        <v>38344</v>
      </c>
      <c r="J45" s="9">
        <f>DAY(TBL_Employees[[#This Row],[Hire Date]])</f>
        <v>23</v>
      </c>
      <c r="K45" s="9">
        <f>MONTH(TBL_Employees[[#This Row],[Hire Date]])</f>
        <v>12</v>
      </c>
      <c r="L45" s="9" t="str">
        <f>_xlfn.SWITCH(TBL_Employees[[#This Row],[Month]],1,"JAN",2,"FEB",3,"MAR",4,"APR",5,"MAY",6,"JUN",7,"JUL",8,"AUG",9,"SEP",10,"OCT",11,"NOV",12,"DES")</f>
        <v>DES</v>
      </c>
      <c r="M45" s="11">
        <f>YEAR(TBL_Employees[[#This Row],[Hire Date]])</f>
        <v>2004</v>
      </c>
      <c r="N45" s="2">
        <v>90212</v>
      </c>
      <c r="O45" s="2" t="str">
        <f>_xlfn.SWITCH(TRUE(),TBL_Employees[[#This Row],[Annual Salary]]&gt;140000,"HIGH INCOME",AND(TBL_Employees[[#This Row],[Annual Salary]]&gt;=70000,TBL_Employees[[#This Row],[Annual Salary]]&lt;=140000),"MIDDLE INCOME",TBL_Employees[[#This Row],[Annual Salary]]&lt;70000,"LOW INCOME")</f>
        <v>MIDDLE INCOME</v>
      </c>
      <c r="P45" s="3">
        <v>0</v>
      </c>
      <c r="Q45" s="13">
        <f>TBL_Employees[[#This Row],[Bonus %]]*TBL_Employees[[#This Row],[Annual Salary]]</f>
        <v>0</v>
      </c>
      <c r="R45" t="s">
        <v>52</v>
      </c>
      <c r="S45" t="s">
        <v>53</v>
      </c>
      <c r="T45" s="1" t="s">
        <v>21</v>
      </c>
      <c r="U45" s="1" t="str">
        <f>IF(TBL_Employees[[#This Row],[Exit Date]]="","Employed","Resign")</f>
        <v>Employed</v>
      </c>
    </row>
    <row r="46" spans="1:21" x14ac:dyDescent="0.25">
      <c r="A46" t="s">
        <v>143</v>
      </c>
      <c r="B46" t="s">
        <v>1204</v>
      </c>
      <c r="C46" t="s">
        <v>42</v>
      </c>
      <c r="D46" t="s">
        <v>65</v>
      </c>
      <c r="E46" t="s">
        <v>36</v>
      </c>
      <c r="F46" t="s">
        <v>17</v>
      </c>
      <c r="G46" t="s">
        <v>18</v>
      </c>
      <c r="H46">
        <v>56</v>
      </c>
      <c r="I46" s="1">
        <v>43169</v>
      </c>
      <c r="J46" s="9">
        <f>DAY(TBL_Employees[[#This Row],[Hire Date]])</f>
        <v>10</v>
      </c>
      <c r="K46" s="9">
        <f>MONTH(TBL_Employees[[#This Row],[Hire Date]])</f>
        <v>3</v>
      </c>
      <c r="L46" s="9" t="str">
        <f>_xlfn.SWITCH(TBL_Employees[[#This Row],[Month]],1,"JAN",2,"FEB",3,"MAR",4,"APR",5,"MAY",6,"JUN",7,"JUL",8,"AUG",9,"SEP",10,"OCT",11,"NOV",12,"DES")</f>
        <v>MAR</v>
      </c>
      <c r="M46" s="11">
        <f>YEAR(TBL_Employees[[#This Row],[Hire Date]])</f>
        <v>2018</v>
      </c>
      <c r="N46" s="2">
        <v>90040</v>
      </c>
      <c r="O46" s="2" t="str">
        <f>_xlfn.SWITCH(TRUE(),TBL_Employees[[#This Row],[Annual Salary]]&gt;140000,"HIGH INCOME",AND(TBL_Employees[[#This Row],[Annual Salary]]&gt;=70000,TBL_Employees[[#This Row],[Annual Salary]]&lt;=140000),"MIDDLE INCOME",TBL_Employees[[#This Row],[Annual Salary]]&lt;70000,"LOW INCOME")</f>
        <v>MIDDLE INCOME</v>
      </c>
      <c r="P46" s="3">
        <v>0</v>
      </c>
      <c r="Q46" s="13">
        <f>TBL_Employees[[#This Row],[Bonus %]]*TBL_Employees[[#This Row],[Annual Salary]]</f>
        <v>0</v>
      </c>
      <c r="R46" t="s">
        <v>19</v>
      </c>
      <c r="S46" t="s">
        <v>20</v>
      </c>
      <c r="T46" s="1" t="s">
        <v>21</v>
      </c>
      <c r="U46" s="1" t="str">
        <f>IF(TBL_Employees[[#This Row],[Exit Date]]="","Employed","Resign")</f>
        <v>Employed</v>
      </c>
    </row>
    <row r="47" spans="1:21" x14ac:dyDescent="0.25">
      <c r="A47" t="s">
        <v>1209</v>
      </c>
      <c r="B47" t="s">
        <v>401</v>
      </c>
      <c r="C47" t="s">
        <v>68</v>
      </c>
      <c r="D47" t="s">
        <v>65</v>
      </c>
      <c r="E47" t="s">
        <v>32</v>
      </c>
      <c r="F47" t="s">
        <v>17</v>
      </c>
      <c r="G47" t="s">
        <v>24</v>
      </c>
      <c r="H47">
        <v>55</v>
      </c>
      <c r="I47" s="1">
        <v>40899</v>
      </c>
      <c r="J47" s="9">
        <f>DAY(TBL_Employees[[#This Row],[Hire Date]])</f>
        <v>22</v>
      </c>
      <c r="K47" s="9">
        <f>MONTH(TBL_Employees[[#This Row],[Hire Date]])</f>
        <v>12</v>
      </c>
      <c r="L47" s="9" t="str">
        <f>_xlfn.SWITCH(TBL_Employees[[#This Row],[Month]],1,"JAN",2,"FEB",3,"MAR",4,"APR",5,"MAY",6,"JUN",7,"JUL",8,"AUG",9,"SEP",10,"OCT",11,"NOV",12,"DES")</f>
        <v>DES</v>
      </c>
      <c r="M47" s="11">
        <f>YEAR(TBL_Employees[[#This Row],[Hire Date]])</f>
        <v>2011</v>
      </c>
      <c r="N47" s="2">
        <v>54733</v>
      </c>
      <c r="O47" s="2" t="str">
        <f>_xlfn.SWITCH(TRUE(),TBL_Employees[[#This Row],[Annual Salary]]&gt;140000,"HIGH INCOME",AND(TBL_Employees[[#This Row],[Annual Salary]]&gt;=70000,TBL_Employees[[#This Row],[Annual Salary]]&lt;=140000),"MIDDLE INCOME",TBL_Employees[[#This Row],[Annual Salary]]&lt;70000,"LOW INCOME")</f>
        <v>LOW INCOME</v>
      </c>
      <c r="P47" s="3">
        <v>0</v>
      </c>
      <c r="Q47" s="13">
        <f>TBL_Employees[[#This Row],[Bonus %]]*TBL_Employees[[#This Row],[Annual Salary]]</f>
        <v>0</v>
      </c>
      <c r="R47" t="s">
        <v>33</v>
      </c>
      <c r="S47" t="s">
        <v>80</v>
      </c>
      <c r="T47" s="1" t="s">
        <v>21</v>
      </c>
      <c r="U47" s="1" t="str">
        <f>IF(TBL_Employees[[#This Row],[Exit Date]]="","Employed","Resign")</f>
        <v>Employed</v>
      </c>
    </row>
    <row r="48" spans="1:21" x14ac:dyDescent="0.25">
      <c r="A48" t="s">
        <v>1215</v>
      </c>
      <c r="B48" t="s">
        <v>1216</v>
      </c>
      <c r="C48" t="s">
        <v>62</v>
      </c>
      <c r="D48" t="s">
        <v>65</v>
      </c>
      <c r="E48" t="s">
        <v>44</v>
      </c>
      <c r="F48" t="s">
        <v>17</v>
      </c>
      <c r="G48" t="s">
        <v>51</v>
      </c>
      <c r="H48">
        <v>46</v>
      </c>
      <c r="I48" s="1">
        <v>40292</v>
      </c>
      <c r="J48" s="9">
        <f>DAY(TBL_Employees[[#This Row],[Hire Date]])</f>
        <v>24</v>
      </c>
      <c r="K48" s="9">
        <f>MONTH(TBL_Employees[[#This Row],[Hire Date]])</f>
        <v>4</v>
      </c>
      <c r="L48" s="9" t="str">
        <f>_xlfn.SWITCH(TBL_Employees[[#This Row],[Month]],1,"JAN",2,"FEB",3,"MAR",4,"APR",5,"MAY",6,"JUN",7,"JUL",8,"AUG",9,"SEP",10,"OCT",11,"NOV",12,"DES")</f>
        <v>APR</v>
      </c>
      <c r="M48" s="11">
        <f>YEAR(TBL_Employees[[#This Row],[Hire Date]])</f>
        <v>2010</v>
      </c>
      <c r="N48" s="2">
        <v>102636</v>
      </c>
      <c r="O48" s="2" t="str">
        <f>_xlfn.SWITCH(TRUE(),TBL_Employees[[#This Row],[Annual Salary]]&gt;140000,"HIGH INCOME",AND(TBL_Employees[[#This Row],[Annual Salary]]&gt;=70000,TBL_Employees[[#This Row],[Annual Salary]]&lt;=140000),"MIDDLE INCOME",TBL_Employees[[#This Row],[Annual Salary]]&lt;70000,"LOW INCOME")</f>
        <v>MIDDLE INCOME</v>
      </c>
      <c r="P48" s="3">
        <v>0.06</v>
      </c>
      <c r="Q48" s="13">
        <f>TBL_Employees[[#This Row],[Bonus %]]*TBL_Employees[[#This Row],[Annual Salary]]</f>
        <v>6158.16</v>
      </c>
      <c r="R48" t="s">
        <v>19</v>
      </c>
      <c r="S48" t="s">
        <v>63</v>
      </c>
      <c r="T48" s="1" t="s">
        <v>21</v>
      </c>
      <c r="U48" s="1" t="str">
        <f>IF(TBL_Employees[[#This Row],[Exit Date]]="","Employed","Resign")</f>
        <v>Employed</v>
      </c>
    </row>
    <row r="49" spans="1:21" x14ac:dyDescent="0.25">
      <c r="A49" t="s">
        <v>346</v>
      </c>
      <c r="B49" t="s">
        <v>1264</v>
      </c>
      <c r="C49" t="s">
        <v>62</v>
      </c>
      <c r="D49" t="s">
        <v>65</v>
      </c>
      <c r="E49" t="s">
        <v>32</v>
      </c>
      <c r="F49" t="s">
        <v>17</v>
      </c>
      <c r="G49" t="s">
        <v>24</v>
      </c>
      <c r="H49">
        <v>52</v>
      </c>
      <c r="I49" s="1">
        <v>44519</v>
      </c>
      <c r="J49" s="9">
        <f>DAY(TBL_Employees[[#This Row],[Hire Date]])</f>
        <v>19</v>
      </c>
      <c r="K49" s="9">
        <f>MONTH(TBL_Employees[[#This Row],[Hire Date]])</f>
        <v>11</v>
      </c>
      <c r="L49" s="9" t="str">
        <f>_xlfn.SWITCH(TBL_Employees[[#This Row],[Month]],1,"JAN",2,"FEB",3,"MAR",4,"APR",5,"MAY",6,"JUN",7,"JUL",8,"AUG",9,"SEP",10,"OCT",11,"NOV",12,"DES")</f>
        <v>NOV</v>
      </c>
      <c r="M49" s="11">
        <f>YEAR(TBL_Employees[[#This Row],[Hire Date]])</f>
        <v>2021</v>
      </c>
      <c r="N49" s="2">
        <v>111006</v>
      </c>
      <c r="O49" s="2" t="str">
        <f>_xlfn.SWITCH(TRUE(),TBL_Employees[[#This Row],[Annual Salary]]&gt;140000,"HIGH INCOME",AND(TBL_Employees[[#This Row],[Annual Salary]]&gt;=70000,TBL_Employees[[#This Row],[Annual Salary]]&lt;=140000),"MIDDLE INCOME",TBL_Employees[[#This Row],[Annual Salary]]&lt;70000,"LOW INCOME")</f>
        <v>MIDDLE INCOME</v>
      </c>
      <c r="P49" s="3">
        <v>0.08</v>
      </c>
      <c r="Q49" s="13">
        <f>TBL_Employees[[#This Row],[Bonus %]]*TBL_Employees[[#This Row],[Annual Salary]]</f>
        <v>8880.48</v>
      </c>
      <c r="R49" t="s">
        <v>33</v>
      </c>
      <c r="S49" t="s">
        <v>80</v>
      </c>
      <c r="T49" s="1" t="s">
        <v>21</v>
      </c>
      <c r="U49" s="1" t="str">
        <f>IF(TBL_Employees[[#This Row],[Exit Date]]="","Employed","Resign")</f>
        <v>Employed</v>
      </c>
    </row>
    <row r="50" spans="1:21" x14ac:dyDescent="0.25">
      <c r="A50" t="s">
        <v>371</v>
      </c>
      <c r="B50" t="s">
        <v>376</v>
      </c>
      <c r="C50" t="s">
        <v>62</v>
      </c>
      <c r="D50" t="s">
        <v>65</v>
      </c>
      <c r="E50" t="s">
        <v>44</v>
      </c>
      <c r="F50" t="s">
        <v>17</v>
      </c>
      <c r="G50" t="s">
        <v>18</v>
      </c>
      <c r="H50">
        <v>31</v>
      </c>
      <c r="I50" s="1">
        <v>41919</v>
      </c>
      <c r="J50" s="9">
        <f>DAY(TBL_Employees[[#This Row],[Hire Date]])</f>
        <v>7</v>
      </c>
      <c r="K50" s="9">
        <f>MONTH(TBL_Employees[[#This Row],[Hire Date]])</f>
        <v>10</v>
      </c>
      <c r="L50" s="9" t="str">
        <f>_xlfn.SWITCH(TBL_Employees[[#This Row],[Month]],1,"JAN",2,"FEB",3,"MAR",4,"APR",5,"MAY",6,"JUN",7,"JUL",8,"AUG",9,"SEP",10,"OCT",11,"NOV",12,"DES")</f>
        <v>OCT</v>
      </c>
      <c r="M50" s="11">
        <f>YEAR(TBL_Employees[[#This Row],[Hire Date]])</f>
        <v>2014</v>
      </c>
      <c r="N50" s="2">
        <v>114911</v>
      </c>
      <c r="O50" s="2" t="str">
        <f>_xlfn.SWITCH(TRUE(),TBL_Employees[[#This Row],[Annual Salary]]&gt;140000,"HIGH INCOME",AND(TBL_Employees[[#This Row],[Annual Salary]]&gt;=70000,TBL_Employees[[#This Row],[Annual Salary]]&lt;=140000),"MIDDLE INCOME",TBL_Employees[[#This Row],[Annual Salary]]&lt;70000,"LOW INCOME")</f>
        <v>MIDDLE INCOME</v>
      </c>
      <c r="P50" s="3">
        <v>7.0000000000000007E-2</v>
      </c>
      <c r="Q50" s="13">
        <f>TBL_Employees[[#This Row],[Bonus %]]*TBL_Employees[[#This Row],[Annual Salary]]</f>
        <v>8043.77</v>
      </c>
      <c r="R50" t="s">
        <v>19</v>
      </c>
      <c r="S50" t="s">
        <v>20</v>
      </c>
      <c r="T50" s="1" t="s">
        <v>21</v>
      </c>
      <c r="U50" s="1" t="str">
        <f>IF(TBL_Employees[[#This Row],[Exit Date]]="","Employed","Resign")</f>
        <v>Employed</v>
      </c>
    </row>
    <row r="51" spans="1:21" x14ac:dyDescent="0.25">
      <c r="A51" t="s">
        <v>1271</v>
      </c>
      <c r="B51" t="s">
        <v>1272</v>
      </c>
      <c r="C51" t="s">
        <v>62</v>
      </c>
      <c r="D51" t="s">
        <v>65</v>
      </c>
      <c r="E51" t="s">
        <v>44</v>
      </c>
      <c r="F51" t="s">
        <v>28</v>
      </c>
      <c r="G51" t="s">
        <v>24</v>
      </c>
      <c r="H51">
        <v>34</v>
      </c>
      <c r="I51" s="1">
        <v>40952</v>
      </c>
      <c r="J51" s="9">
        <f>DAY(TBL_Employees[[#This Row],[Hire Date]])</f>
        <v>13</v>
      </c>
      <c r="K51" s="9">
        <f>MONTH(TBL_Employees[[#This Row],[Hire Date]])</f>
        <v>2</v>
      </c>
      <c r="L51" s="9" t="str">
        <f>_xlfn.SWITCH(TBL_Employees[[#This Row],[Month]],1,"JAN",2,"FEB",3,"MAR",4,"APR",5,"MAY",6,"JUN",7,"JUL",8,"AUG",9,"SEP",10,"OCT",11,"NOV",12,"DES")</f>
        <v>FEB</v>
      </c>
      <c r="M51" s="11">
        <f>YEAR(TBL_Employees[[#This Row],[Hire Date]])</f>
        <v>2012</v>
      </c>
      <c r="N51" s="2">
        <v>118708</v>
      </c>
      <c r="O51" s="2" t="str">
        <f>_xlfn.SWITCH(TRUE(),TBL_Employees[[#This Row],[Annual Salary]]&gt;140000,"HIGH INCOME",AND(TBL_Employees[[#This Row],[Annual Salary]]&gt;=70000,TBL_Employees[[#This Row],[Annual Salary]]&lt;=140000),"MIDDLE INCOME",TBL_Employees[[#This Row],[Annual Salary]]&lt;70000,"LOW INCOME")</f>
        <v>MIDDLE INCOME</v>
      </c>
      <c r="P51" s="3">
        <v>7.0000000000000007E-2</v>
      </c>
      <c r="Q51" s="13">
        <f>TBL_Employees[[#This Row],[Bonus %]]*TBL_Employees[[#This Row],[Annual Salary]]</f>
        <v>8309.5600000000013</v>
      </c>
      <c r="R51" t="s">
        <v>33</v>
      </c>
      <c r="S51" t="s">
        <v>74</v>
      </c>
      <c r="T51" s="1" t="s">
        <v>21</v>
      </c>
      <c r="U51" s="1" t="str">
        <f>IF(TBL_Employees[[#This Row],[Exit Date]]="","Employed","Resign")</f>
        <v>Employed</v>
      </c>
    </row>
    <row r="52" spans="1:21" x14ac:dyDescent="0.25">
      <c r="A52" t="s">
        <v>1273</v>
      </c>
      <c r="B52" t="s">
        <v>1274</v>
      </c>
      <c r="C52" t="s">
        <v>40</v>
      </c>
      <c r="D52" t="s">
        <v>65</v>
      </c>
      <c r="E52" t="s">
        <v>44</v>
      </c>
      <c r="F52" t="s">
        <v>17</v>
      </c>
      <c r="G52" t="s">
        <v>24</v>
      </c>
      <c r="H52">
        <v>29</v>
      </c>
      <c r="I52" s="1">
        <v>42914</v>
      </c>
      <c r="J52" s="9">
        <f>DAY(TBL_Employees[[#This Row],[Hire Date]])</f>
        <v>28</v>
      </c>
      <c r="K52" s="9">
        <f>MONTH(TBL_Employees[[#This Row],[Hire Date]])</f>
        <v>6</v>
      </c>
      <c r="L52" s="9" t="str">
        <f>_xlfn.SWITCH(TBL_Employees[[#This Row],[Month]],1,"JAN",2,"FEB",3,"MAR",4,"APR",5,"MAY",6,"JUN",7,"JUL",8,"AUG",9,"SEP",10,"OCT",11,"NOV",12,"DES")</f>
        <v>JUN</v>
      </c>
      <c r="M52" s="11">
        <f>YEAR(TBL_Employees[[#This Row],[Hire Date]])</f>
        <v>2017</v>
      </c>
      <c r="N52" s="2">
        <v>197649</v>
      </c>
      <c r="O52" s="2" t="str">
        <f>_xlfn.SWITCH(TRUE(),TBL_Employees[[#This Row],[Annual Salary]]&gt;140000,"HIGH INCOME",AND(TBL_Employees[[#This Row],[Annual Salary]]&gt;=70000,TBL_Employees[[#This Row],[Annual Salary]]&lt;=140000),"MIDDLE INCOME",TBL_Employees[[#This Row],[Annual Salary]]&lt;70000,"LOW INCOME")</f>
        <v>HIGH INCOME</v>
      </c>
      <c r="P52" s="3">
        <v>0.2</v>
      </c>
      <c r="Q52" s="13">
        <f>TBL_Employees[[#This Row],[Bonus %]]*TBL_Employees[[#This Row],[Annual Salary]]</f>
        <v>39529.800000000003</v>
      </c>
      <c r="R52" t="s">
        <v>19</v>
      </c>
      <c r="S52" t="s">
        <v>29</v>
      </c>
      <c r="T52" s="1" t="s">
        <v>21</v>
      </c>
      <c r="U52" s="1" t="str">
        <f>IF(TBL_Employees[[#This Row],[Exit Date]]="","Employed","Resign")</f>
        <v>Employed</v>
      </c>
    </row>
    <row r="53" spans="1:21" x14ac:dyDescent="0.25">
      <c r="A53" t="s">
        <v>337</v>
      </c>
      <c r="B53" t="s">
        <v>1275</v>
      </c>
      <c r="C53" t="s">
        <v>42</v>
      </c>
      <c r="D53" t="s">
        <v>65</v>
      </c>
      <c r="E53" t="s">
        <v>44</v>
      </c>
      <c r="F53" t="s">
        <v>17</v>
      </c>
      <c r="G53" t="s">
        <v>24</v>
      </c>
      <c r="H53">
        <v>45</v>
      </c>
      <c r="I53" s="1">
        <v>43999</v>
      </c>
      <c r="J53" s="9">
        <f>DAY(TBL_Employees[[#This Row],[Hire Date]])</f>
        <v>17</v>
      </c>
      <c r="K53" s="9">
        <f>MONTH(TBL_Employees[[#This Row],[Hire Date]])</f>
        <v>6</v>
      </c>
      <c r="L53" s="9" t="str">
        <f>_xlfn.SWITCH(TBL_Employees[[#This Row],[Month]],1,"JAN",2,"FEB",3,"MAR",4,"APR",5,"MAY",6,"JUN",7,"JUL",8,"AUG",9,"SEP",10,"OCT",11,"NOV",12,"DES")</f>
        <v>JUN</v>
      </c>
      <c r="M53" s="11">
        <f>YEAR(TBL_Employees[[#This Row],[Hire Date]])</f>
        <v>2020</v>
      </c>
      <c r="N53" s="2">
        <v>89841</v>
      </c>
      <c r="O53" s="2" t="str">
        <f>_xlfn.SWITCH(TRUE(),TBL_Employees[[#This Row],[Annual Salary]]&gt;140000,"HIGH INCOME",AND(TBL_Employees[[#This Row],[Annual Salary]]&gt;=70000,TBL_Employees[[#This Row],[Annual Salary]]&lt;=140000),"MIDDLE INCOME",TBL_Employees[[#This Row],[Annual Salary]]&lt;70000,"LOW INCOME")</f>
        <v>MIDDLE INCOME</v>
      </c>
      <c r="P53" s="3">
        <v>0</v>
      </c>
      <c r="Q53" s="13">
        <f>TBL_Employees[[#This Row],[Bonus %]]*TBL_Employees[[#This Row],[Annual Salary]]</f>
        <v>0</v>
      </c>
      <c r="R53" t="s">
        <v>33</v>
      </c>
      <c r="S53" t="s">
        <v>60</v>
      </c>
      <c r="T53" s="1" t="s">
        <v>21</v>
      </c>
      <c r="U53" s="1" t="str">
        <f>IF(TBL_Employees[[#This Row],[Exit Date]]="","Employed","Resign")</f>
        <v>Employed</v>
      </c>
    </row>
    <row r="54" spans="1:21" x14ac:dyDescent="0.25">
      <c r="A54" t="s">
        <v>1295</v>
      </c>
      <c r="B54" t="s">
        <v>1296</v>
      </c>
      <c r="C54" t="s">
        <v>62</v>
      </c>
      <c r="D54" t="s">
        <v>65</v>
      </c>
      <c r="E54" t="s">
        <v>32</v>
      </c>
      <c r="F54" t="s">
        <v>17</v>
      </c>
      <c r="G54" t="s">
        <v>24</v>
      </c>
      <c r="H54">
        <v>50</v>
      </c>
      <c r="I54" s="1">
        <v>41155</v>
      </c>
      <c r="J54" s="9">
        <f>DAY(TBL_Employees[[#This Row],[Hire Date]])</f>
        <v>3</v>
      </c>
      <c r="K54" s="9">
        <f>MONTH(TBL_Employees[[#This Row],[Hire Date]])</f>
        <v>9</v>
      </c>
      <c r="L54" s="9" t="str">
        <f>_xlfn.SWITCH(TBL_Employees[[#This Row],[Month]],1,"JAN",2,"FEB",3,"MAR",4,"APR",5,"MAY",6,"JUN",7,"JUL",8,"AUG",9,"SEP",10,"OCT",11,"NOV",12,"DES")</f>
        <v>SEP</v>
      </c>
      <c r="M54" s="11">
        <f>YEAR(TBL_Employees[[#This Row],[Hire Date]])</f>
        <v>2012</v>
      </c>
      <c r="N54" s="2">
        <v>102033</v>
      </c>
      <c r="O54" s="2" t="str">
        <f>_xlfn.SWITCH(TRUE(),TBL_Employees[[#This Row],[Annual Salary]]&gt;140000,"HIGH INCOME",AND(TBL_Employees[[#This Row],[Annual Salary]]&gt;=70000,TBL_Employees[[#This Row],[Annual Salary]]&lt;=140000),"MIDDLE INCOME",TBL_Employees[[#This Row],[Annual Salary]]&lt;70000,"LOW INCOME")</f>
        <v>MIDDLE INCOME</v>
      </c>
      <c r="P54" s="3">
        <v>0.08</v>
      </c>
      <c r="Q54" s="13">
        <f>TBL_Employees[[#This Row],[Bonus %]]*TBL_Employees[[#This Row],[Annual Salary]]</f>
        <v>8162.64</v>
      </c>
      <c r="R54" t="s">
        <v>19</v>
      </c>
      <c r="S54" t="s">
        <v>25</v>
      </c>
      <c r="T54" s="1" t="s">
        <v>21</v>
      </c>
      <c r="U54" s="1" t="str">
        <f>IF(TBL_Employees[[#This Row],[Exit Date]]="","Employed","Resign")</f>
        <v>Employed</v>
      </c>
    </row>
    <row r="55" spans="1:21" x14ac:dyDescent="0.25">
      <c r="A55" t="s">
        <v>254</v>
      </c>
      <c r="B55" t="s">
        <v>1316</v>
      </c>
      <c r="C55" t="s">
        <v>61</v>
      </c>
      <c r="D55" t="s">
        <v>65</v>
      </c>
      <c r="E55" t="s">
        <v>44</v>
      </c>
      <c r="F55" t="s">
        <v>17</v>
      </c>
      <c r="G55" t="s">
        <v>18</v>
      </c>
      <c r="H55">
        <v>48</v>
      </c>
      <c r="I55" s="1">
        <v>40389</v>
      </c>
      <c r="J55" s="9">
        <f>DAY(TBL_Employees[[#This Row],[Hire Date]])</f>
        <v>30</v>
      </c>
      <c r="K55" s="9">
        <f>MONTH(TBL_Employees[[#This Row],[Hire Date]])</f>
        <v>7</v>
      </c>
      <c r="L55" s="9" t="str">
        <f>_xlfn.SWITCH(TBL_Employees[[#This Row],[Month]],1,"JAN",2,"FEB",3,"MAR",4,"APR",5,"MAY",6,"JUN",7,"JUL",8,"AUG",9,"SEP",10,"OCT",11,"NOV",12,"DES")</f>
        <v>JUL</v>
      </c>
      <c r="M55" s="11">
        <f>YEAR(TBL_Employees[[#This Row],[Hire Date]])</f>
        <v>2010</v>
      </c>
      <c r="N55" s="2">
        <v>124774</v>
      </c>
      <c r="O55" s="2" t="str">
        <f>_xlfn.SWITCH(TRUE(),TBL_Employees[[#This Row],[Annual Salary]]&gt;140000,"HIGH INCOME",AND(TBL_Employees[[#This Row],[Annual Salary]]&gt;=70000,TBL_Employees[[#This Row],[Annual Salary]]&lt;=140000),"MIDDLE INCOME",TBL_Employees[[#This Row],[Annual Salary]]&lt;70000,"LOW INCOME")</f>
        <v>MIDDLE INCOME</v>
      </c>
      <c r="P55" s="3">
        <v>0.12</v>
      </c>
      <c r="Q55" s="13">
        <f>TBL_Employees[[#This Row],[Bonus %]]*TBL_Employees[[#This Row],[Annual Salary]]</f>
        <v>14972.88</v>
      </c>
      <c r="R55" t="s">
        <v>19</v>
      </c>
      <c r="S55" t="s">
        <v>39</v>
      </c>
      <c r="T55" s="1" t="s">
        <v>21</v>
      </c>
      <c r="U55" s="1" t="str">
        <f>IF(TBL_Employees[[#This Row],[Exit Date]]="","Employed","Resign")</f>
        <v>Employed</v>
      </c>
    </row>
    <row r="56" spans="1:21" x14ac:dyDescent="0.25">
      <c r="A56" t="s">
        <v>186</v>
      </c>
      <c r="B56" t="s">
        <v>1358</v>
      </c>
      <c r="C56" t="s">
        <v>68</v>
      </c>
      <c r="D56" t="s">
        <v>65</v>
      </c>
      <c r="E56" t="s">
        <v>36</v>
      </c>
      <c r="F56" t="s">
        <v>17</v>
      </c>
      <c r="G56" t="s">
        <v>24</v>
      </c>
      <c r="H56">
        <v>40</v>
      </c>
      <c r="I56" s="1">
        <v>43440</v>
      </c>
      <c r="J56" s="9">
        <f>DAY(TBL_Employees[[#This Row],[Hire Date]])</f>
        <v>6</v>
      </c>
      <c r="K56" s="9">
        <f>MONTH(TBL_Employees[[#This Row],[Hire Date]])</f>
        <v>12</v>
      </c>
      <c r="L56" s="9" t="str">
        <f>_xlfn.SWITCH(TBL_Employees[[#This Row],[Month]],1,"JAN",2,"FEB",3,"MAR",4,"APR",5,"MAY",6,"JUN",7,"JUL",8,"AUG",9,"SEP",10,"OCT",11,"NOV",12,"DES")</f>
        <v>DES</v>
      </c>
      <c r="M56" s="11">
        <f>YEAR(TBL_Employees[[#This Row],[Hire Date]])</f>
        <v>2018</v>
      </c>
      <c r="N56" s="2">
        <v>57225</v>
      </c>
      <c r="O56" s="2" t="str">
        <f>_xlfn.SWITCH(TRUE(),TBL_Employees[[#This Row],[Annual Salary]]&gt;140000,"HIGH INCOME",AND(TBL_Employees[[#This Row],[Annual Salary]]&gt;=70000,TBL_Employees[[#This Row],[Annual Salary]]&lt;=140000),"MIDDLE INCOME",TBL_Employees[[#This Row],[Annual Salary]]&lt;70000,"LOW INCOME")</f>
        <v>LOW INCOME</v>
      </c>
      <c r="P56" s="3">
        <v>0</v>
      </c>
      <c r="Q56" s="13">
        <f>TBL_Employees[[#This Row],[Bonus %]]*TBL_Employees[[#This Row],[Annual Salary]]</f>
        <v>0</v>
      </c>
      <c r="R56" t="s">
        <v>19</v>
      </c>
      <c r="S56" t="s">
        <v>29</v>
      </c>
      <c r="T56" s="1" t="s">
        <v>21</v>
      </c>
      <c r="U56" s="1" t="str">
        <f>IF(TBL_Employees[[#This Row],[Exit Date]]="","Employed","Resign")</f>
        <v>Employed</v>
      </c>
    </row>
    <row r="57" spans="1:21" x14ac:dyDescent="0.25">
      <c r="A57" t="s">
        <v>1371</v>
      </c>
      <c r="B57" t="s">
        <v>1372</v>
      </c>
      <c r="C57" t="s">
        <v>68</v>
      </c>
      <c r="D57" t="s">
        <v>65</v>
      </c>
      <c r="E57" t="s">
        <v>36</v>
      </c>
      <c r="F57" t="s">
        <v>28</v>
      </c>
      <c r="G57" t="s">
        <v>51</v>
      </c>
      <c r="H57">
        <v>58</v>
      </c>
      <c r="I57" s="1">
        <v>40287</v>
      </c>
      <c r="J57" s="9">
        <f>DAY(TBL_Employees[[#This Row],[Hire Date]])</f>
        <v>19</v>
      </c>
      <c r="K57" s="9">
        <f>MONTH(TBL_Employees[[#This Row],[Hire Date]])</f>
        <v>4</v>
      </c>
      <c r="L57" s="9" t="str">
        <f>_xlfn.SWITCH(TBL_Employees[[#This Row],[Month]],1,"JAN",2,"FEB",3,"MAR",4,"APR",5,"MAY",6,"JUN",7,"JUL",8,"AUG",9,"SEP",10,"OCT",11,"NOV",12,"DES")</f>
        <v>APR</v>
      </c>
      <c r="M57" s="11">
        <f>YEAR(TBL_Employees[[#This Row],[Hire Date]])</f>
        <v>2010</v>
      </c>
      <c r="N57" s="2">
        <v>56350</v>
      </c>
      <c r="O57" s="2" t="str">
        <f>_xlfn.SWITCH(TRUE(),TBL_Employees[[#This Row],[Annual Salary]]&gt;140000,"HIGH INCOME",AND(TBL_Employees[[#This Row],[Annual Salary]]&gt;=70000,TBL_Employees[[#This Row],[Annual Salary]]&lt;=140000),"MIDDLE INCOME",TBL_Employees[[#This Row],[Annual Salary]]&lt;70000,"LOW INCOME")</f>
        <v>LOW INCOME</v>
      </c>
      <c r="P57" s="3">
        <v>0</v>
      </c>
      <c r="Q57" s="13">
        <f>TBL_Employees[[#This Row],[Bonus %]]*TBL_Employees[[#This Row],[Annual Salary]]</f>
        <v>0</v>
      </c>
      <c r="R57" t="s">
        <v>52</v>
      </c>
      <c r="S57" t="s">
        <v>66</v>
      </c>
      <c r="T57" s="1" t="s">
        <v>21</v>
      </c>
      <c r="U57" s="1" t="str">
        <f>IF(TBL_Employees[[#This Row],[Exit Date]]="","Employed","Resign")</f>
        <v>Employed</v>
      </c>
    </row>
    <row r="58" spans="1:21" x14ac:dyDescent="0.25">
      <c r="A58" t="s">
        <v>218</v>
      </c>
      <c r="B58" t="s">
        <v>1397</v>
      </c>
      <c r="C58" t="s">
        <v>14</v>
      </c>
      <c r="D58" t="s">
        <v>65</v>
      </c>
      <c r="E58" t="s">
        <v>44</v>
      </c>
      <c r="F58" t="s">
        <v>17</v>
      </c>
      <c r="G58" t="s">
        <v>18</v>
      </c>
      <c r="H58">
        <v>48</v>
      </c>
      <c r="I58" s="1">
        <v>39197</v>
      </c>
      <c r="J58" s="9">
        <f>DAY(TBL_Employees[[#This Row],[Hire Date]])</f>
        <v>25</v>
      </c>
      <c r="K58" s="9">
        <f>MONTH(TBL_Employees[[#This Row],[Hire Date]])</f>
        <v>4</v>
      </c>
      <c r="L58" s="9" t="str">
        <f>_xlfn.SWITCH(TBL_Employees[[#This Row],[Month]],1,"JAN",2,"FEB",3,"MAR",4,"APR",5,"MAY",6,"JUN",7,"JUL",8,"AUG",9,"SEP",10,"OCT",11,"NOV",12,"DES")</f>
        <v>APR</v>
      </c>
      <c r="M58" s="11">
        <f>YEAR(TBL_Employees[[#This Row],[Hire Date]])</f>
        <v>2007</v>
      </c>
      <c r="N58" s="2">
        <v>217783</v>
      </c>
      <c r="O58" s="2" t="str">
        <f>_xlfn.SWITCH(TRUE(),TBL_Employees[[#This Row],[Annual Salary]]&gt;140000,"HIGH INCOME",AND(TBL_Employees[[#This Row],[Annual Salary]]&gt;=70000,TBL_Employees[[#This Row],[Annual Salary]]&lt;=140000),"MIDDLE INCOME",TBL_Employees[[#This Row],[Annual Salary]]&lt;70000,"LOW INCOME")</f>
        <v>HIGH INCOME</v>
      </c>
      <c r="P58" s="3">
        <v>0.36</v>
      </c>
      <c r="Q58" s="13">
        <f>TBL_Employees[[#This Row],[Bonus %]]*TBL_Employees[[#This Row],[Annual Salary]]</f>
        <v>78401.87999999999</v>
      </c>
      <c r="R58" t="s">
        <v>19</v>
      </c>
      <c r="S58" t="s">
        <v>63</v>
      </c>
      <c r="T58" s="1" t="s">
        <v>21</v>
      </c>
      <c r="U58" s="1" t="str">
        <f>IF(TBL_Employees[[#This Row],[Exit Date]]="","Employed","Resign")</f>
        <v>Employed</v>
      </c>
    </row>
    <row r="59" spans="1:21" x14ac:dyDescent="0.25">
      <c r="A59" t="s">
        <v>1405</v>
      </c>
      <c r="B59" t="s">
        <v>1406</v>
      </c>
      <c r="C59" t="s">
        <v>40</v>
      </c>
      <c r="D59" t="s">
        <v>65</v>
      </c>
      <c r="E59" t="s">
        <v>36</v>
      </c>
      <c r="F59" t="s">
        <v>17</v>
      </c>
      <c r="G59" t="s">
        <v>24</v>
      </c>
      <c r="H59">
        <v>63</v>
      </c>
      <c r="I59" s="1">
        <v>39147</v>
      </c>
      <c r="J59" s="9">
        <f>DAY(TBL_Employees[[#This Row],[Hire Date]])</f>
        <v>6</v>
      </c>
      <c r="K59" s="9">
        <f>MONTH(TBL_Employees[[#This Row],[Hire Date]])</f>
        <v>3</v>
      </c>
      <c r="L59" s="9" t="str">
        <f>_xlfn.SWITCH(TBL_Employees[[#This Row],[Month]],1,"JAN",2,"FEB",3,"MAR",4,"APR",5,"MAY",6,"JUN",7,"JUL",8,"AUG",9,"SEP",10,"OCT",11,"NOV",12,"DES")</f>
        <v>MAR</v>
      </c>
      <c r="M59" s="11">
        <f>YEAR(TBL_Employees[[#This Row],[Hire Date]])</f>
        <v>2007</v>
      </c>
      <c r="N59" s="2">
        <v>193044</v>
      </c>
      <c r="O59" s="2" t="str">
        <f>_xlfn.SWITCH(TRUE(),TBL_Employees[[#This Row],[Annual Salary]]&gt;140000,"HIGH INCOME",AND(TBL_Employees[[#This Row],[Annual Salary]]&gt;=70000,TBL_Employees[[#This Row],[Annual Salary]]&lt;=140000),"MIDDLE INCOME",TBL_Employees[[#This Row],[Annual Salary]]&lt;70000,"LOW INCOME")</f>
        <v>HIGH INCOME</v>
      </c>
      <c r="P59" s="3">
        <v>0.15</v>
      </c>
      <c r="Q59" s="13">
        <f>TBL_Employees[[#This Row],[Bonus %]]*TBL_Employees[[#This Row],[Annual Salary]]</f>
        <v>28956.6</v>
      </c>
      <c r="R59" t="s">
        <v>19</v>
      </c>
      <c r="S59" t="s">
        <v>45</v>
      </c>
      <c r="T59" s="1" t="s">
        <v>21</v>
      </c>
      <c r="U59" s="1" t="str">
        <f>IF(TBL_Employees[[#This Row],[Exit Date]]="","Employed","Resign")</f>
        <v>Employed</v>
      </c>
    </row>
    <row r="60" spans="1:21" x14ac:dyDescent="0.25">
      <c r="A60" t="s">
        <v>1419</v>
      </c>
      <c r="B60" t="s">
        <v>1420</v>
      </c>
      <c r="C60" t="s">
        <v>42</v>
      </c>
      <c r="D60" t="s">
        <v>65</v>
      </c>
      <c r="E60" t="s">
        <v>36</v>
      </c>
      <c r="F60" t="s">
        <v>17</v>
      </c>
      <c r="G60" t="s">
        <v>24</v>
      </c>
      <c r="H60">
        <v>43</v>
      </c>
      <c r="I60" s="1">
        <v>41662</v>
      </c>
      <c r="J60" s="9">
        <f>DAY(TBL_Employees[[#This Row],[Hire Date]])</f>
        <v>23</v>
      </c>
      <c r="K60" s="9">
        <f>MONTH(TBL_Employees[[#This Row],[Hire Date]])</f>
        <v>1</v>
      </c>
      <c r="L60" s="9" t="str">
        <f>_xlfn.SWITCH(TBL_Employees[[#This Row],[Month]],1,"JAN",2,"FEB",3,"MAR",4,"APR",5,"MAY",6,"JUN",7,"JUL",8,"AUG",9,"SEP",10,"OCT",11,"NOV",12,"DES")</f>
        <v>JAN</v>
      </c>
      <c r="M60" s="11">
        <f>YEAR(TBL_Employees[[#This Row],[Hire Date]])</f>
        <v>2014</v>
      </c>
      <c r="N60" s="2">
        <v>92940</v>
      </c>
      <c r="O60" s="2" t="str">
        <f>_xlfn.SWITCH(TRUE(),TBL_Employees[[#This Row],[Annual Salary]]&gt;140000,"HIGH INCOME",AND(TBL_Employees[[#This Row],[Annual Salary]]&gt;=70000,TBL_Employees[[#This Row],[Annual Salary]]&lt;=140000),"MIDDLE INCOME",TBL_Employees[[#This Row],[Annual Salary]]&lt;70000,"LOW INCOME")</f>
        <v>MIDDLE INCOME</v>
      </c>
      <c r="P60" s="3">
        <v>0</v>
      </c>
      <c r="Q60" s="13">
        <f>TBL_Employees[[#This Row],[Bonus %]]*TBL_Employees[[#This Row],[Annual Salary]]</f>
        <v>0</v>
      </c>
      <c r="R60" t="s">
        <v>33</v>
      </c>
      <c r="S60" t="s">
        <v>34</v>
      </c>
      <c r="T60" s="1" t="s">
        <v>21</v>
      </c>
      <c r="U60" s="1" t="str">
        <f>IF(TBL_Employees[[#This Row],[Exit Date]]="","Employed","Resign")</f>
        <v>Employed</v>
      </c>
    </row>
    <row r="61" spans="1:21" x14ac:dyDescent="0.25">
      <c r="A61" t="s">
        <v>37</v>
      </c>
      <c r="B61" t="s">
        <v>1421</v>
      </c>
      <c r="C61" t="s">
        <v>64</v>
      </c>
      <c r="D61" t="s">
        <v>65</v>
      </c>
      <c r="E61" t="s">
        <v>44</v>
      </c>
      <c r="F61" t="s">
        <v>28</v>
      </c>
      <c r="G61" t="s">
        <v>24</v>
      </c>
      <c r="H61">
        <v>28</v>
      </c>
      <c r="I61" s="1">
        <v>43336</v>
      </c>
      <c r="J61" s="9">
        <f>DAY(TBL_Employees[[#This Row],[Hire Date]])</f>
        <v>24</v>
      </c>
      <c r="K61" s="9">
        <f>MONTH(TBL_Employees[[#This Row],[Hire Date]])</f>
        <v>8</v>
      </c>
      <c r="L61" s="9" t="str">
        <f>_xlfn.SWITCH(TBL_Employees[[#This Row],[Month]],1,"JAN",2,"FEB",3,"MAR",4,"APR",5,"MAY",6,"JUN",7,"JUL",8,"AUG",9,"SEP",10,"OCT",11,"NOV",12,"DES")</f>
        <v>AUG</v>
      </c>
      <c r="M61" s="11">
        <f>YEAR(TBL_Employees[[#This Row],[Hire Date]])</f>
        <v>2018</v>
      </c>
      <c r="N61" s="2">
        <v>61410</v>
      </c>
      <c r="O61" s="2" t="str">
        <f>_xlfn.SWITCH(TRUE(),TBL_Employees[[#This Row],[Annual Salary]]&gt;140000,"HIGH INCOME",AND(TBL_Employees[[#This Row],[Annual Salary]]&gt;=70000,TBL_Employees[[#This Row],[Annual Salary]]&lt;=140000),"MIDDLE INCOME",TBL_Employees[[#This Row],[Annual Salary]]&lt;70000,"LOW INCOME")</f>
        <v>LOW INCOME</v>
      </c>
      <c r="P61" s="3">
        <v>0</v>
      </c>
      <c r="Q61" s="13">
        <f>TBL_Employees[[#This Row],[Bonus %]]*TBL_Employees[[#This Row],[Annual Salary]]</f>
        <v>0</v>
      </c>
      <c r="R61" t="s">
        <v>19</v>
      </c>
      <c r="S61" t="s">
        <v>39</v>
      </c>
      <c r="T61" s="1" t="s">
        <v>21</v>
      </c>
      <c r="U61" s="1" t="str">
        <f>IF(TBL_Employees[[#This Row],[Exit Date]]="","Employed","Resign")</f>
        <v>Employed</v>
      </c>
    </row>
    <row r="62" spans="1:21" x14ac:dyDescent="0.25">
      <c r="A62" t="s">
        <v>408</v>
      </c>
      <c r="B62" t="s">
        <v>1431</v>
      </c>
      <c r="C62" t="s">
        <v>40</v>
      </c>
      <c r="D62" t="s">
        <v>65</v>
      </c>
      <c r="E62" t="s">
        <v>32</v>
      </c>
      <c r="F62" t="s">
        <v>17</v>
      </c>
      <c r="G62" t="s">
        <v>18</v>
      </c>
      <c r="H62">
        <v>27</v>
      </c>
      <c r="I62" s="1">
        <v>44393</v>
      </c>
      <c r="J62" s="9">
        <f>DAY(TBL_Employees[[#This Row],[Hire Date]])</f>
        <v>16</v>
      </c>
      <c r="K62" s="9">
        <f>MONTH(TBL_Employees[[#This Row],[Hire Date]])</f>
        <v>7</v>
      </c>
      <c r="L62" s="9" t="str">
        <f>_xlfn.SWITCH(TBL_Employees[[#This Row],[Month]],1,"JAN",2,"FEB",3,"MAR",4,"APR",5,"MAY",6,"JUN",7,"JUL",8,"AUG",9,"SEP",10,"OCT",11,"NOV",12,"DES")</f>
        <v>JUL</v>
      </c>
      <c r="M62" s="11">
        <f>YEAR(TBL_Employees[[#This Row],[Hire Date]])</f>
        <v>2021</v>
      </c>
      <c r="N62" s="2">
        <v>161759</v>
      </c>
      <c r="O62" s="2" t="str">
        <f>_xlfn.SWITCH(TRUE(),TBL_Employees[[#This Row],[Annual Salary]]&gt;140000,"HIGH INCOME",AND(TBL_Employees[[#This Row],[Annual Salary]]&gt;=70000,TBL_Employees[[#This Row],[Annual Salary]]&lt;=140000),"MIDDLE INCOME",TBL_Employees[[#This Row],[Annual Salary]]&lt;70000,"LOW INCOME")</f>
        <v>HIGH INCOME</v>
      </c>
      <c r="P62" s="3">
        <v>0.16</v>
      </c>
      <c r="Q62" s="13">
        <f>TBL_Employees[[#This Row],[Bonus %]]*TBL_Employees[[#This Row],[Annual Salary]]</f>
        <v>25881.440000000002</v>
      </c>
      <c r="R62" t="s">
        <v>19</v>
      </c>
      <c r="S62" t="s">
        <v>45</v>
      </c>
      <c r="T62" s="1" t="s">
        <v>21</v>
      </c>
      <c r="U62" s="1" t="str">
        <f>IF(TBL_Employees[[#This Row],[Exit Date]]="","Employed","Resign")</f>
        <v>Employed</v>
      </c>
    </row>
    <row r="63" spans="1:21" x14ac:dyDescent="0.25">
      <c r="A63" t="s">
        <v>280</v>
      </c>
      <c r="B63" t="s">
        <v>1446</v>
      </c>
      <c r="C63" t="s">
        <v>61</v>
      </c>
      <c r="D63" t="s">
        <v>65</v>
      </c>
      <c r="E63" t="s">
        <v>44</v>
      </c>
      <c r="F63" t="s">
        <v>17</v>
      </c>
      <c r="G63" t="s">
        <v>51</v>
      </c>
      <c r="H63">
        <v>28</v>
      </c>
      <c r="I63" s="1">
        <v>43652</v>
      </c>
      <c r="J63" s="9">
        <f>DAY(TBL_Employees[[#This Row],[Hire Date]])</f>
        <v>6</v>
      </c>
      <c r="K63" s="9">
        <f>MONTH(TBL_Employees[[#This Row],[Hire Date]])</f>
        <v>7</v>
      </c>
      <c r="L63" s="9" t="str">
        <f>_xlfn.SWITCH(TBL_Employees[[#This Row],[Month]],1,"JAN",2,"FEB",3,"MAR",4,"APR",5,"MAY",6,"JUN",7,"JUL",8,"AUG",9,"SEP",10,"OCT",11,"NOV",12,"DES")</f>
        <v>JUL</v>
      </c>
      <c r="M63" s="11">
        <f>YEAR(TBL_Employees[[#This Row],[Hire Date]])</f>
        <v>2019</v>
      </c>
      <c r="N63" s="2">
        <v>152036</v>
      </c>
      <c r="O63" s="2" t="str">
        <f>_xlfn.SWITCH(TRUE(),TBL_Employees[[#This Row],[Annual Salary]]&gt;140000,"HIGH INCOME",AND(TBL_Employees[[#This Row],[Annual Salary]]&gt;=70000,TBL_Employees[[#This Row],[Annual Salary]]&lt;=140000),"MIDDLE INCOME",TBL_Employees[[#This Row],[Annual Salary]]&lt;70000,"LOW INCOME")</f>
        <v>HIGH INCOME</v>
      </c>
      <c r="P63" s="3">
        <v>0.15</v>
      </c>
      <c r="Q63" s="13">
        <f>TBL_Employees[[#This Row],[Bonus %]]*TBL_Employees[[#This Row],[Annual Salary]]</f>
        <v>22805.399999999998</v>
      </c>
      <c r="R63" t="s">
        <v>52</v>
      </c>
      <c r="S63" t="s">
        <v>66</v>
      </c>
      <c r="T63" s="1" t="s">
        <v>21</v>
      </c>
      <c r="U63" s="1" t="str">
        <f>IF(TBL_Employees[[#This Row],[Exit Date]]="","Employed","Resign")</f>
        <v>Employed</v>
      </c>
    </row>
    <row r="64" spans="1:21" x14ac:dyDescent="0.25">
      <c r="A64" t="s">
        <v>1459</v>
      </c>
      <c r="B64" t="s">
        <v>1460</v>
      </c>
      <c r="C64" t="s">
        <v>62</v>
      </c>
      <c r="D64" t="s">
        <v>65</v>
      </c>
      <c r="E64" t="s">
        <v>32</v>
      </c>
      <c r="F64" t="s">
        <v>17</v>
      </c>
      <c r="G64" t="s">
        <v>18</v>
      </c>
      <c r="H64">
        <v>38</v>
      </c>
      <c r="I64" s="1">
        <v>42228</v>
      </c>
      <c r="J64" s="9">
        <f>DAY(TBL_Employees[[#This Row],[Hire Date]])</f>
        <v>12</v>
      </c>
      <c r="K64" s="9">
        <f>MONTH(TBL_Employees[[#This Row],[Hire Date]])</f>
        <v>8</v>
      </c>
      <c r="L64" s="9" t="str">
        <f>_xlfn.SWITCH(TBL_Employees[[#This Row],[Month]],1,"JAN",2,"FEB",3,"MAR",4,"APR",5,"MAY",6,"JUN",7,"JUL",8,"AUG",9,"SEP",10,"OCT",11,"NOV",12,"DES")</f>
        <v>AUG</v>
      </c>
      <c r="M64" s="11">
        <f>YEAR(TBL_Employees[[#This Row],[Hire Date]])</f>
        <v>2015</v>
      </c>
      <c r="N64" s="2">
        <v>106858</v>
      </c>
      <c r="O64" s="2" t="str">
        <f>_xlfn.SWITCH(TRUE(),TBL_Employees[[#This Row],[Annual Salary]]&gt;140000,"HIGH INCOME",AND(TBL_Employees[[#This Row],[Annual Salary]]&gt;=70000,TBL_Employees[[#This Row],[Annual Salary]]&lt;=140000),"MIDDLE INCOME",TBL_Employees[[#This Row],[Annual Salary]]&lt;70000,"LOW INCOME")</f>
        <v>MIDDLE INCOME</v>
      </c>
      <c r="P64" s="3">
        <v>0.05</v>
      </c>
      <c r="Q64" s="13">
        <f>TBL_Employees[[#This Row],[Bonus %]]*TBL_Employees[[#This Row],[Annual Salary]]</f>
        <v>5342.9000000000005</v>
      </c>
      <c r="R64" t="s">
        <v>19</v>
      </c>
      <c r="S64" t="s">
        <v>63</v>
      </c>
      <c r="T64" s="1" t="s">
        <v>21</v>
      </c>
      <c r="U64" s="1" t="str">
        <f>IF(TBL_Employees[[#This Row],[Exit Date]]="","Employed","Resign")</f>
        <v>Employed</v>
      </c>
    </row>
    <row r="65" spans="1:21" x14ac:dyDescent="0.25">
      <c r="A65" t="s">
        <v>1472</v>
      </c>
      <c r="B65" t="s">
        <v>1473</v>
      </c>
      <c r="C65" t="s">
        <v>14</v>
      </c>
      <c r="D65" t="s">
        <v>65</v>
      </c>
      <c r="E65" t="s">
        <v>32</v>
      </c>
      <c r="F65" t="s">
        <v>17</v>
      </c>
      <c r="G65" t="s">
        <v>18</v>
      </c>
      <c r="H65">
        <v>36</v>
      </c>
      <c r="I65" s="1">
        <v>43843</v>
      </c>
      <c r="J65" s="9">
        <f>DAY(TBL_Employees[[#This Row],[Hire Date]])</f>
        <v>13</v>
      </c>
      <c r="K65" s="9">
        <f>MONTH(TBL_Employees[[#This Row],[Hire Date]])</f>
        <v>1</v>
      </c>
      <c r="L65" s="9" t="str">
        <f>_xlfn.SWITCH(TBL_Employees[[#This Row],[Month]],1,"JAN",2,"FEB",3,"MAR",4,"APR",5,"MAY",6,"JUN",7,"JUL",8,"AUG",9,"SEP",10,"OCT",11,"NOV",12,"DES")</f>
        <v>JAN</v>
      </c>
      <c r="M65" s="11">
        <f>YEAR(TBL_Employees[[#This Row],[Hire Date]])</f>
        <v>2020</v>
      </c>
      <c r="N65" s="2">
        <v>253294</v>
      </c>
      <c r="O65" s="2" t="str">
        <f>_xlfn.SWITCH(TRUE(),TBL_Employees[[#This Row],[Annual Salary]]&gt;140000,"HIGH INCOME",AND(TBL_Employees[[#This Row],[Annual Salary]]&gt;=70000,TBL_Employees[[#This Row],[Annual Salary]]&lt;=140000),"MIDDLE INCOME",TBL_Employees[[#This Row],[Annual Salary]]&lt;70000,"LOW INCOME")</f>
        <v>HIGH INCOME</v>
      </c>
      <c r="P65" s="3">
        <v>0.4</v>
      </c>
      <c r="Q65" s="13">
        <f>TBL_Employees[[#This Row],[Bonus %]]*TBL_Employees[[#This Row],[Annual Salary]]</f>
        <v>101317.6</v>
      </c>
      <c r="R65" t="s">
        <v>19</v>
      </c>
      <c r="S65" t="s">
        <v>45</v>
      </c>
      <c r="T65" s="1" t="s">
        <v>21</v>
      </c>
      <c r="U65" s="1" t="str">
        <f>IF(TBL_Employees[[#This Row],[Exit Date]]="","Employed","Resign")</f>
        <v>Employed</v>
      </c>
    </row>
    <row r="66" spans="1:21" x14ac:dyDescent="0.25">
      <c r="A66" t="s">
        <v>121</v>
      </c>
      <c r="B66" t="s">
        <v>1493</v>
      </c>
      <c r="C66" t="s">
        <v>61</v>
      </c>
      <c r="D66" t="s">
        <v>65</v>
      </c>
      <c r="E66" t="s">
        <v>32</v>
      </c>
      <c r="F66" t="s">
        <v>17</v>
      </c>
      <c r="G66" t="s">
        <v>47</v>
      </c>
      <c r="H66">
        <v>31</v>
      </c>
      <c r="I66" s="1">
        <v>42755</v>
      </c>
      <c r="J66" s="9">
        <f>DAY(TBL_Employees[[#This Row],[Hire Date]])</f>
        <v>20</v>
      </c>
      <c r="K66" s="9">
        <f>MONTH(TBL_Employees[[#This Row],[Hire Date]])</f>
        <v>1</v>
      </c>
      <c r="L66" s="9" t="str">
        <f>_xlfn.SWITCH(TBL_Employees[[#This Row],[Month]],1,"JAN",2,"FEB",3,"MAR",4,"APR",5,"MAY",6,"JUN",7,"JUL",8,"AUG",9,"SEP",10,"OCT",11,"NOV",12,"DES")</f>
        <v>JAN</v>
      </c>
      <c r="M66" s="11">
        <f>YEAR(TBL_Employees[[#This Row],[Hire Date]])</f>
        <v>2017</v>
      </c>
      <c r="N66" s="2">
        <v>124629</v>
      </c>
      <c r="O66" s="2" t="str">
        <f>_xlfn.SWITCH(TRUE(),TBL_Employees[[#This Row],[Annual Salary]]&gt;140000,"HIGH INCOME",AND(TBL_Employees[[#This Row],[Annual Salary]]&gt;=70000,TBL_Employees[[#This Row],[Annual Salary]]&lt;=140000),"MIDDLE INCOME",TBL_Employees[[#This Row],[Annual Salary]]&lt;70000,"LOW INCOME")</f>
        <v>MIDDLE INCOME</v>
      </c>
      <c r="P66" s="3">
        <v>0.1</v>
      </c>
      <c r="Q66" s="13">
        <f>TBL_Employees[[#This Row],[Bonus %]]*TBL_Employees[[#This Row],[Annual Salary]]</f>
        <v>12462.900000000001</v>
      </c>
      <c r="R66" t="s">
        <v>19</v>
      </c>
      <c r="S66" t="s">
        <v>29</v>
      </c>
      <c r="T66" s="1" t="s">
        <v>21</v>
      </c>
      <c r="U66" s="1" t="str">
        <f>IF(TBL_Employees[[#This Row],[Exit Date]]="","Employed","Resign")</f>
        <v>Employed</v>
      </c>
    </row>
    <row r="67" spans="1:21" x14ac:dyDescent="0.25">
      <c r="A67" t="s">
        <v>1496</v>
      </c>
      <c r="B67" t="s">
        <v>1497</v>
      </c>
      <c r="C67" t="s">
        <v>62</v>
      </c>
      <c r="D67" t="s">
        <v>65</v>
      </c>
      <c r="E67" t="s">
        <v>16</v>
      </c>
      <c r="F67" t="s">
        <v>28</v>
      </c>
      <c r="G67" t="s">
        <v>51</v>
      </c>
      <c r="H67">
        <v>34</v>
      </c>
      <c r="I67" s="1">
        <v>43255</v>
      </c>
      <c r="J67" s="9">
        <f>DAY(TBL_Employees[[#This Row],[Hire Date]])</f>
        <v>4</v>
      </c>
      <c r="K67" s="9">
        <f>MONTH(TBL_Employees[[#This Row],[Hire Date]])</f>
        <v>6</v>
      </c>
      <c r="L67" s="9" t="str">
        <f>_xlfn.SWITCH(TBL_Employees[[#This Row],[Month]],1,"JAN",2,"FEB",3,"MAR",4,"APR",5,"MAY",6,"JUN",7,"JUL",8,"AUG",9,"SEP",10,"OCT",11,"NOV",12,"DES")</f>
        <v>JUN</v>
      </c>
      <c r="M67" s="11">
        <f>YEAR(TBL_Employees[[#This Row],[Hire Date]])</f>
        <v>2018</v>
      </c>
      <c r="N67" s="2">
        <v>128329</v>
      </c>
      <c r="O67" s="2" t="str">
        <f>_xlfn.SWITCH(TRUE(),TBL_Employees[[#This Row],[Annual Salary]]&gt;140000,"HIGH INCOME",AND(TBL_Employees[[#This Row],[Annual Salary]]&gt;=70000,TBL_Employees[[#This Row],[Annual Salary]]&lt;=140000),"MIDDLE INCOME",TBL_Employees[[#This Row],[Annual Salary]]&lt;70000,"LOW INCOME")</f>
        <v>MIDDLE INCOME</v>
      </c>
      <c r="P67" s="3">
        <v>0.08</v>
      </c>
      <c r="Q67" s="13">
        <f>TBL_Employees[[#This Row],[Bonus %]]*TBL_Employees[[#This Row],[Annual Salary]]</f>
        <v>10266.32</v>
      </c>
      <c r="R67" t="s">
        <v>19</v>
      </c>
      <c r="S67" t="s">
        <v>39</v>
      </c>
      <c r="T67" s="1" t="s">
        <v>21</v>
      </c>
      <c r="U67" s="1" t="str">
        <f>IF(TBL_Employees[[#This Row],[Exit Date]]="","Employed","Resign")</f>
        <v>Employed</v>
      </c>
    </row>
    <row r="68" spans="1:21" x14ac:dyDescent="0.25">
      <c r="A68" t="s">
        <v>1506</v>
      </c>
      <c r="B68" t="s">
        <v>1507</v>
      </c>
      <c r="C68" t="s">
        <v>68</v>
      </c>
      <c r="D68" t="s">
        <v>65</v>
      </c>
      <c r="E68" t="s">
        <v>36</v>
      </c>
      <c r="F68" t="s">
        <v>17</v>
      </c>
      <c r="G68" t="s">
        <v>51</v>
      </c>
      <c r="H68">
        <v>33</v>
      </c>
      <c r="I68" s="1">
        <v>43247</v>
      </c>
      <c r="J68" s="9">
        <f>DAY(TBL_Employees[[#This Row],[Hire Date]])</f>
        <v>27</v>
      </c>
      <c r="K68" s="9">
        <f>MONTH(TBL_Employees[[#This Row],[Hire Date]])</f>
        <v>5</v>
      </c>
      <c r="L68" s="9" t="str">
        <f>_xlfn.SWITCH(TBL_Employees[[#This Row],[Month]],1,"JAN",2,"FEB",3,"MAR",4,"APR",5,"MAY",6,"JUN",7,"JUL",8,"AUG",9,"SEP",10,"OCT",11,"NOV",12,"DES")</f>
        <v>MAY</v>
      </c>
      <c r="M68" s="11">
        <f>YEAR(TBL_Employees[[#This Row],[Hire Date]])</f>
        <v>2018</v>
      </c>
      <c r="N68" s="2">
        <v>45049</v>
      </c>
      <c r="O68" s="2" t="str">
        <f>_xlfn.SWITCH(TRUE(),TBL_Employees[[#This Row],[Annual Salary]]&gt;140000,"HIGH INCOME",AND(TBL_Employees[[#This Row],[Annual Salary]]&gt;=70000,TBL_Employees[[#This Row],[Annual Salary]]&lt;=140000),"MIDDLE INCOME",TBL_Employees[[#This Row],[Annual Salary]]&lt;70000,"LOW INCOME")</f>
        <v>LOW INCOME</v>
      </c>
      <c r="P68" s="3">
        <v>0</v>
      </c>
      <c r="Q68" s="13">
        <f>TBL_Employees[[#This Row],[Bonus %]]*TBL_Employees[[#This Row],[Annual Salary]]</f>
        <v>0</v>
      </c>
      <c r="R68" t="s">
        <v>19</v>
      </c>
      <c r="S68" t="s">
        <v>63</v>
      </c>
      <c r="T68" s="1" t="s">
        <v>21</v>
      </c>
      <c r="U68" s="1" t="str">
        <f>IF(TBL_Employees[[#This Row],[Exit Date]]="","Employed","Resign")</f>
        <v>Employed</v>
      </c>
    </row>
    <row r="69" spans="1:21" x14ac:dyDescent="0.25">
      <c r="A69" t="s">
        <v>1173</v>
      </c>
      <c r="B69" t="s">
        <v>1513</v>
      </c>
      <c r="C69" t="s">
        <v>68</v>
      </c>
      <c r="D69" t="s">
        <v>65</v>
      </c>
      <c r="E69" t="s">
        <v>36</v>
      </c>
      <c r="F69" t="s">
        <v>17</v>
      </c>
      <c r="G69" t="s">
        <v>18</v>
      </c>
      <c r="H69">
        <v>28</v>
      </c>
      <c r="I69" s="1">
        <v>43610</v>
      </c>
      <c r="J69" s="9">
        <f>DAY(TBL_Employees[[#This Row],[Hire Date]])</f>
        <v>25</v>
      </c>
      <c r="K69" s="9">
        <f>MONTH(TBL_Employees[[#This Row],[Hire Date]])</f>
        <v>5</v>
      </c>
      <c r="L69" s="9" t="str">
        <f>_xlfn.SWITCH(TBL_Employees[[#This Row],[Month]],1,"JAN",2,"FEB",3,"MAR",4,"APR",5,"MAY",6,"JUN",7,"JUL",8,"AUG",9,"SEP",10,"OCT",11,"NOV",12,"DES")</f>
        <v>MAY</v>
      </c>
      <c r="M69" s="11">
        <f>YEAR(TBL_Employees[[#This Row],[Hire Date]])</f>
        <v>2019</v>
      </c>
      <c r="N69" s="2">
        <v>45819</v>
      </c>
      <c r="O69" s="2" t="str">
        <f>_xlfn.SWITCH(TRUE(),TBL_Employees[[#This Row],[Annual Salary]]&gt;140000,"HIGH INCOME",AND(TBL_Employees[[#This Row],[Annual Salary]]&gt;=70000,TBL_Employees[[#This Row],[Annual Salary]]&lt;=140000),"MIDDLE INCOME",TBL_Employees[[#This Row],[Annual Salary]]&lt;70000,"LOW INCOME")</f>
        <v>LOW INCOME</v>
      </c>
      <c r="P69" s="3">
        <v>0</v>
      </c>
      <c r="Q69" s="13">
        <f>TBL_Employees[[#This Row],[Bonus %]]*TBL_Employees[[#This Row],[Annual Salary]]</f>
        <v>0</v>
      </c>
      <c r="R69" t="s">
        <v>19</v>
      </c>
      <c r="S69" t="s">
        <v>45</v>
      </c>
      <c r="T69" s="1" t="s">
        <v>21</v>
      </c>
      <c r="U69" s="1" t="str">
        <f>IF(TBL_Employees[[#This Row],[Exit Date]]="","Employed","Resign")</f>
        <v>Employed</v>
      </c>
    </row>
    <row r="70" spans="1:21" x14ac:dyDescent="0.25">
      <c r="A70" t="s">
        <v>1514</v>
      </c>
      <c r="B70" t="s">
        <v>1515</v>
      </c>
      <c r="C70" t="s">
        <v>68</v>
      </c>
      <c r="D70" t="s">
        <v>65</v>
      </c>
      <c r="E70" t="s">
        <v>16</v>
      </c>
      <c r="F70" t="s">
        <v>17</v>
      </c>
      <c r="G70" t="s">
        <v>24</v>
      </c>
      <c r="H70">
        <v>54</v>
      </c>
      <c r="I70" s="1">
        <v>39080</v>
      </c>
      <c r="J70" s="9">
        <f>DAY(TBL_Employees[[#This Row],[Hire Date]])</f>
        <v>29</v>
      </c>
      <c r="K70" s="9">
        <f>MONTH(TBL_Employees[[#This Row],[Hire Date]])</f>
        <v>12</v>
      </c>
      <c r="L70" s="9" t="str">
        <f>_xlfn.SWITCH(TBL_Employees[[#This Row],[Month]],1,"JAN",2,"FEB",3,"MAR",4,"APR",5,"MAY",6,"JUN",7,"JUL",8,"AUG",9,"SEP",10,"OCT",11,"NOV",12,"DES")</f>
        <v>DES</v>
      </c>
      <c r="M70" s="11">
        <f>YEAR(TBL_Employees[[#This Row],[Hire Date]])</f>
        <v>2006</v>
      </c>
      <c r="N70" s="2">
        <v>55518</v>
      </c>
      <c r="O70" s="2" t="str">
        <f>_xlfn.SWITCH(TRUE(),TBL_Employees[[#This Row],[Annual Salary]]&gt;140000,"HIGH INCOME",AND(TBL_Employees[[#This Row],[Annual Salary]]&gt;=70000,TBL_Employees[[#This Row],[Annual Salary]]&lt;=140000),"MIDDLE INCOME",TBL_Employees[[#This Row],[Annual Salary]]&lt;70000,"LOW INCOME")</f>
        <v>LOW INCOME</v>
      </c>
      <c r="P70" s="3">
        <v>0</v>
      </c>
      <c r="Q70" s="13">
        <f>TBL_Employees[[#This Row],[Bonus %]]*TBL_Employees[[#This Row],[Annual Salary]]</f>
        <v>0</v>
      </c>
      <c r="R70" t="s">
        <v>19</v>
      </c>
      <c r="S70" t="s">
        <v>29</v>
      </c>
      <c r="T70" s="1" t="s">
        <v>21</v>
      </c>
      <c r="U70" s="1" t="str">
        <f>IF(TBL_Employees[[#This Row],[Exit Date]]="","Employed","Resign")</f>
        <v>Employed</v>
      </c>
    </row>
    <row r="71" spans="1:21" x14ac:dyDescent="0.25">
      <c r="A71" t="s">
        <v>519</v>
      </c>
      <c r="B71" t="s">
        <v>1520</v>
      </c>
      <c r="C71" t="s">
        <v>40</v>
      </c>
      <c r="D71" t="s">
        <v>65</v>
      </c>
      <c r="E71" t="s">
        <v>44</v>
      </c>
      <c r="F71" t="s">
        <v>28</v>
      </c>
      <c r="G71" t="s">
        <v>24</v>
      </c>
      <c r="H71">
        <v>35</v>
      </c>
      <c r="I71" s="1">
        <v>42963</v>
      </c>
      <c r="J71" s="9">
        <f>DAY(TBL_Employees[[#This Row],[Hire Date]])</f>
        <v>16</v>
      </c>
      <c r="K71" s="9">
        <f>MONTH(TBL_Employees[[#This Row],[Hire Date]])</f>
        <v>8</v>
      </c>
      <c r="L71" s="9" t="str">
        <f>_xlfn.SWITCH(TBL_Employees[[#This Row],[Month]],1,"JAN",2,"FEB",3,"MAR",4,"APR",5,"MAY",6,"JUN",7,"JUL",8,"AUG",9,"SEP",10,"OCT",11,"NOV",12,"DES")</f>
        <v>AUG</v>
      </c>
      <c r="M71" s="11">
        <f>YEAR(TBL_Employees[[#This Row],[Hire Date]])</f>
        <v>2017</v>
      </c>
      <c r="N71" s="2">
        <v>181356</v>
      </c>
      <c r="O71" s="2" t="str">
        <f>_xlfn.SWITCH(TRUE(),TBL_Employees[[#This Row],[Annual Salary]]&gt;140000,"HIGH INCOME",AND(TBL_Employees[[#This Row],[Annual Salary]]&gt;=70000,TBL_Employees[[#This Row],[Annual Salary]]&lt;=140000),"MIDDLE INCOME",TBL_Employees[[#This Row],[Annual Salary]]&lt;70000,"LOW INCOME")</f>
        <v>HIGH INCOME</v>
      </c>
      <c r="P71" s="3">
        <v>0.23</v>
      </c>
      <c r="Q71" s="13">
        <f>TBL_Employees[[#This Row],[Bonus %]]*TBL_Employees[[#This Row],[Annual Salary]]</f>
        <v>41711.880000000005</v>
      </c>
      <c r="R71" t="s">
        <v>33</v>
      </c>
      <c r="S71" t="s">
        <v>60</v>
      </c>
      <c r="T71" s="1" t="s">
        <v>21</v>
      </c>
      <c r="U71" s="1" t="str">
        <f>IF(TBL_Employees[[#This Row],[Exit Date]]="","Employed","Resign")</f>
        <v>Employed</v>
      </c>
    </row>
    <row r="72" spans="1:21" x14ac:dyDescent="0.25">
      <c r="A72" t="s">
        <v>1539</v>
      </c>
      <c r="B72" t="s">
        <v>1540</v>
      </c>
      <c r="C72" t="s">
        <v>14</v>
      </c>
      <c r="D72" t="s">
        <v>65</v>
      </c>
      <c r="E72" t="s">
        <v>36</v>
      </c>
      <c r="F72" t="s">
        <v>17</v>
      </c>
      <c r="G72" t="s">
        <v>24</v>
      </c>
      <c r="H72">
        <v>38</v>
      </c>
      <c r="I72" s="1">
        <v>41256</v>
      </c>
      <c r="J72" s="9">
        <f>DAY(TBL_Employees[[#This Row],[Hire Date]])</f>
        <v>13</v>
      </c>
      <c r="K72" s="9">
        <f>MONTH(TBL_Employees[[#This Row],[Hire Date]])</f>
        <v>12</v>
      </c>
      <c r="L72" s="9" t="str">
        <f>_xlfn.SWITCH(TBL_Employees[[#This Row],[Month]],1,"JAN",2,"FEB",3,"MAR",4,"APR",5,"MAY",6,"JUN",7,"JUL",8,"AUG",9,"SEP",10,"OCT",11,"NOV",12,"DES")</f>
        <v>DES</v>
      </c>
      <c r="M72" s="11">
        <f>YEAR(TBL_Employees[[#This Row],[Hire Date]])</f>
        <v>2012</v>
      </c>
      <c r="N72" s="2">
        <v>191571</v>
      </c>
      <c r="O72" s="2" t="str">
        <f>_xlfn.SWITCH(TRUE(),TBL_Employees[[#This Row],[Annual Salary]]&gt;140000,"HIGH INCOME",AND(TBL_Employees[[#This Row],[Annual Salary]]&gt;=70000,TBL_Employees[[#This Row],[Annual Salary]]&lt;=140000),"MIDDLE INCOME",TBL_Employees[[#This Row],[Annual Salary]]&lt;70000,"LOW INCOME")</f>
        <v>HIGH INCOME</v>
      </c>
      <c r="P72" s="3">
        <v>0.32</v>
      </c>
      <c r="Q72" s="13">
        <f>TBL_Employees[[#This Row],[Bonus %]]*TBL_Employees[[#This Row],[Annual Salary]]</f>
        <v>61302.720000000001</v>
      </c>
      <c r="R72" t="s">
        <v>19</v>
      </c>
      <c r="S72" t="s">
        <v>25</v>
      </c>
      <c r="T72" s="1" t="s">
        <v>21</v>
      </c>
      <c r="U72" s="1" t="str">
        <f>IF(TBL_Employees[[#This Row],[Exit Date]]="","Employed","Resign")</f>
        <v>Employed</v>
      </c>
    </row>
    <row r="73" spans="1:21" x14ac:dyDescent="0.25">
      <c r="A73" t="s">
        <v>112</v>
      </c>
      <c r="B73" t="s">
        <v>1541</v>
      </c>
      <c r="C73" t="s">
        <v>61</v>
      </c>
      <c r="D73" t="s">
        <v>65</v>
      </c>
      <c r="E73" t="s">
        <v>32</v>
      </c>
      <c r="F73" t="s">
        <v>17</v>
      </c>
      <c r="G73" t="s">
        <v>18</v>
      </c>
      <c r="H73">
        <v>62</v>
      </c>
      <c r="I73" s="1">
        <v>39843</v>
      </c>
      <c r="J73" s="9">
        <f>DAY(TBL_Employees[[#This Row],[Hire Date]])</f>
        <v>30</v>
      </c>
      <c r="K73" s="9">
        <f>MONTH(TBL_Employees[[#This Row],[Hire Date]])</f>
        <v>1</v>
      </c>
      <c r="L73" s="9" t="str">
        <f>_xlfn.SWITCH(TBL_Employees[[#This Row],[Month]],1,"JAN",2,"FEB",3,"MAR",4,"APR",5,"MAY",6,"JUN",7,"JUL",8,"AUG",9,"SEP",10,"OCT",11,"NOV",12,"DES")</f>
        <v>JAN</v>
      </c>
      <c r="M73" s="11">
        <f>YEAR(TBL_Employees[[#This Row],[Hire Date]])</f>
        <v>2009</v>
      </c>
      <c r="N73" s="2">
        <v>150555</v>
      </c>
      <c r="O73" s="2" t="str">
        <f>_xlfn.SWITCH(TRUE(),TBL_Employees[[#This Row],[Annual Salary]]&gt;140000,"HIGH INCOME",AND(TBL_Employees[[#This Row],[Annual Salary]]&gt;=70000,TBL_Employees[[#This Row],[Annual Salary]]&lt;=140000),"MIDDLE INCOME",TBL_Employees[[#This Row],[Annual Salary]]&lt;70000,"LOW INCOME")</f>
        <v>HIGH INCOME</v>
      </c>
      <c r="P73" s="3">
        <v>0.13</v>
      </c>
      <c r="Q73" s="13">
        <f>TBL_Employees[[#This Row],[Bonus %]]*TBL_Employees[[#This Row],[Annual Salary]]</f>
        <v>19572.150000000001</v>
      </c>
      <c r="R73" t="s">
        <v>19</v>
      </c>
      <c r="S73" t="s">
        <v>39</v>
      </c>
      <c r="T73" s="1" t="s">
        <v>21</v>
      </c>
      <c r="U73" s="1" t="str">
        <f>IF(TBL_Employees[[#This Row],[Exit Date]]="","Employed","Resign")</f>
        <v>Employed</v>
      </c>
    </row>
    <row r="74" spans="1:21" x14ac:dyDescent="0.25">
      <c r="A74" t="s">
        <v>177</v>
      </c>
      <c r="B74" t="s">
        <v>1585</v>
      </c>
      <c r="C74" t="s">
        <v>14</v>
      </c>
      <c r="D74" t="s">
        <v>65</v>
      </c>
      <c r="E74" t="s">
        <v>44</v>
      </c>
      <c r="F74" t="s">
        <v>28</v>
      </c>
      <c r="G74" t="s">
        <v>18</v>
      </c>
      <c r="H74">
        <v>41</v>
      </c>
      <c r="I74" s="1">
        <v>41503</v>
      </c>
      <c r="J74" s="9">
        <f>DAY(TBL_Employees[[#This Row],[Hire Date]])</f>
        <v>17</v>
      </c>
      <c r="K74" s="9">
        <f>MONTH(TBL_Employees[[#This Row],[Hire Date]])</f>
        <v>8</v>
      </c>
      <c r="L74" s="9" t="str">
        <f>_xlfn.SWITCH(TBL_Employees[[#This Row],[Month]],1,"JAN",2,"FEB",3,"MAR",4,"APR",5,"MAY",6,"JUN",7,"JUL",8,"AUG",9,"SEP",10,"OCT",11,"NOV",12,"DES")</f>
        <v>AUG</v>
      </c>
      <c r="M74" s="11">
        <f>YEAR(TBL_Employees[[#This Row],[Hire Date]])</f>
        <v>2013</v>
      </c>
      <c r="N74" s="2">
        <v>235619</v>
      </c>
      <c r="O74" s="2" t="str">
        <f>_xlfn.SWITCH(TRUE(),TBL_Employees[[#This Row],[Annual Salary]]&gt;140000,"HIGH INCOME",AND(TBL_Employees[[#This Row],[Annual Salary]]&gt;=70000,TBL_Employees[[#This Row],[Annual Salary]]&lt;=140000),"MIDDLE INCOME",TBL_Employees[[#This Row],[Annual Salary]]&lt;70000,"LOW INCOME")</f>
        <v>HIGH INCOME</v>
      </c>
      <c r="P74" s="3">
        <v>0.3</v>
      </c>
      <c r="Q74" s="13">
        <f>TBL_Employees[[#This Row],[Bonus %]]*TBL_Employees[[#This Row],[Annual Salary]]</f>
        <v>70685.7</v>
      </c>
      <c r="R74" t="s">
        <v>19</v>
      </c>
      <c r="S74" t="s">
        <v>63</v>
      </c>
      <c r="T74" s="1" t="s">
        <v>21</v>
      </c>
      <c r="U74" s="1" t="str">
        <f>IF(TBL_Employees[[#This Row],[Exit Date]]="","Employed","Resign")</f>
        <v>Employed</v>
      </c>
    </row>
    <row r="75" spans="1:21" x14ac:dyDescent="0.25">
      <c r="A75" t="s">
        <v>135</v>
      </c>
      <c r="B75" t="s">
        <v>1591</v>
      </c>
      <c r="C75" t="s">
        <v>42</v>
      </c>
      <c r="D75" t="s">
        <v>65</v>
      </c>
      <c r="E75" t="s">
        <v>44</v>
      </c>
      <c r="F75" t="s">
        <v>28</v>
      </c>
      <c r="G75" t="s">
        <v>24</v>
      </c>
      <c r="H75">
        <v>54</v>
      </c>
      <c r="I75" s="1">
        <v>42494</v>
      </c>
      <c r="J75" s="9">
        <f>DAY(TBL_Employees[[#This Row],[Hire Date]])</f>
        <v>4</v>
      </c>
      <c r="K75" s="9">
        <f>MONTH(TBL_Employees[[#This Row],[Hire Date]])</f>
        <v>5</v>
      </c>
      <c r="L75" s="9" t="str">
        <f>_xlfn.SWITCH(TBL_Employees[[#This Row],[Month]],1,"JAN",2,"FEB",3,"MAR",4,"APR",5,"MAY",6,"JUN",7,"JUL",8,"AUG",9,"SEP",10,"OCT",11,"NOV",12,"DES")</f>
        <v>MAY</v>
      </c>
      <c r="M75" s="11">
        <f>YEAR(TBL_Employees[[#This Row],[Hire Date]])</f>
        <v>2016</v>
      </c>
      <c r="N75" s="2">
        <v>93668</v>
      </c>
      <c r="O75" s="2" t="str">
        <f>_xlfn.SWITCH(TRUE(),TBL_Employees[[#This Row],[Annual Salary]]&gt;140000,"HIGH INCOME",AND(TBL_Employees[[#This Row],[Annual Salary]]&gt;=70000,TBL_Employees[[#This Row],[Annual Salary]]&lt;=140000),"MIDDLE INCOME",TBL_Employees[[#This Row],[Annual Salary]]&lt;70000,"LOW INCOME")</f>
        <v>MIDDLE INCOME</v>
      </c>
      <c r="P75" s="3">
        <v>0</v>
      </c>
      <c r="Q75" s="13">
        <f>TBL_Employees[[#This Row],[Bonus %]]*TBL_Employees[[#This Row],[Annual Salary]]</f>
        <v>0</v>
      </c>
      <c r="R75" t="s">
        <v>19</v>
      </c>
      <c r="S75" t="s">
        <v>20</v>
      </c>
      <c r="T75" s="1" t="s">
        <v>21</v>
      </c>
      <c r="U75" s="1" t="str">
        <f>IF(TBL_Employees[[#This Row],[Exit Date]]="","Employed","Resign")</f>
        <v>Employed</v>
      </c>
    </row>
    <row r="76" spans="1:21" x14ac:dyDescent="0.25">
      <c r="A76" t="s">
        <v>1600</v>
      </c>
      <c r="B76" t="s">
        <v>1601</v>
      </c>
      <c r="C76" t="s">
        <v>40</v>
      </c>
      <c r="D76" t="s">
        <v>65</v>
      </c>
      <c r="E76" t="s">
        <v>32</v>
      </c>
      <c r="F76" t="s">
        <v>17</v>
      </c>
      <c r="G76" t="s">
        <v>24</v>
      </c>
      <c r="H76">
        <v>60</v>
      </c>
      <c r="I76" s="1">
        <v>38121</v>
      </c>
      <c r="J76" s="9">
        <f>DAY(TBL_Employees[[#This Row],[Hire Date]])</f>
        <v>14</v>
      </c>
      <c r="K76" s="9">
        <f>MONTH(TBL_Employees[[#This Row],[Hire Date]])</f>
        <v>5</v>
      </c>
      <c r="L76" s="9" t="str">
        <f>_xlfn.SWITCH(TBL_Employees[[#This Row],[Month]],1,"JAN",2,"FEB",3,"MAR",4,"APR",5,"MAY",6,"JUN",7,"JUL",8,"AUG",9,"SEP",10,"OCT",11,"NOV",12,"DES")</f>
        <v>MAY</v>
      </c>
      <c r="M76" s="11">
        <f>YEAR(TBL_Employees[[#This Row],[Hire Date]])</f>
        <v>2004</v>
      </c>
      <c r="N76" s="2">
        <v>186378</v>
      </c>
      <c r="O76" s="2" t="str">
        <f>_xlfn.SWITCH(TRUE(),TBL_Employees[[#This Row],[Annual Salary]]&gt;140000,"HIGH INCOME",AND(TBL_Employees[[#This Row],[Annual Salary]]&gt;=70000,TBL_Employees[[#This Row],[Annual Salary]]&lt;=140000),"MIDDLE INCOME",TBL_Employees[[#This Row],[Annual Salary]]&lt;70000,"LOW INCOME")</f>
        <v>HIGH INCOME</v>
      </c>
      <c r="P76" s="3">
        <v>0.26</v>
      </c>
      <c r="Q76" s="13">
        <f>TBL_Employees[[#This Row],[Bonus %]]*TBL_Employees[[#This Row],[Annual Salary]]</f>
        <v>48458.28</v>
      </c>
      <c r="R76" t="s">
        <v>33</v>
      </c>
      <c r="S76" t="s">
        <v>80</v>
      </c>
      <c r="T76" s="1" t="s">
        <v>21</v>
      </c>
      <c r="U76" s="1" t="str">
        <f>IF(TBL_Employees[[#This Row],[Exit Date]]="","Employed","Resign")</f>
        <v>Employed</v>
      </c>
    </row>
    <row r="77" spans="1:21" x14ac:dyDescent="0.25">
      <c r="A77" t="s">
        <v>139</v>
      </c>
      <c r="B77" t="s">
        <v>1620</v>
      </c>
      <c r="C77" t="s">
        <v>40</v>
      </c>
      <c r="D77" t="s">
        <v>65</v>
      </c>
      <c r="E77" t="s">
        <v>16</v>
      </c>
      <c r="F77" t="s">
        <v>17</v>
      </c>
      <c r="G77" t="s">
        <v>18</v>
      </c>
      <c r="H77">
        <v>42</v>
      </c>
      <c r="I77" s="1">
        <v>39968</v>
      </c>
      <c r="J77" s="9">
        <f>DAY(TBL_Employees[[#This Row],[Hire Date]])</f>
        <v>4</v>
      </c>
      <c r="K77" s="9">
        <f>MONTH(TBL_Employees[[#This Row],[Hire Date]])</f>
        <v>6</v>
      </c>
      <c r="L77" s="9" t="str">
        <f>_xlfn.SWITCH(TBL_Employees[[#This Row],[Month]],1,"JAN",2,"FEB",3,"MAR",4,"APR",5,"MAY",6,"JUN",7,"JUL",8,"AUG",9,"SEP",10,"OCT",11,"NOV",12,"DES")</f>
        <v>JUN</v>
      </c>
      <c r="M77" s="11">
        <f>YEAR(TBL_Employees[[#This Row],[Hire Date]])</f>
        <v>2009</v>
      </c>
      <c r="N77" s="2">
        <v>174099</v>
      </c>
      <c r="O77" s="2" t="str">
        <f>_xlfn.SWITCH(TRUE(),TBL_Employees[[#This Row],[Annual Salary]]&gt;140000,"HIGH INCOME",AND(TBL_Employees[[#This Row],[Annual Salary]]&gt;=70000,TBL_Employees[[#This Row],[Annual Salary]]&lt;=140000),"MIDDLE INCOME",TBL_Employees[[#This Row],[Annual Salary]]&lt;70000,"LOW INCOME")</f>
        <v>HIGH INCOME</v>
      </c>
      <c r="P77" s="3">
        <v>0.26</v>
      </c>
      <c r="Q77" s="13">
        <f>TBL_Employees[[#This Row],[Bonus %]]*TBL_Employees[[#This Row],[Annual Salary]]</f>
        <v>45265.74</v>
      </c>
      <c r="R77" t="s">
        <v>19</v>
      </c>
      <c r="S77" t="s">
        <v>25</v>
      </c>
      <c r="T77" s="1" t="s">
        <v>21</v>
      </c>
      <c r="U77" s="1" t="str">
        <f>IF(TBL_Employees[[#This Row],[Exit Date]]="","Employed","Resign")</f>
        <v>Employed</v>
      </c>
    </row>
    <row r="78" spans="1:21" x14ac:dyDescent="0.25">
      <c r="A78" t="s">
        <v>1636</v>
      </c>
      <c r="B78" t="s">
        <v>1637</v>
      </c>
      <c r="C78" t="s">
        <v>64</v>
      </c>
      <c r="D78" t="s">
        <v>65</v>
      </c>
      <c r="E78" t="s">
        <v>16</v>
      </c>
      <c r="F78" t="s">
        <v>28</v>
      </c>
      <c r="G78" t="s">
        <v>24</v>
      </c>
      <c r="H78">
        <v>43</v>
      </c>
      <c r="I78" s="1">
        <v>41680</v>
      </c>
      <c r="J78" s="9">
        <f>DAY(TBL_Employees[[#This Row],[Hire Date]])</f>
        <v>10</v>
      </c>
      <c r="K78" s="9">
        <f>MONTH(TBL_Employees[[#This Row],[Hire Date]])</f>
        <v>2</v>
      </c>
      <c r="L78" s="9" t="str">
        <f>_xlfn.SWITCH(TBL_Employees[[#This Row],[Month]],1,"JAN",2,"FEB",3,"MAR",4,"APR",5,"MAY",6,"JUN",7,"JUL",8,"AUG",9,"SEP",10,"OCT",11,"NOV",12,"DES")</f>
        <v>FEB</v>
      </c>
      <c r="M78" s="11">
        <f>YEAR(TBL_Employees[[#This Row],[Hire Date]])</f>
        <v>2014</v>
      </c>
      <c r="N78" s="2">
        <v>58875</v>
      </c>
      <c r="O78" s="2" t="str">
        <f>_xlfn.SWITCH(TRUE(),TBL_Employees[[#This Row],[Annual Salary]]&gt;140000,"HIGH INCOME",AND(TBL_Employees[[#This Row],[Annual Salary]]&gt;=70000,TBL_Employees[[#This Row],[Annual Salary]]&lt;=140000),"MIDDLE INCOME",TBL_Employees[[#This Row],[Annual Salary]]&lt;70000,"LOW INCOME")</f>
        <v>LOW INCOME</v>
      </c>
      <c r="P78" s="3">
        <v>0</v>
      </c>
      <c r="Q78" s="13">
        <f>TBL_Employees[[#This Row],[Bonus %]]*TBL_Employees[[#This Row],[Annual Salary]]</f>
        <v>0</v>
      </c>
      <c r="R78" t="s">
        <v>33</v>
      </c>
      <c r="S78" t="s">
        <v>34</v>
      </c>
      <c r="T78" s="1" t="s">
        <v>21</v>
      </c>
      <c r="U78" s="1" t="str">
        <f>IF(TBL_Employees[[#This Row],[Exit Date]]="","Employed","Resign")</f>
        <v>Employed</v>
      </c>
    </row>
    <row r="79" spans="1:21" x14ac:dyDescent="0.25">
      <c r="A79" t="s">
        <v>1675</v>
      </c>
      <c r="B79" t="s">
        <v>1676</v>
      </c>
      <c r="C79" t="s">
        <v>14</v>
      </c>
      <c r="D79" t="s">
        <v>65</v>
      </c>
      <c r="E79" t="s">
        <v>36</v>
      </c>
      <c r="F79" t="s">
        <v>28</v>
      </c>
      <c r="G79" t="s">
        <v>24</v>
      </c>
      <c r="H79">
        <v>64</v>
      </c>
      <c r="I79" s="1">
        <v>41362</v>
      </c>
      <c r="J79" s="9">
        <f>DAY(TBL_Employees[[#This Row],[Hire Date]])</f>
        <v>29</v>
      </c>
      <c r="K79" s="9">
        <f>MONTH(TBL_Employees[[#This Row],[Hire Date]])</f>
        <v>3</v>
      </c>
      <c r="L79" s="9" t="str">
        <f>_xlfn.SWITCH(TBL_Employees[[#This Row],[Month]],1,"JAN",2,"FEB",3,"MAR",4,"APR",5,"MAY",6,"JUN",7,"JUL",8,"AUG",9,"SEP",10,"OCT",11,"NOV",12,"DES")</f>
        <v>MAR</v>
      </c>
      <c r="M79" s="11">
        <f>YEAR(TBL_Employees[[#This Row],[Hire Date]])</f>
        <v>2013</v>
      </c>
      <c r="N79" s="2">
        <v>252325</v>
      </c>
      <c r="O79" s="2" t="str">
        <f>_xlfn.SWITCH(TRUE(),TBL_Employees[[#This Row],[Annual Salary]]&gt;140000,"HIGH INCOME",AND(TBL_Employees[[#This Row],[Annual Salary]]&gt;=70000,TBL_Employees[[#This Row],[Annual Salary]]&lt;=140000),"MIDDLE INCOME",TBL_Employees[[#This Row],[Annual Salary]]&lt;70000,"LOW INCOME")</f>
        <v>HIGH INCOME</v>
      </c>
      <c r="P79" s="3">
        <v>0.4</v>
      </c>
      <c r="Q79" s="13">
        <f>TBL_Employees[[#This Row],[Bonus %]]*TBL_Employees[[#This Row],[Annual Salary]]</f>
        <v>100930</v>
      </c>
      <c r="R79" t="s">
        <v>19</v>
      </c>
      <c r="S79" t="s">
        <v>29</v>
      </c>
      <c r="T79" s="1" t="s">
        <v>21</v>
      </c>
      <c r="U79" s="1" t="str">
        <f>IF(TBL_Employees[[#This Row],[Exit Date]]="","Employed","Resign")</f>
        <v>Employed</v>
      </c>
    </row>
    <row r="80" spans="1:21" x14ac:dyDescent="0.25">
      <c r="A80" t="s">
        <v>1679</v>
      </c>
      <c r="B80" t="s">
        <v>1680</v>
      </c>
      <c r="C80" t="s">
        <v>14</v>
      </c>
      <c r="D80" t="s">
        <v>65</v>
      </c>
      <c r="E80" t="s">
        <v>32</v>
      </c>
      <c r="F80" t="s">
        <v>17</v>
      </c>
      <c r="G80" t="s">
        <v>24</v>
      </c>
      <c r="H80">
        <v>47</v>
      </c>
      <c r="I80" s="1">
        <v>44556</v>
      </c>
      <c r="J80" s="9">
        <f>DAY(TBL_Employees[[#This Row],[Hire Date]])</f>
        <v>26</v>
      </c>
      <c r="K80" s="9">
        <f>MONTH(TBL_Employees[[#This Row],[Hire Date]])</f>
        <v>12</v>
      </c>
      <c r="L80" s="9" t="str">
        <f>_xlfn.SWITCH(TBL_Employees[[#This Row],[Month]],1,"JAN",2,"FEB",3,"MAR",4,"APR",5,"MAY",6,"JUN",7,"JUL",8,"AUG",9,"SEP",10,"OCT",11,"NOV",12,"DES")</f>
        <v>DES</v>
      </c>
      <c r="M80" s="11">
        <f>YEAR(TBL_Employees[[#This Row],[Hire Date]])</f>
        <v>2021</v>
      </c>
      <c r="N80" s="2">
        <v>243568</v>
      </c>
      <c r="O80" s="2" t="str">
        <f>_xlfn.SWITCH(TRUE(),TBL_Employees[[#This Row],[Annual Salary]]&gt;140000,"HIGH INCOME",AND(TBL_Employees[[#This Row],[Annual Salary]]&gt;=70000,TBL_Employees[[#This Row],[Annual Salary]]&lt;=140000),"MIDDLE INCOME",TBL_Employees[[#This Row],[Annual Salary]]&lt;70000,"LOW INCOME")</f>
        <v>HIGH INCOME</v>
      </c>
      <c r="P80" s="3">
        <v>0.33</v>
      </c>
      <c r="Q80" s="13">
        <f>TBL_Employees[[#This Row],[Bonus %]]*TBL_Employees[[#This Row],[Annual Salary]]</f>
        <v>80377.440000000002</v>
      </c>
      <c r="R80" t="s">
        <v>19</v>
      </c>
      <c r="S80" t="s">
        <v>25</v>
      </c>
      <c r="T80" s="1" t="s">
        <v>21</v>
      </c>
      <c r="U80" s="1" t="str">
        <f>IF(TBL_Employees[[#This Row],[Exit Date]]="","Employed","Resign")</f>
        <v>Employed</v>
      </c>
    </row>
    <row r="81" spans="1:21" x14ac:dyDescent="0.25">
      <c r="A81" t="s">
        <v>1689</v>
      </c>
      <c r="B81" t="s">
        <v>1690</v>
      </c>
      <c r="C81" t="s">
        <v>42</v>
      </c>
      <c r="D81" t="s">
        <v>65</v>
      </c>
      <c r="E81" t="s">
        <v>44</v>
      </c>
      <c r="F81" t="s">
        <v>17</v>
      </c>
      <c r="G81" t="s">
        <v>18</v>
      </c>
      <c r="H81">
        <v>38</v>
      </c>
      <c r="I81" s="1">
        <v>44036</v>
      </c>
      <c r="J81" s="9">
        <f>DAY(TBL_Employees[[#This Row],[Hire Date]])</f>
        <v>24</v>
      </c>
      <c r="K81" s="9">
        <f>MONTH(TBL_Employees[[#This Row],[Hire Date]])</f>
        <v>7</v>
      </c>
      <c r="L81" s="9" t="str">
        <f>_xlfn.SWITCH(TBL_Employees[[#This Row],[Month]],1,"JAN",2,"FEB",3,"MAR",4,"APR",5,"MAY",6,"JUN",7,"JUL",8,"AUG",9,"SEP",10,"OCT",11,"NOV",12,"DES")</f>
        <v>JUL</v>
      </c>
      <c r="M81" s="11">
        <f>YEAR(TBL_Employees[[#This Row],[Hire Date]])</f>
        <v>2020</v>
      </c>
      <c r="N81" s="2">
        <v>89390</v>
      </c>
      <c r="O81" s="2" t="str">
        <f>_xlfn.SWITCH(TRUE(),TBL_Employees[[#This Row],[Annual Salary]]&gt;140000,"HIGH INCOME",AND(TBL_Employees[[#This Row],[Annual Salary]]&gt;=70000,TBL_Employees[[#This Row],[Annual Salary]]&lt;=140000),"MIDDLE INCOME",TBL_Employees[[#This Row],[Annual Salary]]&lt;70000,"LOW INCOME")</f>
        <v>MIDDLE INCOME</v>
      </c>
      <c r="P81" s="3">
        <v>0</v>
      </c>
      <c r="Q81" s="13">
        <f>TBL_Employees[[#This Row],[Bonus %]]*TBL_Employees[[#This Row],[Annual Salary]]</f>
        <v>0</v>
      </c>
      <c r="R81" t="s">
        <v>19</v>
      </c>
      <c r="S81" t="s">
        <v>63</v>
      </c>
      <c r="T81" s="1" t="s">
        <v>21</v>
      </c>
      <c r="U81" s="1" t="str">
        <f>IF(TBL_Employees[[#This Row],[Exit Date]]="","Employed","Resign")</f>
        <v>Employed</v>
      </c>
    </row>
    <row r="82" spans="1:21" x14ac:dyDescent="0.25">
      <c r="A82" t="s">
        <v>1532</v>
      </c>
      <c r="B82" t="s">
        <v>67</v>
      </c>
      <c r="C82" t="s">
        <v>42</v>
      </c>
      <c r="D82" t="s">
        <v>65</v>
      </c>
      <c r="E82" t="s">
        <v>44</v>
      </c>
      <c r="F82" t="s">
        <v>28</v>
      </c>
      <c r="G82" t="s">
        <v>51</v>
      </c>
      <c r="H82">
        <v>62</v>
      </c>
      <c r="I82" s="1">
        <v>40591</v>
      </c>
      <c r="J82" s="9">
        <f>DAY(TBL_Employees[[#This Row],[Hire Date]])</f>
        <v>17</v>
      </c>
      <c r="K82" s="9">
        <f>MONTH(TBL_Employees[[#This Row],[Hire Date]])</f>
        <v>2</v>
      </c>
      <c r="L82" s="9" t="str">
        <f>_xlfn.SWITCH(TBL_Employees[[#This Row],[Month]],1,"JAN",2,"FEB",3,"MAR",4,"APR",5,"MAY",6,"JUN",7,"JUL",8,"AUG",9,"SEP",10,"OCT",11,"NOV",12,"DES")</f>
        <v>FEB</v>
      </c>
      <c r="M82" s="11">
        <f>YEAR(TBL_Employees[[#This Row],[Hire Date]])</f>
        <v>2011</v>
      </c>
      <c r="N82" s="2">
        <v>94422</v>
      </c>
      <c r="O82" s="2" t="str">
        <f>_xlfn.SWITCH(TRUE(),TBL_Employees[[#This Row],[Annual Salary]]&gt;140000,"HIGH INCOME",AND(TBL_Employees[[#This Row],[Annual Salary]]&gt;=70000,TBL_Employees[[#This Row],[Annual Salary]]&lt;=140000),"MIDDLE INCOME",TBL_Employees[[#This Row],[Annual Salary]]&lt;70000,"LOW INCOME")</f>
        <v>MIDDLE INCOME</v>
      </c>
      <c r="P82" s="3">
        <v>0</v>
      </c>
      <c r="Q82" s="13">
        <f>TBL_Employees[[#This Row],[Bonus %]]*TBL_Employees[[#This Row],[Annual Salary]]</f>
        <v>0</v>
      </c>
      <c r="R82" t="s">
        <v>19</v>
      </c>
      <c r="S82" t="s">
        <v>39</v>
      </c>
      <c r="T82" s="1" t="s">
        <v>21</v>
      </c>
      <c r="U82" s="1" t="str">
        <f>IF(TBL_Employees[[#This Row],[Exit Date]]="","Employed","Resign")</f>
        <v>Employed</v>
      </c>
    </row>
    <row r="83" spans="1:21" x14ac:dyDescent="0.25">
      <c r="A83" t="s">
        <v>1765</v>
      </c>
      <c r="B83" t="s">
        <v>1766</v>
      </c>
      <c r="C83" t="s">
        <v>40</v>
      </c>
      <c r="D83" t="s">
        <v>65</v>
      </c>
      <c r="E83" t="s">
        <v>16</v>
      </c>
      <c r="F83" t="s">
        <v>17</v>
      </c>
      <c r="G83" t="s">
        <v>18</v>
      </c>
      <c r="H83">
        <v>35</v>
      </c>
      <c r="I83" s="1">
        <v>42912</v>
      </c>
      <c r="J83" s="9">
        <f>DAY(TBL_Employees[[#This Row],[Hire Date]])</f>
        <v>26</v>
      </c>
      <c r="K83" s="9">
        <f>MONTH(TBL_Employees[[#This Row],[Hire Date]])</f>
        <v>6</v>
      </c>
      <c r="L83" s="9" t="str">
        <f>_xlfn.SWITCH(TBL_Employees[[#This Row],[Month]],1,"JAN",2,"FEB",3,"MAR",4,"APR",5,"MAY",6,"JUN",7,"JUL",8,"AUG",9,"SEP",10,"OCT",11,"NOV",12,"DES")</f>
        <v>JUN</v>
      </c>
      <c r="M83" s="11">
        <f>YEAR(TBL_Employees[[#This Row],[Hire Date]])</f>
        <v>2017</v>
      </c>
      <c r="N83" s="2">
        <v>161269</v>
      </c>
      <c r="O83" s="2" t="str">
        <f>_xlfn.SWITCH(TRUE(),TBL_Employees[[#This Row],[Annual Salary]]&gt;140000,"HIGH INCOME",AND(TBL_Employees[[#This Row],[Annual Salary]]&gt;=70000,TBL_Employees[[#This Row],[Annual Salary]]&lt;=140000),"MIDDLE INCOME",TBL_Employees[[#This Row],[Annual Salary]]&lt;70000,"LOW INCOME")</f>
        <v>HIGH INCOME</v>
      </c>
      <c r="P83" s="3">
        <v>0.27</v>
      </c>
      <c r="Q83" s="13">
        <f>TBL_Employees[[#This Row],[Bonus %]]*TBL_Employees[[#This Row],[Annual Salary]]</f>
        <v>43542.630000000005</v>
      </c>
      <c r="R83" t="s">
        <v>19</v>
      </c>
      <c r="S83" t="s">
        <v>45</v>
      </c>
      <c r="T83" s="1" t="s">
        <v>21</v>
      </c>
      <c r="U83" s="1" t="str">
        <f>IF(TBL_Employees[[#This Row],[Exit Date]]="","Employed","Resign")</f>
        <v>Employed</v>
      </c>
    </row>
    <row r="84" spans="1:21" x14ac:dyDescent="0.25">
      <c r="A84" t="s">
        <v>1792</v>
      </c>
      <c r="B84" t="s">
        <v>1793</v>
      </c>
      <c r="C84" t="s">
        <v>42</v>
      </c>
      <c r="D84" t="s">
        <v>65</v>
      </c>
      <c r="E84" t="s">
        <v>16</v>
      </c>
      <c r="F84" t="s">
        <v>28</v>
      </c>
      <c r="G84" t="s">
        <v>24</v>
      </c>
      <c r="H84">
        <v>50</v>
      </c>
      <c r="I84" s="1">
        <v>40109</v>
      </c>
      <c r="J84" s="9">
        <f>DAY(TBL_Employees[[#This Row],[Hire Date]])</f>
        <v>23</v>
      </c>
      <c r="K84" s="9">
        <f>MONTH(TBL_Employees[[#This Row],[Hire Date]])</f>
        <v>10</v>
      </c>
      <c r="L84" s="9" t="str">
        <f>_xlfn.SWITCH(TBL_Employees[[#This Row],[Month]],1,"JAN",2,"FEB",3,"MAR",4,"APR",5,"MAY",6,"JUN",7,"JUL",8,"AUG",9,"SEP",10,"OCT",11,"NOV",12,"DES")</f>
        <v>OCT</v>
      </c>
      <c r="M84" s="11">
        <f>YEAR(TBL_Employees[[#This Row],[Hire Date]])</f>
        <v>2009</v>
      </c>
      <c r="N84" s="2">
        <v>79447</v>
      </c>
      <c r="O84" s="2" t="str">
        <f>_xlfn.SWITCH(TRUE(),TBL_Employees[[#This Row],[Annual Salary]]&gt;140000,"HIGH INCOME",AND(TBL_Employees[[#This Row],[Annual Salary]]&gt;=70000,TBL_Employees[[#This Row],[Annual Salary]]&lt;=140000),"MIDDLE INCOME",TBL_Employees[[#This Row],[Annual Salary]]&lt;70000,"LOW INCOME")</f>
        <v>MIDDLE INCOME</v>
      </c>
      <c r="P84" s="3">
        <v>0</v>
      </c>
      <c r="Q84" s="13">
        <f>TBL_Employees[[#This Row],[Bonus %]]*TBL_Employees[[#This Row],[Annual Salary]]</f>
        <v>0</v>
      </c>
      <c r="R84" t="s">
        <v>33</v>
      </c>
      <c r="S84" t="s">
        <v>74</v>
      </c>
      <c r="T84" s="1" t="s">
        <v>21</v>
      </c>
      <c r="U84" s="1" t="str">
        <f>IF(TBL_Employees[[#This Row],[Exit Date]]="","Employed","Resign")</f>
        <v>Employed</v>
      </c>
    </row>
    <row r="85" spans="1:21" x14ac:dyDescent="0.25">
      <c r="A85" t="s">
        <v>134</v>
      </c>
      <c r="B85" t="s">
        <v>1830</v>
      </c>
      <c r="C85" t="s">
        <v>62</v>
      </c>
      <c r="D85" t="s">
        <v>65</v>
      </c>
      <c r="E85" t="s">
        <v>16</v>
      </c>
      <c r="F85" t="s">
        <v>28</v>
      </c>
      <c r="G85" t="s">
        <v>18</v>
      </c>
      <c r="H85">
        <v>44</v>
      </c>
      <c r="I85" s="1">
        <v>37296</v>
      </c>
      <c r="J85" s="9">
        <f>DAY(TBL_Employees[[#This Row],[Hire Date]])</f>
        <v>9</v>
      </c>
      <c r="K85" s="9">
        <f>MONTH(TBL_Employees[[#This Row],[Hire Date]])</f>
        <v>2</v>
      </c>
      <c r="L85" s="9" t="str">
        <f>_xlfn.SWITCH(TBL_Employees[[#This Row],[Month]],1,"JAN",2,"FEB",3,"MAR",4,"APR",5,"MAY",6,"JUN",7,"JUL",8,"AUG",9,"SEP",10,"OCT",11,"NOV",12,"DES")</f>
        <v>FEB</v>
      </c>
      <c r="M85" s="11">
        <f>YEAR(TBL_Employees[[#This Row],[Hire Date]])</f>
        <v>2002</v>
      </c>
      <c r="N85" s="2">
        <v>117545</v>
      </c>
      <c r="O85" s="2" t="str">
        <f>_xlfn.SWITCH(TRUE(),TBL_Employees[[#This Row],[Annual Salary]]&gt;140000,"HIGH INCOME",AND(TBL_Employees[[#This Row],[Annual Salary]]&gt;=70000,TBL_Employees[[#This Row],[Annual Salary]]&lt;=140000),"MIDDLE INCOME",TBL_Employees[[#This Row],[Annual Salary]]&lt;70000,"LOW INCOME")</f>
        <v>MIDDLE INCOME</v>
      </c>
      <c r="P85" s="3">
        <v>0.06</v>
      </c>
      <c r="Q85" s="13">
        <f>TBL_Employees[[#This Row],[Bonus %]]*TBL_Employees[[#This Row],[Annual Salary]]</f>
        <v>7052.7</v>
      </c>
      <c r="R85" t="s">
        <v>19</v>
      </c>
      <c r="S85" t="s">
        <v>39</v>
      </c>
      <c r="T85" s="1" t="s">
        <v>21</v>
      </c>
      <c r="U85" s="1" t="str">
        <f>IF(TBL_Employees[[#This Row],[Exit Date]]="","Employed","Resign")</f>
        <v>Employed</v>
      </c>
    </row>
    <row r="86" spans="1:21" x14ac:dyDescent="0.25">
      <c r="A86" t="s">
        <v>1833</v>
      </c>
      <c r="B86" t="s">
        <v>1834</v>
      </c>
      <c r="C86" t="s">
        <v>68</v>
      </c>
      <c r="D86" t="s">
        <v>65</v>
      </c>
      <c r="E86" t="s">
        <v>32</v>
      </c>
      <c r="F86" t="s">
        <v>17</v>
      </c>
      <c r="G86" t="s">
        <v>51</v>
      </c>
      <c r="H86">
        <v>26</v>
      </c>
      <c r="I86" s="1">
        <v>43489</v>
      </c>
      <c r="J86" s="9">
        <f>DAY(TBL_Employees[[#This Row],[Hire Date]])</f>
        <v>24</v>
      </c>
      <c r="K86" s="9">
        <f>MONTH(TBL_Employees[[#This Row],[Hire Date]])</f>
        <v>1</v>
      </c>
      <c r="L86" s="9" t="str">
        <f>_xlfn.SWITCH(TBL_Employees[[#This Row],[Month]],1,"JAN",2,"FEB",3,"MAR",4,"APR",5,"MAY",6,"JUN",7,"JUL",8,"AUG",9,"SEP",10,"OCT",11,"NOV",12,"DES")</f>
        <v>JAN</v>
      </c>
      <c r="M86" s="11">
        <f>YEAR(TBL_Employees[[#This Row],[Hire Date]])</f>
        <v>2019</v>
      </c>
      <c r="N86" s="2">
        <v>55767</v>
      </c>
      <c r="O86" s="2" t="str">
        <f>_xlfn.SWITCH(TRUE(),TBL_Employees[[#This Row],[Annual Salary]]&gt;140000,"HIGH INCOME",AND(TBL_Employees[[#This Row],[Annual Salary]]&gt;=70000,TBL_Employees[[#This Row],[Annual Salary]]&lt;=140000),"MIDDLE INCOME",TBL_Employees[[#This Row],[Annual Salary]]&lt;70000,"LOW INCOME")</f>
        <v>LOW INCOME</v>
      </c>
      <c r="P86" s="3">
        <v>0</v>
      </c>
      <c r="Q86" s="13">
        <f>TBL_Employees[[#This Row],[Bonus %]]*TBL_Employees[[#This Row],[Annual Salary]]</f>
        <v>0</v>
      </c>
      <c r="R86" t="s">
        <v>19</v>
      </c>
      <c r="S86" t="s">
        <v>39</v>
      </c>
      <c r="T86" s="1" t="s">
        <v>21</v>
      </c>
      <c r="U86" s="1" t="str">
        <f>IF(TBL_Employees[[#This Row],[Exit Date]]="","Employed","Resign")</f>
        <v>Employed</v>
      </c>
    </row>
    <row r="87" spans="1:21" x14ac:dyDescent="0.25">
      <c r="A87" t="s">
        <v>1877</v>
      </c>
      <c r="B87" t="s">
        <v>1878</v>
      </c>
      <c r="C87" t="s">
        <v>62</v>
      </c>
      <c r="D87" t="s">
        <v>65</v>
      </c>
      <c r="E87" t="s">
        <v>36</v>
      </c>
      <c r="F87" t="s">
        <v>17</v>
      </c>
      <c r="G87" t="s">
        <v>18</v>
      </c>
      <c r="H87">
        <v>34</v>
      </c>
      <c r="I87" s="1">
        <v>41915</v>
      </c>
      <c r="J87" s="9">
        <f>DAY(TBL_Employees[[#This Row],[Hire Date]])</f>
        <v>3</v>
      </c>
      <c r="K87" s="9">
        <f>MONTH(TBL_Employees[[#This Row],[Hire Date]])</f>
        <v>10</v>
      </c>
      <c r="L87" s="9" t="str">
        <f>_xlfn.SWITCH(TBL_Employees[[#This Row],[Month]],1,"JAN",2,"FEB",3,"MAR",4,"APR",5,"MAY",6,"JUN",7,"JUL",8,"AUG",9,"SEP",10,"OCT",11,"NOV",12,"DES")</f>
        <v>OCT</v>
      </c>
      <c r="M87" s="11">
        <f>YEAR(TBL_Employees[[#This Row],[Hire Date]])</f>
        <v>2014</v>
      </c>
      <c r="N87" s="2">
        <v>103707</v>
      </c>
      <c r="O87" s="2" t="str">
        <f>_xlfn.SWITCH(TRUE(),TBL_Employees[[#This Row],[Annual Salary]]&gt;140000,"HIGH INCOME",AND(TBL_Employees[[#This Row],[Annual Salary]]&gt;=70000,TBL_Employees[[#This Row],[Annual Salary]]&lt;=140000),"MIDDLE INCOME",TBL_Employees[[#This Row],[Annual Salary]]&lt;70000,"LOW INCOME")</f>
        <v>MIDDLE INCOME</v>
      </c>
      <c r="P87" s="3">
        <v>0.09</v>
      </c>
      <c r="Q87" s="13">
        <f>TBL_Employees[[#This Row],[Bonus %]]*TBL_Employees[[#This Row],[Annual Salary]]</f>
        <v>9333.6299999999992</v>
      </c>
      <c r="R87" t="s">
        <v>19</v>
      </c>
      <c r="S87" t="s">
        <v>29</v>
      </c>
      <c r="T87" s="1" t="s">
        <v>21</v>
      </c>
      <c r="U87" s="1" t="str">
        <f>IF(TBL_Employees[[#This Row],[Exit Date]]="","Employed","Resign")</f>
        <v>Employed</v>
      </c>
    </row>
    <row r="88" spans="1:21" x14ac:dyDescent="0.25">
      <c r="A88" t="s">
        <v>1879</v>
      </c>
      <c r="B88" t="s">
        <v>1880</v>
      </c>
      <c r="C88" t="s">
        <v>14</v>
      </c>
      <c r="D88" t="s">
        <v>65</v>
      </c>
      <c r="E88" t="s">
        <v>44</v>
      </c>
      <c r="F88" t="s">
        <v>17</v>
      </c>
      <c r="G88" t="s">
        <v>18</v>
      </c>
      <c r="H88">
        <v>41</v>
      </c>
      <c r="I88" s="1">
        <v>41130</v>
      </c>
      <c r="J88" s="9">
        <f>DAY(TBL_Employees[[#This Row],[Hire Date]])</f>
        <v>9</v>
      </c>
      <c r="K88" s="9">
        <f>MONTH(TBL_Employees[[#This Row],[Hire Date]])</f>
        <v>8</v>
      </c>
      <c r="L88" s="9" t="str">
        <f>_xlfn.SWITCH(TBL_Employees[[#This Row],[Month]],1,"JAN",2,"FEB",3,"MAR",4,"APR",5,"MAY",6,"JUN",7,"JUL",8,"AUG",9,"SEP",10,"OCT",11,"NOV",12,"DES")</f>
        <v>AUG</v>
      </c>
      <c r="M88" s="11">
        <f>YEAR(TBL_Employees[[#This Row],[Hire Date]])</f>
        <v>2012</v>
      </c>
      <c r="N88" s="2">
        <v>245360</v>
      </c>
      <c r="O88" s="2" t="str">
        <f>_xlfn.SWITCH(TRUE(),TBL_Employees[[#This Row],[Annual Salary]]&gt;140000,"HIGH INCOME",AND(TBL_Employees[[#This Row],[Annual Salary]]&gt;=70000,TBL_Employees[[#This Row],[Annual Salary]]&lt;=140000),"MIDDLE INCOME",TBL_Employees[[#This Row],[Annual Salary]]&lt;70000,"LOW INCOME")</f>
        <v>HIGH INCOME</v>
      </c>
      <c r="P88" s="3">
        <v>0.37</v>
      </c>
      <c r="Q88" s="13">
        <f>TBL_Employees[[#This Row],[Bonus %]]*TBL_Employees[[#This Row],[Annual Salary]]</f>
        <v>90783.2</v>
      </c>
      <c r="R88" t="s">
        <v>19</v>
      </c>
      <c r="S88" t="s">
        <v>25</v>
      </c>
      <c r="T88" s="1" t="s">
        <v>21</v>
      </c>
      <c r="U88" s="1" t="str">
        <f>IF(TBL_Employees[[#This Row],[Exit Date]]="","Employed","Resign")</f>
        <v>Employed</v>
      </c>
    </row>
    <row r="89" spans="1:21" x14ac:dyDescent="0.25">
      <c r="A89" t="s">
        <v>1892</v>
      </c>
      <c r="B89" t="s">
        <v>1443</v>
      </c>
      <c r="C89" t="s">
        <v>68</v>
      </c>
      <c r="D89" t="s">
        <v>65</v>
      </c>
      <c r="E89" t="s">
        <v>44</v>
      </c>
      <c r="F89" t="s">
        <v>28</v>
      </c>
      <c r="G89" t="s">
        <v>18</v>
      </c>
      <c r="H89">
        <v>49</v>
      </c>
      <c r="I89" s="1">
        <v>40894</v>
      </c>
      <c r="J89" s="9">
        <f>DAY(TBL_Employees[[#This Row],[Hire Date]])</f>
        <v>17</v>
      </c>
      <c r="K89" s="9">
        <f>MONTH(TBL_Employees[[#This Row],[Hire Date]])</f>
        <v>12</v>
      </c>
      <c r="L89" s="9" t="str">
        <f>_xlfn.SWITCH(TBL_Employees[[#This Row],[Month]],1,"JAN",2,"FEB",3,"MAR",4,"APR",5,"MAY",6,"JUN",7,"JUL",8,"AUG",9,"SEP",10,"OCT",11,"NOV",12,"DES")</f>
        <v>DES</v>
      </c>
      <c r="M89" s="11">
        <f>YEAR(TBL_Employees[[#This Row],[Hire Date]])</f>
        <v>2011</v>
      </c>
      <c r="N89" s="2">
        <v>56878</v>
      </c>
      <c r="O89" s="2" t="str">
        <f>_xlfn.SWITCH(TRUE(),TBL_Employees[[#This Row],[Annual Salary]]&gt;140000,"HIGH INCOME",AND(TBL_Employees[[#This Row],[Annual Salary]]&gt;=70000,TBL_Employees[[#This Row],[Annual Salary]]&lt;=140000),"MIDDLE INCOME",TBL_Employees[[#This Row],[Annual Salary]]&lt;70000,"LOW INCOME")</f>
        <v>LOW INCOME</v>
      </c>
      <c r="P89" s="3">
        <v>0</v>
      </c>
      <c r="Q89" s="13">
        <f>TBL_Employees[[#This Row],[Bonus %]]*TBL_Employees[[#This Row],[Annual Salary]]</f>
        <v>0</v>
      </c>
      <c r="R89" t="s">
        <v>19</v>
      </c>
      <c r="S89" t="s">
        <v>63</v>
      </c>
      <c r="T89" s="1" t="s">
        <v>21</v>
      </c>
      <c r="U89" s="1" t="str">
        <f>IF(TBL_Employees[[#This Row],[Exit Date]]="","Employed","Resign")</f>
        <v>Employed</v>
      </c>
    </row>
    <row r="90" spans="1:21" x14ac:dyDescent="0.25">
      <c r="A90" t="s">
        <v>1899</v>
      </c>
      <c r="B90" t="s">
        <v>1900</v>
      </c>
      <c r="C90" t="s">
        <v>68</v>
      </c>
      <c r="D90" t="s">
        <v>65</v>
      </c>
      <c r="E90" t="s">
        <v>36</v>
      </c>
      <c r="F90" t="s">
        <v>28</v>
      </c>
      <c r="G90" t="s">
        <v>24</v>
      </c>
      <c r="H90">
        <v>29</v>
      </c>
      <c r="I90" s="1">
        <v>42602</v>
      </c>
      <c r="J90" s="9">
        <f>DAY(TBL_Employees[[#This Row],[Hire Date]])</f>
        <v>20</v>
      </c>
      <c r="K90" s="9">
        <f>MONTH(TBL_Employees[[#This Row],[Hire Date]])</f>
        <v>8</v>
      </c>
      <c r="L90" s="9" t="str">
        <f>_xlfn.SWITCH(TBL_Employees[[#This Row],[Month]],1,"JAN",2,"FEB",3,"MAR",4,"APR",5,"MAY",6,"JUN",7,"JUL",8,"AUG",9,"SEP",10,"OCT",11,"NOV",12,"DES")</f>
        <v>AUG</v>
      </c>
      <c r="M90" s="11">
        <f>YEAR(TBL_Employees[[#This Row],[Hire Date]])</f>
        <v>2016</v>
      </c>
      <c r="N90" s="2">
        <v>58703</v>
      </c>
      <c r="O90" s="2" t="str">
        <f>_xlfn.SWITCH(TRUE(),TBL_Employees[[#This Row],[Annual Salary]]&gt;140000,"HIGH INCOME",AND(TBL_Employees[[#This Row],[Annual Salary]]&gt;=70000,TBL_Employees[[#This Row],[Annual Salary]]&lt;=140000),"MIDDLE INCOME",TBL_Employees[[#This Row],[Annual Salary]]&lt;70000,"LOW INCOME")</f>
        <v>LOW INCOME</v>
      </c>
      <c r="P90" s="3">
        <v>0</v>
      </c>
      <c r="Q90" s="13">
        <f>TBL_Employees[[#This Row],[Bonus %]]*TBL_Employees[[#This Row],[Annual Salary]]</f>
        <v>0</v>
      </c>
      <c r="R90" t="s">
        <v>19</v>
      </c>
      <c r="S90" t="s">
        <v>29</v>
      </c>
      <c r="T90" s="1" t="s">
        <v>21</v>
      </c>
      <c r="U90" s="1" t="str">
        <f>IF(TBL_Employees[[#This Row],[Exit Date]]="","Employed","Resign")</f>
        <v>Employed</v>
      </c>
    </row>
    <row r="91" spans="1:21" x14ac:dyDescent="0.25">
      <c r="A91" t="s">
        <v>1297</v>
      </c>
      <c r="B91" t="s">
        <v>1915</v>
      </c>
      <c r="C91" t="s">
        <v>42</v>
      </c>
      <c r="D91" t="s">
        <v>65</v>
      </c>
      <c r="E91" t="s">
        <v>36</v>
      </c>
      <c r="F91" t="s">
        <v>17</v>
      </c>
      <c r="G91" t="s">
        <v>24</v>
      </c>
      <c r="H91">
        <v>44</v>
      </c>
      <c r="I91" s="1">
        <v>44314</v>
      </c>
      <c r="J91" s="9">
        <f>DAY(TBL_Employees[[#This Row],[Hire Date]])</f>
        <v>28</v>
      </c>
      <c r="K91" s="9">
        <f>MONTH(TBL_Employees[[#This Row],[Hire Date]])</f>
        <v>4</v>
      </c>
      <c r="L91" s="9" t="str">
        <f>_xlfn.SWITCH(TBL_Employees[[#This Row],[Month]],1,"JAN",2,"FEB",3,"MAR",4,"APR",5,"MAY",6,"JUN",7,"JUL",8,"AUG",9,"SEP",10,"OCT",11,"NOV",12,"DES")</f>
        <v>APR</v>
      </c>
      <c r="M91" s="11">
        <f>YEAR(TBL_Employees[[#This Row],[Hire Date]])</f>
        <v>2021</v>
      </c>
      <c r="N91" s="2">
        <v>98520</v>
      </c>
      <c r="O91" s="2" t="str">
        <f>_xlfn.SWITCH(TRUE(),TBL_Employees[[#This Row],[Annual Salary]]&gt;140000,"HIGH INCOME",AND(TBL_Employees[[#This Row],[Annual Salary]]&gt;=70000,TBL_Employees[[#This Row],[Annual Salary]]&lt;=140000),"MIDDLE INCOME",TBL_Employees[[#This Row],[Annual Salary]]&lt;70000,"LOW INCOME")</f>
        <v>MIDDLE INCOME</v>
      </c>
      <c r="P91" s="3">
        <v>0</v>
      </c>
      <c r="Q91" s="13">
        <f>TBL_Employees[[#This Row],[Bonus %]]*TBL_Employees[[#This Row],[Annual Salary]]</f>
        <v>0</v>
      </c>
      <c r="R91" t="s">
        <v>19</v>
      </c>
      <c r="S91" t="s">
        <v>45</v>
      </c>
      <c r="T91" s="1" t="s">
        <v>21</v>
      </c>
      <c r="U91" s="1" t="str">
        <f>IF(TBL_Employees[[#This Row],[Exit Date]]="","Employed","Resign")</f>
        <v>Employed</v>
      </c>
    </row>
    <row r="92" spans="1:21" x14ac:dyDescent="0.25">
      <c r="A92" t="s">
        <v>1917</v>
      </c>
      <c r="B92" t="s">
        <v>1918</v>
      </c>
      <c r="C92" t="s">
        <v>64</v>
      </c>
      <c r="D92" t="s">
        <v>65</v>
      </c>
      <c r="E92" t="s">
        <v>16</v>
      </c>
      <c r="F92" t="s">
        <v>28</v>
      </c>
      <c r="G92" t="s">
        <v>51</v>
      </c>
      <c r="H92">
        <v>58</v>
      </c>
      <c r="I92" s="1">
        <v>38819</v>
      </c>
      <c r="J92" s="9">
        <f>DAY(TBL_Employees[[#This Row],[Hire Date]])</f>
        <v>12</v>
      </c>
      <c r="K92" s="9">
        <f>MONTH(TBL_Employees[[#This Row],[Hire Date]])</f>
        <v>4</v>
      </c>
      <c r="L92" s="9" t="str">
        <f>_xlfn.SWITCH(TBL_Employees[[#This Row],[Month]],1,"JAN",2,"FEB",3,"MAR",4,"APR",5,"MAY",6,"JUN",7,"JUL",8,"AUG",9,"SEP",10,"OCT",11,"NOV",12,"DES")</f>
        <v>APR</v>
      </c>
      <c r="M92" s="11">
        <f>YEAR(TBL_Employees[[#This Row],[Hire Date]])</f>
        <v>2006</v>
      </c>
      <c r="N92" s="2">
        <v>64202</v>
      </c>
      <c r="O92" s="2" t="str">
        <f>_xlfn.SWITCH(TRUE(),TBL_Employees[[#This Row],[Annual Salary]]&gt;140000,"HIGH INCOME",AND(TBL_Employees[[#This Row],[Annual Salary]]&gt;=70000,TBL_Employees[[#This Row],[Annual Salary]]&lt;=140000),"MIDDLE INCOME",TBL_Employees[[#This Row],[Annual Salary]]&lt;70000,"LOW INCOME")</f>
        <v>LOW INCOME</v>
      </c>
      <c r="P92" s="3">
        <v>0</v>
      </c>
      <c r="Q92" s="13">
        <f>TBL_Employees[[#This Row],[Bonus %]]*TBL_Employees[[#This Row],[Annual Salary]]</f>
        <v>0</v>
      </c>
      <c r="R92" t="s">
        <v>19</v>
      </c>
      <c r="S92" t="s">
        <v>29</v>
      </c>
      <c r="T92" s="1" t="s">
        <v>21</v>
      </c>
      <c r="U92" s="1" t="str">
        <f>IF(TBL_Employees[[#This Row],[Exit Date]]="","Employed","Resign")</f>
        <v>Employed</v>
      </c>
    </row>
    <row r="93" spans="1:21" x14ac:dyDescent="0.25">
      <c r="A93" t="s">
        <v>371</v>
      </c>
      <c r="B93" t="s">
        <v>1919</v>
      </c>
      <c r="C93" t="s">
        <v>64</v>
      </c>
      <c r="D93" t="s">
        <v>65</v>
      </c>
      <c r="E93" t="s">
        <v>32</v>
      </c>
      <c r="F93" t="s">
        <v>28</v>
      </c>
      <c r="G93" t="s">
        <v>24</v>
      </c>
      <c r="H93">
        <v>49</v>
      </c>
      <c r="I93" s="1">
        <v>43671</v>
      </c>
      <c r="J93" s="9">
        <f>DAY(TBL_Employees[[#This Row],[Hire Date]])</f>
        <v>25</v>
      </c>
      <c r="K93" s="9">
        <f>MONTH(TBL_Employees[[#This Row],[Hire Date]])</f>
        <v>7</v>
      </c>
      <c r="L93" s="9" t="str">
        <f>_xlfn.SWITCH(TBL_Employees[[#This Row],[Month]],1,"JAN",2,"FEB",3,"MAR",4,"APR",5,"MAY",6,"JUN",7,"JUL",8,"AUG",9,"SEP",10,"OCT",11,"NOV",12,"DES")</f>
        <v>JUL</v>
      </c>
      <c r="M93" s="11">
        <f>YEAR(TBL_Employees[[#This Row],[Hire Date]])</f>
        <v>2019</v>
      </c>
      <c r="N93" s="2">
        <v>50883</v>
      </c>
      <c r="O93" s="2" t="str">
        <f>_xlfn.SWITCH(TRUE(),TBL_Employees[[#This Row],[Annual Salary]]&gt;140000,"HIGH INCOME",AND(TBL_Employees[[#This Row],[Annual Salary]]&gt;=70000,TBL_Employees[[#This Row],[Annual Salary]]&lt;=140000),"MIDDLE INCOME",TBL_Employees[[#This Row],[Annual Salary]]&lt;70000,"LOW INCOME")</f>
        <v>LOW INCOME</v>
      </c>
      <c r="P93" s="3">
        <v>0</v>
      </c>
      <c r="Q93" s="13">
        <f>TBL_Employees[[#This Row],[Bonus %]]*TBL_Employees[[#This Row],[Annual Salary]]</f>
        <v>0</v>
      </c>
      <c r="R93" t="s">
        <v>33</v>
      </c>
      <c r="S93" t="s">
        <v>80</v>
      </c>
      <c r="T93" s="1">
        <v>44257</v>
      </c>
      <c r="U93" s="1" t="str">
        <f>IF(TBL_Employees[[#This Row],[Exit Date]]="","Employed","Resign")</f>
        <v>Resign</v>
      </c>
    </row>
    <row r="94" spans="1:21" x14ac:dyDescent="0.25">
      <c r="A94" t="s">
        <v>276</v>
      </c>
      <c r="B94" t="s">
        <v>1944</v>
      </c>
      <c r="C94" t="s">
        <v>62</v>
      </c>
      <c r="D94" t="s">
        <v>65</v>
      </c>
      <c r="E94" t="s">
        <v>36</v>
      </c>
      <c r="F94" t="s">
        <v>28</v>
      </c>
      <c r="G94" t="s">
        <v>18</v>
      </c>
      <c r="H94">
        <v>57</v>
      </c>
      <c r="I94" s="1">
        <v>43484</v>
      </c>
      <c r="J94" s="9">
        <f>DAY(TBL_Employees[[#This Row],[Hire Date]])</f>
        <v>19</v>
      </c>
      <c r="K94" s="9">
        <f>MONTH(TBL_Employees[[#This Row],[Hire Date]])</f>
        <v>1</v>
      </c>
      <c r="L94" s="9" t="str">
        <f>_xlfn.SWITCH(TBL_Employees[[#This Row],[Month]],1,"JAN",2,"FEB",3,"MAR",4,"APR",5,"MAY",6,"JUN",7,"JUL",8,"AUG",9,"SEP",10,"OCT",11,"NOV",12,"DES")</f>
        <v>JAN</v>
      </c>
      <c r="M94" s="11">
        <f>YEAR(TBL_Employees[[#This Row],[Hire Date]])</f>
        <v>2019</v>
      </c>
      <c r="N94" s="2">
        <v>101577</v>
      </c>
      <c r="O94" s="2" t="str">
        <f>_xlfn.SWITCH(TRUE(),TBL_Employees[[#This Row],[Annual Salary]]&gt;140000,"HIGH INCOME",AND(TBL_Employees[[#This Row],[Annual Salary]]&gt;=70000,TBL_Employees[[#This Row],[Annual Salary]]&lt;=140000),"MIDDLE INCOME",TBL_Employees[[#This Row],[Annual Salary]]&lt;70000,"LOW INCOME")</f>
        <v>MIDDLE INCOME</v>
      </c>
      <c r="P94" s="3">
        <v>0.05</v>
      </c>
      <c r="Q94" s="13">
        <f>TBL_Employees[[#This Row],[Bonus %]]*TBL_Employees[[#This Row],[Annual Salary]]</f>
        <v>5078.8500000000004</v>
      </c>
      <c r="R94" t="s">
        <v>19</v>
      </c>
      <c r="S94" t="s">
        <v>20</v>
      </c>
      <c r="T94" s="1" t="s">
        <v>21</v>
      </c>
      <c r="U94" s="1" t="str">
        <f>IF(TBL_Employees[[#This Row],[Exit Date]]="","Employed","Resign")</f>
        <v>Employed</v>
      </c>
    </row>
    <row r="95" spans="1:21" x14ac:dyDescent="0.25">
      <c r="A95" t="s">
        <v>1945</v>
      </c>
      <c r="B95" t="s">
        <v>1946</v>
      </c>
      <c r="C95" t="s">
        <v>62</v>
      </c>
      <c r="D95" t="s">
        <v>65</v>
      </c>
      <c r="E95" t="s">
        <v>36</v>
      </c>
      <c r="F95" t="s">
        <v>17</v>
      </c>
      <c r="G95" t="s">
        <v>51</v>
      </c>
      <c r="H95">
        <v>44</v>
      </c>
      <c r="I95" s="1">
        <v>38642</v>
      </c>
      <c r="J95" s="9">
        <f>DAY(TBL_Employees[[#This Row],[Hire Date]])</f>
        <v>17</v>
      </c>
      <c r="K95" s="9">
        <f>MONTH(TBL_Employees[[#This Row],[Hire Date]])</f>
        <v>10</v>
      </c>
      <c r="L95" s="9" t="str">
        <f>_xlfn.SWITCH(TBL_Employees[[#This Row],[Month]],1,"JAN",2,"FEB",3,"MAR",4,"APR",5,"MAY",6,"JUN",7,"JUL",8,"AUG",9,"SEP",10,"OCT",11,"NOV",12,"DES")</f>
        <v>OCT</v>
      </c>
      <c r="M95" s="11">
        <f>YEAR(TBL_Employees[[#This Row],[Hire Date]])</f>
        <v>2005</v>
      </c>
      <c r="N95" s="2">
        <v>105223</v>
      </c>
      <c r="O95" s="2" t="str">
        <f>_xlfn.SWITCH(TRUE(),TBL_Employees[[#This Row],[Annual Salary]]&gt;140000,"HIGH INCOME",AND(TBL_Employees[[#This Row],[Annual Salary]]&gt;=70000,TBL_Employees[[#This Row],[Annual Salary]]&lt;=140000),"MIDDLE INCOME",TBL_Employees[[#This Row],[Annual Salary]]&lt;70000,"LOW INCOME")</f>
        <v>MIDDLE INCOME</v>
      </c>
      <c r="P95" s="3">
        <v>0.1</v>
      </c>
      <c r="Q95" s="13">
        <f>TBL_Employees[[#This Row],[Bonus %]]*TBL_Employees[[#This Row],[Annual Salary]]</f>
        <v>10522.300000000001</v>
      </c>
      <c r="R95" t="s">
        <v>19</v>
      </c>
      <c r="S95" t="s">
        <v>39</v>
      </c>
      <c r="T95" s="1" t="s">
        <v>21</v>
      </c>
      <c r="U95" s="1" t="str">
        <f>IF(TBL_Employees[[#This Row],[Exit Date]]="","Employed","Resign")</f>
        <v>Employed</v>
      </c>
    </row>
    <row r="96" spans="1:21" x14ac:dyDescent="0.25">
      <c r="A96" t="s">
        <v>1948</v>
      </c>
      <c r="B96" t="s">
        <v>1949</v>
      </c>
      <c r="C96" t="s">
        <v>62</v>
      </c>
      <c r="D96" t="s">
        <v>65</v>
      </c>
      <c r="E96" t="s">
        <v>44</v>
      </c>
      <c r="F96" t="s">
        <v>17</v>
      </c>
      <c r="G96" t="s">
        <v>24</v>
      </c>
      <c r="H96">
        <v>25</v>
      </c>
      <c r="I96" s="1">
        <v>44545</v>
      </c>
      <c r="J96" s="9">
        <f>DAY(TBL_Employees[[#This Row],[Hire Date]])</f>
        <v>15</v>
      </c>
      <c r="K96" s="9">
        <f>MONTH(TBL_Employees[[#This Row],[Hire Date]])</f>
        <v>12</v>
      </c>
      <c r="L96" s="9" t="str">
        <f>_xlfn.SWITCH(TBL_Employees[[#This Row],[Month]],1,"JAN",2,"FEB",3,"MAR",4,"APR",5,"MAY",6,"JUN",7,"JUL",8,"AUG",9,"SEP",10,"OCT",11,"NOV",12,"DES")</f>
        <v>DES</v>
      </c>
      <c r="M96" s="11">
        <f>YEAR(TBL_Employees[[#This Row],[Hire Date]])</f>
        <v>2021</v>
      </c>
      <c r="N96" s="2">
        <v>114893</v>
      </c>
      <c r="O96" s="2" t="str">
        <f>_xlfn.SWITCH(TRUE(),TBL_Employees[[#This Row],[Annual Salary]]&gt;140000,"HIGH INCOME",AND(TBL_Employees[[#This Row],[Annual Salary]]&gt;=70000,TBL_Employees[[#This Row],[Annual Salary]]&lt;=140000),"MIDDLE INCOME",TBL_Employees[[#This Row],[Annual Salary]]&lt;70000,"LOW INCOME")</f>
        <v>MIDDLE INCOME</v>
      </c>
      <c r="P96" s="3">
        <v>0.06</v>
      </c>
      <c r="Q96" s="13">
        <f>TBL_Employees[[#This Row],[Bonus %]]*TBL_Employees[[#This Row],[Annual Salary]]</f>
        <v>6893.58</v>
      </c>
      <c r="R96" t="s">
        <v>33</v>
      </c>
      <c r="S96" t="s">
        <v>34</v>
      </c>
      <c r="T96" s="1" t="s">
        <v>21</v>
      </c>
      <c r="U96" s="1" t="str">
        <f>IF(TBL_Employees[[#This Row],[Exit Date]]="","Employed","Resign")</f>
        <v>Employed</v>
      </c>
    </row>
    <row r="97" spans="1:21" x14ac:dyDescent="0.25">
      <c r="A97" t="s">
        <v>1981</v>
      </c>
      <c r="B97" t="s">
        <v>1982</v>
      </c>
      <c r="C97" t="s">
        <v>14</v>
      </c>
      <c r="D97" t="s">
        <v>65</v>
      </c>
      <c r="E97" t="s">
        <v>32</v>
      </c>
      <c r="F97" t="s">
        <v>17</v>
      </c>
      <c r="G97" t="s">
        <v>24</v>
      </c>
      <c r="H97">
        <v>63</v>
      </c>
      <c r="I97" s="1">
        <v>44038</v>
      </c>
      <c r="J97" s="9">
        <f>DAY(TBL_Employees[[#This Row],[Hire Date]])</f>
        <v>26</v>
      </c>
      <c r="K97" s="9">
        <f>MONTH(TBL_Employees[[#This Row],[Hire Date]])</f>
        <v>7</v>
      </c>
      <c r="L97" s="9" t="str">
        <f>_xlfn.SWITCH(TBL_Employees[[#This Row],[Month]],1,"JAN",2,"FEB",3,"MAR",4,"APR",5,"MAY",6,"JUN",7,"JUL",8,"AUG",9,"SEP",10,"OCT",11,"NOV",12,"DES")</f>
        <v>JUL</v>
      </c>
      <c r="M97" s="11">
        <f>YEAR(TBL_Employees[[#This Row],[Hire Date]])</f>
        <v>2020</v>
      </c>
      <c r="N97" s="2">
        <v>216195</v>
      </c>
      <c r="O97" s="2" t="str">
        <f>_xlfn.SWITCH(TRUE(),TBL_Employees[[#This Row],[Annual Salary]]&gt;140000,"HIGH INCOME",AND(TBL_Employees[[#This Row],[Annual Salary]]&gt;=70000,TBL_Employees[[#This Row],[Annual Salary]]&lt;=140000),"MIDDLE INCOME",TBL_Employees[[#This Row],[Annual Salary]]&lt;70000,"LOW INCOME")</f>
        <v>HIGH INCOME</v>
      </c>
      <c r="P97" s="3">
        <v>0.31</v>
      </c>
      <c r="Q97" s="13">
        <f>TBL_Employees[[#This Row],[Bonus %]]*TBL_Employees[[#This Row],[Annual Salary]]</f>
        <v>67020.45</v>
      </c>
      <c r="R97" t="s">
        <v>19</v>
      </c>
      <c r="S97" t="s">
        <v>45</v>
      </c>
      <c r="T97" s="1" t="s">
        <v>21</v>
      </c>
      <c r="U97" s="1" t="str">
        <f>IF(TBL_Employees[[#This Row],[Exit Date]]="","Employed","Resign")</f>
        <v>Employed</v>
      </c>
    </row>
    <row r="98" spans="1:21" x14ac:dyDescent="0.25">
      <c r="A98" t="s">
        <v>425</v>
      </c>
      <c r="B98" t="s">
        <v>426</v>
      </c>
      <c r="C98" t="s">
        <v>84</v>
      </c>
      <c r="D98" t="s">
        <v>31</v>
      </c>
      <c r="E98" t="s">
        <v>44</v>
      </c>
      <c r="F98" t="s">
        <v>17</v>
      </c>
      <c r="G98" t="s">
        <v>18</v>
      </c>
      <c r="H98">
        <v>27</v>
      </c>
      <c r="I98" s="1">
        <v>44490</v>
      </c>
      <c r="J98" s="9">
        <f>DAY(TBL_Employees[[#This Row],[Hire Date]])</f>
        <v>21</v>
      </c>
      <c r="K98" s="9">
        <f>MONTH(TBL_Employees[[#This Row],[Hire Date]])</f>
        <v>10</v>
      </c>
      <c r="L98" s="9" t="str">
        <f>_xlfn.SWITCH(TBL_Employees[[#This Row],[Month]],1,"JAN",2,"FEB",3,"MAR",4,"APR",5,"MAY",6,"JUN",7,"JUL",8,"AUG",9,"SEP",10,"OCT",11,"NOV",12,"DES")</f>
        <v>OCT</v>
      </c>
      <c r="M98" s="11">
        <f>YEAR(TBL_Employees[[#This Row],[Hire Date]])</f>
        <v>2021</v>
      </c>
      <c r="N98" s="2">
        <v>109851</v>
      </c>
      <c r="O98" s="2" t="str">
        <f>_xlfn.SWITCH(TRUE(),TBL_Employees[[#This Row],[Annual Salary]]&gt;140000,"HIGH INCOME",AND(TBL_Employees[[#This Row],[Annual Salary]]&gt;=70000,TBL_Employees[[#This Row],[Annual Salary]]&lt;=140000),"MIDDLE INCOME",TBL_Employees[[#This Row],[Annual Salary]]&lt;70000,"LOW INCOME")</f>
        <v>MIDDLE INCOME</v>
      </c>
      <c r="P98" s="3">
        <v>0</v>
      </c>
      <c r="Q98" s="13">
        <f>TBL_Employees[[#This Row],[Bonus %]]*TBL_Employees[[#This Row],[Annual Salary]]</f>
        <v>0</v>
      </c>
      <c r="R98" t="s">
        <v>19</v>
      </c>
      <c r="S98" t="s">
        <v>63</v>
      </c>
      <c r="T98" s="1" t="s">
        <v>21</v>
      </c>
      <c r="U98" s="1" t="str">
        <f>IF(TBL_Employees[[#This Row],[Exit Date]]="","Employed","Resign")</f>
        <v>Employed</v>
      </c>
    </row>
    <row r="99" spans="1:21" x14ac:dyDescent="0.25">
      <c r="A99" t="s">
        <v>87</v>
      </c>
      <c r="B99" t="s">
        <v>450</v>
      </c>
      <c r="C99" t="s">
        <v>30</v>
      </c>
      <c r="D99" t="s">
        <v>31</v>
      </c>
      <c r="E99" t="s">
        <v>32</v>
      </c>
      <c r="F99" t="s">
        <v>17</v>
      </c>
      <c r="G99" t="s">
        <v>51</v>
      </c>
      <c r="H99">
        <v>56</v>
      </c>
      <c r="I99" s="1">
        <v>38388</v>
      </c>
      <c r="J99" s="9">
        <f>DAY(TBL_Employees[[#This Row],[Hire Date]])</f>
        <v>5</v>
      </c>
      <c r="K99" s="9">
        <f>MONTH(TBL_Employees[[#This Row],[Hire Date]])</f>
        <v>2</v>
      </c>
      <c r="L99" s="9" t="str">
        <f>_xlfn.SWITCH(TBL_Employees[[#This Row],[Month]],1,"JAN",2,"FEB",3,"MAR",4,"APR",5,"MAY",6,"JUN",7,"JUL",8,"AUG",9,"SEP",10,"OCT",11,"NOV",12,"DES")</f>
        <v>FEB</v>
      </c>
      <c r="M99" s="11">
        <f>YEAR(TBL_Employees[[#This Row],[Hire Date]])</f>
        <v>2005</v>
      </c>
      <c r="N99" s="2">
        <v>98581</v>
      </c>
      <c r="O99" s="2" t="str">
        <f>_xlfn.SWITCH(TRUE(),TBL_Employees[[#This Row],[Annual Salary]]&gt;140000,"HIGH INCOME",AND(TBL_Employees[[#This Row],[Annual Salary]]&gt;=70000,TBL_Employees[[#This Row],[Annual Salary]]&lt;=140000),"MIDDLE INCOME",TBL_Employees[[#This Row],[Annual Salary]]&lt;70000,"LOW INCOME")</f>
        <v>MIDDLE INCOME</v>
      </c>
      <c r="P99" s="3">
        <v>0</v>
      </c>
      <c r="Q99" s="13">
        <f>TBL_Employees[[#This Row],[Bonus %]]*TBL_Employees[[#This Row],[Annual Salary]]</f>
        <v>0</v>
      </c>
      <c r="R99" t="s">
        <v>52</v>
      </c>
      <c r="S99" t="s">
        <v>66</v>
      </c>
      <c r="T99" s="1" t="s">
        <v>21</v>
      </c>
      <c r="U99" s="1" t="str">
        <f>IF(TBL_Employees[[#This Row],[Exit Date]]="","Employed","Resign")</f>
        <v>Employed</v>
      </c>
    </row>
    <row r="100" spans="1:21" x14ac:dyDescent="0.25">
      <c r="A100" t="s">
        <v>293</v>
      </c>
      <c r="B100" t="s">
        <v>451</v>
      </c>
      <c r="C100" t="s">
        <v>14</v>
      </c>
      <c r="D100" t="s">
        <v>31</v>
      </c>
      <c r="E100" t="s">
        <v>44</v>
      </c>
      <c r="F100" t="s">
        <v>28</v>
      </c>
      <c r="G100" t="s">
        <v>24</v>
      </c>
      <c r="H100">
        <v>43</v>
      </c>
      <c r="I100" s="1">
        <v>38145</v>
      </c>
      <c r="J100" s="9">
        <f>DAY(TBL_Employees[[#This Row],[Hire Date]])</f>
        <v>7</v>
      </c>
      <c r="K100" s="9">
        <f>MONTH(TBL_Employees[[#This Row],[Hire Date]])</f>
        <v>6</v>
      </c>
      <c r="L100" s="9" t="str">
        <f>_xlfn.SWITCH(TBL_Employees[[#This Row],[Month]],1,"JAN",2,"FEB",3,"MAR",4,"APR",5,"MAY",6,"JUN",7,"JUL",8,"AUG",9,"SEP",10,"OCT",11,"NOV",12,"DES")</f>
        <v>JUN</v>
      </c>
      <c r="M100" s="11">
        <f>YEAR(TBL_Employees[[#This Row],[Hire Date]])</f>
        <v>2004</v>
      </c>
      <c r="N100" s="2">
        <v>246231</v>
      </c>
      <c r="O100" s="2" t="str">
        <f>_xlfn.SWITCH(TRUE(),TBL_Employees[[#This Row],[Annual Salary]]&gt;140000,"HIGH INCOME",AND(TBL_Employees[[#This Row],[Annual Salary]]&gt;=70000,TBL_Employees[[#This Row],[Annual Salary]]&lt;=140000),"MIDDLE INCOME",TBL_Employees[[#This Row],[Annual Salary]]&lt;70000,"LOW INCOME")</f>
        <v>HIGH INCOME</v>
      </c>
      <c r="P100" s="3">
        <v>0.31</v>
      </c>
      <c r="Q100" s="13">
        <f>TBL_Employees[[#This Row],[Bonus %]]*TBL_Employees[[#This Row],[Annual Salary]]</f>
        <v>76331.61</v>
      </c>
      <c r="R100" t="s">
        <v>19</v>
      </c>
      <c r="S100" t="s">
        <v>63</v>
      </c>
      <c r="T100" s="1" t="s">
        <v>21</v>
      </c>
      <c r="U100" s="1" t="str">
        <f>IF(TBL_Employees[[#This Row],[Exit Date]]="","Employed","Resign")</f>
        <v>Employed</v>
      </c>
    </row>
    <row r="101" spans="1:21" x14ac:dyDescent="0.25">
      <c r="A101" t="s">
        <v>452</v>
      </c>
      <c r="B101" t="s">
        <v>453</v>
      </c>
      <c r="C101" t="s">
        <v>97</v>
      </c>
      <c r="D101" t="s">
        <v>31</v>
      </c>
      <c r="E101" t="s">
        <v>44</v>
      </c>
      <c r="F101" t="s">
        <v>28</v>
      </c>
      <c r="G101" t="s">
        <v>24</v>
      </c>
      <c r="H101">
        <v>64</v>
      </c>
      <c r="I101" s="1">
        <v>35403</v>
      </c>
      <c r="J101" s="9">
        <f>DAY(TBL_Employees[[#This Row],[Hire Date]])</f>
        <v>4</v>
      </c>
      <c r="K101" s="9">
        <f>MONTH(TBL_Employees[[#This Row],[Hire Date]])</f>
        <v>12</v>
      </c>
      <c r="L101" s="9" t="str">
        <f>_xlfn.SWITCH(TBL_Employees[[#This Row],[Month]],1,"JAN",2,"FEB",3,"MAR",4,"APR",5,"MAY",6,"JUN",7,"JUL",8,"AUG",9,"SEP",10,"OCT",11,"NOV",12,"DES")</f>
        <v>DES</v>
      </c>
      <c r="M101" s="11">
        <f>YEAR(TBL_Employees[[#This Row],[Hire Date]])</f>
        <v>1996</v>
      </c>
      <c r="N101" s="2">
        <v>99354</v>
      </c>
      <c r="O101" s="2" t="str">
        <f>_xlfn.SWITCH(TRUE(),TBL_Employees[[#This Row],[Annual Salary]]&gt;140000,"HIGH INCOME",AND(TBL_Employees[[#This Row],[Annual Salary]]&gt;=70000,TBL_Employees[[#This Row],[Annual Salary]]&lt;=140000),"MIDDLE INCOME",TBL_Employees[[#This Row],[Annual Salary]]&lt;70000,"LOW INCOME")</f>
        <v>MIDDLE INCOME</v>
      </c>
      <c r="P101" s="3">
        <v>0.12</v>
      </c>
      <c r="Q101" s="13">
        <f>TBL_Employees[[#This Row],[Bonus %]]*TBL_Employees[[#This Row],[Annual Salary]]</f>
        <v>11922.48</v>
      </c>
      <c r="R101" t="s">
        <v>33</v>
      </c>
      <c r="S101" t="s">
        <v>60</v>
      </c>
      <c r="T101" s="1" t="s">
        <v>21</v>
      </c>
      <c r="U101" s="1" t="str">
        <f>IF(TBL_Employees[[#This Row],[Exit Date]]="","Employed","Resign")</f>
        <v>Employed</v>
      </c>
    </row>
    <row r="102" spans="1:21" x14ac:dyDescent="0.25">
      <c r="A102" t="s">
        <v>466</v>
      </c>
      <c r="B102" t="s">
        <v>72</v>
      </c>
      <c r="C102" t="s">
        <v>84</v>
      </c>
      <c r="D102" t="s">
        <v>31</v>
      </c>
      <c r="E102" t="s">
        <v>36</v>
      </c>
      <c r="F102" t="s">
        <v>17</v>
      </c>
      <c r="G102" t="s">
        <v>24</v>
      </c>
      <c r="H102">
        <v>34</v>
      </c>
      <c r="I102" s="1">
        <v>43815</v>
      </c>
      <c r="J102" s="9">
        <f>DAY(TBL_Employees[[#This Row],[Hire Date]])</f>
        <v>16</v>
      </c>
      <c r="K102" s="9">
        <f>MONTH(TBL_Employees[[#This Row],[Hire Date]])</f>
        <v>12</v>
      </c>
      <c r="L102" s="9" t="str">
        <f>_xlfn.SWITCH(TBL_Employees[[#This Row],[Month]],1,"JAN",2,"FEB",3,"MAR",4,"APR",5,"MAY",6,"JUN",7,"JUL",8,"AUG",9,"SEP",10,"OCT",11,"NOV",12,"DES")</f>
        <v>DES</v>
      </c>
      <c r="M102" s="11">
        <f>YEAR(TBL_Employees[[#This Row],[Hire Date]])</f>
        <v>2019</v>
      </c>
      <c r="N102" s="2">
        <v>99989</v>
      </c>
      <c r="O102" s="2" t="str">
        <f>_xlfn.SWITCH(TRUE(),TBL_Employees[[#This Row],[Annual Salary]]&gt;140000,"HIGH INCOME",AND(TBL_Employees[[#This Row],[Annual Salary]]&gt;=70000,TBL_Employees[[#This Row],[Annual Salary]]&lt;=140000),"MIDDLE INCOME",TBL_Employees[[#This Row],[Annual Salary]]&lt;70000,"LOW INCOME")</f>
        <v>MIDDLE INCOME</v>
      </c>
      <c r="P102" s="3">
        <v>0</v>
      </c>
      <c r="Q102" s="13">
        <f>TBL_Employees[[#This Row],[Bonus %]]*TBL_Employees[[#This Row],[Annual Salary]]</f>
        <v>0</v>
      </c>
      <c r="R102" t="s">
        <v>33</v>
      </c>
      <c r="S102" t="s">
        <v>34</v>
      </c>
      <c r="T102" s="1" t="s">
        <v>21</v>
      </c>
      <c r="U102" s="1" t="str">
        <f>IF(TBL_Employees[[#This Row],[Exit Date]]="","Employed","Resign")</f>
        <v>Employed</v>
      </c>
    </row>
    <row r="103" spans="1:21" x14ac:dyDescent="0.25">
      <c r="A103" t="s">
        <v>485</v>
      </c>
      <c r="B103" t="s">
        <v>486</v>
      </c>
      <c r="C103" t="s">
        <v>30</v>
      </c>
      <c r="D103" t="s">
        <v>31</v>
      </c>
      <c r="E103" t="s">
        <v>16</v>
      </c>
      <c r="F103" t="s">
        <v>28</v>
      </c>
      <c r="G103" t="s">
        <v>18</v>
      </c>
      <c r="H103">
        <v>52</v>
      </c>
      <c r="I103" s="1">
        <v>41199</v>
      </c>
      <c r="J103" s="9">
        <f>DAY(TBL_Employees[[#This Row],[Hire Date]])</f>
        <v>17</v>
      </c>
      <c r="K103" s="9">
        <f>MONTH(TBL_Employees[[#This Row],[Hire Date]])</f>
        <v>10</v>
      </c>
      <c r="L103" s="9" t="str">
        <f>_xlfn.SWITCH(TBL_Employees[[#This Row],[Month]],1,"JAN",2,"FEB",3,"MAR",4,"APR",5,"MAY",6,"JUN",7,"JUL",8,"AUG",9,"SEP",10,"OCT",11,"NOV",12,"DES")</f>
        <v>OCT</v>
      </c>
      <c r="M103" s="11">
        <f>YEAR(TBL_Employees[[#This Row],[Hire Date]])</f>
        <v>2012</v>
      </c>
      <c r="N103" s="2">
        <v>71476</v>
      </c>
      <c r="O103" s="2" t="str">
        <f>_xlfn.SWITCH(TRUE(),TBL_Employees[[#This Row],[Annual Salary]]&gt;140000,"HIGH INCOME",AND(TBL_Employees[[#This Row],[Annual Salary]]&gt;=70000,TBL_Employees[[#This Row],[Annual Salary]]&lt;=140000),"MIDDLE INCOME",TBL_Employees[[#This Row],[Annual Salary]]&lt;70000,"LOW INCOME")</f>
        <v>MIDDLE INCOME</v>
      </c>
      <c r="P103" s="3">
        <v>0</v>
      </c>
      <c r="Q103" s="13">
        <f>TBL_Employees[[#This Row],[Bonus %]]*TBL_Employees[[#This Row],[Annual Salary]]</f>
        <v>0</v>
      </c>
      <c r="R103" t="s">
        <v>19</v>
      </c>
      <c r="S103" t="s">
        <v>39</v>
      </c>
      <c r="T103" s="1" t="s">
        <v>21</v>
      </c>
      <c r="U103" s="1" t="str">
        <f>IF(TBL_Employees[[#This Row],[Exit Date]]="","Employed","Resign")</f>
        <v>Employed</v>
      </c>
    </row>
    <row r="104" spans="1:21" x14ac:dyDescent="0.25">
      <c r="A104" t="s">
        <v>152</v>
      </c>
      <c r="B104" t="s">
        <v>487</v>
      </c>
      <c r="C104" t="s">
        <v>40</v>
      </c>
      <c r="D104" t="s">
        <v>31</v>
      </c>
      <c r="E104" t="s">
        <v>36</v>
      </c>
      <c r="F104" t="s">
        <v>17</v>
      </c>
      <c r="G104" t="s">
        <v>18</v>
      </c>
      <c r="H104">
        <v>45</v>
      </c>
      <c r="I104" s="1">
        <v>41941</v>
      </c>
      <c r="J104" s="9">
        <f>DAY(TBL_Employees[[#This Row],[Hire Date]])</f>
        <v>29</v>
      </c>
      <c r="K104" s="9">
        <f>MONTH(TBL_Employees[[#This Row],[Hire Date]])</f>
        <v>10</v>
      </c>
      <c r="L104" s="9" t="str">
        <f>_xlfn.SWITCH(TBL_Employees[[#This Row],[Month]],1,"JAN",2,"FEB",3,"MAR",4,"APR",5,"MAY",6,"JUN",7,"JUL",8,"AUG",9,"SEP",10,"OCT",11,"NOV",12,"DES")</f>
        <v>OCT</v>
      </c>
      <c r="M104" s="11">
        <f>YEAR(TBL_Employees[[#This Row],[Hire Date]])</f>
        <v>2014</v>
      </c>
      <c r="N104" s="2">
        <v>189420</v>
      </c>
      <c r="O104" s="2" t="str">
        <f>_xlfn.SWITCH(TRUE(),TBL_Employees[[#This Row],[Annual Salary]]&gt;140000,"HIGH INCOME",AND(TBL_Employees[[#This Row],[Annual Salary]]&gt;=70000,TBL_Employees[[#This Row],[Annual Salary]]&lt;=140000),"MIDDLE INCOME",TBL_Employees[[#This Row],[Annual Salary]]&lt;70000,"LOW INCOME")</f>
        <v>HIGH INCOME</v>
      </c>
      <c r="P104" s="3">
        <v>0.2</v>
      </c>
      <c r="Q104" s="13">
        <f>TBL_Employees[[#This Row],[Bonus %]]*TBL_Employees[[#This Row],[Annual Salary]]</f>
        <v>37884</v>
      </c>
      <c r="R104" t="s">
        <v>19</v>
      </c>
      <c r="S104" t="s">
        <v>63</v>
      </c>
      <c r="T104" s="1" t="s">
        <v>21</v>
      </c>
      <c r="U104" s="1" t="str">
        <f>IF(TBL_Employees[[#This Row],[Exit Date]]="","Employed","Resign")</f>
        <v>Employed</v>
      </c>
    </row>
    <row r="105" spans="1:21" x14ac:dyDescent="0.25">
      <c r="A105" t="s">
        <v>497</v>
      </c>
      <c r="B105" t="s">
        <v>498</v>
      </c>
      <c r="C105" t="s">
        <v>129</v>
      </c>
      <c r="D105" t="s">
        <v>31</v>
      </c>
      <c r="E105" t="s">
        <v>16</v>
      </c>
      <c r="F105" t="s">
        <v>17</v>
      </c>
      <c r="G105" t="s">
        <v>18</v>
      </c>
      <c r="H105">
        <v>33</v>
      </c>
      <c r="I105" s="1">
        <v>43456</v>
      </c>
      <c r="J105" s="9">
        <f>DAY(TBL_Employees[[#This Row],[Hire Date]])</f>
        <v>22</v>
      </c>
      <c r="K105" s="9">
        <f>MONTH(TBL_Employees[[#This Row],[Hire Date]])</f>
        <v>12</v>
      </c>
      <c r="L105" s="9" t="str">
        <f>_xlfn.SWITCH(TBL_Employees[[#This Row],[Month]],1,"JAN",2,"FEB",3,"MAR",4,"APR",5,"MAY",6,"JUN",7,"JUL",8,"AUG",9,"SEP",10,"OCT",11,"NOV",12,"DES")</f>
        <v>DES</v>
      </c>
      <c r="M105" s="11">
        <f>YEAR(TBL_Employees[[#This Row],[Hire Date]])</f>
        <v>2018</v>
      </c>
      <c r="N105" s="2">
        <v>83990</v>
      </c>
      <c r="O105" s="2" t="str">
        <f>_xlfn.SWITCH(TRUE(),TBL_Employees[[#This Row],[Annual Salary]]&gt;140000,"HIGH INCOME",AND(TBL_Employees[[#This Row],[Annual Salary]]&gt;=70000,TBL_Employees[[#This Row],[Annual Salary]]&lt;=140000),"MIDDLE INCOME",TBL_Employees[[#This Row],[Annual Salary]]&lt;70000,"LOW INCOME")</f>
        <v>MIDDLE INCOME</v>
      </c>
      <c r="P105" s="3">
        <v>0</v>
      </c>
      <c r="Q105" s="13">
        <f>TBL_Employees[[#This Row],[Bonus %]]*TBL_Employees[[#This Row],[Annual Salary]]</f>
        <v>0</v>
      </c>
      <c r="R105" t="s">
        <v>19</v>
      </c>
      <c r="S105" t="s">
        <v>20</v>
      </c>
      <c r="T105" s="1" t="s">
        <v>21</v>
      </c>
      <c r="U105" s="1" t="str">
        <f>IF(TBL_Employees[[#This Row],[Exit Date]]="","Employed","Resign")</f>
        <v>Employed</v>
      </c>
    </row>
    <row r="106" spans="1:21" x14ac:dyDescent="0.25">
      <c r="A106" t="s">
        <v>499</v>
      </c>
      <c r="B106" t="s">
        <v>500</v>
      </c>
      <c r="C106" t="s">
        <v>59</v>
      </c>
      <c r="D106" t="s">
        <v>31</v>
      </c>
      <c r="E106" t="s">
        <v>32</v>
      </c>
      <c r="F106" t="s">
        <v>17</v>
      </c>
      <c r="G106" t="s">
        <v>18</v>
      </c>
      <c r="H106">
        <v>52</v>
      </c>
      <c r="I106" s="1">
        <v>38696</v>
      </c>
      <c r="J106" s="9">
        <f>DAY(TBL_Employees[[#This Row],[Hire Date]])</f>
        <v>10</v>
      </c>
      <c r="K106" s="9">
        <f>MONTH(TBL_Employees[[#This Row],[Hire Date]])</f>
        <v>12</v>
      </c>
      <c r="L106" s="9" t="str">
        <f>_xlfn.SWITCH(TBL_Employees[[#This Row],[Month]],1,"JAN",2,"FEB",3,"MAR",4,"APR",5,"MAY",6,"JUN",7,"JUL",8,"AUG",9,"SEP",10,"OCT",11,"NOV",12,"DES")</f>
        <v>DES</v>
      </c>
      <c r="M106" s="11">
        <f>YEAR(TBL_Employees[[#This Row],[Hire Date]])</f>
        <v>2005</v>
      </c>
      <c r="N106" s="2">
        <v>102043</v>
      </c>
      <c r="O106" s="2" t="str">
        <f>_xlfn.SWITCH(TRUE(),TBL_Employees[[#This Row],[Annual Salary]]&gt;140000,"HIGH INCOME",AND(TBL_Employees[[#This Row],[Annual Salary]]&gt;=70000,TBL_Employees[[#This Row],[Annual Salary]]&lt;=140000),"MIDDLE INCOME",TBL_Employees[[#This Row],[Annual Salary]]&lt;70000,"LOW INCOME")</f>
        <v>MIDDLE INCOME</v>
      </c>
      <c r="P106" s="3">
        <v>0</v>
      </c>
      <c r="Q106" s="13">
        <f>TBL_Employees[[#This Row],[Bonus %]]*TBL_Employees[[#This Row],[Annual Salary]]</f>
        <v>0</v>
      </c>
      <c r="R106" t="s">
        <v>19</v>
      </c>
      <c r="S106" t="s">
        <v>20</v>
      </c>
      <c r="T106" s="1" t="s">
        <v>21</v>
      </c>
      <c r="U106" s="1" t="str">
        <f>IF(TBL_Employees[[#This Row],[Exit Date]]="","Employed","Resign")</f>
        <v>Employed</v>
      </c>
    </row>
    <row r="107" spans="1:21" x14ac:dyDescent="0.25">
      <c r="A107" t="s">
        <v>501</v>
      </c>
      <c r="B107" t="s">
        <v>502</v>
      </c>
      <c r="C107" t="s">
        <v>69</v>
      </c>
      <c r="D107" t="s">
        <v>31</v>
      </c>
      <c r="E107" t="s">
        <v>36</v>
      </c>
      <c r="F107" t="s">
        <v>17</v>
      </c>
      <c r="G107" t="s">
        <v>24</v>
      </c>
      <c r="H107">
        <v>46</v>
      </c>
      <c r="I107" s="1">
        <v>37041</v>
      </c>
      <c r="J107" s="9">
        <f>DAY(TBL_Employees[[#This Row],[Hire Date]])</f>
        <v>30</v>
      </c>
      <c r="K107" s="9">
        <f>MONTH(TBL_Employees[[#This Row],[Hire Date]])</f>
        <v>5</v>
      </c>
      <c r="L107" s="9" t="str">
        <f>_xlfn.SWITCH(TBL_Employees[[#This Row],[Month]],1,"JAN",2,"FEB",3,"MAR",4,"APR",5,"MAY",6,"JUN",7,"JUL",8,"AUG",9,"SEP",10,"OCT",11,"NOV",12,"DES")</f>
        <v>MAY</v>
      </c>
      <c r="M107" s="11">
        <f>YEAR(TBL_Employees[[#This Row],[Hire Date]])</f>
        <v>2001</v>
      </c>
      <c r="N107" s="2">
        <v>90678</v>
      </c>
      <c r="O107" s="2" t="str">
        <f>_xlfn.SWITCH(TRUE(),TBL_Employees[[#This Row],[Annual Salary]]&gt;140000,"HIGH INCOME",AND(TBL_Employees[[#This Row],[Annual Salary]]&gt;=70000,TBL_Employees[[#This Row],[Annual Salary]]&lt;=140000),"MIDDLE INCOME",TBL_Employees[[#This Row],[Annual Salary]]&lt;70000,"LOW INCOME")</f>
        <v>MIDDLE INCOME</v>
      </c>
      <c r="P107" s="3">
        <v>0</v>
      </c>
      <c r="Q107" s="13">
        <f>TBL_Employees[[#This Row],[Bonus %]]*TBL_Employees[[#This Row],[Annual Salary]]</f>
        <v>0</v>
      </c>
      <c r="R107" t="s">
        <v>19</v>
      </c>
      <c r="S107" t="s">
        <v>29</v>
      </c>
      <c r="T107" s="1" t="s">
        <v>21</v>
      </c>
      <c r="U107" s="1" t="str">
        <f>IF(TBL_Employees[[#This Row],[Exit Date]]="","Employed","Resign")</f>
        <v>Employed</v>
      </c>
    </row>
    <row r="108" spans="1:21" x14ac:dyDescent="0.25">
      <c r="A108" t="s">
        <v>509</v>
      </c>
      <c r="B108" t="s">
        <v>510</v>
      </c>
      <c r="C108" t="s">
        <v>97</v>
      </c>
      <c r="D108" t="s">
        <v>31</v>
      </c>
      <c r="E108" t="s">
        <v>32</v>
      </c>
      <c r="F108" t="s">
        <v>17</v>
      </c>
      <c r="G108" t="s">
        <v>51</v>
      </c>
      <c r="H108">
        <v>44</v>
      </c>
      <c r="I108" s="1">
        <v>39800</v>
      </c>
      <c r="J108" s="9">
        <f>DAY(TBL_Employees[[#This Row],[Hire Date]])</f>
        <v>18</v>
      </c>
      <c r="K108" s="9">
        <f>MONTH(TBL_Employees[[#This Row],[Hire Date]])</f>
        <v>12</v>
      </c>
      <c r="L108" s="9" t="str">
        <f>_xlfn.SWITCH(TBL_Employees[[#This Row],[Month]],1,"JAN",2,"FEB",3,"MAR",4,"APR",5,"MAY",6,"JUN",7,"JUL",8,"AUG",9,"SEP",10,"OCT",11,"NOV",12,"DES")</f>
        <v>DES</v>
      </c>
      <c r="M108" s="11">
        <f>YEAR(TBL_Employees[[#This Row],[Hire Date]])</f>
        <v>2008</v>
      </c>
      <c r="N108" s="2">
        <v>92753</v>
      </c>
      <c r="O108" s="2" t="str">
        <f>_xlfn.SWITCH(TRUE(),TBL_Employees[[#This Row],[Annual Salary]]&gt;140000,"HIGH INCOME",AND(TBL_Employees[[#This Row],[Annual Salary]]&gt;=70000,TBL_Employees[[#This Row],[Annual Salary]]&lt;=140000),"MIDDLE INCOME",TBL_Employees[[#This Row],[Annual Salary]]&lt;70000,"LOW INCOME")</f>
        <v>MIDDLE INCOME</v>
      </c>
      <c r="P108" s="3">
        <v>0.13</v>
      </c>
      <c r="Q108" s="13">
        <f>TBL_Employees[[#This Row],[Bonus %]]*TBL_Employees[[#This Row],[Annual Salary]]</f>
        <v>12057.890000000001</v>
      </c>
      <c r="R108" t="s">
        <v>19</v>
      </c>
      <c r="S108" t="s">
        <v>25</v>
      </c>
      <c r="T108" s="1">
        <v>44371</v>
      </c>
      <c r="U108" s="1" t="str">
        <f>IF(TBL_Employees[[#This Row],[Exit Date]]="","Employed","Resign")</f>
        <v>Resign</v>
      </c>
    </row>
    <row r="109" spans="1:21" x14ac:dyDescent="0.25">
      <c r="A109" t="s">
        <v>521</v>
      </c>
      <c r="B109" t="s">
        <v>522</v>
      </c>
      <c r="C109" t="s">
        <v>129</v>
      </c>
      <c r="D109" t="s">
        <v>31</v>
      </c>
      <c r="E109" t="s">
        <v>36</v>
      </c>
      <c r="F109" t="s">
        <v>28</v>
      </c>
      <c r="G109" t="s">
        <v>18</v>
      </c>
      <c r="H109">
        <v>58</v>
      </c>
      <c r="I109" s="1">
        <v>37399</v>
      </c>
      <c r="J109" s="9">
        <f>DAY(TBL_Employees[[#This Row],[Hire Date]])</f>
        <v>23</v>
      </c>
      <c r="K109" s="9">
        <f>MONTH(TBL_Employees[[#This Row],[Hire Date]])</f>
        <v>5</v>
      </c>
      <c r="L109" s="9" t="str">
        <f>_xlfn.SWITCH(TBL_Employees[[#This Row],[Month]],1,"JAN",2,"FEB",3,"MAR",4,"APR",5,"MAY",6,"JUN",7,"JUL",8,"AUG",9,"SEP",10,"OCT",11,"NOV",12,"DES")</f>
        <v>MAY</v>
      </c>
      <c r="M109" s="11">
        <f>YEAR(TBL_Employees[[#This Row],[Hire Date]])</f>
        <v>2002</v>
      </c>
      <c r="N109" s="2">
        <v>76354</v>
      </c>
      <c r="O109" s="2" t="str">
        <f>_xlfn.SWITCH(TRUE(),TBL_Employees[[#This Row],[Annual Salary]]&gt;140000,"HIGH INCOME",AND(TBL_Employees[[#This Row],[Annual Salary]]&gt;=70000,TBL_Employees[[#This Row],[Annual Salary]]&lt;=140000),"MIDDLE INCOME",TBL_Employees[[#This Row],[Annual Salary]]&lt;70000,"LOW INCOME")</f>
        <v>MIDDLE INCOME</v>
      </c>
      <c r="P109" s="3">
        <v>0</v>
      </c>
      <c r="Q109" s="13">
        <f>TBL_Employees[[#This Row],[Bonus %]]*TBL_Employees[[#This Row],[Annual Salary]]</f>
        <v>0</v>
      </c>
      <c r="R109" t="s">
        <v>19</v>
      </c>
      <c r="S109" t="s">
        <v>39</v>
      </c>
      <c r="T109" s="1">
        <v>44465</v>
      </c>
      <c r="U109" s="1" t="str">
        <f>IF(TBL_Employees[[#This Row],[Exit Date]]="","Employed","Resign")</f>
        <v>Resign</v>
      </c>
    </row>
    <row r="110" spans="1:21" x14ac:dyDescent="0.25">
      <c r="A110" t="s">
        <v>526</v>
      </c>
      <c r="B110" t="s">
        <v>527</v>
      </c>
      <c r="C110" t="s">
        <v>84</v>
      </c>
      <c r="D110" t="s">
        <v>31</v>
      </c>
      <c r="E110" t="s">
        <v>32</v>
      </c>
      <c r="F110" t="s">
        <v>28</v>
      </c>
      <c r="G110" t="s">
        <v>24</v>
      </c>
      <c r="H110">
        <v>55</v>
      </c>
      <c r="I110" s="1">
        <v>36041</v>
      </c>
      <c r="J110" s="9">
        <f>DAY(TBL_Employees[[#This Row],[Hire Date]])</f>
        <v>3</v>
      </c>
      <c r="K110" s="9">
        <f>MONTH(TBL_Employees[[#This Row],[Hire Date]])</f>
        <v>9</v>
      </c>
      <c r="L110" s="9" t="str">
        <f>_xlfn.SWITCH(TBL_Employees[[#This Row],[Month]],1,"JAN",2,"FEB",3,"MAR",4,"APR",5,"MAY",6,"JUN",7,"JUL",8,"AUG",9,"SEP",10,"OCT",11,"NOV",12,"DES")</f>
        <v>SEP</v>
      </c>
      <c r="M110" s="11">
        <f>YEAR(TBL_Employees[[#This Row],[Hire Date]])</f>
        <v>1998</v>
      </c>
      <c r="N110" s="2">
        <v>86299</v>
      </c>
      <c r="O110" s="2" t="str">
        <f>_xlfn.SWITCH(TRUE(),TBL_Employees[[#This Row],[Annual Salary]]&gt;140000,"HIGH INCOME",AND(TBL_Employees[[#This Row],[Annual Salary]]&gt;=70000,TBL_Employees[[#This Row],[Annual Salary]]&lt;=140000),"MIDDLE INCOME",TBL_Employees[[#This Row],[Annual Salary]]&lt;70000,"LOW INCOME")</f>
        <v>MIDDLE INCOME</v>
      </c>
      <c r="P110" s="3">
        <v>0</v>
      </c>
      <c r="Q110" s="13">
        <f>TBL_Employees[[#This Row],[Bonus %]]*TBL_Employees[[#This Row],[Annual Salary]]</f>
        <v>0</v>
      </c>
      <c r="R110" t="s">
        <v>19</v>
      </c>
      <c r="S110" t="s">
        <v>63</v>
      </c>
      <c r="T110" s="1" t="s">
        <v>21</v>
      </c>
      <c r="U110" s="1" t="str">
        <f>IF(TBL_Employees[[#This Row],[Exit Date]]="","Employed","Resign")</f>
        <v>Employed</v>
      </c>
    </row>
    <row r="111" spans="1:21" x14ac:dyDescent="0.25">
      <c r="A111" t="s">
        <v>366</v>
      </c>
      <c r="B111" t="s">
        <v>530</v>
      </c>
      <c r="C111" t="s">
        <v>58</v>
      </c>
      <c r="D111" t="s">
        <v>31</v>
      </c>
      <c r="E111" t="s">
        <v>16</v>
      </c>
      <c r="F111" t="s">
        <v>17</v>
      </c>
      <c r="G111" t="s">
        <v>24</v>
      </c>
      <c r="H111">
        <v>30</v>
      </c>
      <c r="I111" s="1">
        <v>42877</v>
      </c>
      <c r="J111" s="9">
        <f>DAY(TBL_Employees[[#This Row],[Hire Date]])</f>
        <v>22</v>
      </c>
      <c r="K111" s="9">
        <f>MONTH(TBL_Employees[[#This Row],[Hire Date]])</f>
        <v>5</v>
      </c>
      <c r="L111" s="9" t="str">
        <f>_xlfn.SWITCH(TBL_Employees[[#This Row],[Month]],1,"JAN",2,"FEB",3,"MAR",4,"APR",5,"MAY",6,"JUN",7,"JUL",8,"AUG",9,"SEP",10,"OCT",11,"NOV",12,"DES")</f>
        <v>MAY</v>
      </c>
      <c r="M111" s="11">
        <f>YEAR(TBL_Employees[[#This Row],[Hire Date]])</f>
        <v>2017</v>
      </c>
      <c r="N111" s="2">
        <v>86858</v>
      </c>
      <c r="O111" s="2" t="str">
        <f>_xlfn.SWITCH(TRUE(),TBL_Employees[[#This Row],[Annual Salary]]&gt;140000,"HIGH INCOME",AND(TBL_Employees[[#This Row],[Annual Salary]]&gt;=70000,TBL_Employees[[#This Row],[Annual Salary]]&lt;=140000),"MIDDLE INCOME",TBL_Employees[[#This Row],[Annual Salary]]&lt;70000,"LOW INCOME")</f>
        <v>MIDDLE INCOME</v>
      </c>
      <c r="P111" s="3">
        <v>0</v>
      </c>
      <c r="Q111" s="13">
        <f>TBL_Employees[[#This Row],[Bonus %]]*TBL_Employees[[#This Row],[Annual Salary]]</f>
        <v>0</v>
      </c>
      <c r="R111" t="s">
        <v>33</v>
      </c>
      <c r="S111" t="s">
        <v>80</v>
      </c>
      <c r="T111" s="1">
        <v>43016</v>
      </c>
      <c r="U111" s="1" t="str">
        <f>IF(TBL_Employees[[#This Row],[Exit Date]]="","Employed","Resign")</f>
        <v>Resign</v>
      </c>
    </row>
    <row r="112" spans="1:21" x14ac:dyDescent="0.25">
      <c r="A112" t="s">
        <v>539</v>
      </c>
      <c r="B112" t="s">
        <v>540</v>
      </c>
      <c r="C112" t="s">
        <v>97</v>
      </c>
      <c r="D112" t="s">
        <v>31</v>
      </c>
      <c r="E112" t="s">
        <v>16</v>
      </c>
      <c r="F112" t="s">
        <v>28</v>
      </c>
      <c r="G112" t="s">
        <v>18</v>
      </c>
      <c r="H112">
        <v>53</v>
      </c>
      <c r="I112" s="1">
        <v>33702</v>
      </c>
      <c r="J112" s="9">
        <f>DAY(TBL_Employees[[#This Row],[Hire Date]])</f>
        <v>8</v>
      </c>
      <c r="K112" s="9">
        <f>MONTH(TBL_Employees[[#This Row],[Hire Date]])</f>
        <v>4</v>
      </c>
      <c r="L112" s="9" t="str">
        <f>_xlfn.SWITCH(TBL_Employees[[#This Row],[Month]],1,"JAN",2,"FEB",3,"MAR",4,"APR",5,"MAY",6,"JUN",7,"JUL",8,"AUG",9,"SEP",10,"OCT",11,"NOV",12,"DES")</f>
        <v>APR</v>
      </c>
      <c r="M112" s="11">
        <f>YEAR(TBL_Employees[[#This Row],[Hire Date]])</f>
        <v>1992</v>
      </c>
      <c r="N112" s="2">
        <v>116878</v>
      </c>
      <c r="O112" s="2" t="str">
        <f>_xlfn.SWITCH(TRUE(),TBL_Employees[[#This Row],[Annual Salary]]&gt;140000,"HIGH INCOME",AND(TBL_Employees[[#This Row],[Annual Salary]]&gt;=70000,TBL_Employees[[#This Row],[Annual Salary]]&lt;=140000),"MIDDLE INCOME",TBL_Employees[[#This Row],[Annual Salary]]&lt;70000,"LOW INCOME")</f>
        <v>MIDDLE INCOME</v>
      </c>
      <c r="P112" s="3">
        <v>0.11</v>
      </c>
      <c r="Q112" s="13">
        <f>TBL_Employees[[#This Row],[Bonus %]]*TBL_Employees[[#This Row],[Annual Salary]]</f>
        <v>12856.58</v>
      </c>
      <c r="R112" t="s">
        <v>19</v>
      </c>
      <c r="S112" t="s">
        <v>45</v>
      </c>
      <c r="T112" s="1" t="s">
        <v>21</v>
      </c>
      <c r="U112" s="1" t="str">
        <f>IF(TBL_Employees[[#This Row],[Exit Date]]="","Employed","Resign")</f>
        <v>Employed</v>
      </c>
    </row>
    <row r="113" spans="1:21" x14ac:dyDescent="0.25">
      <c r="A113" t="s">
        <v>541</v>
      </c>
      <c r="B113" t="s">
        <v>542</v>
      </c>
      <c r="C113" t="s">
        <v>30</v>
      </c>
      <c r="D113" t="s">
        <v>31</v>
      </c>
      <c r="E113" t="s">
        <v>44</v>
      </c>
      <c r="F113" t="s">
        <v>28</v>
      </c>
      <c r="G113" t="s">
        <v>47</v>
      </c>
      <c r="H113">
        <v>45</v>
      </c>
      <c r="I113" s="1">
        <v>38388</v>
      </c>
      <c r="J113" s="9">
        <f>DAY(TBL_Employees[[#This Row],[Hire Date]])</f>
        <v>5</v>
      </c>
      <c r="K113" s="9">
        <f>MONTH(TBL_Employees[[#This Row],[Hire Date]])</f>
        <v>2</v>
      </c>
      <c r="L113" s="9" t="str">
        <f>_xlfn.SWITCH(TBL_Employees[[#This Row],[Month]],1,"JAN",2,"FEB",3,"MAR",4,"APR",5,"MAY",6,"JUN",7,"JUL",8,"AUG",9,"SEP",10,"OCT",11,"NOV",12,"DES")</f>
        <v>FEB</v>
      </c>
      <c r="M113" s="11">
        <f>YEAR(TBL_Employees[[#This Row],[Hire Date]])</f>
        <v>2005</v>
      </c>
      <c r="N113" s="2">
        <v>70505</v>
      </c>
      <c r="O113" s="2" t="str">
        <f>_xlfn.SWITCH(TRUE(),TBL_Employees[[#This Row],[Annual Salary]]&gt;140000,"HIGH INCOME",AND(TBL_Employees[[#This Row],[Annual Salary]]&gt;=70000,TBL_Employees[[#This Row],[Annual Salary]]&lt;=140000),"MIDDLE INCOME",TBL_Employees[[#This Row],[Annual Salary]]&lt;70000,"LOW INCOME")</f>
        <v>MIDDLE INCOME</v>
      </c>
      <c r="P113" s="3">
        <v>0</v>
      </c>
      <c r="Q113" s="13">
        <f>TBL_Employees[[#This Row],[Bonus %]]*TBL_Employees[[#This Row],[Annual Salary]]</f>
        <v>0</v>
      </c>
      <c r="R113" t="s">
        <v>19</v>
      </c>
      <c r="S113" t="s">
        <v>25</v>
      </c>
      <c r="T113" s="1" t="s">
        <v>21</v>
      </c>
      <c r="U113" s="1" t="str">
        <f>IF(TBL_Employees[[#This Row],[Exit Date]]="","Employed","Resign")</f>
        <v>Employed</v>
      </c>
    </row>
    <row r="114" spans="1:21" x14ac:dyDescent="0.25">
      <c r="A114" t="s">
        <v>543</v>
      </c>
      <c r="B114" t="s">
        <v>544</v>
      </c>
      <c r="C114" t="s">
        <v>40</v>
      </c>
      <c r="D114" t="s">
        <v>31</v>
      </c>
      <c r="E114" t="s">
        <v>16</v>
      </c>
      <c r="F114" t="s">
        <v>17</v>
      </c>
      <c r="G114" t="s">
        <v>51</v>
      </c>
      <c r="H114">
        <v>30</v>
      </c>
      <c r="I114" s="1">
        <v>42512</v>
      </c>
      <c r="J114" s="9">
        <f>DAY(TBL_Employees[[#This Row],[Hire Date]])</f>
        <v>22</v>
      </c>
      <c r="K114" s="9">
        <f>MONTH(TBL_Employees[[#This Row],[Hire Date]])</f>
        <v>5</v>
      </c>
      <c r="L114" s="9" t="str">
        <f>_xlfn.SWITCH(TBL_Employees[[#This Row],[Month]],1,"JAN",2,"FEB",3,"MAR",4,"APR",5,"MAY",6,"JUN",7,"JUL",8,"AUG",9,"SEP",10,"OCT",11,"NOV",12,"DES")</f>
        <v>MAY</v>
      </c>
      <c r="M114" s="11">
        <f>YEAR(TBL_Employees[[#This Row],[Hire Date]])</f>
        <v>2016</v>
      </c>
      <c r="N114" s="2">
        <v>189702</v>
      </c>
      <c r="O114" s="2" t="str">
        <f>_xlfn.SWITCH(TRUE(),TBL_Employees[[#This Row],[Annual Salary]]&gt;140000,"HIGH INCOME",AND(TBL_Employees[[#This Row],[Annual Salary]]&gt;=70000,TBL_Employees[[#This Row],[Annual Salary]]&lt;=140000),"MIDDLE INCOME",TBL_Employees[[#This Row],[Annual Salary]]&lt;70000,"LOW INCOME")</f>
        <v>HIGH INCOME</v>
      </c>
      <c r="P114" s="3">
        <v>0.28000000000000003</v>
      </c>
      <c r="Q114" s="13">
        <f>TBL_Employees[[#This Row],[Bonus %]]*TBL_Employees[[#This Row],[Annual Salary]]</f>
        <v>53116.560000000005</v>
      </c>
      <c r="R114" t="s">
        <v>52</v>
      </c>
      <c r="S114" t="s">
        <v>81</v>
      </c>
      <c r="T114" s="1">
        <v>44186</v>
      </c>
      <c r="U114" s="1" t="str">
        <f>IF(TBL_Employees[[#This Row],[Exit Date]]="","Employed","Resign")</f>
        <v>Resign</v>
      </c>
    </row>
    <row r="115" spans="1:21" x14ac:dyDescent="0.25">
      <c r="A115" t="s">
        <v>572</v>
      </c>
      <c r="B115" t="s">
        <v>573</v>
      </c>
      <c r="C115" t="s">
        <v>58</v>
      </c>
      <c r="D115" t="s">
        <v>31</v>
      </c>
      <c r="E115" t="s">
        <v>16</v>
      </c>
      <c r="F115" t="s">
        <v>17</v>
      </c>
      <c r="G115" t="s">
        <v>18</v>
      </c>
      <c r="H115">
        <v>45</v>
      </c>
      <c r="I115" s="1">
        <v>41386</v>
      </c>
      <c r="J115" s="9">
        <f>DAY(TBL_Employees[[#This Row],[Hire Date]])</f>
        <v>22</v>
      </c>
      <c r="K115" s="9">
        <f>MONTH(TBL_Employees[[#This Row],[Hire Date]])</f>
        <v>4</v>
      </c>
      <c r="L115" s="9" t="str">
        <f>_xlfn.SWITCH(TBL_Employees[[#This Row],[Month]],1,"JAN",2,"FEB",3,"MAR",4,"APR",5,"MAY",6,"JUN",7,"JUL",8,"AUG",9,"SEP",10,"OCT",11,"NOV",12,"DES")</f>
        <v>APR</v>
      </c>
      <c r="M115" s="11">
        <f>YEAR(TBL_Employees[[#This Row],[Hire Date]])</f>
        <v>2013</v>
      </c>
      <c r="N115" s="2">
        <v>61773</v>
      </c>
      <c r="O115" s="2" t="str">
        <f>_xlfn.SWITCH(TRUE(),TBL_Employees[[#This Row],[Annual Salary]]&gt;140000,"HIGH INCOME",AND(TBL_Employees[[#This Row],[Annual Salary]]&gt;=70000,TBL_Employees[[#This Row],[Annual Salary]]&lt;=140000),"MIDDLE INCOME",TBL_Employees[[#This Row],[Annual Salary]]&lt;70000,"LOW INCOME")</f>
        <v>LOW INCOME</v>
      </c>
      <c r="P115" s="3">
        <v>0</v>
      </c>
      <c r="Q115" s="13">
        <f>TBL_Employees[[#This Row],[Bonus %]]*TBL_Employees[[#This Row],[Annual Salary]]</f>
        <v>0</v>
      </c>
      <c r="R115" t="s">
        <v>19</v>
      </c>
      <c r="S115" t="s">
        <v>63</v>
      </c>
      <c r="T115" s="1" t="s">
        <v>21</v>
      </c>
      <c r="U115" s="1" t="str">
        <f>IF(TBL_Employees[[#This Row],[Exit Date]]="","Employed","Resign")</f>
        <v>Employed</v>
      </c>
    </row>
    <row r="116" spans="1:21" x14ac:dyDescent="0.25">
      <c r="A116" t="s">
        <v>291</v>
      </c>
      <c r="B116" t="s">
        <v>575</v>
      </c>
      <c r="C116" t="s">
        <v>86</v>
      </c>
      <c r="D116" t="s">
        <v>31</v>
      </c>
      <c r="E116" t="s">
        <v>44</v>
      </c>
      <c r="F116" t="s">
        <v>28</v>
      </c>
      <c r="G116" t="s">
        <v>47</v>
      </c>
      <c r="H116">
        <v>56</v>
      </c>
      <c r="I116" s="1">
        <v>42031</v>
      </c>
      <c r="J116" s="9">
        <f>DAY(TBL_Employees[[#This Row],[Hire Date]])</f>
        <v>27</v>
      </c>
      <c r="K116" s="9">
        <f>MONTH(TBL_Employees[[#This Row],[Hire Date]])</f>
        <v>1</v>
      </c>
      <c r="L116" s="9" t="str">
        <f>_xlfn.SWITCH(TBL_Employees[[#This Row],[Month]],1,"JAN",2,"FEB",3,"MAR",4,"APR",5,"MAY",6,"JUN",7,"JUL",8,"AUG",9,"SEP",10,"OCT",11,"NOV",12,"DES")</f>
        <v>JAN</v>
      </c>
      <c r="M116" s="11">
        <f>YEAR(TBL_Employees[[#This Row],[Hire Date]])</f>
        <v>2015</v>
      </c>
      <c r="N116" s="2">
        <v>62575</v>
      </c>
      <c r="O116" s="2" t="str">
        <f>_xlfn.SWITCH(TRUE(),TBL_Employees[[#This Row],[Annual Salary]]&gt;140000,"HIGH INCOME",AND(TBL_Employees[[#This Row],[Annual Salary]]&gt;=70000,TBL_Employees[[#This Row],[Annual Salary]]&lt;=140000),"MIDDLE INCOME",TBL_Employees[[#This Row],[Annual Salary]]&lt;70000,"LOW INCOME")</f>
        <v>LOW INCOME</v>
      </c>
      <c r="P116" s="3">
        <v>0</v>
      </c>
      <c r="Q116" s="13">
        <f>TBL_Employees[[#This Row],[Bonus %]]*TBL_Employees[[#This Row],[Annual Salary]]</f>
        <v>0</v>
      </c>
      <c r="R116" t="s">
        <v>19</v>
      </c>
      <c r="S116" t="s">
        <v>45</v>
      </c>
      <c r="T116" s="1" t="s">
        <v>21</v>
      </c>
      <c r="U116" s="1" t="str">
        <f>IF(TBL_Employees[[#This Row],[Exit Date]]="","Employed","Resign")</f>
        <v>Employed</v>
      </c>
    </row>
    <row r="117" spans="1:21" x14ac:dyDescent="0.25">
      <c r="A117" t="s">
        <v>582</v>
      </c>
      <c r="B117" t="s">
        <v>583</v>
      </c>
      <c r="C117" t="s">
        <v>129</v>
      </c>
      <c r="D117" t="s">
        <v>31</v>
      </c>
      <c r="E117" t="s">
        <v>16</v>
      </c>
      <c r="F117" t="s">
        <v>17</v>
      </c>
      <c r="G117" t="s">
        <v>51</v>
      </c>
      <c r="H117">
        <v>50</v>
      </c>
      <c r="I117" s="1">
        <v>35726</v>
      </c>
      <c r="J117" s="9">
        <f>DAY(TBL_Employees[[#This Row],[Hire Date]])</f>
        <v>23</v>
      </c>
      <c r="K117" s="9">
        <f>MONTH(TBL_Employees[[#This Row],[Hire Date]])</f>
        <v>10</v>
      </c>
      <c r="L117" s="9" t="str">
        <f>_xlfn.SWITCH(TBL_Employees[[#This Row],[Month]],1,"JAN",2,"FEB",3,"MAR",4,"APR",5,"MAY",6,"JUN",7,"JUL",8,"AUG",9,"SEP",10,"OCT",11,"NOV",12,"DES")</f>
        <v>OCT</v>
      </c>
      <c r="M117" s="11">
        <f>YEAR(TBL_Employees[[#This Row],[Hire Date]])</f>
        <v>1997</v>
      </c>
      <c r="N117" s="2">
        <v>91763</v>
      </c>
      <c r="O117" s="2" t="str">
        <f>_xlfn.SWITCH(TRUE(),TBL_Employees[[#This Row],[Annual Salary]]&gt;140000,"HIGH INCOME",AND(TBL_Employees[[#This Row],[Annual Salary]]&gt;=70000,TBL_Employees[[#This Row],[Annual Salary]]&lt;=140000),"MIDDLE INCOME",TBL_Employees[[#This Row],[Annual Salary]]&lt;70000,"LOW INCOME")</f>
        <v>MIDDLE INCOME</v>
      </c>
      <c r="P117" s="3">
        <v>0</v>
      </c>
      <c r="Q117" s="13">
        <f>TBL_Employees[[#This Row],[Bonus %]]*TBL_Employees[[#This Row],[Annual Salary]]</f>
        <v>0</v>
      </c>
      <c r="R117" t="s">
        <v>19</v>
      </c>
      <c r="S117" t="s">
        <v>25</v>
      </c>
      <c r="T117" s="1" t="s">
        <v>21</v>
      </c>
      <c r="U117" s="1" t="str">
        <f>IF(TBL_Employees[[#This Row],[Exit Date]]="","Employed","Resign")</f>
        <v>Employed</v>
      </c>
    </row>
    <row r="118" spans="1:21" x14ac:dyDescent="0.25">
      <c r="A118" t="s">
        <v>292</v>
      </c>
      <c r="B118" t="s">
        <v>584</v>
      </c>
      <c r="C118" t="s">
        <v>86</v>
      </c>
      <c r="D118" t="s">
        <v>31</v>
      </c>
      <c r="E118" t="s">
        <v>32</v>
      </c>
      <c r="F118" t="s">
        <v>17</v>
      </c>
      <c r="G118" t="s">
        <v>18</v>
      </c>
      <c r="H118">
        <v>51</v>
      </c>
      <c r="I118" s="1">
        <v>35055</v>
      </c>
      <c r="J118" s="9">
        <f>DAY(TBL_Employees[[#This Row],[Hire Date]])</f>
        <v>22</v>
      </c>
      <c r="K118" s="9">
        <f>MONTH(TBL_Employees[[#This Row],[Hire Date]])</f>
        <v>12</v>
      </c>
      <c r="L118" s="9" t="str">
        <f>_xlfn.SWITCH(TBL_Employees[[#This Row],[Month]],1,"JAN",2,"FEB",3,"MAR",4,"APR",5,"MAY",6,"JUN",7,"JUL",8,"AUG",9,"SEP",10,"OCT",11,"NOV",12,"DES")</f>
        <v>DES</v>
      </c>
      <c r="M118" s="11">
        <f>YEAR(TBL_Employees[[#This Row],[Hire Date]])</f>
        <v>1995</v>
      </c>
      <c r="N118" s="2">
        <v>96475</v>
      </c>
      <c r="O118" s="2" t="str">
        <f>_xlfn.SWITCH(TRUE(),TBL_Employees[[#This Row],[Annual Salary]]&gt;140000,"HIGH INCOME",AND(TBL_Employees[[#This Row],[Annual Salary]]&gt;=70000,TBL_Employees[[#This Row],[Annual Salary]]&lt;=140000),"MIDDLE INCOME",TBL_Employees[[#This Row],[Annual Salary]]&lt;70000,"LOW INCOME")</f>
        <v>MIDDLE INCOME</v>
      </c>
      <c r="P118" s="3">
        <v>0</v>
      </c>
      <c r="Q118" s="13">
        <f>TBL_Employees[[#This Row],[Bonus %]]*TBL_Employees[[#This Row],[Annual Salary]]</f>
        <v>0</v>
      </c>
      <c r="R118" t="s">
        <v>19</v>
      </c>
      <c r="S118" t="s">
        <v>25</v>
      </c>
      <c r="T118" s="1" t="s">
        <v>21</v>
      </c>
      <c r="U118" s="1" t="str">
        <f>IF(TBL_Employees[[#This Row],[Exit Date]]="","Employed","Resign")</f>
        <v>Employed</v>
      </c>
    </row>
    <row r="119" spans="1:21" x14ac:dyDescent="0.25">
      <c r="A119" t="s">
        <v>585</v>
      </c>
      <c r="B119" t="s">
        <v>586</v>
      </c>
      <c r="C119" t="s">
        <v>84</v>
      </c>
      <c r="D119" t="s">
        <v>31</v>
      </c>
      <c r="E119" t="s">
        <v>36</v>
      </c>
      <c r="F119" t="s">
        <v>28</v>
      </c>
      <c r="G119" t="s">
        <v>18</v>
      </c>
      <c r="H119">
        <v>36</v>
      </c>
      <c r="I119" s="1">
        <v>42706</v>
      </c>
      <c r="J119" s="9">
        <f>DAY(TBL_Employees[[#This Row],[Hire Date]])</f>
        <v>2</v>
      </c>
      <c r="K119" s="9">
        <f>MONTH(TBL_Employees[[#This Row],[Hire Date]])</f>
        <v>12</v>
      </c>
      <c r="L119" s="9" t="str">
        <f>_xlfn.SWITCH(TBL_Employees[[#This Row],[Month]],1,"JAN",2,"FEB",3,"MAR",4,"APR",5,"MAY",6,"JUN",7,"JUL",8,"AUG",9,"SEP",10,"OCT",11,"NOV",12,"DES")</f>
        <v>DES</v>
      </c>
      <c r="M119" s="11">
        <f>YEAR(TBL_Employees[[#This Row],[Hire Date]])</f>
        <v>2016</v>
      </c>
      <c r="N119" s="2">
        <v>113781</v>
      </c>
      <c r="O119" s="2" t="str">
        <f>_xlfn.SWITCH(TRUE(),TBL_Employees[[#This Row],[Annual Salary]]&gt;140000,"HIGH INCOME",AND(TBL_Employees[[#This Row],[Annual Salary]]&gt;=70000,TBL_Employees[[#This Row],[Annual Salary]]&lt;=140000),"MIDDLE INCOME",TBL_Employees[[#This Row],[Annual Salary]]&lt;70000,"LOW INCOME")</f>
        <v>MIDDLE INCOME</v>
      </c>
      <c r="P119" s="3">
        <v>0</v>
      </c>
      <c r="Q119" s="13">
        <f>TBL_Employees[[#This Row],[Bonus %]]*TBL_Employees[[#This Row],[Annual Salary]]</f>
        <v>0</v>
      </c>
      <c r="R119" t="s">
        <v>19</v>
      </c>
      <c r="S119" t="s">
        <v>29</v>
      </c>
      <c r="T119" s="1" t="s">
        <v>21</v>
      </c>
      <c r="U119" s="1" t="str">
        <f>IF(TBL_Employees[[#This Row],[Exit Date]]="","Employed","Resign")</f>
        <v>Employed</v>
      </c>
    </row>
    <row r="120" spans="1:21" x14ac:dyDescent="0.25">
      <c r="A120" t="s">
        <v>253</v>
      </c>
      <c r="B120" t="s">
        <v>612</v>
      </c>
      <c r="C120" t="s">
        <v>69</v>
      </c>
      <c r="D120" t="s">
        <v>31</v>
      </c>
      <c r="E120" t="s">
        <v>32</v>
      </c>
      <c r="F120" t="s">
        <v>17</v>
      </c>
      <c r="G120" t="s">
        <v>51</v>
      </c>
      <c r="H120">
        <v>62</v>
      </c>
      <c r="I120" s="1">
        <v>39002</v>
      </c>
      <c r="J120" s="9">
        <f>DAY(TBL_Employees[[#This Row],[Hire Date]])</f>
        <v>12</v>
      </c>
      <c r="K120" s="9">
        <f>MONTH(TBL_Employees[[#This Row],[Hire Date]])</f>
        <v>10</v>
      </c>
      <c r="L120" s="9" t="str">
        <f>_xlfn.SWITCH(TBL_Employees[[#This Row],[Month]],1,"JAN",2,"FEB",3,"MAR",4,"APR",5,"MAY",6,"JUN",7,"JUL",8,"AUG",9,"SEP",10,"OCT",11,"NOV",12,"DES")</f>
        <v>OCT</v>
      </c>
      <c r="M120" s="11">
        <f>YEAR(TBL_Employees[[#This Row],[Hire Date]])</f>
        <v>2006</v>
      </c>
      <c r="N120" s="2">
        <v>79785</v>
      </c>
      <c r="O120" s="2" t="str">
        <f>_xlfn.SWITCH(TRUE(),TBL_Employees[[#This Row],[Annual Salary]]&gt;140000,"HIGH INCOME",AND(TBL_Employees[[#This Row],[Annual Salary]]&gt;=70000,TBL_Employees[[#This Row],[Annual Salary]]&lt;=140000),"MIDDLE INCOME",TBL_Employees[[#This Row],[Annual Salary]]&lt;70000,"LOW INCOME")</f>
        <v>MIDDLE INCOME</v>
      </c>
      <c r="P120" s="3">
        <v>0</v>
      </c>
      <c r="Q120" s="13">
        <f>TBL_Employees[[#This Row],[Bonus %]]*TBL_Employees[[#This Row],[Annual Salary]]</f>
        <v>0</v>
      </c>
      <c r="R120" t="s">
        <v>19</v>
      </c>
      <c r="S120" t="s">
        <v>25</v>
      </c>
      <c r="T120" s="1" t="s">
        <v>21</v>
      </c>
      <c r="U120" s="1" t="str">
        <f>IF(TBL_Employees[[#This Row],[Exit Date]]="","Employed","Resign")</f>
        <v>Employed</v>
      </c>
    </row>
    <row r="121" spans="1:21" x14ac:dyDescent="0.25">
      <c r="A121" t="s">
        <v>617</v>
      </c>
      <c r="B121" t="s">
        <v>618</v>
      </c>
      <c r="C121" t="s">
        <v>129</v>
      </c>
      <c r="D121" t="s">
        <v>31</v>
      </c>
      <c r="E121" t="s">
        <v>44</v>
      </c>
      <c r="F121" t="s">
        <v>28</v>
      </c>
      <c r="G121" t="s">
        <v>24</v>
      </c>
      <c r="H121">
        <v>27</v>
      </c>
      <c r="I121" s="1">
        <v>43937</v>
      </c>
      <c r="J121" s="9">
        <f>DAY(TBL_Employees[[#This Row],[Hire Date]])</f>
        <v>16</v>
      </c>
      <c r="K121" s="9">
        <f>MONTH(TBL_Employees[[#This Row],[Hire Date]])</f>
        <v>4</v>
      </c>
      <c r="L121" s="9" t="str">
        <f>_xlfn.SWITCH(TBL_Employees[[#This Row],[Month]],1,"JAN",2,"FEB",3,"MAR",4,"APR",5,"MAY",6,"JUN",7,"JUL",8,"AUG",9,"SEP",10,"OCT",11,"NOV",12,"DES")</f>
        <v>APR</v>
      </c>
      <c r="M121" s="11">
        <f>YEAR(TBL_Employees[[#This Row],[Hire Date]])</f>
        <v>2020</v>
      </c>
      <c r="N121" s="2">
        <v>71864</v>
      </c>
      <c r="O121" s="2" t="str">
        <f>_xlfn.SWITCH(TRUE(),TBL_Employees[[#This Row],[Annual Salary]]&gt;140000,"HIGH INCOME",AND(TBL_Employees[[#This Row],[Annual Salary]]&gt;=70000,TBL_Employees[[#This Row],[Annual Salary]]&lt;=140000),"MIDDLE INCOME",TBL_Employees[[#This Row],[Annual Salary]]&lt;70000,"LOW INCOME")</f>
        <v>MIDDLE INCOME</v>
      </c>
      <c r="P121" s="3">
        <v>0</v>
      </c>
      <c r="Q121" s="13">
        <f>TBL_Employees[[#This Row],[Bonus %]]*TBL_Employees[[#This Row],[Annual Salary]]</f>
        <v>0</v>
      </c>
      <c r="R121" t="s">
        <v>33</v>
      </c>
      <c r="S121" t="s">
        <v>34</v>
      </c>
      <c r="T121" s="1" t="s">
        <v>21</v>
      </c>
      <c r="U121" s="1" t="str">
        <f>IF(TBL_Employees[[#This Row],[Exit Date]]="","Employed","Resign")</f>
        <v>Employed</v>
      </c>
    </row>
    <row r="122" spans="1:21" x14ac:dyDescent="0.25">
      <c r="A122" t="s">
        <v>622</v>
      </c>
      <c r="B122" t="s">
        <v>623</v>
      </c>
      <c r="C122" t="s">
        <v>129</v>
      </c>
      <c r="D122" t="s">
        <v>31</v>
      </c>
      <c r="E122" t="s">
        <v>44</v>
      </c>
      <c r="F122" t="s">
        <v>28</v>
      </c>
      <c r="G122" t="s">
        <v>51</v>
      </c>
      <c r="H122">
        <v>46</v>
      </c>
      <c r="I122" s="1">
        <v>36331</v>
      </c>
      <c r="J122" s="9">
        <f>DAY(TBL_Employees[[#This Row],[Hire Date]])</f>
        <v>20</v>
      </c>
      <c r="K122" s="9">
        <f>MONTH(TBL_Employees[[#This Row],[Hire Date]])</f>
        <v>6</v>
      </c>
      <c r="L122" s="9" t="str">
        <f>_xlfn.SWITCH(TBL_Employees[[#This Row],[Month]],1,"JAN",2,"FEB",3,"MAR",4,"APR",5,"MAY",6,"JUN",7,"JUL",8,"AUG",9,"SEP",10,"OCT",11,"NOV",12,"DES")</f>
        <v>JUN</v>
      </c>
      <c r="M122" s="11">
        <f>YEAR(TBL_Employees[[#This Row],[Hire Date]])</f>
        <v>1999</v>
      </c>
      <c r="N122" s="2">
        <v>96997</v>
      </c>
      <c r="O122" s="2" t="str">
        <f>_xlfn.SWITCH(TRUE(),TBL_Employees[[#This Row],[Annual Salary]]&gt;140000,"HIGH INCOME",AND(TBL_Employees[[#This Row],[Annual Salary]]&gt;=70000,TBL_Employees[[#This Row],[Annual Salary]]&lt;=140000),"MIDDLE INCOME",TBL_Employees[[#This Row],[Annual Salary]]&lt;70000,"LOW INCOME")</f>
        <v>MIDDLE INCOME</v>
      </c>
      <c r="P122" s="3">
        <v>0</v>
      </c>
      <c r="Q122" s="13">
        <f>TBL_Employees[[#This Row],[Bonus %]]*TBL_Employees[[#This Row],[Annual Salary]]</f>
        <v>0</v>
      </c>
      <c r="R122" t="s">
        <v>52</v>
      </c>
      <c r="S122" t="s">
        <v>53</v>
      </c>
      <c r="T122" s="1" t="s">
        <v>21</v>
      </c>
      <c r="U122" s="1" t="str">
        <f>IF(TBL_Employees[[#This Row],[Exit Date]]="","Employed","Resign")</f>
        <v>Employed</v>
      </c>
    </row>
    <row r="123" spans="1:21" x14ac:dyDescent="0.25">
      <c r="A123" t="s">
        <v>628</v>
      </c>
      <c r="B123" t="s">
        <v>229</v>
      </c>
      <c r="C123" t="s">
        <v>14</v>
      </c>
      <c r="D123" t="s">
        <v>31</v>
      </c>
      <c r="E123" t="s">
        <v>32</v>
      </c>
      <c r="F123" t="s">
        <v>17</v>
      </c>
      <c r="G123" t="s">
        <v>51</v>
      </c>
      <c r="H123">
        <v>28</v>
      </c>
      <c r="I123" s="1">
        <v>42922</v>
      </c>
      <c r="J123" s="9">
        <f>DAY(TBL_Employees[[#This Row],[Hire Date]])</f>
        <v>6</v>
      </c>
      <c r="K123" s="9">
        <f>MONTH(TBL_Employees[[#This Row],[Hire Date]])</f>
        <v>7</v>
      </c>
      <c r="L123" s="9" t="str">
        <f>_xlfn.SWITCH(TBL_Employees[[#This Row],[Month]],1,"JAN",2,"FEB",3,"MAR",4,"APR",5,"MAY",6,"JUN",7,"JUL",8,"AUG",9,"SEP",10,"OCT",11,"NOV",12,"DES")</f>
        <v>JUL</v>
      </c>
      <c r="M123" s="11">
        <f>YEAR(TBL_Employees[[#This Row],[Hire Date]])</f>
        <v>2017</v>
      </c>
      <c r="N123" s="2">
        <v>240488</v>
      </c>
      <c r="O123" s="2" t="str">
        <f>_xlfn.SWITCH(TRUE(),TBL_Employees[[#This Row],[Annual Salary]]&gt;140000,"HIGH INCOME",AND(TBL_Employees[[#This Row],[Annual Salary]]&gt;=70000,TBL_Employees[[#This Row],[Annual Salary]]&lt;=140000),"MIDDLE INCOME",TBL_Employees[[#This Row],[Annual Salary]]&lt;70000,"LOW INCOME")</f>
        <v>HIGH INCOME</v>
      </c>
      <c r="P123" s="3">
        <v>0.4</v>
      </c>
      <c r="Q123" s="13">
        <f>TBL_Employees[[#This Row],[Bonus %]]*TBL_Employees[[#This Row],[Annual Salary]]</f>
        <v>96195.200000000012</v>
      </c>
      <c r="R123" t="s">
        <v>52</v>
      </c>
      <c r="S123" t="s">
        <v>66</v>
      </c>
      <c r="T123" s="1" t="s">
        <v>21</v>
      </c>
      <c r="U123" s="1" t="str">
        <f>IF(TBL_Employees[[#This Row],[Exit Date]]="","Employed","Resign")</f>
        <v>Employed</v>
      </c>
    </row>
    <row r="124" spans="1:21" x14ac:dyDescent="0.25">
      <c r="A124" t="s">
        <v>244</v>
      </c>
      <c r="B124" t="s">
        <v>634</v>
      </c>
      <c r="C124" t="s">
        <v>30</v>
      </c>
      <c r="D124" t="s">
        <v>31</v>
      </c>
      <c r="E124" t="s">
        <v>44</v>
      </c>
      <c r="F124" t="s">
        <v>28</v>
      </c>
      <c r="G124" t="s">
        <v>24</v>
      </c>
      <c r="H124">
        <v>61</v>
      </c>
      <c r="I124" s="1">
        <v>37582</v>
      </c>
      <c r="J124" s="9">
        <f>DAY(TBL_Employees[[#This Row],[Hire Date]])</f>
        <v>22</v>
      </c>
      <c r="K124" s="9">
        <f>MONTH(TBL_Employees[[#This Row],[Hire Date]])</f>
        <v>11</v>
      </c>
      <c r="L124" s="9" t="str">
        <f>_xlfn.SWITCH(TBL_Employees[[#This Row],[Month]],1,"JAN",2,"FEB",3,"MAR",4,"APR",5,"MAY",6,"JUN",7,"JUL",8,"AUG",9,"SEP",10,"OCT",11,"NOV",12,"DES")</f>
        <v>NOV</v>
      </c>
      <c r="M124" s="11">
        <f>YEAR(TBL_Employees[[#This Row],[Hire Date]])</f>
        <v>2002</v>
      </c>
      <c r="N124" s="2">
        <v>80950</v>
      </c>
      <c r="O124" s="2" t="str">
        <f>_xlfn.SWITCH(TRUE(),TBL_Employees[[#This Row],[Annual Salary]]&gt;140000,"HIGH INCOME",AND(TBL_Employees[[#This Row],[Annual Salary]]&gt;=70000,TBL_Employees[[#This Row],[Annual Salary]]&lt;=140000),"MIDDLE INCOME",TBL_Employees[[#This Row],[Annual Salary]]&lt;70000,"LOW INCOME")</f>
        <v>MIDDLE INCOME</v>
      </c>
      <c r="P124" s="3">
        <v>0</v>
      </c>
      <c r="Q124" s="13">
        <f>TBL_Employees[[#This Row],[Bonus %]]*TBL_Employees[[#This Row],[Annual Salary]]</f>
        <v>0</v>
      </c>
      <c r="R124" t="s">
        <v>33</v>
      </c>
      <c r="S124" t="s">
        <v>80</v>
      </c>
      <c r="T124" s="1" t="s">
        <v>21</v>
      </c>
      <c r="U124" s="1" t="str">
        <f>IF(TBL_Employees[[#This Row],[Exit Date]]="","Employed","Resign")</f>
        <v>Employed</v>
      </c>
    </row>
    <row r="125" spans="1:21" x14ac:dyDescent="0.25">
      <c r="A125" t="s">
        <v>635</v>
      </c>
      <c r="B125" t="s">
        <v>636</v>
      </c>
      <c r="C125" t="s">
        <v>59</v>
      </c>
      <c r="D125" t="s">
        <v>31</v>
      </c>
      <c r="E125" t="s">
        <v>16</v>
      </c>
      <c r="F125" t="s">
        <v>17</v>
      </c>
      <c r="G125" t="s">
        <v>24</v>
      </c>
      <c r="H125">
        <v>46</v>
      </c>
      <c r="I125" s="1">
        <v>44206</v>
      </c>
      <c r="J125" s="9">
        <f>DAY(TBL_Employees[[#This Row],[Hire Date]])</f>
        <v>10</v>
      </c>
      <c r="K125" s="9">
        <f>MONTH(TBL_Employees[[#This Row],[Hire Date]])</f>
        <v>1</v>
      </c>
      <c r="L125" s="9" t="str">
        <f>_xlfn.SWITCH(TBL_Employees[[#This Row],[Month]],1,"JAN",2,"FEB",3,"MAR",4,"APR",5,"MAY",6,"JUN",7,"JUL",8,"AUG",9,"SEP",10,"OCT",11,"NOV",12,"DES")</f>
        <v>JAN</v>
      </c>
      <c r="M125" s="11">
        <f>YEAR(TBL_Employees[[#This Row],[Hire Date]])</f>
        <v>2021</v>
      </c>
      <c r="N125" s="2">
        <v>86538</v>
      </c>
      <c r="O125" s="2" t="str">
        <f>_xlfn.SWITCH(TRUE(),TBL_Employees[[#This Row],[Annual Salary]]&gt;140000,"HIGH INCOME",AND(TBL_Employees[[#This Row],[Annual Salary]]&gt;=70000,TBL_Employees[[#This Row],[Annual Salary]]&lt;=140000),"MIDDLE INCOME",TBL_Employees[[#This Row],[Annual Salary]]&lt;70000,"LOW INCOME")</f>
        <v>MIDDLE INCOME</v>
      </c>
      <c r="P125" s="3">
        <v>0</v>
      </c>
      <c r="Q125" s="13">
        <f>TBL_Employees[[#This Row],[Bonus %]]*TBL_Employees[[#This Row],[Annual Salary]]</f>
        <v>0</v>
      </c>
      <c r="R125" t="s">
        <v>33</v>
      </c>
      <c r="S125" t="s">
        <v>34</v>
      </c>
      <c r="T125" s="1" t="s">
        <v>21</v>
      </c>
      <c r="U125" s="1" t="str">
        <f>IF(TBL_Employees[[#This Row],[Exit Date]]="","Employed","Resign")</f>
        <v>Employed</v>
      </c>
    </row>
    <row r="126" spans="1:21" x14ac:dyDescent="0.25">
      <c r="A126" t="s">
        <v>639</v>
      </c>
      <c r="B126" t="s">
        <v>640</v>
      </c>
      <c r="C126" t="s">
        <v>14</v>
      </c>
      <c r="D126" t="s">
        <v>31</v>
      </c>
      <c r="E126" t="s">
        <v>32</v>
      </c>
      <c r="F126" t="s">
        <v>28</v>
      </c>
      <c r="G126" t="s">
        <v>18</v>
      </c>
      <c r="H126">
        <v>33</v>
      </c>
      <c r="I126" s="1">
        <v>42173</v>
      </c>
      <c r="J126" s="9">
        <f>DAY(TBL_Employees[[#This Row],[Hire Date]])</f>
        <v>18</v>
      </c>
      <c r="K126" s="9">
        <f>MONTH(TBL_Employees[[#This Row],[Hire Date]])</f>
        <v>6</v>
      </c>
      <c r="L126" s="9" t="str">
        <f>_xlfn.SWITCH(TBL_Employees[[#This Row],[Month]],1,"JAN",2,"FEB",3,"MAR",4,"APR",5,"MAY",6,"JUN",7,"JUL",8,"AUG",9,"SEP",10,"OCT",11,"NOV",12,"DES")</f>
        <v>JUN</v>
      </c>
      <c r="M126" s="11">
        <f>YEAR(TBL_Employees[[#This Row],[Hire Date]])</f>
        <v>2015</v>
      </c>
      <c r="N126" s="2">
        <v>205314</v>
      </c>
      <c r="O126" s="2" t="str">
        <f>_xlfn.SWITCH(TRUE(),TBL_Employees[[#This Row],[Annual Salary]]&gt;140000,"HIGH INCOME",AND(TBL_Employees[[#This Row],[Annual Salary]]&gt;=70000,TBL_Employees[[#This Row],[Annual Salary]]&lt;=140000),"MIDDLE INCOME",TBL_Employees[[#This Row],[Annual Salary]]&lt;70000,"LOW INCOME")</f>
        <v>HIGH INCOME</v>
      </c>
      <c r="P126" s="3">
        <v>0.3</v>
      </c>
      <c r="Q126" s="13">
        <f>TBL_Employees[[#This Row],[Bonus %]]*TBL_Employees[[#This Row],[Annual Salary]]</f>
        <v>61594.2</v>
      </c>
      <c r="R126" t="s">
        <v>19</v>
      </c>
      <c r="S126" t="s">
        <v>29</v>
      </c>
      <c r="T126" s="1" t="s">
        <v>21</v>
      </c>
      <c r="U126" s="1" t="str">
        <f>IF(TBL_Employees[[#This Row],[Exit Date]]="","Employed","Resign")</f>
        <v>Employed</v>
      </c>
    </row>
    <row r="127" spans="1:21" x14ac:dyDescent="0.25">
      <c r="A127" t="s">
        <v>146</v>
      </c>
      <c r="B127" t="s">
        <v>649</v>
      </c>
      <c r="C127" t="s">
        <v>129</v>
      </c>
      <c r="D127" t="s">
        <v>31</v>
      </c>
      <c r="E127" t="s">
        <v>44</v>
      </c>
      <c r="F127" t="s">
        <v>28</v>
      </c>
      <c r="G127" t="s">
        <v>18</v>
      </c>
      <c r="H127">
        <v>30</v>
      </c>
      <c r="I127" s="1">
        <v>44471</v>
      </c>
      <c r="J127" s="9">
        <f>DAY(TBL_Employees[[#This Row],[Hire Date]])</f>
        <v>2</v>
      </c>
      <c r="K127" s="9">
        <f>MONTH(TBL_Employees[[#This Row],[Hire Date]])</f>
        <v>10</v>
      </c>
      <c r="L127" s="9" t="str">
        <f>_xlfn.SWITCH(TBL_Employees[[#This Row],[Month]],1,"JAN",2,"FEB",3,"MAR",4,"APR",5,"MAY",6,"JUN",7,"JUL",8,"AUG",9,"SEP",10,"OCT",11,"NOV",12,"DES")</f>
        <v>OCT</v>
      </c>
      <c r="M127" s="11">
        <f>YEAR(TBL_Employees[[#This Row],[Hire Date]])</f>
        <v>2021</v>
      </c>
      <c r="N127" s="2">
        <v>88758</v>
      </c>
      <c r="O127" s="2" t="str">
        <f>_xlfn.SWITCH(TRUE(),TBL_Employees[[#This Row],[Annual Salary]]&gt;140000,"HIGH INCOME",AND(TBL_Employees[[#This Row],[Annual Salary]]&gt;=70000,TBL_Employees[[#This Row],[Annual Salary]]&lt;=140000),"MIDDLE INCOME",TBL_Employees[[#This Row],[Annual Salary]]&lt;70000,"LOW INCOME")</f>
        <v>MIDDLE INCOME</v>
      </c>
      <c r="P127" s="3">
        <v>0</v>
      </c>
      <c r="Q127" s="13">
        <f>TBL_Employees[[#This Row],[Bonus %]]*TBL_Employees[[#This Row],[Annual Salary]]</f>
        <v>0</v>
      </c>
      <c r="R127" t="s">
        <v>19</v>
      </c>
      <c r="S127" t="s">
        <v>63</v>
      </c>
      <c r="T127" s="1" t="s">
        <v>21</v>
      </c>
      <c r="U127" s="1" t="str">
        <f>IF(TBL_Employees[[#This Row],[Exit Date]]="","Employed","Resign")</f>
        <v>Employed</v>
      </c>
    </row>
    <row r="128" spans="1:21" x14ac:dyDescent="0.25">
      <c r="A128" t="s">
        <v>312</v>
      </c>
      <c r="B128" t="s">
        <v>653</v>
      </c>
      <c r="C128" t="s">
        <v>129</v>
      </c>
      <c r="D128" t="s">
        <v>31</v>
      </c>
      <c r="E128" t="s">
        <v>36</v>
      </c>
      <c r="F128" t="s">
        <v>28</v>
      </c>
      <c r="G128" t="s">
        <v>51</v>
      </c>
      <c r="H128">
        <v>45</v>
      </c>
      <c r="I128" s="1">
        <v>37313</v>
      </c>
      <c r="J128" s="9">
        <f>DAY(TBL_Employees[[#This Row],[Hire Date]])</f>
        <v>26</v>
      </c>
      <c r="K128" s="9">
        <f>MONTH(TBL_Employees[[#This Row],[Hire Date]])</f>
        <v>2</v>
      </c>
      <c r="L128" s="9" t="str">
        <f>_xlfn.SWITCH(TBL_Employees[[#This Row],[Month]],1,"JAN",2,"FEB",3,"MAR",4,"APR",5,"MAY",6,"JUN",7,"JUL",8,"AUG",9,"SEP",10,"OCT",11,"NOV",12,"DES")</f>
        <v>FEB</v>
      </c>
      <c r="M128" s="11">
        <f>YEAR(TBL_Employees[[#This Row],[Hire Date]])</f>
        <v>2002</v>
      </c>
      <c r="N128" s="2">
        <v>75819</v>
      </c>
      <c r="O128" s="2" t="str">
        <f>_xlfn.SWITCH(TRUE(),TBL_Employees[[#This Row],[Annual Salary]]&gt;140000,"HIGH INCOME",AND(TBL_Employees[[#This Row],[Annual Salary]]&gt;=70000,TBL_Employees[[#This Row],[Annual Salary]]&lt;=140000),"MIDDLE INCOME",TBL_Employees[[#This Row],[Annual Salary]]&lt;70000,"LOW INCOME")</f>
        <v>MIDDLE INCOME</v>
      </c>
      <c r="P128" s="3">
        <v>0</v>
      </c>
      <c r="Q128" s="13">
        <f>TBL_Employees[[#This Row],[Bonus %]]*TBL_Employees[[#This Row],[Annual Salary]]</f>
        <v>0</v>
      </c>
      <c r="R128" t="s">
        <v>52</v>
      </c>
      <c r="S128" t="s">
        <v>53</v>
      </c>
      <c r="T128" s="1" t="s">
        <v>21</v>
      </c>
      <c r="U128" s="1" t="str">
        <f>IF(TBL_Employees[[#This Row],[Exit Date]]="","Employed","Resign")</f>
        <v>Employed</v>
      </c>
    </row>
    <row r="129" spans="1:21" x14ac:dyDescent="0.25">
      <c r="A129" t="s">
        <v>207</v>
      </c>
      <c r="B129" t="s">
        <v>669</v>
      </c>
      <c r="C129" t="s">
        <v>97</v>
      </c>
      <c r="D129" t="s">
        <v>31</v>
      </c>
      <c r="E129" t="s">
        <v>44</v>
      </c>
      <c r="F129" t="s">
        <v>28</v>
      </c>
      <c r="G129" t="s">
        <v>24</v>
      </c>
      <c r="H129">
        <v>34</v>
      </c>
      <c r="I129" s="1">
        <v>43055</v>
      </c>
      <c r="J129" s="9">
        <f>DAY(TBL_Employees[[#This Row],[Hire Date]])</f>
        <v>16</v>
      </c>
      <c r="K129" s="9">
        <f>MONTH(TBL_Employees[[#This Row],[Hire Date]])</f>
        <v>11</v>
      </c>
      <c r="L129" s="9" t="str">
        <f>_xlfn.SWITCH(TBL_Employees[[#This Row],[Month]],1,"JAN",2,"FEB",3,"MAR",4,"APR",5,"MAY",6,"JUN",7,"JUL",8,"AUG",9,"SEP",10,"OCT",11,"NOV",12,"DES")</f>
        <v>NOV</v>
      </c>
      <c r="M129" s="11">
        <f>YEAR(TBL_Employees[[#This Row],[Hire Date]])</f>
        <v>2017</v>
      </c>
      <c r="N129" s="2">
        <v>110054</v>
      </c>
      <c r="O129" s="2" t="str">
        <f>_xlfn.SWITCH(TRUE(),TBL_Employees[[#This Row],[Annual Salary]]&gt;140000,"HIGH INCOME",AND(TBL_Employees[[#This Row],[Annual Salary]]&gt;=70000,TBL_Employees[[#This Row],[Annual Salary]]&lt;=140000),"MIDDLE INCOME",TBL_Employees[[#This Row],[Annual Salary]]&lt;70000,"LOW INCOME")</f>
        <v>MIDDLE INCOME</v>
      </c>
      <c r="P129" s="3">
        <v>0.15</v>
      </c>
      <c r="Q129" s="13">
        <f>TBL_Employees[[#This Row],[Bonus %]]*TBL_Employees[[#This Row],[Annual Salary]]</f>
        <v>16508.099999999999</v>
      </c>
      <c r="R129" t="s">
        <v>19</v>
      </c>
      <c r="S129" t="s">
        <v>45</v>
      </c>
      <c r="T129" s="1" t="s">
        <v>21</v>
      </c>
      <c r="U129" s="1" t="str">
        <f>IF(TBL_Employees[[#This Row],[Exit Date]]="","Employed","Resign")</f>
        <v>Employed</v>
      </c>
    </row>
    <row r="130" spans="1:21" x14ac:dyDescent="0.25">
      <c r="A130" t="s">
        <v>670</v>
      </c>
      <c r="B130" t="s">
        <v>671</v>
      </c>
      <c r="C130" t="s">
        <v>30</v>
      </c>
      <c r="D130" t="s">
        <v>31</v>
      </c>
      <c r="E130" t="s">
        <v>16</v>
      </c>
      <c r="F130" t="s">
        <v>17</v>
      </c>
      <c r="G130" t="s">
        <v>47</v>
      </c>
      <c r="H130">
        <v>27</v>
      </c>
      <c r="I130" s="1">
        <v>44224</v>
      </c>
      <c r="J130" s="9">
        <f>DAY(TBL_Employees[[#This Row],[Hire Date]])</f>
        <v>28</v>
      </c>
      <c r="K130" s="9">
        <f>MONTH(TBL_Employees[[#This Row],[Hire Date]])</f>
        <v>1</v>
      </c>
      <c r="L130" s="9" t="str">
        <f>_xlfn.SWITCH(TBL_Employees[[#This Row],[Month]],1,"JAN",2,"FEB",3,"MAR",4,"APR",5,"MAY",6,"JUN",7,"JUL",8,"AUG",9,"SEP",10,"OCT",11,"NOV",12,"DES")</f>
        <v>JAN</v>
      </c>
      <c r="M130" s="11">
        <f>YEAR(TBL_Employees[[#This Row],[Hire Date]])</f>
        <v>2021</v>
      </c>
      <c r="N130" s="2">
        <v>95786</v>
      </c>
      <c r="O130" s="2" t="str">
        <f>_xlfn.SWITCH(TRUE(),TBL_Employees[[#This Row],[Annual Salary]]&gt;140000,"HIGH INCOME",AND(TBL_Employees[[#This Row],[Annual Salary]]&gt;=70000,TBL_Employees[[#This Row],[Annual Salary]]&lt;=140000),"MIDDLE INCOME",TBL_Employees[[#This Row],[Annual Salary]]&lt;70000,"LOW INCOME")</f>
        <v>MIDDLE INCOME</v>
      </c>
      <c r="P130" s="3">
        <v>0</v>
      </c>
      <c r="Q130" s="13">
        <f>TBL_Employees[[#This Row],[Bonus %]]*TBL_Employees[[#This Row],[Annual Salary]]</f>
        <v>0</v>
      </c>
      <c r="R130" t="s">
        <v>19</v>
      </c>
      <c r="S130" t="s">
        <v>20</v>
      </c>
      <c r="T130" s="1" t="s">
        <v>21</v>
      </c>
      <c r="U130" s="1" t="str">
        <f>IF(TBL_Employees[[#This Row],[Exit Date]]="","Employed","Resign")</f>
        <v>Employed</v>
      </c>
    </row>
    <row r="131" spans="1:21" x14ac:dyDescent="0.25">
      <c r="A131" t="s">
        <v>210</v>
      </c>
      <c r="B131" t="s">
        <v>677</v>
      </c>
      <c r="C131" t="s">
        <v>40</v>
      </c>
      <c r="D131" t="s">
        <v>31</v>
      </c>
      <c r="E131" t="s">
        <v>44</v>
      </c>
      <c r="F131" t="s">
        <v>28</v>
      </c>
      <c r="G131" t="s">
        <v>18</v>
      </c>
      <c r="H131">
        <v>30</v>
      </c>
      <c r="I131" s="1">
        <v>43240</v>
      </c>
      <c r="J131" s="9">
        <f>DAY(TBL_Employees[[#This Row],[Hire Date]])</f>
        <v>20</v>
      </c>
      <c r="K131" s="9">
        <f>MONTH(TBL_Employees[[#This Row],[Hire Date]])</f>
        <v>5</v>
      </c>
      <c r="L131" s="9" t="str">
        <f>_xlfn.SWITCH(TBL_Employees[[#This Row],[Month]],1,"JAN",2,"FEB",3,"MAR",4,"APR",5,"MAY",6,"JUN",7,"JUL",8,"AUG",9,"SEP",10,"OCT",11,"NOV",12,"DES")</f>
        <v>MAY</v>
      </c>
      <c r="M131" s="11">
        <f>YEAR(TBL_Employees[[#This Row],[Hire Date]])</f>
        <v>2018</v>
      </c>
      <c r="N131" s="2">
        <v>184368</v>
      </c>
      <c r="O131" s="2" t="str">
        <f>_xlfn.SWITCH(TRUE(),TBL_Employees[[#This Row],[Annual Salary]]&gt;140000,"HIGH INCOME",AND(TBL_Employees[[#This Row],[Annual Salary]]&gt;=70000,TBL_Employees[[#This Row],[Annual Salary]]&lt;=140000),"MIDDLE INCOME",TBL_Employees[[#This Row],[Annual Salary]]&lt;70000,"LOW INCOME")</f>
        <v>HIGH INCOME</v>
      </c>
      <c r="P131" s="3">
        <v>0.28999999999999998</v>
      </c>
      <c r="Q131" s="13">
        <f>TBL_Employees[[#This Row],[Bonus %]]*TBL_Employees[[#This Row],[Annual Salary]]</f>
        <v>53466.719999999994</v>
      </c>
      <c r="R131" t="s">
        <v>19</v>
      </c>
      <c r="S131" t="s">
        <v>25</v>
      </c>
      <c r="T131" s="1" t="s">
        <v>21</v>
      </c>
      <c r="U131" s="1" t="str">
        <f>IF(TBL_Employees[[#This Row],[Exit Date]]="","Employed","Resign")</f>
        <v>Employed</v>
      </c>
    </row>
    <row r="132" spans="1:21" x14ac:dyDescent="0.25">
      <c r="A132" t="s">
        <v>717</v>
      </c>
      <c r="B132" t="s">
        <v>718</v>
      </c>
      <c r="C132" t="s">
        <v>97</v>
      </c>
      <c r="D132" t="s">
        <v>31</v>
      </c>
      <c r="E132" t="s">
        <v>32</v>
      </c>
      <c r="F132" t="s">
        <v>28</v>
      </c>
      <c r="G132" t="s">
        <v>24</v>
      </c>
      <c r="H132">
        <v>57</v>
      </c>
      <c r="I132" s="1">
        <v>36275</v>
      </c>
      <c r="J132" s="9">
        <f>DAY(TBL_Employees[[#This Row],[Hire Date]])</f>
        <v>25</v>
      </c>
      <c r="K132" s="9">
        <f>MONTH(TBL_Employees[[#This Row],[Hire Date]])</f>
        <v>4</v>
      </c>
      <c r="L132" s="9" t="str">
        <f>_xlfn.SWITCH(TBL_Employees[[#This Row],[Month]],1,"JAN",2,"FEB",3,"MAR",4,"APR",5,"MAY",6,"JUN",7,"JUL",8,"AUG",9,"SEP",10,"OCT",11,"NOV",12,"DES")</f>
        <v>APR</v>
      </c>
      <c r="M132" s="11">
        <f>YEAR(TBL_Employees[[#This Row],[Hire Date]])</f>
        <v>1999</v>
      </c>
      <c r="N132" s="2">
        <v>95061</v>
      </c>
      <c r="O132" s="2" t="str">
        <f>_xlfn.SWITCH(TRUE(),TBL_Employees[[#This Row],[Annual Salary]]&gt;140000,"HIGH INCOME",AND(TBL_Employees[[#This Row],[Annual Salary]]&gt;=70000,TBL_Employees[[#This Row],[Annual Salary]]&lt;=140000),"MIDDLE INCOME",TBL_Employees[[#This Row],[Annual Salary]]&lt;70000,"LOW INCOME")</f>
        <v>MIDDLE INCOME</v>
      </c>
      <c r="P132" s="3">
        <v>0.1</v>
      </c>
      <c r="Q132" s="13">
        <f>TBL_Employees[[#This Row],[Bonus %]]*TBL_Employees[[#This Row],[Annual Salary]]</f>
        <v>9506.1</v>
      </c>
      <c r="R132" t="s">
        <v>33</v>
      </c>
      <c r="S132" t="s">
        <v>74</v>
      </c>
      <c r="T132" s="1" t="s">
        <v>21</v>
      </c>
      <c r="U132" s="1" t="str">
        <f>IF(TBL_Employees[[#This Row],[Exit Date]]="","Employed","Resign")</f>
        <v>Employed</v>
      </c>
    </row>
    <row r="133" spans="1:21" x14ac:dyDescent="0.25">
      <c r="A133" t="s">
        <v>733</v>
      </c>
      <c r="B133" t="s">
        <v>734</v>
      </c>
      <c r="C133" t="s">
        <v>14</v>
      </c>
      <c r="D133" t="s">
        <v>31</v>
      </c>
      <c r="E133" t="s">
        <v>36</v>
      </c>
      <c r="F133" t="s">
        <v>28</v>
      </c>
      <c r="G133" t="s">
        <v>24</v>
      </c>
      <c r="H133">
        <v>35</v>
      </c>
      <c r="I133" s="1">
        <v>40826</v>
      </c>
      <c r="J133" s="9">
        <f>DAY(TBL_Employees[[#This Row],[Hire Date]])</f>
        <v>10</v>
      </c>
      <c r="K133" s="9">
        <f>MONTH(TBL_Employees[[#This Row],[Hire Date]])</f>
        <v>10</v>
      </c>
      <c r="L133" s="9" t="str">
        <f>_xlfn.SWITCH(TBL_Employees[[#This Row],[Month]],1,"JAN",2,"FEB",3,"MAR",4,"APR",5,"MAY",6,"JUN",7,"JUL",8,"AUG",9,"SEP",10,"OCT",11,"NOV",12,"DES")</f>
        <v>OCT</v>
      </c>
      <c r="M133" s="11">
        <f>YEAR(TBL_Employees[[#This Row],[Hire Date]])</f>
        <v>2011</v>
      </c>
      <c r="N133" s="2">
        <v>245482</v>
      </c>
      <c r="O133" s="2" t="str">
        <f>_xlfn.SWITCH(TRUE(),TBL_Employees[[#This Row],[Annual Salary]]&gt;140000,"HIGH INCOME",AND(TBL_Employees[[#This Row],[Annual Salary]]&gt;=70000,TBL_Employees[[#This Row],[Annual Salary]]&lt;=140000),"MIDDLE INCOME",TBL_Employees[[#This Row],[Annual Salary]]&lt;70000,"LOW INCOME")</f>
        <v>HIGH INCOME</v>
      </c>
      <c r="P133" s="3">
        <v>0.39</v>
      </c>
      <c r="Q133" s="13">
        <f>TBL_Employees[[#This Row],[Bonus %]]*TBL_Employees[[#This Row],[Annual Salary]]</f>
        <v>95737.98000000001</v>
      </c>
      <c r="R133" t="s">
        <v>19</v>
      </c>
      <c r="S133" t="s">
        <v>63</v>
      </c>
      <c r="T133" s="1" t="s">
        <v>21</v>
      </c>
      <c r="U133" s="1" t="str">
        <f>IF(TBL_Employees[[#This Row],[Exit Date]]="","Employed","Resign")</f>
        <v>Employed</v>
      </c>
    </row>
    <row r="134" spans="1:21" x14ac:dyDescent="0.25">
      <c r="A134" t="s">
        <v>327</v>
      </c>
      <c r="B134" t="s">
        <v>735</v>
      </c>
      <c r="C134" t="s">
        <v>86</v>
      </c>
      <c r="D134" t="s">
        <v>31</v>
      </c>
      <c r="E134" t="s">
        <v>36</v>
      </c>
      <c r="F134" t="s">
        <v>17</v>
      </c>
      <c r="G134" t="s">
        <v>18</v>
      </c>
      <c r="H134">
        <v>25</v>
      </c>
      <c r="I134" s="1">
        <v>43850</v>
      </c>
      <c r="J134" s="9">
        <f>DAY(TBL_Employees[[#This Row],[Hire Date]])</f>
        <v>20</v>
      </c>
      <c r="K134" s="9">
        <f>MONTH(TBL_Employees[[#This Row],[Hire Date]])</f>
        <v>1</v>
      </c>
      <c r="L134" s="9" t="str">
        <f>_xlfn.SWITCH(TBL_Employees[[#This Row],[Month]],1,"JAN",2,"FEB",3,"MAR",4,"APR",5,"MAY",6,"JUN",7,"JUL",8,"AUG",9,"SEP",10,"OCT",11,"NOV",12,"DES")</f>
        <v>JAN</v>
      </c>
      <c r="M134" s="11">
        <f>YEAR(TBL_Employees[[#This Row],[Hire Date]])</f>
        <v>2020</v>
      </c>
      <c r="N134" s="2">
        <v>71359</v>
      </c>
      <c r="O134" s="2" t="str">
        <f>_xlfn.SWITCH(TRUE(),TBL_Employees[[#This Row],[Annual Salary]]&gt;140000,"HIGH INCOME",AND(TBL_Employees[[#This Row],[Annual Salary]]&gt;=70000,TBL_Employees[[#This Row],[Annual Salary]]&lt;=140000),"MIDDLE INCOME",TBL_Employees[[#This Row],[Annual Salary]]&lt;70000,"LOW INCOME")</f>
        <v>MIDDLE INCOME</v>
      </c>
      <c r="P134" s="3">
        <v>0</v>
      </c>
      <c r="Q134" s="13">
        <f>TBL_Employees[[#This Row],[Bonus %]]*TBL_Employees[[#This Row],[Annual Salary]]</f>
        <v>0</v>
      </c>
      <c r="R134" t="s">
        <v>19</v>
      </c>
      <c r="S134" t="s">
        <v>39</v>
      </c>
      <c r="T134" s="1" t="s">
        <v>21</v>
      </c>
      <c r="U134" s="1" t="str">
        <f>IF(TBL_Employees[[#This Row],[Exit Date]]="","Employed","Resign")</f>
        <v>Employed</v>
      </c>
    </row>
    <row r="135" spans="1:21" x14ac:dyDescent="0.25">
      <c r="A135" t="s">
        <v>736</v>
      </c>
      <c r="B135" t="s">
        <v>737</v>
      </c>
      <c r="C135" t="s">
        <v>40</v>
      </c>
      <c r="D135" t="s">
        <v>31</v>
      </c>
      <c r="E135" t="s">
        <v>44</v>
      </c>
      <c r="F135" t="s">
        <v>28</v>
      </c>
      <c r="G135" t="s">
        <v>24</v>
      </c>
      <c r="H135">
        <v>45</v>
      </c>
      <c r="I135" s="1">
        <v>41879</v>
      </c>
      <c r="J135" s="9">
        <f>DAY(TBL_Employees[[#This Row],[Hire Date]])</f>
        <v>28</v>
      </c>
      <c r="K135" s="9">
        <f>MONTH(TBL_Employees[[#This Row],[Hire Date]])</f>
        <v>8</v>
      </c>
      <c r="L135" s="9" t="str">
        <f>_xlfn.SWITCH(TBL_Employees[[#This Row],[Month]],1,"JAN",2,"FEB",3,"MAR",4,"APR",5,"MAY",6,"JUN",7,"JUL",8,"AUG",9,"SEP",10,"OCT",11,"NOV",12,"DES")</f>
        <v>AUG</v>
      </c>
      <c r="M135" s="11">
        <f>YEAR(TBL_Employees[[#This Row],[Hire Date]])</f>
        <v>2014</v>
      </c>
      <c r="N135" s="2">
        <v>183161</v>
      </c>
      <c r="O135" s="2" t="str">
        <f>_xlfn.SWITCH(TRUE(),TBL_Employees[[#This Row],[Annual Salary]]&gt;140000,"HIGH INCOME",AND(TBL_Employees[[#This Row],[Annual Salary]]&gt;=70000,TBL_Employees[[#This Row],[Annual Salary]]&lt;=140000),"MIDDLE INCOME",TBL_Employees[[#This Row],[Annual Salary]]&lt;70000,"LOW INCOME")</f>
        <v>HIGH INCOME</v>
      </c>
      <c r="P135" s="3">
        <v>0.22</v>
      </c>
      <c r="Q135" s="13">
        <f>TBL_Employees[[#This Row],[Bonus %]]*TBL_Employees[[#This Row],[Annual Salary]]</f>
        <v>40295.42</v>
      </c>
      <c r="R135" t="s">
        <v>19</v>
      </c>
      <c r="S135" t="s">
        <v>45</v>
      </c>
      <c r="T135" s="1" t="s">
        <v>21</v>
      </c>
      <c r="U135" s="1" t="str">
        <f>IF(TBL_Employees[[#This Row],[Exit Date]]="","Employed","Resign")</f>
        <v>Employed</v>
      </c>
    </row>
    <row r="136" spans="1:21" x14ac:dyDescent="0.25">
      <c r="A136" t="s">
        <v>739</v>
      </c>
      <c r="B136" t="s">
        <v>740</v>
      </c>
      <c r="C136" t="s">
        <v>69</v>
      </c>
      <c r="D136" t="s">
        <v>31</v>
      </c>
      <c r="E136" t="s">
        <v>44</v>
      </c>
      <c r="F136" t="s">
        <v>28</v>
      </c>
      <c r="G136" t="s">
        <v>18</v>
      </c>
      <c r="H136">
        <v>51</v>
      </c>
      <c r="I136" s="1">
        <v>36442</v>
      </c>
      <c r="J136" s="9">
        <f>DAY(TBL_Employees[[#This Row],[Hire Date]])</f>
        <v>9</v>
      </c>
      <c r="K136" s="9">
        <f>MONTH(TBL_Employees[[#This Row],[Hire Date]])</f>
        <v>10</v>
      </c>
      <c r="L136" s="9" t="str">
        <f>_xlfn.SWITCH(TBL_Employees[[#This Row],[Month]],1,"JAN",2,"FEB",3,"MAR",4,"APR",5,"MAY",6,"JUN",7,"JUL",8,"AUG",9,"SEP",10,"OCT",11,"NOV",12,"DES")</f>
        <v>OCT</v>
      </c>
      <c r="M136" s="11">
        <f>YEAR(TBL_Employees[[#This Row],[Hire Date]])</f>
        <v>1999</v>
      </c>
      <c r="N136" s="2">
        <v>95639</v>
      </c>
      <c r="O136" s="2" t="str">
        <f>_xlfn.SWITCH(TRUE(),TBL_Employees[[#This Row],[Annual Salary]]&gt;140000,"HIGH INCOME",AND(TBL_Employees[[#This Row],[Annual Salary]]&gt;=70000,TBL_Employees[[#This Row],[Annual Salary]]&lt;=140000),"MIDDLE INCOME",TBL_Employees[[#This Row],[Annual Salary]]&lt;70000,"LOW INCOME")</f>
        <v>MIDDLE INCOME</v>
      </c>
      <c r="P136" s="3">
        <v>0</v>
      </c>
      <c r="Q136" s="13">
        <f>TBL_Employees[[#This Row],[Bonus %]]*TBL_Employees[[#This Row],[Annual Salary]]</f>
        <v>0</v>
      </c>
      <c r="R136" t="s">
        <v>19</v>
      </c>
      <c r="S136" t="s">
        <v>25</v>
      </c>
      <c r="T136" s="1" t="s">
        <v>21</v>
      </c>
      <c r="U136" s="1" t="str">
        <f>IF(TBL_Employees[[#This Row],[Exit Date]]="","Employed","Resign")</f>
        <v>Employed</v>
      </c>
    </row>
    <row r="137" spans="1:21" x14ac:dyDescent="0.25">
      <c r="A137" t="s">
        <v>754</v>
      </c>
      <c r="B137" t="s">
        <v>755</v>
      </c>
      <c r="C137" t="s">
        <v>86</v>
      </c>
      <c r="D137" t="s">
        <v>31</v>
      </c>
      <c r="E137" t="s">
        <v>16</v>
      </c>
      <c r="F137" t="s">
        <v>28</v>
      </c>
      <c r="G137" t="s">
        <v>51</v>
      </c>
      <c r="H137">
        <v>47</v>
      </c>
      <c r="I137" s="1">
        <v>35990</v>
      </c>
      <c r="J137" s="9">
        <f>DAY(TBL_Employees[[#This Row],[Hire Date]])</f>
        <v>14</v>
      </c>
      <c r="K137" s="9">
        <f>MONTH(TBL_Employees[[#This Row],[Hire Date]])</f>
        <v>7</v>
      </c>
      <c r="L137" s="9" t="str">
        <f>_xlfn.SWITCH(TBL_Employees[[#This Row],[Month]],1,"JAN",2,"FEB",3,"MAR",4,"APR",5,"MAY",6,"JUN",7,"JUL",8,"AUG",9,"SEP",10,"OCT",11,"NOV",12,"DES")</f>
        <v>JUL</v>
      </c>
      <c r="M137" s="11">
        <f>YEAR(TBL_Employees[[#This Row],[Hire Date]])</f>
        <v>1998</v>
      </c>
      <c r="N137" s="2">
        <v>99091</v>
      </c>
      <c r="O137" s="2" t="str">
        <f>_xlfn.SWITCH(TRUE(),TBL_Employees[[#This Row],[Annual Salary]]&gt;140000,"HIGH INCOME",AND(TBL_Employees[[#This Row],[Annual Salary]]&gt;=70000,TBL_Employees[[#This Row],[Annual Salary]]&lt;=140000),"MIDDLE INCOME",TBL_Employees[[#This Row],[Annual Salary]]&lt;70000,"LOW INCOME")</f>
        <v>MIDDLE INCOME</v>
      </c>
      <c r="P137" s="3">
        <v>0</v>
      </c>
      <c r="Q137" s="13">
        <f>TBL_Employees[[#This Row],[Bonus %]]*TBL_Employees[[#This Row],[Annual Salary]]</f>
        <v>0</v>
      </c>
      <c r="R137" t="s">
        <v>19</v>
      </c>
      <c r="S137" t="s">
        <v>25</v>
      </c>
      <c r="T137" s="1" t="s">
        <v>21</v>
      </c>
      <c r="U137" s="1" t="str">
        <f>IF(TBL_Employees[[#This Row],[Exit Date]]="","Employed","Resign")</f>
        <v>Employed</v>
      </c>
    </row>
    <row r="138" spans="1:21" x14ac:dyDescent="0.25">
      <c r="A138" t="s">
        <v>219</v>
      </c>
      <c r="B138" t="s">
        <v>756</v>
      </c>
      <c r="C138" t="s">
        <v>84</v>
      </c>
      <c r="D138" t="s">
        <v>31</v>
      </c>
      <c r="E138" t="s">
        <v>36</v>
      </c>
      <c r="F138" t="s">
        <v>28</v>
      </c>
      <c r="G138" t="s">
        <v>51</v>
      </c>
      <c r="H138">
        <v>40</v>
      </c>
      <c r="I138" s="1">
        <v>39506</v>
      </c>
      <c r="J138" s="9">
        <f>DAY(TBL_Employees[[#This Row],[Hire Date]])</f>
        <v>28</v>
      </c>
      <c r="K138" s="9">
        <f>MONTH(TBL_Employees[[#This Row],[Hire Date]])</f>
        <v>2</v>
      </c>
      <c r="L138" s="9" t="str">
        <f>_xlfn.SWITCH(TBL_Employees[[#This Row],[Month]],1,"JAN",2,"FEB",3,"MAR",4,"APR",5,"MAY",6,"JUN",7,"JUL",8,"AUG",9,"SEP",10,"OCT",11,"NOV",12,"DES")</f>
        <v>FEB</v>
      </c>
      <c r="M138" s="11">
        <f>YEAR(TBL_Employees[[#This Row],[Hire Date]])</f>
        <v>2008</v>
      </c>
      <c r="N138" s="2">
        <v>113987</v>
      </c>
      <c r="O138" s="2" t="str">
        <f>_xlfn.SWITCH(TRUE(),TBL_Employees[[#This Row],[Annual Salary]]&gt;140000,"HIGH INCOME",AND(TBL_Employees[[#This Row],[Annual Salary]]&gt;=70000,TBL_Employees[[#This Row],[Annual Salary]]&lt;=140000),"MIDDLE INCOME",TBL_Employees[[#This Row],[Annual Salary]]&lt;70000,"LOW INCOME")</f>
        <v>MIDDLE INCOME</v>
      </c>
      <c r="P138" s="3">
        <v>0</v>
      </c>
      <c r="Q138" s="13">
        <f>TBL_Employees[[#This Row],[Bonus %]]*TBL_Employees[[#This Row],[Annual Salary]]</f>
        <v>0</v>
      </c>
      <c r="R138" t="s">
        <v>52</v>
      </c>
      <c r="S138" t="s">
        <v>81</v>
      </c>
      <c r="T138" s="1" t="s">
        <v>21</v>
      </c>
      <c r="U138" s="1" t="str">
        <f>IF(TBL_Employees[[#This Row],[Exit Date]]="","Employed","Resign")</f>
        <v>Employed</v>
      </c>
    </row>
    <row r="139" spans="1:21" x14ac:dyDescent="0.25">
      <c r="A139" t="s">
        <v>102</v>
      </c>
      <c r="B139" t="s">
        <v>763</v>
      </c>
      <c r="C139" t="s">
        <v>14</v>
      </c>
      <c r="D139" t="s">
        <v>31</v>
      </c>
      <c r="E139" t="s">
        <v>36</v>
      </c>
      <c r="F139" t="s">
        <v>17</v>
      </c>
      <c r="G139" t="s">
        <v>18</v>
      </c>
      <c r="H139">
        <v>30</v>
      </c>
      <c r="I139" s="1">
        <v>43165</v>
      </c>
      <c r="J139" s="9">
        <f>DAY(TBL_Employees[[#This Row],[Hire Date]])</f>
        <v>6</v>
      </c>
      <c r="K139" s="9">
        <f>MONTH(TBL_Employees[[#This Row],[Hire Date]])</f>
        <v>3</v>
      </c>
      <c r="L139" s="9" t="str">
        <f>_xlfn.SWITCH(TBL_Employees[[#This Row],[Month]],1,"JAN",2,"FEB",3,"MAR",4,"APR",5,"MAY",6,"JUN",7,"JUL",8,"AUG",9,"SEP",10,"OCT",11,"NOV",12,"DES")</f>
        <v>MAR</v>
      </c>
      <c r="M139" s="11">
        <f>YEAR(TBL_Employees[[#This Row],[Hire Date]])</f>
        <v>2018</v>
      </c>
      <c r="N139" s="2">
        <v>255431</v>
      </c>
      <c r="O139" s="2" t="str">
        <f>_xlfn.SWITCH(TRUE(),TBL_Employees[[#This Row],[Annual Salary]]&gt;140000,"HIGH INCOME",AND(TBL_Employees[[#This Row],[Annual Salary]]&gt;=70000,TBL_Employees[[#This Row],[Annual Salary]]&lt;=140000),"MIDDLE INCOME",TBL_Employees[[#This Row],[Annual Salary]]&lt;70000,"LOW INCOME")</f>
        <v>HIGH INCOME</v>
      </c>
      <c r="P139" s="3">
        <v>0.36</v>
      </c>
      <c r="Q139" s="13">
        <f>TBL_Employees[[#This Row],[Bonus %]]*TBL_Employees[[#This Row],[Annual Salary]]</f>
        <v>91955.16</v>
      </c>
      <c r="R139" t="s">
        <v>19</v>
      </c>
      <c r="S139" t="s">
        <v>29</v>
      </c>
      <c r="T139" s="1" t="s">
        <v>21</v>
      </c>
      <c r="U139" s="1" t="str">
        <f>IF(TBL_Employees[[#This Row],[Exit Date]]="","Employed","Resign")</f>
        <v>Employed</v>
      </c>
    </row>
    <row r="140" spans="1:21" x14ac:dyDescent="0.25">
      <c r="A140" t="s">
        <v>251</v>
      </c>
      <c r="B140" t="s">
        <v>776</v>
      </c>
      <c r="C140" t="s">
        <v>97</v>
      </c>
      <c r="D140" t="s">
        <v>31</v>
      </c>
      <c r="E140" t="s">
        <v>32</v>
      </c>
      <c r="F140" t="s">
        <v>28</v>
      </c>
      <c r="G140" t="s">
        <v>24</v>
      </c>
      <c r="H140">
        <v>45</v>
      </c>
      <c r="I140" s="1">
        <v>36993</v>
      </c>
      <c r="J140" s="9">
        <f>DAY(TBL_Employees[[#This Row],[Hire Date]])</f>
        <v>12</v>
      </c>
      <c r="K140" s="9">
        <f>MONTH(TBL_Employees[[#This Row],[Hire Date]])</f>
        <v>4</v>
      </c>
      <c r="L140" s="9" t="str">
        <f>_xlfn.SWITCH(TBL_Employees[[#This Row],[Month]],1,"JAN",2,"FEB",3,"MAR",4,"APR",5,"MAY",6,"JUN",7,"JUL",8,"AUG",9,"SEP",10,"OCT",11,"NOV",12,"DES")</f>
        <v>APR</v>
      </c>
      <c r="M140" s="11">
        <f>YEAR(TBL_Employees[[#This Row],[Hire Date]])</f>
        <v>2001</v>
      </c>
      <c r="N140" s="2">
        <v>95743</v>
      </c>
      <c r="O140" s="2" t="str">
        <f>_xlfn.SWITCH(TRUE(),TBL_Employees[[#This Row],[Annual Salary]]&gt;140000,"HIGH INCOME",AND(TBL_Employees[[#This Row],[Annual Salary]]&gt;=70000,TBL_Employees[[#This Row],[Annual Salary]]&lt;=140000),"MIDDLE INCOME",TBL_Employees[[#This Row],[Annual Salary]]&lt;70000,"LOW INCOME")</f>
        <v>MIDDLE INCOME</v>
      </c>
      <c r="P140" s="3">
        <v>0.15</v>
      </c>
      <c r="Q140" s="13">
        <f>TBL_Employees[[#This Row],[Bonus %]]*TBL_Employees[[#This Row],[Annual Salary]]</f>
        <v>14361.449999999999</v>
      </c>
      <c r="R140" t="s">
        <v>19</v>
      </c>
      <c r="S140" t="s">
        <v>25</v>
      </c>
      <c r="T140" s="1">
        <v>40193</v>
      </c>
      <c r="U140" s="1" t="str">
        <f>IF(TBL_Employees[[#This Row],[Exit Date]]="","Employed","Resign")</f>
        <v>Resign</v>
      </c>
    </row>
    <row r="141" spans="1:21" x14ac:dyDescent="0.25">
      <c r="A141" t="s">
        <v>777</v>
      </c>
      <c r="B141" t="s">
        <v>778</v>
      </c>
      <c r="C141" t="s">
        <v>86</v>
      </c>
      <c r="D141" t="s">
        <v>31</v>
      </c>
      <c r="E141" t="s">
        <v>16</v>
      </c>
      <c r="F141" t="s">
        <v>17</v>
      </c>
      <c r="G141" t="s">
        <v>18</v>
      </c>
      <c r="H141">
        <v>44</v>
      </c>
      <c r="I141" s="1">
        <v>40060</v>
      </c>
      <c r="J141" s="9">
        <f>DAY(TBL_Employees[[#This Row],[Hire Date]])</f>
        <v>4</v>
      </c>
      <c r="K141" s="9">
        <f>MONTH(TBL_Employees[[#This Row],[Hire Date]])</f>
        <v>9</v>
      </c>
      <c r="L141" s="9" t="str">
        <f>_xlfn.SWITCH(TBL_Employees[[#This Row],[Month]],1,"JAN",2,"FEB",3,"MAR",4,"APR",5,"MAY",6,"JUN",7,"JUL",8,"AUG",9,"SEP",10,"OCT",11,"NOV",12,"DES")</f>
        <v>SEP</v>
      </c>
      <c r="M141" s="11">
        <f>YEAR(TBL_Employees[[#This Row],[Hire Date]])</f>
        <v>2009</v>
      </c>
      <c r="N141" s="2">
        <v>89695</v>
      </c>
      <c r="O141" s="2" t="str">
        <f>_xlfn.SWITCH(TRUE(),TBL_Employees[[#This Row],[Annual Salary]]&gt;140000,"HIGH INCOME",AND(TBL_Employees[[#This Row],[Annual Salary]]&gt;=70000,TBL_Employees[[#This Row],[Annual Salary]]&lt;=140000),"MIDDLE INCOME",TBL_Employees[[#This Row],[Annual Salary]]&lt;70000,"LOW INCOME")</f>
        <v>MIDDLE INCOME</v>
      </c>
      <c r="P141" s="3">
        <v>0</v>
      </c>
      <c r="Q141" s="13">
        <f>TBL_Employees[[#This Row],[Bonus %]]*TBL_Employees[[#This Row],[Annual Salary]]</f>
        <v>0</v>
      </c>
      <c r="R141" t="s">
        <v>19</v>
      </c>
      <c r="S141" t="s">
        <v>25</v>
      </c>
      <c r="T141" s="1" t="s">
        <v>21</v>
      </c>
      <c r="U141" s="1" t="str">
        <f>IF(TBL_Employees[[#This Row],[Exit Date]]="","Employed","Resign")</f>
        <v>Employed</v>
      </c>
    </row>
    <row r="142" spans="1:21" x14ac:dyDescent="0.25">
      <c r="A142" t="s">
        <v>789</v>
      </c>
      <c r="B142" t="s">
        <v>790</v>
      </c>
      <c r="C142" t="s">
        <v>58</v>
      </c>
      <c r="D142" t="s">
        <v>31</v>
      </c>
      <c r="E142" t="s">
        <v>16</v>
      </c>
      <c r="F142" t="s">
        <v>17</v>
      </c>
      <c r="G142" t="s">
        <v>51</v>
      </c>
      <c r="H142">
        <v>42</v>
      </c>
      <c r="I142" s="1">
        <v>43062</v>
      </c>
      <c r="J142" s="9">
        <f>DAY(TBL_Employees[[#This Row],[Hire Date]])</f>
        <v>23</v>
      </c>
      <c r="K142" s="9">
        <f>MONTH(TBL_Employees[[#This Row],[Hire Date]])</f>
        <v>11</v>
      </c>
      <c r="L142" s="9" t="str">
        <f>_xlfn.SWITCH(TBL_Employees[[#This Row],[Month]],1,"JAN",2,"FEB",3,"MAR",4,"APR",5,"MAY",6,"JUN",7,"JUL",8,"AUG",9,"SEP",10,"OCT",11,"NOV",12,"DES")</f>
        <v>NOV</v>
      </c>
      <c r="M142" s="11">
        <f>YEAR(TBL_Employees[[#This Row],[Hire Date]])</f>
        <v>2017</v>
      </c>
      <c r="N142" s="2">
        <v>96023</v>
      </c>
      <c r="O142" s="2" t="str">
        <f>_xlfn.SWITCH(TRUE(),TBL_Employees[[#This Row],[Annual Salary]]&gt;140000,"HIGH INCOME",AND(TBL_Employees[[#This Row],[Annual Salary]]&gt;=70000,TBL_Employees[[#This Row],[Annual Salary]]&lt;=140000),"MIDDLE INCOME",TBL_Employees[[#This Row],[Annual Salary]]&lt;70000,"LOW INCOME")</f>
        <v>MIDDLE INCOME</v>
      </c>
      <c r="P142" s="3">
        <v>0</v>
      </c>
      <c r="Q142" s="13">
        <f>TBL_Employees[[#This Row],[Bonus %]]*TBL_Employees[[#This Row],[Annual Salary]]</f>
        <v>0</v>
      </c>
      <c r="R142" t="s">
        <v>19</v>
      </c>
      <c r="S142" t="s">
        <v>45</v>
      </c>
      <c r="T142" s="1" t="s">
        <v>21</v>
      </c>
      <c r="U142" s="1" t="str">
        <f>IF(TBL_Employees[[#This Row],[Exit Date]]="","Employed","Resign")</f>
        <v>Employed</v>
      </c>
    </row>
    <row r="143" spans="1:21" x14ac:dyDescent="0.25">
      <c r="A143" t="s">
        <v>96</v>
      </c>
      <c r="B143" t="s">
        <v>799</v>
      </c>
      <c r="C143" t="s">
        <v>58</v>
      </c>
      <c r="D143" t="s">
        <v>31</v>
      </c>
      <c r="E143" t="s">
        <v>36</v>
      </c>
      <c r="F143" t="s">
        <v>28</v>
      </c>
      <c r="G143" t="s">
        <v>51</v>
      </c>
      <c r="H143">
        <v>36</v>
      </c>
      <c r="I143" s="1">
        <v>39912</v>
      </c>
      <c r="J143" s="9">
        <f>DAY(TBL_Employees[[#This Row],[Hire Date]])</f>
        <v>9</v>
      </c>
      <c r="K143" s="9">
        <f>MONTH(TBL_Employees[[#This Row],[Hire Date]])</f>
        <v>4</v>
      </c>
      <c r="L143" s="9" t="str">
        <f>_xlfn.SWITCH(TBL_Employees[[#This Row],[Month]],1,"JAN",2,"FEB",3,"MAR",4,"APR",5,"MAY",6,"JUN",7,"JUL",8,"AUG",9,"SEP",10,"OCT",11,"NOV",12,"DES")</f>
        <v>APR</v>
      </c>
      <c r="M143" s="11">
        <f>YEAR(TBL_Employees[[#This Row],[Hire Date]])</f>
        <v>2009</v>
      </c>
      <c r="N143" s="2">
        <v>60055</v>
      </c>
      <c r="O143" s="2" t="str">
        <f>_xlfn.SWITCH(TRUE(),TBL_Employees[[#This Row],[Annual Salary]]&gt;140000,"HIGH INCOME",AND(TBL_Employees[[#This Row],[Annual Salary]]&gt;=70000,TBL_Employees[[#This Row],[Annual Salary]]&lt;=140000),"MIDDLE INCOME",TBL_Employees[[#This Row],[Annual Salary]]&lt;70000,"LOW INCOME")</f>
        <v>LOW INCOME</v>
      </c>
      <c r="P143" s="3">
        <v>0</v>
      </c>
      <c r="Q143" s="13">
        <f>TBL_Employees[[#This Row],[Bonus %]]*TBL_Employees[[#This Row],[Annual Salary]]</f>
        <v>0</v>
      </c>
      <c r="R143" t="s">
        <v>19</v>
      </c>
      <c r="S143" t="s">
        <v>63</v>
      </c>
      <c r="T143" s="1" t="s">
        <v>21</v>
      </c>
      <c r="U143" s="1" t="str">
        <f>IF(TBL_Employees[[#This Row],[Exit Date]]="","Employed","Resign")</f>
        <v>Employed</v>
      </c>
    </row>
    <row r="144" spans="1:21" x14ac:dyDescent="0.25">
      <c r="A144" t="s">
        <v>108</v>
      </c>
      <c r="B144" t="s">
        <v>800</v>
      </c>
      <c r="C144" t="s">
        <v>40</v>
      </c>
      <c r="D144" t="s">
        <v>31</v>
      </c>
      <c r="E144" t="s">
        <v>16</v>
      </c>
      <c r="F144" t="s">
        <v>28</v>
      </c>
      <c r="G144" t="s">
        <v>51</v>
      </c>
      <c r="H144">
        <v>31</v>
      </c>
      <c r="I144" s="1">
        <v>44069</v>
      </c>
      <c r="J144" s="9">
        <f>DAY(TBL_Employees[[#This Row],[Hire Date]])</f>
        <v>26</v>
      </c>
      <c r="K144" s="9">
        <f>MONTH(TBL_Employees[[#This Row],[Hire Date]])</f>
        <v>8</v>
      </c>
      <c r="L144" s="9" t="str">
        <f>_xlfn.SWITCH(TBL_Employees[[#This Row],[Month]],1,"JAN",2,"FEB",3,"MAR",4,"APR",5,"MAY",6,"JUN",7,"JUL",8,"AUG",9,"SEP",10,"OCT",11,"NOV",12,"DES")</f>
        <v>AUG</v>
      </c>
      <c r="M144" s="11">
        <f>YEAR(TBL_Employees[[#This Row],[Hire Date]])</f>
        <v>2020</v>
      </c>
      <c r="N144" s="2">
        <v>189290</v>
      </c>
      <c r="O144" s="2" t="str">
        <f>_xlfn.SWITCH(TRUE(),TBL_Employees[[#This Row],[Annual Salary]]&gt;140000,"HIGH INCOME",AND(TBL_Employees[[#This Row],[Annual Salary]]&gt;=70000,TBL_Employees[[#This Row],[Annual Salary]]&lt;=140000),"MIDDLE INCOME",TBL_Employees[[#This Row],[Annual Salary]]&lt;70000,"LOW INCOME")</f>
        <v>HIGH INCOME</v>
      </c>
      <c r="P144" s="3">
        <v>0.22</v>
      </c>
      <c r="Q144" s="13">
        <f>TBL_Employees[[#This Row],[Bonus %]]*TBL_Employees[[#This Row],[Annual Salary]]</f>
        <v>41643.800000000003</v>
      </c>
      <c r="R144" t="s">
        <v>52</v>
      </c>
      <c r="S144" t="s">
        <v>53</v>
      </c>
      <c r="T144" s="1">
        <v>44099</v>
      </c>
      <c r="U144" s="1" t="str">
        <f>IF(TBL_Employees[[#This Row],[Exit Date]]="","Employed","Resign")</f>
        <v>Resign</v>
      </c>
    </row>
    <row r="145" spans="1:21" x14ac:dyDescent="0.25">
      <c r="A145" t="s">
        <v>815</v>
      </c>
      <c r="B145" t="s">
        <v>816</v>
      </c>
      <c r="C145" t="s">
        <v>40</v>
      </c>
      <c r="D145" t="s">
        <v>31</v>
      </c>
      <c r="E145" t="s">
        <v>44</v>
      </c>
      <c r="F145" t="s">
        <v>28</v>
      </c>
      <c r="G145" t="s">
        <v>51</v>
      </c>
      <c r="H145">
        <v>64</v>
      </c>
      <c r="I145" s="1">
        <v>42972</v>
      </c>
      <c r="J145" s="9">
        <f>DAY(TBL_Employees[[#This Row],[Hire Date]])</f>
        <v>25</v>
      </c>
      <c r="K145" s="9">
        <f>MONTH(TBL_Employees[[#This Row],[Hire Date]])</f>
        <v>8</v>
      </c>
      <c r="L145" s="9" t="str">
        <f>_xlfn.SWITCH(TBL_Employees[[#This Row],[Month]],1,"JAN",2,"FEB",3,"MAR",4,"APR",5,"MAY",6,"JUN",7,"JUL",8,"AUG",9,"SEP",10,"OCT",11,"NOV",12,"DES")</f>
        <v>AUG</v>
      </c>
      <c r="M145" s="11">
        <f>YEAR(TBL_Employees[[#This Row],[Hire Date]])</f>
        <v>2017</v>
      </c>
      <c r="N145" s="2">
        <v>169509</v>
      </c>
      <c r="O145" s="2" t="str">
        <f>_xlfn.SWITCH(TRUE(),TBL_Employees[[#This Row],[Annual Salary]]&gt;140000,"HIGH INCOME",AND(TBL_Employees[[#This Row],[Annual Salary]]&gt;=70000,TBL_Employees[[#This Row],[Annual Salary]]&lt;=140000),"MIDDLE INCOME",TBL_Employees[[#This Row],[Annual Salary]]&lt;70000,"LOW INCOME")</f>
        <v>HIGH INCOME</v>
      </c>
      <c r="P145" s="3">
        <v>0.18</v>
      </c>
      <c r="Q145" s="13">
        <f>TBL_Employees[[#This Row],[Bonus %]]*TBL_Employees[[#This Row],[Annual Salary]]</f>
        <v>30511.62</v>
      </c>
      <c r="R145" t="s">
        <v>52</v>
      </c>
      <c r="S145" t="s">
        <v>81</v>
      </c>
      <c r="T145" s="1" t="s">
        <v>21</v>
      </c>
      <c r="U145" s="1" t="str">
        <f>IF(TBL_Employees[[#This Row],[Exit Date]]="","Employed","Resign")</f>
        <v>Employed</v>
      </c>
    </row>
    <row r="146" spans="1:21" x14ac:dyDescent="0.25">
      <c r="A146" t="s">
        <v>819</v>
      </c>
      <c r="B146" t="s">
        <v>820</v>
      </c>
      <c r="C146" t="s">
        <v>97</v>
      </c>
      <c r="D146" t="s">
        <v>31</v>
      </c>
      <c r="E146" t="s">
        <v>44</v>
      </c>
      <c r="F146" t="s">
        <v>17</v>
      </c>
      <c r="G146" t="s">
        <v>51</v>
      </c>
      <c r="H146">
        <v>45</v>
      </c>
      <c r="I146" s="1">
        <v>41712</v>
      </c>
      <c r="J146" s="9">
        <f>DAY(TBL_Employees[[#This Row],[Hire Date]])</f>
        <v>14</v>
      </c>
      <c r="K146" s="9">
        <f>MONTH(TBL_Employees[[#This Row],[Hire Date]])</f>
        <v>3</v>
      </c>
      <c r="L146" s="9" t="str">
        <f>_xlfn.SWITCH(TBL_Employees[[#This Row],[Month]],1,"JAN",2,"FEB",3,"MAR",4,"APR",5,"MAY",6,"JUN",7,"JUL",8,"AUG",9,"SEP",10,"OCT",11,"NOV",12,"DES")</f>
        <v>MAR</v>
      </c>
      <c r="M146" s="11">
        <f>YEAR(TBL_Employees[[#This Row],[Hire Date]])</f>
        <v>2014</v>
      </c>
      <c r="N146" s="2">
        <v>113873</v>
      </c>
      <c r="O146" s="2" t="str">
        <f>_xlfn.SWITCH(TRUE(),TBL_Employees[[#This Row],[Annual Salary]]&gt;140000,"HIGH INCOME",AND(TBL_Employees[[#This Row],[Annual Salary]]&gt;=70000,TBL_Employees[[#This Row],[Annual Salary]]&lt;=140000),"MIDDLE INCOME",TBL_Employees[[#This Row],[Annual Salary]]&lt;70000,"LOW INCOME")</f>
        <v>MIDDLE INCOME</v>
      </c>
      <c r="P146" s="3">
        <v>0.11</v>
      </c>
      <c r="Q146" s="13">
        <f>TBL_Employees[[#This Row],[Bonus %]]*TBL_Employees[[#This Row],[Annual Salary]]</f>
        <v>12526.03</v>
      </c>
      <c r="R146" t="s">
        <v>52</v>
      </c>
      <c r="S146" t="s">
        <v>66</v>
      </c>
      <c r="T146" s="1" t="s">
        <v>21</v>
      </c>
      <c r="U146" s="1" t="str">
        <f>IF(TBL_Employees[[#This Row],[Exit Date]]="","Employed","Resign")</f>
        <v>Employed</v>
      </c>
    </row>
    <row r="147" spans="1:21" x14ac:dyDescent="0.25">
      <c r="A147" t="s">
        <v>826</v>
      </c>
      <c r="B147" t="s">
        <v>827</v>
      </c>
      <c r="C147" t="s">
        <v>58</v>
      </c>
      <c r="D147" t="s">
        <v>31</v>
      </c>
      <c r="E147" t="s">
        <v>32</v>
      </c>
      <c r="F147" t="s">
        <v>28</v>
      </c>
      <c r="G147" t="s">
        <v>51</v>
      </c>
      <c r="H147">
        <v>64</v>
      </c>
      <c r="I147" s="1">
        <v>33875</v>
      </c>
      <c r="J147" s="9">
        <f>DAY(TBL_Employees[[#This Row],[Hire Date]])</f>
        <v>28</v>
      </c>
      <c r="K147" s="9">
        <f>MONTH(TBL_Employees[[#This Row],[Hire Date]])</f>
        <v>9</v>
      </c>
      <c r="L147" s="9" t="str">
        <f>_xlfn.SWITCH(TBL_Employees[[#This Row],[Month]],1,"JAN",2,"FEB",3,"MAR",4,"APR",5,"MAY",6,"JUN",7,"JUL",8,"AUG",9,"SEP",10,"OCT",11,"NOV",12,"DES")</f>
        <v>SEP</v>
      </c>
      <c r="M147" s="11">
        <f>YEAR(TBL_Employees[[#This Row],[Hire Date]])</f>
        <v>1992</v>
      </c>
      <c r="N147" s="2">
        <v>70778</v>
      </c>
      <c r="O147" s="2" t="str">
        <f>_xlfn.SWITCH(TRUE(),TBL_Employees[[#This Row],[Annual Salary]]&gt;140000,"HIGH INCOME",AND(TBL_Employees[[#This Row],[Annual Salary]]&gt;=70000,TBL_Employees[[#This Row],[Annual Salary]]&lt;=140000),"MIDDLE INCOME",TBL_Employees[[#This Row],[Annual Salary]]&lt;70000,"LOW INCOME")</f>
        <v>MIDDLE INCOME</v>
      </c>
      <c r="P147" s="3">
        <v>0</v>
      </c>
      <c r="Q147" s="13">
        <f>TBL_Employees[[#This Row],[Bonus %]]*TBL_Employees[[#This Row],[Annual Salary]]</f>
        <v>0</v>
      </c>
      <c r="R147" t="s">
        <v>19</v>
      </c>
      <c r="S147" t="s">
        <v>25</v>
      </c>
      <c r="T147" s="1" t="s">
        <v>21</v>
      </c>
      <c r="U147" s="1" t="str">
        <f>IF(TBL_Employees[[#This Row],[Exit Date]]="","Employed","Resign")</f>
        <v>Employed</v>
      </c>
    </row>
    <row r="148" spans="1:21" x14ac:dyDescent="0.25">
      <c r="A148" t="s">
        <v>113</v>
      </c>
      <c r="B148" t="s">
        <v>831</v>
      </c>
      <c r="C148" t="s">
        <v>58</v>
      </c>
      <c r="D148" t="s">
        <v>31</v>
      </c>
      <c r="E148" t="s">
        <v>32</v>
      </c>
      <c r="F148" t="s">
        <v>28</v>
      </c>
      <c r="G148" t="s">
        <v>18</v>
      </c>
      <c r="H148">
        <v>50</v>
      </c>
      <c r="I148" s="1">
        <v>43447</v>
      </c>
      <c r="J148" s="9">
        <f>DAY(TBL_Employees[[#This Row],[Hire Date]])</f>
        <v>13</v>
      </c>
      <c r="K148" s="9">
        <f>MONTH(TBL_Employees[[#This Row],[Hire Date]])</f>
        <v>12</v>
      </c>
      <c r="L148" s="9" t="str">
        <f>_xlfn.SWITCH(TBL_Employees[[#This Row],[Month]],1,"JAN",2,"FEB",3,"MAR",4,"APR",5,"MAY",6,"JUN",7,"JUL",8,"AUG",9,"SEP",10,"OCT",11,"NOV",12,"DES")</f>
        <v>DES</v>
      </c>
      <c r="M148" s="11">
        <f>YEAR(TBL_Employees[[#This Row],[Hire Date]])</f>
        <v>2018</v>
      </c>
      <c r="N148" s="2">
        <v>63098</v>
      </c>
      <c r="O148" s="2" t="str">
        <f>_xlfn.SWITCH(TRUE(),TBL_Employees[[#This Row],[Annual Salary]]&gt;140000,"HIGH INCOME",AND(TBL_Employees[[#This Row],[Annual Salary]]&gt;=70000,TBL_Employees[[#This Row],[Annual Salary]]&lt;=140000),"MIDDLE INCOME",TBL_Employees[[#This Row],[Annual Salary]]&lt;70000,"LOW INCOME")</f>
        <v>LOW INCOME</v>
      </c>
      <c r="P148" s="3">
        <v>0</v>
      </c>
      <c r="Q148" s="13">
        <f>TBL_Employees[[#This Row],[Bonus %]]*TBL_Employees[[#This Row],[Annual Salary]]</f>
        <v>0</v>
      </c>
      <c r="R148" t="s">
        <v>19</v>
      </c>
      <c r="S148" t="s">
        <v>29</v>
      </c>
      <c r="T148" s="1" t="s">
        <v>21</v>
      </c>
      <c r="U148" s="1" t="str">
        <f>IF(TBL_Employees[[#This Row],[Exit Date]]="","Employed","Resign")</f>
        <v>Employed</v>
      </c>
    </row>
    <row r="149" spans="1:21" x14ac:dyDescent="0.25">
      <c r="A149" t="s">
        <v>846</v>
      </c>
      <c r="B149" t="s">
        <v>847</v>
      </c>
      <c r="C149" t="s">
        <v>86</v>
      </c>
      <c r="D149" t="s">
        <v>31</v>
      </c>
      <c r="E149" t="s">
        <v>36</v>
      </c>
      <c r="F149" t="s">
        <v>28</v>
      </c>
      <c r="G149" t="s">
        <v>47</v>
      </c>
      <c r="H149">
        <v>40</v>
      </c>
      <c r="I149" s="1">
        <v>38540</v>
      </c>
      <c r="J149" s="9">
        <f>DAY(TBL_Employees[[#This Row],[Hire Date]])</f>
        <v>7</v>
      </c>
      <c r="K149" s="9">
        <f>MONTH(TBL_Employees[[#This Row],[Hire Date]])</f>
        <v>7</v>
      </c>
      <c r="L149" s="9" t="str">
        <f>_xlfn.SWITCH(TBL_Employees[[#This Row],[Month]],1,"JAN",2,"FEB",3,"MAR",4,"APR",5,"MAY",6,"JUN",7,"JUL",8,"AUG",9,"SEP",10,"OCT",11,"NOV",12,"DES")</f>
        <v>JUL</v>
      </c>
      <c r="M149" s="11">
        <f>YEAR(TBL_Employees[[#This Row],[Hire Date]])</f>
        <v>2005</v>
      </c>
      <c r="N149" s="2">
        <v>74412</v>
      </c>
      <c r="O149" s="2" t="str">
        <f>_xlfn.SWITCH(TRUE(),TBL_Employees[[#This Row],[Annual Salary]]&gt;140000,"HIGH INCOME",AND(TBL_Employees[[#This Row],[Annual Salary]]&gt;=70000,TBL_Employees[[#This Row],[Annual Salary]]&lt;=140000),"MIDDLE INCOME",TBL_Employees[[#This Row],[Annual Salary]]&lt;70000,"LOW INCOME")</f>
        <v>MIDDLE INCOME</v>
      </c>
      <c r="P149" s="3">
        <v>0</v>
      </c>
      <c r="Q149" s="13">
        <f>TBL_Employees[[#This Row],[Bonus %]]*TBL_Employees[[#This Row],[Annual Salary]]</f>
        <v>0</v>
      </c>
      <c r="R149" t="s">
        <v>19</v>
      </c>
      <c r="S149" t="s">
        <v>63</v>
      </c>
      <c r="T149" s="1" t="s">
        <v>21</v>
      </c>
      <c r="U149" s="1" t="str">
        <f>IF(TBL_Employees[[#This Row],[Exit Date]]="","Employed","Resign")</f>
        <v>Employed</v>
      </c>
    </row>
    <row r="150" spans="1:21" x14ac:dyDescent="0.25">
      <c r="A150" t="s">
        <v>299</v>
      </c>
      <c r="B150" t="s">
        <v>850</v>
      </c>
      <c r="C150" t="s">
        <v>129</v>
      </c>
      <c r="D150" t="s">
        <v>31</v>
      </c>
      <c r="E150" t="s">
        <v>16</v>
      </c>
      <c r="F150" t="s">
        <v>17</v>
      </c>
      <c r="G150" t="s">
        <v>18</v>
      </c>
      <c r="H150">
        <v>58</v>
      </c>
      <c r="I150" s="1">
        <v>34999</v>
      </c>
      <c r="J150" s="9">
        <f>DAY(TBL_Employees[[#This Row],[Hire Date]])</f>
        <v>27</v>
      </c>
      <c r="K150" s="9">
        <f>MONTH(TBL_Employees[[#This Row],[Hire Date]])</f>
        <v>10</v>
      </c>
      <c r="L150" s="9" t="str">
        <f>_xlfn.SWITCH(TBL_Employees[[#This Row],[Month]],1,"JAN",2,"FEB",3,"MAR",4,"APR",5,"MAY",6,"JUN",7,"JUL",8,"AUG",9,"SEP",10,"OCT",11,"NOV",12,"DES")</f>
        <v>OCT</v>
      </c>
      <c r="M150" s="11">
        <f>YEAR(TBL_Employees[[#This Row],[Hire Date]])</f>
        <v>1995</v>
      </c>
      <c r="N150" s="2">
        <v>70189</v>
      </c>
      <c r="O150" s="2" t="str">
        <f>_xlfn.SWITCH(TRUE(),TBL_Employees[[#This Row],[Annual Salary]]&gt;140000,"HIGH INCOME",AND(TBL_Employees[[#This Row],[Annual Salary]]&gt;=70000,TBL_Employees[[#This Row],[Annual Salary]]&lt;=140000),"MIDDLE INCOME",TBL_Employees[[#This Row],[Annual Salary]]&lt;70000,"LOW INCOME")</f>
        <v>MIDDLE INCOME</v>
      </c>
      <c r="P150" s="3">
        <v>0</v>
      </c>
      <c r="Q150" s="13">
        <f>TBL_Employees[[#This Row],[Bonus %]]*TBL_Employees[[#This Row],[Annual Salary]]</f>
        <v>0</v>
      </c>
      <c r="R150" t="s">
        <v>19</v>
      </c>
      <c r="S150" t="s">
        <v>29</v>
      </c>
      <c r="T150" s="1" t="s">
        <v>21</v>
      </c>
      <c r="U150" s="1" t="str">
        <f>IF(TBL_Employees[[#This Row],[Exit Date]]="","Employed","Resign")</f>
        <v>Employed</v>
      </c>
    </row>
    <row r="151" spans="1:21" x14ac:dyDescent="0.25">
      <c r="A151" t="s">
        <v>296</v>
      </c>
      <c r="B151" t="s">
        <v>858</v>
      </c>
      <c r="C151" t="s">
        <v>59</v>
      </c>
      <c r="D151" t="s">
        <v>31</v>
      </c>
      <c r="E151" t="s">
        <v>44</v>
      </c>
      <c r="F151" t="s">
        <v>28</v>
      </c>
      <c r="G151" t="s">
        <v>18</v>
      </c>
      <c r="H151">
        <v>38</v>
      </c>
      <c r="I151" s="1">
        <v>40360</v>
      </c>
      <c r="J151" s="9">
        <f>DAY(TBL_Employees[[#This Row],[Hire Date]])</f>
        <v>1</v>
      </c>
      <c r="K151" s="9">
        <f>MONTH(TBL_Employees[[#This Row],[Hire Date]])</f>
        <v>7</v>
      </c>
      <c r="L151" s="9" t="str">
        <f>_xlfn.SWITCH(TBL_Employees[[#This Row],[Month]],1,"JAN",2,"FEB",3,"MAR",4,"APR",5,"MAY",6,"JUN",7,"JUL",8,"AUG",9,"SEP",10,"OCT",11,"NOV",12,"DES")</f>
        <v>JUL</v>
      </c>
      <c r="M151" s="11">
        <f>YEAR(TBL_Employees[[#This Row],[Hire Date]])</f>
        <v>2010</v>
      </c>
      <c r="N151" s="2">
        <v>78237</v>
      </c>
      <c r="O151" s="2" t="str">
        <f>_xlfn.SWITCH(TRUE(),TBL_Employees[[#This Row],[Annual Salary]]&gt;140000,"HIGH INCOME",AND(TBL_Employees[[#This Row],[Annual Salary]]&gt;=70000,TBL_Employees[[#This Row],[Annual Salary]]&lt;=140000),"MIDDLE INCOME",TBL_Employees[[#This Row],[Annual Salary]]&lt;70000,"LOW INCOME")</f>
        <v>MIDDLE INCOME</v>
      </c>
      <c r="P151" s="3">
        <v>0</v>
      </c>
      <c r="Q151" s="13">
        <f>TBL_Employees[[#This Row],[Bonus %]]*TBL_Employees[[#This Row],[Annual Salary]]</f>
        <v>0</v>
      </c>
      <c r="R151" t="s">
        <v>19</v>
      </c>
      <c r="S151" t="s">
        <v>39</v>
      </c>
      <c r="T151" s="1" t="s">
        <v>21</v>
      </c>
      <c r="U151" s="1" t="str">
        <f>IF(TBL_Employees[[#This Row],[Exit Date]]="","Employed","Resign")</f>
        <v>Employed</v>
      </c>
    </row>
    <row r="152" spans="1:21" x14ac:dyDescent="0.25">
      <c r="A152" t="s">
        <v>868</v>
      </c>
      <c r="B152" t="s">
        <v>132</v>
      </c>
      <c r="C152" t="s">
        <v>59</v>
      </c>
      <c r="D152" t="s">
        <v>31</v>
      </c>
      <c r="E152" t="s">
        <v>16</v>
      </c>
      <c r="F152" t="s">
        <v>28</v>
      </c>
      <c r="G152" t="s">
        <v>51</v>
      </c>
      <c r="H152">
        <v>52</v>
      </c>
      <c r="I152" s="1">
        <v>44022</v>
      </c>
      <c r="J152" s="9">
        <f>DAY(TBL_Employees[[#This Row],[Hire Date]])</f>
        <v>10</v>
      </c>
      <c r="K152" s="9">
        <f>MONTH(TBL_Employees[[#This Row],[Hire Date]])</f>
        <v>7</v>
      </c>
      <c r="L152" s="9" t="str">
        <f>_xlfn.SWITCH(TBL_Employees[[#This Row],[Month]],1,"JAN",2,"FEB",3,"MAR",4,"APR",5,"MAY",6,"JUN",7,"JUL",8,"AUG",9,"SEP",10,"OCT",11,"NOV",12,"DES")</f>
        <v>JUL</v>
      </c>
      <c r="M152" s="11">
        <f>YEAR(TBL_Employees[[#This Row],[Hire Date]])</f>
        <v>2020</v>
      </c>
      <c r="N152" s="2">
        <v>88272</v>
      </c>
      <c r="O152" s="2" t="str">
        <f>_xlfn.SWITCH(TRUE(),TBL_Employees[[#This Row],[Annual Salary]]&gt;140000,"HIGH INCOME",AND(TBL_Employees[[#This Row],[Annual Salary]]&gt;=70000,TBL_Employees[[#This Row],[Annual Salary]]&lt;=140000),"MIDDLE INCOME",TBL_Employees[[#This Row],[Annual Salary]]&lt;70000,"LOW INCOME")</f>
        <v>MIDDLE INCOME</v>
      </c>
      <c r="P152" s="3">
        <v>0</v>
      </c>
      <c r="Q152" s="13">
        <f>TBL_Employees[[#This Row],[Bonus %]]*TBL_Employees[[#This Row],[Annual Salary]]</f>
        <v>0</v>
      </c>
      <c r="R152" t="s">
        <v>52</v>
      </c>
      <c r="S152" t="s">
        <v>53</v>
      </c>
      <c r="T152" s="1" t="s">
        <v>21</v>
      </c>
      <c r="U152" s="1" t="str">
        <f>IF(TBL_Employees[[#This Row],[Exit Date]]="","Employed","Resign")</f>
        <v>Employed</v>
      </c>
    </row>
    <row r="153" spans="1:21" x14ac:dyDescent="0.25">
      <c r="A153" t="s">
        <v>871</v>
      </c>
      <c r="B153" t="s">
        <v>872</v>
      </c>
      <c r="C153" t="s">
        <v>14</v>
      </c>
      <c r="D153" t="s">
        <v>31</v>
      </c>
      <c r="E153" t="s">
        <v>44</v>
      </c>
      <c r="F153" t="s">
        <v>28</v>
      </c>
      <c r="G153" t="s">
        <v>24</v>
      </c>
      <c r="H153">
        <v>47</v>
      </c>
      <c r="I153" s="1">
        <v>41071</v>
      </c>
      <c r="J153" s="9">
        <f>DAY(TBL_Employees[[#This Row],[Hire Date]])</f>
        <v>11</v>
      </c>
      <c r="K153" s="9">
        <f>MONTH(TBL_Employees[[#This Row],[Hire Date]])</f>
        <v>6</v>
      </c>
      <c r="L153" s="9" t="str">
        <f>_xlfn.SWITCH(TBL_Employees[[#This Row],[Month]],1,"JAN",2,"FEB",3,"MAR",4,"APR",5,"MAY",6,"JUN",7,"JUL",8,"AUG",9,"SEP",10,"OCT",11,"NOV",12,"DES")</f>
        <v>JUN</v>
      </c>
      <c r="M153" s="11">
        <f>YEAR(TBL_Employees[[#This Row],[Hire Date]])</f>
        <v>2012</v>
      </c>
      <c r="N153" s="2">
        <v>222941</v>
      </c>
      <c r="O153" s="2" t="str">
        <f>_xlfn.SWITCH(TRUE(),TBL_Employees[[#This Row],[Annual Salary]]&gt;140000,"HIGH INCOME",AND(TBL_Employees[[#This Row],[Annual Salary]]&gt;=70000,TBL_Employees[[#This Row],[Annual Salary]]&lt;=140000),"MIDDLE INCOME",TBL_Employees[[#This Row],[Annual Salary]]&lt;70000,"LOW INCOME")</f>
        <v>HIGH INCOME</v>
      </c>
      <c r="P153" s="3">
        <v>0.39</v>
      </c>
      <c r="Q153" s="13">
        <f>TBL_Employees[[#This Row],[Bonus %]]*TBL_Employees[[#This Row],[Annual Salary]]</f>
        <v>86946.99</v>
      </c>
      <c r="R153" t="s">
        <v>33</v>
      </c>
      <c r="S153" t="s">
        <v>60</v>
      </c>
      <c r="T153" s="1" t="s">
        <v>21</v>
      </c>
      <c r="U153" s="1" t="str">
        <f>IF(TBL_Employees[[#This Row],[Exit Date]]="","Employed","Resign")</f>
        <v>Employed</v>
      </c>
    </row>
    <row r="154" spans="1:21" x14ac:dyDescent="0.25">
      <c r="A154" t="s">
        <v>882</v>
      </c>
      <c r="B154" t="s">
        <v>883</v>
      </c>
      <c r="C154" t="s">
        <v>97</v>
      </c>
      <c r="D154" t="s">
        <v>31</v>
      </c>
      <c r="E154" t="s">
        <v>16</v>
      </c>
      <c r="F154" t="s">
        <v>28</v>
      </c>
      <c r="G154" t="s">
        <v>51</v>
      </c>
      <c r="H154">
        <v>54</v>
      </c>
      <c r="I154" s="1">
        <v>39382</v>
      </c>
      <c r="J154" s="9">
        <f>DAY(TBL_Employees[[#This Row],[Hire Date]])</f>
        <v>27</v>
      </c>
      <c r="K154" s="9">
        <f>MONTH(TBL_Employees[[#This Row],[Hire Date]])</f>
        <v>10</v>
      </c>
      <c r="L154" s="9" t="str">
        <f>_xlfn.SWITCH(TBL_Employees[[#This Row],[Month]],1,"JAN",2,"FEB",3,"MAR",4,"APR",5,"MAY",6,"JUN",7,"JUL",8,"AUG",9,"SEP",10,"OCT",11,"NOV",12,"DES")</f>
        <v>OCT</v>
      </c>
      <c r="M154" s="11">
        <f>YEAR(TBL_Employees[[#This Row],[Hire Date]])</f>
        <v>2007</v>
      </c>
      <c r="N154" s="2">
        <v>106313</v>
      </c>
      <c r="O154" s="2" t="str">
        <f>_xlfn.SWITCH(TRUE(),TBL_Employees[[#This Row],[Annual Salary]]&gt;140000,"HIGH INCOME",AND(TBL_Employees[[#This Row],[Annual Salary]]&gt;=70000,TBL_Employees[[#This Row],[Annual Salary]]&lt;=140000),"MIDDLE INCOME",TBL_Employees[[#This Row],[Annual Salary]]&lt;70000,"LOW INCOME")</f>
        <v>MIDDLE INCOME</v>
      </c>
      <c r="P154" s="3">
        <v>0.15</v>
      </c>
      <c r="Q154" s="13">
        <f>TBL_Employees[[#This Row],[Bonus %]]*TBL_Employees[[#This Row],[Annual Salary]]</f>
        <v>15946.949999999999</v>
      </c>
      <c r="R154" t="s">
        <v>19</v>
      </c>
      <c r="S154" t="s">
        <v>20</v>
      </c>
      <c r="T154" s="1" t="s">
        <v>21</v>
      </c>
      <c r="U154" s="1" t="str">
        <f>IF(TBL_Employees[[#This Row],[Exit Date]]="","Employed","Resign")</f>
        <v>Employed</v>
      </c>
    </row>
    <row r="155" spans="1:21" x14ac:dyDescent="0.25">
      <c r="A155" t="s">
        <v>888</v>
      </c>
      <c r="B155" t="s">
        <v>889</v>
      </c>
      <c r="C155" t="s">
        <v>97</v>
      </c>
      <c r="D155" t="s">
        <v>31</v>
      </c>
      <c r="E155" t="s">
        <v>44</v>
      </c>
      <c r="F155" t="s">
        <v>17</v>
      </c>
      <c r="G155" t="s">
        <v>24</v>
      </c>
      <c r="H155">
        <v>65</v>
      </c>
      <c r="I155" s="1">
        <v>38792</v>
      </c>
      <c r="J155" s="9">
        <f>DAY(TBL_Employees[[#This Row],[Hire Date]])</f>
        <v>16</v>
      </c>
      <c r="K155" s="9">
        <f>MONTH(TBL_Employees[[#This Row],[Hire Date]])</f>
        <v>3</v>
      </c>
      <c r="L155" s="9" t="str">
        <f>_xlfn.SWITCH(TBL_Employees[[#This Row],[Month]],1,"JAN",2,"FEB",3,"MAR",4,"APR",5,"MAY",6,"JUN",7,"JUL",8,"AUG",9,"SEP",10,"OCT",11,"NOV",12,"DES")</f>
        <v>MAR</v>
      </c>
      <c r="M155" s="11">
        <f>YEAR(TBL_Employees[[#This Row],[Hire Date]])</f>
        <v>2006</v>
      </c>
      <c r="N155" s="2">
        <v>83756</v>
      </c>
      <c r="O155" s="2" t="str">
        <f>_xlfn.SWITCH(TRUE(),TBL_Employees[[#This Row],[Annual Salary]]&gt;140000,"HIGH INCOME",AND(TBL_Employees[[#This Row],[Annual Salary]]&gt;=70000,TBL_Employees[[#This Row],[Annual Salary]]&lt;=140000),"MIDDLE INCOME",TBL_Employees[[#This Row],[Annual Salary]]&lt;70000,"LOW INCOME")</f>
        <v>MIDDLE INCOME</v>
      </c>
      <c r="P155" s="3">
        <v>0.14000000000000001</v>
      </c>
      <c r="Q155" s="13">
        <f>TBL_Employees[[#This Row],[Bonus %]]*TBL_Employees[[#This Row],[Annual Salary]]</f>
        <v>11725.840000000002</v>
      </c>
      <c r="R155" t="s">
        <v>33</v>
      </c>
      <c r="S155" t="s">
        <v>74</v>
      </c>
      <c r="T155" s="1" t="s">
        <v>21</v>
      </c>
      <c r="U155" s="1" t="str">
        <f>IF(TBL_Employees[[#This Row],[Exit Date]]="","Employed","Resign")</f>
        <v>Employed</v>
      </c>
    </row>
    <row r="156" spans="1:21" x14ac:dyDescent="0.25">
      <c r="A156" t="s">
        <v>387</v>
      </c>
      <c r="B156" t="s">
        <v>378</v>
      </c>
      <c r="C156" t="s">
        <v>58</v>
      </c>
      <c r="D156" t="s">
        <v>31</v>
      </c>
      <c r="E156" t="s">
        <v>16</v>
      </c>
      <c r="F156" t="s">
        <v>17</v>
      </c>
      <c r="G156" t="s">
        <v>24</v>
      </c>
      <c r="H156">
        <v>55</v>
      </c>
      <c r="I156" s="1">
        <v>41525</v>
      </c>
      <c r="J156" s="9">
        <f>DAY(TBL_Employees[[#This Row],[Hire Date]])</f>
        <v>8</v>
      </c>
      <c r="K156" s="9">
        <f>MONTH(TBL_Employees[[#This Row],[Hire Date]])</f>
        <v>9</v>
      </c>
      <c r="L156" s="9" t="str">
        <f>_xlfn.SWITCH(TBL_Employees[[#This Row],[Month]],1,"JAN",2,"FEB",3,"MAR",4,"APR",5,"MAY",6,"JUN",7,"JUL",8,"AUG",9,"SEP",10,"OCT",11,"NOV",12,"DES")</f>
        <v>SEP</v>
      </c>
      <c r="M156" s="11">
        <f>YEAR(TBL_Employees[[#This Row],[Hire Date]])</f>
        <v>2013</v>
      </c>
      <c r="N156" s="2">
        <v>73248</v>
      </c>
      <c r="O156" s="2" t="str">
        <f>_xlfn.SWITCH(TRUE(),TBL_Employees[[#This Row],[Annual Salary]]&gt;140000,"HIGH INCOME",AND(TBL_Employees[[#This Row],[Annual Salary]]&gt;=70000,TBL_Employees[[#This Row],[Annual Salary]]&lt;=140000),"MIDDLE INCOME",TBL_Employees[[#This Row],[Annual Salary]]&lt;70000,"LOW INCOME")</f>
        <v>MIDDLE INCOME</v>
      </c>
      <c r="P156" s="3">
        <v>0</v>
      </c>
      <c r="Q156" s="13">
        <f>TBL_Employees[[#This Row],[Bonus %]]*TBL_Employees[[#This Row],[Annual Salary]]</f>
        <v>0</v>
      </c>
      <c r="R156" t="s">
        <v>19</v>
      </c>
      <c r="S156" t="s">
        <v>29</v>
      </c>
      <c r="T156" s="1" t="s">
        <v>21</v>
      </c>
      <c r="U156" s="1" t="str">
        <f>IF(TBL_Employees[[#This Row],[Exit Date]]="","Employed","Resign")</f>
        <v>Employed</v>
      </c>
    </row>
    <row r="157" spans="1:21" x14ac:dyDescent="0.25">
      <c r="A157" t="s">
        <v>305</v>
      </c>
      <c r="B157" t="s">
        <v>902</v>
      </c>
      <c r="C157" t="s">
        <v>86</v>
      </c>
      <c r="D157" t="s">
        <v>31</v>
      </c>
      <c r="E157" t="s">
        <v>32</v>
      </c>
      <c r="F157" t="s">
        <v>17</v>
      </c>
      <c r="G157" t="s">
        <v>18</v>
      </c>
      <c r="H157">
        <v>37</v>
      </c>
      <c r="I157" s="1">
        <v>42995</v>
      </c>
      <c r="J157" s="9">
        <f>DAY(TBL_Employees[[#This Row],[Hire Date]])</f>
        <v>17</v>
      </c>
      <c r="K157" s="9">
        <f>MONTH(TBL_Employees[[#This Row],[Hire Date]])</f>
        <v>9</v>
      </c>
      <c r="L157" s="9" t="str">
        <f>_xlfn.SWITCH(TBL_Employees[[#This Row],[Month]],1,"JAN",2,"FEB",3,"MAR",4,"APR",5,"MAY",6,"JUN",7,"JUL",8,"AUG",9,"SEP",10,"OCT",11,"NOV",12,"DES")</f>
        <v>SEP</v>
      </c>
      <c r="M157" s="11">
        <f>YEAR(TBL_Employees[[#This Row],[Hire Date]])</f>
        <v>2017</v>
      </c>
      <c r="N157" s="2">
        <v>70770</v>
      </c>
      <c r="O157" s="2" t="str">
        <f>_xlfn.SWITCH(TRUE(),TBL_Employees[[#This Row],[Annual Salary]]&gt;140000,"HIGH INCOME",AND(TBL_Employees[[#This Row],[Annual Salary]]&gt;=70000,TBL_Employees[[#This Row],[Annual Salary]]&lt;=140000),"MIDDLE INCOME",TBL_Employees[[#This Row],[Annual Salary]]&lt;70000,"LOW INCOME")</f>
        <v>MIDDLE INCOME</v>
      </c>
      <c r="P157" s="3">
        <v>0</v>
      </c>
      <c r="Q157" s="13">
        <f>TBL_Employees[[#This Row],[Bonus %]]*TBL_Employees[[#This Row],[Annual Salary]]</f>
        <v>0</v>
      </c>
      <c r="R157" t="s">
        <v>19</v>
      </c>
      <c r="S157" t="s">
        <v>45</v>
      </c>
      <c r="T157" s="1" t="s">
        <v>21</v>
      </c>
      <c r="U157" s="1" t="str">
        <f>IF(TBL_Employees[[#This Row],[Exit Date]]="","Employed","Resign")</f>
        <v>Employed</v>
      </c>
    </row>
    <row r="158" spans="1:21" x14ac:dyDescent="0.25">
      <c r="A158" t="s">
        <v>926</v>
      </c>
      <c r="B158" t="s">
        <v>927</v>
      </c>
      <c r="C158" t="s">
        <v>69</v>
      </c>
      <c r="D158" t="s">
        <v>31</v>
      </c>
      <c r="E158" t="s">
        <v>32</v>
      </c>
      <c r="F158" t="s">
        <v>17</v>
      </c>
      <c r="G158" t="s">
        <v>24</v>
      </c>
      <c r="H158">
        <v>55</v>
      </c>
      <c r="I158" s="1">
        <v>34915</v>
      </c>
      <c r="J158" s="9">
        <f>DAY(TBL_Employees[[#This Row],[Hire Date]])</f>
        <v>4</v>
      </c>
      <c r="K158" s="9">
        <f>MONTH(TBL_Employees[[#This Row],[Hire Date]])</f>
        <v>8</v>
      </c>
      <c r="L158" s="9" t="str">
        <f>_xlfn.SWITCH(TBL_Employees[[#This Row],[Month]],1,"JAN",2,"FEB",3,"MAR",4,"APR",5,"MAY",6,"JUN",7,"JUL",8,"AUG",9,"SEP",10,"OCT",11,"NOV",12,"DES")</f>
        <v>AUG</v>
      </c>
      <c r="M158" s="11">
        <f>YEAR(TBL_Employees[[#This Row],[Hire Date]])</f>
        <v>1995</v>
      </c>
      <c r="N158" s="2">
        <v>80701</v>
      </c>
      <c r="O158" s="2" t="str">
        <f>_xlfn.SWITCH(TRUE(),TBL_Employees[[#This Row],[Annual Salary]]&gt;140000,"HIGH INCOME",AND(TBL_Employees[[#This Row],[Annual Salary]]&gt;=70000,TBL_Employees[[#This Row],[Annual Salary]]&lt;=140000),"MIDDLE INCOME",TBL_Employees[[#This Row],[Annual Salary]]&lt;70000,"LOW INCOME")</f>
        <v>MIDDLE INCOME</v>
      </c>
      <c r="P158" s="3">
        <v>0</v>
      </c>
      <c r="Q158" s="13">
        <f>TBL_Employees[[#This Row],[Bonus %]]*TBL_Employees[[#This Row],[Annual Salary]]</f>
        <v>0</v>
      </c>
      <c r="R158" t="s">
        <v>19</v>
      </c>
      <c r="S158" t="s">
        <v>20</v>
      </c>
      <c r="T158" s="1">
        <v>38456</v>
      </c>
      <c r="U158" s="1" t="str">
        <f>IF(TBL_Employees[[#This Row],[Exit Date]]="","Employed","Resign")</f>
        <v>Resign</v>
      </c>
    </row>
    <row r="159" spans="1:21" x14ac:dyDescent="0.25">
      <c r="A159" t="s">
        <v>629</v>
      </c>
      <c r="B159" t="s">
        <v>929</v>
      </c>
      <c r="C159" t="s">
        <v>30</v>
      </c>
      <c r="D159" t="s">
        <v>31</v>
      </c>
      <c r="E159" t="s">
        <v>32</v>
      </c>
      <c r="F159" t="s">
        <v>17</v>
      </c>
      <c r="G159" t="s">
        <v>18</v>
      </c>
      <c r="H159">
        <v>45</v>
      </c>
      <c r="I159" s="1">
        <v>43635</v>
      </c>
      <c r="J159" s="9">
        <f>DAY(TBL_Employees[[#This Row],[Hire Date]])</f>
        <v>19</v>
      </c>
      <c r="K159" s="9">
        <f>MONTH(TBL_Employees[[#This Row],[Hire Date]])</f>
        <v>6</v>
      </c>
      <c r="L159" s="9" t="str">
        <f>_xlfn.SWITCH(TBL_Employees[[#This Row],[Month]],1,"JAN",2,"FEB",3,"MAR",4,"APR",5,"MAY",6,"JUN",7,"JUL",8,"AUG",9,"SEP",10,"OCT",11,"NOV",12,"DES")</f>
        <v>JUN</v>
      </c>
      <c r="M159" s="11">
        <f>YEAR(TBL_Employees[[#This Row],[Hire Date]])</f>
        <v>2019</v>
      </c>
      <c r="N159" s="2">
        <v>88045</v>
      </c>
      <c r="O159" s="2" t="str">
        <f>_xlfn.SWITCH(TRUE(),TBL_Employees[[#This Row],[Annual Salary]]&gt;140000,"HIGH INCOME",AND(TBL_Employees[[#This Row],[Annual Salary]]&gt;=70000,TBL_Employees[[#This Row],[Annual Salary]]&lt;=140000),"MIDDLE INCOME",TBL_Employees[[#This Row],[Annual Salary]]&lt;70000,"LOW INCOME")</f>
        <v>MIDDLE INCOME</v>
      </c>
      <c r="P159" s="3">
        <v>0</v>
      </c>
      <c r="Q159" s="13">
        <f>TBL_Employees[[#This Row],[Bonus %]]*TBL_Employees[[#This Row],[Annual Salary]]</f>
        <v>0</v>
      </c>
      <c r="R159" t="s">
        <v>19</v>
      </c>
      <c r="S159" t="s">
        <v>20</v>
      </c>
      <c r="T159" s="1" t="s">
        <v>21</v>
      </c>
      <c r="U159" s="1" t="str">
        <f>IF(TBL_Employees[[#This Row],[Exit Date]]="","Employed","Resign")</f>
        <v>Employed</v>
      </c>
    </row>
    <row r="160" spans="1:21" x14ac:dyDescent="0.25">
      <c r="A160" t="s">
        <v>931</v>
      </c>
      <c r="B160" t="s">
        <v>932</v>
      </c>
      <c r="C160" t="s">
        <v>14</v>
      </c>
      <c r="D160" t="s">
        <v>31</v>
      </c>
      <c r="E160" t="s">
        <v>36</v>
      </c>
      <c r="F160" t="s">
        <v>28</v>
      </c>
      <c r="G160" t="s">
        <v>18</v>
      </c>
      <c r="H160">
        <v>63</v>
      </c>
      <c r="I160" s="1">
        <v>42387</v>
      </c>
      <c r="J160" s="9">
        <f>DAY(TBL_Employees[[#This Row],[Hire Date]])</f>
        <v>18</v>
      </c>
      <c r="K160" s="9">
        <f>MONTH(TBL_Employees[[#This Row],[Hire Date]])</f>
        <v>1</v>
      </c>
      <c r="L160" s="9" t="str">
        <f>_xlfn.SWITCH(TBL_Employees[[#This Row],[Month]],1,"JAN",2,"FEB",3,"MAR",4,"APR",5,"MAY",6,"JUN",7,"JUL",8,"AUG",9,"SEP",10,"OCT",11,"NOV",12,"DES")</f>
        <v>JAN</v>
      </c>
      <c r="M160" s="11">
        <f>YEAR(TBL_Employees[[#This Row],[Hire Date]])</f>
        <v>2016</v>
      </c>
      <c r="N160" s="2">
        <v>180994</v>
      </c>
      <c r="O160" s="2" t="str">
        <f>_xlfn.SWITCH(TRUE(),TBL_Employees[[#This Row],[Annual Salary]]&gt;140000,"HIGH INCOME",AND(TBL_Employees[[#This Row],[Annual Salary]]&gt;=70000,TBL_Employees[[#This Row],[Annual Salary]]&lt;=140000),"MIDDLE INCOME",TBL_Employees[[#This Row],[Annual Salary]]&lt;70000,"LOW INCOME")</f>
        <v>HIGH INCOME</v>
      </c>
      <c r="P160" s="3">
        <v>0.39</v>
      </c>
      <c r="Q160" s="13">
        <f>TBL_Employees[[#This Row],[Bonus %]]*TBL_Employees[[#This Row],[Annual Salary]]</f>
        <v>70587.66</v>
      </c>
      <c r="R160" t="s">
        <v>19</v>
      </c>
      <c r="S160" t="s">
        <v>63</v>
      </c>
      <c r="T160" s="1" t="s">
        <v>21</v>
      </c>
      <c r="U160" s="1" t="str">
        <f>IF(TBL_Employees[[#This Row],[Exit Date]]="","Employed","Resign")</f>
        <v>Employed</v>
      </c>
    </row>
    <row r="161" spans="1:21" x14ac:dyDescent="0.25">
      <c r="A161" t="s">
        <v>946</v>
      </c>
      <c r="B161" t="s">
        <v>947</v>
      </c>
      <c r="C161" t="s">
        <v>86</v>
      </c>
      <c r="D161" t="s">
        <v>31</v>
      </c>
      <c r="E161" t="s">
        <v>44</v>
      </c>
      <c r="F161" t="s">
        <v>17</v>
      </c>
      <c r="G161" t="s">
        <v>24</v>
      </c>
      <c r="H161">
        <v>35</v>
      </c>
      <c r="I161" s="1">
        <v>42776</v>
      </c>
      <c r="J161" s="9">
        <f>DAY(TBL_Employees[[#This Row],[Hire Date]])</f>
        <v>10</v>
      </c>
      <c r="K161" s="9">
        <f>MONTH(TBL_Employees[[#This Row],[Hire Date]])</f>
        <v>2</v>
      </c>
      <c r="L161" s="9" t="str">
        <f>_xlfn.SWITCH(TBL_Employees[[#This Row],[Month]],1,"JAN",2,"FEB",3,"MAR",4,"APR",5,"MAY",6,"JUN",7,"JUL",8,"AUG",9,"SEP",10,"OCT",11,"NOV",12,"DES")</f>
        <v>FEB</v>
      </c>
      <c r="M161" s="11">
        <f>YEAR(TBL_Employees[[#This Row],[Hire Date]])</f>
        <v>2017</v>
      </c>
      <c r="N161" s="2">
        <v>60132</v>
      </c>
      <c r="O161" s="2" t="str">
        <f>_xlfn.SWITCH(TRUE(),TBL_Employees[[#This Row],[Annual Salary]]&gt;140000,"HIGH INCOME",AND(TBL_Employees[[#This Row],[Annual Salary]]&gt;=70000,TBL_Employees[[#This Row],[Annual Salary]]&lt;=140000),"MIDDLE INCOME",TBL_Employees[[#This Row],[Annual Salary]]&lt;70000,"LOW INCOME")</f>
        <v>LOW INCOME</v>
      </c>
      <c r="P161" s="3">
        <v>0</v>
      </c>
      <c r="Q161" s="13">
        <f>TBL_Employees[[#This Row],[Bonus %]]*TBL_Employees[[#This Row],[Annual Salary]]</f>
        <v>0</v>
      </c>
      <c r="R161" t="s">
        <v>33</v>
      </c>
      <c r="S161" t="s">
        <v>80</v>
      </c>
      <c r="T161" s="1" t="s">
        <v>21</v>
      </c>
      <c r="U161" s="1" t="str">
        <f>IF(TBL_Employees[[#This Row],[Exit Date]]="","Employed","Resign")</f>
        <v>Employed</v>
      </c>
    </row>
    <row r="162" spans="1:21" x14ac:dyDescent="0.25">
      <c r="A162" t="s">
        <v>351</v>
      </c>
      <c r="B162" t="s">
        <v>954</v>
      </c>
      <c r="C162" t="s">
        <v>86</v>
      </c>
      <c r="D162" t="s">
        <v>31</v>
      </c>
      <c r="E162" t="s">
        <v>16</v>
      </c>
      <c r="F162" t="s">
        <v>17</v>
      </c>
      <c r="G162" t="s">
        <v>51</v>
      </c>
      <c r="H162">
        <v>47</v>
      </c>
      <c r="I162" s="1">
        <v>42245</v>
      </c>
      <c r="J162" s="9">
        <f>DAY(TBL_Employees[[#This Row],[Hire Date]])</f>
        <v>29</v>
      </c>
      <c r="K162" s="9">
        <f>MONTH(TBL_Employees[[#This Row],[Hire Date]])</f>
        <v>8</v>
      </c>
      <c r="L162" s="9" t="str">
        <f>_xlfn.SWITCH(TBL_Employees[[#This Row],[Month]],1,"JAN",2,"FEB",3,"MAR",4,"APR",5,"MAY",6,"JUN",7,"JUL",8,"AUG",9,"SEP",10,"OCT",11,"NOV",12,"DES")</f>
        <v>AUG</v>
      </c>
      <c r="M162" s="11">
        <f>YEAR(TBL_Employees[[#This Row],[Hire Date]])</f>
        <v>2015</v>
      </c>
      <c r="N162" s="2">
        <v>68488</v>
      </c>
      <c r="O162" s="2" t="str">
        <f>_xlfn.SWITCH(TRUE(),TBL_Employees[[#This Row],[Annual Salary]]&gt;140000,"HIGH INCOME",AND(TBL_Employees[[#This Row],[Annual Salary]]&gt;=70000,TBL_Employees[[#This Row],[Annual Salary]]&lt;=140000),"MIDDLE INCOME",TBL_Employees[[#This Row],[Annual Salary]]&lt;70000,"LOW INCOME")</f>
        <v>LOW INCOME</v>
      </c>
      <c r="P162" s="3">
        <v>0</v>
      </c>
      <c r="Q162" s="13">
        <f>TBL_Employees[[#This Row],[Bonus %]]*TBL_Employees[[#This Row],[Annual Salary]]</f>
        <v>0</v>
      </c>
      <c r="R162" t="s">
        <v>19</v>
      </c>
      <c r="S162" t="s">
        <v>63</v>
      </c>
      <c r="T162" s="1" t="s">
        <v>21</v>
      </c>
      <c r="U162" s="1" t="str">
        <f>IF(TBL_Employees[[#This Row],[Exit Date]]="","Employed","Resign")</f>
        <v>Employed</v>
      </c>
    </row>
    <row r="163" spans="1:21" x14ac:dyDescent="0.25">
      <c r="A163" t="s">
        <v>336</v>
      </c>
      <c r="B163" t="s">
        <v>955</v>
      </c>
      <c r="C163" t="s">
        <v>30</v>
      </c>
      <c r="D163" t="s">
        <v>31</v>
      </c>
      <c r="E163" t="s">
        <v>36</v>
      </c>
      <c r="F163" t="s">
        <v>17</v>
      </c>
      <c r="G163" t="s">
        <v>51</v>
      </c>
      <c r="H163">
        <v>60</v>
      </c>
      <c r="I163" s="1">
        <v>35992</v>
      </c>
      <c r="J163" s="9">
        <f>DAY(TBL_Employees[[#This Row],[Hire Date]])</f>
        <v>16</v>
      </c>
      <c r="K163" s="9">
        <f>MONTH(TBL_Employees[[#This Row],[Hire Date]])</f>
        <v>7</v>
      </c>
      <c r="L163" s="9" t="str">
        <f>_xlfn.SWITCH(TBL_Employees[[#This Row],[Month]],1,"JAN",2,"FEB",3,"MAR",4,"APR",5,"MAY",6,"JUN",7,"JUL",8,"AUG",9,"SEP",10,"OCT",11,"NOV",12,"DES")</f>
        <v>JUL</v>
      </c>
      <c r="M163" s="11">
        <f>YEAR(TBL_Employees[[#This Row],[Hire Date]])</f>
        <v>1998</v>
      </c>
      <c r="N163" s="2">
        <v>92932</v>
      </c>
      <c r="O163" s="2" t="str">
        <f>_xlfn.SWITCH(TRUE(),TBL_Employees[[#This Row],[Annual Salary]]&gt;140000,"HIGH INCOME",AND(TBL_Employees[[#This Row],[Annual Salary]]&gt;=70000,TBL_Employees[[#This Row],[Annual Salary]]&lt;=140000),"MIDDLE INCOME",TBL_Employees[[#This Row],[Annual Salary]]&lt;70000,"LOW INCOME")</f>
        <v>MIDDLE INCOME</v>
      </c>
      <c r="P163" s="3">
        <v>0</v>
      </c>
      <c r="Q163" s="13">
        <f>TBL_Employees[[#This Row],[Bonus %]]*TBL_Employees[[#This Row],[Annual Salary]]</f>
        <v>0</v>
      </c>
      <c r="R163" t="s">
        <v>19</v>
      </c>
      <c r="S163" t="s">
        <v>29</v>
      </c>
      <c r="T163" s="1" t="s">
        <v>21</v>
      </c>
      <c r="U163" s="1" t="str">
        <f>IF(TBL_Employees[[#This Row],[Exit Date]]="","Employed","Resign")</f>
        <v>Employed</v>
      </c>
    </row>
    <row r="164" spans="1:21" x14ac:dyDescent="0.25">
      <c r="A164" t="s">
        <v>960</v>
      </c>
      <c r="B164" t="s">
        <v>961</v>
      </c>
      <c r="C164" t="s">
        <v>14</v>
      </c>
      <c r="D164" t="s">
        <v>31</v>
      </c>
      <c r="E164" t="s">
        <v>16</v>
      </c>
      <c r="F164" t="s">
        <v>17</v>
      </c>
      <c r="G164" t="s">
        <v>18</v>
      </c>
      <c r="H164">
        <v>51</v>
      </c>
      <c r="I164" s="1">
        <v>35230</v>
      </c>
      <c r="J164" s="9">
        <f>DAY(TBL_Employees[[#This Row],[Hire Date]])</f>
        <v>14</v>
      </c>
      <c r="K164" s="9">
        <f>MONTH(TBL_Employees[[#This Row],[Hire Date]])</f>
        <v>6</v>
      </c>
      <c r="L164" s="9" t="str">
        <f>_xlfn.SWITCH(TBL_Employees[[#This Row],[Month]],1,"JAN",2,"FEB",3,"MAR",4,"APR",5,"MAY",6,"JUN",7,"JUL",8,"AUG",9,"SEP",10,"OCT",11,"NOV",12,"DES")</f>
        <v>JUN</v>
      </c>
      <c r="M164" s="11">
        <f>YEAR(TBL_Employees[[#This Row],[Hire Date]])</f>
        <v>1996</v>
      </c>
      <c r="N164" s="2">
        <v>200246</v>
      </c>
      <c r="O164" s="2" t="str">
        <f>_xlfn.SWITCH(TRUE(),TBL_Employees[[#This Row],[Annual Salary]]&gt;140000,"HIGH INCOME",AND(TBL_Employees[[#This Row],[Annual Salary]]&gt;=70000,TBL_Employees[[#This Row],[Annual Salary]]&lt;=140000),"MIDDLE INCOME",TBL_Employees[[#This Row],[Annual Salary]]&lt;70000,"LOW INCOME")</f>
        <v>HIGH INCOME</v>
      </c>
      <c r="P164" s="3">
        <v>0.34</v>
      </c>
      <c r="Q164" s="13">
        <f>TBL_Employees[[#This Row],[Bonus %]]*TBL_Employees[[#This Row],[Annual Salary]]</f>
        <v>68083.64</v>
      </c>
      <c r="R164" t="s">
        <v>19</v>
      </c>
      <c r="S164" t="s">
        <v>29</v>
      </c>
      <c r="T164" s="1" t="s">
        <v>21</v>
      </c>
      <c r="U164" s="1" t="str">
        <f>IF(TBL_Employees[[#This Row],[Exit Date]]="","Employed","Resign")</f>
        <v>Employed</v>
      </c>
    </row>
    <row r="165" spans="1:21" x14ac:dyDescent="0.25">
      <c r="A165" t="s">
        <v>970</v>
      </c>
      <c r="B165" t="s">
        <v>971</v>
      </c>
      <c r="C165" t="s">
        <v>40</v>
      </c>
      <c r="D165" t="s">
        <v>31</v>
      </c>
      <c r="E165" t="s">
        <v>16</v>
      </c>
      <c r="F165" t="s">
        <v>17</v>
      </c>
      <c r="G165" t="s">
        <v>51</v>
      </c>
      <c r="H165">
        <v>59</v>
      </c>
      <c r="I165" s="1">
        <v>37726</v>
      </c>
      <c r="J165" s="9">
        <f>DAY(TBL_Employees[[#This Row],[Hire Date]])</f>
        <v>15</v>
      </c>
      <c r="K165" s="9">
        <f>MONTH(TBL_Employees[[#This Row],[Hire Date]])</f>
        <v>4</v>
      </c>
      <c r="L165" s="9" t="str">
        <f>_xlfn.SWITCH(TBL_Employees[[#This Row],[Month]],1,"JAN",2,"FEB",3,"MAR",4,"APR",5,"MAY",6,"JUN",7,"JUL",8,"AUG",9,"SEP",10,"OCT",11,"NOV",12,"DES")</f>
        <v>APR</v>
      </c>
      <c r="M165" s="11">
        <f>YEAR(TBL_Employees[[#This Row],[Hire Date]])</f>
        <v>2003</v>
      </c>
      <c r="N165" s="2">
        <v>150699</v>
      </c>
      <c r="O165" s="2" t="str">
        <f>_xlfn.SWITCH(TRUE(),TBL_Employees[[#This Row],[Annual Salary]]&gt;140000,"HIGH INCOME",AND(TBL_Employees[[#This Row],[Annual Salary]]&gt;=70000,TBL_Employees[[#This Row],[Annual Salary]]&lt;=140000),"MIDDLE INCOME",TBL_Employees[[#This Row],[Annual Salary]]&lt;70000,"LOW INCOME")</f>
        <v>HIGH INCOME</v>
      </c>
      <c r="P165" s="3">
        <v>0.28999999999999998</v>
      </c>
      <c r="Q165" s="13">
        <f>TBL_Employees[[#This Row],[Bonus %]]*TBL_Employees[[#This Row],[Annual Salary]]</f>
        <v>43702.71</v>
      </c>
      <c r="R165" t="s">
        <v>52</v>
      </c>
      <c r="S165" t="s">
        <v>53</v>
      </c>
      <c r="T165" s="1" t="s">
        <v>21</v>
      </c>
      <c r="U165" s="1" t="str">
        <f>IF(TBL_Employees[[#This Row],[Exit Date]]="","Employed","Resign")</f>
        <v>Employed</v>
      </c>
    </row>
    <row r="166" spans="1:21" x14ac:dyDescent="0.25">
      <c r="A166" t="s">
        <v>987</v>
      </c>
      <c r="B166" t="s">
        <v>988</v>
      </c>
      <c r="C166" t="s">
        <v>40</v>
      </c>
      <c r="D166" t="s">
        <v>31</v>
      </c>
      <c r="E166" t="s">
        <v>32</v>
      </c>
      <c r="F166" t="s">
        <v>17</v>
      </c>
      <c r="G166" t="s">
        <v>51</v>
      </c>
      <c r="H166">
        <v>60</v>
      </c>
      <c r="I166" s="1">
        <v>42739</v>
      </c>
      <c r="J166" s="9">
        <f>DAY(TBL_Employees[[#This Row],[Hire Date]])</f>
        <v>4</v>
      </c>
      <c r="K166" s="9">
        <f>MONTH(TBL_Employees[[#This Row],[Hire Date]])</f>
        <v>1</v>
      </c>
      <c r="L166" s="9" t="str">
        <f>_xlfn.SWITCH(TBL_Employees[[#This Row],[Month]],1,"JAN",2,"FEB",3,"MAR",4,"APR",5,"MAY",6,"JUN",7,"JUL",8,"AUG",9,"SEP",10,"OCT",11,"NOV",12,"DES")</f>
        <v>JAN</v>
      </c>
      <c r="M166" s="11">
        <f>YEAR(TBL_Employees[[#This Row],[Hire Date]])</f>
        <v>2017</v>
      </c>
      <c r="N166" s="2">
        <v>178502</v>
      </c>
      <c r="O166" s="2" t="str">
        <f>_xlfn.SWITCH(TRUE(),TBL_Employees[[#This Row],[Annual Salary]]&gt;140000,"HIGH INCOME",AND(TBL_Employees[[#This Row],[Annual Salary]]&gt;=70000,TBL_Employees[[#This Row],[Annual Salary]]&lt;=140000),"MIDDLE INCOME",TBL_Employees[[#This Row],[Annual Salary]]&lt;70000,"LOW INCOME")</f>
        <v>HIGH INCOME</v>
      </c>
      <c r="P166" s="3">
        <v>0.2</v>
      </c>
      <c r="Q166" s="13">
        <f>TBL_Employees[[#This Row],[Bonus %]]*TBL_Employees[[#This Row],[Annual Salary]]</f>
        <v>35700.400000000001</v>
      </c>
      <c r="R166" t="s">
        <v>19</v>
      </c>
      <c r="S166" t="s">
        <v>25</v>
      </c>
      <c r="T166" s="1" t="s">
        <v>21</v>
      </c>
      <c r="U166" s="1" t="str">
        <f>IF(TBL_Employees[[#This Row],[Exit Date]]="","Employed","Resign")</f>
        <v>Employed</v>
      </c>
    </row>
    <row r="167" spans="1:21" x14ac:dyDescent="0.25">
      <c r="A167" t="s">
        <v>991</v>
      </c>
      <c r="B167" t="s">
        <v>992</v>
      </c>
      <c r="C167" t="s">
        <v>40</v>
      </c>
      <c r="D167" t="s">
        <v>31</v>
      </c>
      <c r="E167" t="s">
        <v>16</v>
      </c>
      <c r="F167" t="s">
        <v>17</v>
      </c>
      <c r="G167" t="s">
        <v>51</v>
      </c>
      <c r="H167">
        <v>37</v>
      </c>
      <c r="I167" s="1">
        <v>39528</v>
      </c>
      <c r="J167" s="9">
        <f>DAY(TBL_Employees[[#This Row],[Hire Date]])</f>
        <v>21</v>
      </c>
      <c r="K167" s="9">
        <f>MONTH(TBL_Employees[[#This Row],[Hire Date]])</f>
        <v>3</v>
      </c>
      <c r="L167" s="9" t="str">
        <f>_xlfn.SWITCH(TBL_Employees[[#This Row],[Month]],1,"JAN",2,"FEB",3,"MAR",4,"APR",5,"MAY",6,"JUN",7,"JUL",8,"AUG",9,"SEP",10,"OCT",11,"NOV",12,"DES")</f>
        <v>MAR</v>
      </c>
      <c r="M167" s="11">
        <f>YEAR(TBL_Employees[[#This Row],[Hire Date]])</f>
        <v>2008</v>
      </c>
      <c r="N167" s="2">
        <v>156277</v>
      </c>
      <c r="O167" s="2" t="str">
        <f>_xlfn.SWITCH(TRUE(),TBL_Employees[[#This Row],[Annual Salary]]&gt;140000,"HIGH INCOME",AND(TBL_Employees[[#This Row],[Annual Salary]]&gt;=70000,TBL_Employees[[#This Row],[Annual Salary]]&lt;=140000),"MIDDLE INCOME",TBL_Employees[[#This Row],[Annual Salary]]&lt;70000,"LOW INCOME")</f>
        <v>HIGH INCOME</v>
      </c>
      <c r="P167" s="3">
        <v>0.22</v>
      </c>
      <c r="Q167" s="13">
        <f>TBL_Employees[[#This Row],[Bonus %]]*TBL_Employees[[#This Row],[Annual Salary]]</f>
        <v>34380.94</v>
      </c>
      <c r="R167" t="s">
        <v>52</v>
      </c>
      <c r="S167" t="s">
        <v>81</v>
      </c>
      <c r="T167" s="1" t="s">
        <v>21</v>
      </c>
      <c r="U167" s="1" t="str">
        <f>IF(TBL_Employees[[#This Row],[Exit Date]]="","Employed","Resign")</f>
        <v>Employed</v>
      </c>
    </row>
    <row r="168" spans="1:21" x14ac:dyDescent="0.25">
      <c r="A168" t="s">
        <v>993</v>
      </c>
      <c r="B168" t="s">
        <v>994</v>
      </c>
      <c r="C168" t="s">
        <v>129</v>
      </c>
      <c r="D168" t="s">
        <v>31</v>
      </c>
      <c r="E168" t="s">
        <v>16</v>
      </c>
      <c r="F168" t="s">
        <v>17</v>
      </c>
      <c r="G168" t="s">
        <v>51</v>
      </c>
      <c r="H168">
        <v>30</v>
      </c>
      <c r="I168" s="1">
        <v>43086</v>
      </c>
      <c r="J168" s="9">
        <f>DAY(TBL_Employees[[#This Row],[Hire Date]])</f>
        <v>17</v>
      </c>
      <c r="K168" s="9">
        <f>MONTH(TBL_Employees[[#This Row],[Hire Date]])</f>
        <v>12</v>
      </c>
      <c r="L168" s="9" t="str">
        <f>_xlfn.SWITCH(TBL_Employees[[#This Row],[Month]],1,"JAN",2,"FEB",3,"MAR",4,"APR",5,"MAY",6,"JUN",7,"JUL",8,"AUG",9,"SEP",10,"OCT",11,"NOV",12,"DES")</f>
        <v>DES</v>
      </c>
      <c r="M168" s="11">
        <f>YEAR(TBL_Employees[[#This Row],[Hire Date]])</f>
        <v>2017</v>
      </c>
      <c r="N168" s="2">
        <v>87744</v>
      </c>
      <c r="O168" s="2" t="str">
        <f>_xlfn.SWITCH(TRUE(),TBL_Employees[[#This Row],[Annual Salary]]&gt;140000,"HIGH INCOME",AND(TBL_Employees[[#This Row],[Annual Salary]]&gt;=70000,TBL_Employees[[#This Row],[Annual Salary]]&lt;=140000),"MIDDLE INCOME",TBL_Employees[[#This Row],[Annual Salary]]&lt;70000,"LOW INCOME")</f>
        <v>MIDDLE INCOME</v>
      </c>
      <c r="P168" s="3">
        <v>0</v>
      </c>
      <c r="Q168" s="13">
        <f>TBL_Employees[[#This Row],[Bonus %]]*TBL_Employees[[#This Row],[Annual Salary]]</f>
        <v>0</v>
      </c>
      <c r="R168" t="s">
        <v>52</v>
      </c>
      <c r="S168" t="s">
        <v>53</v>
      </c>
      <c r="T168" s="1" t="s">
        <v>21</v>
      </c>
      <c r="U168" s="1" t="str">
        <f>IF(TBL_Employees[[#This Row],[Exit Date]]="","Employed","Resign")</f>
        <v>Employed</v>
      </c>
    </row>
    <row r="169" spans="1:21" x14ac:dyDescent="0.25">
      <c r="A169" t="s">
        <v>1005</v>
      </c>
      <c r="B169" t="s">
        <v>1006</v>
      </c>
      <c r="C169" t="s">
        <v>40</v>
      </c>
      <c r="D169" t="s">
        <v>31</v>
      </c>
      <c r="E169" t="s">
        <v>36</v>
      </c>
      <c r="F169" t="s">
        <v>28</v>
      </c>
      <c r="G169" t="s">
        <v>24</v>
      </c>
      <c r="H169">
        <v>53</v>
      </c>
      <c r="I169" s="1">
        <v>41204</v>
      </c>
      <c r="J169" s="9">
        <f>DAY(TBL_Employees[[#This Row],[Hire Date]])</f>
        <v>22</v>
      </c>
      <c r="K169" s="9">
        <f>MONTH(TBL_Employees[[#This Row],[Hire Date]])</f>
        <v>10</v>
      </c>
      <c r="L169" s="9" t="str">
        <f>_xlfn.SWITCH(TBL_Employees[[#This Row],[Month]],1,"JAN",2,"FEB",3,"MAR",4,"APR",5,"MAY",6,"JUN",7,"JUL",8,"AUG",9,"SEP",10,"OCT",11,"NOV",12,"DES")</f>
        <v>OCT</v>
      </c>
      <c r="M169" s="11">
        <f>YEAR(TBL_Employees[[#This Row],[Hire Date]])</f>
        <v>2012</v>
      </c>
      <c r="N169" s="2">
        <v>168510</v>
      </c>
      <c r="O169" s="2" t="str">
        <f>_xlfn.SWITCH(TRUE(),TBL_Employees[[#This Row],[Annual Salary]]&gt;140000,"HIGH INCOME",AND(TBL_Employees[[#This Row],[Annual Salary]]&gt;=70000,TBL_Employees[[#This Row],[Annual Salary]]&lt;=140000),"MIDDLE INCOME",TBL_Employees[[#This Row],[Annual Salary]]&lt;70000,"LOW INCOME")</f>
        <v>HIGH INCOME</v>
      </c>
      <c r="P169" s="3">
        <v>0.28999999999999998</v>
      </c>
      <c r="Q169" s="13">
        <f>TBL_Employees[[#This Row],[Bonus %]]*TBL_Employees[[#This Row],[Annual Salary]]</f>
        <v>48867.899999999994</v>
      </c>
      <c r="R169" t="s">
        <v>19</v>
      </c>
      <c r="S169" t="s">
        <v>63</v>
      </c>
      <c r="T169" s="1" t="s">
        <v>21</v>
      </c>
      <c r="U169" s="1" t="str">
        <f>IF(TBL_Employees[[#This Row],[Exit Date]]="","Employed","Resign")</f>
        <v>Employed</v>
      </c>
    </row>
    <row r="170" spans="1:21" x14ac:dyDescent="0.25">
      <c r="A170" t="s">
        <v>1007</v>
      </c>
      <c r="B170" t="s">
        <v>1008</v>
      </c>
      <c r="C170" t="s">
        <v>129</v>
      </c>
      <c r="D170" t="s">
        <v>31</v>
      </c>
      <c r="E170" t="s">
        <v>44</v>
      </c>
      <c r="F170" t="s">
        <v>17</v>
      </c>
      <c r="G170" t="s">
        <v>51</v>
      </c>
      <c r="H170">
        <v>36</v>
      </c>
      <c r="I170" s="1">
        <v>42443</v>
      </c>
      <c r="J170" s="9">
        <f>DAY(TBL_Employees[[#This Row],[Hire Date]])</f>
        <v>14</v>
      </c>
      <c r="K170" s="9">
        <f>MONTH(TBL_Employees[[#This Row],[Hire Date]])</f>
        <v>3</v>
      </c>
      <c r="L170" s="9" t="str">
        <f>_xlfn.SWITCH(TBL_Employees[[#This Row],[Month]],1,"JAN",2,"FEB",3,"MAR",4,"APR",5,"MAY",6,"JUN",7,"JUL",8,"AUG",9,"SEP",10,"OCT",11,"NOV",12,"DES")</f>
        <v>MAR</v>
      </c>
      <c r="M170" s="11">
        <f>YEAR(TBL_Employees[[#This Row],[Hire Date]])</f>
        <v>2016</v>
      </c>
      <c r="N170" s="2">
        <v>85870</v>
      </c>
      <c r="O170" s="2" t="str">
        <f>_xlfn.SWITCH(TRUE(),TBL_Employees[[#This Row],[Annual Salary]]&gt;140000,"HIGH INCOME",AND(TBL_Employees[[#This Row],[Annual Salary]]&gt;=70000,TBL_Employees[[#This Row],[Annual Salary]]&lt;=140000),"MIDDLE INCOME",TBL_Employees[[#This Row],[Annual Salary]]&lt;70000,"LOW INCOME")</f>
        <v>MIDDLE INCOME</v>
      </c>
      <c r="P170" s="3">
        <v>0</v>
      </c>
      <c r="Q170" s="13">
        <f>TBL_Employees[[#This Row],[Bonus %]]*TBL_Employees[[#This Row],[Annual Salary]]</f>
        <v>0</v>
      </c>
      <c r="R170" t="s">
        <v>52</v>
      </c>
      <c r="S170" t="s">
        <v>53</v>
      </c>
      <c r="T170" s="1" t="s">
        <v>21</v>
      </c>
      <c r="U170" s="1" t="str">
        <f>IF(TBL_Employees[[#This Row],[Exit Date]]="","Employed","Resign")</f>
        <v>Employed</v>
      </c>
    </row>
    <row r="171" spans="1:21" x14ac:dyDescent="0.25">
      <c r="A171" t="s">
        <v>1013</v>
      </c>
      <c r="B171" t="s">
        <v>1014</v>
      </c>
      <c r="C171" t="s">
        <v>97</v>
      </c>
      <c r="D171" t="s">
        <v>31</v>
      </c>
      <c r="E171" t="s">
        <v>16</v>
      </c>
      <c r="F171" t="s">
        <v>17</v>
      </c>
      <c r="G171" t="s">
        <v>18</v>
      </c>
      <c r="H171">
        <v>61</v>
      </c>
      <c r="I171" s="1">
        <v>40193</v>
      </c>
      <c r="J171" s="9">
        <f>DAY(TBL_Employees[[#This Row],[Hire Date]])</f>
        <v>15</v>
      </c>
      <c r="K171" s="9">
        <f>MONTH(TBL_Employees[[#This Row],[Hire Date]])</f>
        <v>1</v>
      </c>
      <c r="L171" s="9" t="str">
        <f>_xlfn.SWITCH(TBL_Employees[[#This Row],[Month]],1,"JAN",2,"FEB",3,"MAR",4,"APR",5,"MAY",6,"JUN",7,"JUL",8,"AUG",9,"SEP",10,"OCT",11,"NOV",12,"DES")</f>
        <v>JAN</v>
      </c>
      <c r="M171" s="11">
        <f>YEAR(TBL_Employees[[#This Row],[Hire Date]])</f>
        <v>2010</v>
      </c>
      <c r="N171" s="2">
        <v>98110</v>
      </c>
      <c r="O171" s="2" t="str">
        <f>_xlfn.SWITCH(TRUE(),TBL_Employees[[#This Row],[Annual Salary]]&gt;140000,"HIGH INCOME",AND(TBL_Employees[[#This Row],[Annual Salary]]&gt;=70000,TBL_Employees[[#This Row],[Annual Salary]]&lt;=140000),"MIDDLE INCOME",TBL_Employees[[#This Row],[Annual Salary]]&lt;70000,"LOW INCOME")</f>
        <v>MIDDLE INCOME</v>
      </c>
      <c r="P171" s="3">
        <v>0.13</v>
      </c>
      <c r="Q171" s="13">
        <f>TBL_Employees[[#This Row],[Bonus %]]*TBL_Employees[[#This Row],[Annual Salary]]</f>
        <v>12754.300000000001</v>
      </c>
      <c r="R171" t="s">
        <v>19</v>
      </c>
      <c r="S171" t="s">
        <v>20</v>
      </c>
      <c r="T171" s="1" t="s">
        <v>21</v>
      </c>
      <c r="U171" s="1" t="str">
        <f>IF(TBL_Employees[[#This Row],[Exit Date]]="","Employed","Resign")</f>
        <v>Employed</v>
      </c>
    </row>
    <row r="172" spans="1:21" x14ac:dyDescent="0.25">
      <c r="A172" t="s">
        <v>347</v>
      </c>
      <c r="B172" t="s">
        <v>1050</v>
      </c>
      <c r="C172" t="s">
        <v>40</v>
      </c>
      <c r="D172" t="s">
        <v>31</v>
      </c>
      <c r="E172" t="s">
        <v>32</v>
      </c>
      <c r="F172" t="s">
        <v>28</v>
      </c>
      <c r="G172" t="s">
        <v>51</v>
      </c>
      <c r="H172">
        <v>46</v>
      </c>
      <c r="I172" s="1">
        <v>41839</v>
      </c>
      <c r="J172" s="9">
        <f>DAY(TBL_Employees[[#This Row],[Hire Date]])</f>
        <v>19</v>
      </c>
      <c r="K172" s="9">
        <f>MONTH(TBL_Employees[[#This Row],[Hire Date]])</f>
        <v>7</v>
      </c>
      <c r="L172" s="9" t="str">
        <f>_xlfn.SWITCH(TBL_Employees[[#This Row],[Month]],1,"JAN",2,"FEB",3,"MAR",4,"APR",5,"MAY",6,"JUN",7,"JUL",8,"AUG",9,"SEP",10,"OCT",11,"NOV",12,"DES")</f>
        <v>JUL</v>
      </c>
      <c r="M172" s="11">
        <f>YEAR(TBL_Employees[[#This Row],[Hire Date]])</f>
        <v>2014</v>
      </c>
      <c r="N172" s="2">
        <v>173629</v>
      </c>
      <c r="O172" s="2" t="str">
        <f>_xlfn.SWITCH(TRUE(),TBL_Employees[[#This Row],[Annual Salary]]&gt;140000,"HIGH INCOME",AND(TBL_Employees[[#This Row],[Annual Salary]]&gt;=70000,TBL_Employees[[#This Row],[Annual Salary]]&lt;=140000),"MIDDLE INCOME",TBL_Employees[[#This Row],[Annual Salary]]&lt;70000,"LOW INCOME")</f>
        <v>HIGH INCOME</v>
      </c>
      <c r="P172" s="3">
        <v>0.21</v>
      </c>
      <c r="Q172" s="13">
        <f>TBL_Employees[[#This Row],[Bonus %]]*TBL_Employees[[#This Row],[Annual Salary]]</f>
        <v>36462.089999999997</v>
      </c>
      <c r="R172" t="s">
        <v>52</v>
      </c>
      <c r="S172" t="s">
        <v>53</v>
      </c>
      <c r="T172" s="1" t="s">
        <v>21</v>
      </c>
      <c r="U172" s="1" t="str">
        <f>IF(TBL_Employees[[#This Row],[Exit Date]]="","Employed","Resign")</f>
        <v>Employed</v>
      </c>
    </row>
    <row r="173" spans="1:21" x14ac:dyDescent="0.25">
      <c r="A173" t="s">
        <v>1058</v>
      </c>
      <c r="B173" t="s">
        <v>1059</v>
      </c>
      <c r="C173" t="s">
        <v>59</v>
      </c>
      <c r="D173" t="s">
        <v>31</v>
      </c>
      <c r="E173" t="s">
        <v>16</v>
      </c>
      <c r="F173" t="s">
        <v>17</v>
      </c>
      <c r="G173" t="s">
        <v>18</v>
      </c>
      <c r="H173">
        <v>46</v>
      </c>
      <c r="I173" s="1">
        <v>39471</v>
      </c>
      <c r="J173" s="9">
        <f>DAY(TBL_Employees[[#This Row],[Hire Date]])</f>
        <v>24</v>
      </c>
      <c r="K173" s="9">
        <f>MONTH(TBL_Employees[[#This Row],[Hire Date]])</f>
        <v>1</v>
      </c>
      <c r="L173" s="9" t="str">
        <f>_xlfn.SWITCH(TBL_Employees[[#This Row],[Month]],1,"JAN",2,"FEB",3,"MAR",4,"APR",5,"MAY",6,"JUN",7,"JUL",8,"AUG",9,"SEP",10,"OCT",11,"NOV",12,"DES")</f>
        <v>JAN</v>
      </c>
      <c r="M173" s="11">
        <f>YEAR(TBL_Employees[[#This Row],[Hire Date]])</f>
        <v>2008</v>
      </c>
      <c r="N173" s="2">
        <v>91621</v>
      </c>
      <c r="O173" s="2" t="str">
        <f>_xlfn.SWITCH(TRUE(),TBL_Employees[[#This Row],[Annual Salary]]&gt;140000,"HIGH INCOME",AND(TBL_Employees[[#This Row],[Annual Salary]]&gt;=70000,TBL_Employees[[#This Row],[Annual Salary]]&lt;=140000),"MIDDLE INCOME",TBL_Employees[[#This Row],[Annual Salary]]&lt;70000,"LOW INCOME")</f>
        <v>MIDDLE INCOME</v>
      </c>
      <c r="P173" s="3">
        <v>0</v>
      </c>
      <c r="Q173" s="13">
        <f>TBL_Employees[[#This Row],[Bonus %]]*TBL_Employees[[#This Row],[Annual Salary]]</f>
        <v>0</v>
      </c>
      <c r="R173" t="s">
        <v>19</v>
      </c>
      <c r="S173" t="s">
        <v>20</v>
      </c>
      <c r="T173" s="1" t="s">
        <v>21</v>
      </c>
      <c r="U173" s="1" t="str">
        <f>IF(TBL_Employees[[#This Row],[Exit Date]]="","Employed","Resign")</f>
        <v>Employed</v>
      </c>
    </row>
    <row r="174" spans="1:21" x14ac:dyDescent="0.25">
      <c r="A174" t="s">
        <v>149</v>
      </c>
      <c r="B174" t="s">
        <v>1065</v>
      </c>
      <c r="C174" t="s">
        <v>14</v>
      </c>
      <c r="D174" t="s">
        <v>31</v>
      </c>
      <c r="E174" t="s">
        <v>36</v>
      </c>
      <c r="F174" t="s">
        <v>17</v>
      </c>
      <c r="G174" t="s">
        <v>24</v>
      </c>
      <c r="H174">
        <v>50</v>
      </c>
      <c r="I174" s="1">
        <v>39734</v>
      </c>
      <c r="J174" s="9">
        <f>DAY(TBL_Employees[[#This Row],[Hire Date]])</f>
        <v>13</v>
      </c>
      <c r="K174" s="9">
        <f>MONTH(TBL_Employees[[#This Row],[Hire Date]])</f>
        <v>10</v>
      </c>
      <c r="L174" s="9" t="str">
        <f>_xlfn.SWITCH(TBL_Employees[[#This Row],[Month]],1,"JAN",2,"FEB",3,"MAR",4,"APR",5,"MAY",6,"JUN",7,"JUL",8,"AUG",9,"SEP",10,"OCT",11,"NOV",12,"DES")</f>
        <v>OCT</v>
      </c>
      <c r="M174" s="11">
        <f>YEAR(TBL_Employees[[#This Row],[Hire Date]])</f>
        <v>2008</v>
      </c>
      <c r="N174" s="2">
        <v>181801</v>
      </c>
      <c r="O174" s="2" t="str">
        <f>_xlfn.SWITCH(TRUE(),TBL_Employees[[#This Row],[Annual Salary]]&gt;140000,"HIGH INCOME",AND(TBL_Employees[[#This Row],[Annual Salary]]&gt;=70000,TBL_Employees[[#This Row],[Annual Salary]]&lt;=140000),"MIDDLE INCOME",TBL_Employees[[#This Row],[Annual Salary]]&lt;70000,"LOW INCOME")</f>
        <v>HIGH INCOME</v>
      </c>
      <c r="P174" s="3">
        <v>0.4</v>
      </c>
      <c r="Q174" s="13">
        <f>TBL_Employees[[#This Row],[Bonus %]]*TBL_Employees[[#This Row],[Annual Salary]]</f>
        <v>72720.400000000009</v>
      </c>
      <c r="R174" t="s">
        <v>33</v>
      </c>
      <c r="S174" t="s">
        <v>80</v>
      </c>
      <c r="T174" s="1">
        <v>43810</v>
      </c>
      <c r="U174" s="1" t="str">
        <f>IF(TBL_Employees[[#This Row],[Exit Date]]="","Employed","Resign")</f>
        <v>Resign</v>
      </c>
    </row>
    <row r="175" spans="1:21" x14ac:dyDescent="0.25">
      <c r="A175" t="s">
        <v>1068</v>
      </c>
      <c r="B175" t="s">
        <v>1069</v>
      </c>
      <c r="C175" t="s">
        <v>14</v>
      </c>
      <c r="D175" t="s">
        <v>31</v>
      </c>
      <c r="E175" t="s">
        <v>36</v>
      </c>
      <c r="F175" t="s">
        <v>17</v>
      </c>
      <c r="G175" t="s">
        <v>24</v>
      </c>
      <c r="H175">
        <v>55</v>
      </c>
      <c r="I175" s="1">
        <v>43345</v>
      </c>
      <c r="J175" s="9">
        <f>DAY(TBL_Employees[[#This Row],[Hire Date]])</f>
        <v>2</v>
      </c>
      <c r="K175" s="9">
        <f>MONTH(TBL_Employees[[#This Row],[Hire Date]])</f>
        <v>9</v>
      </c>
      <c r="L175" s="9" t="str">
        <f>_xlfn.SWITCH(TBL_Employees[[#This Row],[Month]],1,"JAN",2,"FEB",3,"MAR",4,"APR",5,"MAY",6,"JUN",7,"JUL",8,"AUG",9,"SEP",10,"OCT",11,"NOV",12,"DES")</f>
        <v>SEP</v>
      </c>
      <c r="M175" s="11">
        <f>YEAR(TBL_Employees[[#This Row],[Hire Date]])</f>
        <v>2018</v>
      </c>
      <c r="N175" s="2">
        <v>221465</v>
      </c>
      <c r="O175" s="2" t="str">
        <f>_xlfn.SWITCH(TRUE(),TBL_Employees[[#This Row],[Annual Salary]]&gt;140000,"HIGH INCOME",AND(TBL_Employees[[#This Row],[Annual Salary]]&gt;=70000,TBL_Employees[[#This Row],[Annual Salary]]&lt;=140000),"MIDDLE INCOME",TBL_Employees[[#This Row],[Annual Salary]]&lt;70000,"LOW INCOME")</f>
        <v>HIGH INCOME</v>
      </c>
      <c r="P175" s="3">
        <v>0.34</v>
      </c>
      <c r="Q175" s="13">
        <f>TBL_Employees[[#This Row],[Bonus %]]*TBL_Employees[[#This Row],[Annual Salary]]</f>
        <v>75298.100000000006</v>
      </c>
      <c r="R175" t="s">
        <v>33</v>
      </c>
      <c r="S175" t="s">
        <v>34</v>
      </c>
      <c r="T175" s="1" t="s">
        <v>21</v>
      </c>
      <c r="U175" s="1" t="str">
        <f>IF(TBL_Employees[[#This Row],[Exit Date]]="","Employed","Resign")</f>
        <v>Employed</v>
      </c>
    </row>
    <row r="176" spans="1:21" x14ac:dyDescent="0.25">
      <c r="A176" t="s">
        <v>141</v>
      </c>
      <c r="B176" t="s">
        <v>1070</v>
      </c>
      <c r="C176" t="s">
        <v>30</v>
      </c>
      <c r="D176" t="s">
        <v>31</v>
      </c>
      <c r="E176" t="s">
        <v>16</v>
      </c>
      <c r="F176" t="s">
        <v>17</v>
      </c>
      <c r="G176" t="s">
        <v>24</v>
      </c>
      <c r="H176">
        <v>50</v>
      </c>
      <c r="I176" s="1">
        <v>41404</v>
      </c>
      <c r="J176" s="9">
        <f>DAY(TBL_Employees[[#This Row],[Hire Date]])</f>
        <v>10</v>
      </c>
      <c r="K176" s="9">
        <f>MONTH(TBL_Employees[[#This Row],[Hire Date]])</f>
        <v>5</v>
      </c>
      <c r="L176" s="9" t="str">
        <f>_xlfn.SWITCH(TBL_Employees[[#This Row],[Month]],1,"JAN",2,"FEB",3,"MAR",4,"APR",5,"MAY",6,"JUN",7,"JUL",8,"AUG",9,"SEP",10,"OCT",11,"NOV",12,"DES")</f>
        <v>MAY</v>
      </c>
      <c r="M176" s="11">
        <f>YEAR(TBL_Employees[[#This Row],[Hire Date]])</f>
        <v>2013</v>
      </c>
      <c r="N176" s="2">
        <v>79388</v>
      </c>
      <c r="O176" s="2" t="str">
        <f>_xlfn.SWITCH(TRUE(),TBL_Employees[[#This Row],[Annual Salary]]&gt;140000,"HIGH INCOME",AND(TBL_Employees[[#This Row],[Annual Salary]]&gt;=70000,TBL_Employees[[#This Row],[Annual Salary]]&lt;=140000),"MIDDLE INCOME",TBL_Employees[[#This Row],[Annual Salary]]&lt;70000,"LOW INCOME")</f>
        <v>MIDDLE INCOME</v>
      </c>
      <c r="P176" s="3">
        <v>0</v>
      </c>
      <c r="Q176" s="13">
        <f>TBL_Employees[[#This Row],[Bonus %]]*TBL_Employees[[#This Row],[Annual Salary]]</f>
        <v>0</v>
      </c>
      <c r="R176" t="s">
        <v>19</v>
      </c>
      <c r="S176" t="s">
        <v>25</v>
      </c>
      <c r="T176" s="1">
        <v>43681</v>
      </c>
      <c r="U176" s="1" t="str">
        <f>IF(TBL_Employees[[#This Row],[Exit Date]]="","Employed","Resign")</f>
        <v>Resign</v>
      </c>
    </row>
    <row r="177" spans="1:21" x14ac:dyDescent="0.25">
      <c r="A177" t="s">
        <v>1080</v>
      </c>
      <c r="B177" t="s">
        <v>1081</v>
      </c>
      <c r="C177" t="s">
        <v>69</v>
      </c>
      <c r="D177" t="s">
        <v>31</v>
      </c>
      <c r="E177" t="s">
        <v>36</v>
      </c>
      <c r="F177" t="s">
        <v>28</v>
      </c>
      <c r="G177" t="s">
        <v>18</v>
      </c>
      <c r="H177">
        <v>47</v>
      </c>
      <c r="I177" s="1">
        <v>36893</v>
      </c>
      <c r="J177" s="9">
        <f>DAY(TBL_Employees[[#This Row],[Hire Date]])</f>
        <v>2</v>
      </c>
      <c r="K177" s="9">
        <f>MONTH(TBL_Employees[[#This Row],[Hire Date]])</f>
        <v>1</v>
      </c>
      <c r="L177" s="9" t="str">
        <f>_xlfn.SWITCH(TBL_Employees[[#This Row],[Month]],1,"JAN",2,"FEB",3,"MAR",4,"APR",5,"MAY",6,"JUN",7,"JUL",8,"AUG",9,"SEP",10,"OCT",11,"NOV",12,"DES")</f>
        <v>JAN</v>
      </c>
      <c r="M177" s="11">
        <f>YEAR(TBL_Employees[[#This Row],[Hire Date]])</f>
        <v>2001</v>
      </c>
      <c r="N177" s="2">
        <v>120628</v>
      </c>
      <c r="O177" s="2" t="str">
        <f>_xlfn.SWITCH(TRUE(),TBL_Employees[[#This Row],[Annual Salary]]&gt;140000,"HIGH INCOME",AND(TBL_Employees[[#This Row],[Annual Salary]]&gt;=70000,TBL_Employees[[#This Row],[Annual Salary]]&lt;=140000),"MIDDLE INCOME",TBL_Employees[[#This Row],[Annual Salary]]&lt;70000,"LOW INCOME")</f>
        <v>MIDDLE INCOME</v>
      </c>
      <c r="P177" s="3">
        <v>0</v>
      </c>
      <c r="Q177" s="13">
        <f>TBL_Employees[[#This Row],[Bonus %]]*TBL_Employees[[#This Row],[Annual Salary]]</f>
        <v>0</v>
      </c>
      <c r="R177" t="s">
        <v>19</v>
      </c>
      <c r="S177" t="s">
        <v>20</v>
      </c>
      <c r="T177" s="1" t="s">
        <v>21</v>
      </c>
      <c r="U177" s="1" t="str">
        <f>IF(TBL_Employees[[#This Row],[Exit Date]]="","Employed","Resign")</f>
        <v>Employed</v>
      </c>
    </row>
    <row r="178" spans="1:21" x14ac:dyDescent="0.25">
      <c r="A178" t="s">
        <v>297</v>
      </c>
      <c r="B178" t="s">
        <v>1093</v>
      </c>
      <c r="C178" t="s">
        <v>86</v>
      </c>
      <c r="D178" t="s">
        <v>31</v>
      </c>
      <c r="E178" t="s">
        <v>36</v>
      </c>
      <c r="F178" t="s">
        <v>28</v>
      </c>
      <c r="G178" t="s">
        <v>51</v>
      </c>
      <c r="H178">
        <v>35</v>
      </c>
      <c r="I178" s="1">
        <v>42878</v>
      </c>
      <c r="J178" s="9">
        <f>DAY(TBL_Employees[[#This Row],[Hire Date]])</f>
        <v>23</v>
      </c>
      <c r="K178" s="9">
        <f>MONTH(TBL_Employees[[#This Row],[Hire Date]])</f>
        <v>5</v>
      </c>
      <c r="L178" s="9" t="str">
        <f>_xlfn.SWITCH(TBL_Employees[[#This Row],[Month]],1,"JAN",2,"FEB",3,"MAR",4,"APR",5,"MAY",6,"JUN",7,"JUL",8,"AUG",9,"SEP",10,"OCT",11,"NOV",12,"DES")</f>
        <v>MAY</v>
      </c>
      <c r="M178" s="11">
        <f>YEAR(TBL_Employees[[#This Row],[Hire Date]])</f>
        <v>2017</v>
      </c>
      <c r="N178" s="2">
        <v>65566</v>
      </c>
      <c r="O178" s="2" t="str">
        <f>_xlfn.SWITCH(TRUE(),TBL_Employees[[#This Row],[Annual Salary]]&gt;140000,"HIGH INCOME",AND(TBL_Employees[[#This Row],[Annual Salary]]&gt;=70000,TBL_Employees[[#This Row],[Annual Salary]]&lt;=140000),"MIDDLE INCOME",TBL_Employees[[#This Row],[Annual Salary]]&lt;70000,"LOW INCOME")</f>
        <v>LOW INCOME</v>
      </c>
      <c r="P178" s="3">
        <v>0</v>
      </c>
      <c r="Q178" s="13">
        <f>TBL_Employees[[#This Row],[Bonus %]]*TBL_Employees[[#This Row],[Annual Salary]]</f>
        <v>0</v>
      </c>
      <c r="R178" t="s">
        <v>19</v>
      </c>
      <c r="S178" t="s">
        <v>63</v>
      </c>
      <c r="T178" s="1" t="s">
        <v>21</v>
      </c>
      <c r="U178" s="1" t="str">
        <f>IF(TBL_Employees[[#This Row],[Exit Date]]="","Employed","Resign")</f>
        <v>Employed</v>
      </c>
    </row>
    <row r="179" spans="1:21" x14ac:dyDescent="0.25">
      <c r="A179" t="s">
        <v>1109</v>
      </c>
      <c r="B179" t="s">
        <v>298</v>
      </c>
      <c r="C179" t="s">
        <v>30</v>
      </c>
      <c r="D179" t="s">
        <v>31</v>
      </c>
      <c r="E179" t="s">
        <v>32</v>
      </c>
      <c r="F179" t="s">
        <v>28</v>
      </c>
      <c r="G179" t="s">
        <v>51</v>
      </c>
      <c r="H179">
        <v>46</v>
      </c>
      <c r="I179" s="1">
        <v>38464</v>
      </c>
      <c r="J179" s="9">
        <f>DAY(TBL_Employees[[#This Row],[Hire Date]])</f>
        <v>22</v>
      </c>
      <c r="K179" s="9">
        <f>MONTH(TBL_Employees[[#This Row],[Hire Date]])</f>
        <v>4</v>
      </c>
      <c r="L179" s="9" t="str">
        <f>_xlfn.SWITCH(TBL_Employees[[#This Row],[Month]],1,"JAN",2,"FEB",3,"MAR",4,"APR",5,"MAY",6,"JUN",7,"JUL",8,"AUG",9,"SEP",10,"OCT",11,"NOV",12,"DES")</f>
        <v>APR</v>
      </c>
      <c r="M179" s="11">
        <f>YEAR(TBL_Employees[[#This Row],[Hire Date]])</f>
        <v>2005</v>
      </c>
      <c r="N179" s="2">
        <v>96639</v>
      </c>
      <c r="O179" s="2" t="str">
        <f>_xlfn.SWITCH(TRUE(),TBL_Employees[[#This Row],[Annual Salary]]&gt;140000,"HIGH INCOME",AND(TBL_Employees[[#This Row],[Annual Salary]]&gt;=70000,TBL_Employees[[#This Row],[Annual Salary]]&lt;=140000),"MIDDLE INCOME",TBL_Employees[[#This Row],[Annual Salary]]&lt;70000,"LOW INCOME")</f>
        <v>MIDDLE INCOME</v>
      </c>
      <c r="P179" s="3">
        <v>0</v>
      </c>
      <c r="Q179" s="13">
        <f>TBL_Employees[[#This Row],[Bonus %]]*TBL_Employees[[#This Row],[Annual Salary]]</f>
        <v>0</v>
      </c>
      <c r="R179" t="s">
        <v>52</v>
      </c>
      <c r="S179" t="s">
        <v>66</v>
      </c>
      <c r="T179" s="1" t="s">
        <v>21</v>
      </c>
      <c r="U179" s="1" t="str">
        <f>IF(TBL_Employees[[#This Row],[Exit Date]]="","Employed","Resign")</f>
        <v>Employed</v>
      </c>
    </row>
    <row r="180" spans="1:21" x14ac:dyDescent="0.25">
      <c r="A180" t="s">
        <v>1115</v>
      </c>
      <c r="B180" t="s">
        <v>1116</v>
      </c>
      <c r="C180" t="s">
        <v>58</v>
      </c>
      <c r="D180" t="s">
        <v>31</v>
      </c>
      <c r="E180" t="s">
        <v>16</v>
      </c>
      <c r="F180" t="s">
        <v>28</v>
      </c>
      <c r="G180" t="s">
        <v>18</v>
      </c>
      <c r="H180">
        <v>62</v>
      </c>
      <c r="I180" s="1">
        <v>40820</v>
      </c>
      <c r="J180" s="9">
        <f>DAY(TBL_Employees[[#This Row],[Hire Date]])</f>
        <v>4</v>
      </c>
      <c r="K180" s="9">
        <f>MONTH(TBL_Employees[[#This Row],[Hire Date]])</f>
        <v>10</v>
      </c>
      <c r="L180" s="9" t="str">
        <f>_xlfn.SWITCH(TBL_Employees[[#This Row],[Month]],1,"JAN",2,"FEB",3,"MAR",4,"APR",5,"MAY",6,"JUN",7,"JUL",8,"AUG",9,"SEP",10,"OCT",11,"NOV",12,"DES")</f>
        <v>OCT</v>
      </c>
      <c r="M180" s="11">
        <f>YEAR(TBL_Employees[[#This Row],[Hire Date]])</f>
        <v>2011</v>
      </c>
      <c r="N180" s="2">
        <v>63959</v>
      </c>
      <c r="O180" s="2" t="str">
        <f>_xlfn.SWITCH(TRUE(),TBL_Employees[[#This Row],[Annual Salary]]&gt;140000,"HIGH INCOME",AND(TBL_Employees[[#This Row],[Annual Salary]]&gt;=70000,TBL_Employees[[#This Row],[Annual Salary]]&lt;=140000),"MIDDLE INCOME",TBL_Employees[[#This Row],[Annual Salary]]&lt;70000,"LOW INCOME")</f>
        <v>LOW INCOME</v>
      </c>
      <c r="P180" s="3">
        <v>0</v>
      </c>
      <c r="Q180" s="13">
        <f>TBL_Employees[[#This Row],[Bonus %]]*TBL_Employees[[#This Row],[Annual Salary]]</f>
        <v>0</v>
      </c>
      <c r="R180" t="s">
        <v>19</v>
      </c>
      <c r="S180" t="s">
        <v>63</v>
      </c>
      <c r="T180" s="1" t="s">
        <v>21</v>
      </c>
      <c r="U180" s="1" t="str">
        <f>IF(TBL_Employees[[#This Row],[Exit Date]]="","Employed","Resign")</f>
        <v>Employed</v>
      </c>
    </row>
    <row r="181" spans="1:21" x14ac:dyDescent="0.25">
      <c r="A181" t="s">
        <v>334</v>
      </c>
      <c r="B181" t="s">
        <v>1130</v>
      </c>
      <c r="C181" t="s">
        <v>97</v>
      </c>
      <c r="D181" t="s">
        <v>31</v>
      </c>
      <c r="E181" t="s">
        <v>44</v>
      </c>
      <c r="F181" t="s">
        <v>17</v>
      </c>
      <c r="G181" t="s">
        <v>18</v>
      </c>
      <c r="H181">
        <v>64</v>
      </c>
      <c r="I181" s="1">
        <v>34505</v>
      </c>
      <c r="J181" s="9">
        <f>DAY(TBL_Employees[[#This Row],[Hire Date]])</f>
        <v>20</v>
      </c>
      <c r="K181" s="9">
        <f>MONTH(TBL_Employees[[#This Row],[Hire Date]])</f>
        <v>6</v>
      </c>
      <c r="L181" s="9" t="str">
        <f>_xlfn.SWITCH(TBL_Employees[[#This Row],[Month]],1,"JAN",2,"FEB",3,"MAR",4,"APR",5,"MAY",6,"JUN",7,"JUL",8,"AUG",9,"SEP",10,"OCT",11,"NOV",12,"DES")</f>
        <v>JUN</v>
      </c>
      <c r="M181" s="11">
        <f>YEAR(TBL_Employees[[#This Row],[Hire Date]])</f>
        <v>1994</v>
      </c>
      <c r="N181" s="2">
        <v>109456</v>
      </c>
      <c r="O181" s="2" t="str">
        <f>_xlfn.SWITCH(TRUE(),TBL_Employees[[#This Row],[Annual Salary]]&gt;140000,"HIGH INCOME",AND(TBL_Employees[[#This Row],[Annual Salary]]&gt;=70000,TBL_Employees[[#This Row],[Annual Salary]]&lt;=140000),"MIDDLE INCOME",TBL_Employees[[#This Row],[Annual Salary]]&lt;70000,"LOW INCOME")</f>
        <v>MIDDLE INCOME</v>
      </c>
      <c r="P181" s="3">
        <v>0.1</v>
      </c>
      <c r="Q181" s="13">
        <f>TBL_Employees[[#This Row],[Bonus %]]*TBL_Employees[[#This Row],[Annual Salary]]</f>
        <v>10945.6</v>
      </c>
      <c r="R181" t="s">
        <v>19</v>
      </c>
      <c r="S181" t="s">
        <v>20</v>
      </c>
      <c r="T181" s="1" t="s">
        <v>21</v>
      </c>
      <c r="U181" s="1" t="str">
        <f>IF(TBL_Employees[[#This Row],[Exit Date]]="","Employed","Resign")</f>
        <v>Employed</v>
      </c>
    </row>
    <row r="182" spans="1:21" x14ac:dyDescent="0.25">
      <c r="A182" t="s">
        <v>37</v>
      </c>
      <c r="B182" t="s">
        <v>1136</v>
      </c>
      <c r="C182" t="s">
        <v>40</v>
      </c>
      <c r="D182" t="s">
        <v>31</v>
      </c>
      <c r="E182" t="s">
        <v>44</v>
      </c>
      <c r="F182" t="s">
        <v>28</v>
      </c>
      <c r="G182" t="s">
        <v>24</v>
      </c>
      <c r="H182">
        <v>64</v>
      </c>
      <c r="I182" s="1">
        <v>34940</v>
      </c>
      <c r="J182" s="9">
        <f>DAY(TBL_Employees[[#This Row],[Hire Date]])</f>
        <v>29</v>
      </c>
      <c r="K182" s="9">
        <f>MONTH(TBL_Employees[[#This Row],[Hire Date]])</f>
        <v>8</v>
      </c>
      <c r="L182" s="9" t="str">
        <f>_xlfn.SWITCH(TBL_Employees[[#This Row],[Month]],1,"JAN",2,"FEB",3,"MAR",4,"APR",5,"MAY",6,"JUN",7,"JUL",8,"AUG",9,"SEP",10,"OCT",11,"NOV",12,"DES")</f>
        <v>AUG</v>
      </c>
      <c r="M182" s="11">
        <f>YEAR(TBL_Employees[[#This Row],[Hire Date]])</f>
        <v>1995</v>
      </c>
      <c r="N182" s="2">
        <v>158787</v>
      </c>
      <c r="O182" s="2" t="str">
        <f>_xlfn.SWITCH(TRUE(),TBL_Employees[[#This Row],[Annual Salary]]&gt;140000,"HIGH INCOME",AND(TBL_Employees[[#This Row],[Annual Salary]]&gt;=70000,TBL_Employees[[#This Row],[Annual Salary]]&lt;=140000),"MIDDLE INCOME",TBL_Employees[[#This Row],[Annual Salary]]&lt;70000,"LOW INCOME")</f>
        <v>HIGH INCOME</v>
      </c>
      <c r="P182" s="3">
        <v>0.18</v>
      </c>
      <c r="Q182" s="13">
        <f>TBL_Employees[[#This Row],[Bonus %]]*TBL_Employees[[#This Row],[Annual Salary]]</f>
        <v>28581.66</v>
      </c>
      <c r="R182" t="s">
        <v>33</v>
      </c>
      <c r="S182" t="s">
        <v>34</v>
      </c>
      <c r="T182" s="1" t="s">
        <v>21</v>
      </c>
      <c r="U182" s="1" t="str">
        <f>IF(TBL_Employees[[#This Row],[Exit Date]]="","Employed","Resign")</f>
        <v>Employed</v>
      </c>
    </row>
    <row r="183" spans="1:21" x14ac:dyDescent="0.25">
      <c r="A183" t="s">
        <v>150</v>
      </c>
      <c r="B183" t="s">
        <v>286</v>
      </c>
      <c r="C183" t="s">
        <v>84</v>
      </c>
      <c r="D183" t="s">
        <v>31</v>
      </c>
      <c r="E183" t="s">
        <v>16</v>
      </c>
      <c r="F183" t="s">
        <v>28</v>
      </c>
      <c r="G183" t="s">
        <v>24</v>
      </c>
      <c r="H183">
        <v>55</v>
      </c>
      <c r="I183" s="1">
        <v>43219</v>
      </c>
      <c r="J183" s="9">
        <f>DAY(TBL_Employees[[#This Row],[Hire Date]])</f>
        <v>29</v>
      </c>
      <c r="K183" s="9">
        <f>MONTH(TBL_Employees[[#This Row],[Hire Date]])</f>
        <v>4</v>
      </c>
      <c r="L183" s="9" t="str">
        <f>_xlfn.SWITCH(TBL_Employees[[#This Row],[Month]],1,"JAN",2,"FEB",3,"MAR",4,"APR",5,"MAY",6,"JUN",7,"JUL",8,"AUG",9,"SEP",10,"OCT",11,"NOV",12,"DES")</f>
        <v>APR</v>
      </c>
      <c r="M183" s="11">
        <f>YEAR(TBL_Employees[[#This Row],[Hire Date]])</f>
        <v>2018</v>
      </c>
      <c r="N183" s="2">
        <v>83378</v>
      </c>
      <c r="O183" s="2" t="str">
        <f>_xlfn.SWITCH(TRUE(),TBL_Employees[[#This Row],[Annual Salary]]&gt;140000,"HIGH INCOME",AND(TBL_Employees[[#This Row],[Annual Salary]]&gt;=70000,TBL_Employees[[#This Row],[Annual Salary]]&lt;=140000),"MIDDLE INCOME",TBL_Employees[[#This Row],[Annual Salary]]&lt;70000,"LOW INCOME")</f>
        <v>MIDDLE INCOME</v>
      </c>
      <c r="P183" s="3">
        <v>0</v>
      </c>
      <c r="Q183" s="13">
        <f>TBL_Employees[[#This Row],[Bonus %]]*TBL_Employees[[#This Row],[Annual Salary]]</f>
        <v>0</v>
      </c>
      <c r="R183" t="s">
        <v>33</v>
      </c>
      <c r="S183" t="s">
        <v>60</v>
      </c>
      <c r="T183" s="1" t="s">
        <v>21</v>
      </c>
      <c r="U183" s="1" t="str">
        <f>IF(TBL_Employees[[#This Row],[Exit Date]]="","Employed","Resign")</f>
        <v>Employed</v>
      </c>
    </row>
    <row r="184" spans="1:21" x14ac:dyDescent="0.25">
      <c r="A184" t="s">
        <v>1149</v>
      </c>
      <c r="B184" t="s">
        <v>1150</v>
      </c>
      <c r="C184" t="s">
        <v>40</v>
      </c>
      <c r="D184" t="s">
        <v>31</v>
      </c>
      <c r="E184" t="s">
        <v>32</v>
      </c>
      <c r="F184" t="s">
        <v>28</v>
      </c>
      <c r="G184" t="s">
        <v>51</v>
      </c>
      <c r="H184">
        <v>45</v>
      </c>
      <c r="I184" s="1">
        <v>39185</v>
      </c>
      <c r="J184" s="9">
        <f>DAY(TBL_Employees[[#This Row],[Hire Date]])</f>
        <v>13</v>
      </c>
      <c r="K184" s="9">
        <f>MONTH(TBL_Employees[[#This Row],[Hire Date]])</f>
        <v>4</v>
      </c>
      <c r="L184" s="9" t="str">
        <f>_xlfn.SWITCH(TBL_Employees[[#This Row],[Month]],1,"JAN",2,"FEB",3,"MAR",4,"APR",5,"MAY",6,"JUN",7,"JUL",8,"AUG",9,"SEP",10,"OCT",11,"NOV",12,"DES")</f>
        <v>APR</v>
      </c>
      <c r="M184" s="11">
        <f>YEAR(TBL_Employees[[#This Row],[Hire Date]])</f>
        <v>2007</v>
      </c>
      <c r="N184" s="2">
        <v>189680</v>
      </c>
      <c r="O184" s="2" t="str">
        <f>_xlfn.SWITCH(TRUE(),TBL_Employees[[#This Row],[Annual Salary]]&gt;140000,"HIGH INCOME",AND(TBL_Employees[[#This Row],[Annual Salary]]&gt;=70000,TBL_Employees[[#This Row],[Annual Salary]]&lt;=140000),"MIDDLE INCOME",TBL_Employees[[#This Row],[Annual Salary]]&lt;70000,"LOW INCOME")</f>
        <v>HIGH INCOME</v>
      </c>
      <c r="P184" s="3">
        <v>0.23</v>
      </c>
      <c r="Q184" s="13">
        <f>TBL_Employees[[#This Row],[Bonus %]]*TBL_Employees[[#This Row],[Annual Salary]]</f>
        <v>43626.400000000001</v>
      </c>
      <c r="R184" t="s">
        <v>52</v>
      </c>
      <c r="S184" t="s">
        <v>53</v>
      </c>
      <c r="T184" s="1" t="s">
        <v>21</v>
      </c>
      <c r="U184" s="1" t="str">
        <f>IF(TBL_Employees[[#This Row],[Exit Date]]="","Employed","Resign")</f>
        <v>Employed</v>
      </c>
    </row>
    <row r="185" spans="1:21" x14ac:dyDescent="0.25">
      <c r="A185" t="s">
        <v>136</v>
      </c>
      <c r="B185" t="s">
        <v>1151</v>
      </c>
      <c r="C185" t="s">
        <v>58</v>
      </c>
      <c r="D185" t="s">
        <v>31</v>
      </c>
      <c r="E185" t="s">
        <v>36</v>
      </c>
      <c r="F185" t="s">
        <v>28</v>
      </c>
      <c r="G185" t="s">
        <v>18</v>
      </c>
      <c r="H185">
        <v>57</v>
      </c>
      <c r="I185" s="1">
        <v>43299</v>
      </c>
      <c r="J185" s="9">
        <f>DAY(TBL_Employees[[#This Row],[Hire Date]])</f>
        <v>18</v>
      </c>
      <c r="K185" s="9">
        <f>MONTH(TBL_Employees[[#This Row],[Hire Date]])</f>
        <v>7</v>
      </c>
      <c r="L185" s="9" t="str">
        <f>_xlfn.SWITCH(TBL_Employees[[#This Row],[Month]],1,"JAN",2,"FEB",3,"MAR",4,"APR",5,"MAY",6,"JUN",7,"JUL",8,"AUG",9,"SEP",10,"OCT",11,"NOV",12,"DES")</f>
        <v>JUL</v>
      </c>
      <c r="M185" s="11">
        <f>YEAR(TBL_Employees[[#This Row],[Hire Date]])</f>
        <v>2018</v>
      </c>
      <c r="N185" s="2">
        <v>71167</v>
      </c>
      <c r="O185" s="2" t="str">
        <f>_xlfn.SWITCH(TRUE(),TBL_Employees[[#This Row],[Annual Salary]]&gt;140000,"HIGH INCOME",AND(TBL_Employees[[#This Row],[Annual Salary]]&gt;=70000,TBL_Employees[[#This Row],[Annual Salary]]&lt;=140000),"MIDDLE INCOME",TBL_Employees[[#This Row],[Annual Salary]]&lt;70000,"LOW INCOME")</f>
        <v>MIDDLE INCOME</v>
      </c>
      <c r="P185" s="3">
        <v>0</v>
      </c>
      <c r="Q185" s="13">
        <f>TBL_Employees[[#This Row],[Bonus %]]*TBL_Employees[[#This Row],[Annual Salary]]</f>
        <v>0</v>
      </c>
      <c r="R185" t="s">
        <v>19</v>
      </c>
      <c r="S185" t="s">
        <v>29</v>
      </c>
      <c r="T185" s="1" t="s">
        <v>21</v>
      </c>
      <c r="U185" s="1" t="str">
        <f>IF(TBL_Employees[[#This Row],[Exit Date]]="","Employed","Resign")</f>
        <v>Employed</v>
      </c>
    </row>
    <row r="186" spans="1:21" x14ac:dyDescent="0.25">
      <c r="A186" t="s">
        <v>389</v>
      </c>
      <c r="B186" t="s">
        <v>1154</v>
      </c>
      <c r="C186" t="s">
        <v>40</v>
      </c>
      <c r="D186" t="s">
        <v>31</v>
      </c>
      <c r="E186" t="s">
        <v>32</v>
      </c>
      <c r="F186" t="s">
        <v>28</v>
      </c>
      <c r="G186" t="s">
        <v>51</v>
      </c>
      <c r="H186">
        <v>48</v>
      </c>
      <c r="I186" s="1">
        <v>43809</v>
      </c>
      <c r="J186" s="9">
        <f>DAY(TBL_Employees[[#This Row],[Hire Date]])</f>
        <v>10</v>
      </c>
      <c r="K186" s="9">
        <f>MONTH(TBL_Employees[[#This Row],[Hire Date]])</f>
        <v>12</v>
      </c>
      <c r="L186" s="9" t="str">
        <f>_xlfn.SWITCH(TBL_Employees[[#This Row],[Month]],1,"JAN",2,"FEB",3,"MAR",4,"APR",5,"MAY",6,"JUN",7,"JUL",8,"AUG",9,"SEP",10,"OCT",11,"NOV",12,"DES")</f>
        <v>DES</v>
      </c>
      <c r="M186" s="11">
        <f>YEAR(TBL_Employees[[#This Row],[Hire Date]])</f>
        <v>2019</v>
      </c>
      <c r="N186" s="2">
        <v>183113</v>
      </c>
      <c r="O186" s="2" t="str">
        <f>_xlfn.SWITCH(TRUE(),TBL_Employees[[#This Row],[Annual Salary]]&gt;140000,"HIGH INCOME",AND(TBL_Employees[[#This Row],[Annual Salary]]&gt;=70000,TBL_Employees[[#This Row],[Annual Salary]]&lt;=140000),"MIDDLE INCOME",TBL_Employees[[#This Row],[Annual Salary]]&lt;70000,"LOW INCOME")</f>
        <v>HIGH INCOME</v>
      </c>
      <c r="P186" s="3">
        <v>0.24</v>
      </c>
      <c r="Q186" s="13">
        <f>TBL_Employees[[#This Row],[Bonus %]]*TBL_Employees[[#This Row],[Annual Salary]]</f>
        <v>43947.119999999995</v>
      </c>
      <c r="R186" t="s">
        <v>52</v>
      </c>
      <c r="S186" t="s">
        <v>66</v>
      </c>
      <c r="T186" s="1" t="s">
        <v>21</v>
      </c>
      <c r="U186" s="1" t="str">
        <f>IF(TBL_Employees[[#This Row],[Exit Date]]="","Employed","Resign")</f>
        <v>Employed</v>
      </c>
    </row>
    <row r="187" spans="1:21" x14ac:dyDescent="0.25">
      <c r="A187" t="s">
        <v>626</v>
      </c>
      <c r="B187" t="s">
        <v>1159</v>
      </c>
      <c r="C187" t="s">
        <v>30</v>
      </c>
      <c r="D187" t="s">
        <v>31</v>
      </c>
      <c r="E187" t="s">
        <v>36</v>
      </c>
      <c r="F187" t="s">
        <v>17</v>
      </c>
      <c r="G187" t="s">
        <v>24</v>
      </c>
      <c r="H187">
        <v>50</v>
      </c>
      <c r="I187" s="1">
        <v>37446</v>
      </c>
      <c r="J187" s="9">
        <f>DAY(TBL_Employees[[#This Row],[Hire Date]])</f>
        <v>9</v>
      </c>
      <c r="K187" s="9">
        <f>MONTH(TBL_Employees[[#This Row],[Hire Date]])</f>
        <v>7</v>
      </c>
      <c r="L187" s="9" t="str">
        <f>_xlfn.SWITCH(TBL_Employees[[#This Row],[Month]],1,"JAN",2,"FEB",3,"MAR",4,"APR",5,"MAY",6,"JUN",7,"JUL",8,"AUG",9,"SEP",10,"OCT",11,"NOV",12,"DES")</f>
        <v>JUL</v>
      </c>
      <c r="M187" s="11">
        <f>YEAR(TBL_Employees[[#This Row],[Hire Date]])</f>
        <v>2002</v>
      </c>
      <c r="N187" s="2">
        <v>92209</v>
      </c>
      <c r="O187" s="2" t="str">
        <f>_xlfn.SWITCH(TRUE(),TBL_Employees[[#This Row],[Annual Salary]]&gt;140000,"HIGH INCOME",AND(TBL_Employees[[#This Row],[Annual Salary]]&gt;=70000,TBL_Employees[[#This Row],[Annual Salary]]&lt;=140000),"MIDDLE INCOME",TBL_Employees[[#This Row],[Annual Salary]]&lt;70000,"LOW INCOME")</f>
        <v>MIDDLE INCOME</v>
      </c>
      <c r="P187" s="3">
        <v>0</v>
      </c>
      <c r="Q187" s="13">
        <f>TBL_Employees[[#This Row],[Bonus %]]*TBL_Employees[[#This Row],[Annual Salary]]</f>
        <v>0</v>
      </c>
      <c r="R187" t="s">
        <v>33</v>
      </c>
      <c r="S187" t="s">
        <v>74</v>
      </c>
      <c r="T187" s="1" t="s">
        <v>21</v>
      </c>
      <c r="U187" s="1" t="str">
        <f>IF(TBL_Employees[[#This Row],[Exit Date]]="","Employed","Resign")</f>
        <v>Employed</v>
      </c>
    </row>
    <row r="188" spans="1:21" x14ac:dyDescent="0.25">
      <c r="A188" t="s">
        <v>303</v>
      </c>
      <c r="B188" t="s">
        <v>1166</v>
      </c>
      <c r="C188" t="s">
        <v>129</v>
      </c>
      <c r="D188" t="s">
        <v>31</v>
      </c>
      <c r="E188" t="s">
        <v>44</v>
      </c>
      <c r="F188" t="s">
        <v>17</v>
      </c>
      <c r="G188" t="s">
        <v>51</v>
      </c>
      <c r="H188">
        <v>59</v>
      </c>
      <c r="I188" s="1">
        <v>41898</v>
      </c>
      <c r="J188" s="9">
        <f>DAY(TBL_Employees[[#This Row],[Hire Date]])</f>
        <v>16</v>
      </c>
      <c r="K188" s="9">
        <f>MONTH(TBL_Employees[[#This Row],[Hire Date]])</f>
        <v>9</v>
      </c>
      <c r="L188" s="9" t="str">
        <f>_xlfn.SWITCH(TBL_Employees[[#This Row],[Month]],1,"JAN",2,"FEB",3,"MAR",4,"APR",5,"MAY",6,"JUN",7,"JUL",8,"AUG",9,"SEP",10,"OCT",11,"NOV",12,"DES")</f>
        <v>SEP</v>
      </c>
      <c r="M188" s="11">
        <f>YEAR(TBL_Employees[[#This Row],[Hire Date]])</f>
        <v>2014</v>
      </c>
      <c r="N188" s="2">
        <v>69578</v>
      </c>
      <c r="O188" s="2" t="str">
        <f>_xlfn.SWITCH(TRUE(),TBL_Employees[[#This Row],[Annual Salary]]&gt;140000,"HIGH INCOME",AND(TBL_Employees[[#This Row],[Annual Salary]]&gt;=70000,TBL_Employees[[#This Row],[Annual Salary]]&lt;=140000),"MIDDLE INCOME",TBL_Employees[[#This Row],[Annual Salary]]&lt;70000,"LOW INCOME")</f>
        <v>LOW INCOME</v>
      </c>
      <c r="P188" s="3">
        <v>0</v>
      </c>
      <c r="Q188" s="13">
        <f>TBL_Employees[[#This Row],[Bonus %]]*TBL_Employees[[#This Row],[Annual Salary]]</f>
        <v>0</v>
      </c>
      <c r="R188" t="s">
        <v>52</v>
      </c>
      <c r="S188" t="s">
        <v>66</v>
      </c>
      <c r="T188" s="1" t="s">
        <v>21</v>
      </c>
      <c r="U188" s="1" t="str">
        <f>IF(TBL_Employees[[#This Row],[Exit Date]]="","Employed","Resign")</f>
        <v>Employed</v>
      </c>
    </row>
    <row r="189" spans="1:21" x14ac:dyDescent="0.25">
      <c r="A189" t="s">
        <v>107</v>
      </c>
      <c r="B189" t="s">
        <v>1169</v>
      </c>
      <c r="C189" t="s">
        <v>129</v>
      </c>
      <c r="D189" t="s">
        <v>31</v>
      </c>
      <c r="E189" t="s">
        <v>44</v>
      </c>
      <c r="F189" t="s">
        <v>17</v>
      </c>
      <c r="G189" t="s">
        <v>51</v>
      </c>
      <c r="H189">
        <v>42</v>
      </c>
      <c r="I189" s="1">
        <v>44232</v>
      </c>
      <c r="J189" s="9">
        <f>DAY(TBL_Employees[[#This Row],[Hire Date]])</f>
        <v>5</v>
      </c>
      <c r="K189" s="9">
        <f>MONTH(TBL_Employees[[#This Row],[Hire Date]])</f>
        <v>2</v>
      </c>
      <c r="L189" s="9" t="str">
        <f>_xlfn.SWITCH(TBL_Employees[[#This Row],[Month]],1,"JAN",2,"FEB",3,"MAR",4,"APR",5,"MAY",6,"JUN",7,"JUL",8,"AUG",9,"SEP",10,"OCT",11,"NOV",12,"DES")</f>
        <v>FEB</v>
      </c>
      <c r="M189" s="11">
        <f>YEAR(TBL_Employees[[#This Row],[Hire Date]])</f>
        <v>2021</v>
      </c>
      <c r="N189" s="2">
        <v>65507</v>
      </c>
      <c r="O189" s="2" t="str">
        <f>_xlfn.SWITCH(TRUE(),TBL_Employees[[#This Row],[Annual Salary]]&gt;140000,"HIGH INCOME",AND(TBL_Employees[[#This Row],[Annual Salary]]&gt;=70000,TBL_Employees[[#This Row],[Annual Salary]]&lt;=140000),"MIDDLE INCOME",TBL_Employees[[#This Row],[Annual Salary]]&lt;70000,"LOW INCOME")</f>
        <v>LOW INCOME</v>
      </c>
      <c r="P189" s="3">
        <v>0</v>
      </c>
      <c r="Q189" s="13">
        <f>TBL_Employees[[#This Row],[Bonus %]]*TBL_Employees[[#This Row],[Annual Salary]]</f>
        <v>0</v>
      </c>
      <c r="R189" t="s">
        <v>52</v>
      </c>
      <c r="S189" t="s">
        <v>81</v>
      </c>
      <c r="T189" s="1" t="s">
        <v>21</v>
      </c>
      <c r="U189" s="1" t="str">
        <f>IF(TBL_Employees[[#This Row],[Exit Date]]="","Employed","Resign")</f>
        <v>Employed</v>
      </c>
    </row>
    <row r="190" spans="1:21" x14ac:dyDescent="0.25">
      <c r="A190" t="s">
        <v>1202</v>
      </c>
      <c r="B190" t="s">
        <v>1203</v>
      </c>
      <c r="C190" t="s">
        <v>129</v>
      </c>
      <c r="D190" t="s">
        <v>31</v>
      </c>
      <c r="E190" t="s">
        <v>32</v>
      </c>
      <c r="F190" t="s">
        <v>17</v>
      </c>
      <c r="G190" t="s">
        <v>18</v>
      </c>
      <c r="H190">
        <v>39</v>
      </c>
      <c r="I190" s="1">
        <v>43536</v>
      </c>
      <c r="J190" s="9">
        <f>DAY(TBL_Employees[[#This Row],[Hire Date]])</f>
        <v>12</v>
      </c>
      <c r="K190" s="9">
        <f>MONTH(TBL_Employees[[#This Row],[Hire Date]])</f>
        <v>3</v>
      </c>
      <c r="L190" s="9" t="str">
        <f>_xlfn.SWITCH(TBL_Employees[[#This Row],[Month]],1,"JAN",2,"FEB",3,"MAR",4,"APR",5,"MAY",6,"JUN",7,"JUL",8,"AUG",9,"SEP",10,"OCT",11,"NOV",12,"DES")</f>
        <v>MAR</v>
      </c>
      <c r="M190" s="11">
        <f>YEAR(TBL_Employees[[#This Row],[Hire Date]])</f>
        <v>2019</v>
      </c>
      <c r="N190" s="2">
        <v>62644</v>
      </c>
      <c r="O190" s="2" t="str">
        <f>_xlfn.SWITCH(TRUE(),TBL_Employees[[#This Row],[Annual Salary]]&gt;140000,"HIGH INCOME",AND(TBL_Employees[[#This Row],[Annual Salary]]&gt;=70000,TBL_Employees[[#This Row],[Annual Salary]]&lt;=140000),"MIDDLE INCOME",TBL_Employees[[#This Row],[Annual Salary]]&lt;70000,"LOW INCOME")</f>
        <v>LOW INCOME</v>
      </c>
      <c r="P190" s="3">
        <v>0</v>
      </c>
      <c r="Q190" s="13">
        <f>TBL_Employees[[#This Row],[Bonus %]]*TBL_Employees[[#This Row],[Annual Salary]]</f>
        <v>0</v>
      </c>
      <c r="R190" t="s">
        <v>19</v>
      </c>
      <c r="S190" t="s">
        <v>63</v>
      </c>
      <c r="T190" s="1" t="s">
        <v>21</v>
      </c>
      <c r="U190" s="1" t="str">
        <f>IF(TBL_Employees[[#This Row],[Exit Date]]="","Employed","Resign")</f>
        <v>Employed</v>
      </c>
    </row>
    <row r="191" spans="1:21" x14ac:dyDescent="0.25">
      <c r="A191" t="s">
        <v>1205</v>
      </c>
      <c r="B191" t="s">
        <v>1206</v>
      </c>
      <c r="C191" t="s">
        <v>86</v>
      </c>
      <c r="D191" t="s">
        <v>31</v>
      </c>
      <c r="E191" t="s">
        <v>36</v>
      </c>
      <c r="F191" t="s">
        <v>17</v>
      </c>
      <c r="G191" t="s">
        <v>51</v>
      </c>
      <c r="H191">
        <v>30</v>
      </c>
      <c r="I191" s="1">
        <v>42516</v>
      </c>
      <c r="J191" s="9">
        <f>DAY(TBL_Employees[[#This Row],[Hire Date]])</f>
        <v>26</v>
      </c>
      <c r="K191" s="9">
        <f>MONTH(TBL_Employees[[#This Row],[Hire Date]])</f>
        <v>5</v>
      </c>
      <c r="L191" s="9" t="str">
        <f>_xlfn.SWITCH(TBL_Employees[[#This Row],[Month]],1,"JAN",2,"FEB",3,"MAR",4,"APR",5,"MAY",6,"JUN",7,"JUL",8,"AUG",9,"SEP",10,"OCT",11,"NOV",12,"DES")</f>
        <v>MAY</v>
      </c>
      <c r="M191" s="11">
        <f>YEAR(TBL_Employees[[#This Row],[Hire Date]])</f>
        <v>2016</v>
      </c>
      <c r="N191" s="2">
        <v>91134</v>
      </c>
      <c r="O191" s="2" t="str">
        <f>_xlfn.SWITCH(TRUE(),TBL_Employees[[#This Row],[Annual Salary]]&gt;140000,"HIGH INCOME",AND(TBL_Employees[[#This Row],[Annual Salary]]&gt;=70000,TBL_Employees[[#This Row],[Annual Salary]]&lt;=140000),"MIDDLE INCOME",TBL_Employees[[#This Row],[Annual Salary]]&lt;70000,"LOW INCOME")</f>
        <v>MIDDLE INCOME</v>
      </c>
      <c r="P191" s="3">
        <v>0</v>
      </c>
      <c r="Q191" s="13">
        <f>TBL_Employees[[#This Row],[Bonus %]]*TBL_Employees[[#This Row],[Annual Salary]]</f>
        <v>0</v>
      </c>
      <c r="R191" t="s">
        <v>52</v>
      </c>
      <c r="S191" t="s">
        <v>53</v>
      </c>
      <c r="T191" s="1" t="s">
        <v>21</v>
      </c>
      <c r="U191" s="1" t="str">
        <f>IF(TBL_Employees[[#This Row],[Exit Date]]="","Employed","Resign")</f>
        <v>Employed</v>
      </c>
    </row>
    <row r="192" spans="1:21" x14ac:dyDescent="0.25">
      <c r="A192" t="s">
        <v>364</v>
      </c>
      <c r="B192" t="s">
        <v>1239</v>
      </c>
      <c r="C192" t="s">
        <v>30</v>
      </c>
      <c r="D192" t="s">
        <v>31</v>
      </c>
      <c r="E192" t="s">
        <v>44</v>
      </c>
      <c r="F192" t="s">
        <v>28</v>
      </c>
      <c r="G192" t="s">
        <v>24</v>
      </c>
      <c r="H192">
        <v>29</v>
      </c>
      <c r="I192" s="1">
        <v>44515</v>
      </c>
      <c r="J192" s="9">
        <f>DAY(TBL_Employees[[#This Row],[Hire Date]])</f>
        <v>15</v>
      </c>
      <c r="K192" s="9">
        <f>MONTH(TBL_Employees[[#This Row],[Hire Date]])</f>
        <v>11</v>
      </c>
      <c r="L192" s="9" t="str">
        <f>_xlfn.SWITCH(TBL_Employees[[#This Row],[Month]],1,"JAN",2,"FEB",3,"MAR",4,"APR",5,"MAY",6,"JUN",7,"JUL",8,"AUG",9,"SEP",10,"OCT",11,"NOV",12,"DES")</f>
        <v>NOV</v>
      </c>
      <c r="M192" s="11">
        <f>YEAR(TBL_Employees[[#This Row],[Hire Date]])</f>
        <v>2021</v>
      </c>
      <c r="N192" s="2">
        <v>91782</v>
      </c>
      <c r="O192" s="2" t="str">
        <f>_xlfn.SWITCH(TRUE(),TBL_Employees[[#This Row],[Annual Salary]]&gt;140000,"HIGH INCOME",AND(TBL_Employees[[#This Row],[Annual Salary]]&gt;=70000,TBL_Employees[[#This Row],[Annual Salary]]&lt;=140000),"MIDDLE INCOME",TBL_Employees[[#This Row],[Annual Salary]]&lt;70000,"LOW INCOME")</f>
        <v>MIDDLE INCOME</v>
      </c>
      <c r="P192" s="3">
        <v>0</v>
      </c>
      <c r="Q192" s="13">
        <f>TBL_Employees[[#This Row],[Bonus %]]*TBL_Employees[[#This Row],[Annual Salary]]</f>
        <v>0</v>
      </c>
      <c r="R192" t="s">
        <v>33</v>
      </c>
      <c r="S192" t="s">
        <v>80</v>
      </c>
      <c r="T192" s="1" t="s">
        <v>21</v>
      </c>
      <c r="U192" s="1" t="str">
        <f>IF(TBL_Employees[[#This Row],[Exit Date]]="","Employed","Resign")</f>
        <v>Employed</v>
      </c>
    </row>
    <row r="193" spans="1:21" x14ac:dyDescent="0.25">
      <c r="A193" t="s">
        <v>1252</v>
      </c>
      <c r="B193" t="s">
        <v>1253</v>
      </c>
      <c r="C193" t="s">
        <v>59</v>
      </c>
      <c r="D193" t="s">
        <v>31</v>
      </c>
      <c r="E193" t="s">
        <v>44</v>
      </c>
      <c r="F193" t="s">
        <v>17</v>
      </c>
      <c r="G193" t="s">
        <v>18</v>
      </c>
      <c r="H193">
        <v>28</v>
      </c>
      <c r="I193" s="1">
        <v>43418</v>
      </c>
      <c r="J193" s="9">
        <f>DAY(TBL_Employees[[#This Row],[Hire Date]])</f>
        <v>14</v>
      </c>
      <c r="K193" s="9">
        <f>MONTH(TBL_Employees[[#This Row],[Hire Date]])</f>
        <v>11</v>
      </c>
      <c r="L193" s="9" t="str">
        <f>_xlfn.SWITCH(TBL_Employees[[#This Row],[Month]],1,"JAN",2,"FEB",3,"MAR",4,"APR",5,"MAY",6,"JUN",7,"JUL",8,"AUG",9,"SEP",10,"OCT",11,"NOV",12,"DES")</f>
        <v>NOV</v>
      </c>
      <c r="M193" s="11">
        <f>YEAR(TBL_Employees[[#This Row],[Hire Date]])</f>
        <v>2018</v>
      </c>
      <c r="N193" s="2">
        <v>115854</v>
      </c>
      <c r="O193" s="2" t="str">
        <f>_xlfn.SWITCH(TRUE(),TBL_Employees[[#This Row],[Annual Salary]]&gt;140000,"HIGH INCOME",AND(TBL_Employees[[#This Row],[Annual Salary]]&gt;=70000,TBL_Employees[[#This Row],[Annual Salary]]&lt;=140000),"MIDDLE INCOME",TBL_Employees[[#This Row],[Annual Salary]]&lt;70000,"LOW INCOME")</f>
        <v>MIDDLE INCOME</v>
      </c>
      <c r="P193" s="3">
        <v>0</v>
      </c>
      <c r="Q193" s="13">
        <f>TBL_Employees[[#This Row],[Bonus %]]*TBL_Employees[[#This Row],[Annual Salary]]</f>
        <v>0</v>
      </c>
      <c r="R193" t="s">
        <v>19</v>
      </c>
      <c r="S193" t="s">
        <v>39</v>
      </c>
      <c r="T193" s="1" t="s">
        <v>21</v>
      </c>
      <c r="U193" s="1" t="str">
        <f>IF(TBL_Employees[[#This Row],[Exit Date]]="","Employed","Resign")</f>
        <v>Employed</v>
      </c>
    </row>
    <row r="194" spans="1:21" x14ac:dyDescent="0.25">
      <c r="A194" t="s">
        <v>338</v>
      </c>
      <c r="B194" t="s">
        <v>1269</v>
      </c>
      <c r="C194" t="s">
        <v>86</v>
      </c>
      <c r="D194" t="s">
        <v>31</v>
      </c>
      <c r="E194" t="s">
        <v>36</v>
      </c>
      <c r="F194" t="s">
        <v>28</v>
      </c>
      <c r="G194" t="s">
        <v>24</v>
      </c>
      <c r="H194">
        <v>60</v>
      </c>
      <c r="I194" s="1">
        <v>39944</v>
      </c>
      <c r="J194" s="9">
        <f>DAY(TBL_Employees[[#This Row],[Hire Date]])</f>
        <v>11</v>
      </c>
      <c r="K194" s="9">
        <f>MONTH(TBL_Employees[[#This Row],[Hire Date]])</f>
        <v>5</v>
      </c>
      <c r="L194" s="9" t="str">
        <f>_xlfn.SWITCH(TBL_Employees[[#This Row],[Month]],1,"JAN",2,"FEB",3,"MAR",4,"APR",5,"MAY",6,"JUN",7,"JUL",8,"AUG",9,"SEP",10,"OCT",11,"NOV",12,"DES")</f>
        <v>MAY</v>
      </c>
      <c r="M194" s="11">
        <f>YEAR(TBL_Employees[[#This Row],[Hire Date]])</f>
        <v>2009</v>
      </c>
      <c r="N194" s="2">
        <v>62239</v>
      </c>
      <c r="O194" s="2" t="str">
        <f>_xlfn.SWITCH(TRUE(),TBL_Employees[[#This Row],[Annual Salary]]&gt;140000,"HIGH INCOME",AND(TBL_Employees[[#This Row],[Annual Salary]]&gt;=70000,TBL_Employees[[#This Row],[Annual Salary]]&lt;=140000),"MIDDLE INCOME",TBL_Employees[[#This Row],[Annual Salary]]&lt;70000,"LOW INCOME")</f>
        <v>LOW INCOME</v>
      </c>
      <c r="P194" s="3">
        <v>0</v>
      </c>
      <c r="Q194" s="13">
        <f>TBL_Employees[[#This Row],[Bonus %]]*TBL_Employees[[#This Row],[Annual Salary]]</f>
        <v>0</v>
      </c>
      <c r="R194" t="s">
        <v>33</v>
      </c>
      <c r="S194" t="s">
        <v>60</v>
      </c>
      <c r="T194" s="1" t="s">
        <v>21</v>
      </c>
      <c r="U194" s="1" t="str">
        <f>IF(TBL_Employees[[#This Row],[Exit Date]]="","Employed","Resign")</f>
        <v>Employed</v>
      </c>
    </row>
    <row r="195" spans="1:21" x14ac:dyDescent="0.25">
      <c r="A195" t="s">
        <v>192</v>
      </c>
      <c r="B195" t="s">
        <v>1270</v>
      </c>
      <c r="C195" t="s">
        <v>97</v>
      </c>
      <c r="D195" t="s">
        <v>31</v>
      </c>
      <c r="E195" t="s">
        <v>32</v>
      </c>
      <c r="F195" t="s">
        <v>28</v>
      </c>
      <c r="G195" t="s">
        <v>51</v>
      </c>
      <c r="H195">
        <v>45</v>
      </c>
      <c r="I195" s="1">
        <v>43217</v>
      </c>
      <c r="J195" s="9">
        <f>DAY(TBL_Employees[[#This Row],[Hire Date]])</f>
        <v>27</v>
      </c>
      <c r="K195" s="9">
        <f>MONTH(TBL_Employees[[#This Row],[Hire Date]])</f>
        <v>4</v>
      </c>
      <c r="L195" s="9" t="str">
        <f>_xlfn.SWITCH(TBL_Employees[[#This Row],[Month]],1,"JAN",2,"FEB",3,"MAR",4,"APR",5,"MAY",6,"JUN",7,"JUL",8,"AUG",9,"SEP",10,"OCT",11,"NOV",12,"DES")</f>
        <v>APR</v>
      </c>
      <c r="M195" s="11">
        <f>YEAR(TBL_Employees[[#This Row],[Hire Date]])</f>
        <v>2018</v>
      </c>
      <c r="N195" s="2">
        <v>115490</v>
      </c>
      <c r="O195" s="2" t="str">
        <f>_xlfn.SWITCH(TRUE(),TBL_Employees[[#This Row],[Annual Salary]]&gt;140000,"HIGH INCOME",AND(TBL_Employees[[#This Row],[Annual Salary]]&gt;=70000,TBL_Employees[[#This Row],[Annual Salary]]&lt;=140000),"MIDDLE INCOME",TBL_Employees[[#This Row],[Annual Salary]]&lt;70000,"LOW INCOME")</f>
        <v>MIDDLE INCOME</v>
      </c>
      <c r="P195" s="3">
        <v>0.12</v>
      </c>
      <c r="Q195" s="13">
        <f>TBL_Employees[[#This Row],[Bonus %]]*TBL_Employees[[#This Row],[Annual Salary]]</f>
        <v>13858.8</v>
      </c>
      <c r="R195" t="s">
        <v>19</v>
      </c>
      <c r="S195" t="s">
        <v>20</v>
      </c>
      <c r="T195" s="1" t="s">
        <v>21</v>
      </c>
      <c r="U195" s="1" t="str">
        <f>IF(TBL_Employees[[#This Row],[Exit Date]]="","Employed","Resign")</f>
        <v>Employed</v>
      </c>
    </row>
    <row r="196" spans="1:21" x14ac:dyDescent="0.25">
      <c r="A196" t="s">
        <v>1277</v>
      </c>
      <c r="B196" t="s">
        <v>1278</v>
      </c>
      <c r="C196" t="s">
        <v>84</v>
      </c>
      <c r="D196" t="s">
        <v>31</v>
      </c>
      <c r="E196" t="s">
        <v>44</v>
      </c>
      <c r="F196" t="s">
        <v>17</v>
      </c>
      <c r="G196" t="s">
        <v>18</v>
      </c>
      <c r="H196">
        <v>48</v>
      </c>
      <c r="I196" s="1">
        <v>41907</v>
      </c>
      <c r="J196" s="9">
        <f>DAY(TBL_Employees[[#This Row],[Hire Date]])</f>
        <v>25</v>
      </c>
      <c r="K196" s="9">
        <f>MONTH(TBL_Employees[[#This Row],[Hire Date]])</f>
        <v>9</v>
      </c>
      <c r="L196" s="9" t="str">
        <f>_xlfn.SWITCH(TBL_Employees[[#This Row],[Month]],1,"JAN",2,"FEB",3,"MAR",4,"APR",5,"MAY",6,"JUN",7,"JUL",8,"AUG",9,"SEP",10,"OCT",11,"NOV",12,"DES")</f>
        <v>SEP</v>
      </c>
      <c r="M196" s="11">
        <f>YEAR(TBL_Employees[[#This Row],[Hire Date]])</f>
        <v>2014</v>
      </c>
      <c r="N196" s="2">
        <v>96693</v>
      </c>
      <c r="O196" s="2" t="str">
        <f>_xlfn.SWITCH(TRUE(),TBL_Employees[[#This Row],[Annual Salary]]&gt;140000,"HIGH INCOME",AND(TBL_Employees[[#This Row],[Annual Salary]]&gt;=70000,TBL_Employees[[#This Row],[Annual Salary]]&lt;=140000),"MIDDLE INCOME",TBL_Employees[[#This Row],[Annual Salary]]&lt;70000,"LOW INCOME")</f>
        <v>MIDDLE INCOME</v>
      </c>
      <c r="P196" s="3">
        <v>0</v>
      </c>
      <c r="Q196" s="13">
        <f>TBL_Employees[[#This Row],[Bonus %]]*TBL_Employees[[#This Row],[Annual Salary]]</f>
        <v>0</v>
      </c>
      <c r="R196" t="s">
        <v>19</v>
      </c>
      <c r="S196" t="s">
        <v>20</v>
      </c>
      <c r="T196" s="1" t="s">
        <v>21</v>
      </c>
      <c r="U196" s="1" t="str">
        <f>IF(TBL_Employees[[#This Row],[Exit Date]]="","Employed","Resign")</f>
        <v>Employed</v>
      </c>
    </row>
    <row r="197" spans="1:21" x14ac:dyDescent="0.25">
      <c r="A197" t="s">
        <v>1279</v>
      </c>
      <c r="B197" t="s">
        <v>1280</v>
      </c>
      <c r="C197" t="s">
        <v>58</v>
      </c>
      <c r="D197" t="s">
        <v>31</v>
      </c>
      <c r="E197" t="s">
        <v>44</v>
      </c>
      <c r="F197" t="s">
        <v>17</v>
      </c>
      <c r="G197" t="s">
        <v>51</v>
      </c>
      <c r="H197">
        <v>48</v>
      </c>
      <c r="I197" s="1">
        <v>39991</v>
      </c>
      <c r="J197" s="9">
        <f>DAY(TBL_Employees[[#This Row],[Hire Date]])</f>
        <v>27</v>
      </c>
      <c r="K197" s="9">
        <f>MONTH(TBL_Employees[[#This Row],[Hire Date]])</f>
        <v>6</v>
      </c>
      <c r="L197" s="9" t="str">
        <f>_xlfn.SWITCH(TBL_Employees[[#This Row],[Month]],1,"JAN",2,"FEB",3,"MAR",4,"APR",5,"MAY",6,"JUN",7,"JUL",8,"AUG",9,"SEP",10,"OCT",11,"NOV",12,"DES")</f>
        <v>JUN</v>
      </c>
      <c r="M197" s="11">
        <f>YEAR(TBL_Employees[[#This Row],[Hire Date]])</f>
        <v>2009</v>
      </c>
      <c r="N197" s="2">
        <v>82907</v>
      </c>
      <c r="O197" s="2" t="str">
        <f>_xlfn.SWITCH(TRUE(),TBL_Employees[[#This Row],[Annual Salary]]&gt;140000,"HIGH INCOME",AND(TBL_Employees[[#This Row],[Annual Salary]]&gt;=70000,TBL_Employees[[#This Row],[Annual Salary]]&lt;=140000),"MIDDLE INCOME",TBL_Employees[[#This Row],[Annual Salary]]&lt;70000,"LOW INCOME")</f>
        <v>MIDDLE INCOME</v>
      </c>
      <c r="P197" s="3">
        <v>0</v>
      </c>
      <c r="Q197" s="13">
        <f>TBL_Employees[[#This Row],[Bonus %]]*TBL_Employees[[#This Row],[Annual Salary]]</f>
        <v>0</v>
      </c>
      <c r="R197" t="s">
        <v>19</v>
      </c>
      <c r="S197" t="s">
        <v>63</v>
      </c>
      <c r="T197" s="1" t="s">
        <v>21</v>
      </c>
      <c r="U197" s="1" t="str">
        <f>IF(TBL_Employees[[#This Row],[Exit Date]]="","Employed","Resign")</f>
        <v>Employed</v>
      </c>
    </row>
    <row r="198" spans="1:21" x14ac:dyDescent="0.25">
      <c r="A198" t="s">
        <v>1282</v>
      </c>
      <c r="B198" t="s">
        <v>1283</v>
      </c>
      <c r="C198" t="s">
        <v>30</v>
      </c>
      <c r="D198" t="s">
        <v>31</v>
      </c>
      <c r="E198" t="s">
        <v>16</v>
      </c>
      <c r="F198" t="s">
        <v>28</v>
      </c>
      <c r="G198" t="s">
        <v>51</v>
      </c>
      <c r="H198">
        <v>41</v>
      </c>
      <c r="I198" s="1">
        <v>40929</v>
      </c>
      <c r="J198" s="9">
        <f>DAY(TBL_Employees[[#This Row],[Hire Date]])</f>
        <v>21</v>
      </c>
      <c r="K198" s="9">
        <f>MONTH(TBL_Employees[[#This Row],[Hire Date]])</f>
        <v>1</v>
      </c>
      <c r="L198" s="9" t="str">
        <f>_xlfn.SWITCH(TBL_Employees[[#This Row],[Month]],1,"JAN",2,"FEB",3,"MAR",4,"APR",5,"MAY",6,"JUN",7,"JUL",8,"AUG",9,"SEP",10,"OCT",11,"NOV",12,"DES")</f>
        <v>JAN</v>
      </c>
      <c r="M198" s="11">
        <f>YEAR(TBL_Employees[[#This Row],[Hire Date]])</f>
        <v>2012</v>
      </c>
      <c r="N198" s="2">
        <v>94658</v>
      </c>
      <c r="O198" s="2" t="str">
        <f>_xlfn.SWITCH(TRUE(),TBL_Employees[[#This Row],[Annual Salary]]&gt;140000,"HIGH INCOME",AND(TBL_Employees[[#This Row],[Annual Salary]]&gt;=70000,TBL_Employees[[#This Row],[Annual Salary]]&lt;=140000),"MIDDLE INCOME",TBL_Employees[[#This Row],[Annual Salary]]&lt;70000,"LOW INCOME")</f>
        <v>MIDDLE INCOME</v>
      </c>
      <c r="P198" s="3">
        <v>0</v>
      </c>
      <c r="Q198" s="13">
        <f>TBL_Employees[[#This Row],[Bonus %]]*TBL_Employees[[#This Row],[Annual Salary]]</f>
        <v>0</v>
      </c>
      <c r="R198" t="s">
        <v>19</v>
      </c>
      <c r="S198" t="s">
        <v>45</v>
      </c>
      <c r="T198" s="1" t="s">
        <v>21</v>
      </c>
      <c r="U198" s="1" t="str">
        <f>IF(TBL_Employees[[#This Row],[Exit Date]]="","Employed","Resign")</f>
        <v>Employed</v>
      </c>
    </row>
    <row r="199" spans="1:21" x14ac:dyDescent="0.25">
      <c r="A199" t="s">
        <v>1284</v>
      </c>
      <c r="B199" t="s">
        <v>1285</v>
      </c>
      <c r="C199" t="s">
        <v>30</v>
      </c>
      <c r="D199" t="s">
        <v>31</v>
      </c>
      <c r="E199" t="s">
        <v>16</v>
      </c>
      <c r="F199" t="s">
        <v>28</v>
      </c>
      <c r="G199" t="s">
        <v>24</v>
      </c>
      <c r="H199">
        <v>55</v>
      </c>
      <c r="I199" s="1">
        <v>40663</v>
      </c>
      <c r="J199" s="9">
        <f>DAY(TBL_Employees[[#This Row],[Hire Date]])</f>
        <v>30</v>
      </c>
      <c r="K199" s="9">
        <f>MONTH(TBL_Employees[[#This Row],[Hire Date]])</f>
        <v>4</v>
      </c>
      <c r="L199" s="9" t="str">
        <f>_xlfn.SWITCH(TBL_Employees[[#This Row],[Month]],1,"JAN",2,"FEB",3,"MAR",4,"APR",5,"MAY",6,"JUN",7,"JUL",8,"AUG",9,"SEP",10,"OCT",11,"NOV",12,"DES")</f>
        <v>APR</v>
      </c>
      <c r="M199" s="11">
        <f>YEAR(TBL_Employees[[#This Row],[Hire Date]])</f>
        <v>2011</v>
      </c>
      <c r="N199" s="2">
        <v>89419</v>
      </c>
      <c r="O199" s="2" t="str">
        <f>_xlfn.SWITCH(TRUE(),TBL_Employees[[#This Row],[Annual Salary]]&gt;140000,"HIGH INCOME",AND(TBL_Employees[[#This Row],[Annual Salary]]&gt;=70000,TBL_Employees[[#This Row],[Annual Salary]]&lt;=140000),"MIDDLE INCOME",TBL_Employees[[#This Row],[Annual Salary]]&lt;70000,"LOW INCOME")</f>
        <v>MIDDLE INCOME</v>
      </c>
      <c r="P199" s="3">
        <v>0</v>
      </c>
      <c r="Q199" s="13">
        <f>TBL_Employees[[#This Row],[Bonus %]]*TBL_Employees[[#This Row],[Annual Salary]]</f>
        <v>0</v>
      </c>
      <c r="R199" t="s">
        <v>33</v>
      </c>
      <c r="S199" t="s">
        <v>74</v>
      </c>
      <c r="T199" s="1" t="s">
        <v>21</v>
      </c>
      <c r="U199" s="1" t="str">
        <f>IF(TBL_Employees[[#This Row],[Exit Date]]="","Employed","Resign")</f>
        <v>Employed</v>
      </c>
    </row>
    <row r="200" spans="1:21" x14ac:dyDescent="0.25">
      <c r="A200" t="s">
        <v>388</v>
      </c>
      <c r="B200" t="s">
        <v>1299</v>
      </c>
      <c r="C200" t="s">
        <v>40</v>
      </c>
      <c r="D200" t="s">
        <v>31</v>
      </c>
      <c r="E200" t="s">
        <v>32</v>
      </c>
      <c r="F200" t="s">
        <v>17</v>
      </c>
      <c r="G200" t="s">
        <v>51</v>
      </c>
      <c r="H200">
        <v>27</v>
      </c>
      <c r="I200" s="1">
        <v>43441</v>
      </c>
      <c r="J200" s="9">
        <f>DAY(TBL_Employees[[#This Row],[Hire Date]])</f>
        <v>7</v>
      </c>
      <c r="K200" s="9">
        <f>MONTH(TBL_Employees[[#This Row],[Hire Date]])</f>
        <v>12</v>
      </c>
      <c r="L200" s="9" t="str">
        <f>_xlfn.SWITCH(TBL_Employees[[#This Row],[Month]],1,"JAN",2,"FEB",3,"MAR",4,"APR",5,"MAY",6,"JUN",7,"JUL",8,"AUG",9,"SEP",10,"OCT",11,"NOV",12,"DES")</f>
        <v>DES</v>
      </c>
      <c r="M200" s="11">
        <f>YEAR(TBL_Employees[[#This Row],[Hire Date]])</f>
        <v>2018</v>
      </c>
      <c r="N200" s="2">
        <v>170164</v>
      </c>
      <c r="O200" s="2" t="str">
        <f>_xlfn.SWITCH(TRUE(),TBL_Employees[[#This Row],[Annual Salary]]&gt;140000,"HIGH INCOME",AND(TBL_Employees[[#This Row],[Annual Salary]]&gt;=70000,TBL_Employees[[#This Row],[Annual Salary]]&lt;=140000),"MIDDLE INCOME",TBL_Employees[[#This Row],[Annual Salary]]&lt;70000,"LOW INCOME")</f>
        <v>HIGH INCOME</v>
      </c>
      <c r="P200" s="3">
        <v>0.17</v>
      </c>
      <c r="Q200" s="13">
        <f>TBL_Employees[[#This Row],[Bonus %]]*TBL_Employees[[#This Row],[Annual Salary]]</f>
        <v>28927.88</v>
      </c>
      <c r="R200" t="s">
        <v>19</v>
      </c>
      <c r="S200" t="s">
        <v>25</v>
      </c>
      <c r="T200" s="1" t="s">
        <v>21</v>
      </c>
      <c r="U200" s="1" t="str">
        <f>IF(TBL_Employees[[#This Row],[Exit Date]]="","Employed","Resign")</f>
        <v>Employed</v>
      </c>
    </row>
    <row r="201" spans="1:21" x14ac:dyDescent="0.25">
      <c r="A201" t="s">
        <v>158</v>
      </c>
      <c r="B201" t="s">
        <v>1303</v>
      </c>
      <c r="C201" t="s">
        <v>129</v>
      </c>
      <c r="D201" t="s">
        <v>31</v>
      </c>
      <c r="E201" t="s">
        <v>36</v>
      </c>
      <c r="F201" t="s">
        <v>28</v>
      </c>
      <c r="G201" t="s">
        <v>24</v>
      </c>
      <c r="H201">
        <v>60</v>
      </c>
      <c r="I201" s="1">
        <v>33890</v>
      </c>
      <c r="J201" s="9">
        <f>DAY(TBL_Employees[[#This Row],[Hire Date]])</f>
        <v>13</v>
      </c>
      <c r="K201" s="9">
        <f>MONTH(TBL_Employees[[#This Row],[Hire Date]])</f>
        <v>10</v>
      </c>
      <c r="L201" s="9" t="str">
        <f>_xlfn.SWITCH(TBL_Employees[[#This Row],[Month]],1,"JAN",2,"FEB",3,"MAR",4,"APR",5,"MAY",6,"JUN",7,"JUL",8,"AUG",9,"SEP",10,"OCT",11,"NOV",12,"DES")</f>
        <v>OCT</v>
      </c>
      <c r="M201" s="11">
        <f>YEAR(TBL_Employees[[#This Row],[Hire Date]])</f>
        <v>1992</v>
      </c>
      <c r="N201" s="2">
        <v>88213</v>
      </c>
      <c r="O201" s="2" t="str">
        <f>_xlfn.SWITCH(TRUE(),TBL_Employees[[#This Row],[Annual Salary]]&gt;140000,"HIGH INCOME",AND(TBL_Employees[[#This Row],[Annual Salary]]&gt;=70000,TBL_Employees[[#This Row],[Annual Salary]]&lt;=140000),"MIDDLE INCOME",TBL_Employees[[#This Row],[Annual Salary]]&lt;70000,"LOW INCOME")</f>
        <v>MIDDLE INCOME</v>
      </c>
      <c r="P201" s="3">
        <v>0</v>
      </c>
      <c r="Q201" s="13">
        <f>TBL_Employees[[#This Row],[Bonus %]]*TBL_Employees[[#This Row],[Annual Salary]]</f>
        <v>0</v>
      </c>
      <c r="R201" t="s">
        <v>33</v>
      </c>
      <c r="S201" t="s">
        <v>80</v>
      </c>
      <c r="T201" s="1" t="s">
        <v>21</v>
      </c>
      <c r="U201" s="1" t="str">
        <f>IF(TBL_Employees[[#This Row],[Exit Date]]="","Employed","Resign")</f>
        <v>Employed</v>
      </c>
    </row>
    <row r="202" spans="1:21" x14ac:dyDescent="0.25">
      <c r="A202" t="s">
        <v>1306</v>
      </c>
      <c r="B202" t="s">
        <v>1307</v>
      </c>
      <c r="C202" t="s">
        <v>86</v>
      </c>
      <c r="D202" t="s">
        <v>31</v>
      </c>
      <c r="E202" t="s">
        <v>44</v>
      </c>
      <c r="F202" t="s">
        <v>28</v>
      </c>
      <c r="G202" t="s">
        <v>51</v>
      </c>
      <c r="H202">
        <v>62</v>
      </c>
      <c r="I202" s="1">
        <v>34616</v>
      </c>
      <c r="J202" s="9">
        <f>DAY(TBL_Employees[[#This Row],[Hire Date]])</f>
        <v>9</v>
      </c>
      <c r="K202" s="9">
        <f>MONTH(TBL_Employees[[#This Row],[Hire Date]])</f>
        <v>10</v>
      </c>
      <c r="L202" s="9" t="str">
        <f>_xlfn.SWITCH(TBL_Employees[[#This Row],[Month]],1,"JAN",2,"FEB",3,"MAR",4,"APR",5,"MAY",6,"JUN",7,"JUL",8,"AUG",9,"SEP",10,"OCT",11,"NOV",12,"DES")</f>
        <v>OCT</v>
      </c>
      <c r="M202" s="11">
        <f>YEAR(TBL_Employees[[#This Row],[Hire Date]])</f>
        <v>1994</v>
      </c>
      <c r="N202" s="2">
        <v>98230</v>
      </c>
      <c r="O202" s="2" t="str">
        <f>_xlfn.SWITCH(TRUE(),TBL_Employees[[#This Row],[Annual Salary]]&gt;140000,"HIGH INCOME",AND(TBL_Employees[[#This Row],[Annual Salary]]&gt;=70000,TBL_Employees[[#This Row],[Annual Salary]]&lt;=140000),"MIDDLE INCOME",TBL_Employees[[#This Row],[Annual Salary]]&lt;70000,"LOW INCOME")</f>
        <v>MIDDLE INCOME</v>
      </c>
      <c r="P202" s="3">
        <v>0</v>
      </c>
      <c r="Q202" s="13">
        <f>TBL_Employees[[#This Row],[Bonus %]]*TBL_Employees[[#This Row],[Annual Salary]]</f>
        <v>0</v>
      </c>
      <c r="R202" t="s">
        <v>19</v>
      </c>
      <c r="S202" t="s">
        <v>45</v>
      </c>
      <c r="T202" s="1" t="s">
        <v>21</v>
      </c>
      <c r="U202" s="1" t="str">
        <f>IF(TBL_Employees[[#This Row],[Exit Date]]="","Employed","Resign")</f>
        <v>Employed</v>
      </c>
    </row>
    <row r="203" spans="1:21" x14ac:dyDescent="0.25">
      <c r="A203" t="s">
        <v>1308</v>
      </c>
      <c r="B203" t="s">
        <v>1309</v>
      </c>
      <c r="C203" t="s">
        <v>58</v>
      </c>
      <c r="D203" t="s">
        <v>31</v>
      </c>
      <c r="E203" t="s">
        <v>16</v>
      </c>
      <c r="F203" t="s">
        <v>17</v>
      </c>
      <c r="G203" t="s">
        <v>24</v>
      </c>
      <c r="H203">
        <v>36</v>
      </c>
      <c r="I203" s="1">
        <v>43448</v>
      </c>
      <c r="J203" s="9">
        <f>DAY(TBL_Employees[[#This Row],[Hire Date]])</f>
        <v>14</v>
      </c>
      <c r="K203" s="9">
        <f>MONTH(TBL_Employees[[#This Row],[Hire Date]])</f>
        <v>12</v>
      </c>
      <c r="L203" s="9" t="str">
        <f>_xlfn.SWITCH(TBL_Employees[[#This Row],[Month]],1,"JAN",2,"FEB",3,"MAR",4,"APR",5,"MAY",6,"JUN",7,"JUL",8,"AUG",9,"SEP",10,"OCT",11,"NOV",12,"DES")</f>
        <v>DES</v>
      </c>
      <c r="M203" s="11">
        <f>YEAR(TBL_Employees[[#This Row],[Hire Date]])</f>
        <v>2018</v>
      </c>
      <c r="N203" s="2">
        <v>96757</v>
      </c>
      <c r="O203" s="2" t="str">
        <f>_xlfn.SWITCH(TRUE(),TBL_Employees[[#This Row],[Annual Salary]]&gt;140000,"HIGH INCOME",AND(TBL_Employees[[#This Row],[Annual Salary]]&gt;=70000,TBL_Employees[[#This Row],[Annual Salary]]&lt;=140000),"MIDDLE INCOME",TBL_Employees[[#This Row],[Annual Salary]]&lt;70000,"LOW INCOME")</f>
        <v>MIDDLE INCOME</v>
      </c>
      <c r="P203" s="3">
        <v>0</v>
      </c>
      <c r="Q203" s="13">
        <f>TBL_Employees[[#This Row],[Bonus %]]*TBL_Employees[[#This Row],[Annual Salary]]</f>
        <v>0</v>
      </c>
      <c r="R203" t="s">
        <v>19</v>
      </c>
      <c r="S203" t="s">
        <v>29</v>
      </c>
      <c r="T203" s="1" t="s">
        <v>21</v>
      </c>
      <c r="U203" s="1" t="str">
        <f>IF(TBL_Employees[[#This Row],[Exit Date]]="","Employed","Resign")</f>
        <v>Employed</v>
      </c>
    </row>
    <row r="204" spans="1:21" x14ac:dyDescent="0.25">
      <c r="A204" t="s">
        <v>1321</v>
      </c>
      <c r="B204" t="s">
        <v>1322</v>
      </c>
      <c r="C204" t="s">
        <v>40</v>
      </c>
      <c r="D204" t="s">
        <v>31</v>
      </c>
      <c r="E204" t="s">
        <v>44</v>
      </c>
      <c r="F204" t="s">
        <v>17</v>
      </c>
      <c r="G204" t="s">
        <v>24</v>
      </c>
      <c r="H204">
        <v>46</v>
      </c>
      <c r="I204" s="1">
        <v>44125</v>
      </c>
      <c r="J204" s="9">
        <f>DAY(TBL_Employees[[#This Row],[Hire Date]])</f>
        <v>21</v>
      </c>
      <c r="K204" s="9">
        <f>MONTH(TBL_Employees[[#This Row],[Hire Date]])</f>
        <v>10</v>
      </c>
      <c r="L204" s="9" t="str">
        <f>_xlfn.SWITCH(TBL_Employees[[#This Row],[Month]],1,"JAN",2,"FEB",3,"MAR",4,"APR",5,"MAY",6,"JUN",7,"JUL",8,"AUG",9,"SEP",10,"OCT",11,"NOV",12,"DES")</f>
        <v>OCT</v>
      </c>
      <c r="M204" s="11">
        <f>YEAR(TBL_Employees[[#This Row],[Hire Date]])</f>
        <v>2020</v>
      </c>
      <c r="N204" s="2">
        <v>151853</v>
      </c>
      <c r="O204" s="2" t="str">
        <f>_xlfn.SWITCH(TRUE(),TBL_Employees[[#This Row],[Annual Salary]]&gt;140000,"HIGH INCOME",AND(TBL_Employees[[#This Row],[Annual Salary]]&gt;=70000,TBL_Employees[[#This Row],[Annual Salary]]&lt;=140000),"MIDDLE INCOME",TBL_Employees[[#This Row],[Annual Salary]]&lt;70000,"LOW INCOME")</f>
        <v>HIGH INCOME</v>
      </c>
      <c r="P204" s="3">
        <v>0.16</v>
      </c>
      <c r="Q204" s="13">
        <f>TBL_Employees[[#This Row],[Bonus %]]*TBL_Employees[[#This Row],[Annual Salary]]</f>
        <v>24296.48</v>
      </c>
      <c r="R204" t="s">
        <v>33</v>
      </c>
      <c r="S204" t="s">
        <v>34</v>
      </c>
      <c r="T204" s="1" t="s">
        <v>21</v>
      </c>
      <c r="U204" s="1" t="str">
        <f>IF(TBL_Employees[[#This Row],[Exit Date]]="","Employed","Resign")</f>
        <v>Employed</v>
      </c>
    </row>
    <row r="205" spans="1:21" x14ac:dyDescent="0.25">
      <c r="A205" t="s">
        <v>1328</v>
      </c>
      <c r="B205" t="s">
        <v>133</v>
      </c>
      <c r="C205" t="s">
        <v>30</v>
      </c>
      <c r="D205" t="s">
        <v>31</v>
      </c>
      <c r="E205" t="s">
        <v>44</v>
      </c>
      <c r="F205" t="s">
        <v>28</v>
      </c>
      <c r="G205" t="s">
        <v>51</v>
      </c>
      <c r="H205">
        <v>54</v>
      </c>
      <c r="I205" s="1">
        <v>41028</v>
      </c>
      <c r="J205" s="9">
        <f>DAY(TBL_Employees[[#This Row],[Hire Date]])</f>
        <v>29</v>
      </c>
      <c r="K205" s="9">
        <f>MONTH(TBL_Employees[[#This Row],[Hire Date]])</f>
        <v>4</v>
      </c>
      <c r="L205" s="9" t="str">
        <f>_xlfn.SWITCH(TBL_Employees[[#This Row],[Month]],1,"JAN",2,"FEB",3,"MAR",4,"APR",5,"MAY",6,"JUN",7,"JUL",8,"AUG",9,"SEP",10,"OCT",11,"NOV",12,"DES")</f>
        <v>APR</v>
      </c>
      <c r="M205" s="11">
        <f>YEAR(TBL_Employees[[#This Row],[Hire Date]])</f>
        <v>2012</v>
      </c>
      <c r="N205" s="2">
        <v>96441</v>
      </c>
      <c r="O205" s="2" t="str">
        <f>_xlfn.SWITCH(TRUE(),TBL_Employees[[#This Row],[Annual Salary]]&gt;140000,"HIGH INCOME",AND(TBL_Employees[[#This Row],[Annual Salary]]&gt;=70000,TBL_Employees[[#This Row],[Annual Salary]]&lt;=140000),"MIDDLE INCOME",TBL_Employees[[#This Row],[Annual Salary]]&lt;70000,"LOW INCOME")</f>
        <v>MIDDLE INCOME</v>
      </c>
      <c r="P205" s="3">
        <v>0</v>
      </c>
      <c r="Q205" s="13">
        <f>TBL_Employees[[#This Row],[Bonus %]]*TBL_Employees[[#This Row],[Annual Salary]]</f>
        <v>0</v>
      </c>
      <c r="R205" t="s">
        <v>52</v>
      </c>
      <c r="S205" t="s">
        <v>53</v>
      </c>
      <c r="T205" s="1" t="s">
        <v>21</v>
      </c>
      <c r="U205" s="1" t="str">
        <f>IF(TBL_Employees[[#This Row],[Exit Date]]="","Employed","Resign")</f>
        <v>Employed</v>
      </c>
    </row>
    <row r="206" spans="1:21" x14ac:dyDescent="0.25">
      <c r="A206" t="s">
        <v>1329</v>
      </c>
      <c r="B206" t="s">
        <v>1330</v>
      </c>
      <c r="C206" t="s">
        <v>97</v>
      </c>
      <c r="D206" t="s">
        <v>31</v>
      </c>
      <c r="E206" t="s">
        <v>44</v>
      </c>
      <c r="F206" t="s">
        <v>28</v>
      </c>
      <c r="G206" t="s">
        <v>24</v>
      </c>
      <c r="H206">
        <v>46</v>
      </c>
      <c r="I206" s="1">
        <v>40836</v>
      </c>
      <c r="J206" s="9">
        <f>DAY(TBL_Employees[[#This Row],[Hire Date]])</f>
        <v>20</v>
      </c>
      <c r="K206" s="9">
        <f>MONTH(TBL_Employees[[#This Row],[Hire Date]])</f>
        <v>10</v>
      </c>
      <c r="L206" s="9" t="str">
        <f>_xlfn.SWITCH(TBL_Employees[[#This Row],[Month]],1,"JAN",2,"FEB",3,"MAR",4,"APR",5,"MAY",6,"JUN",7,"JUL",8,"AUG",9,"SEP",10,"OCT",11,"NOV",12,"DES")</f>
        <v>OCT</v>
      </c>
      <c r="M206" s="11">
        <f>YEAR(TBL_Employees[[#This Row],[Hire Date]])</f>
        <v>2011</v>
      </c>
      <c r="N206" s="2">
        <v>114250</v>
      </c>
      <c r="O206" s="2" t="str">
        <f>_xlfn.SWITCH(TRUE(),TBL_Employees[[#This Row],[Annual Salary]]&gt;140000,"HIGH INCOME",AND(TBL_Employees[[#This Row],[Annual Salary]]&gt;=70000,TBL_Employees[[#This Row],[Annual Salary]]&lt;=140000),"MIDDLE INCOME",TBL_Employees[[#This Row],[Annual Salary]]&lt;70000,"LOW INCOME")</f>
        <v>MIDDLE INCOME</v>
      </c>
      <c r="P206" s="3">
        <v>0.14000000000000001</v>
      </c>
      <c r="Q206" s="13">
        <f>TBL_Employees[[#This Row],[Bonus %]]*TBL_Employees[[#This Row],[Annual Salary]]</f>
        <v>15995.000000000002</v>
      </c>
      <c r="R206" t="s">
        <v>33</v>
      </c>
      <c r="S206" t="s">
        <v>34</v>
      </c>
      <c r="T206" s="1" t="s">
        <v>21</v>
      </c>
      <c r="U206" s="1" t="str">
        <f>IF(TBL_Employees[[#This Row],[Exit Date]]="","Employed","Resign")</f>
        <v>Employed</v>
      </c>
    </row>
    <row r="207" spans="1:21" x14ac:dyDescent="0.25">
      <c r="A207" t="s">
        <v>353</v>
      </c>
      <c r="B207" t="s">
        <v>1335</v>
      </c>
      <c r="C207" t="s">
        <v>69</v>
      </c>
      <c r="D207" t="s">
        <v>31</v>
      </c>
      <c r="E207" t="s">
        <v>16</v>
      </c>
      <c r="F207" t="s">
        <v>17</v>
      </c>
      <c r="G207" t="s">
        <v>24</v>
      </c>
      <c r="H207">
        <v>30</v>
      </c>
      <c r="I207" s="1">
        <v>42322</v>
      </c>
      <c r="J207" s="9">
        <f>DAY(TBL_Employees[[#This Row],[Hire Date]])</f>
        <v>14</v>
      </c>
      <c r="K207" s="9">
        <f>MONTH(TBL_Employees[[#This Row],[Hire Date]])</f>
        <v>11</v>
      </c>
      <c r="L207" s="9" t="str">
        <f>_xlfn.SWITCH(TBL_Employees[[#This Row],[Month]],1,"JAN",2,"FEB",3,"MAR",4,"APR",5,"MAY",6,"JUN",7,"JUL",8,"AUG",9,"SEP",10,"OCT",11,"NOV",12,"DES")</f>
        <v>NOV</v>
      </c>
      <c r="M207" s="11">
        <f>YEAR(TBL_Employees[[#This Row],[Hire Date]])</f>
        <v>2015</v>
      </c>
      <c r="N207" s="2">
        <v>77442</v>
      </c>
      <c r="O207" s="2" t="str">
        <f>_xlfn.SWITCH(TRUE(),TBL_Employees[[#This Row],[Annual Salary]]&gt;140000,"HIGH INCOME",AND(TBL_Employees[[#This Row],[Annual Salary]]&gt;=70000,TBL_Employees[[#This Row],[Annual Salary]]&lt;=140000),"MIDDLE INCOME",TBL_Employees[[#This Row],[Annual Salary]]&lt;70000,"LOW INCOME")</f>
        <v>MIDDLE INCOME</v>
      </c>
      <c r="P207" s="3">
        <v>0</v>
      </c>
      <c r="Q207" s="13">
        <f>TBL_Employees[[#This Row],[Bonus %]]*TBL_Employees[[#This Row],[Annual Salary]]</f>
        <v>0</v>
      </c>
      <c r="R207" t="s">
        <v>19</v>
      </c>
      <c r="S207" t="s">
        <v>29</v>
      </c>
      <c r="T207" s="1" t="s">
        <v>21</v>
      </c>
      <c r="U207" s="1" t="str">
        <f>IF(TBL_Employees[[#This Row],[Exit Date]]="","Employed","Resign")</f>
        <v>Employed</v>
      </c>
    </row>
    <row r="208" spans="1:21" x14ac:dyDescent="0.25">
      <c r="A208" t="s">
        <v>1340</v>
      </c>
      <c r="B208" t="s">
        <v>1341</v>
      </c>
      <c r="C208" t="s">
        <v>30</v>
      </c>
      <c r="D208" t="s">
        <v>31</v>
      </c>
      <c r="E208" t="s">
        <v>16</v>
      </c>
      <c r="F208" t="s">
        <v>28</v>
      </c>
      <c r="G208" t="s">
        <v>24</v>
      </c>
      <c r="H208">
        <v>59</v>
      </c>
      <c r="I208" s="1">
        <v>40170</v>
      </c>
      <c r="J208" s="9">
        <f>DAY(TBL_Employees[[#This Row],[Hire Date]])</f>
        <v>23</v>
      </c>
      <c r="K208" s="9">
        <f>MONTH(TBL_Employees[[#This Row],[Hire Date]])</f>
        <v>12</v>
      </c>
      <c r="L208" s="9" t="str">
        <f>_xlfn.SWITCH(TBL_Employees[[#This Row],[Month]],1,"JAN",2,"FEB",3,"MAR",4,"APR",5,"MAY",6,"JUN",7,"JUL",8,"AUG",9,"SEP",10,"OCT",11,"NOV",12,"DES")</f>
        <v>DES</v>
      </c>
      <c r="M208" s="11">
        <f>YEAR(TBL_Employees[[#This Row],[Hire Date]])</f>
        <v>2009</v>
      </c>
      <c r="N208" s="2">
        <v>78006</v>
      </c>
      <c r="O208" s="2" t="str">
        <f>_xlfn.SWITCH(TRUE(),TBL_Employees[[#This Row],[Annual Salary]]&gt;140000,"HIGH INCOME",AND(TBL_Employees[[#This Row],[Annual Salary]]&gt;=70000,TBL_Employees[[#This Row],[Annual Salary]]&lt;=140000),"MIDDLE INCOME",TBL_Employees[[#This Row],[Annual Salary]]&lt;70000,"LOW INCOME")</f>
        <v>MIDDLE INCOME</v>
      </c>
      <c r="P208" s="3">
        <v>0</v>
      </c>
      <c r="Q208" s="13">
        <f>TBL_Employees[[#This Row],[Bonus %]]*TBL_Employees[[#This Row],[Annual Salary]]</f>
        <v>0</v>
      </c>
      <c r="R208" t="s">
        <v>19</v>
      </c>
      <c r="S208" t="s">
        <v>45</v>
      </c>
      <c r="T208" s="1" t="s">
        <v>21</v>
      </c>
      <c r="U208" s="1" t="str">
        <f>IF(TBL_Employees[[#This Row],[Exit Date]]="","Employed","Resign")</f>
        <v>Employed</v>
      </c>
    </row>
    <row r="209" spans="1:21" x14ac:dyDescent="0.25">
      <c r="A209" t="s">
        <v>1368</v>
      </c>
      <c r="B209" t="s">
        <v>1369</v>
      </c>
      <c r="C209" t="s">
        <v>30</v>
      </c>
      <c r="D209" t="s">
        <v>31</v>
      </c>
      <c r="E209" t="s">
        <v>44</v>
      </c>
      <c r="F209" t="s">
        <v>28</v>
      </c>
      <c r="G209" t="s">
        <v>47</v>
      </c>
      <c r="H209">
        <v>27</v>
      </c>
      <c r="I209" s="1">
        <v>43613</v>
      </c>
      <c r="J209" s="9">
        <f>DAY(TBL_Employees[[#This Row],[Hire Date]])</f>
        <v>28</v>
      </c>
      <c r="K209" s="9">
        <f>MONTH(TBL_Employees[[#This Row],[Hire Date]])</f>
        <v>5</v>
      </c>
      <c r="L209" s="9" t="str">
        <f>_xlfn.SWITCH(TBL_Employees[[#This Row],[Month]],1,"JAN",2,"FEB",3,"MAR",4,"APR",5,"MAY",6,"JUN",7,"JUL",8,"AUG",9,"SEP",10,"OCT",11,"NOV",12,"DES")</f>
        <v>MAY</v>
      </c>
      <c r="M209" s="11">
        <f>YEAR(TBL_Employees[[#This Row],[Hire Date]])</f>
        <v>2019</v>
      </c>
      <c r="N209" s="2">
        <v>70110</v>
      </c>
      <c r="O209" s="2" t="str">
        <f>_xlfn.SWITCH(TRUE(),TBL_Employees[[#This Row],[Annual Salary]]&gt;140000,"HIGH INCOME",AND(TBL_Employees[[#This Row],[Annual Salary]]&gt;=70000,TBL_Employees[[#This Row],[Annual Salary]]&lt;=140000),"MIDDLE INCOME",TBL_Employees[[#This Row],[Annual Salary]]&lt;70000,"LOW INCOME")</f>
        <v>MIDDLE INCOME</v>
      </c>
      <c r="P209" s="3">
        <v>0</v>
      </c>
      <c r="Q209" s="13">
        <f>TBL_Employees[[#This Row],[Bonus %]]*TBL_Employees[[#This Row],[Annual Salary]]</f>
        <v>0</v>
      </c>
      <c r="R209" t="s">
        <v>19</v>
      </c>
      <c r="S209" t="s">
        <v>45</v>
      </c>
      <c r="T209" s="1">
        <v>44203</v>
      </c>
      <c r="U209" s="1" t="str">
        <f>IF(TBL_Employees[[#This Row],[Exit Date]]="","Employed","Resign")</f>
        <v>Resign</v>
      </c>
    </row>
    <row r="210" spans="1:21" x14ac:dyDescent="0.25">
      <c r="A210" t="s">
        <v>1403</v>
      </c>
      <c r="B210" t="s">
        <v>1404</v>
      </c>
      <c r="C210" t="s">
        <v>69</v>
      </c>
      <c r="D210" t="s">
        <v>31</v>
      </c>
      <c r="E210" t="s">
        <v>32</v>
      </c>
      <c r="F210" t="s">
        <v>28</v>
      </c>
      <c r="G210" t="s">
        <v>18</v>
      </c>
      <c r="H210">
        <v>47</v>
      </c>
      <c r="I210" s="1">
        <v>43990</v>
      </c>
      <c r="J210" s="9">
        <f>DAY(TBL_Employees[[#This Row],[Hire Date]])</f>
        <v>8</v>
      </c>
      <c r="K210" s="9">
        <f>MONTH(TBL_Employees[[#This Row],[Hire Date]])</f>
        <v>6</v>
      </c>
      <c r="L210" s="9" t="str">
        <f>_xlfn.SWITCH(TBL_Employees[[#This Row],[Month]],1,"JAN",2,"FEB",3,"MAR",4,"APR",5,"MAY",6,"JUN",7,"JUL",8,"AUG",9,"SEP",10,"OCT",11,"NOV",12,"DES")</f>
        <v>JUN</v>
      </c>
      <c r="M210" s="11">
        <f>YEAR(TBL_Employees[[#This Row],[Hire Date]])</f>
        <v>2020</v>
      </c>
      <c r="N210" s="2">
        <v>115765</v>
      </c>
      <c r="O210" s="2" t="str">
        <f>_xlfn.SWITCH(TRUE(),TBL_Employees[[#This Row],[Annual Salary]]&gt;140000,"HIGH INCOME",AND(TBL_Employees[[#This Row],[Annual Salary]]&gt;=70000,TBL_Employees[[#This Row],[Annual Salary]]&lt;=140000),"MIDDLE INCOME",TBL_Employees[[#This Row],[Annual Salary]]&lt;70000,"LOW INCOME")</f>
        <v>MIDDLE INCOME</v>
      </c>
      <c r="P210" s="3">
        <v>0</v>
      </c>
      <c r="Q210" s="13">
        <f>TBL_Employees[[#This Row],[Bonus %]]*TBL_Employees[[#This Row],[Annual Salary]]</f>
        <v>0</v>
      </c>
      <c r="R210" t="s">
        <v>19</v>
      </c>
      <c r="S210" t="s">
        <v>45</v>
      </c>
      <c r="T210" s="1">
        <v>44229</v>
      </c>
      <c r="U210" s="1" t="str">
        <f>IF(TBL_Employees[[#This Row],[Exit Date]]="","Employed","Resign")</f>
        <v>Resign</v>
      </c>
    </row>
    <row r="211" spans="1:21" x14ac:dyDescent="0.25">
      <c r="A211" t="s">
        <v>345</v>
      </c>
      <c r="B211" t="s">
        <v>1413</v>
      </c>
      <c r="C211" t="s">
        <v>97</v>
      </c>
      <c r="D211" t="s">
        <v>31</v>
      </c>
      <c r="E211" t="s">
        <v>16</v>
      </c>
      <c r="F211" t="s">
        <v>17</v>
      </c>
      <c r="G211" t="s">
        <v>51</v>
      </c>
      <c r="H211">
        <v>37</v>
      </c>
      <c r="I211" s="1">
        <v>43461</v>
      </c>
      <c r="J211" s="9">
        <f>DAY(TBL_Employees[[#This Row],[Hire Date]])</f>
        <v>27</v>
      </c>
      <c r="K211" s="9">
        <f>MONTH(TBL_Employees[[#This Row],[Hire Date]])</f>
        <v>12</v>
      </c>
      <c r="L211" s="9" t="str">
        <f>_xlfn.SWITCH(TBL_Employees[[#This Row],[Month]],1,"JAN",2,"FEB",3,"MAR",4,"APR",5,"MAY",6,"JUN",7,"JUL",8,"AUG",9,"SEP",10,"OCT",11,"NOV",12,"DES")</f>
        <v>DES</v>
      </c>
      <c r="M211" s="11">
        <f>YEAR(TBL_Employees[[#This Row],[Hire Date]])</f>
        <v>2018</v>
      </c>
      <c r="N211" s="2">
        <v>87359</v>
      </c>
      <c r="O211" s="2" t="str">
        <f>_xlfn.SWITCH(TRUE(),TBL_Employees[[#This Row],[Annual Salary]]&gt;140000,"HIGH INCOME",AND(TBL_Employees[[#This Row],[Annual Salary]]&gt;=70000,TBL_Employees[[#This Row],[Annual Salary]]&lt;=140000),"MIDDLE INCOME",TBL_Employees[[#This Row],[Annual Salary]]&lt;70000,"LOW INCOME")</f>
        <v>MIDDLE INCOME</v>
      </c>
      <c r="P211" s="3">
        <v>0.11</v>
      </c>
      <c r="Q211" s="13">
        <f>TBL_Employees[[#This Row],[Bonus %]]*TBL_Employees[[#This Row],[Annual Salary]]</f>
        <v>9609.49</v>
      </c>
      <c r="R211" t="s">
        <v>52</v>
      </c>
      <c r="S211" t="s">
        <v>66</v>
      </c>
      <c r="T211" s="1" t="s">
        <v>21</v>
      </c>
      <c r="U211" s="1" t="str">
        <f>IF(TBL_Employees[[#This Row],[Exit Date]]="","Employed","Resign")</f>
        <v>Employed</v>
      </c>
    </row>
    <row r="212" spans="1:21" x14ac:dyDescent="0.25">
      <c r="A212" t="s">
        <v>1424</v>
      </c>
      <c r="B212" t="s">
        <v>1425</v>
      </c>
      <c r="C212" t="s">
        <v>40</v>
      </c>
      <c r="D212" t="s">
        <v>31</v>
      </c>
      <c r="E212" t="s">
        <v>44</v>
      </c>
      <c r="F212" t="s">
        <v>17</v>
      </c>
      <c r="G212" t="s">
        <v>47</v>
      </c>
      <c r="H212">
        <v>45</v>
      </c>
      <c r="I212" s="1">
        <v>43212</v>
      </c>
      <c r="J212" s="9">
        <f>DAY(TBL_Employees[[#This Row],[Hire Date]])</f>
        <v>22</v>
      </c>
      <c r="K212" s="9">
        <f>MONTH(TBL_Employees[[#This Row],[Hire Date]])</f>
        <v>4</v>
      </c>
      <c r="L212" s="9" t="str">
        <f>_xlfn.SWITCH(TBL_Employees[[#This Row],[Month]],1,"JAN",2,"FEB",3,"MAR",4,"APR",5,"MAY",6,"JUN",7,"JUL",8,"AUG",9,"SEP",10,"OCT",11,"NOV",12,"DES")</f>
        <v>APR</v>
      </c>
      <c r="M212" s="11">
        <f>YEAR(TBL_Employees[[#This Row],[Hire Date]])</f>
        <v>2018</v>
      </c>
      <c r="N212" s="2">
        <v>187205</v>
      </c>
      <c r="O212" s="2" t="str">
        <f>_xlfn.SWITCH(TRUE(),TBL_Employees[[#This Row],[Annual Salary]]&gt;140000,"HIGH INCOME",AND(TBL_Employees[[#This Row],[Annual Salary]]&gt;=70000,TBL_Employees[[#This Row],[Annual Salary]]&lt;=140000),"MIDDLE INCOME",TBL_Employees[[#This Row],[Annual Salary]]&lt;70000,"LOW INCOME")</f>
        <v>HIGH INCOME</v>
      </c>
      <c r="P212" s="3">
        <v>0.24</v>
      </c>
      <c r="Q212" s="13">
        <f>TBL_Employees[[#This Row],[Bonus %]]*TBL_Employees[[#This Row],[Annual Salary]]</f>
        <v>44929.2</v>
      </c>
      <c r="R212" t="s">
        <v>19</v>
      </c>
      <c r="S212" t="s">
        <v>29</v>
      </c>
      <c r="T212" s="1">
        <v>44732</v>
      </c>
      <c r="U212" s="1" t="str">
        <f>IF(TBL_Employees[[#This Row],[Exit Date]]="","Employed","Resign")</f>
        <v>Resign</v>
      </c>
    </row>
    <row r="213" spans="1:21" x14ac:dyDescent="0.25">
      <c r="A213" t="s">
        <v>90</v>
      </c>
      <c r="B213" t="s">
        <v>1447</v>
      </c>
      <c r="C213" t="s">
        <v>84</v>
      </c>
      <c r="D213" t="s">
        <v>31</v>
      </c>
      <c r="E213" t="s">
        <v>36</v>
      </c>
      <c r="F213" t="s">
        <v>17</v>
      </c>
      <c r="G213" t="s">
        <v>47</v>
      </c>
      <c r="H213">
        <v>55</v>
      </c>
      <c r="I213" s="1">
        <v>44276</v>
      </c>
      <c r="J213" s="9">
        <f>DAY(TBL_Employees[[#This Row],[Hire Date]])</f>
        <v>21</v>
      </c>
      <c r="K213" s="9">
        <f>MONTH(TBL_Employees[[#This Row],[Hire Date]])</f>
        <v>3</v>
      </c>
      <c r="L213" s="9" t="str">
        <f>_xlfn.SWITCH(TBL_Employees[[#This Row],[Month]],1,"JAN",2,"FEB",3,"MAR",4,"APR",5,"MAY",6,"JUN",7,"JUL",8,"AUG",9,"SEP",10,"OCT",11,"NOV",12,"DES")</f>
        <v>MAR</v>
      </c>
      <c r="M213" s="11">
        <f>YEAR(TBL_Employees[[#This Row],[Hire Date]])</f>
        <v>2021</v>
      </c>
      <c r="N213" s="2">
        <v>95562</v>
      </c>
      <c r="O213" s="2" t="str">
        <f>_xlfn.SWITCH(TRUE(),TBL_Employees[[#This Row],[Annual Salary]]&gt;140000,"HIGH INCOME",AND(TBL_Employees[[#This Row],[Annual Salary]]&gt;=70000,TBL_Employees[[#This Row],[Annual Salary]]&lt;=140000),"MIDDLE INCOME",TBL_Employees[[#This Row],[Annual Salary]]&lt;70000,"LOW INCOME")</f>
        <v>MIDDLE INCOME</v>
      </c>
      <c r="P213" s="3">
        <v>0</v>
      </c>
      <c r="Q213" s="13">
        <f>TBL_Employees[[#This Row],[Bonus %]]*TBL_Employees[[#This Row],[Annual Salary]]</f>
        <v>0</v>
      </c>
      <c r="R213" t="s">
        <v>19</v>
      </c>
      <c r="S213" t="s">
        <v>20</v>
      </c>
      <c r="T213" s="1" t="s">
        <v>21</v>
      </c>
      <c r="U213" s="1" t="str">
        <f>IF(TBL_Employees[[#This Row],[Exit Date]]="","Employed","Resign")</f>
        <v>Employed</v>
      </c>
    </row>
    <row r="214" spans="1:21" x14ac:dyDescent="0.25">
      <c r="A214" t="s">
        <v>285</v>
      </c>
      <c r="B214" t="s">
        <v>1450</v>
      </c>
      <c r="C214" t="s">
        <v>14</v>
      </c>
      <c r="D214" t="s">
        <v>31</v>
      </c>
      <c r="E214" t="s">
        <v>36</v>
      </c>
      <c r="F214" t="s">
        <v>28</v>
      </c>
      <c r="G214" t="s">
        <v>24</v>
      </c>
      <c r="H214">
        <v>63</v>
      </c>
      <c r="I214" s="1">
        <v>41428</v>
      </c>
      <c r="J214" s="9">
        <f>DAY(TBL_Employees[[#This Row],[Hire Date]])</f>
        <v>3</v>
      </c>
      <c r="K214" s="9">
        <f>MONTH(TBL_Employees[[#This Row],[Hire Date]])</f>
        <v>6</v>
      </c>
      <c r="L214" s="9" t="str">
        <f>_xlfn.SWITCH(TBL_Employees[[#This Row],[Month]],1,"JAN",2,"FEB",3,"MAR",4,"APR",5,"MAY",6,"JUN",7,"JUL",8,"AUG",9,"SEP",10,"OCT",11,"NOV",12,"DES")</f>
        <v>JUN</v>
      </c>
      <c r="M214" s="11">
        <f>YEAR(TBL_Employees[[#This Row],[Hire Date]])</f>
        <v>2013</v>
      </c>
      <c r="N214" s="2">
        <v>254289</v>
      </c>
      <c r="O214" s="2" t="str">
        <f>_xlfn.SWITCH(TRUE(),TBL_Employees[[#This Row],[Annual Salary]]&gt;140000,"HIGH INCOME",AND(TBL_Employees[[#This Row],[Annual Salary]]&gt;=70000,TBL_Employees[[#This Row],[Annual Salary]]&lt;=140000),"MIDDLE INCOME",TBL_Employees[[#This Row],[Annual Salary]]&lt;70000,"LOW INCOME")</f>
        <v>HIGH INCOME</v>
      </c>
      <c r="P214" s="3">
        <v>0.39</v>
      </c>
      <c r="Q214" s="13">
        <f>TBL_Employees[[#This Row],[Bonus %]]*TBL_Employees[[#This Row],[Annual Salary]]</f>
        <v>99172.71</v>
      </c>
      <c r="R214" t="s">
        <v>19</v>
      </c>
      <c r="S214" t="s">
        <v>20</v>
      </c>
      <c r="T214" s="1" t="s">
        <v>21</v>
      </c>
      <c r="U214" s="1" t="str">
        <f>IF(TBL_Employees[[#This Row],[Exit Date]]="","Employed","Resign")</f>
        <v>Employed</v>
      </c>
    </row>
    <row r="215" spans="1:21" x14ac:dyDescent="0.25">
      <c r="A215" t="s">
        <v>1464</v>
      </c>
      <c r="B215" t="s">
        <v>1465</v>
      </c>
      <c r="C215" t="s">
        <v>84</v>
      </c>
      <c r="D215" t="s">
        <v>31</v>
      </c>
      <c r="E215" t="s">
        <v>32</v>
      </c>
      <c r="F215" t="s">
        <v>28</v>
      </c>
      <c r="G215" t="s">
        <v>24</v>
      </c>
      <c r="H215">
        <v>28</v>
      </c>
      <c r="I215" s="1">
        <v>44548</v>
      </c>
      <c r="J215" s="9">
        <f>DAY(TBL_Employees[[#This Row],[Hire Date]])</f>
        <v>18</v>
      </c>
      <c r="K215" s="9">
        <f>MONTH(TBL_Employees[[#This Row],[Hire Date]])</f>
        <v>12</v>
      </c>
      <c r="L215" s="9" t="str">
        <f>_xlfn.SWITCH(TBL_Employees[[#This Row],[Month]],1,"JAN",2,"FEB",3,"MAR",4,"APR",5,"MAY",6,"JUN",7,"JUL",8,"AUG",9,"SEP",10,"OCT",11,"NOV",12,"DES")</f>
        <v>DES</v>
      </c>
      <c r="M215" s="11">
        <f>YEAR(TBL_Employees[[#This Row],[Hire Date]])</f>
        <v>2021</v>
      </c>
      <c r="N215" s="2">
        <v>95670</v>
      </c>
      <c r="O215" s="2" t="str">
        <f>_xlfn.SWITCH(TRUE(),TBL_Employees[[#This Row],[Annual Salary]]&gt;140000,"HIGH INCOME",AND(TBL_Employees[[#This Row],[Annual Salary]]&gt;=70000,TBL_Employees[[#This Row],[Annual Salary]]&lt;=140000),"MIDDLE INCOME",TBL_Employees[[#This Row],[Annual Salary]]&lt;70000,"LOW INCOME")</f>
        <v>MIDDLE INCOME</v>
      </c>
      <c r="P215" s="3">
        <v>0</v>
      </c>
      <c r="Q215" s="13">
        <f>TBL_Employees[[#This Row],[Bonus %]]*TBL_Employees[[#This Row],[Annual Salary]]</f>
        <v>0</v>
      </c>
      <c r="R215" t="s">
        <v>19</v>
      </c>
      <c r="S215" t="s">
        <v>39</v>
      </c>
      <c r="T215" s="1" t="s">
        <v>21</v>
      </c>
      <c r="U215" s="1" t="str">
        <f>IF(TBL_Employees[[#This Row],[Exit Date]]="","Employed","Resign")</f>
        <v>Employed</v>
      </c>
    </row>
    <row r="216" spans="1:21" x14ac:dyDescent="0.25">
      <c r="A216" t="s">
        <v>309</v>
      </c>
      <c r="B216" t="s">
        <v>1470</v>
      </c>
      <c r="C216" t="s">
        <v>84</v>
      </c>
      <c r="D216" t="s">
        <v>31</v>
      </c>
      <c r="E216" t="s">
        <v>32</v>
      </c>
      <c r="F216" t="s">
        <v>17</v>
      </c>
      <c r="G216" t="s">
        <v>18</v>
      </c>
      <c r="H216">
        <v>56</v>
      </c>
      <c r="I216" s="1">
        <v>42291</v>
      </c>
      <c r="J216" s="9">
        <f>DAY(TBL_Employees[[#This Row],[Hire Date]])</f>
        <v>14</v>
      </c>
      <c r="K216" s="9">
        <f>MONTH(TBL_Employees[[#This Row],[Hire Date]])</f>
        <v>10</v>
      </c>
      <c r="L216" s="9" t="str">
        <f>_xlfn.SWITCH(TBL_Employees[[#This Row],[Month]],1,"JAN",2,"FEB",3,"MAR",4,"APR",5,"MAY",6,"JUN",7,"JUL",8,"AUG",9,"SEP",10,"OCT",11,"NOV",12,"DES")</f>
        <v>OCT</v>
      </c>
      <c r="M216" s="11">
        <f>YEAR(TBL_Employees[[#This Row],[Hire Date]])</f>
        <v>2015</v>
      </c>
      <c r="N216" s="2">
        <v>76272</v>
      </c>
      <c r="O216" s="2" t="str">
        <f>_xlfn.SWITCH(TRUE(),TBL_Employees[[#This Row],[Annual Salary]]&gt;140000,"HIGH INCOME",AND(TBL_Employees[[#This Row],[Annual Salary]]&gt;=70000,TBL_Employees[[#This Row],[Annual Salary]]&lt;=140000),"MIDDLE INCOME",TBL_Employees[[#This Row],[Annual Salary]]&lt;70000,"LOW INCOME")</f>
        <v>MIDDLE INCOME</v>
      </c>
      <c r="P216" s="3">
        <v>0</v>
      </c>
      <c r="Q216" s="13">
        <f>TBL_Employees[[#This Row],[Bonus %]]*TBL_Employees[[#This Row],[Annual Salary]]</f>
        <v>0</v>
      </c>
      <c r="R216" t="s">
        <v>19</v>
      </c>
      <c r="S216" t="s">
        <v>45</v>
      </c>
      <c r="T216" s="1">
        <v>44491</v>
      </c>
      <c r="U216" s="1" t="str">
        <f>IF(TBL_Employees[[#This Row],[Exit Date]]="","Employed","Resign")</f>
        <v>Resign</v>
      </c>
    </row>
    <row r="217" spans="1:21" x14ac:dyDescent="0.25">
      <c r="A217" t="s">
        <v>343</v>
      </c>
      <c r="B217" t="s">
        <v>1524</v>
      </c>
      <c r="C217" t="s">
        <v>58</v>
      </c>
      <c r="D217" t="s">
        <v>31</v>
      </c>
      <c r="E217" t="s">
        <v>16</v>
      </c>
      <c r="F217" t="s">
        <v>17</v>
      </c>
      <c r="G217" t="s">
        <v>24</v>
      </c>
      <c r="H217">
        <v>63</v>
      </c>
      <c r="I217" s="1">
        <v>43227</v>
      </c>
      <c r="J217" s="9">
        <f>DAY(TBL_Employees[[#This Row],[Hire Date]])</f>
        <v>7</v>
      </c>
      <c r="K217" s="9">
        <f>MONTH(TBL_Employees[[#This Row],[Hire Date]])</f>
        <v>5</v>
      </c>
      <c r="L217" s="9" t="str">
        <f>_xlfn.SWITCH(TBL_Employees[[#This Row],[Month]],1,"JAN",2,"FEB",3,"MAR",4,"APR",5,"MAY",6,"JUN",7,"JUL",8,"AUG",9,"SEP",10,"OCT",11,"NOV",12,"DES")</f>
        <v>MAY</v>
      </c>
      <c r="M217" s="11">
        <f>YEAR(TBL_Employees[[#This Row],[Hire Date]])</f>
        <v>2018</v>
      </c>
      <c r="N217" s="2">
        <v>67987</v>
      </c>
      <c r="O217" s="2" t="str">
        <f>_xlfn.SWITCH(TRUE(),TBL_Employees[[#This Row],[Annual Salary]]&gt;140000,"HIGH INCOME",AND(TBL_Employees[[#This Row],[Annual Salary]]&gt;=70000,TBL_Employees[[#This Row],[Annual Salary]]&lt;=140000),"MIDDLE INCOME",TBL_Employees[[#This Row],[Annual Salary]]&lt;70000,"LOW INCOME")</f>
        <v>LOW INCOME</v>
      </c>
      <c r="P217" s="3">
        <v>0</v>
      </c>
      <c r="Q217" s="13">
        <f>TBL_Employees[[#This Row],[Bonus %]]*TBL_Employees[[#This Row],[Annual Salary]]</f>
        <v>0</v>
      </c>
      <c r="R217" t="s">
        <v>19</v>
      </c>
      <c r="S217" t="s">
        <v>45</v>
      </c>
      <c r="T217" s="1" t="s">
        <v>21</v>
      </c>
      <c r="U217" s="1" t="str">
        <f>IF(TBL_Employees[[#This Row],[Exit Date]]="","Employed","Resign")</f>
        <v>Employed</v>
      </c>
    </row>
    <row r="218" spans="1:21" x14ac:dyDescent="0.25">
      <c r="A218" t="s">
        <v>1534</v>
      </c>
      <c r="B218" t="s">
        <v>1535</v>
      </c>
      <c r="C218" t="s">
        <v>129</v>
      </c>
      <c r="D218" t="s">
        <v>31</v>
      </c>
      <c r="E218" t="s">
        <v>44</v>
      </c>
      <c r="F218" t="s">
        <v>28</v>
      </c>
      <c r="G218" t="s">
        <v>18</v>
      </c>
      <c r="H218">
        <v>45</v>
      </c>
      <c r="I218" s="1">
        <v>42329</v>
      </c>
      <c r="J218" s="9">
        <f>DAY(TBL_Employees[[#This Row],[Hire Date]])</f>
        <v>21</v>
      </c>
      <c r="K218" s="9">
        <f>MONTH(TBL_Employees[[#This Row],[Hire Date]])</f>
        <v>11</v>
      </c>
      <c r="L218" s="9" t="str">
        <f>_xlfn.SWITCH(TBL_Employees[[#This Row],[Month]],1,"JAN",2,"FEB",3,"MAR",4,"APR",5,"MAY",6,"JUN",7,"JUL",8,"AUG",9,"SEP",10,"OCT",11,"NOV",12,"DES")</f>
        <v>NOV</v>
      </c>
      <c r="M218" s="11">
        <f>YEAR(TBL_Employees[[#This Row],[Hire Date]])</f>
        <v>2015</v>
      </c>
      <c r="N218" s="2">
        <v>87292</v>
      </c>
      <c r="O218" s="2" t="str">
        <f>_xlfn.SWITCH(TRUE(),TBL_Employees[[#This Row],[Annual Salary]]&gt;140000,"HIGH INCOME",AND(TBL_Employees[[#This Row],[Annual Salary]]&gt;=70000,TBL_Employees[[#This Row],[Annual Salary]]&lt;=140000),"MIDDLE INCOME",TBL_Employees[[#This Row],[Annual Salary]]&lt;70000,"LOW INCOME")</f>
        <v>MIDDLE INCOME</v>
      </c>
      <c r="P218" s="3">
        <v>0</v>
      </c>
      <c r="Q218" s="13">
        <f>TBL_Employees[[#This Row],[Bonus %]]*TBL_Employees[[#This Row],[Annual Salary]]</f>
        <v>0</v>
      </c>
      <c r="R218" t="s">
        <v>19</v>
      </c>
      <c r="S218" t="s">
        <v>29</v>
      </c>
      <c r="T218" s="1" t="s">
        <v>21</v>
      </c>
      <c r="U218" s="1" t="str">
        <f>IF(TBL_Employees[[#This Row],[Exit Date]]="","Employed","Resign")</f>
        <v>Employed</v>
      </c>
    </row>
    <row r="219" spans="1:21" x14ac:dyDescent="0.25">
      <c r="A219" t="s">
        <v>1548</v>
      </c>
      <c r="B219" t="s">
        <v>1549</v>
      </c>
      <c r="C219" t="s">
        <v>86</v>
      </c>
      <c r="D219" t="s">
        <v>31</v>
      </c>
      <c r="E219" t="s">
        <v>44</v>
      </c>
      <c r="F219" t="s">
        <v>17</v>
      </c>
      <c r="G219" t="s">
        <v>24</v>
      </c>
      <c r="H219">
        <v>51</v>
      </c>
      <c r="I219" s="1">
        <v>42777</v>
      </c>
      <c r="J219" s="9">
        <f>DAY(TBL_Employees[[#This Row],[Hire Date]])</f>
        <v>11</v>
      </c>
      <c r="K219" s="9">
        <f>MONTH(TBL_Employees[[#This Row],[Hire Date]])</f>
        <v>2</v>
      </c>
      <c r="L219" s="9" t="str">
        <f>_xlfn.SWITCH(TBL_Employees[[#This Row],[Month]],1,"JAN",2,"FEB",3,"MAR",4,"APR",5,"MAY",6,"JUN",7,"JUL",8,"AUG",9,"SEP",10,"OCT",11,"NOV",12,"DES")</f>
        <v>FEB</v>
      </c>
      <c r="M219" s="11">
        <f>YEAR(TBL_Employees[[#This Row],[Hire Date]])</f>
        <v>2017</v>
      </c>
      <c r="N219" s="2">
        <v>87036</v>
      </c>
      <c r="O219" s="2" t="str">
        <f>_xlfn.SWITCH(TRUE(),TBL_Employees[[#This Row],[Annual Salary]]&gt;140000,"HIGH INCOME",AND(TBL_Employees[[#This Row],[Annual Salary]]&gt;=70000,TBL_Employees[[#This Row],[Annual Salary]]&lt;=140000),"MIDDLE INCOME",TBL_Employees[[#This Row],[Annual Salary]]&lt;70000,"LOW INCOME")</f>
        <v>MIDDLE INCOME</v>
      </c>
      <c r="P219" s="3">
        <v>0</v>
      </c>
      <c r="Q219" s="13">
        <f>TBL_Employees[[#This Row],[Bonus %]]*TBL_Employees[[#This Row],[Annual Salary]]</f>
        <v>0</v>
      </c>
      <c r="R219" t="s">
        <v>33</v>
      </c>
      <c r="S219" t="s">
        <v>80</v>
      </c>
      <c r="T219" s="1" t="s">
        <v>21</v>
      </c>
      <c r="U219" s="1" t="str">
        <f>IF(TBL_Employees[[#This Row],[Exit Date]]="","Employed","Resign")</f>
        <v>Employed</v>
      </c>
    </row>
    <row r="220" spans="1:21" x14ac:dyDescent="0.25">
      <c r="A220" t="s">
        <v>1554</v>
      </c>
      <c r="B220" t="s">
        <v>1555</v>
      </c>
      <c r="C220" t="s">
        <v>97</v>
      </c>
      <c r="D220" t="s">
        <v>31</v>
      </c>
      <c r="E220" t="s">
        <v>32</v>
      </c>
      <c r="F220" t="s">
        <v>17</v>
      </c>
      <c r="G220" t="s">
        <v>24</v>
      </c>
      <c r="H220">
        <v>32</v>
      </c>
      <c r="I220" s="1">
        <v>41977</v>
      </c>
      <c r="J220" s="9">
        <f>DAY(TBL_Employees[[#This Row],[Hire Date]])</f>
        <v>4</v>
      </c>
      <c r="K220" s="9">
        <f>MONTH(TBL_Employees[[#This Row],[Hire Date]])</f>
        <v>12</v>
      </c>
      <c r="L220" s="9" t="str">
        <f>_xlfn.SWITCH(TBL_Employees[[#This Row],[Month]],1,"JAN",2,"FEB",3,"MAR",4,"APR",5,"MAY",6,"JUN",7,"JUL",8,"AUG",9,"SEP",10,"OCT",11,"NOV",12,"DES")</f>
        <v>DES</v>
      </c>
      <c r="M220" s="11">
        <f>YEAR(TBL_Employees[[#This Row],[Hire Date]])</f>
        <v>2014</v>
      </c>
      <c r="N220" s="2">
        <v>99202</v>
      </c>
      <c r="O220" s="2" t="str">
        <f>_xlfn.SWITCH(TRUE(),TBL_Employees[[#This Row],[Annual Salary]]&gt;140000,"HIGH INCOME",AND(TBL_Employees[[#This Row],[Annual Salary]]&gt;=70000,TBL_Employees[[#This Row],[Annual Salary]]&lt;=140000),"MIDDLE INCOME",TBL_Employees[[#This Row],[Annual Salary]]&lt;70000,"LOW INCOME")</f>
        <v>MIDDLE INCOME</v>
      </c>
      <c r="P220" s="3">
        <v>0.11</v>
      </c>
      <c r="Q220" s="13">
        <f>TBL_Employees[[#This Row],[Bonus %]]*TBL_Employees[[#This Row],[Annual Salary]]</f>
        <v>10912.22</v>
      </c>
      <c r="R220" t="s">
        <v>19</v>
      </c>
      <c r="S220" t="s">
        <v>39</v>
      </c>
      <c r="T220" s="1" t="s">
        <v>21</v>
      </c>
      <c r="U220" s="1" t="str">
        <f>IF(TBL_Employees[[#This Row],[Exit Date]]="","Employed","Resign")</f>
        <v>Employed</v>
      </c>
    </row>
    <row r="221" spans="1:21" x14ac:dyDescent="0.25">
      <c r="A221" t="s">
        <v>1559</v>
      </c>
      <c r="B221" t="s">
        <v>1560</v>
      </c>
      <c r="C221" t="s">
        <v>86</v>
      </c>
      <c r="D221" t="s">
        <v>31</v>
      </c>
      <c r="E221" t="s">
        <v>44</v>
      </c>
      <c r="F221" t="s">
        <v>17</v>
      </c>
      <c r="G221" t="s">
        <v>24</v>
      </c>
      <c r="H221">
        <v>48</v>
      </c>
      <c r="I221" s="1">
        <v>41032</v>
      </c>
      <c r="J221" s="9">
        <f>DAY(TBL_Employees[[#This Row],[Hire Date]])</f>
        <v>3</v>
      </c>
      <c r="K221" s="9">
        <f>MONTH(TBL_Employees[[#This Row],[Hire Date]])</f>
        <v>5</v>
      </c>
      <c r="L221" s="9" t="str">
        <f>_xlfn.SWITCH(TBL_Employees[[#This Row],[Month]],1,"JAN",2,"FEB",3,"MAR",4,"APR",5,"MAY",6,"JUN",7,"JUL",8,"AUG",9,"SEP",10,"OCT",11,"NOV",12,"DES")</f>
        <v>MAY</v>
      </c>
      <c r="M221" s="11">
        <f>YEAR(TBL_Employees[[#This Row],[Hire Date]])</f>
        <v>2012</v>
      </c>
      <c r="N221" s="2">
        <v>65340</v>
      </c>
      <c r="O221" s="2" t="str">
        <f>_xlfn.SWITCH(TRUE(),TBL_Employees[[#This Row],[Annual Salary]]&gt;140000,"HIGH INCOME",AND(TBL_Employees[[#This Row],[Annual Salary]]&gt;=70000,TBL_Employees[[#This Row],[Annual Salary]]&lt;=140000),"MIDDLE INCOME",TBL_Employees[[#This Row],[Annual Salary]]&lt;70000,"LOW INCOME")</f>
        <v>LOW INCOME</v>
      </c>
      <c r="P221" s="3">
        <v>0</v>
      </c>
      <c r="Q221" s="13">
        <f>TBL_Employees[[#This Row],[Bonus %]]*TBL_Employees[[#This Row],[Annual Salary]]</f>
        <v>0</v>
      </c>
      <c r="R221" t="s">
        <v>33</v>
      </c>
      <c r="S221" t="s">
        <v>74</v>
      </c>
      <c r="T221" s="1">
        <v>43229</v>
      </c>
      <c r="U221" s="1" t="str">
        <f>IF(TBL_Employees[[#This Row],[Exit Date]]="","Employed","Resign")</f>
        <v>Resign</v>
      </c>
    </row>
    <row r="222" spans="1:21" x14ac:dyDescent="0.25">
      <c r="A222" t="s">
        <v>222</v>
      </c>
      <c r="B222" t="s">
        <v>1564</v>
      </c>
      <c r="C222" t="s">
        <v>69</v>
      </c>
      <c r="D222" t="s">
        <v>31</v>
      </c>
      <c r="E222" t="s">
        <v>16</v>
      </c>
      <c r="F222" t="s">
        <v>17</v>
      </c>
      <c r="G222" t="s">
        <v>24</v>
      </c>
      <c r="H222">
        <v>40</v>
      </c>
      <c r="I222" s="1">
        <v>42622</v>
      </c>
      <c r="J222" s="9">
        <f>DAY(TBL_Employees[[#This Row],[Hire Date]])</f>
        <v>9</v>
      </c>
      <c r="K222" s="9">
        <f>MONTH(TBL_Employees[[#This Row],[Hire Date]])</f>
        <v>9</v>
      </c>
      <c r="L222" s="9" t="str">
        <f>_xlfn.SWITCH(TBL_Employees[[#This Row],[Month]],1,"JAN",2,"FEB",3,"MAR",4,"APR",5,"MAY",6,"JUN",7,"JUL",8,"AUG",9,"SEP",10,"OCT",11,"NOV",12,"DES")</f>
        <v>SEP</v>
      </c>
      <c r="M222" s="11">
        <f>YEAR(TBL_Employees[[#This Row],[Hire Date]])</f>
        <v>2016</v>
      </c>
      <c r="N222" s="2">
        <v>109680</v>
      </c>
      <c r="O222" s="2" t="str">
        <f>_xlfn.SWITCH(TRUE(),TBL_Employees[[#This Row],[Annual Salary]]&gt;140000,"HIGH INCOME",AND(TBL_Employees[[#This Row],[Annual Salary]]&gt;=70000,TBL_Employees[[#This Row],[Annual Salary]]&lt;=140000),"MIDDLE INCOME",TBL_Employees[[#This Row],[Annual Salary]]&lt;70000,"LOW INCOME")</f>
        <v>MIDDLE INCOME</v>
      </c>
      <c r="P222" s="3">
        <v>0</v>
      </c>
      <c r="Q222" s="13">
        <f>TBL_Employees[[#This Row],[Bonus %]]*TBL_Employees[[#This Row],[Annual Salary]]</f>
        <v>0</v>
      </c>
      <c r="R222" t="s">
        <v>33</v>
      </c>
      <c r="S222" t="s">
        <v>34</v>
      </c>
      <c r="T222" s="1" t="s">
        <v>21</v>
      </c>
      <c r="U222" s="1" t="str">
        <f>IF(TBL_Employees[[#This Row],[Exit Date]]="","Employed","Resign")</f>
        <v>Employed</v>
      </c>
    </row>
    <row r="223" spans="1:21" x14ac:dyDescent="0.25">
      <c r="A223" t="s">
        <v>1566</v>
      </c>
      <c r="B223" t="s">
        <v>1567</v>
      </c>
      <c r="C223" t="s">
        <v>86</v>
      </c>
      <c r="D223" t="s">
        <v>31</v>
      </c>
      <c r="E223" t="s">
        <v>44</v>
      </c>
      <c r="F223" t="s">
        <v>28</v>
      </c>
      <c r="G223" t="s">
        <v>51</v>
      </c>
      <c r="H223">
        <v>54</v>
      </c>
      <c r="I223" s="1">
        <v>41237</v>
      </c>
      <c r="J223" s="9">
        <f>DAY(TBL_Employees[[#This Row],[Hire Date]])</f>
        <v>24</v>
      </c>
      <c r="K223" s="9">
        <f>MONTH(TBL_Employees[[#This Row],[Hire Date]])</f>
        <v>11</v>
      </c>
      <c r="L223" s="9" t="str">
        <f>_xlfn.SWITCH(TBL_Employees[[#This Row],[Month]],1,"JAN",2,"FEB",3,"MAR",4,"APR",5,"MAY",6,"JUN",7,"JUL",8,"AUG",9,"SEP",10,"OCT",11,"NOV",12,"DES")</f>
        <v>NOV</v>
      </c>
      <c r="M223" s="11">
        <f>YEAR(TBL_Employees[[#This Row],[Hire Date]])</f>
        <v>2012</v>
      </c>
      <c r="N223" s="2">
        <v>94407</v>
      </c>
      <c r="O223" s="2" t="str">
        <f>_xlfn.SWITCH(TRUE(),TBL_Employees[[#This Row],[Annual Salary]]&gt;140000,"HIGH INCOME",AND(TBL_Employees[[#This Row],[Annual Salary]]&gt;=70000,TBL_Employees[[#This Row],[Annual Salary]]&lt;=140000),"MIDDLE INCOME",TBL_Employees[[#This Row],[Annual Salary]]&lt;70000,"LOW INCOME")</f>
        <v>MIDDLE INCOME</v>
      </c>
      <c r="P223" s="3">
        <v>0</v>
      </c>
      <c r="Q223" s="13">
        <f>TBL_Employees[[#This Row],[Bonus %]]*TBL_Employees[[#This Row],[Annual Salary]]</f>
        <v>0</v>
      </c>
      <c r="R223" t="s">
        <v>52</v>
      </c>
      <c r="S223" t="s">
        <v>53</v>
      </c>
      <c r="T223" s="1" t="s">
        <v>21</v>
      </c>
      <c r="U223" s="1" t="str">
        <f>IF(TBL_Employees[[#This Row],[Exit Date]]="","Employed","Resign")</f>
        <v>Employed</v>
      </c>
    </row>
    <row r="224" spans="1:21" x14ac:dyDescent="0.25">
      <c r="A224" t="s">
        <v>255</v>
      </c>
      <c r="B224" t="s">
        <v>1576</v>
      </c>
      <c r="C224" t="s">
        <v>40</v>
      </c>
      <c r="D224" t="s">
        <v>31</v>
      </c>
      <c r="E224" t="s">
        <v>36</v>
      </c>
      <c r="F224" t="s">
        <v>28</v>
      </c>
      <c r="G224" t="s">
        <v>18</v>
      </c>
      <c r="H224">
        <v>52</v>
      </c>
      <c r="I224" s="1">
        <v>39018</v>
      </c>
      <c r="J224" s="9">
        <f>DAY(TBL_Employees[[#This Row],[Hire Date]])</f>
        <v>28</v>
      </c>
      <c r="K224" s="9">
        <f>MONTH(TBL_Employees[[#This Row],[Hire Date]])</f>
        <v>10</v>
      </c>
      <c r="L224" s="9" t="str">
        <f>_xlfn.SWITCH(TBL_Employees[[#This Row],[Month]],1,"JAN",2,"FEB",3,"MAR",4,"APR",5,"MAY",6,"JUN",7,"JUL",8,"AUG",9,"SEP",10,"OCT",11,"NOV",12,"DES")</f>
        <v>OCT</v>
      </c>
      <c r="M224" s="11">
        <f>YEAR(TBL_Employees[[#This Row],[Hire Date]])</f>
        <v>2006</v>
      </c>
      <c r="N224" s="2">
        <v>187992</v>
      </c>
      <c r="O224" s="2" t="str">
        <f>_xlfn.SWITCH(TRUE(),TBL_Employees[[#This Row],[Annual Salary]]&gt;140000,"HIGH INCOME",AND(TBL_Employees[[#This Row],[Annual Salary]]&gt;=70000,TBL_Employees[[#This Row],[Annual Salary]]&lt;=140000),"MIDDLE INCOME",TBL_Employees[[#This Row],[Annual Salary]]&lt;70000,"LOW INCOME")</f>
        <v>HIGH INCOME</v>
      </c>
      <c r="P224" s="3">
        <v>0.28000000000000003</v>
      </c>
      <c r="Q224" s="13">
        <f>TBL_Employees[[#This Row],[Bonus %]]*TBL_Employees[[#This Row],[Annual Salary]]</f>
        <v>52637.760000000002</v>
      </c>
      <c r="R224" t="s">
        <v>19</v>
      </c>
      <c r="S224" t="s">
        <v>45</v>
      </c>
      <c r="T224" s="1" t="s">
        <v>21</v>
      </c>
      <c r="U224" s="1" t="str">
        <f>IF(TBL_Employees[[#This Row],[Exit Date]]="","Employed","Resign")</f>
        <v>Employed</v>
      </c>
    </row>
    <row r="225" spans="1:21" x14ac:dyDescent="0.25">
      <c r="A225" t="s">
        <v>1586</v>
      </c>
      <c r="B225" t="s">
        <v>1587</v>
      </c>
      <c r="C225" t="s">
        <v>40</v>
      </c>
      <c r="D225" t="s">
        <v>31</v>
      </c>
      <c r="E225" t="s">
        <v>44</v>
      </c>
      <c r="F225" t="s">
        <v>28</v>
      </c>
      <c r="G225" t="s">
        <v>51</v>
      </c>
      <c r="H225">
        <v>40</v>
      </c>
      <c r="I225" s="1">
        <v>43868</v>
      </c>
      <c r="J225" s="9">
        <f>DAY(TBL_Employees[[#This Row],[Hire Date]])</f>
        <v>7</v>
      </c>
      <c r="K225" s="9">
        <f>MONTH(TBL_Employees[[#This Row],[Hire Date]])</f>
        <v>2</v>
      </c>
      <c r="L225" s="9" t="str">
        <f>_xlfn.SWITCH(TBL_Employees[[#This Row],[Month]],1,"JAN",2,"FEB",3,"MAR",4,"APR",5,"MAY",6,"JUN",7,"JUL",8,"AUG",9,"SEP",10,"OCT",11,"NOV",12,"DES")</f>
        <v>FEB</v>
      </c>
      <c r="M225" s="11">
        <f>YEAR(TBL_Employees[[#This Row],[Hire Date]])</f>
        <v>2020</v>
      </c>
      <c r="N225" s="2">
        <v>187187</v>
      </c>
      <c r="O225" s="2" t="str">
        <f>_xlfn.SWITCH(TRUE(),TBL_Employees[[#This Row],[Annual Salary]]&gt;140000,"HIGH INCOME",AND(TBL_Employees[[#This Row],[Annual Salary]]&gt;=70000,TBL_Employees[[#This Row],[Annual Salary]]&lt;=140000),"MIDDLE INCOME",TBL_Employees[[#This Row],[Annual Salary]]&lt;70000,"LOW INCOME")</f>
        <v>HIGH INCOME</v>
      </c>
      <c r="P225" s="3">
        <v>0.18</v>
      </c>
      <c r="Q225" s="13">
        <f>TBL_Employees[[#This Row],[Bonus %]]*TBL_Employees[[#This Row],[Annual Salary]]</f>
        <v>33693.659999999996</v>
      </c>
      <c r="R225" t="s">
        <v>52</v>
      </c>
      <c r="S225" t="s">
        <v>81</v>
      </c>
      <c r="T225" s="1" t="s">
        <v>21</v>
      </c>
      <c r="U225" s="1" t="str">
        <f>IF(TBL_Employees[[#This Row],[Exit Date]]="","Employed","Resign")</f>
        <v>Employed</v>
      </c>
    </row>
    <row r="226" spans="1:21" x14ac:dyDescent="0.25">
      <c r="A226" t="s">
        <v>1589</v>
      </c>
      <c r="B226" t="s">
        <v>1590</v>
      </c>
      <c r="C226" t="s">
        <v>40</v>
      </c>
      <c r="D226" t="s">
        <v>31</v>
      </c>
      <c r="E226" t="s">
        <v>44</v>
      </c>
      <c r="F226" t="s">
        <v>28</v>
      </c>
      <c r="G226" t="s">
        <v>18</v>
      </c>
      <c r="H226">
        <v>41</v>
      </c>
      <c r="I226" s="1">
        <v>39156</v>
      </c>
      <c r="J226" s="9">
        <f>DAY(TBL_Employees[[#This Row],[Hire Date]])</f>
        <v>15</v>
      </c>
      <c r="K226" s="9">
        <f>MONTH(TBL_Employees[[#This Row],[Hire Date]])</f>
        <v>3</v>
      </c>
      <c r="L226" s="9" t="str">
        <f>_xlfn.SWITCH(TBL_Employees[[#This Row],[Month]],1,"JAN",2,"FEB",3,"MAR",4,"APR",5,"MAY",6,"JUN",7,"JUL",8,"AUG",9,"SEP",10,"OCT",11,"NOV",12,"DES")</f>
        <v>MAR</v>
      </c>
      <c r="M226" s="11">
        <f>YEAR(TBL_Employees[[#This Row],[Hire Date]])</f>
        <v>2007</v>
      </c>
      <c r="N226" s="2">
        <v>155926</v>
      </c>
      <c r="O226" s="2" t="str">
        <f>_xlfn.SWITCH(TRUE(),TBL_Employees[[#This Row],[Annual Salary]]&gt;140000,"HIGH INCOME",AND(TBL_Employees[[#This Row],[Annual Salary]]&gt;=70000,TBL_Employees[[#This Row],[Annual Salary]]&lt;=140000),"MIDDLE INCOME",TBL_Employees[[#This Row],[Annual Salary]]&lt;70000,"LOW INCOME")</f>
        <v>HIGH INCOME</v>
      </c>
      <c r="P226" s="3">
        <v>0.24</v>
      </c>
      <c r="Q226" s="13">
        <f>TBL_Employees[[#This Row],[Bonus %]]*TBL_Employees[[#This Row],[Annual Salary]]</f>
        <v>37422.239999999998</v>
      </c>
      <c r="R226" t="s">
        <v>19</v>
      </c>
      <c r="S226" t="s">
        <v>29</v>
      </c>
      <c r="T226" s="1">
        <v>39598</v>
      </c>
      <c r="U226" s="1" t="str">
        <f>IF(TBL_Employees[[#This Row],[Exit Date]]="","Employed","Resign")</f>
        <v>Resign</v>
      </c>
    </row>
    <row r="227" spans="1:21" x14ac:dyDescent="0.25">
      <c r="A227" t="s">
        <v>373</v>
      </c>
      <c r="B227" t="s">
        <v>1602</v>
      </c>
      <c r="C227" t="s">
        <v>30</v>
      </c>
      <c r="D227" t="s">
        <v>31</v>
      </c>
      <c r="E227" t="s">
        <v>16</v>
      </c>
      <c r="F227" t="s">
        <v>17</v>
      </c>
      <c r="G227" t="s">
        <v>24</v>
      </c>
      <c r="H227">
        <v>45</v>
      </c>
      <c r="I227" s="1">
        <v>42117</v>
      </c>
      <c r="J227" s="9">
        <f>DAY(TBL_Employees[[#This Row],[Hire Date]])</f>
        <v>23</v>
      </c>
      <c r="K227" s="9">
        <f>MONTH(TBL_Employees[[#This Row],[Hire Date]])</f>
        <v>4</v>
      </c>
      <c r="L227" s="9" t="str">
        <f>_xlfn.SWITCH(TBL_Employees[[#This Row],[Month]],1,"JAN",2,"FEB",3,"MAR",4,"APR",5,"MAY",6,"JUN",7,"JUL",8,"AUG",9,"SEP",10,"OCT",11,"NOV",12,"DES")</f>
        <v>APR</v>
      </c>
      <c r="M227" s="11">
        <f>YEAR(TBL_Employees[[#This Row],[Hire Date]])</f>
        <v>2015</v>
      </c>
      <c r="N227" s="2">
        <v>60017</v>
      </c>
      <c r="O227" s="2" t="str">
        <f>_xlfn.SWITCH(TRUE(),TBL_Employees[[#This Row],[Annual Salary]]&gt;140000,"HIGH INCOME",AND(TBL_Employees[[#This Row],[Annual Salary]]&gt;=70000,TBL_Employees[[#This Row],[Annual Salary]]&lt;=140000),"MIDDLE INCOME",TBL_Employees[[#This Row],[Annual Salary]]&lt;70000,"LOW INCOME")</f>
        <v>LOW INCOME</v>
      </c>
      <c r="P227" s="3">
        <v>0</v>
      </c>
      <c r="Q227" s="13">
        <f>TBL_Employees[[#This Row],[Bonus %]]*TBL_Employees[[#This Row],[Annual Salary]]</f>
        <v>0</v>
      </c>
      <c r="R227" t="s">
        <v>19</v>
      </c>
      <c r="S227" t="s">
        <v>20</v>
      </c>
      <c r="T227" s="1" t="s">
        <v>21</v>
      </c>
      <c r="U227" s="1" t="str">
        <f>IF(TBL_Employees[[#This Row],[Exit Date]]="","Employed","Resign")</f>
        <v>Employed</v>
      </c>
    </row>
    <row r="228" spans="1:21" x14ac:dyDescent="0.25">
      <c r="A228" t="s">
        <v>365</v>
      </c>
      <c r="B228" t="s">
        <v>1605</v>
      </c>
      <c r="C228" t="s">
        <v>129</v>
      </c>
      <c r="D228" t="s">
        <v>31</v>
      </c>
      <c r="E228" t="s">
        <v>44</v>
      </c>
      <c r="F228" t="s">
        <v>17</v>
      </c>
      <c r="G228" t="s">
        <v>51</v>
      </c>
      <c r="H228">
        <v>52</v>
      </c>
      <c r="I228" s="1">
        <v>39532</v>
      </c>
      <c r="J228" s="9">
        <f>DAY(TBL_Employees[[#This Row],[Hire Date]])</f>
        <v>25</v>
      </c>
      <c r="K228" s="9">
        <f>MONTH(TBL_Employees[[#This Row],[Hire Date]])</f>
        <v>3</v>
      </c>
      <c r="L228" s="9" t="str">
        <f>_xlfn.SWITCH(TBL_Employees[[#This Row],[Month]],1,"JAN",2,"FEB",3,"MAR",4,"APR",5,"MAY",6,"JUN",7,"JUL",8,"AUG",9,"SEP",10,"OCT",11,"NOV",12,"DES")</f>
        <v>MAR</v>
      </c>
      <c r="M228" s="11">
        <f>YEAR(TBL_Employees[[#This Row],[Hire Date]])</f>
        <v>2008</v>
      </c>
      <c r="N228" s="2">
        <v>97398</v>
      </c>
      <c r="O228" s="2" t="str">
        <f>_xlfn.SWITCH(TRUE(),TBL_Employees[[#This Row],[Annual Salary]]&gt;140000,"HIGH INCOME",AND(TBL_Employees[[#This Row],[Annual Salary]]&gt;=70000,TBL_Employees[[#This Row],[Annual Salary]]&lt;=140000),"MIDDLE INCOME",TBL_Employees[[#This Row],[Annual Salary]]&lt;70000,"LOW INCOME")</f>
        <v>MIDDLE INCOME</v>
      </c>
      <c r="P228" s="3">
        <v>0</v>
      </c>
      <c r="Q228" s="13">
        <f>TBL_Employees[[#This Row],[Bonus %]]*TBL_Employees[[#This Row],[Annual Salary]]</f>
        <v>0</v>
      </c>
      <c r="R228" t="s">
        <v>52</v>
      </c>
      <c r="S228" t="s">
        <v>81</v>
      </c>
      <c r="T228" s="1" t="s">
        <v>21</v>
      </c>
      <c r="U228" s="1" t="str">
        <f>IF(TBL_Employees[[#This Row],[Exit Date]]="","Employed","Resign")</f>
        <v>Employed</v>
      </c>
    </row>
    <row r="229" spans="1:21" x14ac:dyDescent="0.25">
      <c r="A229" t="s">
        <v>1622</v>
      </c>
      <c r="B229" t="s">
        <v>1623</v>
      </c>
      <c r="C229" t="s">
        <v>129</v>
      </c>
      <c r="D229" t="s">
        <v>31</v>
      </c>
      <c r="E229" t="s">
        <v>32</v>
      </c>
      <c r="F229" t="s">
        <v>17</v>
      </c>
      <c r="G229" t="s">
        <v>18</v>
      </c>
      <c r="H229">
        <v>32</v>
      </c>
      <c r="I229" s="1">
        <v>42317</v>
      </c>
      <c r="J229" s="9">
        <f>DAY(TBL_Employees[[#This Row],[Hire Date]])</f>
        <v>9</v>
      </c>
      <c r="K229" s="9">
        <f>MONTH(TBL_Employees[[#This Row],[Hire Date]])</f>
        <v>11</v>
      </c>
      <c r="L229" s="9" t="str">
        <f>_xlfn.SWITCH(TBL_Employees[[#This Row],[Month]],1,"JAN",2,"FEB",3,"MAR",4,"APR",5,"MAY",6,"JUN",7,"JUL",8,"AUG",9,"SEP",10,"OCT",11,"NOV",12,"DES")</f>
        <v>NOV</v>
      </c>
      <c r="M229" s="11">
        <f>YEAR(TBL_Employees[[#This Row],[Hire Date]])</f>
        <v>2015</v>
      </c>
      <c r="N229" s="2">
        <v>65247</v>
      </c>
      <c r="O229" s="2" t="str">
        <f>_xlfn.SWITCH(TRUE(),TBL_Employees[[#This Row],[Annual Salary]]&gt;140000,"HIGH INCOME",AND(TBL_Employees[[#This Row],[Annual Salary]]&gt;=70000,TBL_Employees[[#This Row],[Annual Salary]]&lt;=140000),"MIDDLE INCOME",TBL_Employees[[#This Row],[Annual Salary]]&lt;70000,"LOW INCOME")</f>
        <v>LOW INCOME</v>
      </c>
      <c r="P229" s="3">
        <v>0</v>
      </c>
      <c r="Q229" s="13">
        <f>TBL_Employees[[#This Row],[Bonus %]]*TBL_Employees[[#This Row],[Annual Salary]]</f>
        <v>0</v>
      </c>
      <c r="R229" t="s">
        <v>19</v>
      </c>
      <c r="S229" t="s">
        <v>39</v>
      </c>
      <c r="T229" s="1" t="s">
        <v>21</v>
      </c>
      <c r="U229" s="1" t="str">
        <f>IF(TBL_Employees[[#This Row],[Exit Date]]="","Employed","Resign")</f>
        <v>Employed</v>
      </c>
    </row>
    <row r="230" spans="1:21" x14ac:dyDescent="0.25">
      <c r="A230" t="s">
        <v>1624</v>
      </c>
      <c r="B230" t="s">
        <v>1625</v>
      </c>
      <c r="C230" t="s">
        <v>30</v>
      </c>
      <c r="D230" t="s">
        <v>31</v>
      </c>
      <c r="E230" t="s">
        <v>16</v>
      </c>
      <c r="F230" t="s">
        <v>28</v>
      </c>
      <c r="G230" t="s">
        <v>51</v>
      </c>
      <c r="H230">
        <v>27</v>
      </c>
      <c r="I230" s="1">
        <v>43371</v>
      </c>
      <c r="J230" s="9">
        <f>DAY(TBL_Employees[[#This Row],[Hire Date]])</f>
        <v>28</v>
      </c>
      <c r="K230" s="9">
        <f>MONTH(TBL_Employees[[#This Row],[Hire Date]])</f>
        <v>9</v>
      </c>
      <c r="L230" s="9" t="str">
        <f>_xlfn.SWITCH(TBL_Employees[[#This Row],[Month]],1,"JAN",2,"FEB",3,"MAR",4,"APR",5,"MAY",6,"JUN",7,"JUL",8,"AUG",9,"SEP",10,"OCT",11,"NOV",12,"DES")</f>
        <v>SEP</v>
      </c>
      <c r="M230" s="11">
        <f>YEAR(TBL_Employees[[#This Row],[Hire Date]])</f>
        <v>2018</v>
      </c>
      <c r="N230" s="2">
        <v>64247</v>
      </c>
      <c r="O230" s="2" t="str">
        <f>_xlfn.SWITCH(TRUE(),TBL_Employees[[#This Row],[Annual Salary]]&gt;140000,"HIGH INCOME",AND(TBL_Employees[[#This Row],[Annual Salary]]&gt;=70000,TBL_Employees[[#This Row],[Annual Salary]]&lt;=140000),"MIDDLE INCOME",TBL_Employees[[#This Row],[Annual Salary]]&lt;70000,"LOW INCOME")</f>
        <v>LOW INCOME</v>
      </c>
      <c r="P230" s="3">
        <v>0</v>
      </c>
      <c r="Q230" s="13">
        <f>TBL_Employees[[#This Row],[Bonus %]]*TBL_Employees[[#This Row],[Annual Salary]]</f>
        <v>0</v>
      </c>
      <c r="R230" t="s">
        <v>52</v>
      </c>
      <c r="S230" t="s">
        <v>66</v>
      </c>
      <c r="T230" s="1" t="s">
        <v>21</v>
      </c>
      <c r="U230" s="1" t="str">
        <f>IF(TBL_Employees[[#This Row],[Exit Date]]="","Employed","Resign")</f>
        <v>Employed</v>
      </c>
    </row>
    <row r="231" spans="1:21" x14ac:dyDescent="0.25">
      <c r="A231" t="s">
        <v>1628</v>
      </c>
      <c r="B231" t="s">
        <v>1629</v>
      </c>
      <c r="C231" t="s">
        <v>69</v>
      </c>
      <c r="D231" t="s">
        <v>31</v>
      </c>
      <c r="E231" t="s">
        <v>36</v>
      </c>
      <c r="F231" t="s">
        <v>17</v>
      </c>
      <c r="G231" t="s">
        <v>24</v>
      </c>
      <c r="H231">
        <v>45</v>
      </c>
      <c r="I231" s="1">
        <v>38057</v>
      </c>
      <c r="J231" s="9">
        <f>DAY(TBL_Employees[[#This Row],[Hire Date]])</f>
        <v>11</v>
      </c>
      <c r="K231" s="9">
        <f>MONTH(TBL_Employees[[#This Row],[Hire Date]])</f>
        <v>3</v>
      </c>
      <c r="L231" s="9" t="str">
        <f>_xlfn.SWITCH(TBL_Employees[[#This Row],[Month]],1,"JAN",2,"FEB",3,"MAR",4,"APR",5,"MAY",6,"JUN",7,"JUL",8,"AUG",9,"SEP",10,"OCT",11,"NOV",12,"DES")</f>
        <v>MAR</v>
      </c>
      <c r="M231" s="11">
        <f>YEAR(TBL_Employees[[#This Row],[Hire Date]])</f>
        <v>2004</v>
      </c>
      <c r="N231" s="2">
        <v>109422</v>
      </c>
      <c r="O231" s="2" t="str">
        <f>_xlfn.SWITCH(TRUE(),TBL_Employees[[#This Row],[Annual Salary]]&gt;140000,"HIGH INCOME",AND(TBL_Employees[[#This Row],[Annual Salary]]&gt;=70000,TBL_Employees[[#This Row],[Annual Salary]]&lt;=140000),"MIDDLE INCOME",TBL_Employees[[#This Row],[Annual Salary]]&lt;70000,"LOW INCOME")</f>
        <v>MIDDLE INCOME</v>
      </c>
      <c r="P231" s="3">
        <v>0</v>
      </c>
      <c r="Q231" s="13">
        <f>TBL_Employees[[#This Row],[Bonus %]]*TBL_Employees[[#This Row],[Annual Salary]]</f>
        <v>0</v>
      </c>
      <c r="R231" t="s">
        <v>33</v>
      </c>
      <c r="S231" t="s">
        <v>80</v>
      </c>
      <c r="T231" s="1" t="s">
        <v>21</v>
      </c>
      <c r="U231" s="1" t="str">
        <f>IF(TBL_Employees[[#This Row],[Exit Date]]="","Employed","Resign")</f>
        <v>Employed</v>
      </c>
    </row>
    <row r="232" spans="1:21" x14ac:dyDescent="0.25">
      <c r="A232" t="s">
        <v>344</v>
      </c>
      <c r="B232" t="s">
        <v>1645</v>
      </c>
      <c r="C232" t="s">
        <v>59</v>
      </c>
      <c r="D232" t="s">
        <v>31</v>
      </c>
      <c r="E232" t="s">
        <v>36</v>
      </c>
      <c r="F232" t="s">
        <v>28</v>
      </c>
      <c r="G232" t="s">
        <v>24</v>
      </c>
      <c r="H232">
        <v>57</v>
      </c>
      <c r="I232" s="1">
        <v>43157</v>
      </c>
      <c r="J232" s="9">
        <f>DAY(TBL_Employees[[#This Row],[Hire Date]])</f>
        <v>26</v>
      </c>
      <c r="K232" s="9">
        <f>MONTH(TBL_Employees[[#This Row],[Hire Date]])</f>
        <v>2</v>
      </c>
      <c r="L232" s="9" t="str">
        <f>_xlfn.SWITCH(TBL_Employees[[#This Row],[Month]],1,"JAN",2,"FEB",3,"MAR",4,"APR",5,"MAY",6,"JUN",7,"JUL",8,"AUG",9,"SEP",10,"OCT",11,"NOV",12,"DES")</f>
        <v>FEB</v>
      </c>
      <c r="M232" s="11">
        <f>YEAR(TBL_Employees[[#This Row],[Hire Date]])</f>
        <v>2018</v>
      </c>
      <c r="N232" s="2">
        <v>103183</v>
      </c>
      <c r="O232" s="2" t="str">
        <f>_xlfn.SWITCH(TRUE(),TBL_Employees[[#This Row],[Annual Salary]]&gt;140000,"HIGH INCOME",AND(TBL_Employees[[#This Row],[Annual Salary]]&gt;=70000,TBL_Employees[[#This Row],[Annual Salary]]&lt;=140000),"MIDDLE INCOME",TBL_Employees[[#This Row],[Annual Salary]]&lt;70000,"LOW INCOME")</f>
        <v>MIDDLE INCOME</v>
      </c>
      <c r="P232" s="3">
        <v>0</v>
      </c>
      <c r="Q232" s="13">
        <f>TBL_Employees[[#This Row],[Bonus %]]*TBL_Employees[[#This Row],[Annual Salary]]</f>
        <v>0</v>
      </c>
      <c r="R232" t="s">
        <v>19</v>
      </c>
      <c r="S232" t="s">
        <v>25</v>
      </c>
      <c r="T232" s="1">
        <v>44386</v>
      </c>
      <c r="U232" s="1" t="str">
        <f>IF(TBL_Employees[[#This Row],[Exit Date]]="","Employed","Resign")</f>
        <v>Resign</v>
      </c>
    </row>
    <row r="233" spans="1:21" x14ac:dyDescent="0.25">
      <c r="A233" t="s">
        <v>1647</v>
      </c>
      <c r="B233" t="s">
        <v>1418</v>
      </c>
      <c r="C233" t="s">
        <v>86</v>
      </c>
      <c r="D233" t="s">
        <v>31</v>
      </c>
      <c r="E233" t="s">
        <v>36</v>
      </c>
      <c r="F233" t="s">
        <v>17</v>
      </c>
      <c r="G233" t="s">
        <v>24</v>
      </c>
      <c r="H233">
        <v>29</v>
      </c>
      <c r="I233" s="1">
        <v>43778</v>
      </c>
      <c r="J233" s="9">
        <f>DAY(TBL_Employees[[#This Row],[Hire Date]])</f>
        <v>9</v>
      </c>
      <c r="K233" s="9">
        <f>MONTH(TBL_Employees[[#This Row],[Hire Date]])</f>
        <v>11</v>
      </c>
      <c r="L233" s="9" t="str">
        <f>_xlfn.SWITCH(TBL_Employees[[#This Row],[Month]],1,"JAN",2,"FEB",3,"MAR",4,"APR",5,"MAY",6,"JUN",7,"JUL",8,"AUG",9,"SEP",10,"OCT",11,"NOV",12,"DES")</f>
        <v>NOV</v>
      </c>
      <c r="M233" s="11">
        <f>YEAR(TBL_Employees[[#This Row],[Hire Date]])</f>
        <v>2019</v>
      </c>
      <c r="N233" s="2">
        <v>75012</v>
      </c>
      <c r="O233" s="2" t="str">
        <f>_xlfn.SWITCH(TRUE(),TBL_Employees[[#This Row],[Annual Salary]]&gt;140000,"HIGH INCOME",AND(TBL_Employees[[#This Row],[Annual Salary]]&gt;=70000,TBL_Employees[[#This Row],[Annual Salary]]&lt;=140000),"MIDDLE INCOME",TBL_Employees[[#This Row],[Annual Salary]]&lt;70000,"LOW INCOME")</f>
        <v>MIDDLE INCOME</v>
      </c>
      <c r="P233" s="3">
        <v>0</v>
      </c>
      <c r="Q233" s="13">
        <f>TBL_Employees[[#This Row],[Bonus %]]*TBL_Employees[[#This Row],[Annual Salary]]</f>
        <v>0</v>
      </c>
      <c r="R233" t="s">
        <v>19</v>
      </c>
      <c r="S233" t="s">
        <v>20</v>
      </c>
      <c r="T233" s="1" t="s">
        <v>21</v>
      </c>
      <c r="U233" s="1" t="str">
        <f>IF(TBL_Employees[[#This Row],[Exit Date]]="","Employed","Resign")</f>
        <v>Employed</v>
      </c>
    </row>
    <row r="234" spans="1:21" x14ac:dyDescent="0.25">
      <c r="A234" t="s">
        <v>1663</v>
      </c>
      <c r="B234" t="s">
        <v>1664</v>
      </c>
      <c r="C234" t="s">
        <v>129</v>
      </c>
      <c r="D234" t="s">
        <v>31</v>
      </c>
      <c r="E234" t="s">
        <v>36</v>
      </c>
      <c r="F234" t="s">
        <v>17</v>
      </c>
      <c r="G234" t="s">
        <v>24</v>
      </c>
      <c r="H234">
        <v>42</v>
      </c>
      <c r="I234" s="1">
        <v>41026</v>
      </c>
      <c r="J234" s="9">
        <f>DAY(TBL_Employees[[#This Row],[Hire Date]])</f>
        <v>27</v>
      </c>
      <c r="K234" s="9">
        <f>MONTH(TBL_Employees[[#This Row],[Hire Date]])</f>
        <v>4</v>
      </c>
      <c r="L234" s="9" t="str">
        <f>_xlfn.SWITCH(TBL_Employees[[#This Row],[Month]],1,"JAN",2,"FEB",3,"MAR",4,"APR",5,"MAY",6,"JUN",7,"JUL",8,"AUG",9,"SEP",10,"OCT",11,"NOV",12,"DES")</f>
        <v>APR</v>
      </c>
      <c r="M234" s="11">
        <f>YEAR(TBL_Employees[[#This Row],[Hire Date]])</f>
        <v>2012</v>
      </c>
      <c r="N234" s="2">
        <v>72903</v>
      </c>
      <c r="O234" s="2" t="str">
        <f>_xlfn.SWITCH(TRUE(),TBL_Employees[[#This Row],[Annual Salary]]&gt;140000,"HIGH INCOME",AND(TBL_Employees[[#This Row],[Annual Salary]]&gt;=70000,TBL_Employees[[#This Row],[Annual Salary]]&lt;=140000),"MIDDLE INCOME",TBL_Employees[[#This Row],[Annual Salary]]&lt;70000,"LOW INCOME")</f>
        <v>MIDDLE INCOME</v>
      </c>
      <c r="P234" s="3">
        <v>0</v>
      </c>
      <c r="Q234" s="13">
        <f>TBL_Employees[[#This Row],[Bonus %]]*TBL_Employees[[#This Row],[Annual Salary]]</f>
        <v>0</v>
      </c>
      <c r="R234" t="s">
        <v>19</v>
      </c>
      <c r="S234" t="s">
        <v>39</v>
      </c>
      <c r="T234" s="1" t="s">
        <v>21</v>
      </c>
      <c r="U234" s="1" t="str">
        <f>IF(TBL_Employees[[#This Row],[Exit Date]]="","Employed","Resign")</f>
        <v>Employed</v>
      </c>
    </row>
    <row r="235" spans="1:21" x14ac:dyDescent="0.25">
      <c r="A235" t="s">
        <v>1611</v>
      </c>
      <c r="B235" t="s">
        <v>1678</v>
      </c>
      <c r="C235" t="s">
        <v>69</v>
      </c>
      <c r="D235" t="s">
        <v>31</v>
      </c>
      <c r="E235" t="s">
        <v>44</v>
      </c>
      <c r="F235" t="s">
        <v>17</v>
      </c>
      <c r="G235" t="s">
        <v>51</v>
      </c>
      <c r="H235">
        <v>29</v>
      </c>
      <c r="I235" s="1">
        <v>44099</v>
      </c>
      <c r="J235" s="9">
        <f>DAY(TBL_Employees[[#This Row],[Hire Date]])</f>
        <v>25</v>
      </c>
      <c r="K235" s="9">
        <f>MONTH(TBL_Employees[[#This Row],[Hire Date]])</f>
        <v>9</v>
      </c>
      <c r="L235" s="9" t="str">
        <f>_xlfn.SWITCH(TBL_Employees[[#This Row],[Month]],1,"JAN",2,"FEB",3,"MAR",4,"APR",5,"MAY",6,"JUN",7,"JUL",8,"AUG",9,"SEP",10,"OCT",11,"NOV",12,"DES")</f>
        <v>SEP</v>
      </c>
      <c r="M235" s="11">
        <f>YEAR(TBL_Employees[[#This Row],[Hire Date]])</f>
        <v>2020</v>
      </c>
      <c r="N235" s="2">
        <v>123588</v>
      </c>
      <c r="O235" s="2" t="str">
        <f>_xlfn.SWITCH(TRUE(),TBL_Employees[[#This Row],[Annual Salary]]&gt;140000,"HIGH INCOME",AND(TBL_Employees[[#This Row],[Annual Salary]]&gt;=70000,TBL_Employees[[#This Row],[Annual Salary]]&lt;=140000),"MIDDLE INCOME",TBL_Employees[[#This Row],[Annual Salary]]&lt;70000,"LOW INCOME")</f>
        <v>MIDDLE INCOME</v>
      </c>
      <c r="P235" s="3">
        <v>0</v>
      </c>
      <c r="Q235" s="13">
        <f>TBL_Employees[[#This Row],[Bonus %]]*TBL_Employees[[#This Row],[Annual Salary]]</f>
        <v>0</v>
      </c>
      <c r="R235" t="s">
        <v>52</v>
      </c>
      <c r="S235" t="s">
        <v>53</v>
      </c>
      <c r="T235" s="1" t="s">
        <v>21</v>
      </c>
      <c r="U235" s="1" t="str">
        <f>IF(TBL_Employees[[#This Row],[Exit Date]]="","Employed","Resign")</f>
        <v>Employed</v>
      </c>
    </row>
    <row r="236" spans="1:21" x14ac:dyDescent="0.25">
      <c r="A236" t="s">
        <v>1693</v>
      </c>
      <c r="B236" t="s">
        <v>1694</v>
      </c>
      <c r="C236" t="s">
        <v>97</v>
      </c>
      <c r="D236" t="s">
        <v>31</v>
      </c>
      <c r="E236" t="s">
        <v>36</v>
      </c>
      <c r="F236" t="s">
        <v>17</v>
      </c>
      <c r="G236" t="s">
        <v>51</v>
      </c>
      <c r="H236">
        <v>49</v>
      </c>
      <c r="I236" s="1">
        <v>42441</v>
      </c>
      <c r="J236" s="9">
        <f>DAY(TBL_Employees[[#This Row],[Hire Date]])</f>
        <v>12</v>
      </c>
      <c r="K236" s="9">
        <f>MONTH(TBL_Employees[[#This Row],[Hire Date]])</f>
        <v>3</v>
      </c>
      <c r="L236" s="9" t="str">
        <f>_xlfn.SWITCH(TBL_Employees[[#This Row],[Month]],1,"JAN",2,"FEB",3,"MAR",4,"APR",5,"MAY",6,"JUN",7,"JUL",8,"AUG",9,"SEP",10,"OCT",11,"NOV",12,"DES")</f>
        <v>MAR</v>
      </c>
      <c r="M236" s="11">
        <f>YEAR(TBL_Employees[[#This Row],[Hire Date]])</f>
        <v>2016</v>
      </c>
      <c r="N236" s="2">
        <v>100810</v>
      </c>
      <c r="O236" s="2" t="str">
        <f>_xlfn.SWITCH(TRUE(),TBL_Employees[[#This Row],[Annual Salary]]&gt;140000,"HIGH INCOME",AND(TBL_Employees[[#This Row],[Annual Salary]]&gt;=70000,TBL_Employees[[#This Row],[Annual Salary]]&lt;=140000),"MIDDLE INCOME",TBL_Employees[[#This Row],[Annual Salary]]&lt;70000,"LOW INCOME")</f>
        <v>MIDDLE INCOME</v>
      </c>
      <c r="P236" s="3">
        <v>0.12</v>
      </c>
      <c r="Q236" s="13">
        <f>TBL_Employees[[#This Row],[Bonus %]]*TBL_Employees[[#This Row],[Annual Salary]]</f>
        <v>12097.199999999999</v>
      </c>
      <c r="R236" t="s">
        <v>52</v>
      </c>
      <c r="S236" t="s">
        <v>66</v>
      </c>
      <c r="T236" s="1" t="s">
        <v>21</v>
      </c>
      <c r="U236" s="1" t="str">
        <f>IF(TBL_Employees[[#This Row],[Exit Date]]="","Employed","Resign")</f>
        <v>Employed</v>
      </c>
    </row>
    <row r="237" spans="1:21" x14ac:dyDescent="0.25">
      <c r="A237" t="s">
        <v>1716</v>
      </c>
      <c r="B237" t="s">
        <v>1717</v>
      </c>
      <c r="C237" t="s">
        <v>30</v>
      </c>
      <c r="D237" t="s">
        <v>31</v>
      </c>
      <c r="E237" t="s">
        <v>32</v>
      </c>
      <c r="F237" t="s">
        <v>17</v>
      </c>
      <c r="G237" t="s">
        <v>18</v>
      </c>
      <c r="H237">
        <v>41</v>
      </c>
      <c r="I237" s="1">
        <v>38632</v>
      </c>
      <c r="J237" s="9">
        <f>DAY(TBL_Employees[[#This Row],[Hire Date]])</f>
        <v>7</v>
      </c>
      <c r="K237" s="9">
        <f>MONTH(TBL_Employees[[#This Row],[Hire Date]])</f>
        <v>10</v>
      </c>
      <c r="L237" s="9" t="str">
        <f>_xlfn.SWITCH(TBL_Employees[[#This Row],[Month]],1,"JAN",2,"FEB",3,"MAR",4,"APR",5,"MAY",6,"JUN",7,"JUL",8,"AUG",9,"SEP",10,"OCT",11,"NOV",12,"DES")</f>
        <v>OCT</v>
      </c>
      <c r="M237" s="11">
        <f>YEAR(TBL_Employees[[#This Row],[Hire Date]])</f>
        <v>2005</v>
      </c>
      <c r="N237" s="2">
        <v>79352</v>
      </c>
      <c r="O237" s="2" t="str">
        <f>_xlfn.SWITCH(TRUE(),TBL_Employees[[#This Row],[Annual Salary]]&gt;140000,"HIGH INCOME",AND(TBL_Employees[[#This Row],[Annual Salary]]&gt;=70000,TBL_Employees[[#This Row],[Annual Salary]]&lt;=140000),"MIDDLE INCOME",TBL_Employees[[#This Row],[Annual Salary]]&lt;70000,"LOW INCOME")</f>
        <v>MIDDLE INCOME</v>
      </c>
      <c r="P237" s="3">
        <v>0</v>
      </c>
      <c r="Q237" s="13">
        <f>TBL_Employees[[#This Row],[Bonus %]]*TBL_Employees[[#This Row],[Annual Salary]]</f>
        <v>0</v>
      </c>
      <c r="R237" t="s">
        <v>19</v>
      </c>
      <c r="S237" t="s">
        <v>63</v>
      </c>
      <c r="T237" s="1" t="s">
        <v>21</v>
      </c>
      <c r="U237" s="1" t="str">
        <f>IF(TBL_Employees[[#This Row],[Exit Date]]="","Employed","Resign")</f>
        <v>Employed</v>
      </c>
    </row>
    <row r="238" spans="1:21" x14ac:dyDescent="0.25">
      <c r="A238" t="s">
        <v>131</v>
      </c>
      <c r="B238" t="s">
        <v>1720</v>
      </c>
      <c r="C238" t="s">
        <v>30</v>
      </c>
      <c r="D238" t="s">
        <v>31</v>
      </c>
      <c r="E238" t="s">
        <v>32</v>
      </c>
      <c r="F238" t="s">
        <v>28</v>
      </c>
      <c r="G238" t="s">
        <v>18</v>
      </c>
      <c r="H238">
        <v>27</v>
      </c>
      <c r="I238" s="1">
        <v>43354</v>
      </c>
      <c r="J238" s="9">
        <f>DAY(TBL_Employees[[#This Row],[Hire Date]])</f>
        <v>11</v>
      </c>
      <c r="K238" s="9">
        <f>MONTH(TBL_Employees[[#This Row],[Hire Date]])</f>
        <v>9</v>
      </c>
      <c r="L238" s="9" t="str">
        <f>_xlfn.SWITCH(TBL_Employees[[#This Row],[Month]],1,"JAN",2,"FEB",3,"MAR",4,"APR",5,"MAY",6,"JUN",7,"JUL",8,"AUG",9,"SEP",10,"OCT",11,"NOV",12,"DES")</f>
        <v>SEP</v>
      </c>
      <c r="M238" s="11">
        <f>YEAR(TBL_Employees[[#This Row],[Hire Date]])</f>
        <v>2018</v>
      </c>
      <c r="N238" s="2">
        <v>80745</v>
      </c>
      <c r="O238" s="2" t="str">
        <f>_xlfn.SWITCH(TRUE(),TBL_Employees[[#This Row],[Annual Salary]]&gt;140000,"HIGH INCOME",AND(TBL_Employees[[#This Row],[Annual Salary]]&gt;=70000,TBL_Employees[[#This Row],[Annual Salary]]&lt;=140000),"MIDDLE INCOME",TBL_Employees[[#This Row],[Annual Salary]]&lt;70000,"LOW INCOME")</f>
        <v>MIDDLE INCOME</v>
      </c>
      <c r="P238" s="3">
        <v>0</v>
      </c>
      <c r="Q238" s="13">
        <f>TBL_Employees[[#This Row],[Bonus %]]*TBL_Employees[[#This Row],[Annual Salary]]</f>
        <v>0</v>
      </c>
      <c r="R238" t="s">
        <v>19</v>
      </c>
      <c r="S238" t="s">
        <v>20</v>
      </c>
      <c r="T238" s="1" t="s">
        <v>21</v>
      </c>
      <c r="U238" s="1" t="str">
        <f>IF(TBL_Employees[[#This Row],[Exit Date]]="","Employed","Resign")</f>
        <v>Employed</v>
      </c>
    </row>
    <row r="239" spans="1:21" x14ac:dyDescent="0.25">
      <c r="A239" t="s">
        <v>1722</v>
      </c>
      <c r="B239" t="s">
        <v>1723</v>
      </c>
      <c r="C239" t="s">
        <v>97</v>
      </c>
      <c r="D239" t="s">
        <v>31</v>
      </c>
      <c r="E239" t="s">
        <v>16</v>
      </c>
      <c r="F239" t="s">
        <v>28</v>
      </c>
      <c r="G239" t="s">
        <v>51</v>
      </c>
      <c r="H239">
        <v>56</v>
      </c>
      <c r="I239" s="1">
        <v>43363</v>
      </c>
      <c r="J239" s="9">
        <f>DAY(TBL_Employees[[#This Row],[Hire Date]])</f>
        <v>20</v>
      </c>
      <c r="K239" s="9">
        <f>MONTH(TBL_Employees[[#This Row],[Hire Date]])</f>
        <v>9</v>
      </c>
      <c r="L239" s="9" t="str">
        <f>_xlfn.SWITCH(TBL_Employees[[#This Row],[Month]],1,"JAN",2,"FEB",3,"MAR",4,"APR",5,"MAY",6,"JUN",7,"JUL",8,"AUG",9,"SEP",10,"OCT",11,"NOV",12,"DES")</f>
        <v>SEP</v>
      </c>
      <c r="M239" s="11">
        <f>YEAR(TBL_Employees[[#This Row],[Hire Date]])</f>
        <v>2018</v>
      </c>
      <c r="N239" s="2">
        <v>78938</v>
      </c>
      <c r="O239" s="2" t="str">
        <f>_xlfn.SWITCH(TRUE(),TBL_Employees[[#This Row],[Annual Salary]]&gt;140000,"HIGH INCOME",AND(TBL_Employees[[#This Row],[Annual Salary]]&gt;=70000,TBL_Employees[[#This Row],[Annual Salary]]&lt;=140000),"MIDDLE INCOME",TBL_Employees[[#This Row],[Annual Salary]]&lt;70000,"LOW INCOME")</f>
        <v>MIDDLE INCOME</v>
      </c>
      <c r="P239" s="3">
        <v>0.14000000000000001</v>
      </c>
      <c r="Q239" s="13">
        <f>TBL_Employees[[#This Row],[Bonus %]]*TBL_Employees[[#This Row],[Annual Salary]]</f>
        <v>11051.320000000002</v>
      </c>
      <c r="R239" t="s">
        <v>19</v>
      </c>
      <c r="S239" t="s">
        <v>39</v>
      </c>
      <c r="T239" s="1" t="s">
        <v>21</v>
      </c>
      <c r="U239" s="1" t="str">
        <f>IF(TBL_Employees[[#This Row],[Exit Date]]="","Employed","Resign")</f>
        <v>Employed</v>
      </c>
    </row>
    <row r="240" spans="1:21" x14ac:dyDescent="0.25">
      <c r="A240" t="s">
        <v>1724</v>
      </c>
      <c r="B240" t="s">
        <v>1725</v>
      </c>
      <c r="C240" t="s">
        <v>69</v>
      </c>
      <c r="D240" t="s">
        <v>31</v>
      </c>
      <c r="E240" t="s">
        <v>32</v>
      </c>
      <c r="F240" t="s">
        <v>28</v>
      </c>
      <c r="G240" t="s">
        <v>51</v>
      </c>
      <c r="H240">
        <v>59</v>
      </c>
      <c r="I240" s="1">
        <v>39701</v>
      </c>
      <c r="J240" s="9">
        <f>DAY(TBL_Employees[[#This Row],[Hire Date]])</f>
        <v>10</v>
      </c>
      <c r="K240" s="9">
        <f>MONTH(TBL_Employees[[#This Row],[Hire Date]])</f>
        <v>9</v>
      </c>
      <c r="L240" s="9" t="str">
        <f>_xlfn.SWITCH(TBL_Employees[[#This Row],[Month]],1,"JAN",2,"FEB",3,"MAR",4,"APR",5,"MAY",6,"JUN",7,"JUL",8,"AUG",9,"SEP",10,"OCT",11,"NOV",12,"DES")</f>
        <v>SEP</v>
      </c>
      <c r="M240" s="11">
        <f>YEAR(TBL_Employees[[#This Row],[Hire Date]])</f>
        <v>2008</v>
      </c>
      <c r="N240" s="2">
        <v>96313</v>
      </c>
      <c r="O240" s="2" t="str">
        <f>_xlfn.SWITCH(TRUE(),TBL_Employees[[#This Row],[Annual Salary]]&gt;140000,"HIGH INCOME",AND(TBL_Employees[[#This Row],[Annual Salary]]&gt;=70000,TBL_Employees[[#This Row],[Annual Salary]]&lt;=140000),"MIDDLE INCOME",TBL_Employees[[#This Row],[Annual Salary]]&lt;70000,"LOW INCOME")</f>
        <v>MIDDLE INCOME</v>
      </c>
      <c r="P240" s="3">
        <v>0</v>
      </c>
      <c r="Q240" s="13">
        <f>TBL_Employees[[#This Row],[Bonus %]]*TBL_Employees[[#This Row],[Annual Salary]]</f>
        <v>0</v>
      </c>
      <c r="R240" t="s">
        <v>19</v>
      </c>
      <c r="S240" t="s">
        <v>25</v>
      </c>
      <c r="T240" s="1" t="s">
        <v>21</v>
      </c>
      <c r="U240" s="1" t="str">
        <f>IF(TBL_Employees[[#This Row],[Exit Date]]="","Employed","Resign")</f>
        <v>Employed</v>
      </c>
    </row>
    <row r="241" spans="1:21" x14ac:dyDescent="0.25">
      <c r="A241" t="s">
        <v>1726</v>
      </c>
      <c r="B241" t="s">
        <v>1727</v>
      </c>
      <c r="C241" t="s">
        <v>40</v>
      </c>
      <c r="D241" t="s">
        <v>31</v>
      </c>
      <c r="E241" t="s">
        <v>44</v>
      </c>
      <c r="F241" t="s">
        <v>28</v>
      </c>
      <c r="G241" t="s">
        <v>18</v>
      </c>
      <c r="H241">
        <v>45</v>
      </c>
      <c r="I241" s="1">
        <v>40511</v>
      </c>
      <c r="J241" s="9">
        <f>DAY(TBL_Employees[[#This Row],[Hire Date]])</f>
        <v>29</v>
      </c>
      <c r="K241" s="9">
        <f>MONTH(TBL_Employees[[#This Row],[Hire Date]])</f>
        <v>11</v>
      </c>
      <c r="L241" s="9" t="str">
        <f>_xlfn.SWITCH(TBL_Employees[[#This Row],[Month]],1,"JAN",2,"FEB",3,"MAR",4,"APR",5,"MAY",6,"JUN",7,"JUL",8,"AUG",9,"SEP",10,"OCT",11,"NOV",12,"DES")</f>
        <v>NOV</v>
      </c>
      <c r="M241" s="11">
        <f>YEAR(TBL_Employees[[#This Row],[Hire Date]])</f>
        <v>2010</v>
      </c>
      <c r="N241" s="2">
        <v>153767</v>
      </c>
      <c r="O241" s="2" t="str">
        <f>_xlfn.SWITCH(TRUE(),TBL_Employees[[#This Row],[Annual Salary]]&gt;140000,"HIGH INCOME",AND(TBL_Employees[[#This Row],[Annual Salary]]&gt;=70000,TBL_Employees[[#This Row],[Annual Salary]]&lt;=140000),"MIDDLE INCOME",TBL_Employees[[#This Row],[Annual Salary]]&lt;70000,"LOW INCOME")</f>
        <v>HIGH INCOME</v>
      </c>
      <c r="P241" s="3">
        <v>0.27</v>
      </c>
      <c r="Q241" s="13">
        <f>TBL_Employees[[#This Row],[Bonus %]]*TBL_Employees[[#This Row],[Annual Salary]]</f>
        <v>41517.090000000004</v>
      </c>
      <c r="R241" t="s">
        <v>19</v>
      </c>
      <c r="S241" t="s">
        <v>39</v>
      </c>
      <c r="T241" s="1" t="s">
        <v>21</v>
      </c>
      <c r="U241" s="1" t="str">
        <f>IF(TBL_Employees[[#This Row],[Exit Date]]="","Employed","Resign")</f>
        <v>Employed</v>
      </c>
    </row>
    <row r="242" spans="1:21" x14ac:dyDescent="0.25">
      <c r="A242" t="s">
        <v>1729</v>
      </c>
      <c r="B242" t="s">
        <v>1730</v>
      </c>
      <c r="C242" t="s">
        <v>84</v>
      </c>
      <c r="D242" t="s">
        <v>31</v>
      </c>
      <c r="E242" t="s">
        <v>32</v>
      </c>
      <c r="F242" t="s">
        <v>17</v>
      </c>
      <c r="G242" t="s">
        <v>24</v>
      </c>
      <c r="H242">
        <v>25</v>
      </c>
      <c r="I242" s="1">
        <v>44370</v>
      </c>
      <c r="J242" s="9">
        <f>DAY(TBL_Employees[[#This Row],[Hire Date]])</f>
        <v>23</v>
      </c>
      <c r="K242" s="9">
        <f>MONTH(TBL_Employees[[#This Row],[Hire Date]])</f>
        <v>6</v>
      </c>
      <c r="L242" s="9" t="str">
        <f>_xlfn.SWITCH(TBL_Employees[[#This Row],[Month]],1,"JAN",2,"FEB",3,"MAR",4,"APR",5,"MAY",6,"JUN",7,"JUL",8,"AUG",9,"SEP",10,"OCT",11,"NOV",12,"DES")</f>
        <v>JUN</v>
      </c>
      <c r="M242" s="11">
        <f>YEAR(TBL_Employees[[#This Row],[Hire Date]])</f>
        <v>2021</v>
      </c>
      <c r="N242" s="2">
        <v>86464</v>
      </c>
      <c r="O242" s="2" t="str">
        <f>_xlfn.SWITCH(TRUE(),TBL_Employees[[#This Row],[Annual Salary]]&gt;140000,"HIGH INCOME",AND(TBL_Employees[[#This Row],[Annual Salary]]&gt;=70000,TBL_Employees[[#This Row],[Annual Salary]]&lt;=140000),"MIDDLE INCOME",TBL_Employees[[#This Row],[Annual Salary]]&lt;70000,"LOW INCOME")</f>
        <v>MIDDLE INCOME</v>
      </c>
      <c r="P242" s="3">
        <v>0</v>
      </c>
      <c r="Q242" s="13">
        <f>TBL_Employees[[#This Row],[Bonus %]]*TBL_Employees[[#This Row],[Annual Salary]]</f>
        <v>0</v>
      </c>
      <c r="R242" t="s">
        <v>33</v>
      </c>
      <c r="S242" t="s">
        <v>74</v>
      </c>
      <c r="T242" s="1" t="s">
        <v>21</v>
      </c>
      <c r="U242" s="1" t="str">
        <f>IF(TBL_Employees[[#This Row],[Exit Date]]="","Employed","Resign")</f>
        <v>Employed</v>
      </c>
    </row>
    <row r="243" spans="1:21" x14ac:dyDescent="0.25">
      <c r="A243" t="s">
        <v>1731</v>
      </c>
      <c r="B243" t="s">
        <v>1732</v>
      </c>
      <c r="C243" t="s">
        <v>84</v>
      </c>
      <c r="D243" t="s">
        <v>31</v>
      </c>
      <c r="E243" t="s">
        <v>32</v>
      </c>
      <c r="F243" t="s">
        <v>17</v>
      </c>
      <c r="G243" t="s">
        <v>51</v>
      </c>
      <c r="H243">
        <v>29</v>
      </c>
      <c r="I243" s="1">
        <v>43114</v>
      </c>
      <c r="J243" s="9">
        <f>DAY(TBL_Employees[[#This Row],[Hire Date]])</f>
        <v>14</v>
      </c>
      <c r="K243" s="9">
        <f>MONTH(TBL_Employees[[#This Row],[Hire Date]])</f>
        <v>1</v>
      </c>
      <c r="L243" s="9" t="str">
        <f>_xlfn.SWITCH(TBL_Employees[[#This Row],[Month]],1,"JAN",2,"FEB",3,"MAR",4,"APR",5,"MAY",6,"JUN",7,"JUL",8,"AUG",9,"SEP",10,"OCT",11,"NOV",12,"DES")</f>
        <v>JAN</v>
      </c>
      <c r="M243" s="11">
        <f>YEAR(TBL_Employees[[#This Row],[Hire Date]])</f>
        <v>2018</v>
      </c>
      <c r="N243" s="2">
        <v>80516</v>
      </c>
      <c r="O243" s="2" t="str">
        <f>_xlfn.SWITCH(TRUE(),TBL_Employees[[#This Row],[Annual Salary]]&gt;140000,"HIGH INCOME",AND(TBL_Employees[[#This Row],[Annual Salary]]&gt;=70000,TBL_Employees[[#This Row],[Annual Salary]]&lt;=140000),"MIDDLE INCOME",TBL_Employees[[#This Row],[Annual Salary]]&lt;70000,"LOW INCOME")</f>
        <v>MIDDLE INCOME</v>
      </c>
      <c r="P243" s="3">
        <v>0</v>
      </c>
      <c r="Q243" s="13">
        <f>TBL_Employees[[#This Row],[Bonus %]]*TBL_Employees[[#This Row],[Annual Salary]]</f>
        <v>0</v>
      </c>
      <c r="R243" t="s">
        <v>52</v>
      </c>
      <c r="S243" t="s">
        <v>53</v>
      </c>
      <c r="T243" s="1" t="s">
        <v>21</v>
      </c>
      <c r="U243" s="1" t="str">
        <f>IF(TBL_Employees[[#This Row],[Exit Date]]="","Employed","Resign")</f>
        <v>Employed</v>
      </c>
    </row>
    <row r="244" spans="1:21" x14ac:dyDescent="0.25">
      <c r="A244" t="s">
        <v>1751</v>
      </c>
      <c r="B244" t="s">
        <v>1752</v>
      </c>
      <c r="C244" t="s">
        <v>69</v>
      </c>
      <c r="D244" t="s">
        <v>31</v>
      </c>
      <c r="E244" t="s">
        <v>44</v>
      </c>
      <c r="F244" t="s">
        <v>28</v>
      </c>
      <c r="G244" t="s">
        <v>18</v>
      </c>
      <c r="H244">
        <v>54</v>
      </c>
      <c r="I244" s="1">
        <v>40517</v>
      </c>
      <c r="J244" s="9">
        <f>DAY(TBL_Employees[[#This Row],[Hire Date]])</f>
        <v>5</v>
      </c>
      <c r="K244" s="9">
        <f>MONTH(TBL_Employees[[#This Row],[Hire Date]])</f>
        <v>12</v>
      </c>
      <c r="L244" s="9" t="str">
        <f>_xlfn.SWITCH(TBL_Employees[[#This Row],[Month]],1,"JAN",2,"FEB",3,"MAR",4,"APR",5,"MAY",6,"JUN",7,"JUL",8,"AUG",9,"SEP",10,"OCT",11,"NOV",12,"DES")</f>
        <v>DES</v>
      </c>
      <c r="M244" s="11">
        <f>YEAR(TBL_Employees[[#This Row],[Hire Date]])</f>
        <v>2010</v>
      </c>
      <c r="N244" s="2">
        <v>113982</v>
      </c>
      <c r="O244" s="2" t="str">
        <f>_xlfn.SWITCH(TRUE(),TBL_Employees[[#This Row],[Annual Salary]]&gt;140000,"HIGH INCOME",AND(TBL_Employees[[#This Row],[Annual Salary]]&gt;=70000,TBL_Employees[[#This Row],[Annual Salary]]&lt;=140000),"MIDDLE INCOME",TBL_Employees[[#This Row],[Annual Salary]]&lt;70000,"LOW INCOME")</f>
        <v>MIDDLE INCOME</v>
      </c>
      <c r="P244" s="3">
        <v>0</v>
      </c>
      <c r="Q244" s="13">
        <f>TBL_Employees[[#This Row],[Bonus %]]*TBL_Employees[[#This Row],[Annual Salary]]</f>
        <v>0</v>
      </c>
      <c r="R244" t="s">
        <v>19</v>
      </c>
      <c r="S244" t="s">
        <v>63</v>
      </c>
      <c r="T244" s="1" t="s">
        <v>21</v>
      </c>
      <c r="U244" s="1" t="str">
        <f>IF(TBL_Employees[[#This Row],[Exit Date]]="","Employed","Resign")</f>
        <v>Employed</v>
      </c>
    </row>
    <row r="245" spans="1:21" x14ac:dyDescent="0.25">
      <c r="A245" t="s">
        <v>1761</v>
      </c>
      <c r="B245" t="s">
        <v>1762</v>
      </c>
      <c r="C245" t="s">
        <v>129</v>
      </c>
      <c r="D245" t="s">
        <v>31</v>
      </c>
      <c r="E245" t="s">
        <v>16</v>
      </c>
      <c r="F245" t="s">
        <v>28</v>
      </c>
      <c r="G245" t="s">
        <v>18</v>
      </c>
      <c r="H245">
        <v>59</v>
      </c>
      <c r="I245" s="1">
        <v>35153</v>
      </c>
      <c r="J245" s="9">
        <f>DAY(TBL_Employees[[#This Row],[Hire Date]])</f>
        <v>29</v>
      </c>
      <c r="K245" s="9">
        <f>MONTH(TBL_Employees[[#This Row],[Hire Date]])</f>
        <v>3</v>
      </c>
      <c r="L245" s="9" t="str">
        <f>_xlfn.SWITCH(TBL_Employees[[#This Row],[Month]],1,"JAN",2,"FEB",3,"MAR",4,"APR",5,"MAY",6,"JUN",7,"JUL",8,"AUG",9,"SEP",10,"OCT",11,"NOV",12,"DES")</f>
        <v>MAR</v>
      </c>
      <c r="M245" s="11">
        <f>YEAR(TBL_Employees[[#This Row],[Hire Date]])</f>
        <v>1996</v>
      </c>
      <c r="N245" s="2">
        <v>62605</v>
      </c>
      <c r="O245" s="2" t="str">
        <f>_xlfn.SWITCH(TRUE(),TBL_Employees[[#This Row],[Annual Salary]]&gt;140000,"HIGH INCOME",AND(TBL_Employees[[#This Row],[Annual Salary]]&gt;=70000,TBL_Employees[[#This Row],[Annual Salary]]&lt;=140000),"MIDDLE INCOME",TBL_Employees[[#This Row],[Annual Salary]]&lt;70000,"LOW INCOME")</f>
        <v>LOW INCOME</v>
      </c>
      <c r="P245" s="3">
        <v>0</v>
      </c>
      <c r="Q245" s="13">
        <f>TBL_Employees[[#This Row],[Bonus %]]*TBL_Employees[[#This Row],[Annual Salary]]</f>
        <v>0</v>
      </c>
      <c r="R245" t="s">
        <v>19</v>
      </c>
      <c r="S245" t="s">
        <v>25</v>
      </c>
      <c r="T245" s="1" t="s">
        <v>21</v>
      </c>
      <c r="U245" s="1" t="str">
        <f>IF(TBL_Employees[[#This Row],[Exit Date]]="","Employed","Resign")</f>
        <v>Employed</v>
      </c>
    </row>
    <row r="246" spans="1:21" x14ac:dyDescent="0.25">
      <c r="A246" t="s">
        <v>1775</v>
      </c>
      <c r="B246" t="s">
        <v>1776</v>
      </c>
      <c r="C246" t="s">
        <v>97</v>
      </c>
      <c r="D246" t="s">
        <v>31</v>
      </c>
      <c r="E246" t="s">
        <v>16</v>
      </c>
      <c r="F246" t="s">
        <v>28</v>
      </c>
      <c r="G246" t="s">
        <v>24</v>
      </c>
      <c r="H246">
        <v>60</v>
      </c>
      <c r="I246" s="1">
        <v>43146</v>
      </c>
      <c r="J246" s="9">
        <f>DAY(TBL_Employees[[#This Row],[Hire Date]])</f>
        <v>15</v>
      </c>
      <c r="K246" s="9">
        <f>MONTH(TBL_Employees[[#This Row],[Hire Date]])</f>
        <v>2</v>
      </c>
      <c r="L246" s="9" t="str">
        <f>_xlfn.SWITCH(TBL_Employees[[#This Row],[Month]],1,"JAN",2,"FEB",3,"MAR",4,"APR",5,"MAY",6,"JUN",7,"JUL",8,"AUG",9,"SEP",10,"OCT",11,"NOV",12,"DES")</f>
        <v>FEB</v>
      </c>
      <c r="M246" s="11">
        <f>YEAR(TBL_Employees[[#This Row],[Hire Date]])</f>
        <v>2018</v>
      </c>
      <c r="N246" s="2">
        <v>106079</v>
      </c>
      <c r="O246" s="2" t="str">
        <f>_xlfn.SWITCH(TRUE(),TBL_Employees[[#This Row],[Annual Salary]]&gt;140000,"HIGH INCOME",AND(TBL_Employees[[#This Row],[Annual Salary]]&gt;=70000,TBL_Employees[[#This Row],[Annual Salary]]&lt;=140000),"MIDDLE INCOME",TBL_Employees[[#This Row],[Annual Salary]]&lt;70000,"LOW INCOME")</f>
        <v>MIDDLE INCOME</v>
      </c>
      <c r="P246" s="3">
        <v>0.14000000000000001</v>
      </c>
      <c r="Q246" s="13">
        <f>TBL_Employees[[#This Row],[Bonus %]]*TBL_Employees[[#This Row],[Annual Salary]]</f>
        <v>14851.060000000001</v>
      </c>
      <c r="R246" t="s">
        <v>19</v>
      </c>
      <c r="S246" t="s">
        <v>25</v>
      </c>
      <c r="T246" s="1">
        <v>44295</v>
      </c>
      <c r="U246" s="1" t="str">
        <f>IF(TBL_Employees[[#This Row],[Exit Date]]="","Employed","Resign")</f>
        <v>Resign</v>
      </c>
    </row>
    <row r="247" spans="1:21" x14ac:dyDescent="0.25">
      <c r="A247" t="s">
        <v>1779</v>
      </c>
      <c r="B247" t="s">
        <v>1780</v>
      </c>
      <c r="C247" t="s">
        <v>129</v>
      </c>
      <c r="D247" t="s">
        <v>31</v>
      </c>
      <c r="E247" t="s">
        <v>36</v>
      </c>
      <c r="F247" t="s">
        <v>28</v>
      </c>
      <c r="G247" t="s">
        <v>24</v>
      </c>
      <c r="H247">
        <v>64</v>
      </c>
      <c r="I247" s="1">
        <v>43527</v>
      </c>
      <c r="J247" s="9">
        <f>DAY(TBL_Employees[[#This Row],[Hire Date]])</f>
        <v>3</v>
      </c>
      <c r="K247" s="9">
        <f>MONTH(TBL_Employees[[#This Row],[Hire Date]])</f>
        <v>3</v>
      </c>
      <c r="L247" s="9" t="str">
        <f>_xlfn.SWITCH(TBL_Employees[[#This Row],[Month]],1,"JAN",2,"FEB",3,"MAR",4,"APR",5,"MAY",6,"JUN",7,"JUL",8,"AUG",9,"SEP",10,"OCT",11,"NOV",12,"DES")</f>
        <v>MAR</v>
      </c>
      <c r="M247" s="11">
        <f>YEAR(TBL_Employees[[#This Row],[Hire Date]])</f>
        <v>2019</v>
      </c>
      <c r="N247" s="2">
        <v>67114</v>
      </c>
      <c r="O247" s="2" t="str">
        <f>_xlfn.SWITCH(TRUE(),TBL_Employees[[#This Row],[Annual Salary]]&gt;140000,"HIGH INCOME",AND(TBL_Employees[[#This Row],[Annual Salary]]&gt;=70000,TBL_Employees[[#This Row],[Annual Salary]]&lt;=140000),"MIDDLE INCOME",TBL_Employees[[#This Row],[Annual Salary]]&lt;70000,"LOW INCOME")</f>
        <v>LOW INCOME</v>
      </c>
      <c r="P247" s="3">
        <v>0</v>
      </c>
      <c r="Q247" s="13">
        <f>TBL_Employees[[#This Row],[Bonus %]]*TBL_Employees[[#This Row],[Annual Salary]]</f>
        <v>0</v>
      </c>
      <c r="R247" t="s">
        <v>19</v>
      </c>
      <c r="S247" t="s">
        <v>39</v>
      </c>
      <c r="T247" s="1" t="s">
        <v>21</v>
      </c>
      <c r="U247" s="1" t="str">
        <f>IF(TBL_Employees[[#This Row],[Exit Date]]="","Employed","Resign")</f>
        <v>Employed</v>
      </c>
    </row>
    <row r="248" spans="1:21" x14ac:dyDescent="0.25">
      <c r="A248" t="s">
        <v>1472</v>
      </c>
      <c r="B248" t="s">
        <v>1797</v>
      </c>
      <c r="C248" t="s">
        <v>84</v>
      </c>
      <c r="D248" t="s">
        <v>31</v>
      </c>
      <c r="E248" t="s">
        <v>32</v>
      </c>
      <c r="F248" t="s">
        <v>17</v>
      </c>
      <c r="G248" t="s">
        <v>51</v>
      </c>
      <c r="H248">
        <v>47</v>
      </c>
      <c r="I248" s="1">
        <v>43375</v>
      </c>
      <c r="J248" s="9">
        <f>DAY(TBL_Employees[[#This Row],[Hire Date]])</f>
        <v>2</v>
      </c>
      <c r="K248" s="9">
        <f>MONTH(TBL_Employees[[#This Row],[Hire Date]])</f>
        <v>10</v>
      </c>
      <c r="L248" s="9" t="str">
        <f>_xlfn.SWITCH(TBL_Employees[[#This Row],[Month]],1,"JAN",2,"FEB",3,"MAR",4,"APR",5,"MAY",6,"JUN",7,"JUL",8,"AUG",9,"SEP",10,"OCT",11,"NOV",12,"DES")</f>
        <v>OCT</v>
      </c>
      <c r="M248" s="11">
        <f>YEAR(TBL_Employees[[#This Row],[Hire Date]])</f>
        <v>2018</v>
      </c>
      <c r="N248" s="2">
        <v>111404</v>
      </c>
      <c r="O248" s="2" t="str">
        <f>_xlfn.SWITCH(TRUE(),TBL_Employees[[#This Row],[Annual Salary]]&gt;140000,"HIGH INCOME",AND(TBL_Employees[[#This Row],[Annual Salary]]&gt;=70000,TBL_Employees[[#This Row],[Annual Salary]]&lt;=140000),"MIDDLE INCOME",TBL_Employees[[#This Row],[Annual Salary]]&lt;70000,"LOW INCOME")</f>
        <v>MIDDLE INCOME</v>
      </c>
      <c r="P248" s="3">
        <v>0</v>
      </c>
      <c r="Q248" s="13">
        <f>TBL_Employees[[#This Row],[Bonus %]]*TBL_Employees[[#This Row],[Annual Salary]]</f>
        <v>0</v>
      </c>
      <c r="R248" t="s">
        <v>52</v>
      </c>
      <c r="S248" t="s">
        <v>66</v>
      </c>
      <c r="T248" s="1" t="s">
        <v>21</v>
      </c>
      <c r="U248" s="1" t="str">
        <f>IF(TBL_Employees[[#This Row],[Exit Date]]="","Employed","Resign")</f>
        <v>Employed</v>
      </c>
    </row>
    <row r="249" spans="1:21" x14ac:dyDescent="0.25">
      <c r="A249" t="s">
        <v>214</v>
      </c>
      <c r="B249" t="s">
        <v>1828</v>
      </c>
      <c r="C249" t="s">
        <v>97</v>
      </c>
      <c r="D249" t="s">
        <v>31</v>
      </c>
      <c r="E249" t="s">
        <v>16</v>
      </c>
      <c r="F249" t="s">
        <v>28</v>
      </c>
      <c r="G249" t="s">
        <v>24</v>
      </c>
      <c r="H249">
        <v>57</v>
      </c>
      <c r="I249" s="1">
        <v>33612</v>
      </c>
      <c r="J249" s="9">
        <f>DAY(TBL_Employees[[#This Row],[Hire Date]])</f>
        <v>9</v>
      </c>
      <c r="K249" s="9">
        <f>MONTH(TBL_Employees[[#This Row],[Hire Date]])</f>
        <v>1</v>
      </c>
      <c r="L249" s="9" t="str">
        <f>_xlfn.SWITCH(TBL_Employees[[#This Row],[Month]],1,"JAN",2,"FEB",3,"MAR",4,"APR",5,"MAY",6,"JUN",7,"JUL",8,"AUG",9,"SEP",10,"OCT",11,"NOV",12,"DES")</f>
        <v>JAN</v>
      </c>
      <c r="M249" s="11">
        <f>YEAR(TBL_Employees[[#This Row],[Hire Date]])</f>
        <v>1992</v>
      </c>
      <c r="N249" s="2">
        <v>111299</v>
      </c>
      <c r="O249" s="2" t="str">
        <f>_xlfn.SWITCH(TRUE(),TBL_Employees[[#This Row],[Annual Salary]]&gt;140000,"HIGH INCOME",AND(TBL_Employees[[#This Row],[Annual Salary]]&gt;=70000,TBL_Employees[[#This Row],[Annual Salary]]&lt;=140000),"MIDDLE INCOME",TBL_Employees[[#This Row],[Annual Salary]]&lt;70000,"LOW INCOME")</f>
        <v>MIDDLE INCOME</v>
      </c>
      <c r="P249" s="3">
        <v>0.12</v>
      </c>
      <c r="Q249" s="13">
        <f>TBL_Employees[[#This Row],[Bonus %]]*TBL_Employees[[#This Row],[Annual Salary]]</f>
        <v>13355.88</v>
      </c>
      <c r="R249" t="s">
        <v>19</v>
      </c>
      <c r="S249" t="s">
        <v>45</v>
      </c>
      <c r="T249" s="1" t="s">
        <v>21</v>
      </c>
      <c r="U249" s="1" t="str">
        <f>IF(TBL_Employees[[#This Row],[Exit Date]]="","Employed","Resign")</f>
        <v>Employed</v>
      </c>
    </row>
    <row r="250" spans="1:21" x14ac:dyDescent="0.25">
      <c r="A250" t="s">
        <v>1841</v>
      </c>
      <c r="B250" t="s">
        <v>1842</v>
      </c>
      <c r="C250" t="s">
        <v>84</v>
      </c>
      <c r="D250" t="s">
        <v>31</v>
      </c>
      <c r="E250" t="s">
        <v>16</v>
      </c>
      <c r="F250" t="s">
        <v>17</v>
      </c>
      <c r="G250" t="s">
        <v>24</v>
      </c>
      <c r="H250">
        <v>59</v>
      </c>
      <c r="I250" s="1">
        <v>36990</v>
      </c>
      <c r="J250" s="9">
        <f>DAY(TBL_Employees[[#This Row],[Hire Date]])</f>
        <v>9</v>
      </c>
      <c r="K250" s="9">
        <f>MONTH(TBL_Employees[[#This Row],[Hire Date]])</f>
        <v>4</v>
      </c>
      <c r="L250" s="9" t="str">
        <f>_xlfn.SWITCH(TBL_Employees[[#This Row],[Month]],1,"JAN",2,"FEB",3,"MAR",4,"APR",5,"MAY",6,"JUN",7,"JUL",8,"AUG",9,"SEP",10,"OCT",11,"NOV",12,"DES")</f>
        <v>APR</v>
      </c>
      <c r="M250" s="11">
        <f>YEAR(TBL_Employees[[#This Row],[Hire Date]])</f>
        <v>2001</v>
      </c>
      <c r="N250" s="2">
        <v>119699</v>
      </c>
      <c r="O250" s="2" t="str">
        <f>_xlfn.SWITCH(TRUE(),TBL_Employees[[#This Row],[Annual Salary]]&gt;140000,"HIGH INCOME",AND(TBL_Employees[[#This Row],[Annual Salary]]&gt;=70000,TBL_Employees[[#This Row],[Annual Salary]]&lt;=140000),"MIDDLE INCOME",TBL_Employees[[#This Row],[Annual Salary]]&lt;70000,"LOW INCOME")</f>
        <v>MIDDLE INCOME</v>
      </c>
      <c r="P250" s="3">
        <v>0</v>
      </c>
      <c r="Q250" s="13">
        <f>TBL_Employees[[#This Row],[Bonus %]]*TBL_Employees[[#This Row],[Annual Salary]]</f>
        <v>0</v>
      </c>
      <c r="R250" t="s">
        <v>33</v>
      </c>
      <c r="S250" t="s">
        <v>74</v>
      </c>
      <c r="T250" s="1" t="s">
        <v>21</v>
      </c>
      <c r="U250" s="1" t="str">
        <f>IF(TBL_Employees[[#This Row],[Exit Date]]="","Employed","Resign")</f>
        <v>Employed</v>
      </c>
    </row>
    <row r="251" spans="1:21" x14ac:dyDescent="0.25">
      <c r="A251" t="s">
        <v>206</v>
      </c>
      <c r="B251" t="s">
        <v>1858</v>
      </c>
      <c r="C251" t="s">
        <v>97</v>
      </c>
      <c r="D251" t="s">
        <v>31</v>
      </c>
      <c r="E251" t="s">
        <v>44</v>
      </c>
      <c r="F251" t="s">
        <v>28</v>
      </c>
      <c r="G251" t="s">
        <v>51</v>
      </c>
      <c r="H251">
        <v>32</v>
      </c>
      <c r="I251" s="1">
        <v>44478</v>
      </c>
      <c r="J251" s="9">
        <f>DAY(TBL_Employees[[#This Row],[Hire Date]])</f>
        <v>9</v>
      </c>
      <c r="K251" s="9">
        <f>MONTH(TBL_Employees[[#This Row],[Hire Date]])</f>
        <v>10</v>
      </c>
      <c r="L251" s="9" t="str">
        <f>_xlfn.SWITCH(TBL_Employees[[#This Row],[Month]],1,"JAN",2,"FEB",3,"MAR",4,"APR",5,"MAY",6,"JUN",7,"JUL",8,"AUG",9,"SEP",10,"OCT",11,"NOV",12,"DES")</f>
        <v>OCT</v>
      </c>
      <c r="M251" s="11">
        <f>YEAR(TBL_Employees[[#This Row],[Hire Date]])</f>
        <v>2021</v>
      </c>
      <c r="N251" s="2">
        <v>102298</v>
      </c>
      <c r="O251" s="2" t="str">
        <f>_xlfn.SWITCH(TRUE(),TBL_Employees[[#This Row],[Annual Salary]]&gt;140000,"HIGH INCOME",AND(TBL_Employees[[#This Row],[Annual Salary]]&gt;=70000,TBL_Employees[[#This Row],[Annual Salary]]&lt;=140000),"MIDDLE INCOME",TBL_Employees[[#This Row],[Annual Salary]]&lt;70000,"LOW INCOME")</f>
        <v>MIDDLE INCOME</v>
      </c>
      <c r="P251" s="3">
        <v>0.13</v>
      </c>
      <c r="Q251" s="13">
        <f>TBL_Employees[[#This Row],[Bonus %]]*TBL_Employees[[#This Row],[Annual Salary]]</f>
        <v>13298.74</v>
      </c>
      <c r="R251" t="s">
        <v>52</v>
      </c>
      <c r="S251" t="s">
        <v>66</v>
      </c>
      <c r="T251" s="1" t="s">
        <v>21</v>
      </c>
      <c r="U251" s="1" t="str">
        <f>IF(TBL_Employees[[#This Row],[Exit Date]]="","Employed","Resign")</f>
        <v>Employed</v>
      </c>
    </row>
    <row r="252" spans="1:21" x14ac:dyDescent="0.25">
      <c r="A252" t="s">
        <v>1881</v>
      </c>
      <c r="B252" t="s">
        <v>1882</v>
      </c>
      <c r="C252" t="s">
        <v>86</v>
      </c>
      <c r="D252" t="s">
        <v>31</v>
      </c>
      <c r="E252" t="s">
        <v>44</v>
      </c>
      <c r="F252" t="s">
        <v>28</v>
      </c>
      <c r="G252" t="s">
        <v>24</v>
      </c>
      <c r="H252">
        <v>25</v>
      </c>
      <c r="I252" s="1">
        <v>44385</v>
      </c>
      <c r="J252" s="9">
        <f>DAY(TBL_Employees[[#This Row],[Hire Date]])</f>
        <v>8</v>
      </c>
      <c r="K252" s="9">
        <f>MONTH(TBL_Employees[[#This Row],[Hire Date]])</f>
        <v>7</v>
      </c>
      <c r="L252" s="9" t="str">
        <f>_xlfn.SWITCH(TBL_Employees[[#This Row],[Month]],1,"JAN",2,"FEB",3,"MAR",4,"APR",5,"MAY",6,"JUN",7,"JUL",8,"AUG",9,"SEP",10,"OCT",11,"NOV",12,"DES")</f>
        <v>JUL</v>
      </c>
      <c r="M252" s="11">
        <f>YEAR(TBL_Employees[[#This Row],[Hire Date]])</f>
        <v>2021</v>
      </c>
      <c r="N252" s="2">
        <v>67275</v>
      </c>
      <c r="O252" s="2" t="str">
        <f>_xlfn.SWITCH(TRUE(),TBL_Employees[[#This Row],[Annual Salary]]&gt;140000,"HIGH INCOME",AND(TBL_Employees[[#This Row],[Annual Salary]]&gt;=70000,TBL_Employees[[#This Row],[Annual Salary]]&lt;=140000),"MIDDLE INCOME",TBL_Employees[[#This Row],[Annual Salary]]&lt;70000,"LOW INCOME")</f>
        <v>LOW INCOME</v>
      </c>
      <c r="P252" s="3">
        <v>0</v>
      </c>
      <c r="Q252" s="13">
        <f>TBL_Employees[[#This Row],[Bonus %]]*TBL_Employees[[#This Row],[Annual Salary]]</f>
        <v>0</v>
      </c>
      <c r="R252" t="s">
        <v>19</v>
      </c>
      <c r="S252" t="s">
        <v>29</v>
      </c>
      <c r="T252" s="1" t="s">
        <v>21</v>
      </c>
      <c r="U252" s="1" t="str">
        <f>IF(TBL_Employees[[#This Row],[Exit Date]]="","Employed","Resign")</f>
        <v>Employed</v>
      </c>
    </row>
    <row r="253" spans="1:21" x14ac:dyDescent="0.25">
      <c r="A253" t="s">
        <v>1923</v>
      </c>
      <c r="B253" t="s">
        <v>1924</v>
      </c>
      <c r="C253" t="s">
        <v>86</v>
      </c>
      <c r="D253" t="s">
        <v>31</v>
      </c>
      <c r="E253" t="s">
        <v>16</v>
      </c>
      <c r="F253" t="s">
        <v>17</v>
      </c>
      <c r="G253" t="s">
        <v>24</v>
      </c>
      <c r="H253">
        <v>37</v>
      </c>
      <c r="I253" s="1">
        <v>43898</v>
      </c>
      <c r="J253" s="9">
        <f>DAY(TBL_Employees[[#This Row],[Hire Date]])</f>
        <v>8</v>
      </c>
      <c r="K253" s="9">
        <f>MONTH(TBL_Employees[[#This Row],[Hire Date]])</f>
        <v>3</v>
      </c>
      <c r="L253" s="9" t="str">
        <f>_xlfn.SWITCH(TBL_Employees[[#This Row],[Month]],1,"JAN",2,"FEB",3,"MAR",4,"APR",5,"MAY",6,"JUN",7,"JUL",8,"AUG",9,"SEP",10,"OCT",11,"NOV",12,"DES")</f>
        <v>MAR</v>
      </c>
      <c r="M253" s="11">
        <f>YEAR(TBL_Employees[[#This Row],[Hire Date]])</f>
        <v>2020</v>
      </c>
      <c r="N253" s="2">
        <v>80659</v>
      </c>
      <c r="O253" s="2" t="str">
        <f>_xlfn.SWITCH(TRUE(),TBL_Employees[[#This Row],[Annual Salary]]&gt;140000,"HIGH INCOME",AND(TBL_Employees[[#This Row],[Annual Salary]]&gt;=70000,TBL_Employees[[#This Row],[Annual Salary]]&lt;=140000),"MIDDLE INCOME",TBL_Employees[[#This Row],[Annual Salary]]&lt;70000,"LOW INCOME")</f>
        <v>MIDDLE INCOME</v>
      </c>
      <c r="P253" s="3">
        <v>0</v>
      </c>
      <c r="Q253" s="13">
        <f>TBL_Employees[[#This Row],[Bonus %]]*TBL_Employees[[#This Row],[Annual Salary]]</f>
        <v>0</v>
      </c>
      <c r="R253" t="s">
        <v>19</v>
      </c>
      <c r="S253" t="s">
        <v>39</v>
      </c>
      <c r="T253" s="1" t="s">
        <v>21</v>
      </c>
      <c r="U253" s="1" t="str">
        <f>IF(TBL_Employees[[#This Row],[Exit Date]]="","Employed","Resign")</f>
        <v>Employed</v>
      </c>
    </row>
    <row r="254" spans="1:21" x14ac:dyDescent="0.25">
      <c r="A254" t="s">
        <v>1942</v>
      </c>
      <c r="B254" t="s">
        <v>1943</v>
      </c>
      <c r="C254" t="s">
        <v>84</v>
      </c>
      <c r="D254" t="s">
        <v>31</v>
      </c>
      <c r="E254" t="s">
        <v>44</v>
      </c>
      <c r="F254" t="s">
        <v>17</v>
      </c>
      <c r="G254" t="s">
        <v>24</v>
      </c>
      <c r="H254">
        <v>37</v>
      </c>
      <c r="I254" s="1">
        <v>41318</v>
      </c>
      <c r="J254" s="9">
        <f>DAY(TBL_Employees[[#This Row],[Hire Date]])</f>
        <v>13</v>
      </c>
      <c r="K254" s="9">
        <f>MONTH(TBL_Employees[[#This Row],[Hire Date]])</f>
        <v>2</v>
      </c>
      <c r="L254" s="9" t="str">
        <f>_xlfn.SWITCH(TBL_Employees[[#This Row],[Month]],1,"JAN",2,"FEB",3,"MAR",4,"APR",5,"MAY",6,"JUN",7,"JUL",8,"AUG",9,"SEP",10,"OCT",11,"NOV",12,"DES")</f>
        <v>FEB</v>
      </c>
      <c r="M254" s="11">
        <f>YEAR(TBL_Employees[[#This Row],[Hire Date]])</f>
        <v>2013</v>
      </c>
      <c r="N254" s="2">
        <v>124827</v>
      </c>
      <c r="O254" s="2" t="str">
        <f>_xlfn.SWITCH(TRUE(),TBL_Employees[[#This Row],[Annual Salary]]&gt;140000,"HIGH INCOME",AND(TBL_Employees[[#This Row],[Annual Salary]]&gt;=70000,TBL_Employees[[#This Row],[Annual Salary]]&lt;=140000),"MIDDLE INCOME",TBL_Employees[[#This Row],[Annual Salary]]&lt;70000,"LOW INCOME")</f>
        <v>MIDDLE INCOME</v>
      </c>
      <c r="P254" s="3">
        <v>0</v>
      </c>
      <c r="Q254" s="13">
        <f>TBL_Employees[[#This Row],[Bonus %]]*TBL_Employees[[#This Row],[Annual Salary]]</f>
        <v>0</v>
      </c>
      <c r="R254" t="s">
        <v>33</v>
      </c>
      <c r="S254" t="s">
        <v>60</v>
      </c>
      <c r="T254" s="1" t="s">
        <v>21</v>
      </c>
      <c r="U254" s="1" t="str">
        <f>IF(TBL_Employees[[#This Row],[Exit Date]]="","Employed","Resign")</f>
        <v>Employed</v>
      </c>
    </row>
    <row r="255" spans="1:21" x14ac:dyDescent="0.25">
      <c r="A255" t="s">
        <v>1959</v>
      </c>
      <c r="B255" t="s">
        <v>1960</v>
      </c>
      <c r="C255" t="s">
        <v>129</v>
      </c>
      <c r="D255" t="s">
        <v>31</v>
      </c>
      <c r="E255" t="s">
        <v>32</v>
      </c>
      <c r="F255" t="s">
        <v>17</v>
      </c>
      <c r="G255" t="s">
        <v>24</v>
      </c>
      <c r="H255">
        <v>45</v>
      </c>
      <c r="I255" s="1">
        <v>40967</v>
      </c>
      <c r="J255" s="9">
        <f>DAY(TBL_Employees[[#This Row],[Hire Date]])</f>
        <v>28</v>
      </c>
      <c r="K255" s="9">
        <f>MONTH(TBL_Employees[[#This Row],[Hire Date]])</f>
        <v>2</v>
      </c>
      <c r="L255" s="9" t="str">
        <f>_xlfn.SWITCH(TBL_Employees[[#This Row],[Month]],1,"JAN",2,"FEB",3,"MAR",4,"APR",5,"MAY",6,"JUN",7,"JUL",8,"AUG",9,"SEP",10,"OCT",11,"NOV",12,"DES")</f>
        <v>FEB</v>
      </c>
      <c r="M255" s="11">
        <f>YEAR(TBL_Employees[[#This Row],[Hire Date]])</f>
        <v>2012</v>
      </c>
      <c r="N255" s="2">
        <v>89659</v>
      </c>
      <c r="O255" s="2" t="str">
        <f>_xlfn.SWITCH(TRUE(),TBL_Employees[[#This Row],[Annual Salary]]&gt;140000,"HIGH INCOME",AND(TBL_Employees[[#This Row],[Annual Salary]]&gt;=70000,TBL_Employees[[#This Row],[Annual Salary]]&lt;=140000),"MIDDLE INCOME",TBL_Employees[[#This Row],[Annual Salary]]&lt;70000,"LOW INCOME")</f>
        <v>MIDDLE INCOME</v>
      </c>
      <c r="P255" s="3">
        <v>0</v>
      </c>
      <c r="Q255" s="13">
        <f>TBL_Employees[[#This Row],[Bonus %]]*TBL_Employees[[#This Row],[Annual Salary]]</f>
        <v>0</v>
      </c>
      <c r="R255" t="s">
        <v>33</v>
      </c>
      <c r="S255" t="s">
        <v>60</v>
      </c>
      <c r="T255" s="1" t="s">
        <v>21</v>
      </c>
      <c r="U255" s="1" t="str">
        <f>IF(TBL_Employees[[#This Row],[Exit Date]]="","Employed","Resign")</f>
        <v>Employed</v>
      </c>
    </row>
    <row r="256" spans="1:21" x14ac:dyDescent="0.25">
      <c r="A256" t="s">
        <v>57</v>
      </c>
      <c r="B256" t="s">
        <v>414</v>
      </c>
      <c r="C256" t="s">
        <v>40</v>
      </c>
      <c r="D256" t="s">
        <v>15</v>
      </c>
      <c r="E256" t="s">
        <v>44</v>
      </c>
      <c r="F256" t="s">
        <v>17</v>
      </c>
      <c r="G256" t="s">
        <v>18</v>
      </c>
      <c r="H256">
        <v>50</v>
      </c>
      <c r="I256" s="1">
        <v>39016</v>
      </c>
      <c r="J256" s="9">
        <f>DAY(TBL_Employees[[#This Row],[Hire Date]])</f>
        <v>26</v>
      </c>
      <c r="K256" s="9">
        <f>MONTH(TBL_Employees[[#This Row],[Hire Date]])</f>
        <v>10</v>
      </c>
      <c r="L256" s="9" t="str">
        <f>_xlfn.SWITCH(TBL_Employees[[#This Row],[Month]],1,"JAN",2,"FEB",3,"MAR",4,"APR",5,"MAY",6,"JUN",7,"JUL",8,"AUG",9,"SEP",10,"OCT",11,"NOV",12,"DES")</f>
        <v>OCT</v>
      </c>
      <c r="M256" s="11">
        <f>YEAR(TBL_Employees[[#This Row],[Hire Date]])</f>
        <v>2006</v>
      </c>
      <c r="N256" s="2">
        <v>163099</v>
      </c>
      <c r="O256" s="2" t="str">
        <f>_xlfn.SWITCH(TRUE(),TBL_Employees[[#This Row],[Annual Salary]]&gt;140000,"HIGH INCOME",AND(TBL_Employees[[#This Row],[Annual Salary]]&gt;=70000,TBL_Employees[[#This Row],[Annual Salary]]&lt;=140000),"MIDDLE INCOME",TBL_Employees[[#This Row],[Annual Salary]]&lt;70000,"LOW INCOME")</f>
        <v>HIGH INCOME</v>
      </c>
      <c r="P256" s="3">
        <v>0.2</v>
      </c>
      <c r="Q256" s="13">
        <f>TBL_Employees[[#This Row],[Bonus %]]*TBL_Employees[[#This Row],[Annual Salary]]</f>
        <v>32619.800000000003</v>
      </c>
      <c r="R256" t="s">
        <v>19</v>
      </c>
      <c r="S256" t="s">
        <v>20</v>
      </c>
      <c r="T256" s="1" t="s">
        <v>21</v>
      </c>
      <c r="U256" s="1" t="str">
        <f>IF(TBL_Employees[[#This Row],[Exit Date]]="","Employed","Resign")</f>
        <v>Employed</v>
      </c>
    </row>
    <row r="257" spans="1:21" x14ac:dyDescent="0.25">
      <c r="A257" t="s">
        <v>362</v>
      </c>
      <c r="B257" t="s">
        <v>416</v>
      </c>
      <c r="C257" t="s">
        <v>42</v>
      </c>
      <c r="D257" t="s">
        <v>15</v>
      </c>
      <c r="E257" t="s">
        <v>36</v>
      </c>
      <c r="F257" t="s">
        <v>28</v>
      </c>
      <c r="G257" t="s">
        <v>24</v>
      </c>
      <c r="H257">
        <v>55</v>
      </c>
      <c r="I257" s="1">
        <v>35023</v>
      </c>
      <c r="J257" s="9">
        <f>DAY(TBL_Employees[[#This Row],[Hire Date]])</f>
        <v>20</v>
      </c>
      <c r="K257" s="9">
        <f>MONTH(TBL_Employees[[#This Row],[Hire Date]])</f>
        <v>11</v>
      </c>
      <c r="L257" s="9" t="str">
        <f>_xlfn.SWITCH(TBL_Employees[[#This Row],[Month]],1,"JAN",2,"FEB",3,"MAR",4,"APR",5,"MAY",6,"JUN",7,"JUL",8,"AUG",9,"SEP",10,"OCT",11,"NOV",12,"DES")</f>
        <v>NOV</v>
      </c>
      <c r="M257" s="11">
        <f>YEAR(TBL_Employees[[#This Row],[Hire Date]])</f>
        <v>1995</v>
      </c>
      <c r="N257" s="2">
        <v>95409</v>
      </c>
      <c r="O257" s="2" t="str">
        <f>_xlfn.SWITCH(TRUE(),TBL_Employees[[#This Row],[Annual Salary]]&gt;140000,"HIGH INCOME",AND(TBL_Employees[[#This Row],[Annual Salary]]&gt;=70000,TBL_Employees[[#This Row],[Annual Salary]]&lt;=140000),"MIDDLE INCOME",TBL_Employees[[#This Row],[Annual Salary]]&lt;70000,"LOW INCOME")</f>
        <v>MIDDLE INCOME</v>
      </c>
      <c r="P257" s="3">
        <v>0</v>
      </c>
      <c r="Q257" s="13">
        <f>TBL_Employees[[#This Row],[Bonus %]]*TBL_Employees[[#This Row],[Annual Salary]]</f>
        <v>0</v>
      </c>
      <c r="R257" t="s">
        <v>19</v>
      </c>
      <c r="S257" t="s">
        <v>39</v>
      </c>
      <c r="T257" s="1" t="s">
        <v>21</v>
      </c>
      <c r="U257" s="1" t="str">
        <f>IF(TBL_Employees[[#This Row],[Exit Date]]="","Employed","Resign")</f>
        <v>Employed</v>
      </c>
    </row>
    <row r="258" spans="1:21" x14ac:dyDescent="0.25">
      <c r="A258" t="s">
        <v>296</v>
      </c>
      <c r="B258" t="s">
        <v>419</v>
      </c>
      <c r="C258" t="s">
        <v>68</v>
      </c>
      <c r="D258" t="s">
        <v>15</v>
      </c>
      <c r="E258" t="s">
        <v>36</v>
      </c>
      <c r="F258" t="s">
        <v>28</v>
      </c>
      <c r="G258" t="s">
        <v>47</v>
      </c>
      <c r="H258">
        <v>25</v>
      </c>
      <c r="I258" s="1">
        <v>43967</v>
      </c>
      <c r="J258" s="9">
        <f>DAY(TBL_Employees[[#This Row],[Hire Date]])</f>
        <v>16</v>
      </c>
      <c r="K258" s="9">
        <f>MONTH(TBL_Employees[[#This Row],[Hire Date]])</f>
        <v>5</v>
      </c>
      <c r="L258" s="9" t="str">
        <f>_xlfn.SWITCH(TBL_Employees[[#This Row],[Month]],1,"JAN",2,"FEB",3,"MAR",4,"APR",5,"MAY",6,"JUN",7,"JUL",8,"AUG",9,"SEP",10,"OCT",11,"NOV",12,"DES")</f>
        <v>MAY</v>
      </c>
      <c r="M258" s="11">
        <f>YEAR(TBL_Employees[[#This Row],[Hire Date]])</f>
        <v>2020</v>
      </c>
      <c r="N258" s="2">
        <v>41336</v>
      </c>
      <c r="O258" s="2" t="str">
        <f>_xlfn.SWITCH(TRUE(),TBL_Employees[[#This Row],[Annual Salary]]&gt;140000,"HIGH INCOME",AND(TBL_Employees[[#This Row],[Annual Salary]]&gt;=70000,TBL_Employees[[#This Row],[Annual Salary]]&lt;=140000),"MIDDLE INCOME",TBL_Employees[[#This Row],[Annual Salary]]&lt;70000,"LOW INCOME")</f>
        <v>LOW INCOME</v>
      </c>
      <c r="P258" s="3">
        <v>0</v>
      </c>
      <c r="Q258" s="13">
        <f>TBL_Employees[[#This Row],[Bonus %]]*TBL_Employees[[#This Row],[Annual Salary]]</f>
        <v>0</v>
      </c>
      <c r="R258" t="s">
        <v>19</v>
      </c>
      <c r="S258" t="s">
        <v>45</v>
      </c>
      <c r="T258" s="1">
        <v>44336</v>
      </c>
      <c r="U258" s="1" t="str">
        <f>IF(TBL_Employees[[#This Row],[Exit Date]]="","Employed","Resign")</f>
        <v>Resign</v>
      </c>
    </row>
    <row r="259" spans="1:21" x14ac:dyDescent="0.25">
      <c r="A259" t="s">
        <v>422</v>
      </c>
      <c r="B259" t="s">
        <v>423</v>
      </c>
      <c r="C259" t="s">
        <v>42</v>
      </c>
      <c r="D259" t="s">
        <v>15</v>
      </c>
      <c r="E259" t="s">
        <v>44</v>
      </c>
      <c r="F259" t="s">
        <v>17</v>
      </c>
      <c r="G259" t="s">
        <v>18</v>
      </c>
      <c r="H259">
        <v>34</v>
      </c>
      <c r="I259" s="1">
        <v>43264</v>
      </c>
      <c r="J259" s="9">
        <f>DAY(TBL_Employees[[#This Row],[Hire Date]])</f>
        <v>13</v>
      </c>
      <c r="K259" s="9">
        <f>MONTH(TBL_Employees[[#This Row],[Hire Date]])</f>
        <v>6</v>
      </c>
      <c r="L259" s="9" t="str">
        <f>_xlfn.SWITCH(TBL_Employees[[#This Row],[Month]],1,"JAN",2,"FEB",3,"MAR",4,"APR",5,"MAY",6,"JUN",7,"JUL",8,"AUG",9,"SEP",10,"OCT",11,"NOV",12,"DES")</f>
        <v>JUN</v>
      </c>
      <c r="M259" s="11">
        <f>YEAR(TBL_Employees[[#This Row],[Hire Date]])</f>
        <v>2018</v>
      </c>
      <c r="N259" s="2">
        <v>77203</v>
      </c>
      <c r="O259" s="2" t="str">
        <f>_xlfn.SWITCH(TRUE(),TBL_Employees[[#This Row],[Annual Salary]]&gt;140000,"HIGH INCOME",AND(TBL_Employees[[#This Row],[Annual Salary]]&gt;=70000,TBL_Employees[[#This Row],[Annual Salary]]&lt;=140000),"MIDDLE INCOME",TBL_Employees[[#This Row],[Annual Salary]]&lt;70000,"LOW INCOME")</f>
        <v>MIDDLE INCOME</v>
      </c>
      <c r="P259" s="3">
        <v>0</v>
      </c>
      <c r="Q259" s="13">
        <f>TBL_Employees[[#This Row],[Bonus %]]*TBL_Employees[[#This Row],[Annual Salary]]</f>
        <v>0</v>
      </c>
      <c r="R259" t="s">
        <v>19</v>
      </c>
      <c r="S259" t="s">
        <v>20</v>
      </c>
      <c r="T259" s="1" t="s">
        <v>21</v>
      </c>
      <c r="U259" s="1" t="str">
        <f>IF(TBL_Employees[[#This Row],[Exit Date]]="","Employed","Resign")</f>
        <v>Employed</v>
      </c>
    </row>
    <row r="260" spans="1:21" x14ac:dyDescent="0.25">
      <c r="A260" t="s">
        <v>428</v>
      </c>
      <c r="B260" t="s">
        <v>429</v>
      </c>
      <c r="C260" t="s">
        <v>61</v>
      </c>
      <c r="D260" t="s">
        <v>15</v>
      </c>
      <c r="E260" t="s">
        <v>16</v>
      </c>
      <c r="F260" t="s">
        <v>17</v>
      </c>
      <c r="G260" t="s">
        <v>24</v>
      </c>
      <c r="H260">
        <v>51</v>
      </c>
      <c r="I260" s="1">
        <v>44357</v>
      </c>
      <c r="J260" s="9">
        <f>DAY(TBL_Employees[[#This Row],[Hire Date]])</f>
        <v>10</v>
      </c>
      <c r="K260" s="9">
        <f>MONTH(TBL_Employees[[#This Row],[Hire Date]])</f>
        <v>6</v>
      </c>
      <c r="L260" s="9" t="str">
        <f>_xlfn.SWITCH(TBL_Employees[[#This Row],[Month]],1,"JAN",2,"FEB",3,"MAR",4,"APR",5,"MAY",6,"JUN",7,"JUL",8,"AUG",9,"SEP",10,"OCT",11,"NOV",12,"DES")</f>
        <v>JUN</v>
      </c>
      <c r="M260" s="11">
        <f>YEAR(TBL_Employees[[#This Row],[Hire Date]])</f>
        <v>2021</v>
      </c>
      <c r="N260" s="2">
        <v>146742</v>
      </c>
      <c r="O260" s="2" t="str">
        <f>_xlfn.SWITCH(TRUE(),TBL_Employees[[#This Row],[Annual Salary]]&gt;140000,"HIGH INCOME",AND(TBL_Employees[[#This Row],[Annual Salary]]&gt;=70000,TBL_Employees[[#This Row],[Annual Salary]]&lt;=140000),"MIDDLE INCOME",TBL_Employees[[#This Row],[Annual Salary]]&lt;70000,"LOW INCOME")</f>
        <v>HIGH INCOME</v>
      </c>
      <c r="P260" s="3">
        <v>0.1</v>
      </c>
      <c r="Q260" s="13">
        <f>TBL_Employees[[#This Row],[Bonus %]]*TBL_Employees[[#This Row],[Annual Salary]]</f>
        <v>14674.2</v>
      </c>
      <c r="R260" t="s">
        <v>33</v>
      </c>
      <c r="S260" t="s">
        <v>74</v>
      </c>
      <c r="T260" s="1" t="s">
        <v>21</v>
      </c>
      <c r="U260" s="1" t="str">
        <f>IF(TBL_Employees[[#This Row],[Exit Date]]="","Employed","Resign")</f>
        <v>Employed</v>
      </c>
    </row>
    <row r="261" spans="1:21" x14ac:dyDescent="0.25">
      <c r="A261" t="s">
        <v>434</v>
      </c>
      <c r="B261" t="s">
        <v>435</v>
      </c>
      <c r="C261" t="s">
        <v>40</v>
      </c>
      <c r="D261" t="s">
        <v>15</v>
      </c>
      <c r="E261" t="s">
        <v>16</v>
      </c>
      <c r="F261" t="s">
        <v>17</v>
      </c>
      <c r="G261" t="s">
        <v>47</v>
      </c>
      <c r="H261">
        <v>65</v>
      </c>
      <c r="I261" s="1">
        <v>37319</v>
      </c>
      <c r="J261" s="9">
        <f>DAY(TBL_Employees[[#This Row],[Hire Date]])</f>
        <v>4</v>
      </c>
      <c r="K261" s="9">
        <f>MONTH(TBL_Employees[[#This Row],[Hire Date]])</f>
        <v>3</v>
      </c>
      <c r="L261" s="9" t="str">
        <f>_xlfn.SWITCH(TBL_Employees[[#This Row],[Month]],1,"JAN",2,"FEB",3,"MAR",4,"APR",5,"MAY",6,"JUN",7,"JUL",8,"AUG",9,"SEP",10,"OCT",11,"NOV",12,"DES")</f>
        <v>MAR</v>
      </c>
      <c r="M261" s="11">
        <f>YEAR(TBL_Employees[[#This Row],[Hire Date]])</f>
        <v>2002</v>
      </c>
      <c r="N261" s="2">
        <v>175837</v>
      </c>
      <c r="O261" s="2" t="str">
        <f>_xlfn.SWITCH(TRUE(),TBL_Employees[[#This Row],[Annual Salary]]&gt;140000,"HIGH INCOME",AND(TBL_Employees[[#This Row],[Annual Salary]]&gt;=70000,TBL_Employees[[#This Row],[Annual Salary]]&lt;=140000),"MIDDLE INCOME",TBL_Employees[[#This Row],[Annual Salary]]&lt;70000,"LOW INCOME")</f>
        <v>HIGH INCOME</v>
      </c>
      <c r="P261" s="3">
        <v>0.2</v>
      </c>
      <c r="Q261" s="13">
        <f>TBL_Employees[[#This Row],[Bonus %]]*TBL_Employees[[#This Row],[Annual Salary]]</f>
        <v>35167.4</v>
      </c>
      <c r="R261" t="s">
        <v>19</v>
      </c>
      <c r="S261" t="s">
        <v>39</v>
      </c>
      <c r="T261" s="1" t="s">
        <v>21</v>
      </c>
      <c r="U261" s="1" t="str">
        <f>IF(TBL_Employees[[#This Row],[Exit Date]]="","Employed","Resign")</f>
        <v>Employed</v>
      </c>
    </row>
    <row r="262" spans="1:21" x14ac:dyDescent="0.25">
      <c r="A262" t="s">
        <v>458</v>
      </c>
      <c r="B262" t="s">
        <v>459</v>
      </c>
      <c r="C262" t="s">
        <v>68</v>
      </c>
      <c r="D262" t="s">
        <v>15</v>
      </c>
      <c r="E262" t="s">
        <v>36</v>
      </c>
      <c r="F262" t="s">
        <v>28</v>
      </c>
      <c r="G262" t="s">
        <v>51</v>
      </c>
      <c r="H262">
        <v>65</v>
      </c>
      <c r="I262" s="1">
        <v>38123</v>
      </c>
      <c r="J262" s="9">
        <f>DAY(TBL_Employees[[#This Row],[Hire Date]])</f>
        <v>16</v>
      </c>
      <c r="K262" s="9">
        <f>MONTH(TBL_Employees[[#This Row],[Hire Date]])</f>
        <v>5</v>
      </c>
      <c r="L262" s="9" t="str">
        <f>_xlfn.SWITCH(TBL_Employees[[#This Row],[Month]],1,"JAN",2,"FEB",3,"MAR",4,"APR",5,"MAY",6,"JUN",7,"JUL",8,"AUG",9,"SEP",10,"OCT",11,"NOV",12,"DES")</f>
        <v>MAY</v>
      </c>
      <c r="M262" s="11">
        <f>YEAR(TBL_Employees[[#This Row],[Hire Date]])</f>
        <v>2004</v>
      </c>
      <c r="N262" s="2">
        <v>55499</v>
      </c>
      <c r="O262" s="2" t="str">
        <f>_xlfn.SWITCH(TRUE(),TBL_Employees[[#This Row],[Annual Salary]]&gt;140000,"HIGH INCOME",AND(TBL_Employees[[#This Row],[Annual Salary]]&gt;=70000,TBL_Employees[[#This Row],[Annual Salary]]&lt;=140000),"MIDDLE INCOME",TBL_Employees[[#This Row],[Annual Salary]]&lt;70000,"LOW INCOME")</f>
        <v>LOW INCOME</v>
      </c>
      <c r="P262" s="3">
        <v>0</v>
      </c>
      <c r="Q262" s="13">
        <f>TBL_Employees[[#This Row],[Bonus %]]*TBL_Employees[[#This Row],[Annual Salary]]</f>
        <v>0</v>
      </c>
      <c r="R262" t="s">
        <v>52</v>
      </c>
      <c r="S262" t="s">
        <v>81</v>
      </c>
      <c r="T262" s="1" t="s">
        <v>21</v>
      </c>
      <c r="U262" s="1" t="str">
        <f>IF(TBL_Employees[[#This Row],[Exit Date]]="","Employed","Resign")</f>
        <v>Employed</v>
      </c>
    </row>
    <row r="263" spans="1:21" x14ac:dyDescent="0.25">
      <c r="A263" t="s">
        <v>463</v>
      </c>
      <c r="B263" t="s">
        <v>464</v>
      </c>
      <c r="C263" t="s">
        <v>68</v>
      </c>
      <c r="D263" t="s">
        <v>15</v>
      </c>
      <c r="E263" t="s">
        <v>16</v>
      </c>
      <c r="F263" t="s">
        <v>17</v>
      </c>
      <c r="G263" t="s">
        <v>18</v>
      </c>
      <c r="H263">
        <v>27</v>
      </c>
      <c r="I263" s="1">
        <v>43226</v>
      </c>
      <c r="J263" s="9">
        <f>DAY(TBL_Employees[[#This Row],[Hire Date]])</f>
        <v>6</v>
      </c>
      <c r="K263" s="9">
        <f>MONTH(TBL_Employees[[#This Row],[Hire Date]])</f>
        <v>5</v>
      </c>
      <c r="L263" s="9" t="str">
        <f>_xlfn.SWITCH(TBL_Employees[[#This Row],[Month]],1,"JAN",2,"FEB",3,"MAR",4,"APR",5,"MAY",6,"JUN",7,"JUL",8,"AUG",9,"SEP",10,"OCT",11,"NOV",12,"DES")</f>
        <v>MAY</v>
      </c>
      <c r="M263" s="11">
        <f>YEAR(TBL_Employees[[#This Row],[Hire Date]])</f>
        <v>2018</v>
      </c>
      <c r="N263" s="2">
        <v>49011</v>
      </c>
      <c r="O263" s="2" t="str">
        <f>_xlfn.SWITCH(TRUE(),TBL_Employees[[#This Row],[Annual Salary]]&gt;140000,"HIGH INCOME",AND(TBL_Employees[[#This Row],[Annual Salary]]&gt;=70000,TBL_Employees[[#This Row],[Annual Salary]]&lt;=140000),"MIDDLE INCOME",TBL_Employees[[#This Row],[Annual Salary]]&lt;70000,"LOW INCOME")</f>
        <v>LOW INCOME</v>
      </c>
      <c r="P263" s="3">
        <v>0</v>
      </c>
      <c r="Q263" s="13">
        <f>TBL_Employees[[#This Row],[Bonus %]]*TBL_Employees[[#This Row],[Annual Salary]]</f>
        <v>0</v>
      </c>
      <c r="R263" t="s">
        <v>19</v>
      </c>
      <c r="S263" t="s">
        <v>20</v>
      </c>
      <c r="T263" s="1" t="s">
        <v>21</v>
      </c>
      <c r="U263" s="1" t="str">
        <f>IF(TBL_Employees[[#This Row],[Exit Date]]="","Employed","Resign")</f>
        <v>Employed</v>
      </c>
    </row>
    <row r="264" spans="1:21" x14ac:dyDescent="0.25">
      <c r="A264" t="s">
        <v>512</v>
      </c>
      <c r="B264" t="s">
        <v>513</v>
      </c>
      <c r="C264" t="s">
        <v>68</v>
      </c>
      <c r="D264" t="s">
        <v>15</v>
      </c>
      <c r="E264" t="s">
        <v>32</v>
      </c>
      <c r="F264" t="s">
        <v>17</v>
      </c>
      <c r="G264" t="s">
        <v>47</v>
      </c>
      <c r="H264">
        <v>36</v>
      </c>
      <c r="I264" s="1">
        <v>44435</v>
      </c>
      <c r="J264" s="9">
        <f>DAY(TBL_Employees[[#This Row],[Hire Date]])</f>
        <v>27</v>
      </c>
      <c r="K264" s="9">
        <f>MONTH(TBL_Employees[[#This Row],[Hire Date]])</f>
        <v>8</v>
      </c>
      <c r="L264" s="9" t="str">
        <f>_xlfn.SWITCH(TBL_Employees[[#This Row],[Month]],1,"JAN",2,"FEB",3,"MAR",4,"APR",5,"MAY",6,"JUN",7,"JUL",8,"AUG",9,"SEP",10,"OCT",11,"NOV",12,"DES")</f>
        <v>AUG</v>
      </c>
      <c r="M264" s="11">
        <f>YEAR(TBL_Employees[[#This Row],[Hire Date]])</f>
        <v>2021</v>
      </c>
      <c r="N264" s="2">
        <v>48906</v>
      </c>
      <c r="O264" s="2" t="str">
        <f>_xlfn.SWITCH(TRUE(),TBL_Employees[[#This Row],[Annual Salary]]&gt;140000,"HIGH INCOME",AND(TBL_Employees[[#This Row],[Annual Salary]]&gt;=70000,TBL_Employees[[#This Row],[Annual Salary]]&lt;=140000),"MIDDLE INCOME",TBL_Employees[[#This Row],[Annual Salary]]&lt;70000,"LOW INCOME")</f>
        <v>LOW INCOME</v>
      </c>
      <c r="P264" s="3">
        <v>0</v>
      </c>
      <c r="Q264" s="13">
        <f>TBL_Employees[[#This Row],[Bonus %]]*TBL_Employees[[#This Row],[Annual Salary]]</f>
        <v>0</v>
      </c>
      <c r="R264" t="s">
        <v>19</v>
      </c>
      <c r="S264" t="s">
        <v>45</v>
      </c>
      <c r="T264" s="1" t="s">
        <v>21</v>
      </c>
      <c r="U264" s="1" t="str">
        <f>IF(TBL_Employees[[#This Row],[Exit Date]]="","Employed","Resign")</f>
        <v>Employed</v>
      </c>
    </row>
    <row r="265" spans="1:21" x14ac:dyDescent="0.25">
      <c r="A265" t="s">
        <v>391</v>
      </c>
      <c r="B265" t="s">
        <v>523</v>
      </c>
      <c r="C265" t="s">
        <v>40</v>
      </c>
      <c r="D265" t="s">
        <v>15</v>
      </c>
      <c r="E265" t="s">
        <v>44</v>
      </c>
      <c r="F265" t="s">
        <v>17</v>
      </c>
      <c r="G265" t="s">
        <v>51</v>
      </c>
      <c r="H265">
        <v>37</v>
      </c>
      <c r="I265" s="1">
        <v>43493</v>
      </c>
      <c r="J265" s="9">
        <f>DAY(TBL_Employees[[#This Row],[Hire Date]])</f>
        <v>28</v>
      </c>
      <c r="K265" s="9">
        <f>MONTH(TBL_Employees[[#This Row],[Hire Date]])</f>
        <v>1</v>
      </c>
      <c r="L265" s="9" t="str">
        <f>_xlfn.SWITCH(TBL_Employees[[#This Row],[Month]],1,"JAN",2,"FEB",3,"MAR",4,"APR",5,"MAY",6,"JUN",7,"JUL",8,"AUG",9,"SEP",10,"OCT",11,"NOV",12,"DES")</f>
        <v>JAN</v>
      </c>
      <c r="M265" s="11">
        <f>YEAR(TBL_Employees[[#This Row],[Hire Date]])</f>
        <v>2019</v>
      </c>
      <c r="N265" s="2">
        <v>165927</v>
      </c>
      <c r="O265" s="2" t="str">
        <f>_xlfn.SWITCH(TRUE(),TBL_Employees[[#This Row],[Annual Salary]]&gt;140000,"HIGH INCOME",AND(TBL_Employees[[#This Row],[Annual Salary]]&gt;=70000,TBL_Employees[[#This Row],[Annual Salary]]&lt;=140000),"MIDDLE INCOME",TBL_Employees[[#This Row],[Annual Salary]]&lt;70000,"LOW INCOME")</f>
        <v>HIGH INCOME</v>
      </c>
      <c r="P265" s="3">
        <v>0.2</v>
      </c>
      <c r="Q265" s="13">
        <f>TBL_Employees[[#This Row],[Bonus %]]*TBL_Employees[[#This Row],[Annual Salary]]</f>
        <v>33185.4</v>
      </c>
      <c r="R265" t="s">
        <v>19</v>
      </c>
      <c r="S265" t="s">
        <v>39</v>
      </c>
      <c r="T265" s="1" t="s">
        <v>21</v>
      </c>
      <c r="U265" s="1" t="str">
        <f>IF(TBL_Employees[[#This Row],[Exit Date]]="","Employed","Resign")</f>
        <v>Employed</v>
      </c>
    </row>
    <row r="266" spans="1:21" x14ac:dyDescent="0.25">
      <c r="A266" t="s">
        <v>533</v>
      </c>
      <c r="B266" t="s">
        <v>534</v>
      </c>
      <c r="C266" t="s">
        <v>64</v>
      </c>
      <c r="D266" t="s">
        <v>15</v>
      </c>
      <c r="E266" t="s">
        <v>32</v>
      </c>
      <c r="F266" t="s">
        <v>28</v>
      </c>
      <c r="G266" t="s">
        <v>51</v>
      </c>
      <c r="H266">
        <v>34</v>
      </c>
      <c r="I266" s="1">
        <v>42182</v>
      </c>
      <c r="J266" s="9">
        <f>DAY(TBL_Employees[[#This Row],[Hire Date]])</f>
        <v>27</v>
      </c>
      <c r="K266" s="9">
        <f>MONTH(TBL_Employees[[#This Row],[Hire Date]])</f>
        <v>6</v>
      </c>
      <c r="L266" s="9" t="str">
        <f>_xlfn.SWITCH(TBL_Employees[[#This Row],[Month]],1,"JAN",2,"FEB",3,"MAR",4,"APR",5,"MAY",6,"JUN",7,"JUL",8,"AUG",9,"SEP",10,"OCT",11,"NOV",12,"DES")</f>
        <v>JUN</v>
      </c>
      <c r="M266" s="11">
        <f>YEAR(TBL_Employees[[#This Row],[Hire Date]])</f>
        <v>2015</v>
      </c>
      <c r="N266" s="2">
        <v>57008</v>
      </c>
      <c r="O266" s="2" t="str">
        <f>_xlfn.SWITCH(TRUE(),TBL_Employees[[#This Row],[Annual Salary]]&gt;140000,"HIGH INCOME",AND(TBL_Employees[[#This Row],[Annual Salary]]&gt;=70000,TBL_Employees[[#This Row],[Annual Salary]]&lt;=140000),"MIDDLE INCOME",TBL_Employees[[#This Row],[Annual Salary]]&lt;70000,"LOW INCOME")</f>
        <v>LOW INCOME</v>
      </c>
      <c r="P266" s="3">
        <v>0</v>
      </c>
      <c r="Q266" s="13">
        <f>TBL_Employees[[#This Row],[Bonus %]]*TBL_Employees[[#This Row],[Annual Salary]]</f>
        <v>0</v>
      </c>
      <c r="R266" t="s">
        <v>19</v>
      </c>
      <c r="S266" t="s">
        <v>39</v>
      </c>
      <c r="T266" s="1" t="s">
        <v>21</v>
      </c>
      <c r="U266" s="1" t="str">
        <f>IF(TBL_Employees[[#This Row],[Exit Date]]="","Employed","Resign")</f>
        <v>Employed</v>
      </c>
    </row>
    <row r="267" spans="1:21" x14ac:dyDescent="0.25">
      <c r="A267" t="s">
        <v>535</v>
      </c>
      <c r="B267" t="s">
        <v>536</v>
      </c>
      <c r="C267" t="s">
        <v>61</v>
      </c>
      <c r="D267" t="s">
        <v>15</v>
      </c>
      <c r="E267" t="s">
        <v>36</v>
      </c>
      <c r="F267" t="s">
        <v>28</v>
      </c>
      <c r="G267" t="s">
        <v>51</v>
      </c>
      <c r="H267">
        <v>60</v>
      </c>
      <c r="I267" s="1">
        <v>42270</v>
      </c>
      <c r="J267" s="9">
        <f>DAY(TBL_Employees[[#This Row],[Hire Date]])</f>
        <v>23</v>
      </c>
      <c r="K267" s="9">
        <f>MONTH(TBL_Employees[[#This Row],[Hire Date]])</f>
        <v>9</v>
      </c>
      <c r="L267" s="9" t="str">
        <f>_xlfn.SWITCH(TBL_Employees[[#This Row],[Month]],1,"JAN",2,"FEB",3,"MAR",4,"APR",5,"MAY",6,"JUN",7,"JUL",8,"AUG",9,"SEP",10,"OCT",11,"NOV",12,"DES")</f>
        <v>SEP</v>
      </c>
      <c r="M267" s="11">
        <f>YEAR(TBL_Employees[[#This Row],[Hire Date]])</f>
        <v>2015</v>
      </c>
      <c r="N267" s="2">
        <v>141899</v>
      </c>
      <c r="O267" s="2" t="str">
        <f>_xlfn.SWITCH(TRUE(),TBL_Employees[[#This Row],[Annual Salary]]&gt;140000,"HIGH INCOME",AND(TBL_Employees[[#This Row],[Annual Salary]]&gt;=70000,TBL_Employees[[#This Row],[Annual Salary]]&lt;=140000),"MIDDLE INCOME",TBL_Employees[[#This Row],[Annual Salary]]&lt;70000,"LOW INCOME")</f>
        <v>HIGH INCOME</v>
      </c>
      <c r="P267" s="3">
        <v>0.15</v>
      </c>
      <c r="Q267" s="13">
        <f>TBL_Employees[[#This Row],[Bonus %]]*TBL_Employees[[#This Row],[Annual Salary]]</f>
        <v>21284.85</v>
      </c>
      <c r="R267" t="s">
        <v>19</v>
      </c>
      <c r="S267" t="s">
        <v>39</v>
      </c>
      <c r="T267" s="1" t="s">
        <v>21</v>
      </c>
      <c r="U267" s="1" t="str">
        <f>IF(TBL_Employees[[#This Row],[Exit Date]]="","Employed","Resign")</f>
        <v>Employed</v>
      </c>
    </row>
    <row r="268" spans="1:21" x14ac:dyDescent="0.25">
      <c r="A268" t="s">
        <v>358</v>
      </c>
      <c r="B268" t="s">
        <v>557</v>
      </c>
      <c r="C268" t="s">
        <v>61</v>
      </c>
      <c r="D268" t="s">
        <v>15</v>
      </c>
      <c r="E268" t="s">
        <v>44</v>
      </c>
      <c r="F268" t="s">
        <v>17</v>
      </c>
      <c r="G268" t="s">
        <v>24</v>
      </c>
      <c r="H268">
        <v>33</v>
      </c>
      <c r="I268" s="1">
        <v>43211</v>
      </c>
      <c r="J268" s="9">
        <f>DAY(TBL_Employees[[#This Row],[Hire Date]])</f>
        <v>21</v>
      </c>
      <c r="K268" s="9">
        <f>MONTH(TBL_Employees[[#This Row],[Hire Date]])</f>
        <v>4</v>
      </c>
      <c r="L268" s="9" t="str">
        <f>_xlfn.SWITCH(TBL_Employees[[#This Row],[Month]],1,"JAN",2,"FEB",3,"MAR",4,"APR",5,"MAY",6,"JUN",7,"JUL",8,"AUG",9,"SEP",10,"OCT",11,"NOV",12,"DES")</f>
        <v>APR</v>
      </c>
      <c r="M268" s="11">
        <f>YEAR(TBL_Employees[[#This Row],[Hire Date]])</f>
        <v>2018</v>
      </c>
      <c r="N268" s="2">
        <v>140402</v>
      </c>
      <c r="O268" s="2" t="str">
        <f>_xlfn.SWITCH(TRUE(),TBL_Employees[[#This Row],[Annual Salary]]&gt;140000,"HIGH INCOME",AND(TBL_Employees[[#This Row],[Annual Salary]]&gt;=70000,TBL_Employees[[#This Row],[Annual Salary]]&lt;=140000),"MIDDLE INCOME",TBL_Employees[[#This Row],[Annual Salary]]&lt;70000,"LOW INCOME")</f>
        <v>HIGH INCOME</v>
      </c>
      <c r="P268" s="3">
        <v>0.15</v>
      </c>
      <c r="Q268" s="13">
        <f>TBL_Employees[[#This Row],[Bonus %]]*TBL_Employees[[#This Row],[Annual Salary]]</f>
        <v>21060.3</v>
      </c>
      <c r="R268" t="s">
        <v>33</v>
      </c>
      <c r="S268" t="s">
        <v>60</v>
      </c>
      <c r="T268" s="1" t="s">
        <v>21</v>
      </c>
      <c r="U268" s="1" t="str">
        <f>IF(TBL_Employees[[#This Row],[Exit Date]]="","Employed","Resign")</f>
        <v>Employed</v>
      </c>
    </row>
    <row r="269" spans="1:21" x14ac:dyDescent="0.25">
      <c r="A269" t="s">
        <v>558</v>
      </c>
      <c r="B269" t="s">
        <v>559</v>
      </c>
      <c r="C269" t="s">
        <v>64</v>
      </c>
      <c r="D269" t="s">
        <v>15</v>
      </c>
      <c r="E269" t="s">
        <v>32</v>
      </c>
      <c r="F269" t="s">
        <v>17</v>
      </c>
      <c r="G269" t="s">
        <v>51</v>
      </c>
      <c r="H269">
        <v>26</v>
      </c>
      <c r="I269" s="1">
        <v>43578</v>
      </c>
      <c r="J269" s="9">
        <f>DAY(TBL_Employees[[#This Row],[Hire Date]])</f>
        <v>23</v>
      </c>
      <c r="K269" s="9">
        <f>MONTH(TBL_Employees[[#This Row],[Hire Date]])</f>
        <v>4</v>
      </c>
      <c r="L269" s="9" t="str">
        <f>_xlfn.SWITCH(TBL_Employees[[#This Row],[Month]],1,"JAN",2,"FEB",3,"MAR",4,"APR",5,"MAY",6,"JUN",7,"JUL",8,"AUG",9,"SEP",10,"OCT",11,"NOV",12,"DES")</f>
        <v>APR</v>
      </c>
      <c r="M269" s="11">
        <f>YEAR(TBL_Employees[[#This Row],[Hire Date]])</f>
        <v>2019</v>
      </c>
      <c r="N269" s="2">
        <v>59817</v>
      </c>
      <c r="O269" s="2" t="str">
        <f>_xlfn.SWITCH(TRUE(),TBL_Employees[[#This Row],[Annual Salary]]&gt;140000,"HIGH INCOME",AND(TBL_Employees[[#This Row],[Annual Salary]]&gt;=70000,TBL_Employees[[#This Row],[Annual Salary]]&lt;=140000),"MIDDLE INCOME",TBL_Employees[[#This Row],[Annual Salary]]&lt;70000,"LOW INCOME")</f>
        <v>LOW INCOME</v>
      </c>
      <c r="P269" s="3">
        <v>0</v>
      </c>
      <c r="Q269" s="13">
        <f>TBL_Employees[[#This Row],[Bonus %]]*TBL_Employees[[#This Row],[Annual Salary]]</f>
        <v>0</v>
      </c>
      <c r="R269" t="s">
        <v>52</v>
      </c>
      <c r="S269" t="s">
        <v>53</v>
      </c>
      <c r="T269" s="1" t="s">
        <v>21</v>
      </c>
      <c r="U269" s="1" t="str">
        <f>IF(TBL_Employees[[#This Row],[Exit Date]]="","Employed","Resign")</f>
        <v>Employed</v>
      </c>
    </row>
    <row r="270" spans="1:21" x14ac:dyDescent="0.25">
      <c r="A270" t="s">
        <v>566</v>
      </c>
      <c r="B270" t="s">
        <v>496</v>
      </c>
      <c r="C270" t="s">
        <v>14</v>
      </c>
      <c r="D270" t="s">
        <v>15</v>
      </c>
      <c r="E270" t="s">
        <v>44</v>
      </c>
      <c r="F270" t="s">
        <v>17</v>
      </c>
      <c r="G270" t="s">
        <v>24</v>
      </c>
      <c r="H270">
        <v>54</v>
      </c>
      <c r="I270" s="1">
        <v>40734</v>
      </c>
      <c r="J270" s="9">
        <f>DAY(TBL_Employees[[#This Row],[Hire Date]])</f>
        <v>10</v>
      </c>
      <c r="K270" s="9">
        <f>MONTH(TBL_Employees[[#This Row],[Hire Date]])</f>
        <v>7</v>
      </c>
      <c r="L270" s="9" t="str">
        <f>_xlfn.SWITCH(TBL_Employees[[#This Row],[Month]],1,"JAN",2,"FEB",3,"MAR",4,"APR",5,"MAY",6,"JUN",7,"JUL",8,"AUG",9,"SEP",10,"OCT",11,"NOV",12,"DES")</f>
        <v>JUL</v>
      </c>
      <c r="M270" s="11">
        <f>YEAR(TBL_Employees[[#This Row],[Hire Date]])</f>
        <v>2011</v>
      </c>
      <c r="N270" s="2">
        <v>247022</v>
      </c>
      <c r="O270" s="2" t="str">
        <f>_xlfn.SWITCH(TRUE(),TBL_Employees[[#This Row],[Annual Salary]]&gt;140000,"HIGH INCOME",AND(TBL_Employees[[#This Row],[Annual Salary]]&gt;=70000,TBL_Employees[[#This Row],[Annual Salary]]&lt;=140000),"MIDDLE INCOME",TBL_Employees[[#This Row],[Annual Salary]]&lt;70000,"LOW INCOME")</f>
        <v>HIGH INCOME</v>
      </c>
      <c r="P270" s="3">
        <v>0.3</v>
      </c>
      <c r="Q270" s="13">
        <f>TBL_Employees[[#This Row],[Bonus %]]*TBL_Employees[[#This Row],[Annual Salary]]</f>
        <v>74106.599999999991</v>
      </c>
      <c r="R270" t="s">
        <v>33</v>
      </c>
      <c r="S270" t="s">
        <v>60</v>
      </c>
      <c r="T270" s="1" t="s">
        <v>21</v>
      </c>
      <c r="U270" s="1" t="str">
        <f>IF(TBL_Employees[[#This Row],[Exit Date]]="","Employed","Resign")</f>
        <v>Employed</v>
      </c>
    </row>
    <row r="271" spans="1:21" x14ac:dyDescent="0.25">
      <c r="A271" t="s">
        <v>580</v>
      </c>
      <c r="B271" t="s">
        <v>581</v>
      </c>
      <c r="C271" t="s">
        <v>61</v>
      </c>
      <c r="D271" t="s">
        <v>15</v>
      </c>
      <c r="E271" t="s">
        <v>44</v>
      </c>
      <c r="F271" t="s">
        <v>28</v>
      </c>
      <c r="G271" t="s">
        <v>47</v>
      </c>
      <c r="H271">
        <v>64</v>
      </c>
      <c r="I271" s="1">
        <v>41454</v>
      </c>
      <c r="J271" s="9">
        <f>DAY(TBL_Employees[[#This Row],[Hire Date]])</f>
        <v>29</v>
      </c>
      <c r="K271" s="9">
        <f>MONTH(TBL_Employees[[#This Row],[Hire Date]])</f>
        <v>6</v>
      </c>
      <c r="L271" s="9" t="str">
        <f>_xlfn.SWITCH(TBL_Employees[[#This Row],[Month]],1,"JAN",2,"FEB",3,"MAR",4,"APR",5,"MAY",6,"JUN",7,"JUL",8,"AUG",9,"SEP",10,"OCT",11,"NOV",12,"DES")</f>
        <v>JUN</v>
      </c>
      <c r="M271" s="11">
        <f>YEAR(TBL_Employees[[#This Row],[Hire Date]])</f>
        <v>2013</v>
      </c>
      <c r="N271" s="2">
        <v>159571</v>
      </c>
      <c r="O271" s="2" t="str">
        <f>_xlfn.SWITCH(TRUE(),TBL_Employees[[#This Row],[Annual Salary]]&gt;140000,"HIGH INCOME",AND(TBL_Employees[[#This Row],[Annual Salary]]&gt;=70000,TBL_Employees[[#This Row],[Annual Salary]]&lt;=140000),"MIDDLE INCOME",TBL_Employees[[#This Row],[Annual Salary]]&lt;70000,"LOW INCOME")</f>
        <v>HIGH INCOME</v>
      </c>
      <c r="P271" s="3">
        <v>0.1</v>
      </c>
      <c r="Q271" s="13">
        <f>TBL_Employees[[#This Row],[Bonus %]]*TBL_Employees[[#This Row],[Annual Salary]]</f>
        <v>15957.1</v>
      </c>
      <c r="R271" t="s">
        <v>19</v>
      </c>
      <c r="S271" t="s">
        <v>29</v>
      </c>
      <c r="T271" s="1" t="s">
        <v>21</v>
      </c>
      <c r="U271" s="1" t="str">
        <f>IF(TBL_Employees[[#This Row],[Exit Date]]="","Employed","Resign")</f>
        <v>Employed</v>
      </c>
    </row>
    <row r="272" spans="1:21" x14ac:dyDescent="0.25">
      <c r="A272" t="s">
        <v>155</v>
      </c>
      <c r="B272" t="s">
        <v>587</v>
      </c>
      <c r="C272" t="s">
        <v>40</v>
      </c>
      <c r="D272" t="s">
        <v>15</v>
      </c>
      <c r="E272" t="s">
        <v>16</v>
      </c>
      <c r="F272" t="s">
        <v>28</v>
      </c>
      <c r="G272" t="s">
        <v>24</v>
      </c>
      <c r="H272">
        <v>42</v>
      </c>
      <c r="I272" s="1">
        <v>37636</v>
      </c>
      <c r="J272" s="9">
        <f>DAY(TBL_Employees[[#This Row],[Hire Date]])</f>
        <v>15</v>
      </c>
      <c r="K272" s="9">
        <f>MONTH(TBL_Employees[[#This Row],[Hire Date]])</f>
        <v>1</v>
      </c>
      <c r="L272" s="9" t="str">
        <f>_xlfn.SWITCH(TBL_Employees[[#This Row],[Month]],1,"JAN",2,"FEB",3,"MAR",4,"APR",5,"MAY",6,"JUN",7,"JUL",8,"AUG",9,"SEP",10,"OCT",11,"NOV",12,"DES")</f>
        <v>JAN</v>
      </c>
      <c r="M272" s="11">
        <f>YEAR(TBL_Employees[[#This Row],[Hire Date]])</f>
        <v>2003</v>
      </c>
      <c r="N272" s="2">
        <v>166599</v>
      </c>
      <c r="O272" s="2" t="str">
        <f>_xlfn.SWITCH(TRUE(),TBL_Employees[[#This Row],[Annual Salary]]&gt;140000,"HIGH INCOME",AND(TBL_Employees[[#This Row],[Annual Salary]]&gt;=70000,TBL_Employees[[#This Row],[Annual Salary]]&lt;=140000),"MIDDLE INCOME",TBL_Employees[[#This Row],[Annual Salary]]&lt;70000,"LOW INCOME")</f>
        <v>HIGH INCOME</v>
      </c>
      <c r="P272" s="3">
        <v>0.26</v>
      </c>
      <c r="Q272" s="13">
        <f>TBL_Employees[[#This Row],[Bonus %]]*TBL_Employees[[#This Row],[Annual Salary]]</f>
        <v>43315.74</v>
      </c>
      <c r="R272" t="s">
        <v>19</v>
      </c>
      <c r="S272" t="s">
        <v>63</v>
      </c>
      <c r="T272" s="1" t="s">
        <v>21</v>
      </c>
      <c r="U272" s="1" t="str">
        <f>IF(TBL_Employees[[#This Row],[Exit Date]]="","Employed","Resign")</f>
        <v>Employed</v>
      </c>
    </row>
    <row r="273" spans="1:21" x14ac:dyDescent="0.25">
      <c r="A273" t="s">
        <v>349</v>
      </c>
      <c r="B273" t="s">
        <v>600</v>
      </c>
      <c r="C273" t="s">
        <v>42</v>
      </c>
      <c r="D273" t="s">
        <v>15</v>
      </c>
      <c r="E273" t="s">
        <v>36</v>
      </c>
      <c r="F273" t="s">
        <v>17</v>
      </c>
      <c r="G273" t="s">
        <v>51</v>
      </c>
      <c r="H273">
        <v>60</v>
      </c>
      <c r="I273" s="1">
        <v>39137</v>
      </c>
      <c r="J273" s="9">
        <f>DAY(TBL_Employees[[#This Row],[Hire Date]])</f>
        <v>24</v>
      </c>
      <c r="K273" s="9">
        <f>MONTH(TBL_Employees[[#This Row],[Hire Date]])</f>
        <v>2</v>
      </c>
      <c r="L273" s="9" t="str">
        <f>_xlfn.SWITCH(TBL_Employees[[#This Row],[Month]],1,"JAN",2,"FEB",3,"MAR",4,"APR",5,"MAY",6,"JUN",7,"JUL",8,"AUG",9,"SEP",10,"OCT",11,"NOV",12,"DES")</f>
        <v>FEB</v>
      </c>
      <c r="M273" s="11">
        <f>YEAR(TBL_Employees[[#This Row],[Hire Date]])</f>
        <v>2007</v>
      </c>
      <c r="N273" s="2">
        <v>71699</v>
      </c>
      <c r="O273" s="2" t="str">
        <f>_xlfn.SWITCH(TRUE(),TBL_Employees[[#This Row],[Annual Salary]]&gt;140000,"HIGH INCOME",AND(TBL_Employees[[#This Row],[Annual Salary]]&gt;=70000,TBL_Employees[[#This Row],[Annual Salary]]&lt;=140000),"MIDDLE INCOME",TBL_Employees[[#This Row],[Annual Salary]]&lt;70000,"LOW INCOME")</f>
        <v>MIDDLE INCOME</v>
      </c>
      <c r="P273" s="3">
        <v>0</v>
      </c>
      <c r="Q273" s="13">
        <f>TBL_Employees[[#This Row],[Bonus %]]*TBL_Employees[[#This Row],[Annual Salary]]</f>
        <v>0</v>
      </c>
      <c r="R273" t="s">
        <v>52</v>
      </c>
      <c r="S273" t="s">
        <v>81</v>
      </c>
      <c r="T273" s="1" t="s">
        <v>21</v>
      </c>
      <c r="U273" s="1" t="str">
        <f>IF(TBL_Employees[[#This Row],[Exit Date]]="","Employed","Resign")</f>
        <v>Employed</v>
      </c>
    </row>
    <row r="274" spans="1:21" x14ac:dyDescent="0.25">
      <c r="A274" t="s">
        <v>602</v>
      </c>
      <c r="B274" t="s">
        <v>603</v>
      </c>
      <c r="C274" t="s">
        <v>62</v>
      </c>
      <c r="D274" t="s">
        <v>15</v>
      </c>
      <c r="E274" t="s">
        <v>32</v>
      </c>
      <c r="F274" t="s">
        <v>28</v>
      </c>
      <c r="G274" t="s">
        <v>24</v>
      </c>
      <c r="H274">
        <v>39</v>
      </c>
      <c r="I274" s="1">
        <v>40192</v>
      </c>
      <c r="J274" s="9">
        <f>DAY(TBL_Employees[[#This Row],[Hire Date]])</f>
        <v>14</v>
      </c>
      <c r="K274" s="9">
        <f>MONTH(TBL_Employees[[#This Row],[Hire Date]])</f>
        <v>1</v>
      </c>
      <c r="L274" s="9" t="str">
        <f>_xlfn.SWITCH(TBL_Employees[[#This Row],[Month]],1,"JAN",2,"FEB",3,"MAR",4,"APR",5,"MAY",6,"JUN",7,"JUL",8,"AUG",9,"SEP",10,"OCT",11,"NOV",12,"DES")</f>
        <v>JAN</v>
      </c>
      <c r="M274" s="11">
        <f>YEAR(TBL_Employees[[#This Row],[Hire Date]])</f>
        <v>2010</v>
      </c>
      <c r="N274" s="2">
        <v>103504</v>
      </c>
      <c r="O274" s="2" t="str">
        <f>_xlfn.SWITCH(TRUE(),TBL_Employees[[#This Row],[Annual Salary]]&gt;140000,"HIGH INCOME",AND(TBL_Employees[[#This Row],[Annual Salary]]&gt;=70000,TBL_Employees[[#This Row],[Annual Salary]]&lt;=140000),"MIDDLE INCOME",TBL_Employees[[#This Row],[Annual Salary]]&lt;70000,"LOW INCOME")</f>
        <v>MIDDLE INCOME</v>
      </c>
      <c r="P274" s="3">
        <v>7.0000000000000007E-2</v>
      </c>
      <c r="Q274" s="13">
        <f>TBL_Employees[[#This Row],[Bonus %]]*TBL_Employees[[#This Row],[Annual Salary]]</f>
        <v>7245.2800000000007</v>
      </c>
      <c r="R274" t="s">
        <v>33</v>
      </c>
      <c r="S274" t="s">
        <v>34</v>
      </c>
      <c r="T274" s="1" t="s">
        <v>21</v>
      </c>
      <c r="U274" s="1" t="str">
        <f>IF(TBL_Employees[[#This Row],[Exit Date]]="","Employed","Resign")</f>
        <v>Employed</v>
      </c>
    </row>
    <row r="275" spans="1:21" x14ac:dyDescent="0.25">
      <c r="A275" t="s">
        <v>606</v>
      </c>
      <c r="B275" t="s">
        <v>607</v>
      </c>
      <c r="C275" t="s">
        <v>64</v>
      </c>
      <c r="D275" t="s">
        <v>15</v>
      </c>
      <c r="E275" t="s">
        <v>44</v>
      </c>
      <c r="F275" t="s">
        <v>17</v>
      </c>
      <c r="G275" t="s">
        <v>51</v>
      </c>
      <c r="H275">
        <v>39</v>
      </c>
      <c r="I275" s="1">
        <v>38813</v>
      </c>
      <c r="J275" s="9">
        <f>DAY(TBL_Employees[[#This Row],[Hire Date]])</f>
        <v>6</v>
      </c>
      <c r="K275" s="9">
        <f>MONTH(TBL_Employees[[#This Row],[Hire Date]])</f>
        <v>4</v>
      </c>
      <c r="L275" s="9" t="str">
        <f>_xlfn.SWITCH(TBL_Employees[[#This Row],[Month]],1,"JAN",2,"FEB",3,"MAR",4,"APR",5,"MAY",6,"JUN",7,"JUL",8,"AUG",9,"SEP",10,"OCT",11,"NOV",12,"DES")</f>
        <v>APR</v>
      </c>
      <c r="M275" s="11">
        <f>YEAR(TBL_Employees[[#This Row],[Hire Date]])</f>
        <v>2006</v>
      </c>
      <c r="N275" s="2">
        <v>71531</v>
      </c>
      <c r="O275" s="2" t="str">
        <f>_xlfn.SWITCH(TRUE(),TBL_Employees[[#This Row],[Annual Salary]]&gt;140000,"HIGH INCOME",AND(TBL_Employees[[#This Row],[Annual Salary]]&gt;=70000,TBL_Employees[[#This Row],[Annual Salary]]&lt;=140000),"MIDDLE INCOME",TBL_Employees[[#This Row],[Annual Salary]]&lt;70000,"LOW INCOME")</f>
        <v>MIDDLE INCOME</v>
      </c>
      <c r="P275" s="3">
        <v>0</v>
      </c>
      <c r="Q275" s="13">
        <f>TBL_Employees[[#This Row],[Bonus %]]*TBL_Employees[[#This Row],[Annual Salary]]</f>
        <v>0</v>
      </c>
      <c r="R275" t="s">
        <v>19</v>
      </c>
      <c r="S275" t="s">
        <v>29</v>
      </c>
      <c r="T275" s="1" t="s">
        <v>21</v>
      </c>
      <c r="U275" s="1" t="str">
        <f>IF(TBL_Employees[[#This Row],[Exit Date]]="","Employed","Resign")</f>
        <v>Employed</v>
      </c>
    </row>
    <row r="276" spans="1:21" x14ac:dyDescent="0.25">
      <c r="A276" t="s">
        <v>610</v>
      </c>
      <c r="B276" t="s">
        <v>611</v>
      </c>
      <c r="C276" t="s">
        <v>68</v>
      </c>
      <c r="D276" t="s">
        <v>15</v>
      </c>
      <c r="E276" t="s">
        <v>32</v>
      </c>
      <c r="F276" t="s">
        <v>17</v>
      </c>
      <c r="G276" t="s">
        <v>24</v>
      </c>
      <c r="H276">
        <v>52</v>
      </c>
      <c r="I276" s="1">
        <v>43515</v>
      </c>
      <c r="J276" s="9">
        <f>DAY(TBL_Employees[[#This Row],[Hire Date]])</f>
        <v>19</v>
      </c>
      <c r="K276" s="9">
        <f>MONTH(TBL_Employees[[#This Row],[Hire Date]])</f>
        <v>2</v>
      </c>
      <c r="L276" s="9" t="str">
        <f>_xlfn.SWITCH(TBL_Employees[[#This Row],[Month]],1,"JAN",2,"FEB",3,"MAR",4,"APR",5,"MAY",6,"JUN",7,"JUL",8,"AUG",9,"SEP",10,"OCT",11,"NOV",12,"DES")</f>
        <v>FEB</v>
      </c>
      <c r="M276" s="11">
        <f>YEAR(TBL_Employees[[#This Row],[Hire Date]])</f>
        <v>2019</v>
      </c>
      <c r="N276" s="2">
        <v>55859</v>
      </c>
      <c r="O276" s="2" t="str">
        <f>_xlfn.SWITCH(TRUE(),TBL_Employees[[#This Row],[Annual Salary]]&gt;140000,"HIGH INCOME",AND(TBL_Employees[[#This Row],[Annual Salary]]&gt;=70000,TBL_Employees[[#This Row],[Annual Salary]]&lt;=140000),"MIDDLE INCOME",TBL_Employees[[#This Row],[Annual Salary]]&lt;70000,"LOW INCOME")</f>
        <v>LOW INCOME</v>
      </c>
      <c r="P276" s="3">
        <v>0</v>
      </c>
      <c r="Q276" s="13">
        <f>TBL_Employees[[#This Row],[Bonus %]]*TBL_Employees[[#This Row],[Annual Salary]]</f>
        <v>0</v>
      </c>
      <c r="R276" t="s">
        <v>33</v>
      </c>
      <c r="S276" t="s">
        <v>60</v>
      </c>
      <c r="T276" s="1" t="s">
        <v>21</v>
      </c>
      <c r="U276" s="1" t="str">
        <f>IF(TBL_Employees[[#This Row],[Exit Date]]="","Employed","Resign")</f>
        <v>Employed</v>
      </c>
    </row>
    <row r="277" spans="1:21" x14ac:dyDescent="0.25">
      <c r="A277" t="s">
        <v>619</v>
      </c>
      <c r="B277" t="s">
        <v>620</v>
      </c>
      <c r="C277" t="s">
        <v>14</v>
      </c>
      <c r="D277" t="s">
        <v>15</v>
      </c>
      <c r="E277" t="s">
        <v>32</v>
      </c>
      <c r="F277" t="s">
        <v>17</v>
      </c>
      <c r="G277" t="s">
        <v>24</v>
      </c>
      <c r="H277">
        <v>37</v>
      </c>
      <c r="I277" s="1">
        <v>40883</v>
      </c>
      <c r="J277" s="9">
        <f>DAY(TBL_Employees[[#This Row],[Hire Date]])</f>
        <v>6</v>
      </c>
      <c r="K277" s="9">
        <f>MONTH(TBL_Employees[[#This Row],[Hire Date]])</f>
        <v>12</v>
      </c>
      <c r="L277" s="9" t="str">
        <f>_xlfn.SWITCH(TBL_Employees[[#This Row],[Month]],1,"JAN",2,"FEB",3,"MAR",4,"APR",5,"MAY",6,"JUN",7,"JUL",8,"AUG",9,"SEP",10,"OCT",11,"NOV",12,"DES")</f>
        <v>DES</v>
      </c>
      <c r="M277" s="11">
        <f>YEAR(TBL_Employees[[#This Row],[Hire Date]])</f>
        <v>2011</v>
      </c>
      <c r="N277" s="2">
        <v>225558</v>
      </c>
      <c r="O277" s="2" t="str">
        <f>_xlfn.SWITCH(TRUE(),TBL_Employees[[#This Row],[Annual Salary]]&gt;140000,"HIGH INCOME",AND(TBL_Employees[[#This Row],[Annual Salary]]&gt;=70000,TBL_Employees[[#This Row],[Annual Salary]]&lt;=140000),"MIDDLE INCOME",TBL_Employees[[#This Row],[Annual Salary]]&lt;70000,"LOW INCOME")</f>
        <v>HIGH INCOME</v>
      </c>
      <c r="P277" s="3">
        <v>0.33</v>
      </c>
      <c r="Q277" s="13">
        <f>TBL_Employees[[#This Row],[Bonus %]]*TBL_Employees[[#This Row],[Annual Salary]]</f>
        <v>74434.14</v>
      </c>
      <c r="R277" t="s">
        <v>33</v>
      </c>
      <c r="S277" t="s">
        <v>74</v>
      </c>
      <c r="T277" s="1" t="s">
        <v>21</v>
      </c>
      <c r="U277" s="1" t="str">
        <f>IF(TBL_Employees[[#This Row],[Exit Date]]="","Employed","Resign")</f>
        <v>Employed</v>
      </c>
    </row>
    <row r="278" spans="1:21" x14ac:dyDescent="0.25">
      <c r="A278" t="s">
        <v>656</v>
      </c>
      <c r="B278" t="s">
        <v>657</v>
      </c>
      <c r="C278" t="s">
        <v>64</v>
      </c>
      <c r="D278" t="s">
        <v>15</v>
      </c>
      <c r="E278" t="s">
        <v>16</v>
      </c>
      <c r="F278" t="s">
        <v>28</v>
      </c>
      <c r="G278" t="s">
        <v>24</v>
      </c>
      <c r="H278">
        <v>55</v>
      </c>
      <c r="I278" s="1">
        <v>41714</v>
      </c>
      <c r="J278" s="9">
        <f>DAY(TBL_Employees[[#This Row],[Hire Date]])</f>
        <v>16</v>
      </c>
      <c r="K278" s="9">
        <f>MONTH(TBL_Employees[[#This Row],[Hire Date]])</f>
        <v>3</v>
      </c>
      <c r="L278" s="9" t="str">
        <f>_xlfn.SWITCH(TBL_Employees[[#This Row],[Month]],1,"JAN",2,"FEB",3,"MAR",4,"APR",5,"MAY",6,"JUN",7,"JUL",8,"AUG",9,"SEP",10,"OCT",11,"NOV",12,"DES")</f>
        <v>MAR</v>
      </c>
      <c r="M278" s="11">
        <f>YEAR(TBL_Employees[[#This Row],[Hire Date]])</f>
        <v>2014</v>
      </c>
      <c r="N278" s="2">
        <v>74552</v>
      </c>
      <c r="O278" s="2" t="str">
        <f>_xlfn.SWITCH(TRUE(),TBL_Employees[[#This Row],[Annual Salary]]&gt;140000,"HIGH INCOME",AND(TBL_Employees[[#This Row],[Annual Salary]]&gt;=70000,TBL_Employees[[#This Row],[Annual Salary]]&lt;=140000),"MIDDLE INCOME",TBL_Employees[[#This Row],[Annual Salary]]&lt;70000,"LOW INCOME")</f>
        <v>MIDDLE INCOME</v>
      </c>
      <c r="P278" s="3">
        <v>0</v>
      </c>
      <c r="Q278" s="13">
        <f>TBL_Employees[[#This Row],[Bonus %]]*TBL_Employees[[#This Row],[Annual Salary]]</f>
        <v>0</v>
      </c>
      <c r="R278" t="s">
        <v>33</v>
      </c>
      <c r="S278" t="s">
        <v>34</v>
      </c>
      <c r="T278" s="1" t="s">
        <v>21</v>
      </c>
      <c r="U278" s="1" t="str">
        <f>IF(TBL_Employees[[#This Row],[Exit Date]]="","Employed","Resign")</f>
        <v>Employed</v>
      </c>
    </row>
    <row r="279" spans="1:21" x14ac:dyDescent="0.25">
      <c r="A279" t="s">
        <v>665</v>
      </c>
      <c r="B279" t="s">
        <v>666</v>
      </c>
      <c r="C279" t="s">
        <v>14</v>
      </c>
      <c r="D279" t="s">
        <v>15</v>
      </c>
      <c r="E279" t="s">
        <v>44</v>
      </c>
      <c r="F279" t="s">
        <v>17</v>
      </c>
      <c r="G279" t="s">
        <v>18</v>
      </c>
      <c r="H279">
        <v>32</v>
      </c>
      <c r="I279" s="1">
        <v>43102</v>
      </c>
      <c r="J279" s="9">
        <f>DAY(TBL_Employees[[#This Row],[Hire Date]])</f>
        <v>2</v>
      </c>
      <c r="K279" s="9">
        <f>MONTH(TBL_Employees[[#This Row],[Hire Date]])</f>
        <v>1</v>
      </c>
      <c r="L279" s="9" t="str">
        <f>_xlfn.SWITCH(TBL_Employees[[#This Row],[Month]],1,"JAN",2,"FEB",3,"MAR",4,"APR",5,"MAY",6,"JUN",7,"JUL",8,"AUG",9,"SEP",10,"OCT",11,"NOV",12,"DES")</f>
        <v>JAN</v>
      </c>
      <c r="M279" s="11">
        <f>YEAR(TBL_Employees[[#This Row],[Hire Date]])</f>
        <v>2018</v>
      </c>
      <c r="N279" s="2">
        <v>190253</v>
      </c>
      <c r="O279" s="2" t="str">
        <f>_xlfn.SWITCH(TRUE(),TBL_Employees[[#This Row],[Annual Salary]]&gt;140000,"HIGH INCOME",AND(TBL_Employees[[#This Row],[Annual Salary]]&gt;=70000,TBL_Employees[[#This Row],[Annual Salary]]&lt;=140000),"MIDDLE INCOME",TBL_Employees[[#This Row],[Annual Salary]]&lt;70000,"LOW INCOME")</f>
        <v>HIGH INCOME</v>
      </c>
      <c r="P279" s="3">
        <v>0.33</v>
      </c>
      <c r="Q279" s="13">
        <f>TBL_Employees[[#This Row],[Bonus %]]*TBL_Employees[[#This Row],[Annual Salary]]</f>
        <v>62783.490000000005</v>
      </c>
      <c r="R279" t="s">
        <v>19</v>
      </c>
      <c r="S279" t="s">
        <v>25</v>
      </c>
      <c r="T279" s="1" t="s">
        <v>21</v>
      </c>
      <c r="U279" s="1" t="str">
        <f>IF(TBL_Employees[[#This Row],[Exit Date]]="","Employed","Resign")</f>
        <v>Employed</v>
      </c>
    </row>
    <row r="280" spans="1:21" x14ac:dyDescent="0.25">
      <c r="A280" t="s">
        <v>678</v>
      </c>
      <c r="B280" t="s">
        <v>679</v>
      </c>
      <c r="C280" t="s">
        <v>61</v>
      </c>
      <c r="D280" t="s">
        <v>15</v>
      </c>
      <c r="E280" t="s">
        <v>32</v>
      </c>
      <c r="F280" t="s">
        <v>28</v>
      </c>
      <c r="G280" t="s">
        <v>51</v>
      </c>
      <c r="H280">
        <v>45</v>
      </c>
      <c r="I280" s="1">
        <v>44554</v>
      </c>
      <c r="J280" s="9">
        <f>DAY(TBL_Employees[[#This Row],[Hire Date]])</f>
        <v>24</v>
      </c>
      <c r="K280" s="9">
        <f>MONTH(TBL_Employees[[#This Row],[Hire Date]])</f>
        <v>12</v>
      </c>
      <c r="L280" s="9" t="str">
        <f>_xlfn.SWITCH(TBL_Employees[[#This Row],[Month]],1,"JAN",2,"FEB",3,"MAR",4,"APR",5,"MAY",6,"JUN",7,"JUL",8,"AUG",9,"SEP",10,"OCT",11,"NOV",12,"DES")</f>
        <v>DES</v>
      </c>
      <c r="M280" s="11">
        <f>YEAR(TBL_Employees[[#This Row],[Hire Date]])</f>
        <v>2021</v>
      </c>
      <c r="N280" s="2">
        <v>144754</v>
      </c>
      <c r="O280" s="2" t="str">
        <f>_xlfn.SWITCH(TRUE(),TBL_Employees[[#This Row],[Annual Salary]]&gt;140000,"HIGH INCOME",AND(TBL_Employees[[#This Row],[Annual Salary]]&gt;=70000,TBL_Employees[[#This Row],[Annual Salary]]&lt;=140000),"MIDDLE INCOME",TBL_Employees[[#This Row],[Annual Salary]]&lt;70000,"LOW INCOME")</f>
        <v>HIGH INCOME</v>
      </c>
      <c r="P280" s="3">
        <v>0.15</v>
      </c>
      <c r="Q280" s="13">
        <f>TBL_Employees[[#This Row],[Bonus %]]*TBL_Employees[[#This Row],[Annual Salary]]</f>
        <v>21713.1</v>
      </c>
      <c r="R280" t="s">
        <v>19</v>
      </c>
      <c r="S280" t="s">
        <v>39</v>
      </c>
      <c r="T280" s="1" t="s">
        <v>21</v>
      </c>
      <c r="U280" s="1" t="str">
        <f>IF(TBL_Employees[[#This Row],[Exit Date]]="","Employed","Resign")</f>
        <v>Employed</v>
      </c>
    </row>
    <row r="281" spans="1:21" x14ac:dyDescent="0.25">
      <c r="A281" t="s">
        <v>226</v>
      </c>
      <c r="B281" t="s">
        <v>695</v>
      </c>
      <c r="C281" t="s">
        <v>14</v>
      </c>
      <c r="D281" t="s">
        <v>15</v>
      </c>
      <c r="E281" t="s">
        <v>44</v>
      </c>
      <c r="F281" t="s">
        <v>17</v>
      </c>
      <c r="G281" t="s">
        <v>24</v>
      </c>
      <c r="H281">
        <v>43</v>
      </c>
      <c r="I281" s="1">
        <v>38564</v>
      </c>
      <c r="J281" s="9">
        <f>DAY(TBL_Employees[[#This Row],[Hire Date]])</f>
        <v>31</v>
      </c>
      <c r="K281" s="9">
        <f>MONTH(TBL_Employees[[#This Row],[Hire Date]])</f>
        <v>7</v>
      </c>
      <c r="L281" s="9" t="str">
        <f>_xlfn.SWITCH(TBL_Employees[[#This Row],[Month]],1,"JAN",2,"FEB",3,"MAR",4,"APR",5,"MAY",6,"JUN",7,"JUL",8,"AUG",9,"SEP",10,"OCT",11,"NOV",12,"DES")</f>
        <v>JUL</v>
      </c>
      <c r="M281" s="11">
        <f>YEAR(TBL_Employees[[#This Row],[Hire Date]])</f>
        <v>2005</v>
      </c>
      <c r="N281" s="2">
        <v>249686</v>
      </c>
      <c r="O281" s="2" t="str">
        <f>_xlfn.SWITCH(TRUE(),TBL_Employees[[#This Row],[Annual Salary]]&gt;140000,"HIGH INCOME",AND(TBL_Employees[[#This Row],[Annual Salary]]&gt;=70000,TBL_Employees[[#This Row],[Annual Salary]]&lt;=140000),"MIDDLE INCOME",TBL_Employees[[#This Row],[Annual Salary]]&lt;70000,"LOW INCOME")</f>
        <v>HIGH INCOME</v>
      </c>
      <c r="P281" s="3">
        <v>0.31</v>
      </c>
      <c r="Q281" s="13">
        <f>TBL_Employees[[#This Row],[Bonus %]]*TBL_Employees[[#This Row],[Annual Salary]]</f>
        <v>77402.66</v>
      </c>
      <c r="R281" t="s">
        <v>33</v>
      </c>
      <c r="S281" t="s">
        <v>80</v>
      </c>
      <c r="T281" s="1" t="s">
        <v>21</v>
      </c>
      <c r="U281" s="1" t="str">
        <f>IF(TBL_Employees[[#This Row],[Exit Date]]="","Employed","Resign")</f>
        <v>Employed</v>
      </c>
    </row>
    <row r="282" spans="1:21" x14ac:dyDescent="0.25">
      <c r="A282" t="s">
        <v>259</v>
      </c>
      <c r="B282" t="s">
        <v>696</v>
      </c>
      <c r="C282" t="s">
        <v>68</v>
      </c>
      <c r="D282" t="s">
        <v>15</v>
      </c>
      <c r="E282" t="s">
        <v>36</v>
      </c>
      <c r="F282" t="s">
        <v>17</v>
      </c>
      <c r="G282" t="s">
        <v>24</v>
      </c>
      <c r="H282">
        <v>55</v>
      </c>
      <c r="I282" s="1">
        <v>37343</v>
      </c>
      <c r="J282" s="9">
        <f>DAY(TBL_Employees[[#This Row],[Hire Date]])</f>
        <v>28</v>
      </c>
      <c r="K282" s="9">
        <f>MONTH(TBL_Employees[[#This Row],[Hire Date]])</f>
        <v>3</v>
      </c>
      <c r="L282" s="9" t="str">
        <f>_xlfn.SWITCH(TBL_Employees[[#This Row],[Month]],1,"JAN",2,"FEB",3,"MAR",4,"APR",5,"MAY",6,"JUN",7,"JUL",8,"AUG",9,"SEP",10,"OCT",11,"NOV",12,"DES")</f>
        <v>MAR</v>
      </c>
      <c r="M282" s="11">
        <f>YEAR(TBL_Employees[[#This Row],[Hire Date]])</f>
        <v>2002</v>
      </c>
      <c r="N282" s="2">
        <v>50475</v>
      </c>
      <c r="O282" s="2" t="str">
        <f>_xlfn.SWITCH(TRUE(),TBL_Employees[[#This Row],[Annual Salary]]&gt;140000,"HIGH INCOME",AND(TBL_Employees[[#This Row],[Annual Salary]]&gt;=70000,TBL_Employees[[#This Row],[Annual Salary]]&lt;=140000),"MIDDLE INCOME",TBL_Employees[[#This Row],[Annual Salary]]&lt;70000,"LOW INCOME")</f>
        <v>LOW INCOME</v>
      </c>
      <c r="P282" s="3">
        <v>0</v>
      </c>
      <c r="Q282" s="13">
        <f>TBL_Employees[[#This Row],[Bonus %]]*TBL_Employees[[#This Row],[Annual Salary]]</f>
        <v>0</v>
      </c>
      <c r="R282" t="s">
        <v>19</v>
      </c>
      <c r="S282" t="s">
        <v>29</v>
      </c>
      <c r="T282" s="1" t="s">
        <v>21</v>
      </c>
      <c r="U282" s="1" t="str">
        <f>IF(TBL_Employees[[#This Row],[Exit Date]]="","Employed","Resign")</f>
        <v>Employed</v>
      </c>
    </row>
    <row r="283" spans="1:21" x14ac:dyDescent="0.25">
      <c r="A283" t="s">
        <v>322</v>
      </c>
      <c r="B283" t="s">
        <v>311</v>
      </c>
      <c r="C283" t="s">
        <v>42</v>
      </c>
      <c r="D283" t="s">
        <v>15</v>
      </c>
      <c r="E283" t="s">
        <v>32</v>
      </c>
      <c r="F283" t="s">
        <v>17</v>
      </c>
      <c r="G283" t="s">
        <v>18</v>
      </c>
      <c r="H283">
        <v>28</v>
      </c>
      <c r="I283" s="1">
        <v>44078</v>
      </c>
      <c r="J283" s="9">
        <f>DAY(TBL_Employees[[#This Row],[Hire Date]])</f>
        <v>4</v>
      </c>
      <c r="K283" s="9">
        <f>MONTH(TBL_Employees[[#This Row],[Hire Date]])</f>
        <v>9</v>
      </c>
      <c r="L283" s="9" t="str">
        <f>_xlfn.SWITCH(TBL_Employees[[#This Row],[Month]],1,"JAN",2,"FEB",3,"MAR",4,"APR",5,"MAY",6,"JUN",7,"JUL",8,"AUG",9,"SEP",10,"OCT",11,"NOV",12,"DES")</f>
        <v>SEP</v>
      </c>
      <c r="M283" s="11">
        <f>YEAR(TBL_Employees[[#This Row],[Hire Date]])</f>
        <v>2020</v>
      </c>
      <c r="N283" s="2">
        <v>95045</v>
      </c>
      <c r="O283" s="2" t="str">
        <f>_xlfn.SWITCH(TRUE(),TBL_Employees[[#This Row],[Annual Salary]]&gt;140000,"HIGH INCOME",AND(TBL_Employees[[#This Row],[Annual Salary]]&gt;=70000,TBL_Employees[[#This Row],[Annual Salary]]&lt;=140000),"MIDDLE INCOME",TBL_Employees[[#This Row],[Annual Salary]]&lt;70000,"LOW INCOME")</f>
        <v>MIDDLE INCOME</v>
      </c>
      <c r="P283" s="3">
        <v>0</v>
      </c>
      <c r="Q283" s="13">
        <f>TBL_Employees[[#This Row],[Bonus %]]*TBL_Employees[[#This Row],[Annual Salary]]</f>
        <v>0</v>
      </c>
      <c r="R283" t="s">
        <v>19</v>
      </c>
      <c r="S283" t="s">
        <v>20</v>
      </c>
      <c r="T283" s="1" t="s">
        <v>21</v>
      </c>
      <c r="U283" s="1" t="str">
        <f>IF(TBL_Employees[[#This Row],[Exit Date]]="","Employed","Resign")</f>
        <v>Employed</v>
      </c>
    </row>
    <row r="284" spans="1:21" x14ac:dyDescent="0.25">
      <c r="A284" t="s">
        <v>759</v>
      </c>
      <c r="B284" t="s">
        <v>760</v>
      </c>
      <c r="C284" t="s">
        <v>42</v>
      </c>
      <c r="D284" t="s">
        <v>15</v>
      </c>
      <c r="E284" t="s">
        <v>32</v>
      </c>
      <c r="F284" t="s">
        <v>28</v>
      </c>
      <c r="G284" t="s">
        <v>51</v>
      </c>
      <c r="H284">
        <v>46</v>
      </c>
      <c r="I284" s="1">
        <v>41294</v>
      </c>
      <c r="J284" s="9">
        <f>DAY(TBL_Employees[[#This Row],[Hire Date]])</f>
        <v>20</v>
      </c>
      <c r="K284" s="9">
        <f>MONTH(TBL_Employees[[#This Row],[Hire Date]])</f>
        <v>1</v>
      </c>
      <c r="L284" s="9" t="str">
        <f>_xlfn.SWITCH(TBL_Employees[[#This Row],[Month]],1,"JAN",2,"FEB",3,"MAR",4,"APR",5,"MAY",6,"JUN",7,"JUL",8,"AUG",9,"SEP",10,"OCT",11,"NOV",12,"DES")</f>
        <v>JAN</v>
      </c>
      <c r="M284" s="11">
        <f>YEAR(TBL_Employees[[#This Row],[Hire Date]])</f>
        <v>2013</v>
      </c>
      <c r="N284" s="2">
        <v>86061</v>
      </c>
      <c r="O284" s="2" t="str">
        <f>_xlfn.SWITCH(TRUE(),TBL_Employees[[#This Row],[Annual Salary]]&gt;140000,"HIGH INCOME",AND(TBL_Employees[[#This Row],[Annual Salary]]&gt;=70000,TBL_Employees[[#This Row],[Annual Salary]]&lt;=140000),"MIDDLE INCOME",TBL_Employees[[#This Row],[Annual Salary]]&lt;70000,"LOW INCOME")</f>
        <v>MIDDLE INCOME</v>
      </c>
      <c r="P284" s="3">
        <v>0</v>
      </c>
      <c r="Q284" s="13">
        <f>TBL_Employees[[#This Row],[Bonus %]]*TBL_Employees[[#This Row],[Annual Salary]]</f>
        <v>0</v>
      </c>
      <c r="R284" t="s">
        <v>52</v>
      </c>
      <c r="S284" t="s">
        <v>66</v>
      </c>
      <c r="T284" s="1" t="s">
        <v>21</v>
      </c>
      <c r="U284" s="1" t="str">
        <f>IF(TBL_Employees[[#This Row],[Exit Date]]="","Employed","Resign")</f>
        <v>Employed</v>
      </c>
    </row>
    <row r="285" spans="1:21" x14ac:dyDescent="0.25">
      <c r="A285" t="s">
        <v>766</v>
      </c>
      <c r="B285" t="s">
        <v>767</v>
      </c>
      <c r="C285" t="s">
        <v>68</v>
      </c>
      <c r="D285" t="s">
        <v>15</v>
      </c>
      <c r="E285" t="s">
        <v>36</v>
      </c>
      <c r="F285" t="s">
        <v>17</v>
      </c>
      <c r="G285" t="s">
        <v>18</v>
      </c>
      <c r="H285">
        <v>51</v>
      </c>
      <c r="I285" s="1">
        <v>42753</v>
      </c>
      <c r="J285" s="9">
        <f>DAY(TBL_Employees[[#This Row],[Hire Date]])</f>
        <v>18</v>
      </c>
      <c r="K285" s="9">
        <f>MONTH(TBL_Employees[[#This Row],[Hire Date]])</f>
        <v>1</v>
      </c>
      <c r="L285" s="9" t="str">
        <f>_xlfn.SWITCH(TBL_Employees[[#This Row],[Month]],1,"JAN",2,"FEB",3,"MAR",4,"APR",5,"MAY",6,"JUN",7,"JUL",8,"AUG",9,"SEP",10,"OCT",11,"NOV",12,"DES")</f>
        <v>JAN</v>
      </c>
      <c r="M285" s="11">
        <f>YEAR(TBL_Employees[[#This Row],[Hire Date]])</f>
        <v>2017</v>
      </c>
      <c r="N285" s="2">
        <v>53799</v>
      </c>
      <c r="O285" s="2" t="str">
        <f>_xlfn.SWITCH(TRUE(),TBL_Employees[[#This Row],[Annual Salary]]&gt;140000,"HIGH INCOME",AND(TBL_Employees[[#This Row],[Annual Salary]]&gt;=70000,TBL_Employees[[#This Row],[Annual Salary]]&lt;=140000),"MIDDLE INCOME",TBL_Employees[[#This Row],[Annual Salary]]&lt;70000,"LOW INCOME")</f>
        <v>LOW INCOME</v>
      </c>
      <c r="P285" s="3">
        <v>0</v>
      </c>
      <c r="Q285" s="13">
        <f>TBL_Employees[[#This Row],[Bonus %]]*TBL_Employees[[#This Row],[Annual Salary]]</f>
        <v>0</v>
      </c>
      <c r="R285" t="s">
        <v>19</v>
      </c>
      <c r="S285" t="s">
        <v>29</v>
      </c>
      <c r="T285" s="1" t="s">
        <v>21</v>
      </c>
      <c r="U285" s="1" t="str">
        <f>IF(TBL_Employees[[#This Row],[Exit Date]]="","Employed","Resign")</f>
        <v>Employed</v>
      </c>
    </row>
    <row r="286" spans="1:21" x14ac:dyDescent="0.25">
      <c r="A286" t="s">
        <v>110</v>
      </c>
      <c r="B286" t="s">
        <v>779</v>
      </c>
      <c r="C286" t="s">
        <v>62</v>
      </c>
      <c r="D286" t="s">
        <v>15</v>
      </c>
      <c r="E286" t="s">
        <v>36</v>
      </c>
      <c r="F286" t="s">
        <v>28</v>
      </c>
      <c r="G286" t="s">
        <v>24</v>
      </c>
      <c r="H286">
        <v>64</v>
      </c>
      <c r="I286" s="1">
        <v>35996</v>
      </c>
      <c r="J286" s="9">
        <f>DAY(TBL_Employees[[#This Row],[Hire Date]])</f>
        <v>20</v>
      </c>
      <c r="K286" s="9">
        <f>MONTH(TBL_Employees[[#This Row],[Hire Date]])</f>
        <v>7</v>
      </c>
      <c r="L286" s="9" t="str">
        <f>_xlfn.SWITCH(TBL_Employees[[#This Row],[Month]],1,"JAN",2,"FEB",3,"MAR",4,"APR",5,"MAY",6,"JUN",7,"JUL",8,"AUG",9,"SEP",10,"OCT",11,"NOV",12,"DES")</f>
        <v>JUL</v>
      </c>
      <c r="M286" s="11">
        <f>YEAR(TBL_Employees[[#This Row],[Hire Date]])</f>
        <v>1998</v>
      </c>
      <c r="N286" s="2">
        <v>122753</v>
      </c>
      <c r="O286" s="2" t="str">
        <f>_xlfn.SWITCH(TRUE(),TBL_Employees[[#This Row],[Annual Salary]]&gt;140000,"HIGH INCOME",AND(TBL_Employees[[#This Row],[Annual Salary]]&gt;=70000,TBL_Employees[[#This Row],[Annual Salary]]&lt;=140000),"MIDDLE INCOME",TBL_Employees[[#This Row],[Annual Salary]]&lt;70000,"LOW INCOME")</f>
        <v>MIDDLE INCOME</v>
      </c>
      <c r="P286" s="3">
        <v>0.09</v>
      </c>
      <c r="Q286" s="13">
        <f>TBL_Employees[[#This Row],[Bonus %]]*TBL_Employees[[#This Row],[Annual Salary]]</f>
        <v>11047.77</v>
      </c>
      <c r="R286" t="s">
        <v>33</v>
      </c>
      <c r="S286" t="s">
        <v>80</v>
      </c>
      <c r="T286" s="1" t="s">
        <v>21</v>
      </c>
      <c r="U286" s="1" t="str">
        <f>IF(TBL_Employees[[#This Row],[Exit Date]]="","Employed","Resign")</f>
        <v>Employed</v>
      </c>
    </row>
    <row r="287" spans="1:21" x14ac:dyDescent="0.25">
      <c r="A287" t="s">
        <v>785</v>
      </c>
      <c r="B287" t="s">
        <v>786</v>
      </c>
      <c r="C287" t="s">
        <v>62</v>
      </c>
      <c r="D287" t="s">
        <v>15</v>
      </c>
      <c r="E287" t="s">
        <v>44</v>
      </c>
      <c r="F287" t="s">
        <v>28</v>
      </c>
      <c r="G287" t="s">
        <v>47</v>
      </c>
      <c r="H287">
        <v>51</v>
      </c>
      <c r="I287" s="1">
        <v>34746</v>
      </c>
      <c r="J287" s="9">
        <f>DAY(TBL_Employees[[#This Row],[Hire Date]])</f>
        <v>16</v>
      </c>
      <c r="K287" s="9">
        <f>MONTH(TBL_Employees[[#This Row],[Hire Date]])</f>
        <v>2</v>
      </c>
      <c r="L287" s="9" t="str">
        <f>_xlfn.SWITCH(TBL_Employees[[#This Row],[Month]],1,"JAN",2,"FEB",3,"MAR",4,"APR",5,"MAY",6,"JUN",7,"JUL",8,"AUG",9,"SEP",10,"OCT",11,"NOV",12,"DES")</f>
        <v>FEB</v>
      </c>
      <c r="M287" s="11">
        <f>YEAR(TBL_Employees[[#This Row],[Hire Date]])</f>
        <v>1995</v>
      </c>
      <c r="N287" s="2">
        <v>125375</v>
      </c>
      <c r="O287" s="2" t="str">
        <f>_xlfn.SWITCH(TRUE(),TBL_Employees[[#This Row],[Annual Salary]]&gt;140000,"HIGH INCOME",AND(TBL_Employees[[#This Row],[Annual Salary]]&gt;=70000,TBL_Employees[[#This Row],[Annual Salary]]&lt;=140000),"MIDDLE INCOME",TBL_Employees[[#This Row],[Annual Salary]]&lt;70000,"LOW INCOME")</f>
        <v>MIDDLE INCOME</v>
      </c>
      <c r="P287" s="3">
        <v>0.09</v>
      </c>
      <c r="Q287" s="13">
        <f>TBL_Employees[[#This Row],[Bonus %]]*TBL_Employees[[#This Row],[Annual Salary]]</f>
        <v>11283.75</v>
      </c>
      <c r="R287" t="s">
        <v>19</v>
      </c>
      <c r="S287" t="s">
        <v>20</v>
      </c>
      <c r="T287" s="1" t="s">
        <v>21</v>
      </c>
      <c r="U287" s="1" t="str">
        <f>IF(TBL_Employees[[#This Row],[Exit Date]]="","Employed","Resign")</f>
        <v>Employed</v>
      </c>
    </row>
    <row r="288" spans="1:21" x14ac:dyDescent="0.25">
      <c r="A288" t="s">
        <v>805</v>
      </c>
      <c r="B288" t="s">
        <v>806</v>
      </c>
      <c r="C288" t="s">
        <v>61</v>
      </c>
      <c r="D288" t="s">
        <v>15</v>
      </c>
      <c r="E288" t="s">
        <v>36</v>
      </c>
      <c r="F288" t="s">
        <v>17</v>
      </c>
      <c r="G288" t="s">
        <v>51</v>
      </c>
      <c r="H288">
        <v>37</v>
      </c>
      <c r="I288" s="1">
        <v>41329</v>
      </c>
      <c r="J288" s="9">
        <f>DAY(TBL_Employees[[#This Row],[Hire Date]])</f>
        <v>24</v>
      </c>
      <c r="K288" s="9">
        <f>MONTH(TBL_Employees[[#This Row],[Hire Date]])</f>
        <v>2</v>
      </c>
      <c r="L288" s="9" t="str">
        <f>_xlfn.SWITCH(TBL_Employees[[#This Row],[Month]],1,"JAN",2,"FEB",3,"MAR",4,"APR",5,"MAY",6,"JUN",7,"JUL",8,"AUG",9,"SEP",10,"OCT",11,"NOV",12,"DES")</f>
        <v>FEB</v>
      </c>
      <c r="M288" s="11">
        <f>YEAR(TBL_Employees[[#This Row],[Hire Date]])</f>
        <v>2013</v>
      </c>
      <c r="N288" s="2">
        <v>157474</v>
      </c>
      <c r="O288" s="2" t="str">
        <f>_xlfn.SWITCH(TRUE(),TBL_Employees[[#This Row],[Annual Salary]]&gt;140000,"HIGH INCOME",AND(TBL_Employees[[#This Row],[Annual Salary]]&gt;=70000,TBL_Employees[[#This Row],[Annual Salary]]&lt;=140000),"MIDDLE INCOME",TBL_Employees[[#This Row],[Annual Salary]]&lt;70000,"LOW INCOME")</f>
        <v>HIGH INCOME</v>
      </c>
      <c r="P288" s="3">
        <v>0.11</v>
      </c>
      <c r="Q288" s="13">
        <f>TBL_Employees[[#This Row],[Bonus %]]*TBL_Employees[[#This Row],[Annual Salary]]</f>
        <v>17322.14</v>
      </c>
      <c r="R288" t="s">
        <v>52</v>
      </c>
      <c r="S288" t="s">
        <v>66</v>
      </c>
      <c r="T288" s="1" t="s">
        <v>21</v>
      </c>
      <c r="U288" s="1" t="str">
        <f>IF(TBL_Employees[[#This Row],[Exit Date]]="","Employed","Resign")</f>
        <v>Employed</v>
      </c>
    </row>
    <row r="289" spans="1:21" x14ac:dyDescent="0.25">
      <c r="A289" t="s">
        <v>813</v>
      </c>
      <c r="B289" t="s">
        <v>814</v>
      </c>
      <c r="C289" t="s">
        <v>14</v>
      </c>
      <c r="D289" t="s">
        <v>15</v>
      </c>
      <c r="E289" t="s">
        <v>32</v>
      </c>
      <c r="F289" t="s">
        <v>28</v>
      </c>
      <c r="G289" t="s">
        <v>51</v>
      </c>
      <c r="H289">
        <v>50</v>
      </c>
      <c r="I289" s="1">
        <v>38004</v>
      </c>
      <c r="J289" s="9">
        <f>DAY(TBL_Employees[[#This Row],[Hire Date]])</f>
        <v>18</v>
      </c>
      <c r="K289" s="9">
        <f>MONTH(TBL_Employees[[#This Row],[Hire Date]])</f>
        <v>1</v>
      </c>
      <c r="L289" s="9" t="str">
        <f>_xlfn.SWITCH(TBL_Employees[[#This Row],[Month]],1,"JAN",2,"FEB",3,"MAR",4,"APR",5,"MAY",6,"JUN",7,"JUL",8,"AUG",9,"SEP",10,"OCT",11,"NOV",12,"DES")</f>
        <v>JAN</v>
      </c>
      <c r="M289" s="11">
        <f>YEAR(TBL_Employees[[#This Row],[Hire Date]])</f>
        <v>2004</v>
      </c>
      <c r="N289" s="2">
        <v>247939</v>
      </c>
      <c r="O289" s="2" t="str">
        <f>_xlfn.SWITCH(TRUE(),TBL_Employees[[#This Row],[Annual Salary]]&gt;140000,"HIGH INCOME",AND(TBL_Employees[[#This Row],[Annual Salary]]&gt;=70000,TBL_Employees[[#This Row],[Annual Salary]]&lt;=140000),"MIDDLE INCOME",TBL_Employees[[#This Row],[Annual Salary]]&lt;70000,"LOW INCOME")</f>
        <v>HIGH INCOME</v>
      </c>
      <c r="P289" s="3">
        <v>0.35</v>
      </c>
      <c r="Q289" s="13">
        <f>TBL_Employees[[#This Row],[Bonus %]]*TBL_Employees[[#This Row],[Annual Salary]]</f>
        <v>86778.65</v>
      </c>
      <c r="R289" t="s">
        <v>52</v>
      </c>
      <c r="S289" t="s">
        <v>66</v>
      </c>
      <c r="T289" s="1" t="s">
        <v>21</v>
      </c>
      <c r="U289" s="1" t="str">
        <f>IF(TBL_Employees[[#This Row],[Exit Date]]="","Employed","Resign")</f>
        <v>Employed</v>
      </c>
    </row>
    <row r="290" spans="1:21" x14ac:dyDescent="0.25">
      <c r="A290" t="s">
        <v>832</v>
      </c>
      <c r="B290" t="s">
        <v>833</v>
      </c>
      <c r="C290" t="s">
        <v>14</v>
      </c>
      <c r="D290" t="s">
        <v>15</v>
      </c>
      <c r="E290" t="s">
        <v>32</v>
      </c>
      <c r="F290" t="s">
        <v>17</v>
      </c>
      <c r="G290" t="s">
        <v>51</v>
      </c>
      <c r="H290">
        <v>27</v>
      </c>
      <c r="I290" s="1">
        <v>44545</v>
      </c>
      <c r="J290" s="9">
        <f>DAY(TBL_Employees[[#This Row],[Hire Date]])</f>
        <v>15</v>
      </c>
      <c r="K290" s="9">
        <f>MONTH(TBL_Employees[[#This Row],[Hire Date]])</f>
        <v>12</v>
      </c>
      <c r="L290" s="9" t="str">
        <f>_xlfn.SWITCH(TBL_Employees[[#This Row],[Month]],1,"JAN",2,"FEB",3,"MAR",4,"APR",5,"MAY",6,"JUN",7,"JUL",8,"AUG",9,"SEP",10,"OCT",11,"NOV",12,"DES")</f>
        <v>DES</v>
      </c>
      <c r="M290" s="11">
        <f>YEAR(TBL_Employees[[#This Row],[Hire Date]])</f>
        <v>2021</v>
      </c>
      <c r="N290" s="2">
        <v>255369</v>
      </c>
      <c r="O290" s="2" t="str">
        <f>_xlfn.SWITCH(TRUE(),TBL_Employees[[#This Row],[Annual Salary]]&gt;140000,"HIGH INCOME",AND(TBL_Employees[[#This Row],[Annual Salary]]&gt;=70000,TBL_Employees[[#This Row],[Annual Salary]]&lt;=140000),"MIDDLE INCOME",TBL_Employees[[#This Row],[Annual Salary]]&lt;70000,"LOW INCOME")</f>
        <v>HIGH INCOME</v>
      </c>
      <c r="P290" s="3">
        <v>0.33</v>
      </c>
      <c r="Q290" s="13">
        <f>TBL_Employees[[#This Row],[Bonus %]]*TBL_Employees[[#This Row],[Annual Salary]]</f>
        <v>84271.77</v>
      </c>
      <c r="R290" t="s">
        <v>52</v>
      </c>
      <c r="S290" t="s">
        <v>53</v>
      </c>
      <c r="T290" s="1" t="s">
        <v>21</v>
      </c>
      <c r="U290" s="1" t="str">
        <f>IF(TBL_Employees[[#This Row],[Exit Date]]="","Employed","Resign")</f>
        <v>Employed</v>
      </c>
    </row>
    <row r="291" spans="1:21" x14ac:dyDescent="0.25">
      <c r="A291" t="s">
        <v>856</v>
      </c>
      <c r="B291" t="s">
        <v>857</v>
      </c>
      <c r="C291" t="s">
        <v>40</v>
      </c>
      <c r="D291" t="s">
        <v>15</v>
      </c>
      <c r="E291" t="s">
        <v>16</v>
      </c>
      <c r="F291" t="s">
        <v>28</v>
      </c>
      <c r="G291" t="s">
        <v>24</v>
      </c>
      <c r="H291">
        <v>64</v>
      </c>
      <c r="I291" s="1">
        <v>35187</v>
      </c>
      <c r="J291" s="9">
        <f>DAY(TBL_Employees[[#This Row],[Hire Date]])</f>
        <v>2</v>
      </c>
      <c r="K291" s="9">
        <f>MONTH(TBL_Employees[[#This Row],[Hire Date]])</f>
        <v>5</v>
      </c>
      <c r="L291" s="9" t="str">
        <f>_xlfn.SWITCH(TBL_Employees[[#This Row],[Month]],1,"JAN",2,"FEB",3,"MAR",4,"APR",5,"MAY",6,"JUN",7,"JUL",8,"AUG",9,"SEP",10,"OCT",11,"NOV",12,"DES")</f>
        <v>MAY</v>
      </c>
      <c r="M291" s="11">
        <f>YEAR(TBL_Employees[[#This Row],[Hire Date]])</f>
        <v>1996</v>
      </c>
      <c r="N291" s="2">
        <v>189933</v>
      </c>
      <c r="O291" s="2" t="str">
        <f>_xlfn.SWITCH(TRUE(),TBL_Employees[[#This Row],[Annual Salary]]&gt;140000,"HIGH INCOME",AND(TBL_Employees[[#This Row],[Annual Salary]]&gt;=70000,TBL_Employees[[#This Row],[Annual Salary]]&lt;=140000),"MIDDLE INCOME",TBL_Employees[[#This Row],[Annual Salary]]&lt;70000,"LOW INCOME")</f>
        <v>HIGH INCOME</v>
      </c>
      <c r="P291" s="3">
        <v>0.23</v>
      </c>
      <c r="Q291" s="13">
        <f>TBL_Employees[[#This Row],[Bonus %]]*TBL_Employees[[#This Row],[Annual Salary]]</f>
        <v>43684.590000000004</v>
      </c>
      <c r="R291" t="s">
        <v>19</v>
      </c>
      <c r="S291" t="s">
        <v>45</v>
      </c>
      <c r="T291" s="1" t="s">
        <v>21</v>
      </c>
      <c r="U291" s="1" t="str">
        <f>IF(TBL_Employees[[#This Row],[Exit Date]]="","Employed","Resign")</f>
        <v>Employed</v>
      </c>
    </row>
    <row r="292" spans="1:21" x14ac:dyDescent="0.25">
      <c r="A292" t="s">
        <v>869</v>
      </c>
      <c r="B292" t="s">
        <v>870</v>
      </c>
      <c r="C292" t="s">
        <v>64</v>
      </c>
      <c r="D292" t="s">
        <v>15</v>
      </c>
      <c r="E292" t="s">
        <v>32</v>
      </c>
      <c r="F292" t="s">
        <v>28</v>
      </c>
      <c r="G292" t="s">
        <v>24</v>
      </c>
      <c r="H292">
        <v>52</v>
      </c>
      <c r="I292" s="1">
        <v>42992</v>
      </c>
      <c r="J292" s="9">
        <f>DAY(TBL_Employees[[#This Row],[Hire Date]])</f>
        <v>14</v>
      </c>
      <c r="K292" s="9">
        <f>MONTH(TBL_Employees[[#This Row],[Hire Date]])</f>
        <v>9</v>
      </c>
      <c r="L292" s="9" t="str">
        <f>_xlfn.SWITCH(TBL_Employees[[#This Row],[Month]],1,"JAN",2,"FEB",3,"MAR",4,"APR",5,"MAY",6,"JUN",7,"JUL",8,"AUG",9,"SEP",10,"OCT",11,"NOV",12,"DES")</f>
        <v>SEP</v>
      </c>
      <c r="M292" s="11">
        <f>YEAR(TBL_Employees[[#This Row],[Hire Date]])</f>
        <v>2017</v>
      </c>
      <c r="N292" s="2">
        <v>74449</v>
      </c>
      <c r="O292" s="2" t="str">
        <f>_xlfn.SWITCH(TRUE(),TBL_Employees[[#This Row],[Annual Salary]]&gt;140000,"HIGH INCOME",AND(TBL_Employees[[#This Row],[Annual Salary]]&gt;=70000,TBL_Employees[[#This Row],[Annual Salary]]&lt;=140000),"MIDDLE INCOME",TBL_Employees[[#This Row],[Annual Salary]]&lt;70000,"LOW INCOME")</f>
        <v>MIDDLE INCOME</v>
      </c>
      <c r="P292" s="3">
        <v>0</v>
      </c>
      <c r="Q292" s="13">
        <f>TBL_Employees[[#This Row],[Bonus %]]*TBL_Employees[[#This Row],[Annual Salary]]</f>
        <v>0</v>
      </c>
      <c r="R292" t="s">
        <v>33</v>
      </c>
      <c r="S292" t="s">
        <v>60</v>
      </c>
      <c r="T292" s="1" t="s">
        <v>21</v>
      </c>
      <c r="U292" s="1" t="str">
        <f>IF(TBL_Employees[[#This Row],[Exit Date]]="","Employed","Resign")</f>
        <v>Employed</v>
      </c>
    </row>
    <row r="293" spans="1:21" x14ac:dyDescent="0.25">
      <c r="A293" t="s">
        <v>294</v>
      </c>
      <c r="B293" t="s">
        <v>885</v>
      </c>
      <c r="C293" t="s">
        <v>40</v>
      </c>
      <c r="D293" t="s">
        <v>15</v>
      </c>
      <c r="E293" t="s">
        <v>16</v>
      </c>
      <c r="F293" t="s">
        <v>17</v>
      </c>
      <c r="G293" t="s">
        <v>24</v>
      </c>
      <c r="H293">
        <v>63</v>
      </c>
      <c r="I293" s="1">
        <v>36826</v>
      </c>
      <c r="J293" s="9">
        <f>DAY(TBL_Employees[[#This Row],[Hire Date]])</f>
        <v>27</v>
      </c>
      <c r="K293" s="9">
        <f>MONTH(TBL_Employees[[#This Row],[Hire Date]])</f>
        <v>10</v>
      </c>
      <c r="L293" s="9" t="str">
        <f>_xlfn.SWITCH(TBL_Employees[[#This Row],[Month]],1,"JAN",2,"FEB",3,"MAR",4,"APR",5,"MAY",6,"JUN",7,"JUL",8,"AUG",9,"SEP",10,"OCT",11,"NOV",12,"DES")</f>
        <v>OCT</v>
      </c>
      <c r="M293" s="11">
        <f>YEAR(TBL_Employees[[#This Row],[Hire Date]])</f>
        <v>2000</v>
      </c>
      <c r="N293" s="2">
        <v>155320</v>
      </c>
      <c r="O293" s="2" t="str">
        <f>_xlfn.SWITCH(TRUE(),TBL_Employees[[#This Row],[Annual Salary]]&gt;140000,"HIGH INCOME",AND(TBL_Employees[[#This Row],[Annual Salary]]&gt;=70000,TBL_Employees[[#This Row],[Annual Salary]]&lt;=140000),"MIDDLE INCOME",TBL_Employees[[#This Row],[Annual Salary]]&lt;70000,"LOW INCOME")</f>
        <v>HIGH INCOME</v>
      </c>
      <c r="P293" s="3">
        <v>0.17</v>
      </c>
      <c r="Q293" s="13">
        <f>TBL_Employees[[#This Row],[Bonus %]]*TBL_Employees[[#This Row],[Annual Salary]]</f>
        <v>26404.400000000001</v>
      </c>
      <c r="R293" t="s">
        <v>33</v>
      </c>
      <c r="S293" t="s">
        <v>80</v>
      </c>
      <c r="T293" s="1" t="s">
        <v>21</v>
      </c>
      <c r="U293" s="1" t="str">
        <f>IF(TBL_Employees[[#This Row],[Exit Date]]="","Employed","Resign")</f>
        <v>Employed</v>
      </c>
    </row>
    <row r="294" spans="1:21" x14ac:dyDescent="0.25">
      <c r="A294" t="s">
        <v>900</v>
      </c>
      <c r="B294" t="s">
        <v>901</v>
      </c>
      <c r="C294" t="s">
        <v>40</v>
      </c>
      <c r="D294" t="s">
        <v>15</v>
      </c>
      <c r="E294" t="s">
        <v>44</v>
      </c>
      <c r="F294" t="s">
        <v>28</v>
      </c>
      <c r="G294" t="s">
        <v>18</v>
      </c>
      <c r="H294">
        <v>25</v>
      </c>
      <c r="I294" s="1">
        <v>43844</v>
      </c>
      <c r="J294" s="9">
        <f>DAY(TBL_Employees[[#This Row],[Hire Date]])</f>
        <v>14</v>
      </c>
      <c r="K294" s="9">
        <f>MONTH(TBL_Employees[[#This Row],[Hire Date]])</f>
        <v>1</v>
      </c>
      <c r="L294" s="9" t="str">
        <f>_xlfn.SWITCH(TBL_Employees[[#This Row],[Month]],1,"JAN",2,"FEB",3,"MAR",4,"APR",5,"MAY",6,"JUN",7,"JUL",8,"AUG",9,"SEP",10,"OCT",11,"NOV",12,"DES")</f>
        <v>JAN</v>
      </c>
      <c r="M294" s="11">
        <f>YEAR(TBL_Employees[[#This Row],[Hire Date]])</f>
        <v>2020</v>
      </c>
      <c r="N294" s="2">
        <v>168014</v>
      </c>
      <c r="O294" s="2" t="str">
        <f>_xlfn.SWITCH(TRUE(),TBL_Employees[[#This Row],[Annual Salary]]&gt;140000,"HIGH INCOME",AND(TBL_Employees[[#This Row],[Annual Salary]]&gt;=70000,TBL_Employees[[#This Row],[Annual Salary]]&lt;=140000),"MIDDLE INCOME",TBL_Employees[[#This Row],[Annual Salary]]&lt;70000,"LOW INCOME")</f>
        <v>HIGH INCOME</v>
      </c>
      <c r="P294" s="3">
        <v>0.27</v>
      </c>
      <c r="Q294" s="13">
        <f>TBL_Employees[[#This Row],[Bonus %]]*TBL_Employees[[#This Row],[Annual Salary]]</f>
        <v>45363.780000000006</v>
      </c>
      <c r="R294" t="s">
        <v>19</v>
      </c>
      <c r="S294" t="s">
        <v>20</v>
      </c>
      <c r="T294" s="1">
        <v>44404</v>
      </c>
      <c r="U294" s="1" t="str">
        <f>IF(TBL_Employees[[#This Row],[Exit Date]]="","Employed","Resign")</f>
        <v>Resign</v>
      </c>
    </row>
    <row r="295" spans="1:21" x14ac:dyDescent="0.25">
      <c r="A295" t="s">
        <v>904</v>
      </c>
      <c r="B295" t="s">
        <v>905</v>
      </c>
      <c r="C295" t="s">
        <v>61</v>
      </c>
      <c r="D295" t="s">
        <v>15</v>
      </c>
      <c r="E295" t="s">
        <v>16</v>
      </c>
      <c r="F295" t="s">
        <v>28</v>
      </c>
      <c r="G295" t="s">
        <v>51</v>
      </c>
      <c r="H295">
        <v>31</v>
      </c>
      <c r="I295" s="1">
        <v>42266</v>
      </c>
      <c r="J295" s="9">
        <f>DAY(TBL_Employees[[#This Row],[Hire Date]])</f>
        <v>19</v>
      </c>
      <c r="K295" s="9">
        <f>MONTH(TBL_Employees[[#This Row],[Hire Date]])</f>
        <v>9</v>
      </c>
      <c r="L295" s="9" t="str">
        <f>_xlfn.SWITCH(TBL_Employees[[#This Row],[Month]],1,"JAN",2,"FEB",3,"MAR",4,"APR",5,"MAY",6,"JUN",7,"JUL",8,"AUG",9,"SEP",10,"OCT",11,"NOV",12,"DES")</f>
        <v>SEP</v>
      </c>
      <c r="M295" s="11">
        <f>YEAR(TBL_Employees[[#This Row],[Hire Date]])</f>
        <v>2015</v>
      </c>
      <c r="N295" s="2">
        <v>145846</v>
      </c>
      <c r="O295" s="2" t="str">
        <f>_xlfn.SWITCH(TRUE(),TBL_Employees[[#This Row],[Annual Salary]]&gt;140000,"HIGH INCOME",AND(TBL_Employees[[#This Row],[Annual Salary]]&gt;=70000,TBL_Employees[[#This Row],[Annual Salary]]&lt;=140000),"MIDDLE INCOME",TBL_Employees[[#This Row],[Annual Salary]]&lt;70000,"LOW INCOME")</f>
        <v>HIGH INCOME</v>
      </c>
      <c r="P295" s="3">
        <v>0.15</v>
      </c>
      <c r="Q295" s="13">
        <f>TBL_Employees[[#This Row],[Bonus %]]*TBL_Employees[[#This Row],[Annual Salary]]</f>
        <v>21876.899999999998</v>
      </c>
      <c r="R295" t="s">
        <v>52</v>
      </c>
      <c r="S295" t="s">
        <v>81</v>
      </c>
      <c r="T295" s="1" t="s">
        <v>21</v>
      </c>
      <c r="U295" s="1" t="str">
        <f>IF(TBL_Employees[[#This Row],[Exit Date]]="","Employed","Resign")</f>
        <v>Employed</v>
      </c>
    </row>
    <row r="296" spans="1:21" x14ac:dyDescent="0.25">
      <c r="A296" t="s">
        <v>922</v>
      </c>
      <c r="B296" t="s">
        <v>923</v>
      </c>
      <c r="C296" t="s">
        <v>14</v>
      </c>
      <c r="D296" t="s">
        <v>15</v>
      </c>
      <c r="E296" t="s">
        <v>36</v>
      </c>
      <c r="F296" t="s">
        <v>17</v>
      </c>
      <c r="G296" t="s">
        <v>18</v>
      </c>
      <c r="H296">
        <v>48</v>
      </c>
      <c r="I296" s="1">
        <v>43253</v>
      </c>
      <c r="J296" s="9">
        <f>DAY(TBL_Employees[[#This Row],[Hire Date]])</f>
        <v>2</v>
      </c>
      <c r="K296" s="9">
        <f>MONTH(TBL_Employees[[#This Row],[Hire Date]])</f>
        <v>6</v>
      </c>
      <c r="L296" s="9" t="str">
        <f>_xlfn.SWITCH(TBL_Employees[[#This Row],[Month]],1,"JAN",2,"FEB",3,"MAR",4,"APR",5,"MAY",6,"JUN",7,"JUL",8,"AUG",9,"SEP",10,"OCT",11,"NOV",12,"DES")</f>
        <v>JUN</v>
      </c>
      <c r="M296" s="11">
        <f>YEAR(TBL_Employees[[#This Row],[Hire Date]])</f>
        <v>2018</v>
      </c>
      <c r="N296" s="2">
        <v>231567</v>
      </c>
      <c r="O296" s="2" t="str">
        <f>_xlfn.SWITCH(TRUE(),TBL_Employees[[#This Row],[Annual Salary]]&gt;140000,"HIGH INCOME",AND(TBL_Employees[[#This Row],[Annual Salary]]&gt;=70000,TBL_Employees[[#This Row],[Annual Salary]]&lt;=140000),"MIDDLE INCOME",TBL_Employees[[#This Row],[Annual Salary]]&lt;70000,"LOW INCOME")</f>
        <v>HIGH INCOME</v>
      </c>
      <c r="P296" s="3">
        <v>0.36</v>
      </c>
      <c r="Q296" s="13">
        <f>TBL_Employees[[#This Row],[Bonus %]]*TBL_Employees[[#This Row],[Annual Salary]]</f>
        <v>83364.12</v>
      </c>
      <c r="R296" t="s">
        <v>19</v>
      </c>
      <c r="S296" t="s">
        <v>63</v>
      </c>
      <c r="T296" s="1" t="s">
        <v>21</v>
      </c>
      <c r="U296" s="1" t="str">
        <f>IF(TBL_Employees[[#This Row],[Exit Date]]="","Employed","Resign")</f>
        <v>Employed</v>
      </c>
    </row>
    <row r="297" spans="1:21" x14ac:dyDescent="0.25">
      <c r="A297" t="s">
        <v>933</v>
      </c>
      <c r="B297" t="s">
        <v>934</v>
      </c>
      <c r="C297" t="s">
        <v>64</v>
      </c>
      <c r="D297" t="s">
        <v>15</v>
      </c>
      <c r="E297" t="s">
        <v>16</v>
      </c>
      <c r="F297" t="s">
        <v>17</v>
      </c>
      <c r="G297" t="s">
        <v>24</v>
      </c>
      <c r="H297">
        <v>55</v>
      </c>
      <c r="I297" s="1">
        <v>39418</v>
      </c>
      <c r="J297" s="9">
        <f>DAY(TBL_Employees[[#This Row],[Hire Date]])</f>
        <v>2</v>
      </c>
      <c r="K297" s="9">
        <f>MONTH(TBL_Employees[[#This Row],[Hire Date]])</f>
        <v>12</v>
      </c>
      <c r="L297" s="9" t="str">
        <f>_xlfn.SWITCH(TBL_Employees[[#This Row],[Month]],1,"JAN",2,"FEB",3,"MAR",4,"APR",5,"MAY",6,"JUN",7,"JUL",8,"AUG",9,"SEP",10,"OCT",11,"NOV",12,"DES")</f>
        <v>DES</v>
      </c>
      <c r="M297" s="11">
        <f>YEAR(TBL_Employees[[#This Row],[Hire Date]])</f>
        <v>2007</v>
      </c>
      <c r="N297" s="2">
        <v>64494</v>
      </c>
      <c r="O297" s="2" t="str">
        <f>_xlfn.SWITCH(TRUE(),TBL_Employees[[#This Row],[Annual Salary]]&gt;140000,"HIGH INCOME",AND(TBL_Employees[[#This Row],[Annual Salary]]&gt;=70000,TBL_Employees[[#This Row],[Annual Salary]]&lt;=140000),"MIDDLE INCOME",TBL_Employees[[#This Row],[Annual Salary]]&lt;70000,"LOW INCOME")</f>
        <v>LOW INCOME</v>
      </c>
      <c r="P297" s="3">
        <v>0</v>
      </c>
      <c r="Q297" s="13">
        <f>TBL_Employees[[#This Row],[Bonus %]]*TBL_Employees[[#This Row],[Annual Salary]]</f>
        <v>0</v>
      </c>
      <c r="R297" t="s">
        <v>19</v>
      </c>
      <c r="S297" t="s">
        <v>29</v>
      </c>
      <c r="T297" s="1" t="s">
        <v>21</v>
      </c>
      <c r="U297" s="1" t="str">
        <f>IF(TBL_Employees[[#This Row],[Exit Date]]="","Employed","Resign")</f>
        <v>Employed</v>
      </c>
    </row>
    <row r="298" spans="1:21" x14ac:dyDescent="0.25">
      <c r="A298" t="s">
        <v>289</v>
      </c>
      <c r="B298" t="s">
        <v>956</v>
      </c>
      <c r="C298" t="s">
        <v>68</v>
      </c>
      <c r="D298" t="s">
        <v>15</v>
      </c>
      <c r="E298" t="s">
        <v>32</v>
      </c>
      <c r="F298" t="s">
        <v>17</v>
      </c>
      <c r="G298" t="s">
        <v>51</v>
      </c>
      <c r="H298">
        <v>36</v>
      </c>
      <c r="I298" s="1">
        <v>39994</v>
      </c>
      <c r="J298" s="9">
        <f>DAY(TBL_Employees[[#This Row],[Hire Date]])</f>
        <v>30</v>
      </c>
      <c r="K298" s="9">
        <f>MONTH(TBL_Employees[[#This Row],[Hire Date]])</f>
        <v>6</v>
      </c>
      <c r="L298" s="9" t="str">
        <f>_xlfn.SWITCH(TBL_Employees[[#This Row],[Month]],1,"JAN",2,"FEB",3,"MAR",4,"APR",5,"MAY",6,"JUN",7,"JUL",8,"AUG",9,"SEP",10,"OCT",11,"NOV",12,"DES")</f>
        <v>JUN</v>
      </c>
      <c r="M298" s="11">
        <f>YEAR(TBL_Employees[[#This Row],[Hire Date]])</f>
        <v>2009</v>
      </c>
      <c r="N298" s="2">
        <v>43363</v>
      </c>
      <c r="O298" s="2" t="str">
        <f>_xlfn.SWITCH(TRUE(),TBL_Employees[[#This Row],[Annual Salary]]&gt;140000,"HIGH INCOME",AND(TBL_Employees[[#This Row],[Annual Salary]]&gt;=70000,TBL_Employees[[#This Row],[Annual Salary]]&lt;=140000),"MIDDLE INCOME",TBL_Employees[[#This Row],[Annual Salary]]&lt;70000,"LOW INCOME")</f>
        <v>LOW INCOME</v>
      </c>
      <c r="P298" s="3">
        <v>0</v>
      </c>
      <c r="Q298" s="13">
        <f>TBL_Employees[[#This Row],[Bonus %]]*TBL_Employees[[#This Row],[Annual Salary]]</f>
        <v>0</v>
      </c>
      <c r="R298" t="s">
        <v>19</v>
      </c>
      <c r="S298" t="s">
        <v>25</v>
      </c>
      <c r="T298" s="1" t="s">
        <v>21</v>
      </c>
      <c r="U298" s="1" t="str">
        <f>IF(TBL_Employees[[#This Row],[Exit Date]]="","Employed","Resign")</f>
        <v>Employed</v>
      </c>
    </row>
    <row r="299" spans="1:21" x14ac:dyDescent="0.25">
      <c r="A299" t="s">
        <v>372</v>
      </c>
      <c r="B299" t="s">
        <v>959</v>
      </c>
      <c r="C299" t="s">
        <v>62</v>
      </c>
      <c r="D299" t="s">
        <v>15</v>
      </c>
      <c r="E299" t="s">
        <v>44</v>
      </c>
      <c r="F299" t="s">
        <v>17</v>
      </c>
      <c r="G299" t="s">
        <v>51</v>
      </c>
      <c r="H299">
        <v>55</v>
      </c>
      <c r="I299" s="1">
        <v>40297</v>
      </c>
      <c r="J299" s="9">
        <f>DAY(TBL_Employees[[#This Row],[Hire Date]])</f>
        <v>29</v>
      </c>
      <c r="K299" s="9">
        <f>MONTH(TBL_Employees[[#This Row],[Hire Date]])</f>
        <v>4</v>
      </c>
      <c r="L299" s="9" t="str">
        <f>_xlfn.SWITCH(TBL_Employees[[#This Row],[Month]],1,"JAN",2,"FEB",3,"MAR",4,"APR",5,"MAY",6,"JUN",7,"JUL",8,"AUG",9,"SEP",10,"OCT",11,"NOV",12,"DES")</f>
        <v>APR</v>
      </c>
      <c r="M299" s="11">
        <f>YEAR(TBL_Employees[[#This Row],[Hire Date]])</f>
        <v>2010</v>
      </c>
      <c r="N299" s="2">
        <v>111038</v>
      </c>
      <c r="O299" s="2" t="str">
        <f>_xlfn.SWITCH(TRUE(),TBL_Employees[[#This Row],[Annual Salary]]&gt;140000,"HIGH INCOME",AND(TBL_Employees[[#This Row],[Annual Salary]]&gt;=70000,TBL_Employees[[#This Row],[Annual Salary]]&lt;=140000),"MIDDLE INCOME",TBL_Employees[[#This Row],[Annual Salary]]&lt;70000,"LOW INCOME")</f>
        <v>MIDDLE INCOME</v>
      </c>
      <c r="P299" s="3">
        <v>0.05</v>
      </c>
      <c r="Q299" s="13">
        <f>TBL_Employees[[#This Row],[Bonus %]]*TBL_Employees[[#This Row],[Annual Salary]]</f>
        <v>5551.9000000000005</v>
      </c>
      <c r="R299" t="s">
        <v>52</v>
      </c>
      <c r="S299" t="s">
        <v>53</v>
      </c>
      <c r="T299" s="1" t="s">
        <v>21</v>
      </c>
      <c r="U299" s="1" t="str">
        <f>IF(TBL_Employees[[#This Row],[Exit Date]]="","Employed","Resign")</f>
        <v>Employed</v>
      </c>
    </row>
    <row r="300" spans="1:21" x14ac:dyDescent="0.25">
      <c r="A300" t="s">
        <v>397</v>
      </c>
      <c r="B300" t="s">
        <v>181</v>
      </c>
      <c r="C300" t="s">
        <v>61</v>
      </c>
      <c r="D300" t="s">
        <v>15</v>
      </c>
      <c r="E300" t="s">
        <v>32</v>
      </c>
      <c r="F300" t="s">
        <v>17</v>
      </c>
      <c r="G300" t="s">
        <v>24</v>
      </c>
      <c r="H300">
        <v>48</v>
      </c>
      <c r="I300" s="1">
        <v>37144</v>
      </c>
      <c r="J300" s="9">
        <f>DAY(TBL_Employees[[#This Row],[Hire Date]])</f>
        <v>10</v>
      </c>
      <c r="K300" s="9">
        <f>MONTH(TBL_Employees[[#This Row],[Hire Date]])</f>
        <v>9</v>
      </c>
      <c r="L300" s="9" t="str">
        <f>_xlfn.SWITCH(TBL_Employees[[#This Row],[Month]],1,"JAN",2,"FEB",3,"MAR",4,"APR",5,"MAY",6,"JUN",7,"JUL",8,"AUG",9,"SEP",10,"OCT",11,"NOV",12,"DES")</f>
        <v>SEP</v>
      </c>
      <c r="M300" s="11">
        <f>YEAR(TBL_Employees[[#This Row],[Hire Date]])</f>
        <v>2001</v>
      </c>
      <c r="N300" s="2">
        <v>125730</v>
      </c>
      <c r="O300" s="2" t="str">
        <f>_xlfn.SWITCH(TRUE(),TBL_Employees[[#This Row],[Annual Salary]]&gt;140000,"HIGH INCOME",AND(TBL_Employees[[#This Row],[Annual Salary]]&gt;=70000,TBL_Employees[[#This Row],[Annual Salary]]&lt;=140000),"MIDDLE INCOME",TBL_Employees[[#This Row],[Annual Salary]]&lt;70000,"LOW INCOME")</f>
        <v>MIDDLE INCOME</v>
      </c>
      <c r="P300" s="3">
        <v>0.11</v>
      </c>
      <c r="Q300" s="13">
        <f>TBL_Employees[[#This Row],[Bonus %]]*TBL_Employees[[#This Row],[Annual Salary]]</f>
        <v>13830.3</v>
      </c>
      <c r="R300" t="s">
        <v>33</v>
      </c>
      <c r="S300" t="s">
        <v>80</v>
      </c>
      <c r="T300" s="1" t="s">
        <v>21</v>
      </c>
      <c r="U300" s="1" t="str">
        <f>IF(TBL_Employees[[#This Row],[Exit Date]]="","Employed","Resign")</f>
        <v>Employed</v>
      </c>
    </row>
    <row r="301" spans="1:21" x14ac:dyDescent="0.25">
      <c r="A301" t="s">
        <v>183</v>
      </c>
      <c r="B301" t="s">
        <v>986</v>
      </c>
      <c r="C301" t="s">
        <v>64</v>
      </c>
      <c r="D301" t="s">
        <v>15</v>
      </c>
      <c r="E301" t="s">
        <v>44</v>
      </c>
      <c r="F301" t="s">
        <v>17</v>
      </c>
      <c r="G301" t="s">
        <v>51</v>
      </c>
      <c r="H301">
        <v>53</v>
      </c>
      <c r="I301" s="1">
        <v>37296</v>
      </c>
      <c r="J301" s="9">
        <f>DAY(TBL_Employees[[#This Row],[Hire Date]])</f>
        <v>9</v>
      </c>
      <c r="K301" s="9">
        <f>MONTH(TBL_Employees[[#This Row],[Hire Date]])</f>
        <v>2</v>
      </c>
      <c r="L301" s="9" t="str">
        <f>_xlfn.SWITCH(TBL_Employees[[#This Row],[Month]],1,"JAN",2,"FEB",3,"MAR",4,"APR",5,"MAY",6,"JUN",7,"JUL",8,"AUG",9,"SEP",10,"OCT",11,"NOV",12,"DES")</f>
        <v>FEB</v>
      </c>
      <c r="M301" s="11">
        <f>YEAR(TBL_Employees[[#This Row],[Hire Date]])</f>
        <v>2002</v>
      </c>
      <c r="N301" s="2">
        <v>58605</v>
      </c>
      <c r="O301" s="2" t="str">
        <f>_xlfn.SWITCH(TRUE(),TBL_Employees[[#This Row],[Annual Salary]]&gt;140000,"HIGH INCOME",AND(TBL_Employees[[#This Row],[Annual Salary]]&gt;=70000,TBL_Employees[[#This Row],[Annual Salary]]&lt;=140000),"MIDDLE INCOME",TBL_Employees[[#This Row],[Annual Salary]]&lt;70000,"LOW INCOME")</f>
        <v>LOW INCOME</v>
      </c>
      <c r="P301" s="3">
        <v>0</v>
      </c>
      <c r="Q301" s="13">
        <f>TBL_Employees[[#This Row],[Bonus %]]*TBL_Employees[[#This Row],[Annual Salary]]</f>
        <v>0</v>
      </c>
      <c r="R301" t="s">
        <v>19</v>
      </c>
      <c r="S301" t="s">
        <v>39</v>
      </c>
      <c r="T301" s="1" t="s">
        <v>21</v>
      </c>
      <c r="U301" s="1" t="str">
        <f>IF(TBL_Employees[[#This Row],[Exit Date]]="","Employed","Resign")</f>
        <v>Employed</v>
      </c>
    </row>
    <row r="302" spans="1:21" x14ac:dyDescent="0.25">
      <c r="A302" t="s">
        <v>995</v>
      </c>
      <c r="B302" t="s">
        <v>996</v>
      </c>
      <c r="C302" t="s">
        <v>64</v>
      </c>
      <c r="D302" t="s">
        <v>15</v>
      </c>
      <c r="E302" t="s">
        <v>36</v>
      </c>
      <c r="F302" t="s">
        <v>28</v>
      </c>
      <c r="G302" t="s">
        <v>18</v>
      </c>
      <c r="H302">
        <v>30</v>
      </c>
      <c r="I302" s="1">
        <v>43542</v>
      </c>
      <c r="J302" s="9">
        <f>DAY(TBL_Employees[[#This Row],[Hire Date]])</f>
        <v>18</v>
      </c>
      <c r="K302" s="9">
        <f>MONTH(TBL_Employees[[#This Row],[Hire Date]])</f>
        <v>3</v>
      </c>
      <c r="L302" s="9" t="str">
        <f>_xlfn.SWITCH(TBL_Employees[[#This Row],[Month]],1,"JAN",2,"FEB",3,"MAR",4,"APR",5,"MAY",6,"JUN",7,"JUL",8,"AUG",9,"SEP",10,"OCT",11,"NOV",12,"DES")</f>
        <v>MAR</v>
      </c>
      <c r="M302" s="11">
        <f>YEAR(TBL_Employees[[#This Row],[Hire Date]])</f>
        <v>2019</v>
      </c>
      <c r="N302" s="2">
        <v>54714</v>
      </c>
      <c r="O302" s="2" t="str">
        <f>_xlfn.SWITCH(TRUE(),TBL_Employees[[#This Row],[Annual Salary]]&gt;140000,"HIGH INCOME",AND(TBL_Employees[[#This Row],[Annual Salary]]&gt;=70000,TBL_Employees[[#This Row],[Annual Salary]]&lt;=140000),"MIDDLE INCOME",TBL_Employees[[#This Row],[Annual Salary]]&lt;70000,"LOW INCOME")</f>
        <v>LOW INCOME</v>
      </c>
      <c r="P302" s="3">
        <v>0</v>
      </c>
      <c r="Q302" s="13">
        <f>TBL_Employees[[#This Row],[Bonus %]]*TBL_Employees[[#This Row],[Annual Salary]]</f>
        <v>0</v>
      </c>
      <c r="R302" t="s">
        <v>19</v>
      </c>
      <c r="S302" t="s">
        <v>29</v>
      </c>
      <c r="T302" s="1" t="s">
        <v>21</v>
      </c>
      <c r="U302" s="1" t="str">
        <f>IF(TBL_Employees[[#This Row],[Exit Date]]="","Employed","Resign")</f>
        <v>Employed</v>
      </c>
    </row>
    <row r="303" spans="1:21" x14ac:dyDescent="0.25">
      <c r="A303" t="s">
        <v>1028</v>
      </c>
      <c r="B303" t="s">
        <v>1029</v>
      </c>
      <c r="C303" t="s">
        <v>64</v>
      </c>
      <c r="D303" t="s">
        <v>15</v>
      </c>
      <c r="E303" t="s">
        <v>44</v>
      </c>
      <c r="F303" t="s">
        <v>28</v>
      </c>
      <c r="G303" t="s">
        <v>18</v>
      </c>
      <c r="H303">
        <v>31</v>
      </c>
      <c r="I303" s="1">
        <v>44308</v>
      </c>
      <c r="J303" s="9">
        <f>DAY(TBL_Employees[[#This Row],[Hire Date]])</f>
        <v>22</v>
      </c>
      <c r="K303" s="9">
        <f>MONTH(TBL_Employees[[#This Row],[Hire Date]])</f>
        <v>4</v>
      </c>
      <c r="L303" s="9" t="str">
        <f>_xlfn.SWITCH(TBL_Employees[[#This Row],[Month]],1,"JAN",2,"FEB",3,"MAR",4,"APR",5,"MAY",6,"JUN",7,"JUL",8,"AUG",9,"SEP",10,"OCT",11,"NOV",12,"DES")</f>
        <v>APR</v>
      </c>
      <c r="M303" s="11">
        <f>YEAR(TBL_Employees[[#This Row],[Hire Date]])</f>
        <v>2021</v>
      </c>
      <c r="N303" s="2">
        <v>74215</v>
      </c>
      <c r="O303" s="2" t="str">
        <f>_xlfn.SWITCH(TRUE(),TBL_Employees[[#This Row],[Annual Salary]]&gt;140000,"HIGH INCOME",AND(TBL_Employees[[#This Row],[Annual Salary]]&gt;=70000,TBL_Employees[[#This Row],[Annual Salary]]&lt;=140000),"MIDDLE INCOME",TBL_Employees[[#This Row],[Annual Salary]]&lt;70000,"LOW INCOME")</f>
        <v>MIDDLE INCOME</v>
      </c>
      <c r="P303" s="3">
        <v>0</v>
      </c>
      <c r="Q303" s="13">
        <f>TBL_Employees[[#This Row],[Bonus %]]*TBL_Employees[[#This Row],[Annual Salary]]</f>
        <v>0</v>
      </c>
      <c r="R303" t="s">
        <v>19</v>
      </c>
      <c r="S303" t="s">
        <v>39</v>
      </c>
      <c r="T303" s="1" t="s">
        <v>21</v>
      </c>
      <c r="U303" s="1" t="str">
        <f>IF(TBL_Employees[[#This Row],[Exit Date]]="","Employed","Resign")</f>
        <v>Employed</v>
      </c>
    </row>
    <row r="304" spans="1:21" x14ac:dyDescent="0.25">
      <c r="A304" t="s">
        <v>114</v>
      </c>
      <c r="B304" t="s">
        <v>1034</v>
      </c>
      <c r="C304" t="s">
        <v>61</v>
      </c>
      <c r="D304" t="s">
        <v>15</v>
      </c>
      <c r="E304" t="s">
        <v>32</v>
      </c>
      <c r="F304" t="s">
        <v>17</v>
      </c>
      <c r="G304" t="s">
        <v>24</v>
      </c>
      <c r="H304">
        <v>41</v>
      </c>
      <c r="I304" s="1">
        <v>38060</v>
      </c>
      <c r="J304" s="9">
        <f>DAY(TBL_Employees[[#This Row],[Hire Date]])</f>
        <v>14</v>
      </c>
      <c r="K304" s="9">
        <f>MONTH(TBL_Employees[[#This Row],[Hire Date]])</f>
        <v>3</v>
      </c>
      <c r="L304" s="9" t="str">
        <f>_xlfn.SWITCH(TBL_Employees[[#This Row],[Month]],1,"JAN",2,"FEB",3,"MAR",4,"APR",5,"MAY",6,"JUN",7,"JUL",8,"AUG",9,"SEP",10,"OCT",11,"NOV",12,"DES")</f>
        <v>MAR</v>
      </c>
      <c r="M304" s="11">
        <f>YEAR(TBL_Employees[[#This Row],[Hire Date]])</f>
        <v>2004</v>
      </c>
      <c r="N304" s="2">
        <v>155004</v>
      </c>
      <c r="O304" s="2" t="str">
        <f>_xlfn.SWITCH(TRUE(),TBL_Employees[[#This Row],[Annual Salary]]&gt;140000,"HIGH INCOME",AND(TBL_Employees[[#This Row],[Annual Salary]]&gt;=70000,TBL_Employees[[#This Row],[Annual Salary]]&lt;=140000),"MIDDLE INCOME",TBL_Employees[[#This Row],[Annual Salary]]&lt;70000,"LOW INCOME")</f>
        <v>HIGH INCOME</v>
      </c>
      <c r="P304" s="3">
        <v>0.12</v>
      </c>
      <c r="Q304" s="13">
        <f>TBL_Employees[[#This Row],[Bonus %]]*TBL_Employees[[#This Row],[Annual Salary]]</f>
        <v>18600.48</v>
      </c>
      <c r="R304" t="s">
        <v>19</v>
      </c>
      <c r="S304" t="s">
        <v>25</v>
      </c>
      <c r="T304" s="1" t="s">
        <v>21</v>
      </c>
      <c r="U304" s="1" t="str">
        <f>IF(TBL_Employees[[#This Row],[Exit Date]]="","Employed","Resign")</f>
        <v>Employed</v>
      </c>
    </row>
    <row r="305" spans="1:21" x14ac:dyDescent="0.25">
      <c r="A305" t="s">
        <v>1048</v>
      </c>
      <c r="B305" t="s">
        <v>1049</v>
      </c>
      <c r="C305" t="s">
        <v>61</v>
      </c>
      <c r="D305" t="s">
        <v>15</v>
      </c>
      <c r="E305" t="s">
        <v>16</v>
      </c>
      <c r="F305" t="s">
        <v>17</v>
      </c>
      <c r="G305" t="s">
        <v>18</v>
      </c>
      <c r="H305">
        <v>51</v>
      </c>
      <c r="I305" s="1">
        <v>38835</v>
      </c>
      <c r="J305" s="9">
        <f>DAY(TBL_Employees[[#This Row],[Hire Date]])</f>
        <v>28</v>
      </c>
      <c r="K305" s="9">
        <f>MONTH(TBL_Employees[[#This Row],[Hire Date]])</f>
        <v>4</v>
      </c>
      <c r="L305" s="9" t="str">
        <f>_xlfn.SWITCH(TBL_Employees[[#This Row],[Month]],1,"JAN",2,"FEB",3,"MAR",4,"APR",5,"MAY",6,"JUN",7,"JUL",8,"AUG",9,"SEP",10,"OCT",11,"NOV",12,"DES")</f>
        <v>APR</v>
      </c>
      <c r="M305" s="11">
        <f>YEAR(TBL_Employees[[#This Row],[Hire Date]])</f>
        <v>2006</v>
      </c>
      <c r="N305" s="2">
        <v>150758</v>
      </c>
      <c r="O305" s="2" t="str">
        <f>_xlfn.SWITCH(TRUE(),TBL_Employees[[#This Row],[Annual Salary]]&gt;140000,"HIGH INCOME",AND(TBL_Employees[[#This Row],[Annual Salary]]&gt;=70000,TBL_Employees[[#This Row],[Annual Salary]]&lt;=140000),"MIDDLE INCOME",TBL_Employees[[#This Row],[Annual Salary]]&lt;70000,"LOW INCOME")</f>
        <v>HIGH INCOME</v>
      </c>
      <c r="P305" s="3">
        <v>0.13</v>
      </c>
      <c r="Q305" s="13">
        <f>TBL_Employees[[#This Row],[Bonus %]]*TBL_Employees[[#This Row],[Annual Salary]]</f>
        <v>19598.54</v>
      </c>
      <c r="R305" t="s">
        <v>19</v>
      </c>
      <c r="S305" t="s">
        <v>20</v>
      </c>
      <c r="T305" s="1">
        <v>39310</v>
      </c>
      <c r="U305" s="1" t="str">
        <f>IF(TBL_Employees[[#This Row],[Exit Date]]="","Employed","Resign")</f>
        <v>Resign</v>
      </c>
    </row>
    <row r="306" spans="1:21" x14ac:dyDescent="0.25">
      <c r="A306" t="s">
        <v>1066</v>
      </c>
      <c r="B306" t="s">
        <v>1073</v>
      </c>
      <c r="C306" t="s">
        <v>61</v>
      </c>
      <c r="D306" t="s">
        <v>15</v>
      </c>
      <c r="E306" t="s">
        <v>16</v>
      </c>
      <c r="F306" t="s">
        <v>17</v>
      </c>
      <c r="G306" t="s">
        <v>51</v>
      </c>
      <c r="H306">
        <v>39</v>
      </c>
      <c r="I306" s="1">
        <v>43756</v>
      </c>
      <c r="J306" s="9">
        <f>DAY(TBL_Employees[[#This Row],[Hire Date]])</f>
        <v>18</v>
      </c>
      <c r="K306" s="9">
        <f>MONTH(TBL_Employees[[#This Row],[Hire Date]])</f>
        <v>10</v>
      </c>
      <c r="L306" s="9" t="str">
        <f>_xlfn.SWITCH(TBL_Employees[[#This Row],[Month]],1,"JAN",2,"FEB",3,"MAR",4,"APR",5,"MAY",6,"JUN",7,"JUL",8,"AUG",9,"SEP",10,"OCT",11,"NOV",12,"DES")</f>
        <v>OCT</v>
      </c>
      <c r="M306" s="11">
        <f>YEAR(TBL_Employees[[#This Row],[Hire Date]])</f>
        <v>2019</v>
      </c>
      <c r="N306" s="2">
        <v>122829</v>
      </c>
      <c r="O306" s="2" t="str">
        <f>_xlfn.SWITCH(TRUE(),TBL_Employees[[#This Row],[Annual Salary]]&gt;140000,"HIGH INCOME",AND(TBL_Employees[[#This Row],[Annual Salary]]&gt;=70000,TBL_Employees[[#This Row],[Annual Salary]]&lt;=140000),"MIDDLE INCOME",TBL_Employees[[#This Row],[Annual Salary]]&lt;70000,"LOW INCOME")</f>
        <v>MIDDLE INCOME</v>
      </c>
      <c r="P306" s="3">
        <v>0.11</v>
      </c>
      <c r="Q306" s="13">
        <f>TBL_Employees[[#This Row],[Bonus %]]*TBL_Employees[[#This Row],[Annual Salary]]</f>
        <v>13511.19</v>
      </c>
      <c r="R306" t="s">
        <v>19</v>
      </c>
      <c r="S306" t="s">
        <v>20</v>
      </c>
      <c r="T306" s="1" t="s">
        <v>21</v>
      </c>
      <c r="U306" s="1" t="str">
        <f>IF(TBL_Employees[[#This Row],[Exit Date]]="","Employed","Resign")</f>
        <v>Employed</v>
      </c>
    </row>
    <row r="307" spans="1:21" x14ac:dyDescent="0.25">
      <c r="A307" t="s">
        <v>151</v>
      </c>
      <c r="B307" t="s">
        <v>1084</v>
      </c>
      <c r="C307" t="s">
        <v>68</v>
      </c>
      <c r="D307" t="s">
        <v>15</v>
      </c>
      <c r="E307" t="s">
        <v>32</v>
      </c>
      <c r="F307" t="s">
        <v>17</v>
      </c>
      <c r="G307" t="s">
        <v>18</v>
      </c>
      <c r="H307">
        <v>63</v>
      </c>
      <c r="I307" s="1">
        <v>40984</v>
      </c>
      <c r="J307" s="9">
        <f>DAY(TBL_Employees[[#This Row],[Hire Date]])</f>
        <v>16</v>
      </c>
      <c r="K307" s="9">
        <f>MONTH(TBL_Employees[[#This Row],[Hire Date]])</f>
        <v>3</v>
      </c>
      <c r="L307" s="9" t="str">
        <f>_xlfn.SWITCH(TBL_Employees[[#This Row],[Month]],1,"JAN",2,"FEB",3,"MAR",4,"APR",5,"MAY",6,"JUN",7,"JUL",8,"AUG",9,"SEP",10,"OCT",11,"NOV",12,"DES")</f>
        <v>MAR</v>
      </c>
      <c r="M307" s="11">
        <f>YEAR(TBL_Employees[[#This Row],[Hire Date]])</f>
        <v>2012</v>
      </c>
      <c r="N307" s="2">
        <v>46081</v>
      </c>
      <c r="O307" s="2" t="str">
        <f>_xlfn.SWITCH(TRUE(),TBL_Employees[[#This Row],[Annual Salary]]&gt;140000,"HIGH INCOME",AND(TBL_Employees[[#This Row],[Annual Salary]]&gt;=70000,TBL_Employees[[#This Row],[Annual Salary]]&lt;=140000),"MIDDLE INCOME",TBL_Employees[[#This Row],[Annual Salary]]&lt;70000,"LOW INCOME")</f>
        <v>LOW INCOME</v>
      </c>
      <c r="P307" s="3">
        <v>0</v>
      </c>
      <c r="Q307" s="13">
        <f>TBL_Employees[[#This Row],[Bonus %]]*TBL_Employees[[#This Row],[Annual Salary]]</f>
        <v>0</v>
      </c>
      <c r="R307" t="s">
        <v>19</v>
      </c>
      <c r="S307" t="s">
        <v>20</v>
      </c>
      <c r="T307" s="1" t="s">
        <v>21</v>
      </c>
      <c r="U307" s="1" t="str">
        <f>IF(TBL_Employees[[#This Row],[Exit Date]]="","Employed","Resign")</f>
        <v>Employed</v>
      </c>
    </row>
    <row r="308" spans="1:21" x14ac:dyDescent="0.25">
      <c r="A308" t="s">
        <v>1121</v>
      </c>
      <c r="B308" t="s">
        <v>1122</v>
      </c>
      <c r="C308" t="s">
        <v>42</v>
      </c>
      <c r="D308" t="s">
        <v>15</v>
      </c>
      <c r="E308" t="s">
        <v>36</v>
      </c>
      <c r="F308" t="s">
        <v>28</v>
      </c>
      <c r="G308" t="s">
        <v>18</v>
      </c>
      <c r="H308">
        <v>55</v>
      </c>
      <c r="I308" s="1">
        <v>37456</v>
      </c>
      <c r="J308" s="9">
        <f>DAY(TBL_Employees[[#This Row],[Hire Date]])</f>
        <v>19</v>
      </c>
      <c r="K308" s="9">
        <f>MONTH(TBL_Employees[[#This Row],[Hire Date]])</f>
        <v>7</v>
      </c>
      <c r="L308" s="9" t="str">
        <f>_xlfn.SWITCH(TBL_Employees[[#This Row],[Month]],1,"JAN",2,"FEB",3,"MAR",4,"APR",5,"MAY",6,"JUN",7,"JUL",8,"AUG",9,"SEP",10,"OCT",11,"NOV",12,"DES")</f>
        <v>JUL</v>
      </c>
      <c r="M308" s="11">
        <f>YEAR(TBL_Employees[[#This Row],[Hire Date]])</f>
        <v>2002</v>
      </c>
      <c r="N308" s="2">
        <v>77396</v>
      </c>
      <c r="O308" s="2" t="str">
        <f>_xlfn.SWITCH(TRUE(),TBL_Employees[[#This Row],[Annual Salary]]&gt;140000,"HIGH INCOME",AND(TBL_Employees[[#This Row],[Annual Salary]]&gt;=70000,TBL_Employees[[#This Row],[Annual Salary]]&lt;=140000),"MIDDLE INCOME",TBL_Employees[[#This Row],[Annual Salary]]&lt;70000,"LOW INCOME")</f>
        <v>MIDDLE INCOME</v>
      </c>
      <c r="P308" s="3">
        <v>0</v>
      </c>
      <c r="Q308" s="13">
        <f>TBL_Employees[[#This Row],[Bonus %]]*TBL_Employees[[#This Row],[Annual Salary]]</f>
        <v>0</v>
      </c>
      <c r="R308" t="s">
        <v>19</v>
      </c>
      <c r="S308" t="s">
        <v>45</v>
      </c>
      <c r="T308" s="1" t="s">
        <v>21</v>
      </c>
      <c r="U308" s="1" t="str">
        <f>IF(TBL_Employees[[#This Row],[Exit Date]]="","Employed","Resign")</f>
        <v>Employed</v>
      </c>
    </row>
    <row r="309" spans="1:21" x14ac:dyDescent="0.25">
      <c r="A309" t="s">
        <v>142</v>
      </c>
      <c r="B309" t="s">
        <v>1123</v>
      </c>
      <c r="C309" t="s">
        <v>42</v>
      </c>
      <c r="D309" t="s">
        <v>15</v>
      </c>
      <c r="E309" t="s">
        <v>44</v>
      </c>
      <c r="F309" t="s">
        <v>17</v>
      </c>
      <c r="G309" t="s">
        <v>24</v>
      </c>
      <c r="H309">
        <v>63</v>
      </c>
      <c r="I309" s="1">
        <v>36525</v>
      </c>
      <c r="J309" s="9">
        <f>DAY(TBL_Employees[[#This Row],[Hire Date]])</f>
        <v>31</v>
      </c>
      <c r="K309" s="9">
        <f>MONTH(TBL_Employees[[#This Row],[Hire Date]])</f>
        <v>12</v>
      </c>
      <c r="L309" s="9" t="str">
        <f>_xlfn.SWITCH(TBL_Employees[[#This Row],[Month]],1,"JAN",2,"FEB",3,"MAR",4,"APR",5,"MAY",6,"JUN",7,"JUL",8,"AUG",9,"SEP",10,"OCT",11,"NOV",12,"DES")</f>
        <v>DES</v>
      </c>
      <c r="M309" s="11">
        <f>YEAR(TBL_Employees[[#This Row],[Hire Date]])</f>
        <v>1999</v>
      </c>
      <c r="N309" s="2">
        <v>89523</v>
      </c>
      <c r="O309" s="2" t="str">
        <f>_xlfn.SWITCH(TRUE(),TBL_Employees[[#This Row],[Annual Salary]]&gt;140000,"HIGH INCOME",AND(TBL_Employees[[#This Row],[Annual Salary]]&gt;=70000,TBL_Employees[[#This Row],[Annual Salary]]&lt;=140000),"MIDDLE INCOME",TBL_Employees[[#This Row],[Annual Salary]]&lt;70000,"LOW INCOME")</f>
        <v>MIDDLE INCOME</v>
      </c>
      <c r="P309" s="3">
        <v>0</v>
      </c>
      <c r="Q309" s="13">
        <f>TBL_Employees[[#This Row],[Bonus %]]*TBL_Employees[[#This Row],[Annual Salary]]</f>
        <v>0</v>
      </c>
      <c r="R309" t="s">
        <v>19</v>
      </c>
      <c r="S309" t="s">
        <v>39</v>
      </c>
      <c r="T309" s="1" t="s">
        <v>21</v>
      </c>
      <c r="U309" s="1" t="str">
        <f>IF(TBL_Employees[[#This Row],[Exit Date]]="","Employed","Resign")</f>
        <v>Employed</v>
      </c>
    </row>
    <row r="310" spans="1:21" x14ac:dyDescent="0.25">
      <c r="A310" t="s">
        <v>1128</v>
      </c>
      <c r="B310" t="s">
        <v>1129</v>
      </c>
      <c r="C310" t="s">
        <v>61</v>
      </c>
      <c r="D310" t="s">
        <v>15</v>
      </c>
      <c r="E310" t="s">
        <v>16</v>
      </c>
      <c r="F310" t="s">
        <v>28</v>
      </c>
      <c r="G310" t="s">
        <v>24</v>
      </c>
      <c r="H310">
        <v>43</v>
      </c>
      <c r="I310" s="1">
        <v>44303</v>
      </c>
      <c r="J310" s="9">
        <f>DAY(TBL_Employees[[#This Row],[Hire Date]])</f>
        <v>17</v>
      </c>
      <c r="K310" s="9">
        <f>MONTH(TBL_Employees[[#This Row],[Hire Date]])</f>
        <v>4</v>
      </c>
      <c r="L310" s="9" t="str">
        <f>_xlfn.SWITCH(TBL_Employees[[#This Row],[Month]],1,"JAN",2,"FEB",3,"MAR",4,"APR",5,"MAY",6,"JUN",7,"JUL",8,"AUG",9,"SEP",10,"OCT",11,"NOV",12,"DES")</f>
        <v>APR</v>
      </c>
      <c r="M310" s="11">
        <f>YEAR(TBL_Employees[[#This Row],[Hire Date]])</f>
        <v>2021</v>
      </c>
      <c r="N310" s="2">
        <v>146140</v>
      </c>
      <c r="O310" s="2" t="str">
        <f>_xlfn.SWITCH(TRUE(),TBL_Employees[[#This Row],[Annual Salary]]&gt;140000,"HIGH INCOME",AND(TBL_Employees[[#This Row],[Annual Salary]]&gt;=70000,TBL_Employees[[#This Row],[Annual Salary]]&lt;=140000),"MIDDLE INCOME",TBL_Employees[[#This Row],[Annual Salary]]&lt;70000,"LOW INCOME")</f>
        <v>HIGH INCOME</v>
      </c>
      <c r="P310" s="3">
        <v>0.15</v>
      </c>
      <c r="Q310" s="13">
        <f>TBL_Employees[[#This Row],[Bonus %]]*TBL_Employees[[#This Row],[Annual Salary]]</f>
        <v>21921</v>
      </c>
      <c r="R310" t="s">
        <v>19</v>
      </c>
      <c r="S310" t="s">
        <v>63</v>
      </c>
      <c r="T310" s="1" t="s">
        <v>21</v>
      </c>
      <c r="U310" s="1" t="str">
        <f>IF(TBL_Employees[[#This Row],[Exit Date]]="","Employed","Resign")</f>
        <v>Employed</v>
      </c>
    </row>
    <row r="311" spans="1:21" x14ac:dyDescent="0.25">
      <c r="A311" t="s">
        <v>1131</v>
      </c>
      <c r="B311" t="s">
        <v>1132</v>
      </c>
      <c r="C311" t="s">
        <v>40</v>
      </c>
      <c r="D311" t="s">
        <v>15</v>
      </c>
      <c r="E311" t="s">
        <v>16</v>
      </c>
      <c r="F311" t="s">
        <v>17</v>
      </c>
      <c r="G311" t="s">
        <v>51</v>
      </c>
      <c r="H311">
        <v>65</v>
      </c>
      <c r="I311" s="1">
        <v>39728</v>
      </c>
      <c r="J311" s="9">
        <f>DAY(TBL_Employees[[#This Row],[Hire Date]])</f>
        <v>7</v>
      </c>
      <c r="K311" s="9">
        <f>MONTH(TBL_Employees[[#This Row],[Hire Date]])</f>
        <v>10</v>
      </c>
      <c r="L311" s="9" t="str">
        <f>_xlfn.SWITCH(TBL_Employees[[#This Row],[Month]],1,"JAN",2,"FEB",3,"MAR",4,"APR",5,"MAY",6,"JUN",7,"JUL",8,"AUG",9,"SEP",10,"OCT",11,"NOV",12,"DES")</f>
        <v>OCT</v>
      </c>
      <c r="M311" s="11">
        <f>YEAR(TBL_Employees[[#This Row],[Hire Date]])</f>
        <v>2008</v>
      </c>
      <c r="N311" s="2">
        <v>170221</v>
      </c>
      <c r="O311" s="2" t="str">
        <f>_xlfn.SWITCH(TRUE(),TBL_Employees[[#This Row],[Annual Salary]]&gt;140000,"HIGH INCOME",AND(TBL_Employees[[#This Row],[Annual Salary]]&gt;=70000,TBL_Employees[[#This Row],[Annual Salary]]&lt;=140000),"MIDDLE INCOME",TBL_Employees[[#This Row],[Annual Salary]]&lt;70000,"LOW INCOME")</f>
        <v>HIGH INCOME</v>
      </c>
      <c r="P311" s="3">
        <v>0.15</v>
      </c>
      <c r="Q311" s="13">
        <f>TBL_Employees[[#This Row],[Bonus %]]*TBL_Employees[[#This Row],[Annual Salary]]</f>
        <v>25533.149999999998</v>
      </c>
      <c r="R311" t="s">
        <v>52</v>
      </c>
      <c r="S311" t="s">
        <v>81</v>
      </c>
      <c r="T311" s="1" t="s">
        <v>21</v>
      </c>
      <c r="U311" s="1" t="str">
        <f>IF(TBL_Employees[[#This Row],[Exit Date]]="","Employed","Resign")</f>
        <v>Employed</v>
      </c>
    </row>
    <row r="312" spans="1:21" x14ac:dyDescent="0.25">
      <c r="A312" t="s">
        <v>1146</v>
      </c>
      <c r="B312" t="s">
        <v>1147</v>
      </c>
      <c r="C312" t="s">
        <v>14</v>
      </c>
      <c r="D312" t="s">
        <v>15</v>
      </c>
      <c r="E312" t="s">
        <v>32</v>
      </c>
      <c r="F312" t="s">
        <v>28</v>
      </c>
      <c r="G312" t="s">
        <v>18</v>
      </c>
      <c r="H312">
        <v>28</v>
      </c>
      <c r="I312" s="1">
        <v>43638</v>
      </c>
      <c r="J312" s="9">
        <f>DAY(TBL_Employees[[#This Row],[Hire Date]])</f>
        <v>22</v>
      </c>
      <c r="K312" s="9">
        <f>MONTH(TBL_Employees[[#This Row],[Hire Date]])</f>
        <v>6</v>
      </c>
      <c r="L312" s="9" t="str">
        <f>_xlfn.SWITCH(TBL_Employees[[#This Row],[Month]],1,"JAN",2,"FEB",3,"MAR",4,"APR",5,"MAY",6,"JUN",7,"JUL",8,"AUG",9,"SEP",10,"OCT",11,"NOV",12,"DES")</f>
        <v>JUN</v>
      </c>
      <c r="M312" s="11">
        <f>YEAR(TBL_Employees[[#This Row],[Hire Date]])</f>
        <v>2019</v>
      </c>
      <c r="N312" s="2">
        <v>250767</v>
      </c>
      <c r="O312" s="2" t="str">
        <f>_xlfn.SWITCH(TRUE(),TBL_Employees[[#This Row],[Annual Salary]]&gt;140000,"HIGH INCOME",AND(TBL_Employees[[#This Row],[Annual Salary]]&gt;=70000,TBL_Employees[[#This Row],[Annual Salary]]&lt;=140000),"MIDDLE INCOME",TBL_Employees[[#This Row],[Annual Salary]]&lt;70000,"LOW INCOME")</f>
        <v>HIGH INCOME</v>
      </c>
      <c r="P312" s="3">
        <v>0.38</v>
      </c>
      <c r="Q312" s="13">
        <f>TBL_Employees[[#This Row],[Bonus %]]*TBL_Employees[[#This Row],[Annual Salary]]</f>
        <v>95291.46</v>
      </c>
      <c r="R312" t="s">
        <v>19</v>
      </c>
      <c r="S312" t="s">
        <v>63</v>
      </c>
      <c r="T312" s="1" t="s">
        <v>21</v>
      </c>
      <c r="U312" s="1" t="str">
        <f>IF(TBL_Employees[[#This Row],[Exit Date]]="","Employed","Resign")</f>
        <v>Employed</v>
      </c>
    </row>
    <row r="313" spans="1:21" x14ac:dyDescent="0.25">
      <c r="A313" t="s">
        <v>1170</v>
      </c>
      <c r="B313" t="s">
        <v>1171</v>
      </c>
      <c r="C313" t="s">
        <v>62</v>
      </c>
      <c r="D313" t="s">
        <v>15</v>
      </c>
      <c r="E313" t="s">
        <v>16</v>
      </c>
      <c r="F313" t="s">
        <v>28</v>
      </c>
      <c r="G313" t="s">
        <v>51</v>
      </c>
      <c r="H313">
        <v>54</v>
      </c>
      <c r="I313" s="1">
        <v>35913</v>
      </c>
      <c r="J313" s="9">
        <f>DAY(TBL_Employees[[#This Row],[Hire Date]])</f>
        <v>28</v>
      </c>
      <c r="K313" s="9">
        <f>MONTH(TBL_Employees[[#This Row],[Hire Date]])</f>
        <v>4</v>
      </c>
      <c r="L313" s="9" t="str">
        <f>_xlfn.SWITCH(TBL_Employees[[#This Row],[Month]],1,"JAN",2,"FEB",3,"MAR",4,"APR",5,"MAY",6,"JUN",7,"JUL",8,"AUG",9,"SEP",10,"OCT",11,"NOV",12,"DES")</f>
        <v>APR</v>
      </c>
      <c r="M313" s="11">
        <f>YEAR(TBL_Employees[[#This Row],[Hire Date]])</f>
        <v>1998</v>
      </c>
      <c r="N313" s="2">
        <v>108268</v>
      </c>
      <c r="O313" s="2" t="str">
        <f>_xlfn.SWITCH(TRUE(),TBL_Employees[[#This Row],[Annual Salary]]&gt;140000,"HIGH INCOME",AND(TBL_Employees[[#This Row],[Annual Salary]]&gt;=70000,TBL_Employees[[#This Row],[Annual Salary]]&lt;=140000),"MIDDLE INCOME",TBL_Employees[[#This Row],[Annual Salary]]&lt;70000,"LOW INCOME")</f>
        <v>MIDDLE INCOME</v>
      </c>
      <c r="P313" s="3">
        <v>0.09</v>
      </c>
      <c r="Q313" s="13">
        <f>TBL_Employees[[#This Row],[Bonus %]]*TBL_Employees[[#This Row],[Annual Salary]]</f>
        <v>9744.119999999999</v>
      </c>
      <c r="R313" t="s">
        <v>52</v>
      </c>
      <c r="S313" t="s">
        <v>53</v>
      </c>
      <c r="T313" s="1">
        <v>38122</v>
      </c>
      <c r="U313" s="1" t="str">
        <f>IF(TBL_Employees[[#This Row],[Exit Date]]="","Employed","Resign")</f>
        <v>Resign</v>
      </c>
    </row>
    <row r="314" spans="1:21" x14ac:dyDescent="0.25">
      <c r="A314" t="s">
        <v>1183</v>
      </c>
      <c r="B314" t="s">
        <v>1184</v>
      </c>
      <c r="C314" t="s">
        <v>42</v>
      </c>
      <c r="D314" t="s">
        <v>15</v>
      </c>
      <c r="E314" t="s">
        <v>32</v>
      </c>
      <c r="F314" t="s">
        <v>28</v>
      </c>
      <c r="G314" t="s">
        <v>51</v>
      </c>
      <c r="H314">
        <v>34</v>
      </c>
      <c r="I314" s="1">
        <v>41886</v>
      </c>
      <c r="J314" s="9">
        <f>DAY(TBL_Employees[[#This Row],[Hire Date]])</f>
        <v>4</v>
      </c>
      <c r="K314" s="9">
        <f>MONTH(TBL_Employees[[#This Row],[Hire Date]])</f>
        <v>9</v>
      </c>
      <c r="L314" s="9" t="str">
        <f>_xlfn.SWITCH(TBL_Employees[[#This Row],[Month]],1,"JAN",2,"FEB",3,"MAR",4,"APR",5,"MAY",6,"JUN",7,"JUL",8,"AUG",9,"SEP",10,"OCT",11,"NOV",12,"DES")</f>
        <v>SEP</v>
      </c>
      <c r="M314" s="11">
        <f>YEAR(TBL_Employees[[#This Row],[Hire Date]])</f>
        <v>2014</v>
      </c>
      <c r="N314" s="2">
        <v>95499</v>
      </c>
      <c r="O314" s="2" t="str">
        <f>_xlfn.SWITCH(TRUE(),TBL_Employees[[#This Row],[Annual Salary]]&gt;140000,"HIGH INCOME",AND(TBL_Employees[[#This Row],[Annual Salary]]&gt;=70000,TBL_Employees[[#This Row],[Annual Salary]]&lt;=140000),"MIDDLE INCOME",TBL_Employees[[#This Row],[Annual Salary]]&lt;70000,"LOW INCOME")</f>
        <v>MIDDLE INCOME</v>
      </c>
      <c r="P314" s="3">
        <v>0</v>
      </c>
      <c r="Q314" s="13">
        <f>TBL_Employees[[#This Row],[Bonus %]]*TBL_Employees[[#This Row],[Annual Salary]]</f>
        <v>0</v>
      </c>
      <c r="R314" t="s">
        <v>52</v>
      </c>
      <c r="S314" t="s">
        <v>53</v>
      </c>
      <c r="T314" s="1">
        <v>42958</v>
      </c>
      <c r="U314" s="1" t="str">
        <f>IF(TBL_Employees[[#This Row],[Exit Date]]="","Employed","Resign")</f>
        <v>Resign</v>
      </c>
    </row>
    <row r="315" spans="1:21" x14ac:dyDescent="0.25">
      <c r="A315" t="s">
        <v>1196</v>
      </c>
      <c r="B315" t="s">
        <v>1197</v>
      </c>
      <c r="C315" t="s">
        <v>40</v>
      </c>
      <c r="D315" t="s">
        <v>15</v>
      </c>
      <c r="E315" t="s">
        <v>32</v>
      </c>
      <c r="F315" t="s">
        <v>28</v>
      </c>
      <c r="G315" t="s">
        <v>24</v>
      </c>
      <c r="H315">
        <v>58</v>
      </c>
      <c r="I315" s="1">
        <v>39367</v>
      </c>
      <c r="J315" s="9">
        <f>DAY(TBL_Employees[[#This Row],[Hire Date]])</f>
        <v>12</v>
      </c>
      <c r="K315" s="9">
        <f>MONTH(TBL_Employees[[#This Row],[Hire Date]])</f>
        <v>10</v>
      </c>
      <c r="L315" s="9" t="str">
        <f>_xlfn.SWITCH(TBL_Employees[[#This Row],[Month]],1,"JAN",2,"FEB",3,"MAR",4,"APR",5,"MAY",6,"JUN",7,"JUL",8,"AUG",9,"SEP",10,"OCT",11,"NOV",12,"DES")</f>
        <v>OCT</v>
      </c>
      <c r="M315" s="11">
        <f>YEAR(TBL_Employees[[#This Row],[Hire Date]])</f>
        <v>2007</v>
      </c>
      <c r="N315" s="2">
        <v>162038</v>
      </c>
      <c r="O315" s="2" t="str">
        <f>_xlfn.SWITCH(TRUE(),TBL_Employees[[#This Row],[Annual Salary]]&gt;140000,"HIGH INCOME",AND(TBL_Employees[[#This Row],[Annual Salary]]&gt;=70000,TBL_Employees[[#This Row],[Annual Salary]]&lt;=140000),"MIDDLE INCOME",TBL_Employees[[#This Row],[Annual Salary]]&lt;70000,"LOW INCOME")</f>
        <v>HIGH INCOME</v>
      </c>
      <c r="P315" s="3">
        <v>0.24</v>
      </c>
      <c r="Q315" s="13">
        <f>TBL_Employees[[#This Row],[Bonus %]]*TBL_Employees[[#This Row],[Annual Salary]]</f>
        <v>38889.119999999995</v>
      </c>
      <c r="R315" t="s">
        <v>33</v>
      </c>
      <c r="S315" t="s">
        <v>80</v>
      </c>
      <c r="T315" s="1" t="s">
        <v>21</v>
      </c>
      <c r="U315" s="1" t="str">
        <f>IF(TBL_Employees[[#This Row],[Exit Date]]="","Employed","Resign")</f>
        <v>Employed</v>
      </c>
    </row>
    <row r="316" spans="1:21" x14ac:dyDescent="0.25">
      <c r="A316" t="s">
        <v>273</v>
      </c>
      <c r="B316" t="s">
        <v>1212</v>
      </c>
      <c r="C316" t="s">
        <v>61</v>
      </c>
      <c r="D316" t="s">
        <v>15</v>
      </c>
      <c r="E316" t="s">
        <v>32</v>
      </c>
      <c r="F316" t="s">
        <v>17</v>
      </c>
      <c r="G316" t="s">
        <v>47</v>
      </c>
      <c r="H316">
        <v>59</v>
      </c>
      <c r="I316" s="1">
        <v>43400</v>
      </c>
      <c r="J316" s="9">
        <f>DAY(TBL_Employees[[#This Row],[Hire Date]])</f>
        <v>27</v>
      </c>
      <c r="K316" s="9">
        <f>MONTH(TBL_Employees[[#This Row],[Hire Date]])</f>
        <v>10</v>
      </c>
      <c r="L316" s="9" t="str">
        <f>_xlfn.SWITCH(TBL_Employees[[#This Row],[Month]],1,"JAN",2,"FEB",3,"MAR",4,"APR",5,"MAY",6,"JUN",7,"JUL",8,"AUG",9,"SEP",10,"OCT",11,"NOV",12,"DES")</f>
        <v>OCT</v>
      </c>
      <c r="M316" s="11">
        <f>YEAR(TBL_Employees[[#This Row],[Hire Date]])</f>
        <v>2018</v>
      </c>
      <c r="N316" s="2">
        <v>139208</v>
      </c>
      <c r="O316" s="2" t="str">
        <f>_xlfn.SWITCH(TRUE(),TBL_Employees[[#This Row],[Annual Salary]]&gt;140000,"HIGH INCOME",AND(TBL_Employees[[#This Row],[Annual Salary]]&gt;=70000,TBL_Employees[[#This Row],[Annual Salary]]&lt;=140000),"MIDDLE INCOME",TBL_Employees[[#This Row],[Annual Salary]]&lt;70000,"LOW INCOME")</f>
        <v>MIDDLE INCOME</v>
      </c>
      <c r="P316" s="3">
        <v>0.11</v>
      </c>
      <c r="Q316" s="13">
        <f>TBL_Employees[[#This Row],[Bonus %]]*TBL_Employees[[#This Row],[Annual Salary]]</f>
        <v>15312.88</v>
      </c>
      <c r="R316" t="s">
        <v>19</v>
      </c>
      <c r="S316" t="s">
        <v>25</v>
      </c>
      <c r="T316" s="1" t="s">
        <v>21</v>
      </c>
      <c r="U316" s="1" t="str">
        <f>IF(TBL_Employees[[#This Row],[Exit Date]]="","Employed","Resign")</f>
        <v>Employed</v>
      </c>
    </row>
    <row r="317" spans="1:21" x14ac:dyDescent="0.25">
      <c r="A317" t="s">
        <v>1221</v>
      </c>
      <c r="B317" t="s">
        <v>857</v>
      </c>
      <c r="C317" t="s">
        <v>62</v>
      </c>
      <c r="D317" t="s">
        <v>15</v>
      </c>
      <c r="E317" t="s">
        <v>36</v>
      </c>
      <c r="F317" t="s">
        <v>28</v>
      </c>
      <c r="G317" t="s">
        <v>24</v>
      </c>
      <c r="H317">
        <v>50</v>
      </c>
      <c r="I317" s="1">
        <v>43239</v>
      </c>
      <c r="J317" s="9">
        <f>DAY(TBL_Employees[[#This Row],[Hire Date]])</f>
        <v>19</v>
      </c>
      <c r="K317" s="9">
        <f>MONTH(TBL_Employees[[#This Row],[Hire Date]])</f>
        <v>5</v>
      </c>
      <c r="L317" s="9" t="str">
        <f>_xlfn.SWITCH(TBL_Employees[[#This Row],[Month]],1,"JAN",2,"FEB",3,"MAR",4,"APR",5,"MAY",6,"JUN",7,"JUL",8,"AUG",9,"SEP",10,"OCT",11,"NOV",12,"DES")</f>
        <v>MAY</v>
      </c>
      <c r="M317" s="11">
        <f>YEAR(TBL_Employees[[#This Row],[Hire Date]])</f>
        <v>2018</v>
      </c>
      <c r="N317" s="2">
        <v>106437</v>
      </c>
      <c r="O317" s="2" t="str">
        <f>_xlfn.SWITCH(TRUE(),TBL_Employees[[#This Row],[Annual Salary]]&gt;140000,"HIGH INCOME",AND(TBL_Employees[[#This Row],[Annual Salary]]&gt;=70000,TBL_Employees[[#This Row],[Annual Salary]]&lt;=140000),"MIDDLE INCOME",TBL_Employees[[#This Row],[Annual Salary]]&lt;70000,"LOW INCOME")</f>
        <v>MIDDLE INCOME</v>
      </c>
      <c r="P317" s="3">
        <v>7.0000000000000007E-2</v>
      </c>
      <c r="Q317" s="13">
        <f>TBL_Employees[[#This Row],[Bonus %]]*TBL_Employees[[#This Row],[Annual Salary]]</f>
        <v>7450.5900000000011</v>
      </c>
      <c r="R317" t="s">
        <v>33</v>
      </c>
      <c r="S317" t="s">
        <v>80</v>
      </c>
      <c r="T317" s="1" t="s">
        <v>21</v>
      </c>
      <c r="U317" s="1" t="str">
        <f>IF(TBL_Employees[[#This Row],[Exit Date]]="","Employed","Resign")</f>
        <v>Employed</v>
      </c>
    </row>
    <row r="318" spans="1:21" x14ac:dyDescent="0.25">
      <c r="A318" t="s">
        <v>1222</v>
      </c>
      <c r="B318" t="s">
        <v>1223</v>
      </c>
      <c r="C318" t="s">
        <v>64</v>
      </c>
      <c r="D318" t="s">
        <v>15</v>
      </c>
      <c r="E318" t="s">
        <v>36</v>
      </c>
      <c r="F318" t="s">
        <v>28</v>
      </c>
      <c r="G318" t="s">
        <v>51</v>
      </c>
      <c r="H318">
        <v>46</v>
      </c>
      <c r="I318" s="1">
        <v>42129</v>
      </c>
      <c r="J318" s="9">
        <f>DAY(TBL_Employees[[#This Row],[Hire Date]])</f>
        <v>5</v>
      </c>
      <c r="K318" s="9">
        <f>MONTH(TBL_Employees[[#This Row],[Hire Date]])</f>
        <v>5</v>
      </c>
      <c r="L318" s="9" t="str">
        <f>_xlfn.SWITCH(TBL_Employees[[#This Row],[Month]],1,"JAN",2,"FEB",3,"MAR",4,"APR",5,"MAY",6,"JUN",7,"JUL",8,"AUG",9,"SEP",10,"OCT",11,"NOV",12,"DES")</f>
        <v>MAY</v>
      </c>
      <c r="M318" s="11">
        <f>YEAR(TBL_Employees[[#This Row],[Hire Date]])</f>
        <v>2015</v>
      </c>
      <c r="N318" s="2">
        <v>64364</v>
      </c>
      <c r="O318" s="2" t="str">
        <f>_xlfn.SWITCH(TRUE(),TBL_Employees[[#This Row],[Annual Salary]]&gt;140000,"HIGH INCOME",AND(TBL_Employees[[#This Row],[Annual Salary]]&gt;=70000,TBL_Employees[[#This Row],[Annual Salary]]&lt;=140000),"MIDDLE INCOME",TBL_Employees[[#This Row],[Annual Salary]]&lt;70000,"LOW INCOME")</f>
        <v>LOW INCOME</v>
      </c>
      <c r="P318" s="3">
        <v>0</v>
      </c>
      <c r="Q318" s="13">
        <f>TBL_Employees[[#This Row],[Bonus %]]*TBL_Employees[[#This Row],[Annual Salary]]</f>
        <v>0</v>
      </c>
      <c r="R318" t="s">
        <v>52</v>
      </c>
      <c r="S318" t="s">
        <v>53</v>
      </c>
      <c r="T318" s="1" t="s">
        <v>21</v>
      </c>
      <c r="U318" s="1" t="str">
        <f>IF(TBL_Employees[[#This Row],[Exit Date]]="","Employed","Resign")</f>
        <v>Employed</v>
      </c>
    </row>
    <row r="319" spans="1:21" x14ac:dyDescent="0.25">
      <c r="A319" t="s">
        <v>485</v>
      </c>
      <c r="B319" t="s">
        <v>1230</v>
      </c>
      <c r="C319" t="s">
        <v>62</v>
      </c>
      <c r="D319" t="s">
        <v>15</v>
      </c>
      <c r="E319" t="s">
        <v>32</v>
      </c>
      <c r="F319" t="s">
        <v>17</v>
      </c>
      <c r="G319" t="s">
        <v>18</v>
      </c>
      <c r="H319">
        <v>48</v>
      </c>
      <c r="I319" s="1">
        <v>36272</v>
      </c>
      <c r="J319" s="9">
        <f>DAY(TBL_Employees[[#This Row],[Hire Date]])</f>
        <v>22</v>
      </c>
      <c r="K319" s="9">
        <f>MONTH(TBL_Employees[[#This Row],[Hire Date]])</f>
        <v>4</v>
      </c>
      <c r="L319" s="9" t="str">
        <f>_xlfn.SWITCH(TBL_Employees[[#This Row],[Month]],1,"JAN",2,"FEB",3,"MAR",4,"APR",5,"MAY",6,"JUN",7,"JUL",8,"AUG",9,"SEP",10,"OCT",11,"NOV",12,"DES")</f>
        <v>APR</v>
      </c>
      <c r="M319" s="11">
        <f>YEAR(TBL_Employees[[#This Row],[Hire Date]])</f>
        <v>1999</v>
      </c>
      <c r="N319" s="2">
        <v>102847</v>
      </c>
      <c r="O319" s="2" t="str">
        <f>_xlfn.SWITCH(TRUE(),TBL_Employees[[#This Row],[Annual Salary]]&gt;140000,"HIGH INCOME",AND(TBL_Employees[[#This Row],[Annual Salary]]&gt;=70000,TBL_Employees[[#This Row],[Annual Salary]]&lt;=140000),"MIDDLE INCOME",TBL_Employees[[#This Row],[Annual Salary]]&lt;70000,"LOW INCOME")</f>
        <v>MIDDLE INCOME</v>
      </c>
      <c r="P319" s="3">
        <v>0.05</v>
      </c>
      <c r="Q319" s="13">
        <f>TBL_Employees[[#This Row],[Bonus %]]*TBL_Employees[[#This Row],[Annual Salary]]</f>
        <v>5142.3500000000004</v>
      </c>
      <c r="R319" t="s">
        <v>19</v>
      </c>
      <c r="S319" t="s">
        <v>20</v>
      </c>
      <c r="T319" s="1" t="s">
        <v>21</v>
      </c>
      <c r="U319" s="1" t="str">
        <f>IF(TBL_Employees[[#This Row],[Exit Date]]="","Employed","Resign")</f>
        <v>Employed</v>
      </c>
    </row>
    <row r="320" spans="1:21" x14ac:dyDescent="0.25">
      <c r="A320" t="s">
        <v>1231</v>
      </c>
      <c r="B320" t="s">
        <v>1232</v>
      </c>
      <c r="C320" t="s">
        <v>61</v>
      </c>
      <c r="D320" t="s">
        <v>15</v>
      </c>
      <c r="E320" t="s">
        <v>36</v>
      </c>
      <c r="F320" t="s">
        <v>28</v>
      </c>
      <c r="G320" t="s">
        <v>51</v>
      </c>
      <c r="H320">
        <v>46</v>
      </c>
      <c r="I320" s="1">
        <v>40378</v>
      </c>
      <c r="J320" s="9">
        <f>DAY(TBL_Employees[[#This Row],[Hire Date]])</f>
        <v>19</v>
      </c>
      <c r="K320" s="9">
        <f>MONTH(TBL_Employees[[#This Row],[Hire Date]])</f>
        <v>7</v>
      </c>
      <c r="L320" s="9" t="str">
        <f>_xlfn.SWITCH(TBL_Employees[[#This Row],[Month]],1,"JAN",2,"FEB",3,"MAR",4,"APR",5,"MAY",6,"JUN",7,"JUL",8,"AUG",9,"SEP",10,"OCT",11,"NOV",12,"DES")</f>
        <v>JUL</v>
      </c>
      <c r="M320" s="11">
        <f>YEAR(TBL_Employees[[#This Row],[Hire Date]])</f>
        <v>2010</v>
      </c>
      <c r="N320" s="2">
        <v>134881</v>
      </c>
      <c r="O320" s="2" t="str">
        <f>_xlfn.SWITCH(TRUE(),TBL_Employees[[#This Row],[Annual Salary]]&gt;140000,"HIGH INCOME",AND(TBL_Employees[[#This Row],[Annual Salary]]&gt;=70000,TBL_Employees[[#This Row],[Annual Salary]]&lt;=140000),"MIDDLE INCOME",TBL_Employees[[#This Row],[Annual Salary]]&lt;70000,"LOW INCOME")</f>
        <v>MIDDLE INCOME</v>
      </c>
      <c r="P320" s="3">
        <v>0.15</v>
      </c>
      <c r="Q320" s="13">
        <f>TBL_Employees[[#This Row],[Bonus %]]*TBL_Employees[[#This Row],[Annual Salary]]</f>
        <v>20232.149999999998</v>
      </c>
      <c r="R320" t="s">
        <v>52</v>
      </c>
      <c r="S320" t="s">
        <v>81</v>
      </c>
      <c r="T320" s="1" t="s">
        <v>21</v>
      </c>
      <c r="U320" s="1" t="str">
        <f>IF(TBL_Employees[[#This Row],[Exit Date]]="","Employed","Resign")</f>
        <v>Employed</v>
      </c>
    </row>
    <row r="321" spans="1:21" x14ac:dyDescent="0.25">
      <c r="A321" t="s">
        <v>1257</v>
      </c>
      <c r="B321" t="s">
        <v>1258</v>
      </c>
      <c r="C321" t="s">
        <v>61</v>
      </c>
      <c r="D321" t="s">
        <v>15</v>
      </c>
      <c r="E321" t="s">
        <v>32</v>
      </c>
      <c r="F321" t="s">
        <v>17</v>
      </c>
      <c r="G321" t="s">
        <v>24</v>
      </c>
      <c r="H321">
        <v>43</v>
      </c>
      <c r="I321" s="1">
        <v>39005</v>
      </c>
      <c r="J321" s="9">
        <f>DAY(TBL_Employees[[#This Row],[Hire Date]])</f>
        <v>15</v>
      </c>
      <c r="K321" s="9">
        <f>MONTH(TBL_Employees[[#This Row],[Hire Date]])</f>
        <v>10</v>
      </c>
      <c r="L321" s="9" t="str">
        <f>_xlfn.SWITCH(TBL_Employees[[#This Row],[Month]],1,"JAN",2,"FEB",3,"MAR",4,"APR",5,"MAY",6,"JUN",7,"JUL",8,"AUG",9,"SEP",10,"OCT",11,"NOV",12,"DES")</f>
        <v>OCT</v>
      </c>
      <c r="M321" s="11">
        <f>YEAR(TBL_Employees[[#This Row],[Hire Date]])</f>
        <v>2006</v>
      </c>
      <c r="N321" s="2">
        <v>153492</v>
      </c>
      <c r="O321" s="2" t="str">
        <f>_xlfn.SWITCH(TRUE(),TBL_Employees[[#This Row],[Annual Salary]]&gt;140000,"HIGH INCOME",AND(TBL_Employees[[#This Row],[Annual Salary]]&gt;=70000,TBL_Employees[[#This Row],[Annual Salary]]&lt;=140000),"MIDDLE INCOME",TBL_Employees[[#This Row],[Annual Salary]]&lt;70000,"LOW INCOME")</f>
        <v>HIGH INCOME</v>
      </c>
      <c r="P321" s="3">
        <v>0.11</v>
      </c>
      <c r="Q321" s="13">
        <f>TBL_Employees[[#This Row],[Bonus %]]*TBL_Employees[[#This Row],[Annual Salary]]</f>
        <v>16884.12</v>
      </c>
      <c r="R321" t="s">
        <v>19</v>
      </c>
      <c r="S321" t="s">
        <v>20</v>
      </c>
      <c r="T321" s="1" t="s">
        <v>21</v>
      </c>
      <c r="U321" s="1" t="str">
        <f>IF(TBL_Employees[[#This Row],[Exit Date]]="","Employed","Resign")</f>
        <v>Employed</v>
      </c>
    </row>
    <row r="322" spans="1:21" x14ac:dyDescent="0.25">
      <c r="A322" t="s">
        <v>572</v>
      </c>
      <c r="B322" t="s">
        <v>1276</v>
      </c>
      <c r="C322" t="s">
        <v>64</v>
      </c>
      <c r="D322" t="s">
        <v>15</v>
      </c>
      <c r="E322" t="s">
        <v>44</v>
      </c>
      <c r="F322" t="s">
        <v>17</v>
      </c>
      <c r="G322" t="s">
        <v>18</v>
      </c>
      <c r="H322">
        <v>52</v>
      </c>
      <c r="I322" s="1">
        <v>43819</v>
      </c>
      <c r="J322" s="9">
        <f>DAY(TBL_Employees[[#This Row],[Hire Date]])</f>
        <v>20</v>
      </c>
      <c r="K322" s="9">
        <f>MONTH(TBL_Employees[[#This Row],[Hire Date]])</f>
        <v>12</v>
      </c>
      <c r="L322" s="9" t="str">
        <f>_xlfn.SWITCH(TBL_Employees[[#This Row],[Month]],1,"JAN",2,"FEB",3,"MAR",4,"APR",5,"MAY",6,"JUN",7,"JUL",8,"AUG",9,"SEP",10,"OCT",11,"NOV",12,"DES")</f>
        <v>DES</v>
      </c>
      <c r="M322" s="11">
        <f>YEAR(TBL_Employees[[#This Row],[Hire Date]])</f>
        <v>2019</v>
      </c>
      <c r="N322" s="2">
        <v>61026</v>
      </c>
      <c r="O322" s="2" t="str">
        <f>_xlfn.SWITCH(TRUE(),TBL_Employees[[#This Row],[Annual Salary]]&gt;140000,"HIGH INCOME",AND(TBL_Employees[[#This Row],[Annual Salary]]&gt;=70000,TBL_Employees[[#This Row],[Annual Salary]]&lt;=140000),"MIDDLE INCOME",TBL_Employees[[#This Row],[Annual Salary]]&lt;70000,"LOW INCOME")</f>
        <v>LOW INCOME</v>
      </c>
      <c r="P322" s="3">
        <v>0</v>
      </c>
      <c r="Q322" s="13">
        <f>TBL_Employees[[#This Row],[Bonus %]]*TBL_Employees[[#This Row],[Annual Salary]]</f>
        <v>0</v>
      </c>
      <c r="R322" t="s">
        <v>19</v>
      </c>
      <c r="S322" t="s">
        <v>39</v>
      </c>
      <c r="T322" s="1" t="s">
        <v>21</v>
      </c>
      <c r="U322" s="1" t="str">
        <f>IF(TBL_Employees[[#This Row],[Exit Date]]="","Employed","Resign")</f>
        <v>Employed</v>
      </c>
    </row>
    <row r="323" spans="1:21" x14ac:dyDescent="0.25">
      <c r="A323" t="s">
        <v>1287</v>
      </c>
      <c r="B323" t="s">
        <v>1288</v>
      </c>
      <c r="C323" t="s">
        <v>40</v>
      </c>
      <c r="D323" t="s">
        <v>15</v>
      </c>
      <c r="E323" t="s">
        <v>32</v>
      </c>
      <c r="F323" t="s">
        <v>17</v>
      </c>
      <c r="G323" t="s">
        <v>24</v>
      </c>
      <c r="H323">
        <v>53</v>
      </c>
      <c r="I323" s="1">
        <v>37304</v>
      </c>
      <c r="J323" s="9">
        <f>DAY(TBL_Employees[[#This Row],[Hire Date]])</f>
        <v>17</v>
      </c>
      <c r="K323" s="9">
        <f>MONTH(TBL_Employees[[#This Row],[Hire Date]])</f>
        <v>2</v>
      </c>
      <c r="L323" s="9" t="str">
        <f>_xlfn.SWITCH(TBL_Employees[[#This Row],[Month]],1,"JAN",2,"FEB",3,"MAR",4,"APR",5,"MAY",6,"JUN",7,"JUL",8,"AUG",9,"SEP",10,"OCT",11,"NOV",12,"DES")</f>
        <v>FEB</v>
      </c>
      <c r="M323" s="11">
        <f>YEAR(TBL_Employees[[#This Row],[Hire Date]])</f>
        <v>2002</v>
      </c>
      <c r="N323" s="2">
        <v>179494</v>
      </c>
      <c r="O323" s="2" t="str">
        <f>_xlfn.SWITCH(TRUE(),TBL_Employees[[#This Row],[Annual Salary]]&gt;140000,"HIGH INCOME",AND(TBL_Employees[[#This Row],[Annual Salary]]&gt;=70000,TBL_Employees[[#This Row],[Annual Salary]]&lt;=140000),"MIDDLE INCOME",TBL_Employees[[#This Row],[Annual Salary]]&lt;70000,"LOW INCOME")</f>
        <v>HIGH INCOME</v>
      </c>
      <c r="P323" s="3">
        <v>0.2</v>
      </c>
      <c r="Q323" s="13">
        <f>TBL_Employees[[#This Row],[Bonus %]]*TBL_Employees[[#This Row],[Annual Salary]]</f>
        <v>35898.800000000003</v>
      </c>
      <c r="R323" t="s">
        <v>33</v>
      </c>
      <c r="S323" t="s">
        <v>80</v>
      </c>
      <c r="T323" s="1" t="s">
        <v>21</v>
      </c>
      <c r="U323" s="1" t="str">
        <f>IF(TBL_Employees[[#This Row],[Exit Date]]="","Employed","Resign")</f>
        <v>Employed</v>
      </c>
    </row>
    <row r="324" spans="1:21" x14ac:dyDescent="0.25">
      <c r="A324" t="s">
        <v>398</v>
      </c>
      <c r="B324" t="s">
        <v>1290</v>
      </c>
      <c r="C324" t="s">
        <v>61</v>
      </c>
      <c r="D324" t="s">
        <v>15</v>
      </c>
      <c r="E324" t="s">
        <v>32</v>
      </c>
      <c r="F324" t="s">
        <v>17</v>
      </c>
      <c r="G324" t="s">
        <v>51</v>
      </c>
      <c r="H324">
        <v>55</v>
      </c>
      <c r="I324" s="1">
        <v>42772</v>
      </c>
      <c r="J324" s="9">
        <f>DAY(TBL_Employees[[#This Row],[Hire Date]])</f>
        <v>6</v>
      </c>
      <c r="K324" s="9">
        <f>MONTH(TBL_Employees[[#This Row],[Hire Date]])</f>
        <v>2</v>
      </c>
      <c r="L324" s="9" t="str">
        <f>_xlfn.SWITCH(TBL_Employees[[#This Row],[Month]],1,"JAN",2,"FEB",3,"MAR",4,"APR",5,"MAY",6,"JUN",7,"JUL",8,"AUG",9,"SEP",10,"OCT",11,"NOV",12,"DES")</f>
        <v>FEB</v>
      </c>
      <c r="M324" s="11">
        <f>YEAR(TBL_Employees[[#This Row],[Hire Date]])</f>
        <v>2017</v>
      </c>
      <c r="N324" s="2">
        <v>144986</v>
      </c>
      <c r="O324" s="2" t="str">
        <f>_xlfn.SWITCH(TRUE(),TBL_Employees[[#This Row],[Annual Salary]]&gt;140000,"HIGH INCOME",AND(TBL_Employees[[#This Row],[Annual Salary]]&gt;=70000,TBL_Employees[[#This Row],[Annual Salary]]&lt;=140000),"MIDDLE INCOME",TBL_Employees[[#This Row],[Annual Salary]]&lt;70000,"LOW INCOME")</f>
        <v>HIGH INCOME</v>
      </c>
      <c r="P324" s="3">
        <v>0.12</v>
      </c>
      <c r="Q324" s="13">
        <f>TBL_Employees[[#This Row],[Bonus %]]*TBL_Employees[[#This Row],[Annual Salary]]</f>
        <v>17398.32</v>
      </c>
      <c r="R324" t="s">
        <v>19</v>
      </c>
      <c r="S324" t="s">
        <v>39</v>
      </c>
      <c r="T324" s="1" t="s">
        <v>21</v>
      </c>
      <c r="U324" s="1" t="str">
        <f>IF(TBL_Employees[[#This Row],[Exit Date]]="","Employed","Resign")</f>
        <v>Employed</v>
      </c>
    </row>
    <row r="325" spans="1:21" x14ac:dyDescent="0.25">
      <c r="A325" t="s">
        <v>610</v>
      </c>
      <c r="B325" t="s">
        <v>1305</v>
      </c>
      <c r="C325" t="s">
        <v>42</v>
      </c>
      <c r="D325" t="s">
        <v>15</v>
      </c>
      <c r="E325" t="s">
        <v>44</v>
      </c>
      <c r="F325" t="s">
        <v>17</v>
      </c>
      <c r="G325" t="s">
        <v>24</v>
      </c>
      <c r="H325">
        <v>33</v>
      </c>
      <c r="I325" s="1">
        <v>42285</v>
      </c>
      <c r="J325" s="9">
        <f>DAY(TBL_Employees[[#This Row],[Hire Date]])</f>
        <v>8</v>
      </c>
      <c r="K325" s="9">
        <f>MONTH(TBL_Employees[[#This Row],[Hire Date]])</f>
        <v>10</v>
      </c>
      <c r="L325" s="9" t="str">
        <f>_xlfn.SWITCH(TBL_Employees[[#This Row],[Month]],1,"JAN",2,"FEB",3,"MAR",4,"APR",5,"MAY",6,"JUN",7,"JUL",8,"AUG",9,"SEP",10,"OCT",11,"NOV",12,"DES")</f>
        <v>OCT</v>
      </c>
      <c r="M325" s="11">
        <f>YEAR(TBL_Employees[[#This Row],[Hire Date]])</f>
        <v>2015</v>
      </c>
      <c r="N325" s="2">
        <v>94876</v>
      </c>
      <c r="O325" s="2" t="str">
        <f>_xlfn.SWITCH(TRUE(),TBL_Employees[[#This Row],[Annual Salary]]&gt;140000,"HIGH INCOME",AND(TBL_Employees[[#This Row],[Annual Salary]]&gt;=70000,TBL_Employees[[#This Row],[Annual Salary]]&lt;=140000),"MIDDLE INCOME",TBL_Employees[[#This Row],[Annual Salary]]&lt;70000,"LOW INCOME")</f>
        <v>MIDDLE INCOME</v>
      </c>
      <c r="P325" s="3">
        <v>0</v>
      </c>
      <c r="Q325" s="13">
        <f>TBL_Employees[[#This Row],[Bonus %]]*TBL_Employees[[#This Row],[Annual Salary]]</f>
        <v>0</v>
      </c>
      <c r="R325" t="s">
        <v>19</v>
      </c>
      <c r="S325" t="s">
        <v>45</v>
      </c>
      <c r="T325" s="1" t="s">
        <v>21</v>
      </c>
      <c r="U325" s="1" t="str">
        <f>IF(TBL_Employees[[#This Row],[Exit Date]]="","Employed","Resign")</f>
        <v>Employed</v>
      </c>
    </row>
    <row r="326" spans="1:21" x14ac:dyDescent="0.25">
      <c r="A326" t="s">
        <v>1318</v>
      </c>
      <c r="B326" t="s">
        <v>1319</v>
      </c>
      <c r="C326" t="s">
        <v>61</v>
      </c>
      <c r="D326" t="s">
        <v>15</v>
      </c>
      <c r="E326" t="s">
        <v>44</v>
      </c>
      <c r="F326" t="s">
        <v>28</v>
      </c>
      <c r="G326" t="s">
        <v>51</v>
      </c>
      <c r="H326">
        <v>44</v>
      </c>
      <c r="I326" s="1">
        <v>43685</v>
      </c>
      <c r="J326" s="9">
        <f>DAY(TBL_Employees[[#This Row],[Hire Date]])</f>
        <v>8</v>
      </c>
      <c r="K326" s="9">
        <f>MONTH(TBL_Employees[[#This Row],[Hire Date]])</f>
        <v>8</v>
      </c>
      <c r="L326" s="9" t="str">
        <f>_xlfn.SWITCH(TBL_Employees[[#This Row],[Month]],1,"JAN",2,"FEB",3,"MAR",4,"APR",5,"MAY",6,"JUN",7,"JUL",8,"AUG",9,"SEP",10,"OCT",11,"NOV",12,"DES")</f>
        <v>AUG</v>
      </c>
      <c r="M326" s="11">
        <f>YEAR(TBL_Employees[[#This Row],[Hire Date]])</f>
        <v>2019</v>
      </c>
      <c r="N326" s="2">
        <v>130133</v>
      </c>
      <c r="O326" s="2" t="str">
        <f>_xlfn.SWITCH(TRUE(),TBL_Employees[[#This Row],[Annual Salary]]&gt;140000,"HIGH INCOME",AND(TBL_Employees[[#This Row],[Annual Salary]]&gt;=70000,TBL_Employees[[#This Row],[Annual Salary]]&lt;=140000),"MIDDLE INCOME",TBL_Employees[[#This Row],[Annual Salary]]&lt;70000,"LOW INCOME")</f>
        <v>MIDDLE INCOME</v>
      </c>
      <c r="P326" s="3">
        <v>0.15</v>
      </c>
      <c r="Q326" s="13">
        <f>TBL_Employees[[#This Row],[Bonus %]]*TBL_Employees[[#This Row],[Annual Salary]]</f>
        <v>19519.95</v>
      </c>
      <c r="R326" t="s">
        <v>19</v>
      </c>
      <c r="S326" t="s">
        <v>25</v>
      </c>
      <c r="T326" s="1">
        <v>44699</v>
      </c>
      <c r="U326" s="1" t="str">
        <f>IF(TBL_Employees[[#This Row],[Exit Date]]="","Employed","Resign")</f>
        <v>Resign</v>
      </c>
    </row>
    <row r="327" spans="1:21" x14ac:dyDescent="0.25">
      <c r="A327" t="s">
        <v>1344</v>
      </c>
      <c r="B327" t="s">
        <v>1345</v>
      </c>
      <c r="C327" t="s">
        <v>14</v>
      </c>
      <c r="D327" t="s">
        <v>15</v>
      </c>
      <c r="E327" t="s">
        <v>32</v>
      </c>
      <c r="F327" t="s">
        <v>17</v>
      </c>
      <c r="G327" t="s">
        <v>18</v>
      </c>
      <c r="H327">
        <v>36</v>
      </c>
      <c r="I327" s="1">
        <v>41650</v>
      </c>
      <c r="J327" s="9">
        <f>DAY(TBL_Employees[[#This Row],[Hire Date]])</f>
        <v>11</v>
      </c>
      <c r="K327" s="9">
        <f>MONTH(TBL_Employees[[#This Row],[Hire Date]])</f>
        <v>1</v>
      </c>
      <c r="L327" s="9" t="str">
        <f>_xlfn.SWITCH(TBL_Employees[[#This Row],[Month]],1,"JAN",2,"FEB",3,"MAR",4,"APR",5,"MAY",6,"JUN",7,"JUL",8,"AUG",9,"SEP",10,"OCT",11,"NOV",12,"DES")</f>
        <v>JAN</v>
      </c>
      <c r="M327" s="11">
        <f>YEAR(TBL_Employees[[#This Row],[Hire Date]])</f>
        <v>2014</v>
      </c>
      <c r="N327" s="2">
        <v>202323</v>
      </c>
      <c r="O327" s="2" t="str">
        <f>_xlfn.SWITCH(TRUE(),TBL_Employees[[#This Row],[Annual Salary]]&gt;140000,"HIGH INCOME",AND(TBL_Employees[[#This Row],[Annual Salary]]&gt;=70000,TBL_Employees[[#This Row],[Annual Salary]]&lt;=140000),"MIDDLE INCOME",TBL_Employees[[#This Row],[Annual Salary]]&lt;70000,"LOW INCOME")</f>
        <v>HIGH INCOME</v>
      </c>
      <c r="P327" s="3">
        <v>0.39</v>
      </c>
      <c r="Q327" s="13">
        <f>TBL_Employees[[#This Row],[Bonus %]]*TBL_Employees[[#This Row],[Annual Salary]]</f>
        <v>78905.97</v>
      </c>
      <c r="R327" t="s">
        <v>19</v>
      </c>
      <c r="S327" t="s">
        <v>20</v>
      </c>
      <c r="T327" s="1" t="s">
        <v>21</v>
      </c>
      <c r="U327" s="1" t="str">
        <f>IF(TBL_Employees[[#This Row],[Exit Date]]="","Employed","Resign")</f>
        <v>Employed</v>
      </c>
    </row>
    <row r="328" spans="1:21" x14ac:dyDescent="0.25">
      <c r="A328" t="s">
        <v>1348</v>
      </c>
      <c r="B328" t="s">
        <v>1349</v>
      </c>
      <c r="C328" t="s">
        <v>40</v>
      </c>
      <c r="D328" t="s">
        <v>15</v>
      </c>
      <c r="E328" t="s">
        <v>44</v>
      </c>
      <c r="F328" t="s">
        <v>17</v>
      </c>
      <c r="G328" t="s">
        <v>24</v>
      </c>
      <c r="H328">
        <v>34</v>
      </c>
      <c r="I328" s="1">
        <v>44032</v>
      </c>
      <c r="J328" s="9">
        <f>DAY(TBL_Employees[[#This Row],[Hire Date]])</f>
        <v>20</v>
      </c>
      <c r="K328" s="9">
        <f>MONTH(TBL_Employees[[#This Row],[Hire Date]])</f>
        <v>7</v>
      </c>
      <c r="L328" s="9" t="str">
        <f>_xlfn.SWITCH(TBL_Employees[[#This Row],[Month]],1,"JAN",2,"FEB",3,"MAR",4,"APR",5,"MAY",6,"JUN",7,"JUL",8,"AUG",9,"SEP",10,"OCT",11,"NOV",12,"DES")</f>
        <v>JUL</v>
      </c>
      <c r="M328" s="11">
        <f>YEAR(TBL_Employees[[#This Row],[Hire Date]])</f>
        <v>2020</v>
      </c>
      <c r="N328" s="2">
        <v>184960</v>
      </c>
      <c r="O328" s="2" t="str">
        <f>_xlfn.SWITCH(TRUE(),TBL_Employees[[#This Row],[Annual Salary]]&gt;140000,"HIGH INCOME",AND(TBL_Employees[[#This Row],[Annual Salary]]&gt;=70000,TBL_Employees[[#This Row],[Annual Salary]]&lt;=140000),"MIDDLE INCOME",TBL_Employees[[#This Row],[Annual Salary]]&lt;70000,"LOW INCOME")</f>
        <v>HIGH INCOME</v>
      </c>
      <c r="P328" s="3">
        <v>0.18</v>
      </c>
      <c r="Q328" s="13">
        <f>TBL_Employees[[#This Row],[Bonus %]]*TBL_Employees[[#This Row],[Annual Salary]]</f>
        <v>33292.799999999996</v>
      </c>
      <c r="R328" t="s">
        <v>19</v>
      </c>
      <c r="S328" t="s">
        <v>63</v>
      </c>
      <c r="T328" s="1" t="s">
        <v>21</v>
      </c>
      <c r="U328" s="1" t="str">
        <f>IF(TBL_Employees[[#This Row],[Exit Date]]="","Employed","Resign")</f>
        <v>Employed</v>
      </c>
    </row>
    <row r="329" spans="1:21" x14ac:dyDescent="0.25">
      <c r="A329" t="s">
        <v>635</v>
      </c>
      <c r="B329" t="s">
        <v>1373</v>
      </c>
      <c r="C329" t="s">
        <v>61</v>
      </c>
      <c r="D329" t="s">
        <v>15</v>
      </c>
      <c r="E329" t="s">
        <v>16</v>
      </c>
      <c r="F329" t="s">
        <v>17</v>
      </c>
      <c r="G329" t="s">
        <v>51</v>
      </c>
      <c r="H329">
        <v>45</v>
      </c>
      <c r="I329" s="1">
        <v>42379</v>
      </c>
      <c r="J329" s="9">
        <f>DAY(TBL_Employees[[#This Row],[Hire Date]])</f>
        <v>10</v>
      </c>
      <c r="K329" s="9">
        <f>MONTH(TBL_Employees[[#This Row],[Hire Date]])</f>
        <v>1</v>
      </c>
      <c r="L329" s="9" t="str">
        <f>_xlfn.SWITCH(TBL_Employees[[#This Row],[Month]],1,"JAN",2,"FEB",3,"MAR",4,"APR",5,"MAY",6,"JUN",7,"JUL",8,"AUG",9,"SEP",10,"OCT",11,"NOV",12,"DES")</f>
        <v>JAN</v>
      </c>
      <c r="M329" s="11">
        <f>YEAR(TBL_Employees[[#This Row],[Hire Date]])</f>
        <v>2016</v>
      </c>
      <c r="N329" s="2">
        <v>149761</v>
      </c>
      <c r="O329" s="2" t="str">
        <f>_xlfn.SWITCH(TRUE(),TBL_Employees[[#This Row],[Annual Salary]]&gt;140000,"HIGH INCOME",AND(TBL_Employees[[#This Row],[Annual Salary]]&gt;=70000,TBL_Employees[[#This Row],[Annual Salary]]&lt;=140000),"MIDDLE INCOME",TBL_Employees[[#This Row],[Annual Salary]]&lt;70000,"LOW INCOME")</f>
        <v>HIGH INCOME</v>
      </c>
      <c r="P329" s="3">
        <v>0.12</v>
      </c>
      <c r="Q329" s="13">
        <f>TBL_Employees[[#This Row],[Bonus %]]*TBL_Employees[[#This Row],[Annual Salary]]</f>
        <v>17971.32</v>
      </c>
      <c r="R329" t="s">
        <v>19</v>
      </c>
      <c r="S329" t="s">
        <v>29</v>
      </c>
      <c r="T329" s="1" t="s">
        <v>21</v>
      </c>
      <c r="U329" s="1" t="str">
        <f>IF(TBL_Employees[[#This Row],[Exit Date]]="","Employed","Resign")</f>
        <v>Employed</v>
      </c>
    </row>
    <row r="330" spans="1:21" x14ac:dyDescent="0.25">
      <c r="A330" t="s">
        <v>1374</v>
      </c>
      <c r="B330" t="s">
        <v>1375</v>
      </c>
      <c r="C330" t="s">
        <v>61</v>
      </c>
      <c r="D330" t="s">
        <v>15</v>
      </c>
      <c r="E330" t="s">
        <v>32</v>
      </c>
      <c r="F330" t="s">
        <v>28</v>
      </c>
      <c r="G330" t="s">
        <v>51</v>
      </c>
      <c r="H330">
        <v>44</v>
      </c>
      <c r="I330" s="1">
        <v>39305</v>
      </c>
      <c r="J330" s="9">
        <f>DAY(TBL_Employees[[#This Row],[Hire Date]])</f>
        <v>11</v>
      </c>
      <c r="K330" s="9">
        <f>MONTH(TBL_Employees[[#This Row],[Hire Date]])</f>
        <v>8</v>
      </c>
      <c r="L330" s="9" t="str">
        <f>_xlfn.SWITCH(TBL_Employees[[#This Row],[Month]],1,"JAN",2,"FEB",3,"MAR",4,"APR",5,"MAY",6,"JUN",7,"JUL",8,"AUG",9,"SEP",10,"OCT",11,"NOV",12,"DES")</f>
        <v>AUG</v>
      </c>
      <c r="M330" s="11">
        <f>YEAR(TBL_Employees[[#This Row],[Hire Date]])</f>
        <v>2007</v>
      </c>
      <c r="N330" s="2">
        <v>126277</v>
      </c>
      <c r="O330" s="2" t="str">
        <f>_xlfn.SWITCH(TRUE(),TBL_Employees[[#This Row],[Annual Salary]]&gt;140000,"HIGH INCOME",AND(TBL_Employees[[#This Row],[Annual Salary]]&gt;=70000,TBL_Employees[[#This Row],[Annual Salary]]&lt;=140000),"MIDDLE INCOME",TBL_Employees[[#This Row],[Annual Salary]]&lt;70000,"LOW INCOME")</f>
        <v>MIDDLE INCOME</v>
      </c>
      <c r="P330" s="3">
        <v>0.13</v>
      </c>
      <c r="Q330" s="13">
        <f>TBL_Employees[[#This Row],[Bonus %]]*TBL_Employees[[#This Row],[Annual Salary]]</f>
        <v>16416.010000000002</v>
      </c>
      <c r="R330" t="s">
        <v>52</v>
      </c>
      <c r="S330" t="s">
        <v>81</v>
      </c>
      <c r="T330" s="1" t="s">
        <v>21</v>
      </c>
      <c r="U330" s="1" t="str">
        <f>IF(TBL_Employees[[#This Row],[Exit Date]]="","Employed","Resign")</f>
        <v>Employed</v>
      </c>
    </row>
    <row r="331" spans="1:21" x14ac:dyDescent="0.25">
      <c r="A331" t="s">
        <v>362</v>
      </c>
      <c r="B331" t="s">
        <v>1392</v>
      </c>
      <c r="C331" t="s">
        <v>68</v>
      </c>
      <c r="D331" t="s">
        <v>15</v>
      </c>
      <c r="E331" t="s">
        <v>36</v>
      </c>
      <c r="F331" t="s">
        <v>17</v>
      </c>
      <c r="G331" t="s">
        <v>18</v>
      </c>
      <c r="H331">
        <v>55</v>
      </c>
      <c r="I331" s="1">
        <v>44302</v>
      </c>
      <c r="J331" s="9">
        <f>DAY(TBL_Employees[[#This Row],[Hire Date]])</f>
        <v>16</v>
      </c>
      <c r="K331" s="9">
        <f>MONTH(TBL_Employees[[#This Row],[Hire Date]])</f>
        <v>4</v>
      </c>
      <c r="L331" s="9" t="str">
        <f>_xlfn.SWITCH(TBL_Employees[[#This Row],[Month]],1,"JAN",2,"FEB",3,"MAR",4,"APR",5,"MAY",6,"JUN",7,"JUL",8,"AUG",9,"SEP",10,"OCT",11,"NOV",12,"DES")</f>
        <v>APR</v>
      </c>
      <c r="M331" s="11">
        <f>YEAR(TBL_Employees[[#This Row],[Hire Date]])</f>
        <v>2021</v>
      </c>
      <c r="N331" s="2">
        <v>48266</v>
      </c>
      <c r="O331" s="2" t="str">
        <f>_xlfn.SWITCH(TRUE(),TBL_Employees[[#This Row],[Annual Salary]]&gt;140000,"HIGH INCOME",AND(TBL_Employees[[#This Row],[Annual Salary]]&gt;=70000,TBL_Employees[[#This Row],[Annual Salary]]&lt;=140000),"MIDDLE INCOME",TBL_Employees[[#This Row],[Annual Salary]]&lt;70000,"LOW INCOME")</f>
        <v>LOW INCOME</v>
      </c>
      <c r="P331" s="3">
        <v>0</v>
      </c>
      <c r="Q331" s="13">
        <f>TBL_Employees[[#This Row],[Bonus %]]*TBL_Employees[[#This Row],[Annual Salary]]</f>
        <v>0</v>
      </c>
      <c r="R331" t="s">
        <v>19</v>
      </c>
      <c r="S331" t="s">
        <v>20</v>
      </c>
      <c r="T331" s="1" t="s">
        <v>21</v>
      </c>
      <c r="U331" s="1" t="str">
        <f>IF(TBL_Employees[[#This Row],[Exit Date]]="","Employed","Resign")</f>
        <v>Employed</v>
      </c>
    </row>
    <row r="332" spans="1:21" x14ac:dyDescent="0.25">
      <c r="A332" t="s">
        <v>1393</v>
      </c>
      <c r="B332" t="s">
        <v>1394</v>
      </c>
      <c r="C332" t="s">
        <v>14</v>
      </c>
      <c r="D332" t="s">
        <v>15</v>
      </c>
      <c r="E332" t="s">
        <v>16</v>
      </c>
      <c r="F332" t="s">
        <v>28</v>
      </c>
      <c r="G332" t="s">
        <v>51</v>
      </c>
      <c r="H332">
        <v>36</v>
      </c>
      <c r="I332" s="1">
        <v>43330</v>
      </c>
      <c r="J332" s="9">
        <f>DAY(TBL_Employees[[#This Row],[Hire Date]])</f>
        <v>18</v>
      </c>
      <c r="K332" s="9">
        <f>MONTH(TBL_Employees[[#This Row],[Hire Date]])</f>
        <v>8</v>
      </c>
      <c r="L332" s="9" t="str">
        <f>_xlfn.SWITCH(TBL_Employees[[#This Row],[Month]],1,"JAN",2,"FEB",3,"MAR",4,"APR",5,"MAY",6,"JUN",7,"JUL",8,"AUG",9,"SEP",10,"OCT",11,"NOV",12,"DES")</f>
        <v>AUG</v>
      </c>
      <c r="M332" s="11">
        <f>YEAR(TBL_Employees[[#This Row],[Hire Date]])</f>
        <v>2018</v>
      </c>
      <c r="N332" s="2">
        <v>223404</v>
      </c>
      <c r="O332" s="2" t="str">
        <f>_xlfn.SWITCH(TRUE(),TBL_Employees[[#This Row],[Annual Salary]]&gt;140000,"HIGH INCOME",AND(TBL_Employees[[#This Row],[Annual Salary]]&gt;=70000,TBL_Employees[[#This Row],[Annual Salary]]&lt;=140000),"MIDDLE INCOME",TBL_Employees[[#This Row],[Annual Salary]]&lt;70000,"LOW INCOME")</f>
        <v>HIGH INCOME</v>
      </c>
      <c r="P332" s="3">
        <v>0.32</v>
      </c>
      <c r="Q332" s="13">
        <f>TBL_Employees[[#This Row],[Bonus %]]*TBL_Employees[[#This Row],[Annual Salary]]</f>
        <v>71489.279999999999</v>
      </c>
      <c r="R332" t="s">
        <v>19</v>
      </c>
      <c r="S332" t="s">
        <v>29</v>
      </c>
      <c r="T332" s="1" t="s">
        <v>21</v>
      </c>
      <c r="U332" s="1" t="str">
        <f>IF(TBL_Employees[[#This Row],[Exit Date]]="","Employed","Resign")</f>
        <v>Employed</v>
      </c>
    </row>
    <row r="333" spans="1:21" x14ac:dyDescent="0.25">
      <c r="A333" t="s">
        <v>357</v>
      </c>
      <c r="B333" t="s">
        <v>1400</v>
      </c>
      <c r="C333" t="s">
        <v>64</v>
      </c>
      <c r="D333" t="s">
        <v>15</v>
      </c>
      <c r="E333" t="s">
        <v>36</v>
      </c>
      <c r="F333" t="s">
        <v>17</v>
      </c>
      <c r="G333" t="s">
        <v>18</v>
      </c>
      <c r="H333">
        <v>41</v>
      </c>
      <c r="I333" s="1">
        <v>39091</v>
      </c>
      <c r="J333" s="9">
        <f>DAY(TBL_Employees[[#This Row],[Hire Date]])</f>
        <v>9</v>
      </c>
      <c r="K333" s="9">
        <f>MONTH(TBL_Employees[[#This Row],[Hire Date]])</f>
        <v>1</v>
      </c>
      <c r="L333" s="9" t="str">
        <f>_xlfn.SWITCH(TBL_Employees[[#This Row],[Month]],1,"JAN",2,"FEB",3,"MAR",4,"APR",5,"MAY",6,"JUN",7,"JUL",8,"AUG",9,"SEP",10,"OCT",11,"NOV",12,"DES")</f>
        <v>JAN</v>
      </c>
      <c r="M333" s="11">
        <f>YEAR(TBL_Employees[[#This Row],[Hire Date]])</f>
        <v>2007</v>
      </c>
      <c r="N333" s="2">
        <v>50685</v>
      </c>
      <c r="O333" s="2" t="str">
        <f>_xlfn.SWITCH(TRUE(),TBL_Employees[[#This Row],[Annual Salary]]&gt;140000,"HIGH INCOME",AND(TBL_Employees[[#This Row],[Annual Salary]]&gt;=70000,TBL_Employees[[#This Row],[Annual Salary]]&lt;=140000),"MIDDLE INCOME",TBL_Employees[[#This Row],[Annual Salary]]&lt;70000,"LOW INCOME")</f>
        <v>LOW INCOME</v>
      </c>
      <c r="P333" s="3">
        <v>0</v>
      </c>
      <c r="Q333" s="13">
        <f>TBL_Employees[[#This Row],[Bonus %]]*TBL_Employees[[#This Row],[Annual Salary]]</f>
        <v>0</v>
      </c>
      <c r="R333" t="s">
        <v>19</v>
      </c>
      <c r="S333" t="s">
        <v>29</v>
      </c>
      <c r="T333" s="1" t="s">
        <v>21</v>
      </c>
      <c r="U333" s="1" t="str">
        <f>IF(TBL_Employees[[#This Row],[Exit Date]]="","Employed","Resign")</f>
        <v>Employed</v>
      </c>
    </row>
    <row r="334" spans="1:21" x14ac:dyDescent="0.25">
      <c r="A334" t="s">
        <v>1409</v>
      </c>
      <c r="B334" t="s">
        <v>1410</v>
      </c>
      <c r="C334" t="s">
        <v>61</v>
      </c>
      <c r="D334" t="s">
        <v>15</v>
      </c>
      <c r="E334" t="s">
        <v>36</v>
      </c>
      <c r="F334" t="s">
        <v>17</v>
      </c>
      <c r="G334" t="s">
        <v>47</v>
      </c>
      <c r="H334">
        <v>33</v>
      </c>
      <c r="I334" s="1">
        <v>43763</v>
      </c>
      <c r="J334" s="9">
        <f>DAY(TBL_Employees[[#This Row],[Hire Date]])</f>
        <v>25</v>
      </c>
      <c r="K334" s="9">
        <f>MONTH(TBL_Employees[[#This Row],[Hire Date]])</f>
        <v>10</v>
      </c>
      <c r="L334" s="9" t="str">
        <f>_xlfn.SWITCH(TBL_Employees[[#This Row],[Month]],1,"JAN",2,"FEB",3,"MAR",4,"APR",5,"MAY",6,"JUN",7,"JUL",8,"AUG",9,"SEP",10,"OCT",11,"NOV",12,"DES")</f>
        <v>OCT</v>
      </c>
      <c r="M334" s="11">
        <f>YEAR(TBL_Employees[[#This Row],[Hire Date]])</f>
        <v>2019</v>
      </c>
      <c r="N334" s="2">
        <v>131652</v>
      </c>
      <c r="O334" s="2" t="str">
        <f>_xlfn.SWITCH(TRUE(),TBL_Employees[[#This Row],[Annual Salary]]&gt;140000,"HIGH INCOME",AND(TBL_Employees[[#This Row],[Annual Salary]]&gt;=70000,TBL_Employees[[#This Row],[Annual Salary]]&lt;=140000),"MIDDLE INCOME",TBL_Employees[[#This Row],[Annual Salary]]&lt;70000,"LOW INCOME")</f>
        <v>MIDDLE INCOME</v>
      </c>
      <c r="P334" s="3">
        <v>0.11</v>
      </c>
      <c r="Q334" s="13">
        <f>TBL_Employees[[#This Row],[Bonus %]]*TBL_Employees[[#This Row],[Annual Salary]]</f>
        <v>14481.72</v>
      </c>
      <c r="R334" t="s">
        <v>19</v>
      </c>
      <c r="S334" t="s">
        <v>63</v>
      </c>
      <c r="T334" s="1" t="s">
        <v>21</v>
      </c>
      <c r="U334" s="1" t="str">
        <f>IF(TBL_Employees[[#This Row],[Exit Date]]="","Employed","Resign")</f>
        <v>Employed</v>
      </c>
    </row>
    <row r="335" spans="1:21" x14ac:dyDescent="0.25">
      <c r="A335" t="s">
        <v>1422</v>
      </c>
      <c r="B335" t="s">
        <v>1423</v>
      </c>
      <c r="C335" t="s">
        <v>62</v>
      </c>
      <c r="D335" t="s">
        <v>15</v>
      </c>
      <c r="E335" t="s">
        <v>44</v>
      </c>
      <c r="F335" t="s">
        <v>17</v>
      </c>
      <c r="G335" t="s">
        <v>47</v>
      </c>
      <c r="H335">
        <v>61</v>
      </c>
      <c r="I335" s="1">
        <v>40293</v>
      </c>
      <c r="J335" s="9">
        <f>DAY(TBL_Employees[[#This Row],[Hire Date]])</f>
        <v>25</v>
      </c>
      <c r="K335" s="9">
        <f>MONTH(TBL_Employees[[#This Row],[Hire Date]])</f>
        <v>4</v>
      </c>
      <c r="L335" s="9" t="str">
        <f>_xlfn.SWITCH(TBL_Employees[[#This Row],[Month]],1,"JAN",2,"FEB",3,"MAR",4,"APR",5,"MAY",6,"JUN",7,"JUL",8,"AUG",9,"SEP",10,"OCT",11,"NOV",12,"DES")</f>
        <v>APR</v>
      </c>
      <c r="M335" s="11">
        <f>YEAR(TBL_Employees[[#This Row],[Hire Date]])</f>
        <v>2010</v>
      </c>
      <c r="N335" s="2">
        <v>110302</v>
      </c>
      <c r="O335" s="2" t="str">
        <f>_xlfn.SWITCH(TRUE(),TBL_Employees[[#This Row],[Annual Salary]]&gt;140000,"HIGH INCOME",AND(TBL_Employees[[#This Row],[Annual Salary]]&gt;=70000,TBL_Employees[[#This Row],[Annual Salary]]&lt;=140000),"MIDDLE INCOME",TBL_Employees[[#This Row],[Annual Salary]]&lt;70000,"LOW INCOME")</f>
        <v>MIDDLE INCOME</v>
      </c>
      <c r="P335" s="3">
        <v>0.06</v>
      </c>
      <c r="Q335" s="13">
        <f>TBL_Employees[[#This Row],[Bonus %]]*TBL_Employees[[#This Row],[Annual Salary]]</f>
        <v>6618.12</v>
      </c>
      <c r="R335" t="s">
        <v>19</v>
      </c>
      <c r="S335" t="s">
        <v>45</v>
      </c>
      <c r="T335" s="1" t="s">
        <v>21</v>
      </c>
      <c r="U335" s="1" t="str">
        <f>IF(TBL_Employees[[#This Row],[Exit Date]]="","Employed","Resign")</f>
        <v>Employed</v>
      </c>
    </row>
    <row r="336" spans="1:21" x14ac:dyDescent="0.25">
      <c r="A336" t="s">
        <v>121</v>
      </c>
      <c r="B336" t="s">
        <v>1430</v>
      </c>
      <c r="C336" t="s">
        <v>14</v>
      </c>
      <c r="D336" t="s">
        <v>15</v>
      </c>
      <c r="E336" t="s">
        <v>44</v>
      </c>
      <c r="F336" t="s">
        <v>17</v>
      </c>
      <c r="G336" t="s">
        <v>47</v>
      </c>
      <c r="H336">
        <v>38</v>
      </c>
      <c r="I336" s="1">
        <v>43413</v>
      </c>
      <c r="J336" s="9">
        <f>DAY(TBL_Employees[[#This Row],[Hire Date]])</f>
        <v>9</v>
      </c>
      <c r="K336" s="9">
        <f>MONTH(TBL_Employees[[#This Row],[Hire Date]])</f>
        <v>11</v>
      </c>
      <c r="L336" s="9" t="str">
        <f>_xlfn.SWITCH(TBL_Employees[[#This Row],[Month]],1,"JAN",2,"FEB",3,"MAR",4,"APR",5,"MAY",6,"JUN",7,"JUL",8,"AUG",9,"SEP",10,"OCT",11,"NOV",12,"DES")</f>
        <v>NOV</v>
      </c>
      <c r="M336" s="11">
        <f>YEAR(TBL_Employees[[#This Row],[Hire Date]])</f>
        <v>2018</v>
      </c>
      <c r="N336" s="2">
        <v>223805</v>
      </c>
      <c r="O336" s="2" t="str">
        <f>_xlfn.SWITCH(TRUE(),TBL_Employees[[#This Row],[Annual Salary]]&gt;140000,"HIGH INCOME",AND(TBL_Employees[[#This Row],[Annual Salary]]&gt;=70000,TBL_Employees[[#This Row],[Annual Salary]]&lt;=140000),"MIDDLE INCOME",TBL_Employees[[#This Row],[Annual Salary]]&lt;70000,"LOW INCOME")</f>
        <v>HIGH INCOME</v>
      </c>
      <c r="P336" s="3">
        <v>0.36</v>
      </c>
      <c r="Q336" s="13">
        <f>TBL_Employees[[#This Row],[Bonus %]]*TBL_Employees[[#This Row],[Annual Salary]]</f>
        <v>80569.8</v>
      </c>
      <c r="R336" t="s">
        <v>19</v>
      </c>
      <c r="S336" t="s">
        <v>20</v>
      </c>
      <c r="T336" s="1" t="s">
        <v>21</v>
      </c>
      <c r="U336" s="1" t="str">
        <f>IF(TBL_Employees[[#This Row],[Exit Date]]="","Employed","Resign")</f>
        <v>Employed</v>
      </c>
    </row>
    <row r="337" spans="1:21" x14ac:dyDescent="0.25">
      <c r="A337" t="s">
        <v>1434</v>
      </c>
      <c r="B337" t="s">
        <v>1435</v>
      </c>
      <c r="C337" t="s">
        <v>42</v>
      </c>
      <c r="D337" t="s">
        <v>15</v>
      </c>
      <c r="E337" t="s">
        <v>32</v>
      </c>
      <c r="F337" t="s">
        <v>28</v>
      </c>
      <c r="G337" t="s">
        <v>24</v>
      </c>
      <c r="H337">
        <v>49</v>
      </c>
      <c r="I337" s="1">
        <v>43623</v>
      </c>
      <c r="J337" s="9">
        <f>DAY(TBL_Employees[[#This Row],[Hire Date]])</f>
        <v>7</v>
      </c>
      <c r="K337" s="9">
        <f>MONTH(TBL_Employees[[#This Row],[Hire Date]])</f>
        <v>6</v>
      </c>
      <c r="L337" s="9" t="str">
        <f>_xlfn.SWITCH(TBL_Employees[[#This Row],[Month]],1,"JAN",2,"FEB",3,"MAR",4,"APR",5,"MAY",6,"JUN",7,"JUL",8,"AUG",9,"SEP",10,"OCT",11,"NOV",12,"DES")</f>
        <v>JUN</v>
      </c>
      <c r="M337" s="11">
        <f>YEAR(TBL_Employees[[#This Row],[Hire Date]])</f>
        <v>2019</v>
      </c>
      <c r="N337" s="2">
        <v>80700</v>
      </c>
      <c r="O337" s="2" t="str">
        <f>_xlfn.SWITCH(TRUE(),TBL_Employees[[#This Row],[Annual Salary]]&gt;140000,"HIGH INCOME",AND(TBL_Employees[[#This Row],[Annual Salary]]&gt;=70000,TBL_Employees[[#This Row],[Annual Salary]]&lt;=140000),"MIDDLE INCOME",TBL_Employees[[#This Row],[Annual Salary]]&lt;70000,"LOW INCOME")</f>
        <v>MIDDLE INCOME</v>
      </c>
      <c r="P337" s="3">
        <v>0</v>
      </c>
      <c r="Q337" s="13">
        <f>TBL_Employees[[#This Row],[Bonus %]]*TBL_Employees[[#This Row],[Annual Salary]]</f>
        <v>0</v>
      </c>
      <c r="R337" t="s">
        <v>19</v>
      </c>
      <c r="S337" t="s">
        <v>29</v>
      </c>
      <c r="T337" s="1" t="s">
        <v>21</v>
      </c>
      <c r="U337" s="1" t="str">
        <f>IF(TBL_Employees[[#This Row],[Exit Date]]="","Employed","Resign")</f>
        <v>Employed</v>
      </c>
    </row>
    <row r="338" spans="1:21" x14ac:dyDescent="0.25">
      <c r="A338" t="s">
        <v>402</v>
      </c>
      <c r="B338" t="s">
        <v>1441</v>
      </c>
      <c r="C338" t="s">
        <v>64</v>
      </c>
      <c r="D338" t="s">
        <v>15</v>
      </c>
      <c r="E338" t="s">
        <v>36</v>
      </c>
      <c r="F338" t="s">
        <v>17</v>
      </c>
      <c r="G338" t="s">
        <v>24</v>
      </c>
      <c r="H338">
        <v>45</v>
      </c>
      <c r="I338" s="1">
        <v>42711</v>
      </c>
      <c r="J338" s="9">
        <f>DAY(TBL_Employees[[#This Row],[Hire Date]])</f>
        <v>7</v>
      </c>
      <c r="K338" s="9">
        <f>MONTH(TBL_Employees[[#This Row],[Hire Date]])</f>
        <v>12</v>
      </c>
      <c r="L338" s="9" t="str">
        <f>_xlfn.SWITCH(TBL_Employees[[#This Row],[Month]],1,"JAN",2,"FEB",3,"MAR",4,"APR",5,"MAY",6,"JUN",7,"JUL",8,"AUG",9,"SEP",10,"OCT",11,"NOV",12,"DES")</f>
        <v>DES</v>
      </c>
      <c r="M338" s="11">
        <f>YEAR(TBL_Employees[[#This Row],[Hire Date]])</f>
        <v>2016</v>
      </c>
      <c r="N338" s="2">
        <v>71454</v>
      </c>
      <c r="O338" s="2" t="str">
        <f>_xlfn.SWITCH(TRUE(),TBL_Employees[[#This Row],[Annual Salary]]&gt;140000,"HIGH INCOME",AND(TBL_Employees[[#This Row],[Annual Salary]]&gt;=70000,TBL_Employees[[#This Row],[Annual Salary]]&lt;=140000),"MIDDLE INCOME",TBL_Employees[[#This Row],[Annual Salary]]&lt;70000,"LOW INCOME")</f>
        <v>MIDDLE INCOME</v>
      </c>
      <c r="P338" s="3">
        <v>0</v>
      </c>
      <c r="Q338" s="13">
        <f>TBL_Employees[[#This Row],[Bonus %]]*TBL_Employees[[#This Row],[Annual Salary]]</f>
        <v>0</v>
      </c>
      <c r="R338" t="s">
        <v>33</v>
      </c>
      <c r="S338" t="s">
        <v>74</v>
      </c>
      <c r="T338" s="1" t="s">
        <v>21</v>
      </c>
      <c r="U338" s="1" t="str">
        <f>IF(TBL_Employees[[#This Row],[Exit Date]]="","Employed","Resign")</f>
        <v>Employed</v>
      </c>
    </row>
    <row r="339" spans="1:21" x14ac:dyDescent="0.25">
      <c r="A339" t="s">
        <v>248</v>
      </c>
      <c r="B339" t="s">
        <v>1457</v>
      </c>
      <c r="C339" t="s">
        <v>14</v>
      </c>
      <c r="D339" t="s">
        <v>15</v>
      </c>
      <c r="E339" t="s">
        <v>16</v>
      </c>
      <c r="F339" t="s">
        <v>17</v>
      </c>
      <c r="G339" t="s">
        <v>24</v>
      </c>
      <c r="H339">
        <v>25</v>
      </c>
      <c r="I339" s="1">
        <v>44515</v>
      </c>
      <c r="J339" s="9">
        <f>DAY(TBL_Employees[[#This Row],[Hire Date]])</f>
        <v>15</v>
      </c>
      <c r="K339" s="9">
        <f>MONTH(TBL_Employees[[#This Row],[Hire Date]])</f>
        <v>11</v>
      </c>
      <c r="L339" s="9" t="str">
        <f>_xlfn.SWITCH(TBL_Employees[[#This Row],[Month]],1,"JAN",2,"FEB",3,"MAR",4,"APR",5,"MAY",6,"JUN",7,"JUL",8,"AUG",9,"SEP",10,"OCT",11,"NOV",12,"DES")</f>
        <v>NOV</v>
      </c>
      <c r="M339" s="11">
        <f>YEAR(TBL_Employees[[#This Row],[Hire Date]])</f>
        <v>2021</v>
      </c>
      <c r="N339" s="2">
        <v>210708</v>
      </c>
      <c r="O339" s="2" t="str">
        <f>_xlfn.SWITCH(TRUE(),TBL_Employees[[#This Row],[Annual Salary]]&gt;140000,"HIGH INCOME",AND(TBL_Employees[[#This Row],[Annual Salary]]&gt;=70000,TBL_Employees[[#This Row],[Annual Salary]]&lt;=140000),"MIDDLE INCOME",TBL_Employees[[#This Row],[Annual Salary]]&lt;70000,"LOW INCOME")</f>
        <v>HIGH INCOME</v>
      </c>
      <c r="P339" s="3">
        <v>0.33</v>
      </c>
      <c r="Q339" s="13">
        <f>TBL_Employees[[#This Row],[Bonus %]]*TBL_Employees[[#This Row],[Annual Salary]]</f>
        <v>69533.64</v>
      </c>
      <c r="R339" t="s">
        <v>19</v>
      </c>
      <c r="S339" t="s">
        <v>20</v>
      </c>
      <c r="T339" s="1" t="s">
        <v>21</v>
      </c>
      <c r="U339" s="1" t="str">
        <f>IF(TBL_Employees[[#This Row],[Exit Date]]="","Employed","Resign")</f>
        <v>Employed</v>
      </c>
    </row>
    <row r="340" spans="1:21" x14ac:dyDescent="0.25">
      <c r="A340" t="s">
        <v>267</v>
      </c>
      <c r="B340" t="s">
        <v>1471</v>
      </c>
      <c r="C340" t="s">
        <v>64</v>
      </c>
      <c r="D340" t="s">
        <v>15</v>
      </c>
      <c r="E340" t="s">
        <v>36</v>
      </c>
      <c r="F340" t="s">
        <v>17</v>
      </c>
      <c r="G340" t="s">
        <v>24</v>
      </c>
      <c r="H340">
        <v>48</v>
      </c>
      <c r="I340" s="1">
        <v>37796</v>
      </c>
      <c r="J340" s="9">
        <f>DAY(TBL_Employees[[#This Row],[Hire Date]])</f>
        <v>24</v>
      </c>
      <c r="K340" s="9">
        <f>MONTH(TBL_Employees[[#This Row],[Hire Date]])</f>
        <v>6</v>
      </c>
      <c r="L340" s="9" t="str">
        <f>_xlfn.SWITCH(TBL_Employees[[#This Row],[Month]],1,"JAN",2,"FEB",3,"MAR",4,"APR",5,"MAY",6,"JUN",7,"JUL",8,"AUG",9,"SEP",10,"OCT",11,"NOV",12,"DES")</f>
        <v>JUN</v>
      </c>
      <c r="M340" s="11">
        <f>YEAR(TBL_Employees[[#This Row],[Hire Date]])</f>
        <v>2003</v>
      </c>
      <c r="N340" s="2">
        <v>55760</v>
      </c>
      <c r="O340" s="2" t="str">
        <f>_xlfn.SWITCH(TRUE(),TBL_Employees[[#This Row],[Annual Salary]]&gt;140000,"HIGH INCOME",AND(TBL_Employees[[#This Row],[Annual Salary]]&gt;=70000,TBL_Employees[[#This Row],[Annual Salary]]&lt;=140000),"MIDDLE INCOME",TBL_Employees[[#This Row],[Annual Salary]]&lt;70000,"LOW INCOME")</f>
        <v>LOW INCOME</v>
      </c>
      <c r="P340" s="3">
        <v>0</v>
      </c>
      <c r="Q340" s="13">
        <f>TBL_Employees[[#This Row],[Bonus %]]*TBL_Employees[[#This Row],[Annual Salary]]</f>
        <v>0</v>
      </c>
      <c r="R340" t="s">
        <v>19</v>
      </c>
      <c r="S340" t="s">
        <v>25</v>
      </c>
      <c r="T340" s="1" t="s">
        <v>21</v>
      </c>
      <c r="U340" s="1" t="str">
        <f>IF(TBL_Employees[[#This Row],[Exit Date]]="","Employed","Resign")</f>
        <v>Employed</v>
      </c>
    </row>
    <row r="341" spans="1:21" x14ac:dyDescent="0.25">
      <c r="A341" t="s">
        <v>1474</v>
      </c>
      <c r="B341" t="s">
        <v>1475</v>
      </c>
      <c r="C341" t="s">
        <v>64</v>
      </c>
      <c r="D341" t="s">
        <v>15</v>
      </c>
      <c r="E341" t="s">
        <v>32</v>
      </c>
      <c r="F341" t="s">
        <v>28</v>
      </c>
      <c r="G341" t="s">
        <v>18</v>
      </c>
      <c r="H341">
        <v>60</v>
      </c>
      <c r="I341" s="1">
        <v>39310</v>
      </c>
      <c r="J341" s="9">
        <f>DAY(TBL_Employees[[#This Row],[Hire Date]])</f>
        <v>16</v>
      </c>
      <c r="K341" s="9">
        <f>MONTH(TBL_Employees[[#This Row],[Hire Date]])</f>
        <v>8</v>
      </c>
      <c r="L341" s="9" t="str">
        <f>_xlfn.SWITCH(TBL_Employees[[#This Row],[Month]],1,"JAN",2,"FEB",3,"MAR",4,"APR",5,"MAY",6,"JUN",7,"JUL",8,"AUG",9,"SEP",10,"OCT",11,"NOV",12,"DES")</f>
        <v>AUG</v>
      </c>
      <c r="M341" s="11">
        <f>YEAR(TBL_Employees[[#This Row],[Hire Date]])</f>
        <v>2007</v>
      </c>
      <c r="N341" s="2">
        <v>58671</v>
      </c>
      <c r="O341" s="2" t="str">
        <f>_xlfn.SWITCH(TRUE(),TBL_Employees[[#This Row],[Annual Salary]]&gt;140000,"HIGH INCOME",AND(TBL_Employees[[#This Row],[Annual Salary]]&gt;=70000,TBL_Employees[[#This Row],[Annual Salary]]&lt;=140000),"MIDDLE INCOME",TBL_Employees[[#This Row],[Annual Salary]]&lt;70000,"LOW INCOME")</f>
        <v>LOW INCOME</v>
      </c>
      <c r="P341" s="3">
        <v>0</v>
      </c>
      <c r="Q341" s="13">
        <f>TBL_Employees[[#This Row],[Bonus %]]*TBL_Employees[[#This Row],[Annual Salary]]</f>
        <v>0</v>
      </c>
      <c r="R341" t="s">
        <v>19</v>
      </c>
      <c r="S341" t="s">
        <v>29</v>
      </c>
      <c r="T341" s="1" t="s">
        <v>21</v>
      </c>
      <c r="U341" s="1" t="str">
        <f>IF(TBL_Employees[[#This Row],[Exit Date]]="","Employed","Resign")</f>
        <v>Employed</v>
      </c>
    </row>
    <row r="342" spans="1:21" x14ac:dyDescent="0.25">
      <c r="A342" t="s">
        <v>1485</v>
      </c>
      <c r="B342" t="s">
        <v>1486</v>
      </c>
      <c r="C342" t="s">
        <v>62</v>
      </c>
      <c r="D342" t="s">
        <v>15</v>
      </c>
      <c r="E342" t="s">
        <v>36</v>
      </c>
      <c r="F342" t="s">
        <v>17</v>
      </c>
      <c r="G342" t="s">
        <v>18</v>
      </c>
      <c r="H342">
        <v>37</v>
      </c>
      <c r="I342" s="1">
        <v>43935</v>
      </c>
      <c r="J342" s="9">
        <f>DAY(TBL_Employees[[#This Row],[Hire Date]])</f>
        <v>14</v>
      </c>
      <c r="K342" s="9">
        <f>MONTH(TBL_Employees[[#This Row],[Hire Date]])</f>
        <v>4</v>
      </c>
      <c r="L342" s="9" t="str">
        <f>_xlfn.SWITCH(TBL_Employees[[#This Row],[Month]],1,"JAN",2,"FEB",3,"MAR",4,"APR",5,"MAY",6,"JUN",7,"JUL",8,"AUG",9,"SEP",10,"OCT",11,"NOV",12,"DES")</f>
        <v>APR</v>
      </c>
      <c r="M342" s="11">
        <f>YEAR(TBL_Employees[[#This Row],[Hire Date]])</f>
        <v>2020</v>
      </c>
      <c r="N342" s="2">
        <v>103524</v>
      </c>
      <c r="O342" s="2" t="str">
        <f>_xlfn.SWITCH(TRUE(),TBL_Employees[[#This Row],[Annual Salary]]&gt;140000,"HIGH INCOME",AND(TBL_Employees[[#This Row],[Annual Salary]]&gt;=70000,TBL_Employees[[#This Row],[Annual Salary]]&lt;=140000),"MIDDLE INCOME",TBL_Employees[[#This Row],[Annual Salary]]&lt;70000,"LOW INCOME")</f>
        <v>MIDDLE INCOME</v>
      </c>
      <c r="P342" s="3">
        <v>0.09</v>
      </c>
      <c r="Q342" s="13">
        <f>TBL_Employees[[#This Row],[Bonus %]]*TBL_Employees[[#This Row],[Annual Salary]]</f>
        <v>9317.16</v>
      </c>
      <c r="R342" t="s">
        <v>19</v>
      </c>
      <c r="S342" t="s">
        <v>39</v>
      </c>
      <c r="T342" s="1" t="s">
        <v>21</v>
      </c>
      <c r="U342" s="1" t="str">
        <f>IF(TBL_Employees[[#This Row],[Exit Date]]="","Employed","Resign")</f>
        <v>Employed</v>
      </c>
    </row>
    <row r="343" spans="1:21" x14ac:dyDescent="0.25">
      <c r="A343" t="s">
        <v>381</v>
      </c>
      <c r="B343" t="s">
        <v>1505</v>
      </c>
      <c r="C343" t="s">
        <v>68</v>
      </c>
      <c r="D343" t="s">
        <v>15</v>
      </c>
      <c r="E343" t="s">
        <v>44</v>
      </c>
      <c r="F343" t="s">
        <v>17</v>
      </c>
      <c r="G343" t="s">
        <v>24</v>
      </c>
      <c r="H343">
        <v>62</v>
      </c>
      <c r="I343" s="1">
        <v>37519</v>
      </c>
      <c r="J343" s="9">
        <f>DAY(TBL_Employees[[#This Row],[Hire Date]])</f>
        <v>20</v>
      </c>
      <c r="K343" s="9">
        <f>MONTH(TBL_Employees[[#This Row],[Hire Date]])</f>
        <v>9</v>
      </c>
      <c r="L343" s="9" t="str">
        <f>_xlfn.SWITCH(TBL_Employees[[#This Row],[Month]],1,"JAN",2,"FEB",3,"MAR",4,"APR",5,"MAY",6,"JUN",7,"JUL",8,"AUG",9,"SEP",10,"OCT",11,"NOV",12,"DES")</f>
        <v>SEP</v>
      </c>
      <c r="M343" s="11">
        <f>YEAR(TBL_Employees[[#This Row],[Hire Date]])</f>
        <v>2002</v>
      </c>
      <c r="N343" s="2">
        <v>49738</v>
      </c>
      <c r="O343" s="2" t="str">
        <f>_xlfn.SWITCH(TRUE(),TBL_Employees[[#This Row],[Annual Salary]]&gt;140000,"HIGH INCOME",AND(TBL_Employees[[#This Row],[Annual Salary]]&gt;=70000,TBL_Employees[[#This Row],[Annual Salary]]&lt;=140000),"MIDDLE INCOME",TBL_Employees[[#This Row],[Annual Salary]]&lt;70000,"LOW INCOME")</f>
        <v>LOW INCOME</v>
      </c>
      <c r="P343" s="3">
        <v>0</v>
      </c>
      <c r="Q343" s="13">
        <f>TBL_Employees[[#This Row],[Bonus %]]*TBL_Employees[[#This Row],[Annual Salary]]</f>
        <v>0</v>
      </c>
      <c r="R343" t="s">
        <v>33</v>
      </c>
      <c r="S343" t="s">
        <v>60</v>
      </c>
      <c r="T343" s="1" t="s">
        <v>21</v>
      </c>
      <c r="U343" s="1" t="str">
        <f>IF(TBL_Employees[[#This Row],[Exit Date]]="","Employed","Resign")</f>
        <v>Employed</v>
      </c>
    </row>
    <row r="344" spans="1:21" x14ac:dyDescent="0.25">
      <c r="A344" t="s">
        <v>1508</v>
      </c>
      <c r="B344" t="s">
        <v>1509</v>
      </c>
      <c r="C344" t="s">
        <v>40</v>
      </c>
      <c r="D344" t="s">
        <v>15</v>
      </c>
      <c r="E344" t="s">
        <v>16</v>
      </c>
      <c r="F344" t="s">
        <v>17</v>
      </c>
      <c r="G344" t="s">
        <v>24</v>
      </c>
      <c r="H344">
        <v>27</v>
      </c>
      <c r="I344" s="1">
        <v>43977</v>
      </c>
      <c r="J344" s="9">
        <f>DAY(TBL_Employees[[#This Row],[Hire Date]])</f>
        <v>26</v>
      </c>
      <c r="K344" s="9">
        <f>MONTH(TBL_Employees[[#This Row],[Hire Date]])</f>
        <v>5</v>
      </c>
      <c r="L344" s="9" t="str">
        <f>_xlfn.SWITCH(TBL_Employees[[#This Row],[Month]],1,"JAN",2,"FEB",3,"MAR",4,"APR",5,"MAY",6,"JUN",7,"JUL",8,"AUG",9,"SEP",10,"OCT",11,"NOV",12,"DES")</f>
        <v>MAY</v>
      </c>
      <c r="M344" s="11">
        <f>YEAR(TBL_Employees[[#This Row],[Hire Date]])</f>
        <v>2020</v>
      </c>
      <c r="N344" s="2">
        <v>153628</v>
      </c>
      <c r="O344" s="2" t="str">
        <f>_xlfn.SWITCH(TRUE(),TBL_Employees[[#This Row],[Annual Salary]]&gt;140000,"HIGH INCOME",AND(TBL_Employees[[#This Row],[Annual Salary]]&gt;=70000,TBL_Employees[[#This Row],[Annual Salary]]&lt;=140000),"MIDDLE INCOME",TBL_Employees[[#This Row],[Annual Salary]]&lt;70000,"LOW INCOME")</f>
        <v>HIGH INCOME</v>
      </c>
      <c r="P344" s="3">
        <v>0.28999999999999998</v>
      </c>
      <c r="Q344" s="13">
        <f>TBL_Employees[[#This Row],[Bonus %]]*TBL_Employees[[#This Row],[Annual Salary]]</f>
        <v>44552.119999999995</v>
      </c>
      <c r="R344" t="s">
        <v>33</v>
      </c>
      <c r="S344" t="s">
        <v>80</v>
      </c>
      <c r="T344" s="1">
        <v>44177</v>
      </c>
      <c r="U344" s="1" t="str">
        <f>IF(TBL_Employees[[#This Row],[Exit Date]]="","Employed","Resign")</f>
        <v>Resign</v>
      </c>
    </row>
    <row r="345" spans="1:21" x14ac:dyDescent="0.25">
      <c r="A345" t="s">
        <v>555</v>
      </c>
      <c r="B345" t="s">
        <v>1512</v>
      </c>
      <c r="C345" t="s">
        <v>14</v>
      </c>
      <c r="D345" t="s">
        <v>15</v>
      </c>
      <c r="E345" t="s">
        <v>32</v>
      </c>
      <c r="F345" t="s">
        <v>17</v>
      </c>
      <c r="G345" t="s">
        <v>24</v>
      </c>
      <c r="H345">
        <v>54</v>
      </c>
      <c r="I345" s="1">
        <v>39330</v>
      </c>
      <c r="J345" s="9">
        <f>DAY(TBL_Employees[[#This Row],[Hire Date]])</f>
        <v>5</v>
      </c>
      <c r="K345" s="9">
        <f>MONTH(TBL_Employees[[#This Row],[Hire Date]])</f>
        <v>9</v>
      </c>
      <c r="L345" s="9" t="str">
        <f>_xlfn.SWITCH(TBL_Employees[[#This Row],[Month]],1,"JAN",2,"FEB",3,"MAR",4,"APR",5,"MAY",6,"JUN",7,"JUL",8,"AUG",9,"SEP",10,"OCT",11,"NOV",12,"DES")</f>
        <v>SEP</v>
      </c>
      <c r="M345" s="11">
        <f>YEAR(TBL_Employees[[#This Row],[Hire Date]])</f>
        <v>2007</v>
      </c>
      <c r="N345" s="2">
        <v>183239</v>
      </c>
      <c r="O345" s="2" t="str">
        <f>_xlfn.SWITCH(TRUE(),TBL_Employees[[#This Row],[Annual Salary]]&gt;140000,"HIGH INCOME",AND(TBL_Employees[[#This Row],[Annual Salary]]&gt;=70000,TBL_Employees[[#This Row],[Annual Salary]]&lt;=140000),"MIDDLE INCOME",TBL_Employees[[#This Row],[Annual Salary]]&lt;70000,"LOW INCOME")</f>
        <v>HIGH INCOME</v>
      </c>
      <c r="P345" s="3">
        <v>0.32</v>
      </c>
      <c r="Q345" s="13">
        <f>TBL_Employees[[#This Row],[Bonus %]]*TBL_Employees[[#This Row],[Annual Salary]]</f>
        <v>58636.480000000003</v>
      </c>
      <c r="R345" t="s">
        <v>19</v>
      </c>
      <c r="S345" t="s">
        <v>63</v>
      </c>
      <c r="T345" s="1" t="s">
        <v>21</v>
      </c>
      <c r="U345" s="1" t="str">
        <f>IF(TBL_Employees[[#This Row],[Exit Date]]="","Employed","Resign")</f>
        <v>Employed</v>
      </c>
    </row>
    <row r="346" spans="1:21" x14ac:dyDescent="0.25">
      <c r="A346" t="s">
        <v>246</v>
      </c>
      <c r="B346" t="s">
        <v>1542</v>
      </c>
      <c r="C346" t="s">
        <v>62</v>
      </c>
      <c r="D346" t="s">
        <v>15</v>
      </c>
      <c r="E346" t="s">
        <v>32</v>
      </c>
      <c r="F346" t="s">
        <v>28</v>
      </c>
      <c r="G346" t="s">
        <v>24</v>
      </c>
      <c r="H346">
        <v>52</v>
      </c>
      <c r="I346" s="1">
        <v>40091</v>
      </c>
      <c r="J346" s="9">
        <f>DAY(TBL_Employees[[#This Row],[Hire Date]])</f>
        <v>5</v>
      </c>
      <c r="K346" s="9">
        <f>MONTH(TBL_Employees[[#This Row],[Hire Date]])</f>
        <v>10</v>
      </c>
      <c r="L346" s="9" t="str">
        <f>_xlfn.SWITCH(TBL_Employees[[#This Row],[Month]],1,"JAN",2,"FEB",3,"MAR",4,"APR",5,"MAY",6,"JUN",7,"JUL",8,"AUG",9,"SEP",10,"OCT",11,"NOV",12,"DES")</f>
        <v>OCT</v>
      </c>
      <c r="M346" s="11">
        <f>YEAR(TBL_Employees[[#This Row],[Hire Date]])</f>
        <v>2009</v>
      </c>
      <c r="N346" s="2">
        <v>122890</v>
      </c>
      <c r="O346" s="2" t="str">
        <f>_xlfn.SWITCH(TRUE(),TBL_Employees[[#This Row],[Annual Salary]]&gt;140000,"HIGH INCOME",AND(TBL_Employees[[#This Row],[Annual Salary]]&gt;=70000,TBL_Employees[[#This Row],[Annual Salary]]&lt;=140000),"MIDDLE INCOME",TBL_Employees[[#This Row],[Annual Salary]]&lt;70000,"LOW INCOME")</f>
        <v>MIDDLE INCOME</v>
      </c>
      <c r="P346" s="3">
        <v>7.0000000000000007E-2</v>
      </c>
      <c r="Q346" s="13">
        <f>TBL_Employees[[#This Row],[Bonus %]]*TBL_Employees[[#This Row],[Annual Salary]]</f>
        <v>8602.3000000000011</v>
      </c>
      <c r="R346" t="s">
        <v>33</v>
      </c>
      <c r="S346" t="s">
        <v>74</v>
      </c>
      <c r="T346" s="1" t="s">
        <v>21</v>
      </c>
      <c r="U346" s="1" t="str">
        <f>IF(TBL_Employees[[#This Row],[Exit Date]]="","Employed","Resign")</f>
        <v>Employed</v>
      </c>
    </row>
    <row r="347" spans="1:21" x14ac:dyDescent="0.25">
      <c r="A347" t="s">
        <v>1543</v>
      </c>
      <c r="B347" t="s">
        <v>1544</v>
      </c>
      <c r="C347" t="s">
        <v>14</v>
      </c>
      <c r="D347" t="s">
        <v>15</v>
      </c>
      <c r="E347" t="s">
        <v>16</v>
      </c>
      <c r="F347" t="s">
        <v>28</v>
      </c>
      <c r="G347" t="s">
        <v>24</v>
      </c>
      <c r="H347">
        <v>52</v>
      </c>
      <c r="I347" s="1">
        <v>35576</v>
      </c>
      <c r="J347" s="9">
        <f>DAY(TBL_Employees[[#This Row],[Hire Date]])</f>
        <v>26</v>
      </c>
      <c r="K347" s="9">
        <f>MONTH(TBL_Employees[[#This Row],[Hire Date]])</f>
        <v>5</v>
      </c>
      <c r="L347" s="9" t="str">
        <f>_xlfn.SWITCH(TBL_Employees[[#This Row],[Month]],1,"JAN",2,"FEB",3,"MAR",4,"APR",5,"MAY",6,"JUN",7,"JUL",8,"AUG",9,"SEP",10,"OCT",11,"NOV",12,"DES")</f>
        <v>MAY</v>
      </c>
      <c r="M347" s="11">
        <f>YEAR(TBL_Employees[[#This Row],[Hire Date]])</f>
        <v>1997</v>
      </c>
      <c r="N347" s="2">
        <v>216999</v>
      </c>
      <c r="O347" s="2" t="str">
        <f>_xlfn.SWITCH(TRUE(),TBL_Employees[[#This Row],[Annual Salary]]&gt;140000,"HIGH INCOME",AND(TBL_Employees[[#This Row],[Annual Salary]]&gt;=70000,TBL_Employees[[#This Row],[Annual Salary]]&lt;=140000),"MIDDLE INCOME",TBL_Employees[[#This Row],[Annual Salary]]&lt;70000,"LOW INCOME")</f>
        <v>HIGH INCOME</v>
      </c>
      <c r="P347" s="3">
        <v>0.37</v>
      </c>
      <c r="Q347" s="13">
        <f>TBL_Employees[[#This Row],[Bonus %]]*TBL_Employees[[#This Row],[Annual Salary]]</f>
        <v>80289.63</v>
      </c>
      <c r="R347" t="s">
        <v>19</v>
      </c>
      <c r="S347" t="s">
        <v>45</v>
      </c>
      <c r="T347" s="1" t="s">
        <v>21</v>
      </c>
      <c r="U347" s="1" t="str">
        <f>IF(TBL_Employees[[#This Row],[Exit Date]]="","Employed","Resign")</f>
        <v>Employed</v>
      </c>
    </row>
    <row r="348" spans="1:21" x14ac:dyDescent="0.25">
      <c r="A348" t="s">
        <v>1574</v>
      </c>
      <c r="B348" t="s">
        <v>1575</v>
      </c>
      <c r="C348" t="s">
        <v>61</v>
      </c>
      <c r="D348" t="s">
        <v>15</v>
      </c>
      <c r="E348" t="s">
        <v>44</v>
      </c>
      <c r="F348" t="s">
        <v>28</v>
      </c>
      <c r="G348" t="s">
        <v>24</v>
      </c>
      <c r="H348">
        <v>44</v>
      </c>
      <c r="I348" s="1">
        <v>40274</v>
      </c>
      <c r="J348" s="9">
        <f>DAY(TBL_Employees[[#This Row],[Hire Date]])</f>
        <v>6</v>
      </c>
      <c r="K348" s="9">
        <f>MONTH(TBL_Employees[[#This Row],[Hire Date]])</f>
        <v>4</v>
      </c>
      <c r="L348" s="9" t="str">
        <f>_xlfn.SWITCH(TBL_Employees[[#This Row],[Month]],1,"JAN",2,"FEB",3,"MAR",4,"APR",5,"MAY",6,"JUN",7,"JUL",8,"AUG",9,"SEP",10,"OCT",11,"NOV",12,"DES")</f>
        <v>APR</v>
      </c>
      <c r="M348" s="11">
        <f>YEAR(TBL_Employees[[#This Row],[Hire Date]])</f>
        <v>2010</v>
      </c>
      <c r="N348" s="2">
        <v>142878</v>
      </c>
      <c r="O348" s="2" t="str">
        <f>_xlfn.SWITCH(TRUE(),TBL_Employees[[#This Row],[Annual Salary]]&gt;140000,"HIGH INCOME",AND(TBL_Employees[[#This Row],[Annual Salary]]&gt;=70000,TBL_Employees[[#This Row],[Annual Salary]]&lt;=140000),"MIDDLE INCOME",TBL_Employees[[#This Row],[Annual Salary]]&lt;70000,"LOW INCOME")</f>
        <v>HIGH INCOME</v>
      </c>
      <c r="P348" s="3">
        <v>0.12</v>
      </c>
      <c r="Q348" s="13">
        <f>TBL_Employees[[#This Row],[Bonus %]]*TBL_Employees[[#This Row],[Annual Salary]]</f>
        <v>17145.36</v>
      </c>
      <c r="R348" t="s">
        <v>19</v>
      </c>
      <c r="S348" t="s">
        <v>29</v>
      </c>
      <c r="T348" s="1" t="s">
        <v>21</v>
      </c>
      <c r="U348" s="1" t="str">
        <f>IF(TBL_Employees[[#This Row],[Exit Date]]="","Employed","Resign")</f>
        <v>Employed</v>
      </c>
    </row>
    <row r="349" spans="1:21" x14ac:dyDescent="0.25">
      <c r="A349" t="s">
        <v>220</v>
      </c>
      <c r="B349" t="s">
        <v>1621</v>
      </c>
      <c r="C349" t="s">
        <v>61</v>
      </c>
      <c r="D349" t="s">
        <v>15</v>
      </c>
      <c r="E349" t="s">
        <v>36</v>
      </c>
      <c r="F349" t="s">
        <v>28</v>
      </c>
      <c r="G349" t="s">
        <v>24</v>
      </c>
      <c r="H349">
        <v>63</v>
      </c>
      <c r="I349" s="1">
        <v>37295</v>
      </c>
      <c r="J349" s="9">
        <f>DAY(TBL_Employees[[#This Row],[Hire Date]])</f>
        <v>8</v>
      </c>
      <c r="K349" s="9">
        <f>MONTH(TBL_Employees[[#This Row],[Hire Date]])</f>
        <v>2</v>
      </c>
      <c r="L349" s="9" t="str">
        <f>_xlfn.SWITCH(TBL_Employees[[#This Row],[Month]],1,"JAN",2,"FEB",3,"MAR",4,"APR",5,"MAY",6,"JUN",7,"JUL",8,"AUG",9,"SEP",10,"OCT",11,"NOV",12,"DES")</f>
        <v>FEB</v>
      </c>
      <c r="M349" s="11">
        <f>YEAR(TBL_Employees[[#This Row],[Hire Date]])</f>
        <v>2002</v>
      </c>
      <c r="N349" s="2">
        <v>128703</v>
      </c>
      <c r="O349" s="2" t="str">
        <f>_xlfn.SWITCH(TRUE(),TBL_Employees[[#This Row],[Annual Salary]]&gt;140000,"HIGH INCOME",AND(TBL_Employees[[#This Row],[Annual Salary]]&gt;=70000,TBL_Employees[[#This Row],[Annual Salary]]&lt;=140000),"MIDDLE INCOME",TBL_Employees[[#This Row],[Annual Salary]]&lt;70000,"LOW INCOME")</f>
        <v>MIDDLE INCOME</v>
      </c>
      <c r="P349" s="3">
        <v>0.13</v>
      </c>
      <c r="Q349" s="13">
        <f>TBL_Employees[[#This Row],[Bonus %]]*TBL_Employees[[#This Row],[Annual Salary]]</f>
        <v>16731.39</v>
      </c>
      <c r="R349" t="s">
        <v>19</v>
      </c>
      <c r="S349" t="s">
        <v>25</v>
      </c>
      <c r="T349" s="1" t="s">
        <v>21</v>
      </c>
      <c r="U349" s="1" t="str">
        <f>IF(TBL_Employees[[#This Row],[Exit Date]]="","Employed","Resign")</f>
        <v>Employed</v>
      </c>
    </row>
    <row r="350" spans="1:21" x14ac:dyDescent="0.25">
      <c r="A350" t="s">
        <v>1652</v>
      </c>
      <c r="B350" t="s">
        <v>130</v>
      </c>
      <c r="C350" t="s">
        <v>62</v>
      </c>
      <c r="D350" t="s">
        <v>15</v>
      </c>
      <c r="E350" t="s">
        <v>16</v>
      </c>
      <c r="F350" t="s">
        <v>17</v>
      </c>
      <c r="G350" t="s">
        <v>24</v>
      </c>
      <c r="H350">
        <v>37</v>
      </c>
      <c r="I350" s="1">
        <v>42605</v>
      </c>
      <c r="J350" s="9">
        <f>DAY(TBL_Employees[[#This Row],[Hire Date]])</f>
        <v>23</v>
      </c>
      <c r="K350" s="9">
        <f>MONTH(TBL_Employees[[#This Row],[Hire Date]])</f>
        <v>8</v>
      </c>
      <c r="L350" s="9" t="str">
        <f>_xlfn.SWITCH(TBL_Employees[[#This Row],[Month]],1,"JAN",2,"FEB",3,"MAR",4,"APR",5,"MAY",6,"JUN",7,"JUL",8,"AUG",9,"SEP",10,"OCT",11,"NOV",12,"DES")</f>
        <v>AUG</v>
      </c>
      <c r="M350" s="11">
        <f>YEAR(TBL_Employees[[#This Row],[Hire Date]])</f>
        <v>2016</v>
      </c>
      <c r="N350" s="2">
        <v>124928</v>
      </c>
      <c r="O350" s="2" t="str">
        <f>_xlfn.SWITCH(TRUE(),TBL_Employees[[#This Row],[Annual Salary]]&gt;140000,"HIGH INCOME",AND(TBL_Employees[[#This Row],[Annual Salary]]&gt;=70000,TBL_Employees[[#This Row],[Annual Salary]]&lt;=140000),"MIDDLE INCOME",TBL_Employees[[#This Row],[Annual Salary]]&lt;70000,"LOW INCOME")</f>
        <v>MIDDLE INCOME</v>
      </c>
      <c r="P350" s="3">
        <v>0.06</v>
      </c>
      <c r="Q350" s="13">
        <f>TBL_Employees[[#This Row],[Bonus %]]*TBL_Employees[[#This Row],[Annual Salary]]</f>
        <v>7495.6799999999994</v>
      </c>
      <c r="R350" t="s">
        <v>33</v>
      </c>
      <c r="S350" t="s">
        <v>80</v>
      </c>
      <c r="T350" s="1" t="s">
        <v>21</v>
      </c>
      <c r="U350" s="1" t="str">
        <f>IF(TBL_Employees[[#This Row],[Exit Date]]="","Employed","Resign")</f>
        <v>Employed</v>
      </c>
    </row>
    <row r="351" spans="1:21" x14ac:dyDescent="0.25">
      <c r="A351" t="s">
        <v>1653</v>
      </c>
      <c r="B351" t="s">
        <v>1654</v>
      </c>
      <c r="C351" t="s">
        <v>62</v>
      </c>
      <c r="D351" t="s">
        <v>15</v>
      </c>
      <c r="E351" t="s">
        <v>44</v>
      </c>
      <c r="F351" t="s">
        <v>17</v>
      </c>
      <c r="G351" t="s">
        <v>51</v>
      </c>
      <c r="H351">
        <v>51</v>
      </c>
      <c r="I351" s="1">
        <v>41439</v>
      </c>
      <c r="J351" s="9">
        <f>DAY(TBL_Employees[[#This Row],[Hire Date]])</f>
        <v>14</v>
      </c>
      <c r="K351" s="9">
        <f>MONTH(TBL_Employees[[#This Row],[Hire Date]])</f>
        <v>6</v>
      </c>
      <c r="L351" s="9" t="str">
        <f>_xlfn.SWITCH(TBL_Employees[[#This Row],[Month]],1,"JAN",2,"FEB",3,"MAR",4,"APR",5,"MAY",6,"JUN",7,"JUL",8,"AUG",9,"SEP",10,"OCT",11,"NOV",12,"DES")</f>
        <v>JUN</v>
      </c>
      <c r="M351" s="11">
        <f>YEAR(TBL_Employees[[#This Row],[Hire Date]])</f>
        <v>2013</v>
      </c>
      <c r="N351" s="2">
        <v>108221</v>
      </c>
      <c r="O351" s="2" t="str">
        <f>_xlfn.SWITCH(TRUE(),TBL_Employees[[#This Row],[Annual Salary]]&gt;140000,"HIGH INCOME",AND(TBL_Employees[[#This Row],[Annual Salary]]&gt;=70000,TBL_Employees[[#This Row],[Annual Salary]]&lt;=140000),"MIDDLE INCOME",TBL_Employees[[#This Row],[Annual Salary]]&lt;70000,"LOW INCOME")</f>
        <v>MIDDLE INCOME</v>
      </c>
      <c r="P351" s="3">
        <v>0.05</v>
      </c>
      <c r="Q351" s="13">
        <f>TBL_Employees[[#This Row],[Bonus %]]*TBL_Employees[[#This Row],[Annual Salary]]</f>
        <v>5411.05</v>
      </c>
      <c r="R351" t="s">
        <v>52</v>
      </c>
      <c r="S351" t="s">
        <v>81</v>
      </c>
      <c r="T351" s="1" t="s">
        <v>21</v>
      </c>
      <c r="U351" s="1" t="str">
        <f>IF(TBL_Employees[[#This Row],[Exit Date]]="","Employed","Resign")</f>
        <v>Employed</v>
      </c>
    </row>
    <row r="352" spans="1:21" x14ac:dyDescent="0.25">
      <c r="A352" t="s">
        <v>266</v>
      </c>
      <c r="B352" t="s">
        <v>1658</v>
      </c>
      <c r="C352" t="s">
        <v>40</v>
      </c>
      <c r="D352" t="s">
        <v>15</v>
      </c>
      <c r="E352" t="s">
        <v>16</v>
      </c>
      <c r="F352" t="s">
        <v>17</v>
      </c>
      <c r="G352" t="s">
        <v>24</v>
      </c>
      <c r="H352">
        <v>25</v>
      </c>
      <c r="I352" s="1">
        <v>44303</v>
      </c>
      <c r="J352" s="9">
        <f>DAY(TBL_Employees[[#This Row],[Hire Date]])</f>
        <v>17</v>
      </c>
      <c r="K352" s="9">
        <f>MONTH(TBL_Employees[[#This Row],[Hire Date]])</f>
        <v>4</v>
      </c>
      <c r="L352" s="9" t="str">
        <f>_xlfn.SWITCH(TBL_Employees[[#This Row],[Month]],1,"JAN",2,"FEB",3,"MAR",4,"APR",5,"MAY",6,"JUN",7,"JUL",8,"AUG",9,"SEP",10,"OCT",11,"NOV",12,"DES")</f>
        <v>APR</v>
      </c>
      <c r="M352" s="11">
        <f>YEAR(TBL_Employees[[#This Row],[Hire Date]])</f>
        <v>2021</v>
      </c>
      <c r="N352" s="2">
        <v>186870</v>
      </c>
      <c r="O352" s="2" t="str">
        <f>_xlfn.SWITCH(TRUE(),TBL_Employees[[#This Row],[Annual Salary]]&gt;140000,"HIGH INCOME",AND(TBL_Employees[[#This Row],[Annual Salary]]&gt;=70000,TBL_Employees[[#This Row],[Annual Salary]]&lt;=140000),"MIDDLE INCOME",TBL_Employees[[#This Row],[Annual Salary]]&lt;70000,"LOW INCOME")</f>
        <v>HIGH INCOME</v>
      </c>
      <c r="P352" s="3">
        <v>0.2</v>
      </c>
      <c r="Q352" s="13">
        <f>TBL_Employees[[#This Row],[Bonus %]]*TBL_Employees[[#This Row],[Annual Salary]]</f>
        <v>37374</v>
      </c>
      <c r="R352" t="s">
        <v>33</v>
      </c>
      <c r="S352" t="s">
        <v>74</v>
      </c>
      <c r="T352" s="1" t="s">
        <v>21</v>
      </c>
      <c r="U352" s="1" t="str">
        <f>IF(TBL_Employees[[#This Row],[Exit Date]]="","Employed","Resign")</f>
        <v>Employed</v>
      </c>
    </row>
    <row r="353" spans="1:21" x14ac:dyDescent="0.25">
      <c r="A353" t="s">
        <v>1661</v>
      </c>
      <c r="B353" t="s">
        <v>1662</v>
      </c>
      <c r="C353" t="s">
        <v>68</v>
      </c>
      <c r="D353" t="s">
        <v>15</v>
      </c>
      <c r="E353" t="s">
        <v>16</v>
      </c>
      <c r="F353" t="s">
        <v>28</v>
      </c>
      <c r="G353" t="s">
        <v>24</v>
      </c>
      <c r="H353">
        <v>46</v>
      </c>
      <c r="I353" s="1">
        <v>40657</v>
      </c>
      <c r="J353" s="9">
        <f>DAY(TBL_Employees[[#This Row],[Hire Date]])</f>
        <v>24</v>
      </c>
      <c r="K353" s="9">
        <f>MONTH(TBL_Employees[[#This Row],[Hire Date]])</f>
        <v>4</v>
      </c>
      <c r="L353" s="9" t="str">
        <f>_xlfn.SWITCH(TBL_Employees[[#This Row],[Month]],1,"JAN",2,"FEB",3,"MAR",4,"APR",5,"MAY",6,"JUN",7,"JUL",8,"AUG",9,"SEP",10,"OCT",11,"NOV",12,"DES")</f>
        <v>APR</v>
      </c>
      <c r="M353" s="11">
        <f>YEAR(TBL_Employees[[#This Row],[Hire Date]])</f>
        <v>2011</v>
      </c>
      <c r="N353" s="2">
        <v>55894</v>
      </c>
      <c r="O353" s="2" t="str">
        <f>_xlfn.SWITCH(TRUE(),TBL_Employees[[#This Row],[Annual Salary]]&gt;140000,"HIGH INCOME",AND(TBL_Employees[[#This Row],[Annual Salary]]&gt;=70000,TBL_Employees[[#This Row],[Annual Salary]]&lt;=140000),"MIDDLE INCOME",TBL_Employees[[#This Row],[Annual Salary]]&lt;70000,"LOW INCOME")</f>
        <v>LOW INCOME</v>
      </c>
      <c r="P353" s="3">
        <v>0</v>
      </c>
      <c r="Q353" s="13">
        <f>TBL_Employees[[#This Row],[Bonus %]]*TBL_Employees[[#This Row],[Annual Salary]]</f>
        <v>0</v>
      </c>
      <c r="R353" t="s">
        <v>19</v>
      </c>
      <c r="S353" t="s">
        <v>63</v>
      </c>
      <c r="T353" s="1" t="s">
        <v>21</v>
      </c>
      <c r="U353" s="1" t="str">
        <f>IF(TBL_Employees[[#This Row],[Exit Date]]="","Employed","Resign")</f>
        <v>Employed</v>
      </c>
    </row>
    <row r="354" spans="1:21" x14ac:dyDescent="0.25">
      <c r="A354" t="s">
        <v>729</v>
      </c>
      <c r="B354" t="s">
        <v>1665</v>
      </c>
      <c r="C354" t="s">
        <v>68</v>
      </c>
      <c r="D354" t="s">
        <v>15</v>
      </c>
      <c r="E354" t="s">
        <v>32</v>
      </c>
      <c r="F354" t="s">
        <v>28</v>
      </c>
      <c r="G354" t="s">
        <v>24</v>
      </c>
      <c r="H354">
        <v>37</v>
      </c>
      <c r="I354" s="1">
        <v>42317</v>
      </c>
      <c r="J354" s="9">
        <f>DAY(TBL_Employees[[#This Row],[Hire Date]])</f>
        <v>9</v>
      </c>
      <c r="K354" s="9">
        <f>MONTH(TBL_Employees[[#This Row],[Hire Date]])</f>
        <v>11</v>
      </c>
      <c r="L354" s="9" t="str">
        <f>_xlfn.SWITCH(TBL_Employees[[#This Row],[Month]],1,"JAN",2,"FEB",3,"MAR",4,"APR",5,"MAY",6,"JUN",7,"JUL",8,"AUG",9,"SEP",10,"OCT",11,"NOV",12,"DES")</f>
        <v>NOV</v>
      </c>
      <c r="M354" s="11">
        <f>YEAR(TBL_Employees[[#This Row],[Hire Date]])</f>
        <v>2015</v>
      </c>
      <c r="N354" s="2">
        <v>45369</v>
      </c>
      <c r="O354" s="2" t="str">
        <f>_xlfn.SWITCH(TRUE(),TBL_Employees[[#This Row],[Annual Salary]]&gt;140000,"HIGH INCOME",AND(TBL_Employees[[#This Row],[Annual Salary]]&gt;=70000,TBL_Employees[[#This Row],[Annual Salary]]&lt;=140000),"MIDDLE INCOME",TBL_Employees[[#This Row],[Annual Salary]]&lt;70000,"LOW INCOME")</f>
        <v>LOW INCOME</v>
      </c>
      <c r="P354" s="3">
        <v>0</v>
      </c>
      <c r="Q354" s="13">
        <f>TBL_Employees[[#This Row],[Bonus %]]*TBL_Employees[[#This Row],[Annual Salary]]</f>
        <v>0</v>
      </c>
      <c r="R354" t="s">
        <v>33</v>
      </c>
      <c r="S354" t="s">
        <v>60</v>
      </c>
      <c r="T354" s="1" t="s">
        <v>21</v>
      </c>
      <c r="U354" s="1" t="str">
        <f>IF(TBL_Employees[[#This Row],[Exit Date]]="","Employed","Resign")</f>
        <v>Employed</v>
      </c>
    </row>
    <row r="355" spans="1:21" x14ac:dyDescent="0.25">
      <c r="A355" t="s">
        <v>153</v>
      </c>
      <c r="B355" t="s">
        <v>1666</v>
      </c>
      <c r="C355" t="s">
        <v>62</v>
      </c>
      <c r="D355" t="s">
        <v>15</v>
      </c>
      <c r="E355" t="s">
        <v>44</v>
      </c>
      <c r="F355" t="s">
        <v>28</v>
      </c>
      <c r="G355" t="s">
        <v>18</v>
      </c>
      <c r="H355">
        <v>60</v>
      </c>
      <c r="I355" s="1">
        <v>40344</v>
      </c>
      <c r="J355" s="9">
        <f>DAY(TBL_Employees[[#This Row],[Hire Date]])</f>
        <v>15</v>
      </c>
      <c r="K355" s="9">
        <f>MONTH(TBL_Employees[[#This Row],[Hire Date]])</f>
        <v>6</v>
      </c>
      <c r="L355" s="9" t="str">
        <f>_xlfn.SWITCH(TBL_Employees[[#This Row],[Month]],1,"JAN",2,"FEB",3,"MAR",4,"APR",5,"MAY",6,"JUN",7,"JUL",8,"AUG",9,"SEP",10,"OCT",11,"NOV",12,"DES")</f>
        <v>JUN</v>
      </c>
      <c r="M355" s="11">
        <f>YEAR(TBL_Employees[[#This Row],[Hire Date]])</f>
        <v>2010</v>
      </c>
      <c r="N355" s="2">
        <v>106578</v>
      </c>
      <c r="O355" s="2" t="str">
        <f>_xlfn.SWITCH(TRUE(),TBL_Employees[[#This Row],[Annual Salary]]&gt;140000,"HIGH INCOME",AND(TBL_Employees[[#This Row],[Annual Salary]]&gt;=70000,TBL_Employees[[#This Row],[Annual Salary]]&lt;=140000),"MIDDLE INCOME",TBL_Employees[[#This Row],[Annual Salary]]&lt;70000,"LOW INCOME")</f>
        <v>MIDDLE INCOME</v>
      </c>
      <c r="P355" s="3">
        <v>0.09</v>
      </c>
      <c r="Q355" s="13">
        <f>TBL_Employees[[#This Row],[Bonus %]]*TBL_Employees[[#This Row],[Annual Salary]]</f>
        <v>9592.02</v>
      </c>
      <c r="R355" t="s">
        <v>19</v>
      </c>
      <c r="S355" t="s">
        <v>45</v>
      </c>
      <c r="T355" s="1" t="s">
        <v>21</v>
      </c>
      <c r="U355" s="1" t="str">
        <f>IF(TBL_Employees[[#This Row],[Exit Date]]="","Employed","Resign")</f>
        <v>Employed</v>
      </c>
    </row>
    <row r="356" spans="1:21" x14ac:dyDescent="0.25">
      <c r="A356" t="s">
        <v>290</v>
      </c>
      <c r="B356" t="s">
        <v>1677</v>
      </c>
      <c r="C356" t="s">
        <v>64</v>
      </c>
      <c r="D356" t="s">
        <v>15</v>
      </c>
      <c r="E356" t="s">
        <v>16</v>
      </c>
      <c r="F356" t="s">
        <v>17</v>
      </c>
      <c r="G356" t="s">
        <v>18</v>
      </c>
      <c r="H356">
        <v>30</v>
      </c>
      <c r="I356" s="1">
        <v>42068</v>
      </c>
      <c r="J356" s="9">
        <f>DAY(TBL_Employees[[#This Row],[Hire Date]])</f>
        <v>5</v>
      </c>
      <c r="K356" s="9">
        <f>MONTH(TBL_Employees[[#This Row],[Hire Date]])</f>
        <v>3</v>
      </c>
      <c r="L356" s="9" t="str">
        <f>_xlfn.SWITCH(TBL_Employees[[#This Row],[Month]],1,"JAN",2,"FEB",3,"MAR",4,"APR",5,"MAY",6,"JUN",7,"JUL",8,"AUG",9,"SEP",10,"OCT",11,"NOV",12,"DES")</f>
        <v>MAR</v>
      </c>
      <c r="M356" s="11">
        <f>YEAR(TBL_Employees[[#This Row],[Hire Date]])</f>
        <v>2015</v>
      </c>
      <c r="N356" s="2">
        <v>52697</v>
      </c>
      <c r="O356" s="2" t="str">
        <f>_xlfn.SWITCH(TRUE(),TBL_Employees[[#This Row],[Annual Salary]]&gt;140000,"HIGH INCOME",AND(TBL_Employees[[#This Row],[Annual Salary]]&gt;=70000,TBL_Employees[[#This Row],[Annual Salary]]&lt;=140000),"MIDDLE INCOME",TBL_Employees[[#This Row],[Annual Salary]]&lt;70000,"LOW INCOME")</f>
        <v>LOW INCOME</v>
      </c>
      <c r="P356" s="3">
        <v>0</v>
      </c>
      <c r="Q356" s="13">
        <f>TBL_Employees[[#This Row],[Bonus %]]*TBL_Employees[[#This Row],[Annual Salary]]</f>
        <v>0</v>
      </c>
      <c r="R356" t="s">
        <v>19</v>
      </c>
      <c r="S356" t="s">
        <v>63</v>
      </c>
      <c r="T356" s="1" t="s">
        <v>21</v>
      </c>
      <c r="U356" s="1" t="str">
        <f>IF(TBL_Employees[[#This Row],[Exit Date]]="","Employed","Resign")</f>
        <v>Employed</v>
      </c>
    </row>
    <row r="357" spans="1:21" x14ac:dyDescent="0.25">
      <c r="A357" t="s">
        <v>1695</v>
      </c>
      <c r="B357" t="s">
        <v>1696</v>
      </c>
      <c r="C357" t="s">
        <v>42</v>
      </c>
      <c r="D357" t="s">
        <v>15</v>
      </c>
      <c r="E357" t="s">
        <v>36</v>
      </c>
      <c r="F357" t="s">
        <v>17</v>
      </c>
      <c r="G357" t="s">
        <v>24</v>
      </c>
      <c r="H357">
        <v>35</v>
      </c>
      <c r="I357" s="1">
        <v>43542</v>
      </c>
      <c r="J357" s="9">
        <f>DAY(TBL_Employees[[#This Row],[Hire Date]])</f>
        <v>18</v>
      </c>
      <c r="K357" s="9">
        <f>MONTH(TBL_Employees[[#This Row],[Hire Date]])</f>
        <v>3</v>
      </c>
      <c r="L357" s="9" t="str">
        <f>_xlfn.SWITCH(TBL_Employees[[#This Row],[Month]],1,"JAN",2,"FEB",3,"MAR",4,"APR",5,"MAY",6,"JUN",7,"JUL",8,"AUG",9,"SEP",10,"OCT",11,"NOV",12,"DES")</f>
        <v>MAR</v>
      </c>
      <c r="M357" s="11">
        <f>YEAR(TBL_Employees[[#This Row],[Hire Date]])</f>
        <v>2019</v>
      </c>
      <c r="N357" s="2">
        <v>74779</v>
      </c>
      <c r="O357" s="2" t="str">
        <f>_xlfn.SWITCH(TRUE(),TBL_Employees[[#This Row],[Annual Salary]]&gt;140000,"HIGH INCOME",AND(TBL_Employees[[#This Row],[Annual Salary]]&gt;=70000,TBL_Employees[[#This Row],[Annual Salary]]&lt;=140000),"MIDDLE INCOME",TBL_Employees[[#This Row],[Annual Salary]]&lt;70000,"LOW INCOME")</f>
        <v>MIDDLE INCOME</v>
      </c>
      <c r="P357" s="3">
        <v>0</v>
      </c>
      <c r="Q357" s="13">
        <f>TBL_Employees[[#This Row],[Bonus %]]*TBL_Employees[[#This Row],[Annual Salary]]</f>
        <v>0</v>
      </c>
      <c r="R357" t="s">
        <v>19</v>
      </c>
      <c r="S357" t="s">
        <v>39</v>
      </c>
      <c r="T357" s="1" t="s">
        <v>21</v>
      </c>
      <c r="U357" s="1" t="str">
        <f>IF(TBL_Employees[[#This Row],[Exit Date]]="","Employed","Resign")</f>
        <v>Employed</v>
      </c>
    </row>
    <row r="358" spans="1:21" x14ac:dyDescent="0.25">
      <c r="A358" t="s">
        <v>200</v>
      </c>
      <c r="B358" t="s">
        <v>1703</v>
      </c>
      <c r="C358" t="s">
        <v>62</v>
      </c>
      <c r="D358" t="s">
        <v>15</v>
      </c>
      <c r="E358" t="s">
        <v>32</v>
      </c>
      <c r="F358" t="s">
        <v>28</v>
      </c>
      <c r="G358" t="s">
        <v>24</v>
      </c>
      <c r="H358">
        <v>63</v>
      </c>
      <c r="I358" s="1">
        <v>38096</v>
      </c>
      <c r="J358" s="9">
        <f>DAY(TBL_Employees[[#This Row],[Hire Date]])</f>
        <v>19</v>
      </c>
      <c r="K358" s="9">
        <f>MONTH(TBL_Employees[[#This Row],[Hire Date]])</f>
        <v>4</v>
      </c>
      <c r="L358" s="9" t="str">
        <f>_xlfn.SWITCH(TBL_Employees[[#This Row],[Month]],1,"JAN",2,"FEB",3,"MAR",4,"APR",5,"MAY",6,"JUN",7,"JUL",8,"AUG",9,"SEP",10,"OCT",11,"NOV",12,"DES")</f>
        <v>APR</v>
      </c>
      <c r="M358" s="11">
        <f>YEAR(TBL_Employees[[#This Row],[Hire Date]])</f>
        <v>2004</v>
      </c>
      <c r="N358" s="2">
        <v>122487</v>
      </c>
      <c r="O358" s="2" t="str">
        <f>_xlfn.SWITCH(TRUE(),TBL_Employees[[#This Row],[Annual Salary]]&gt;140000,"HIGH INCOME",AND(TBL_Employees[[#This Row],[Annual Salary]]&gt;=70000,TBL_Employees[[#This Row],[Annual Salary]]&lt;=140000),"MIDDLE INCOME",TBL_Employees[[#This Row],[Annual Salary]]&lt;70000,"LOW INCOME")</f>
        <v>MIDDLE INCOME</v>
      </c>
      <c r="P358" s="3">
        <v>0.08</v>
      </c>
      <c r="Q358" s="13">
        <f>TBL_Employees[[#This Row],[Bonus %]]*TBL_Employees[[#This Row],[Annual Salary]]</f>
        <v>9798.9600000000009</v>
      </c>
      <c r="R358" t="s">
        <v>33</v>
      </c>
      <c r="S358" t="s">
        <v>74</v>
      </c>
      <c r="T358" s="1" t="s">
        <v>21</v>
      </c>
      <c r="U358" s="1" t="str">
        <f>IF(TBL_Employees[[#This Row],[Exit Date]]="","Employed","Resign")</f>
        <v>Employed</v>
      </c>
    </row>
    <row r="359" spans="1:21" x14ac:dyDescent="0.25">
      <c r="A359" t="s">
        <v>161</v>
      </c>
      <c r="B359" t="s">
        <v>1710</v>
      </c>
      <c r="C359" t="s">
        <v>68</v>
      </c>
      <c r="D359" t="s">
        <v>15</v>
      </c>
      <c r="E359" t="s">
        <v>36</v>
      </c>
      <c r="F359" t="s">
        <v>28</v>
      </c>
      <c r="G359" t="s">
        <v>24</v>
      </c>
      <c r="H359">
        <v>56</v>
      </c>
      <c r="I359" s="1">
        <v>38847</v>
      </c>
      <c r="J359" s="9">
        <f>DAY(TBL_Employees[[#This Row],[Hire Date]])</f>
        <v>10</v>
      </c>
      <c r="K359" s="9">
        <f>MONTH(TBL_Employees[[#This Row],[Hire Date]])</f>
        <v>5</v>
      </c>
      <c r="L359" s="9" t="str">
        <f>_xlfn.SWITCH(TBL_Employees[[#This Row],[Month]],1,"JAN",2,"FEB",3,"MAR",4,"APR",5,"MAY",6,"JUN",7,"JUL",8,"AUG",9,"SEP",10,"OCT",11,"NOV",12,"DES")</f>
        <v>MAY</v>
      </c>
      <c r="M359" s="11">
        <f>YEAR(TBL_Employees[[#This Row],[Hire Date]])</f>
        <v>2006</v>
      </c>
      <c r="N359" s="2">
        <v>41561</v>
      </c>
      <c r="O359" s="2" t="str">
        <f>_xlfn.SWITCH(TRUE(),TBL_Employees[[#This Row],[Annual Salary]]&gt;140000,"HIGH INCOME",AND(TBL_Employees[[#This Row],[Annual Salary]]&gt;=70000,TBL_Employees[[#This Row],[Annual Salary]]&lt;=140000),"MIDDLE INCOME",TBL_Employees[[#This Row],[Annual Salary]]&lt;70000,"LOW INCOME")</f>
        <v>LOW INCOME</v>
      </c>
      <c r="P359" s="3">
        <v>0</v>
      </c>
      <c r="Q359" s="13">
        <f>TBL_Employees[[#This Row],[Bonus %]]*TBL_Employees[[#This Row],[Annual Salary]]</f>
        <v>0</v>
      </c>
      <c r="R359" t="s">
        <v>19</v>
      </c>
      <c r="S359" t="s">
        <v>25</v>
      </c>
      <c r="T359" s="1" t="s">
        <v>21</v>
      </c>
      <c r="U359" s="1" t="str">
        <f>IF(TBL_Employees[[#This Row],[Exit Date]]="","Employed","Resign")</f>
        <v>Employed</v>
      </c>
    </row>
    <row r="360" spans="1:21" x14ac:dyDescent="0.25">
      <c r="A360" t="s">
        <v>1711</v>
      </c>
      <c r="B360" t="s">
        <v>1712</v>
      </c>
      <c r="C360" t="s">
        <v>61</v>
      </c>
      <c r="D360" t="s">
        <v>15</v>
      </c>
      <c r="E360" t="s">
        <v>44</v>
      </c>
      <c r="F360" t="s">
        <v>17</v>
      </c>
      <c r="G360" t="s">
        <v>24</v>
      </c>
      <c r="H360">
        <v>37</v>
      </c>
      <c r="I360" s="1">
        <v>40657</v>
      </c>
      <c r="J360" s="9">
        <f>DAY(TBL_Employees[[#This Row],[Hire Date]])</f>
        <v>24</v>
      </c>
      <c r="K360" s="9">
        <f>MONTH(TBL_Employees[[#This Row],[Hire Date]])</f>
        <v>4</v>
      </c>
      <c r="L360" s="9" t="str">
        <f>_xlfn.SWITCH(TBL_Employees[[#This Row],[Month]],1,"JAN",2,"FEB",3,"MAR",4,"APR",5,"MAY",6,"JUN",7,"JUL",8,"AUG",9,"SEP",10,"OCT",11,"NOV",12,"DES")</f>
        <v>APR</v>
      </c>
      <c r="M360" s="11">
        <f>YEAR(TBL_Employees[[#This Row],[Hire Date]])</f>
        <v>2011</v>
      </c>
      <c r="N360" s="2">
        <v>131183</v>
      </c>
      <c r="O360" s="2" t="str">
        <f>_xlfn.SWITCH(TRUE(),TBL_Employees[[#This Row],[Annual Salary]]&gt;140000,"HIGH INCOME",AND(TBL_Employees[[#This Row],[Annual Salary]]&gt;=70000,TBL_Employees[[#This Row],[Annual Salary]]&lt;=140000),"MIDDLE INCOME",TBL_Employees[[#This Row],[Annual Salary]]&lt;70000,"LOW INCOME")</f>
        <v>MIDDLE INCOME</v>
      </c>
      <c r="P360" s="3">
        <v>0.14000000000000001</v>
      </c>
      <c r="Q360" s="13">
        <f>TBL_Employees[[#This Row],[Bonus %]]*TBL_Employees[[#This Row],[Annual Salary]]</f>
        <v>18365.620000000003</v>
      </c>
      <c r="R360" t="s">
        <v>33</v>
      </c>
      <c r="S360" t="s">
        <v>74</v>
      </c>
      <c r="T360" s="1">
        <v>42445</v>
      </c>
      <c r="U360" s="1" t="str">
        <f>IF(TBL_Employees[[#This Row],[Exit Date]]="","Employed","Resign")</f>
        <v>Resign</v>
      </c>
    </row>
    <row r="361" spans="1:21" x14ac:dyDescent="0.25">
      <c r="A361" t="s">
        <v>1740</v>
      </c>
      <c r="B361" t="s">
        <v>1741</v>
      </c>
      <c r="C361" t="s">
        <v>14</v>
      </c>
      <c r="D361" t="s">
        <v>15</v>
      </c>
      <c r="E361" t="s">
        <v>32</v>
      </c>
      <c r="F361" t="s">
        <v>28</v>
      </c>
      <c r="G361" t="s">
        <v>51</v>
      </c>
      <c r="H361">
        <v>29</v>
      </c>
      <c r="I361" s="1">
        <v>43439</v>
      </c>
      <c r="J361" s="9">
        <f>DAY(TBL_Employees[[#This Row],[Hire Date]])</f>
        <v>5</v>
      </c>
      <c r="K361" s="9">
        <f>MONTH(TBL_Employees[[#This Row],[Hire Date]])</f>
        <v>12</v>
      </c>
      <c r="L361" s="9" t="str">
        <f>_xlfn.SWITCH(TBL_Employees[[#This Row],[Month]],1,"JAN",2,"FEB",3,"MAR",4,"APR",5,"MAY",6,"JUN",7,"JUL",8,"AUG",9,"SEP",10,"OCT",11,"NOV",12,"DES")</f>
        <v>DES</v>
      </c>
      <c r="M361" s="11">
        <f>YEAR(TBL_Employees[[#This Row],[Hire Date]])</f>
        <v>2018</v>
      </c>
      <c r="N361" s="2">
        <v>199504</v>
      </c>
      <c r="O361" s="2" t="str">
        <f>_xlfn.SWITCH(TRUE(),TBL_Employees[[#This Row],[Annual Salary]]&gt;140000,"HIGH INCOME",AND(TBL_Employees[[#This Row],[Annual Salary]]&gt;=70000,TBL_Employees[[#This Row],[Annual Salary]]&lt;=140000),"MIDDLE INCOME",TBL_Employees[[#This Row],[Annual Salary]]&lt;70000,"LOW INCOME")</f>
        <v>HIGH INCOME</v>
      </c>
      <c r="P361" s="3">
        <v>0.3</v>
      </c>
      <c r="Q361" s="13">
        <f>TBL_Employees[[#This Row],[Bonus %]]*TBL_Employees[[#This Row],[Annual Salary]]</f>
        <v>59851.199999999997</v>
      </c>
      <c r="R361" t="s">
        <v>19</v>
      </c>
      <c r="S361" t="s">
        <v>25</v>
      </c>
      <c r="T361" s="1" t="s">
        <v>21</v>
      </c>
      <c r="U361" s="1" t="str">
        <f>IF(TBL_Employees[[#This Row],[Exit Date]]="","Employed","Resign")</f>
        <v>Employed</v>
      </c>
    </row>
    <row r="362" spans="1:21" x14ac:dyDescent="0.25">
      <c r="A362" t="s">
        <v>1781</v>
      </c>
      <c r="B362" t="s">
        <v>1782</v>
      </c>
      <c r="C362" t="s">
        <v>64</v>
      </c>
      <c r="D362" t="s">
        <v>15</v>
      </c>
      <c r="E362" t="s">
        <v>16</v>
      </c>
      <c r="F362" t="s">
        <v>17</v>
      </c>
      <c r="G362" t="s">
        <v>51</v>
      </c>
      <c r="H362">
        <v>25</v>
      </c>
      <c r="I362" s="1">
        <v>44024</v>
      </c>
      <c r="J362" s="9">
        <f>DAY(TBL_Employees[[#This Row],[Hire Date]])</f>
        <v>12</v>
      </c>
      <c r="K362" s="9">
        <f>MONTH(TBL_Employees[[#This Row],[Hire Date]])</f>
        <v>7</v>
      </c>
      <c r="L362" s="9" t="str">
        <f>_xlfn.SWITCH(TBL_Employees[[#This Row],[Month]],1,"JAN",2,"FEB",3,"MAR",4,"APR",5,"MAY",6,"JUN",7,"JUL",8,"AUG",9,"SEP",10,"OCT",11,"NOV",12,"DES")</f>
        <v>JUL</v>
      </c>
      <c r="M362" s="11">
        <f>YEAR(TBL_Employees[[#This Row],[Hire Date]])</f>
        <v>2020</v>
      </c>
      <c r="N362" s="2">
        <v>56565</v>
      </c>
      <c r="O362" s="2" t="str">
        <f>_xlfn.SWITCH(TRUE(),TBL_Employees[[#This Row],[Annual Salary]]&gt;140000,"HIGH INCOME",AND(TBL_Employees[[#This Row],[Annual Salary]]&gt;=70000,TBL_Employees[[#This Row],[Annual Salary]]&lt;=140000),"MIDDLE INCOME",TBL_Employees[[#This Row],[Annual Salary]]&lt;70000,"LOW INCOME")</f>
        <v>LOW INCOME</v>
      </c>
      <c r="P362" s="3">
        <v>0</v>
      </c>
      <c r="Q362" s="13">
        <f>TBL_Employees[[#This Row],[Bonus %]]*TBL_Employees[[#This Row],[Annual Salary]]</f>
        <v>0</v>
      </c>
      <c r="R362" t="s">
        <v>52</v>
      </c>
      <c r="S362" t="s">
        <v>53</v>
      </c>
      <c r="T362" s="1" t="s">
        <v>21</v>
      </c>
      <c r="U362" s="1" t="str">
        <f>IF(TBL_Employees[[#This Row],[Exit Date]]="","Employed","Resign")</f>
        <v>Employed</v>
      </c>
    </row>
    <row r="363" spans="1:21" x14ac:dyDescent="0.25">
      <c r="A363" t="s">
        <v>1802</v>
      </c>
      <c r="B363" t="s">
        <v>1803</v>
      </c>
      <c r="C363" t="s">
        <v>40</v>
      </c>
      <c r="D363" t="s">
        <v>15</v>
      </c>
      <c r="E363" t="s">
        <v>32</v>
      </c>
      <c r="F363" t="s">
        <v>28</v>
      </c>
      <c r="G363" t="s">
        <v>18</v>
      </c>
      <c r="H363">
        <v>41</v>
      </c>
      <c r="I363" s="1">
        <v>43600</v>
      </c>
      <c r="J363" s="9">
        <f>DAY(TBL_Employees[[#This Row],[Hire Date]])</f>
        <v>15</v>
      </c>
      <c r="K363" s="9">
        <f>MONTH(TBL_Employees[[#This Row],[Hire Date]])</f>
        <v>5</v>
      </c>
      <c r="L363" s="9" t="str">
        <f>_xlfn.SWITCH(TBL_Employees[[#This Row],[Month]],1,"JAN",2,"FEB",3,"MAR",4,"APR",5,"MAY",6,"JUN",7,"JUL",8,"AUG",9,"SEP",10,"OCT",11,"NOV",12,"DES")</f>
        <v>MAY</v>
      </c>
      <c r="M363" s="11">
        <f>YEAR(TBL_Employees[[#This Row],[Hire Date]])</f>
        <v>2019</v>
      </c>
      <c r="N363" s="2">
        <v>174415</v>
      </c>
      <c r="O363" s="2" t="str">
        <f>_xlfn.SWITCH(TRUE(),TBL_Employees[[#This Row],[Annual Salary]]&gt;140000,"HIGH INCOME",AND(TBL_Employees[[#This Row],[Annual Salary]]&gt;=70000,TBL_Employees[[#This Row],[Annual Salary]]&lt;=140000),"MIDDLE INCOME",TBL_Employees[[#This Row],[Annual Salary]]&lt;70000,"LOW INCOME")</f>
        <v>HIGH INCOME</v>
      </c>
      <c r="P363" s="3">
        <v>0.23</v>
      </c>
      <c r="Q363" s="13">
        <f>TBL_Employees[[#This Row],[Bonus %]]*TBL_Employees[[#This Row],[Annual Salary]]</f>
        <v>40115.450000000004</v>
      </c>
      <c r="R363" t="s">
        <v>19</v>
      </c>
      <c r="S363" t="s">
        <v>45</v>
      </c>
      <c r="T363" s="1" t="s">
        <v>21</v>
      </c>
      <c r="U363" s="1" t="str">
        <f>IF(TBL_Employees[[#This Row],[Exit Date]]="","Employed","Resign")</f>
        <v>Employed</v>
      </c>
    </row>
    <row r="364" spans="1:21" x14ac:dyDescent="0.25">
      <c r="A364" t="s">
        <v>205</v>
      </c>
      <c r="B364" t="s">
        <v>985</v>
      </c>
      <c r="C364" t="s">
        <v>61</v>
      </c>
      <c r="D364" t="s">
        <v>15</v>
      </c>
      <c r="E364" t="s">
        <v>36</v>
      </c>
      <c r="F364" t="s">
        <v>17</v>
      </c>
      <c r="G364" t="s">
        <v>24</v>
      </c>
      <c r="H364">
        <v>42</v>
      </c>
      <c r="I364" s="1">
        <v>40620</v>
      </c>
      <c r="J364" s="9">
        <f>DAY(TBL_Employees[[#This Row],[Hire Date]])</f>
        <v>18</v>
      </c>
      <c r="K364" s="9">
        <f>MONTH(TBL_Employees[[#This Row],[Hire Date]])</f>
        <v>3</v>
      </c>
      <c r="L364" s="9" t="str">
        <f>_xlfn.SWITCH(TBL_Employees[[#This Row],[Month]],1,"JAN",2,"FEB",3,"MAR",4,"APR",5,"MAY",6,"JUN",7,"JUL",8,"AUG",9,"SEP",10,"OCT",11,"NOV",12,"DES")</f>
        <v>MAR</v>
      </c>
      <c r="M364" s="11">
        <f>YEAR(TBL_Employees[[#This Row],[Hire Date]])</f>
        <v>2011</v>
      </c>
      <c r="N364" s="2">
        <v>150034</v>
      </c>
      <c r="O364" s="2" t="str">
        <f>_xlfn.SWITCH(TRUE(),TBL_Employees[[#This Row],[Annual Salary]]&gt;140000,"HIGH INCOME",AND(TBL_Employees[[#This Row],[Annual Salary]]&gt;=70000,TBL_Employees[[#This Row],[Annual Salary]]&lt;=140000),"MIDDLE INCOME",TBL_Employees[[#This Row],[Annual Salary]]&lt;70000,"LOW INCOME")</f>
        <v>HIGH INCOME</v>
      </c>
      <c r="P364" s="3">
        <v>0.12</v>
      </c>
      <c r="Q364" s="13">
        <f>TBL_Employees[[#This Row],[Bonus %]]*TBL_Employees[[#This Row],[Annual Salary]]</f>
        <v>18004.079999999998</v>
      </c>
      <c r="R364" t="s">
        <v>33</v>
      </c>
      <c r="S364" t="s">
        <v>60</v>
      </c>
      <c r="T364" s="1" t="s">
        <v>21</v>
      </c>
      <c r="U364" s="1" t="str">
        <f>IF(TBL_Employees[[#This Row],[Exit Date]]="","Employed","Resign")</f>
        <v>Employed</v>
      </c>
    </row>
    <row r="365" spans="1:21" x14ac:dyDescent="0.25">
      <c r="A365" t="s">
        <v>1845</v>
      </c>
      <c r="B365" t="s">
        <v>1846</v>
      </c>
      <c r="C365" t="s">
        <v>64</v>
      </c>
      <c r="D365" t="s">
        <v>15</v>
      </c>
      <c r="E365" t="s">
        <v>16</v>
      </c>
      <c r="F365" t="s">
        <v>17</v>
      </c>
      <c r="G365" t="s">
        <v>51</v>
      </c>
      <c r="H365">
        <v>45</v>
      </c>
      <c r="I365" s="1">
        <v>41127</v>
      </c>
      <c r="J365" s="9">
        <f>DAY(TBL_Employees[[#This Row],[Hire Date]])</f>
        <v>6</v>
      </c>
      <c r="K365" s="9">
        <f>MONTH(TBL_Employees[[#This Row],[Hire Date]])</f>
        <v>8</v>
      </c>
      <c r="L365" s="9" t="str">
        <f>_xlfn.SWITCH(TBL_Employees[[#This Row],[Month]],1,"JAN",2,"FEB",3,"MAR",4,"APR",5,"MAY",6,"JUN",7,"JUL",8,"AUG",9,"SEP",10,"OCT",11,"NOV",12,"DES")</f>
        <v>AUG</v>
      </c>
      <c r="M365" s="11">
        <f>YEAR(TBL_Employees[[#This Row],[Hire Date]])</f>
        <v>2012</v>
      </c>
      <c r="N365" s="2">
        <v>58586</v>
      </c>
      <c r="O365" s="2" t="str">
        <f>_xlfn.SWITCH(TRUE(),TBL_Employees[[#This Row],[Annual Salary]]&gt;140000,"HIGH INCOME",AND(TBL_Employees[[#This Row],[Annual Salary]]&gt;=70000,TBL_Employees[[#This Row],[Annual Salary]]&lt;=140000),"MIDDLE INCOME",TBL_Employees[[#This Row],[Annual Salary]]&lt;70000,"LOW INCOME")</f>
        <v>LOW INCOME</v>
      </c>
      <c r="P365" s="3">
        <v>0</v>
      </c>
      <c r="Q365" s="13">
        <f>TBL_Employees[[#This Row],[Bonus %]]*TBL_Employees[[#This Row],[Annual Salary]]</f>
        <v>0</v>
      </c>
      <c r="R365" t="s">
        <v>52</v>
      </c>
      <c r="S365" t="s">
        <v>53</v>
      </c>
      <c r="T365" s="1" t="s">
        <v>21</v>
      </c>
      <c r="U365" s="1" t="str">
        <f>IF(TBL_Employees[[#This Row],[Exit Date]]="","Employed","Resign")</f>
        <v>Employed</v>
      </c>
    </row>
    <row r="366" spans="1:21" x14ac:dyDescent="0.25">
      <c r="A366" t="s">
        <v>1852</v>
      </c>
      <c r="B366" t="s">
        <v>1853</v>
      </c>
      <c r="C366" t="s">
        <v>40</v>
      </c>
      <c r="D366" t="s">
        <v>15</v>
      </c>
      <c r="E366" t="s">
        <v>32</v>
      </c>
      <c r="F366" t="s">
        <v>28</v>
      </c>
      <c r="G366" t="s">
        <v>51</v>
      </c>
      <c r="H366">
        <v>31</v>
      </c>
      <c r="I366" s="1">
        <v>42957</v>
      </c>
      <c r="J366" s="9">
        <f>DAY(TBL_Employees[[#This Row],[Hire Date]])</f>
        <v>10</v>
      </c>
      <c r="K366" s="9">
        <f>MONTH(TBL_Employees[[#This Row],[Hire Date]])</f>
        <v>8</v>
      </c>
      <c r="L366" s="9" t="str">
        <f>_xlfn.SWITCH(TBL_Employees[[#This Row],[Month]],1,"JAN",2,"FEB",3,"MAR",4,"APR",5,"MAY",6,"JUN",7,"JUL",8,"AUG",9,"SEP",10,"OCT",11,"NOV",12,"DES")</f>
        <v>AUG</v>
      </c>
      <c r="M366" s="11">
        <f>YEAR(TBL_Employees[[#This Row],[Hire Date]])</f>
        <v>2017</v>
      </c>
      <c r="N366" s="2">
        <v>156931</v>
      </c>
      <c r="O366" s="2" t="str">
        <f>_xlfn.SWITCH(TRUE(),TBL_Employees[[#This Row],[Annual Salary]]&gt;140000,"HIGH INCOME",AND(TBL_Employees[[#This Row],[Annual Salary]]&gt;=70000,TBL_Employees[[#This Row],[Annual Salary]]&lt;=140000),"MIDDLE INCOME",TBL_Employees[[#This Row],[Annual Salary]]&lt;70000,"LOW INCOME")</f>
        <v>HIGH INCOME</v>
      </c>
      <c r="P366" s="3">
        <v>0.28000000000000003</v>
      </c>
      <c r="Q366" s="13">
        <f>TBL_Employees[[#This Row],[Bonus %]]*TBL_Employees[[#This Row],[Annual Salary]]</f>
        <v>43940.680000000008</v>
      </c>
      <c r="R366" t="s">
        <v>19</v>
      </c>
      <c r="S366" t="s">
        <v>63</v>
      </c>
      <c r="T366" s="1" t="s">
        <v>21</v>
      </c>
      <c r="U366" s="1" t="str">
        <f>IF(TBL_Employees[[#This Row],[Exit Date]]="","Employed","Resign")</f>
        <v>Employed</v>
      </c>
    </row>
    <row r="367" spans="1:21" x14ac:dyDescent="0.25">
      <c r="A367" t="s">
        <v>1873</v>
      </c>
      <c r="B367" t="s">
        <v>1874</v>
      </c>
      <c r="C367" t="s">
        <v>14</v>
      </c>
      <c r="D367" t="s">
        <v>15</v>
      </c>
      <c r="E367" t="s">
        <v>32</v>
      </c>
      <c r="F367" t="s">
        <v>28</v>
      </c>
      <c r="G367" t="s">
        <v>18</v>
      </c>
      <c r="H367">
        <v>36</v>
      </c>
      <c r="I367" s="1">
        <v>39830</v>
      </c>
      <c r="J367" s="9">
        <f>DAY(TBL_Employees[[#This Row],[Hire Date]])</f>
        <v>17</v>
      </c>
      <c r="K367" s="9">
        <f>MONTH(TBL_Employees[[#This Row],[Hire Date]])</f>
        <v>1</v>
      </c>
      <c r="L367" s="9" t="str">
        <f>_xlfn.SWITCH(TBL_Employees[[#This Row],[Month]],1,"JAN",2,"FEB",3,"MAR",4,"APR",5,"MAY",6,"JUN",7,"JUL",8,"AUG",9,"SEP",10,"OCT",11,"NOV",12,"DES")</f>
        <v>JAN</v>
      </c>
      <c r="M367" s="11">
        <f>YEAR(TBL_Employees[[#This Row],[Hire Date]])</f>
        <v>2009</v>
      </c>
      <c r="N367" s="2">
        <v>238236</v>
      </c>
      <c r="O367" s="2" t="str">
        <f>_xlfn.SWITCH(TRUE(),TBL_Employees[[#This Row],[Annual Salary]]&gt;140000,"HIGH INCOME",AND(TBL_Employees[[#This Row],[Annual Salary]]&gt;=70000,TBL_Employees[[#This Row],[Annual Salary]]&lt;=140000),"MIDDLE INCOME",TBL_Employees[[#This Row],[Annual Salary]]&lt;70000,"LOW INCOME")</f>
        <v>HIGH INCOME</v>
      </c>
      <c r="P367" s="3">
        <v>0.31</v>
      </c>
      <c r="Q367" s="13">
        <f>TBL_Employees[[#This Row],[Bonus %]]*TBL_Employees[[#This Row],[Annual Salary]]</f>
        <v>73853.16</v>
      </c>
      <c r="R367" t="s">
        <v>19</v>
      </c>
      <c r="S367" t="s">
        <v>63</v>
      </c>
      <c r="T367" s="1" t="s">
        <v>21</v>
      </c>
      <c r="U367" s="1" t="str">
        <f>IF(TBL_Employees[[#This Row],[Exit Date]]="","Employed","Resign")</f>
        <v>Employed</v>
      </c>
    </row>
    <row r="368" spans="1:21" x14ac:dyDescent="0.25">
      <c r="A368" t="s">
        <v>1875</v>
      </c>
      <c r="B368" t="s">
        <v>1876</v>
      </c>
      <c r="C368" t="s">
        <v>40</v>
      </c>
      <c r="D368" t="s">
        <v>15</v>
      </c>
      <c r="E368" t="s">
        <v>32</v>
      </c>
      <c r="F368" t="s">
        <v>17</v>
      </c>
      <c r="G368" t="s">
        <v>18</v>
      </c>
      <c r="H368">
        <v>64</v>
      </c>
      <c r="I368" s="1">
        <v>41264</v>
      </c>
      <c r="J368" s="9">
        <f>DAY(TBL_Employees[[#This Row],[Hire Date]])</f>
        <v>21</v>
      </c>
      <c r="K368" s="9">
        <f>MONTH(TBL_Employees[[#This Row],[Hire Date]])</f>
        <v>12</v>
      </c>
      <c r="L368" s="9" t="str">
        <f>_xlfn.SWITCH(TBL_Employees[[#This Row],[Month]],1,"JAN",2,"FEB",3,"MAR",4,"APR",5,"MAY",6,"JUN",7,"JUL",8,"AUG",9,"SEP",10,"OCT",11,"NOV",12,"DES")</f>
        <v>DES</v>
      </c>
      <c r="M368" s="11">
        <f>YEAR(TBL_Employees[[#This Row],[Hire Date]])</f>
        <v>2012</v>
      </c>
      <c r="N368" s="2">
        <v>153253</v>
      </c>
      <c r="O368" s="2" t="str">
        <f>_xlfn.SWITCH(TRUE(),TBL_Employees[[#This Row],[Annual Salary]]&gt;140000,"HIGH INCOME",AND(TBL_Employees[[#This Row],[Annual Salary]]&gt;=70000,TBL_Employees[[#This Row],[Annual Salary]]&lt;=140000),"MIDDLE INCOME",TBL_Employees[[#This Row],[Annual Salary]]&lt;70000,"LOW INCOME")</f>
        <v>HIGH INCOME</v>
      </c>
      <c r="P368" s="3">
        <v>0.24</v>
      </c>
      <c r="Q368" s="13">
        <f>TBL_Employees[[#This Row],[Bonus %]]*TBL_Employees[[#This Row],[Annual Salary]]</f>
        <v>36780.720000000001</v>
      </c>
      <c r="R368" t="s">
        <v>19</v>
      </c>
      <c r="S368" t="s">
        <v>25</v>
      </c>
      <c r="T368" s="1" t="s">
        <v>21</v>
      </c>
      <c r="U368" s="1" t="str">
        <f>IF(TBL_Employees[[#This Row],[Exit Date]]="","Employed","Resign")</f>
        <v>Employed</v>
      </c>
    </row>
    <row r="369" spans="1:21" x14ac:dyDescent="0.25">
      <c r="A369" t="s">
        <v>325</v>
      </c>
      <c r="B369" t="s">
        <v>1898</v>
      </c>
      <c r="C369" t="s">
        <v>62</v>
      </c>
      <c r="D369" t="s">
        <v>15</v>
      </c>
      <c r="E369" t="s">
        <v>32</v>
      </c>
      <c r="F369" t="s">
        <v>17</v>
      </c>
      <c r="G369" t="s">
        <v>24</v>
      </c>
      <c r="H369">
        <v>61</v>
      </c>
      <c r="I369" s="1">
        <v>40092</v>
      </c>
      <c r="J369" s="9">
        <f>DAY(TBL_Employees[[#This Row],[Hire Date]])</f>
        <v>6</v>
      </c>
      <c r="K369" s="9">
        <f>MONTH(TBL_Employees[[#This Row],[Hire Date]])</f>
        <v>10</v>
      </c>
      <c r="L369" s="9" t="str">
        <f>_xlfn.SWITCH(TBL_Employees[[#This Row],[Month]],1,"JAN",2,"FEB",3,"MAR",4,"APR",5,"MAY",6,"JUN",7,"JUL",8,"AUG",9,"SEP",10,"OCT",11,"NOV",12,"DES")</f>
        <v>OCT</v>
      </c>
      <c r="M369" s="11">
        <f>YEAR(TBL_Employees[[#This Row],[Hire Date]])</f>
        <v>2009</v>
      </c>
      <c r="N369" s="2">
        <v>103096</v>
      </c>
      <c r="O369" s="2" t="str">
        <f>_xlfn.SWITCH(TRUE(),TBL_Employees[[#This Row],[Annual Salary]]&gt;140000,"HIGH INCOME",AND(TBL_Employees[[#This Row],[Annual Salary]]&gt;=70000,TBL_Employees[[#This Row],[Annual Salary]]&lt;=140000),"MIDDLE INCOME",TBL_Employees[[#This Row],[Annual Salary]]&lt;70000,"LOW INCOME")</f>
        <v>MIDDLE INCOME</v>
      </c>
      <c r="P369" s="3">
        <v>7.0000000000000007E-2</v>
      </c>
      <c r="Q369" s="13">
        <f>TBL_Employees[[#This Row],[Bonus %]]*TBL_Employees[[#This Row],[Annual Salary]]</f>
        <v>7216.72</v>
      </c>
      <c r="R369" t="s">
        <v>33</v>
      </c>
      <c r="S369" t="s">
        <v>60</v>
      </c>
      <c r="T369" s="1" t="s">
        <v>21</v>
      </c>
      <c r="U369" s="1" t="str">
        <f>IF(TBL_Employees[[#This Row],[Exit Date]]="","Employed","Resign")</f>
        <v>Employed</v>
      </c>
    </row>
    <row r="370" spans="1:21" x14ac:dyDescent="0.25">
      <c r="A370" t="s">
        <v>399</v>
      </c>
      <c r="B370" t="s">
        <v>1903</v>
      </c>
      <c r="C370" t="s">
        <v>62</v>
      </c>
      <c r="D370" t="s">
        <v>15</v>
      </c>
      <c r="E370" t="s">
        <v>36</v>
      </c>
      <c r="F370" t="s">
        <v>28</v>
      </c>
      <c r="G370" t="s">
        <v>18</v>
      </c>
      <c r="H370">
        <v>32</v>
      </c>
      <c r="I370" s="1">
        <v>43936</v>
      </c>
      <c r="J370" s="9">
        <f>DAY(TBL_Employees[[#This Row],[Hire Date]])</f>
        <v>15</v>
      </c>
      <c r="K370" s="9">
        <f>MONTH(TBL_Employees[[#This Row],[Hire Date]])</f>
        <v>4</v>
      </c>
      <c r="L370" s="9" t="str">
        <f>_xlfn.SWITCH(TBL_Employees[[#This Row],[Month]],1,"JAN",2,"FEB",3,"MAR",4,"APR",5,"MAY",6,"JUN",7,"JUL",8,"AUG",9,"SEP",10,"OCT",11,"NOV",12,"DES")</f>
        <v>APR</v>
      </c>
      <c r="M370" s="11">
        <f>YEAR(TBL_Employees[[#This Row],[Hire Date]])</f>
        <v>2020</v>
      </c>
      <c r="N370" s="2">
        <v>126671</v>
      </c>
      <c r="O370" s="2" t="str">
        <f>_xlfn.SWITCH(TRUE(),TBL_Employees[[#This Row],[Annual Salary]]&gt;140000,"HIGH INCOME",AND(TBL_Employees[[#This Row],[Annual Salary]]&gt;=70000,TBL_Employees[[#This Row],[Annual Salary]]&lt;=140000),"MIDDLE INCOME",TBL_Employees[[#This Row],[Annual Salary]]&lt;70000,"LOW INCOME")</f>
        <v>MIDDLE INCOME</v>
      </c>
      <c r="P370" s="3">
        <v>0.09</v>
      </c>
      <c r="Q370" s="13">
        <f>TBL_Employees[[#This Row],[Bonus %]]*TBL_Employees[[#This Row],[Annual Salary]]</f>
        <v>11400.39</v>
      </c>
      <c r="R370" t="s">
        <v>19</v>
      </c>
      <c r="S370" t="s">
        <v>45</v>
      </c>
      <c r="T370" s="1" t="s">
        <v>21</v>
      </c>
      <c r="U370" s="1" t="str">
        <f>IF(TBL_Employees[[#This Row],[Exit Date]]="","Employed","Resign")</f>
        <v>Employed</v>
      </c>
    </row>
    <row r="371" spans="1:21" x14ac:dyDescent="0.25">
      <c r="A371" t="s">
        <v>1906</v>
      </c>
      <c r="B371" t="s">
        <v>1907</v>
      </c>
      <c r="C371" t="s">
        <v>64</v>
      </c>
      <c r="D371" t="s">
        <v>15</v>
      </c>
      <c r="E371" t="s">
        <v>36</v>
      </c>
      <c r="F371" t="s">
        <v>28</v>
      </c>
      <c r="G371" t="s">
        <v>51</v>
      </c>
      <c r="H371">
        <v>39</v>
      </c>
      <c r="I371" s="1">
        <v>39708</v>
      </c>
      <c r="J371" s="9">
        <f>DAY(TBL_Employees[[#This Row],[Hire Date]])</f>
        <v>17</v>
      </c>
      <c r="K371" s="9">
        <f>MONTH(TBL_Employees[[#This Row],[Hire Date]])</f>
        <v>9</v>
      </c>
      <c r="L371" s="9" t="str">
        <f>_xlfn.SWITCH(TBL_Employees[[#This Row],[Month]],1,"JAN",2,"FEB",3,"MAR",4,"APR",5,"MAY",6,"JUN",7,"JUL",8,"AUG",9,"SEP",10,"OCT",11,"NOV",12,"DES")</f>
        <v>SEP</v>
      </c>
      <c r="M371" s="11">
        <f>YEAR(TBL_Employees[[#This Row],[Hire Date]])</f>
        <v>2008</v>
      </c>
      <c r="N371" s="2">
        <v>62861</v>
      </c>
      <c r="O371" s="2" t="str">
        <f>_xlfn.SWITCH(TRUE(),TBL_Employees[[#This Row],[Annual Salary]]&gt;140000,"HIGH INCOME",AND(TBL_Employees[[#This Row],[Annual Salary]]&gt;=70000,TBL_Employees[[#This Row],[Annual Salary]]&lt;=140000),"MIDDLE INCOME",TBL_Employees[[#This Row],[Annual Salary]]&lt;70000,"LOW INCOME")</f>
        <v>LOW INCOME</v>
      </c>
      <c r="P371" s="3">
        <v>0</v>
      </c>
      <c r="Q371" s="13">
        <f>TBL_Employees[[#This Row],[Bonus %]]*TBL_Employees[[#This Row],[Annual Salary]]</f>
        <v>0</v>
      </c>
      <c r="R371" t="s">
        <v>19</v>
      </c>
      <c r="S371" t="s">
        <v>63</v>
      </c>
      <c r="T371" s="1" t="s">
        <v>21</v>
      </c>
      <c r="U371" s="1" t="str">
        <f>IF(TBL_Employees[[#This Row],[Exit Date]]="","Employed","Resign")</f>
        <v>Employed</v>
      </c>
    </row>
    <row r="372" spans="1:21" x14ac:dyDescent="0.25">
      <c r="A372" t="s">
        <v>1600</v>
      </c>
      <c r="B372" t="s">
        <v>1916</v>
      </c>
      <c r="C372" t="s">
        <v>62</v>
      </c>
      <c r="D372" t="s">
        <v>15</v>
      </c>
      <c r="E372" t="s">
        <v>36</v>
      </c>
      <c r="F372" t="s">
        <v>28</v>
      </c>
      <c r="G372" t="s">
        <v>24</v>
      </c>
      <c r="H372">
        <v>52</v>
      </c>
      <c r="I372" s="1">
        <v>36523</v>
      </c>
      <c r="J372" s="9">
        <f>DAY(TBL_Employees[[#This Row],[Hire Date]])</f>
        <v>29</v>
      </c>
      <c r="K372" s="9">
        <f>MONTH(TBL_Employees[[#This Row],[Hire Date]])</f>
        <v>12</v>
      </c>
      <c r="L372" s="9" t="str">
        <f>_xlfn.SWITCH(TBL_Employees[[#This Row],[Month]],1,"JAN",2,"FEB",3,"MAR",4,"APR",5,"MAY",6,"JUN",7,"JUL",8,"AUG",9,"SEP",10,"OCT",11,"NOV",12,"DES")</f>
        <v>DES</v>
      </c>
      <c r="M372" s="11">
        <f>YEAR(TBL_Employees[[#This Row],[Hire Date]])</f>
        <v>1999</v>
      </c>
      <c r="N372" s="2">
        <v>116527</v>
      </c>
      <c r="O372" s="2" t="str">
        <f>_xlfn.SWITCH(TRUE(),TBL_Employees[[#This Row],[Annual Salary]]&gt;140000,"HIGH INCOME",AND(TBL_Employees[[#This Row],[Annual Salary]]&gt;=70000,TBL_Employees[[#This Row],[Annual Salary]]&lt;=140000),"MIDDLE INCOME",TBL_Employees[[#This Row],[Annual Salary]]&lt;70000,"LOW INCOME")</f>
        <v>MIDDLE INCOME</v>
      </c>
      <c r="P372" s="3">
        <v>7.0000000000000007E-2</v>
      </c>
      <c r="Q372" s="13">
        <f>TBL_Employees[[#This Row],[Bonus %]]*TBL_Employees[[#This Row],[Annual Salary]]</f>
        <v>8156.89</v>
      </c>
      <c r="R372" t="s">
        <v>19</v>
      </c>
      <c r="S372" t="s">
        <v>39</v>
      </c>
      <c r="T372" s="1" t="s">
        <v>21</v>
      </c>
      <c r="U372" s="1" t="str">
        <f>IF(TBL_Employees[[#This Row],[Exit Date]]="","Employed","Resign")</f>
        <v>Employed</v>
      </c>
    </row>
    <row r="373" spans="1:21" x14ac:dyDescent="0.25">
      <c r="A373" t="s">
        <v>519</v>
      </c>
      <c r="B373" t="s">
        <v>1958</v>
      </c>
      <c r="C373" t="s">
        <v>40</v>
      </c>
      <c r="D373" t="s">
        <v>15</v>
      </c>
      <c r="E373" t="s">
        <v>32</v>
      </c>
      <c r="F373" t="s">
        <v>28</v>
      </c>
      <c r="G373" t="s">
        <v>24</v>
      </c>
      <c r="H373">
        <v>60</v>
      </c>
      <c r="I373" s="1">
        <v>42891</v>
      </c>
      <c r="J373" s="9">
        <f>DAY(TBL_Employees[[#This Row],[Hire Date]])</f>
        <v>5</v>
      </c>
      <c r="K373" s="9">
        <f>MONTH(TBL_Employees[[#This Row],[Hire Date]])</f>
        <v>6</v>
      </c>
      <c r="L373" s="9" t="str">
        <f>_xlfn.SWITCH(TBL_Employees[[#This Row],[Month]],1,"JAN",2,"FEB",3,"MAR",4,"APR",5,"MAY",6,"JUN",7,"JUL",8,"AUG",9,"SEP",10,"OCT",11,"NOV",12,"DES")</f>
        <v>JUN</v>
      </c>
      <c r="M373" s="11">
        <f>YEAR(TBL_Employees[[#This Row],[Hire Date]])</f>
        <v>2017</v>
      </c>
      <c r="N373" s="2">
        <v>158898</v>
      </c>
      <c r="O373" s="2" t="str">
        <f>_xlfn.SWITCH(TRUE(),TBL_Employees[[#This Row],[Annual Salary]]&gt;140000,"HIGH INCOME",AND(TBL_Employees[[#This Row],[Annual Salary]]&gt;=70000,TBL_Employees[[#This Row],[Annual Salary]]&lt;=140000),"MIDDLE INCOME",TBL_Employees[[#This Row],[Annual Salary]]&lt;70000,"LOW INCOME")</f>
        <v>HIGH INCOME</v>
      </c>
      <c r="P373" s="3">
        <v>0.18</v>
      </c>
      <c r="Q373" s="13">
        <f>TBL_Employees[[#This Row],[Bonus %]]*TBL_Employees[[#This Row],[Annual Salary]]</f>
        <v>28601.64</v>
      </c>
      <c r="R373" t="s">
        <v>19</v>
      </c>
      <c r="S373" t="s">
        <v>45</v>
      </c>
      <c r="T373" s="1" t="s">
        <v>21</v>
      </c>
      <c r="U373" s="1" t="str">
        <f>IF(TBL_Employees[[#This Row],[Exit Date]]="","Employed","Resign")</f>
        <v>Employed</v>
      </c>
    </row>
    <row r="374" spans="1:21" x14ac:dyDescent="0.25">
      <c r="A374" t="s">
        <v>1975</v>
      </c>
      <c r="B374" t="s">
        <v>1976</v>
      </c>
      <c r="C374" t="s">
        <v>68</v>
      </c>
      <c r="D374" t="s">
        <v>15</v>
      </c>
      <c r="E374" t="s">
        <v>44</v>
      </c>
      <c r="F374" t="s">
        <v>17</v>
      </c>
      <c r="G374" t="s">
        <v>24</v>
      </c>
      <c r="H374">
        <v>44</v>
      </c>
      <c r="I374" s="1">
        <v>40329</v>
      </c>
      <c r="J374" s="9">
        <f>DAY(TBL_Employees[[#This Row],[Hire Date]])</f>
        <v>31</v>
      </c>
      <c r="K374" s="9">
        <f>MONTH(TBL_Employees[[#This Row],[Hire Date]])</f>
        <v>5</v>
      </c>
      <c r="L374" s="9" t="str">
        <f>_xlfn.SWITCH(TBL_Employees[[#This Row],[Month]],1,"JAN",2,"FEB",3,"MAR",4,"APR",5,"MAY",6,"JUN",7,"JUL",8,"AUG",9,"SEP",10,"OCT",11,"NOV",12,"DES")</f>
        <v>MAY</v>
      </c>
      <c r="M374" s="11">
        <f>YEAR(TBL_Employees[[#This Row],[Hire Date]])</f>
        <v>2010</v>
      </c>
      <c r="N374" s="2">
        <v>47387</v>
      </c>
      <c r="O374" s="2" t="str">
        <f>_xlfn.SWITCH(TRUE(),TBL_Employees[[#This Row],[Annual Salary]]&gt;140000,"HIGH INCOME",AND(TBL_Employees[[#This Row],[Annual Salary]]&gt;=70000,TBL_Employees[[#This Row],[Annual Salary]]&lt;=140000),"MIDDLE INCOME",TBL_Employees[[#This Row],[Annual Salary]]&lt;70000,"LOW INCOME")</f>
        <v>LOW INCOME</v>
      </c>
      <c r="P374" s="3">
        <v>0</v>
      </c>
      <c r="Q374" s="13">
        <f>TBL_Employees[[#This Row],[Bonus %]]*TBL_Employees[[#This Row],[Annual Salary]]</f>
        <v>0</v>
      </c>
      <c r="R374" t="s">
        <v>33</v>
      </c>
      <c r="S374" t="s">
        <v>34</v>
      </c>
      <c r="T374" s="1">
        <v>43108</v>
      </c>
      <c r="U374" s="1" t="str">
        <f>IF(TBL_Employees[[#This Row],[Exit Date]]="","Employed","Resign")</f>
        <v>Resign</v>
      </c>
    </row>
    <row r="375" spans="1:21" x14ac:dyDescent="0.25">
      <c r="A375" t="s">
        <v>1979</v>
      </c>
      <c r="B375" t="s">
        <v>1980</v>
      </c>
      <c r="C375" t="s">
        <v>42</v>
      </c>
      <c r="D375" t="s">
        <v>15</v>
      </c>
      <c r="E375" t="s">
        <v>44</v>
      </c>
      <c r="F375" t="s">
        <v>17</v>
      </c>
      <c r="G375" t="s">
        <v>24</v>
      </c>
      <c r="H375">
        <v>33</v>
      </c>
      <c r="I375" s="1">
        <v>40936</v>
      </c>
      <c r="J375" s="9">
        <f>DAY(TBL_Employees[[#This Row],[Hire Date]])</f>
        <v>28</v>
      </c>
      <c r="K375" s="9">
        <f>MONTH(TBL_Employees[[#This Row],[Hire Date]])</f>
        <v>1</v>
      </c>
      <c r="L375" s="9" t="str">
        <f>_xlfn.SWITCH(TBL_Employees[[#This Row],[Month]],1,"JAN",2,"FEB",3,"MAR",4,"APR",5,"MAY",6,"JUN",7,"JUL",8,"AUG",9,"SEP",10,"OCT",11,"NOV",12,"DES")</f>
        <v>JAN</v>
      </c>
      <c r="M375" s="11">
        <f>YEAR(TBL_Employees[[#This Row],[Hire Date]])</f>
        <v>2012</v>
      </c>
      <c r="N375" s="2">
        <v>95960</v>
      </c>
      <c r="O375" s="2" t="str">
        <f>_xlfn.SWITCH(TRUE(),TBL_Employees[[#This Row],[Annual Salary]]&gt;140000,"HIGH INCOME",AND(TBL_Employees[[#This Row],[Annual Salary]]&gt;=70000,TBL_Employees[[#This Row],[Annual Salary]]&lt;=140000),"MIDDLE INCOME",TBL_Employees[[#This Row],[Annual Salary]]&lt;70000,"LOW INCOME")</f>
        <v>MIDDLE INCOME</v>
      </c>
      <c r="P375" s="3">
        <v>0</v>
      </c>
      <c r="Q375" s="13">
        <f>TBL_Employees[[#This Row],[Bonus %]]*TBL_Employees[[#This Row],[Annual Salary]]</f>
        <v>0</v>
      </c>
      <c r="R375" t="s">
        <v>33</v>
      </c>
      <c r="S375" t="s">
        <v>34</v>
      </c>
      <c r="T375" s="1" t="s">
        <v>21</v>
      </c>
      <c r="U375" s="1" t="str">
        <f>IF(TBL_Employees[[#This Row],[Exit Date]]="","Employed","Resign")</f>
        <v>Employed</v>
      </c>
    </row>
    <row r="376" spans="1:21" x14ac:dyDescent="0.25">
      <c r="A376" t="s">
        <v>174</v>
      </c>
      <c r="B376" t="s">
        <v>424</v>
      </c>
      <c r="C376" t="s">
        <v>61</v>
      </c>
      <c r="D376" t="s">
        <v>23</v>
      </c>
      <c r="E376" t="s">
        <v>36</v>
      </c>
      <c r="F376" t="s">
        <v>17</v>
      </c>
      <c r="G376" t="s">
        <v>24</v>
      </c>
      <c r="H376">
        <v>36</v>
      </c>
      <c r="I376" s="1">
        <v>39855</v>
      </c>
      <c r="J376" s="9">
        <f>DAY(TBL_Employees[[#This Row],[Hire Date]])</f>
        <v>11</v>
      </c>
      <c r="K376" s="9">
        <f>MONTH(TBL_Employees[[#This Row],[Hire Date]])</f>
        <v>2</v>
      </c>
      <c r="L376" s="9" t="str">
        <f>_xlfn.SWITCH(TBL_Employees[[#This Row],[Month]],1,"JAN",2,"FEB",3,"MAR",4,"APR",5,"MAY",6,"JUN",7,"JUL",8,"AUG",9,"SEP",10,"OCT",11,"NOV",12,"DES")</f>
        <v>FEB</v>
      </c>
      <c r="M376" s="11">
        <f>YEAR(TBL_Employees[[#This Row],[Hire Date]])</f>
        <v>2009</v>
      </c>
      <c r="N376" s="2">
        <v>157333</v>
      </c>
      <c r="O376" s="2" t="str">
        <f>_xlfn.SWITCH(TRUE(),TBL_Employees[[#This Row],[Annual Salary]]&gt;140000,"HIGH INCOME",AND(TBL_Employees[[#This Row],[Annual Salary]]&gt;=70000,TBL_Employees[[#This Row],[Annual Salary]]&lt;=140000),"MIDDLE INCOME",TBL_Employees[[#This Row],[Annual Salary]]&lt;70000,"LOW INCOME")</f>
        <v>HIGH INCOME</v>
      </c>
      <c r="P376" s="3">
        <v>0.15</v>
      </c>
      <c r="Q376" s="13">
        <f>TBL_Employees[[#This Row],[Bonus %]]*TBL_Employees[[#This Row],[Annual Salary]]</f>
        <v>23599.95</v>
      </c>
      <c r="R376" t="s">
        <v>19</v>
      </c>
      <c r="S376" t="s">
        <v>45</v>
      </c>
      <c r="T376" s="1" t="s">
        <v>21</v>
      </c>
      <c r="U376" s="1" t="str">
        <f>IF(TBL_Employees[[#This Row],[Exit Date]]="","Employed","Resign")</f>
        <v>Employed</v>
      </c>
    </row>
    <row r="377" spans="1:21" x14ac:dyDescent="0.25">
      <c r="A377" t="s">
        <v>46</v>
      </c>
      <c r="B377" t="s">
        <v>427</v>
      </c>
      <c r="C377" t="s">
        <v>62</v>
      </c>
      <c r="D377" t="s">
        <v>23</v>
      </c>
      <c r="E377" t="s">
        <v>36</v>
      </c>
      <c r="F377" t="s">
        <v>28</v>
      </c>
      <c r="G377" t="s">
        <v>18</v>
      </c>
      <c r="H377">
        <v>59</v>
      </c>
      <c r="I377" s="1">
        <v>36233</v>
      </c>
      <c r="J377" s="9">
        <f>DAY(TBL_Employees[[#This Row],[Hire Date]])</f>
        <v>14</v>
      </c>
      <c r="K377" s="9">
        <f>MONTH(TBL_Employees[[#This Row],[Hire Date]])</f>
        <v>3</v>
      </c>
      <c r="L377" s="9" t="str">
        <f>_xlfn.SWITCH(TBL_Employees[[#This Row],[Month]],1,"JAN",2,"FEB",3,"MAR",4,"APR",5,"MAY",6,"JUN",7,"JUL",8,"AUG",9,"SEP",10,"OCT",11,"NOV",12,"DES")</f>
        <v>MAR</v>
      </c>
      <c r="M377" s="11">
        <f>YEAR(TBL_Employees[[#This Row],[Hire Date]])</f>
        <v>1999</v>
      </c>
      <c r="N377" s="2">
        <v>105086</v>
      </c>
      <c r="O377" s="2" t="str">
        <f>_xlfn.SWITCH(TRUE(),TBL_Employees[[#This Row],[Annual Salary]]&gt;140000,"HIGH INCOME",AND(TBL_Employees[[#This Row],[Annual Salary]]&gt;=70000,TBL_Employees[[#This Row],[Annual Salary]]&lt;=140000),"MIDDLE INCOME",TBL_Employees[[#This Row],[Annual Salary]]&lt;70000,"LOW INCOME")</f>
        <v>MIDDLE INCOME</v>
      </c>
      <c r="P377" s="3">
        <v>0.09</v>
      </c>
      <c r="Q377" s="13">
        <f>TBL_Employees[[#This Row],[Bonus %]]*TBL_Employees[[#This Row],[Annual Salary]]</f>
        <v>9457.74</v>
      </c>
      <c r="R377" t="s">
        <v>19</v>
      </c>
      <c r="S377" t="s">
        <v>25</v>
      </c>
      <c r="T377" s="1" t="s">
        <v>21</v>
      </c>
      <c r="U377" s="1" t="str">
        <f>IF(TBL_Employees[[#This Row],[Exit Date]]="","Employed","Resign")</f>
        <v>Employed</v>
      </c>
    </row>
    <row r="378" spans="1:21" x14ac:dyDescent="0.25">
      <c r="A378" t="s">
        <v>448</v>
      </c>
      <c r="B378" t="s">
        <v>449</v>
      </c>
      <c r="C378" t="s">
        <v>40</v>
      </c>
      <c r="D378" t="s">
        <v>23</v>
      </c>
      <c r="E378" t="s">
        <v>44</v>
      </c>
      <c r="F378" t="s">
        <v>28</v>
      </c>
      <c r="G378" t="s">
        <v>47</v>
      </c>
      <c r="H378">
        <v>41</v>
      </c>
      <c r="I378" s="1">
        <v>42111</v>
      </c>
      <c r="J378" s="9">
        <f>DAY(TBL_Employees[[#This Row],[Hire Date]])</f>
        <v>17</v>
      </c>
      <c r="K378" s="9">
        <f>MONTH(TBL_Employees[[#This Row],[Hire Date]])</f>
        <v>4</v>
      </c>
      <c r="L378" s="9" t="str">
        <f>_xlfn.SWITCH(TBL_Employees[[#This Row],[Month]],1,"JAN",2,"FEB",3,"MAR",4,"APR",5,"MAY",6,"JUN",7,"JUL",8,"AUG",9,"SEP",10,"OCT",11,"NOV",12,"DES")</f>
        <v>APR</v>
      </c>
      <c r="M378" s="11">
        <f>YEAR(TBL_Employees[[#This Row],[Hire Date]])</f>
        <v>2015</v>
      </c>
      <c r="N378" s="2">
        <v>152239</v>
      </c>
      <c r="O378" s="2" t="str">
        <f>_xlfn.SWITCH(TRUE(),TBL_Employees[[#This Row],[Annual Salary]]&gt;140000,"HIGH INCOME",AND(TBL_Employees[[#This Row],[Annual Salary]]&gt;=70000,TBL_Employees[[#This Row],[Annual Salary]]&lt;=140000),"MIDDLE INCOME",TBL_Employees[[#This Row],[Annual Salary]]&lt;70000,"LOW INCOME")</f>
        <v>HIGH INCOME</v>
      </c>
      <c r="P378" s="3">
        <v>0.23</v>
      </c>
      <c r="Q378" s="13">
        <f>TBL_Employees[[#This Row],[Bonus %]]*TBL_Employees[[#This Row],[Annual Salary]]</f>
        <v>35014.97</v>
      </c>
      <c r="R378" t="s">
        <v>19</v>
      </c>
      <c r="S378" t="s">
        <v>29</v>
      </c>
      <c r="T378" s="1" t="s">
        <v>21</v>
      </c>
      <c r="U378" s="1" t="str">
        <f>IF(TBL_Employees[[#This Row],[Exit Date]]="","Employed","Resign")</f>
        <v>Employed</v>
      </c>
    </row>
    <row r="379" spans="1:21" x14ac:dyDescent="0.25">
      <c r="A379" t="s">
        <v>333</v>
      </c>
      <c r="B379" t="s">
        <v>472</v>
      </c>
      <c r="C379" t="s">
        <v>77</v>
      </c>
      <c r="D379" t="s">
        <v>23</v>
      </c>
      <c r="E379" t="s">
        <v>44</v>
      </c>
      <c r="F379" t="s">
        <v>28</v>
      </c>
      <c r="G379" t="s">
        <v>24</v>
      </c>
      <c r="H379">
        <v>30</v>
      </c>
      <c r="I379" s="1">
        <v>42884</v>
      </c>
      <c r="J379" s="9">
        <f>DAY(TBL_Employees[[#This Row],[Hire Date]])</f>
        <v>29</v>
      </c>
      <c r="K379" s="9">
        <f>MONTH(TBL_Employees[[#This Row],[Hire Date]])</f>
        <v>5</v>
      </c>
      <c r="L379" s="9" t="str">
        <f>_xlfn.SWITCH(TBL_Employees[[#This Row],[Month]],1,"JAN",2,"FEB",3,"MAR",4,"APR",5,"MAY",6,"JUN",7,"JUL",8,"AUG",9,"SEP",10,"OCT",11,"NOV",12,"DES")</f>
        <v>MAY</v>
      </c>
      <c r="M379" s="11">
        <f>YEAR(TBL_Employees[[#This Row],[Hire Date]])</f>
        <v>2017</v>
      </c>
      <c r="N379" s="2">
        <v>86317</v>
      </c>
      <c r="O379" s="2" t="str">
        <f>_xlfn.SWITCH(TRUE(),TBL_Employees[[#This Row],[Annual Salary]]&gt;140000,"HIGH INCOME",AND(TBL_Employees[[#This Row],[Annual Salary]]&gt;=70000,TBL_Employees[[#This Row],[Annual Salary]]&lt;=140000),"MIDDLE INCOME",TBL_Employees[[#This Row],[Annual Salary]]&lt;70000,"LOW INCOME")</f>
        <v>MIDDLE INCOME</v>
      </c>
      <c r="P379" s="3">
        <v>0</v>
      </c>
      <c r="Q379" s="13">
        <f>TBL_Employees[[#This Row],[Bonus %]]*TBL_Employees[[#This Row],[Annual Salary]]</f>
        <v>0</v>
      </c>
      <c r="R379" t="s">
        <v>33</v>
      </c>
      <c r="S379" t="s">
        <v>34</v>
      </c>
      <c r="T379" s="1">
        <v>42932</v>
      </c>
      <c r="U379" s="1" t="str">
        <f>IF(TBL_Employees[[#This Row],[Exit Date]]="","Employed","Resign")</f>
        <v>Resign</v>
      </c>
    </row>
    <row r="380" spans="1:21" x14ac:dyDescent="0.25">
      <c r="A380" t="s">
        <v>488</v>
      </c>
      <c r="B380" t="s">
        <v>489</v>
      </c>
      <c r="C380" t="s">
        <v>22</v>
      </c>
      <c r="D380" t="s">
        <v>23</v>
      </c>
      <c r="E380" t="s">
        <v>16</v>
      </c>
      <c r="F380" t="s">
        <v>17</v>
      </c>
      <c r="G380" t="s">
        <v>18</v>
      </c>
      <c r="H380">
        <v>64</v>
      </c>
      <c r="I380" s="1">
        <v>37184</v>
      </c>
      <c r="J380" s="9">
        <f>DAY(TBL_Employees[[#This Row],[Hire Date]])</f>
        <v>20</v>
      </c>
      <c r="K380" s="9">
        <f>MONTH(TBL_Employees[[#This Row],[Hire Date]])</f>
        <v>10</v>
      </c>
      <c r="L380" s="9" t="str">
        <f>_xlfn.SWITCH(TBL_Employees[[#This Row],[Month]],1,"JAN",2,"FEB",3,"MAR",4,"APR",5,"MAY",6,"JUN",7,"JUL",8,"AUG",9,"SEP",10,"OCT",11,"NOV",12,"DES")</f>
        <v>OCT</v>
      </c>
      <c r="M380" s="11">
        <f>YEAR(TBL_Employees[[#This Row],[Hire Date]])</f>
        <v>2001</v>
      </c>
      <c r="N380" s="2">
        <v>64057</v>
      </c>
      <c r="O380" s="2" t="str">
        <f>_xlfn.SWITCH(TRUE(),TBL_Employees[[#This Row],[Annual Salary]]&gt;140000,"HIGH INCOME",AND(TBL_Employees[[#This Row],[Annual Salary]]&gt;=70000,TBL_Employees[[#This Row],[Annual Salary]]&lt;=140000),"MIDDLE INCOME",TBL_Employees[[#This Row],[Annual Salary]]&lt;70000,"LOW INCOME")</f>
        <v>LOW INCOME</v>
      </c>
      <c r="P380" s="3">
        <v>0</v>
      </c>
      <c r="Q380" s="13">
        <f>TBL_Employees[[#This Row],[Bonus %]]*TBL_Employees[[#This Row],[Annual Salary]]</f>
        <v>0</v>
      </c>
      <c r="R380" t="s">
        <v>19</v>
      </c>
      <c r="S380" t="s">
        <v>39</v>
      </c>
      <c r="T380" s="1" t="s">
        <v>21</v>
      </c>
      <c r="U380" s="1" t="str">
        <f>IF(TBL_Employees[[#This Row],[Exit Date]]="","Employed","Resign")</f>
        <v>Employed</v>
      </c>
    </row>
    <row r="381" spans="1:21" x14ac:dyDescent="0.25">
      <c r="A381" t="s">
        <v>503</v>
      </c>
      <c r="B381" t="s">
        <v>504</v>
      </c>
      <c r="C381" t="s">
        <v>83</v>
      </c>
      <c r="D381" t="s">
        <v>23</v>
      </c>
      <c r="E381" t="s">
        <v>36</v>
      </c>
      <c r="F381" t="s">
        <v>17</v>
      </c>
      <c r="G381" t="s">
        <v>47</v>
      </c>
      <c r="H381">
        <v>46</v>
      </c>
      <c r="I381" s="1">
        <v>39681</v>
      </c>
      <c r="J381" s="9">
        <f>DAY(TBL_Employees[[#This Row],[Hire Date]])</f>
        <v>21</v>
      </c>
      <c r="K381" s="9">
        <f>MONTH(TBL_Employees[[#This Row],[Hire Date]])</f>
        <v>8</v>
      </c>
      <c r="L381" s="9" t="str">
        <f>_xlfn.SWITCH(TBL_Employees[[#This Row],[Month]],1,"JAN",2,"FEB",3,"MAR",4,"APR",5,"MAY",6,"JUN",7,"JUL",8,"AUG",9,"SEP",10,"OCT",11,"NOV",12,"DES")</f>
        <v>AUG</v>
      </c>
      <c r="M381" s="11">
        <f>YEAR(TBL_Employees[[#This Row],[Hire Date]])</f>
        <v>2008</v>
      </c>
      <c r="N381" s="2">
        <v>59067</v>
      </c>
      <c r="O381" s="2" t="str">
        <f>_xlfn.SWITCH(TRUE(),TBL_Employees[[#This Row],[Annual Salary]]&gt;140000,"HIGH INCOME",AND(TBL_Employees[[#This Row],[Annual Salary]]&gt;=70000,TBL_Employees[[#This Row],[Annual Salary]]&lt;=140000),"MIDDLE INCOME",TBL_Employees[[#This Row],[Annual Salary]]&lt;70000,"LOW INCOME")</f>
        <v>LOW INCOME</v>
      </c>
      <c r="P381" s="3">
        <v>0</v>
      </c>
      <c r="Q381" s="13">
        <f>TBL_Employees[[#This Row],[Bonus %]]*TBL_Employees[[#This Row],[Annual Salary]]</f>
        <v>0</v>
      </c>
      <c r="R381" t="s">
        <v>19</v>
      </c>
      <c r="S381" t="s">
        <v>45</v>
      </c>
      <c r="T381" s="1" t="s">
        <v>21</v>
      </c>
      <c r="U381" s="1" t="str">
        <f>IF(TBL_Employees[[#This Row],[Exit Date]]="","Employed","Resign")</f>
        <v>Employed</v>
      </c>
    </row>
    <row r="382" spans="1:21" x14ac:dyDescent="0.25">
      <c r="A382" t="s">
        <v>315</v>
      </c>
      <c r="B382" t="s">
        <v>511</v>
      </c>
      <c r="C382" t="s">
        <v>14</v>
      </c>
      <c r="D382" t="s">
        <v>23</v>
      </c>
      <c r="E382" t="s">
        <v>44</v>
      </c>
      <c r="F382" t="s">
        <v>28</v>
      </c>
      <c r="G382" t="s">
        <v>47</v>
      </c>
      <c r="H382">
        <v>45</v>
      </c>
      <c r="I382" s="1">
        <v>41493</v>
      </c>
      <c r="J382" s="9">
        <f>DAY(TBL_Employees[[#This Row],[Hire Date]])</f>
        <v>7</v>
      </c>
      <c r="K382" s="9">
        <f>MONTH(TBL_Employees[[#This Row],[Hire Date]])</f>
        <v>8</v>
      </c>
      <c r="L382" s="9" t="str">
        <f>_xlfn.SWITCH(TBL_Employees[[#This Row],[Month]],1,"JAN",2,"FEB",3,"MAR",4,"APR",5,"MAY",6,"JUN",7,"JUL",8,"AUG",9,"SEP",10,"OCT",11,"NOV",12,"DES")</f>
        <v>AUG</v>
      </c>
      <c r="M382" s="11">
        <f>YEAR(TBL_Employees[[#This Row],[Hire Date]])</f>
        <v>2013</v>
      </c>
      <c r="N382" s="2">
        <v>236946</v>
      </c>
      <c r="O382" s="2" t="str">
        <f>_xlfn.SWITCH(TRUE(),TBL_Employees[[#This Row],[Annual Salary]]&gt;140000,"HIGH INCOME",AND(TBL_Employees[[#This Row],[Annual Salary]]&gt;=70000,TBL_Employees[[#This Row],[Annual Salary]]&lt;=140000),"MIDDLE INCOME",TBL_Employees[[#This Row],[Annual Salary]]&lt;70000,"LOW INCOME")</f>
        <v>HIGH INCOME</v>
      </c>
      <c r="P382" s="3">
        <v>0.37</v>
      </c>
      <c r="Q382" s="13">
        <f>TBL_Employees[[#This Row],[Bonus %]]*TBL_Employees[[#This Row],[Annual Salary]]</f>
        <v>87670.02</v>
      </c>
      <c r="R382" t="s">
        <v>19</v>
      </c>
      <c r="S382" t="s">
        <v>63</v>
      </c>
      <c r="T382" s="1" t="s">
        <v>21</v>
      </c>
      <c r="U382" s="1" t="str">
        <f>IF(TBL_Employees[[#This Row],[Exit Date]]="","Employed","Resign")</f>
        <v>Employed</v>
      </c>
    </row>
    <row r="383" spans="1:21" x14ac:dyDescent="0.25">
      <c r="A383" t="s">
        <v>375</v>
      </c>
      <c r="B383" t="s">
        <v>515</v>
      </c>
      <c r="C383" t="s">
        <v>22</v>
      </c>
      <c r="D383" t="s">
        <v>23</v>
      </c>
      <c r="E383" t="s">
        <v>44</v>
      </c>
      <c r="F383" t="s">
        <v>17</v>
      </c>
      <c r="G383" t="s">
        <v>18</v>
      </c>
      <c r="H383">
        <v>41</v>
      </c>
      <c r="I383" s="1">
        <v>40109</v>
      </c>
      <c r="J383" s="9">
        <f>DAY(TBL_Employees[[#This Row],[Hire Date]])</f>
        <v>23</v>
      </c>
      <c r="K383" s="9">
        <f>MONTH(TBL_Employees[[#This Row],[Hire Date]])</f>
        <v>10</v>
      </c>
      <c r="L383" s="9" t="str">
        <f>_xlfn.SWITCH(TBL_Employees[[#This Row],[Month]],1,"JAN",2,"FEB",3,"MAR",4,"APR",5,"MAY",6,"JUN",7,"JUL",8,"AUG",9,"SEP",10,"OCT",11,"NOV",12,"DES")</f>
        <v>OCT</v>
      </c>
      <c r="M383" s="11">
        <f>YEAR(TBL_Employees[[#This Row],[Hire Date]])</f>
        <v>2009</v>
      </c>
      <c r="N383" s="2">
        <v>54415</v>
      </c>
      <c r="O383" s="2" t="str">
        <f>_xlfn.SWITCH(TRUE(),TBL_Employees[[#This Row],[Annual Salary]]&gt;140000,"HIGH INCOME",AND(TBL_Employees[[#This Row],[Annual Salary]]&gt;=70000,TBL_Employees[[#This Row],[Annual Salary]]&lt;=140000),"MIDDLE INCOME",TBL_Employees[[#This Row],[Annual Salary]]&lt;70000,"LOW INCOME")</f>
        <v>LOW INCOME</v>
      </c>
      <c r="P383" s="3">
        <v>0</v>
      </c>
      <c r="Q383" s="13">
        <f>TBL_Employees[[#This Row],[Bonus %]]*TBL_Employees[[#This Row],[Annual Salary]]</f>
        <v>0</v>
      </c>
      <c r="R383" t="s">
        <v>19</v>
      </c>
      <c r="S383" t="s">
        <v>63</v>
      </c>
      <c r="T383" s="1">
        <v>41661</v>
      </c>
      <c r="U383" s="1" t="str">
        <f>IF(TBL_Employees[[#This Row],[Exit Date]]="","Employed","Resign")</f>
        <v>Resign</v>
      </c>
    </row>
    <row r="384" spans="1:21" x14ac:dyDescent="0.25">
      <c r="A384" t="s">
        <v>547</v>
      </c>
      <c r="B384" t="s">
        <v>548</v>
      </c>
      <c r="C384" t="s">
        <v>83</v>
      </c>
      <c r="D384" t="s">
        <v>23</v>
      </c>
      <c r="E384" t="s">
        <v>36</v>
      </c>
      <c r="F384" t="s">
        <v>17</v>
      </c>
      <c r="G384" t="s">
        <v>24</v>
      </c>
      <c r="H384">
        <v>45</v>
      </c>
      <c r="I384" s="1">
        <v>37972</v>
      </c>
      <c r="J384" s="9">
        <f>DAY(TBL_Employees[[#This Row],[Hire Date]])</f>
        <v>17</v>
      </c>
      <c r="K384" s="9">
        <f>MONTH(TBL_Employees[[#This Row],[Hire Date]])</f>
        <v>12</v>
      </c>
      <c r="L384" s="9" t="str">
        <f>_xlfn.SWITCH(TBL_Employees[[#This Row],[Month]],1,"JAN",2,"FEB",3,"MAR",4,"APR",5,"MAY",6,"JUN",7,"JUL",8,"AUG",9,"SEP",10,"OCT",11,"NOV",12,"DES")</f>
        <v>DES</v>
      </c>
      <c r="M384" s="11">
        <f>YEAR(TBL_Employees[[#This Row],[Hire Date]])</f>
        <v>2003</v>
      </c>
      <c r="N384" s="2">
        <v>48345</v>
      </c>
      <c r="O384" s="2" t="str">
        <f>_xlfn.SWITCH(TRUE(),TBL_Employees[[#This Row],[Annual Salary]]&gt;140000,"HIGH INCOME",AND(TBL_Employees[[#This Row],[Annual Salary]]&gt;=70000,TBL_Employees[[#This Row],[Annual Salary]]&lt;=140000),"MIDDLE INCOME",TBL_Employees[[#This Row],[Annual Salary]]&lt;70000,"LOW INCOME")</f>
        <v>LOW INCOME</v>
      </c>
      <c r="P384" s="3">
        <v>0</v>
      </c>
      <c r="Q384" s="13">
        <f>TBL_Employees[[#This Row],[Bonus %]]*TBL_Employees[[#This Row],[Annual Salary]]</f>
        <v>0</v>
      </c>
      <c r="R384" t="s">
        <v>33</v>
      </c>
      <c r="S384" t="s">
        <v>34</v>
      </c>
      <c r="T384" s="1" t="s">
        <v>21</v>
      </c>
      <c r="U384" s="1" t="str">
        <f>IF(TBL_Employees[[#This Row],[Exit Date]]="","Employed","Resign")</f>
        <v>Employed</v>
      </c>
    </row>
    <row r="385" spans="1:21" x14ac:dyDescent="0.25">
      <c r="A385" t="s">
        <v>549</v>
      </c>
      <c r="B385" t="s">
        <v>550</v>
      </c>
      <c r="C385" t="s">
        <v>40</v>
      </c>
      <c r="D385" t="s">
        <v>23</v>
      </c>
      <c r="E385" t="s">
        <v>36</v>
      </c>
      <c r="F385" t="s">
        <v>28</v>
      </c>
      <c r="G385" t="s">
        <v>24</v>
      </c>
      <c r="H385">
        <v>42</v>
      </c>
      <c r="I385" s="1">
        <v>41655</v>
      </c>
      <c r="J385" s="9">
        <f>DAY(TBL_Employees[[#This Row],[Hire Date]])</f>
        <v>16</v>
      </c>
      <c r="K385" s="9">
        <f>MONTH(TBL_Employees[[#This Row],[Hire Date]])</f>
        <v>1</v>
      </c>
      <c r="L385" s="9" t="str">
        <f>_xlfn.SWITCH(TBL_Employees[[#This Row],[Month]],1,"JAN",2,"FEB",3,"MAR",4,"APR",5,"MAY",6,"JUN",7,"JUL",8,"AUG",9,"SEP",10,"OCT",11,"NOV",12,"DES")</f>
        <v>JAN</v>
      </c>
      <c r="M385" s="11">
        <f>YEAR(TBL_Employees[[#This Row],[Hire Date]])</f>
        <v>2014</v>
      </c>
      <c r="N385" s="2">
        <v>152214</v>
      </c>
      <c r="O385" s="2" t="str">
        <f>_xlfn.SWITCH(TRUE(),TBL_Employees[[#This Row],[Annual Salary]]&gt;140000,"HIGH INCOME",AND(TBL_Employees[[#This Row],[Annual Salary]]&gt;=70000,TBL_Employees[[#This Row],[Annual Salary]]&lt;=140000),"MIDDLE INCOME",TBL_Employees[[#This Row],[Annual Salary]]&lt;70000,"LOW INCOME")</f>
        <v>HIGH INCOME</v>
      </c>
      <c r="P385" s="3">
        <v>0.3</v>
      </c>
      <c r="Q385" s="13">
        <f>TBL_Employees[[#This Row],[Bonus %]]*TBL_Employees[[#This Row],[Annual Salary]]</f>
        <v>45664.2</v>
      </c>
      <c r="R385" t="s">
        <v>33</v>
      </c>
      <c r="S385" t="s">
        <v>60</v>
      </c>
      <c r="T385" s="1" t="s">
        <v>21</v>
      </c>
      <c r="U385" s="1" t="str">
        <f>IF(TBL_Employees[[#This Row],[Exit Date]]="","Employed","Resign")</f>
        <v>Employed</v>
      </c>
    </row>
    <row r="386" spans="1:21" x14ac:dyDescent="0.25">
      <c r="A386" t="s">
        <v>562</v>
      </c>
      <c r="B386" t="s">
        <v>563</v>
      </c>
      <c r="C386" t="s">
        <v>77</v>
      </c>
      <c r="D386" t="s">
        <v>23</v>
      </c>
      <c r="E386" t="s">
        <v>16</v>
      </c>
      <c r="F386" t="s">
        <v>28</v>
      </c>
      <c r="G386" t="s">
        <v>24</v>
      </c>
      <c r="H386">
        <v>53</v>
      </c>
      <c r="I386" s="1">
        <v>37576</v>
      </c>
      <c r="J386" s="9">
        <f>DAY(TBL_Employees[[#This Row],[Hire Date]])</f>
        <v>16</v>
      </c>
      <c r="K386" s="9">
        <f>MONTH(TBL_Employees[[#This Row],[Hire Date]])</f>
        <v>11</v>
      </c>
      <c r="L386" s="9" t="str">
        <f>_xlfn.SWITCH(TBL_Employees[[#This Row],[Month]],1,"JAN",2,"FEB",3,"MAR",4,"APR",5,"MAY",6,"JUN",7,"JUL",8,"AUG",9,"SEP",10,"OCT",11,"NOV",12,"DES")</f>
        <v>NOV</v>
      </c>
      <c r="M386" s="11">
        <f>YEAR(TBL_Employees[[#This Row],[Hire Date]])</f>
        <v>2002</v>
      </c>
      <c r="N386" s="2">
        <v>95998</v>
      </c>
      <c r="O386" s="2" t="str">
        <f>_xlfn.SWITCH(TRUE(),TBL_Employees[[#This Row],[Annual Salary]]&gt;140000,"HIGH INCOME",AND(TBL_Employees[[#This Row],[Annual Salary]]&gt;=70000,TBL_Employees[[#This Row],[Annual Salary]]&lt;=140000),"MIDDLE INCOME",TBL_Employees[[#This Row],[Annual Salary]]&lt;70000,"LOW INCOME")</f>
        <v>MIDDLE INCOME</v>
      </c>
      <c r="P386" s="3">
        <v>0</v>
      </c>
      <c r="Q386" s="13">
        <f>TBL_Employees[[#This Row],[Bonus %]]*TBL_Employees[[#This Row],[Annual Salary]]</f>
        <v>0</v>
      </c>
      <c r="R386" t="s">
        <v>19</v>
      </c>
      <c r="S386" t="s">
        <v>63</v>
      </c>
      <c r="T386" s="1" t="s">
        <v>21</v>
      </c>
      <c r="U386" s="1" t="str">
        <f>IF(TBL_Employees[[#This Row],[Exit Date]]="","Employed","Resign")</f>
        <v>Employed</v>
      </c>
    </row>
    <row r="387" spans="1:21" x14ac:dyDescent="0.25">
      <c r="A387" t="s">
        <v>576</v>
      </c>
      <c r="B387" t="s">
        <v>577</v>
      </c>
      <c r="C387" t="s">
        <v>40</v>
      </c>
      <c r="D387" t="s">
        <v>23</v>
      </c>
      <c r="E387" t="s">
        <v>32</v>
      </c>
      <c r="F387" t="s">
        <v>17</v>
      </c>
      <c r="G387" t="s">
        <v>24</v>
      </c>
      <c r="H387">
        <v>27</v>
      </c>
      <c r="I387" s="1">
        <v>44250</v>
      </c>
      <c r="J387" s="9">
        <f>DAY(TBL_Employees[[#This Row],[Hire Date]])</f>
        <v>23</v>
      </c>
      <c r="K387" s="9">
        <f>MONTH(TBL_Employees[[#This Row],[Hire Date]])</f>
        <v>2</v>
      </c>
      <c r="L387" s="9" t="str">
        <f>_xlfn.SWITCH(TBL_Employees[[#This Row],[Month]],1,"JAN",2,"FEB",3,"MAR",4,"APR",5,"MAY",6,"JUN",7,"JUL",8,"AUG",9,"SEP",10,"OCT",11,"NOV",12,"DES")</f>
        <v>FEB</v>
      </c>
      <c r="M387" s="11">
        <f>YEAR(TBL_Employees[[#This Row],[Hire Date]])</f>
        <v>2021</v>
      </c>
      <c r="N387" s="2">
        <v>199041</v>
      </c>
      <c r="O387" s="2" t="str">
        <f>_xlfn.SWITCH(TRUE(),TBL_Employees[[#This Row],[Annual Salary]]&gt;140000,"HIGH INCOME",AND(TBL_Employees[[#This Row],[Annual Salary]]&gt;=70000,TBL_Employees[[#This Row],[Annual Salary]]&lt;=140000),"MIDDLE INCOME",TBL_Employees[[#This Row],[Annual Salary]]&lt;70000,"LOW INCOME")</f>
        <v>HIGH INCOME</v>
      </c>
      <c r="P387" s="3">
        <v>0.16</v>
      </c>
      <c r="Q387" s="13">
        <f>TBL_Employees[[#This Row],[Bonus %]]*TBL_Employees[[#This Row],[Annual Salary]]</f>
        <v>31846.560000000001</v>
      </c>
      <c r="R387" t="s">
        <v>33</v>
      </c>
      <c r="S387" t="s">
        <v>60</v>
      </c>
      <c r="T387" s="1" t="s">
        <v>21</v>
      </c>
      <c r="U387" s="1" t="str">
        <f>IF(TBL_Employees[[#This Row],[Exit Date]]="","Employed","Resign")</f>
        <v>Employed</v>
      </c>
    </row>
    <row r="388" spans="1:21" x14ac:dyDescent="0.25">
      <c r="A388" t="s">
        <v>596</v>
      </c>
      <c r="B388" t="s">
        <v>597</v>
      </c>
      <c r="C388" t="s">
        <v>40</v>
      </c>
      <c r="D388" t="s">
        <v>23</v>
      </c>
      <c r="E388" t="s">
        <v>32</v>
      </c>
      <c r="F388" t="s">
        <v>28</v>
      </c>
      <c r="G388" t="s">
        <v>18</v>
      </c>
      <c r="H388">
        <v>50</v>
      </c>
      <c r="I388" s="1">
        <v>35998</v>
      </c>
      <c r="J388" s="9">
        <f>DAY(TBL_Employees[[#This Row],[Hire Date]])</f>
        <v>22</v>
      </c>
      <c r="K388" s="9">
        <f>MONTH(TBL_Employees[[#This Row],[Hire Date]])</f>
        <v>7</v>
      </c>
      <c r="L388" s="9" t="str">
        <f>_xlfn.SWITCH(TBL_Employees[[#This Row],[Month]],1,"JAN",2,"FEB",3,"MAR",4,"APR",5,"MAY",6,"JUN",7,"JUL",8,"AUG",9,"SEP",10,"OCT",11,"NOV",12,"DES")</f>
        <v>JUL</v>
      </c>
      <c r="M388" s="11">
        <f>YEAR(TBL_Employees[[#This Row],[Hire Date]])</f>
        <v>1998</v>
      </c>
      <c r="N388" s="2">
        <v>174895</v>
      </c>
      <c r="O388" s="2" t="str">
        <f>_xlfn.SWITCH(TRUE(),TBL_Employees[[#This Row],[Annual Salary]]&gt;140000,"HIGH INCOME",AND(TBL_Employees[[#This Row],[Annual Salary]]&gt;=70000,TBL_Employees[[#This Row],[Annual Salary]]&lt;=140000),"MIDDLE INCOME",TBL_Employees[[#This Row],[Annual Salary]]&lt;70000,"LOW INCOME")</f>
        <v>HIGH INCOME</v>
      </c>
      <c r="P388" s="3">
        <v>0.15</v>
      </c>
      <c r="Q388" s="13">
        <f>TBL_Employees[[#This Row],[Bonus %]]*TBL_Employees[[#This Row],[Annual Salary]]</f>
        <v>26234.25</v>
      </c>
      <c r="R388" t="s">
        <v>19</v>
      </c>
      <c r="S388" t="s">
        <v>20</v>
      </c>
      <c r="T388" s="1" t="s">
        <v>21</v>
      </c>
      <c r="U388" s="1" t="str">
        <f>IF(TBL_Employees[[#This Row],[Exit Date]]="","Employed","Resign")</f>
        <v>Employed</v>
      </c>
    </row>
    <row r="389" spans="1:21" x14ac:dyDescent="0.25">
      <c r="A389" t="s">
        <v>624</v>
      </c>
      <c r="B389" t="s">
        <v>625</v>
      </c>
      <c r="C389" t="s">
        <v>40</v>
      </c>
      <c r="D389" t="s">
        <v>23</v>
      </c>
      <c r="E389" t="s">
        <v>36</v>
      </c>
      <c r="F389" t="s">
        <v>17</v>
      </c>
      <c r="G389" t="s">
        <v>51</v>
      </c>
      <c r="H389">
        <v>54</v>
      </c>
      <c r="I389" s="1">
        <v>43122</v>
      </c>
      <c r="J389" s="9">
        <f>DAY(TBL_Employees[[#This Row],[Hire Date]])</f>
        <v>22</v>
      </c>
      <c r="K389" s="9">
        <f>MONTH(TBL_Employees[[#This Row],[Hire Date]])</f>
        <v>1</v>
      </c>
      <c r="L389" s="9" t="str">
        <f>_xlfn.SWITCH(TBL_Employees[[#This Row],[Month]],1,"JAN",2,"FEB",3,"MAR",4,"APR",5,"MAY",6,"JUN",7,"JUL",8,"AUG",9,"SEP",10,"OCT",11,"NOV",12,"DES")</f>
        <v>JAN</v>
      </c>
      <c r="M389" s="11">
        <f>YEAR(TBL_Employees[[#This Row],[Hire Date]])</f>
        <v>2018</v>
      </c>
      <c r="N389" s="2">
        <v>176294</v>
      </c>
      <c r="O389" s="2" t="str">
        <f>_xlfn.SWITCH(TRUE(),TBL_Employees[[#This Row],[Annual Salary]]&gt;140000,"HIGH INCOME",AND(TBL_Employees[[#This Row],[Annual Salary]]&gt;=70000,TBL_Employees[[#This Row],[Annual Salary]]&lt;=140000),"MIDDLE INCOME",TBL_Employees[[#This Row],[Annual Salary]]&lt;70000,"LOW INCOME")</f>
        <v>HIGH INCOME</v>
      </c>
      <c r="P389" s="3">
        <v>0.28000000000000003</v>
      </c>
      <c r="Q389" s="13">
        <f>TBL_Employees[[#This Row],[Bonus %]]*TBL_Employees[[#This Row],[Annual Salary]]</f>
        <v>49362.320000000007</v>
      </c>
      <c r="R389" t="s">
        <v>19</v>
      </c>
      <c r="S389" t="s">
        <v>25</v>
      </c>
      <c r="T389" s="1" t="s">
        <v>21</v>
      </c>
      <c r="U389" s="1" t="str">
        <f>IF(TBL_Employees[[#This Row],[Exit Date]]="","Employed","Resign")</f>
        <v>Employed</v>
      </c>
    </row>
    <row r="390" spans="1:21" x14ac:dyDescent="0.25">
      <c r="A390" t="s">
        <v>631</v>
      </c>
      <c r="B390" t="s">
        <v>632</v>
      </c>
      <c r="C390" t="s">
        <v>14</v>
      </c>
      <c r="D390" t="s">
        <v>23</v>
      </c>
      <c r="E390" t="s">
        <v>36</v>
      </c>
      <c r="F390" t="s">
        <v>17</v>
      </c>
      <c r="G390" t="s">
        <v>24</v>
      </c>
      <c r="H390">
        <v>49</v>
      </c>
      <c r="I390" s="1">
        <v>37680</v>
      </c>
      <c r="J390" s="9">
        <f>DAY(TBL_Employees[[#This Row],[Hire Date]])</f>
        <v>28</v>
      </c>
      <c r="K390" s="9">
        <f>MONTH(TBL_Employees[[#This Row],[Hire Date]])</f>
        <v>2</v>
      </c>
      <c r="L390" s="9" t="str">
        <f>_xlfn.SWITCH(TBL_Employees[[#This Row],[Month]],1,"JAN",2,"FEB",3,"MAR",4,"APR",5,"MAY",6,"JUN",7,"JUL",8,"AUG",9,"SEP",10,"OCT",11,"NOV",12,"DES")</f>
        <v>FEB</v>
      </c>
      <c r="M390" s="11">
        <f>YEAR(TBL_Employees[[#This Row],[Hire Date]])</f>
        <v>2003</v>
      </c>
      <c r="N390" s="2">
        <v>211291</v>
      </c>
      <c r="O390" s="2" t="str">
        <f>_xlfn.SWITCH(TRUE(),TBL_Employees[[#This Row],[Annual Salary]]&gt;140000,"HIGH INCOME",AND(TBL_Employees[[#This Row],[Annual Salary]]&gt;=70000,TBL_Employees[[#This Row],[Annual Salary]]&lt;=140000),"MIDDLE INCOME",TBL_Employees[[#This Row],[Annual Salary]]&lt;70000,"LOW INCOME")</f>
        <v>HIGH INCOME</v>
      </c>
      <c r="P390" s="3">
        <v>0.37</v>
      </c>
      <c r="Q390" s="13">
        <f>TBL_Employees[[#This Row],[Bonus %]]*TBL_Employees[[#This Row],[Annual Salary]]</f>
        <v>78177.67</v>
      </c>
      <c r="R390" t="s">
        <v>33</v>
      </c>
      <c r="S390" t="s">
        <v>80</v>
      </c>
      <c r="T390" s="1" t="s">
        <v>21</v>
      </c>
      <c r="U390" s="1" t="str">
        <f>IF(TBL_Employees[[#This Row],[Exit Date]]="","Employed","Resign")</f>
        <v>Employed</v>
      </c>
    </row>
    <row r="391" spans="1:21" x14ac:dyDescent="0.25">
      <c r="A391" t="s">
        <v>641</v>
      </c>
      <c r="B391" t="s">
        <v>642</v>
      </c>
      <c r="C391" t="s">
        <v>14</v>
      </c>
      <c r="D391" t="s">
        <v>23</v>
      </c>
      <c r="E391" t="s">
        <v>32</v>
      </c>
      <c r="F391" t="s">
        <v>17</v>
      </c>
      <c r="G391" t="s">
        <v>24</v>
      </c>
      <c r="H391">
        <v>61</v>
      </c>
      <c r="I391" s="1">
        <v>42804</v>
      </c>
      <c r="J391" s="9">
        <f>DAY(TBL_Employees[[#This Row],[Hire Date]])</f>
        <v>10</v>
      </c>
      <c r="K391" s="9">
        <f>MONTH(TBL_Employees[[#This Row],[Hire Date]])</f>
        <v>3</v>
      </c>
      <c r="L391" s="9" t="str">
        <f>_xlfn.SWITCH(TBL_Employees[[#This Row],[Month]],1,"JAN",2,"FEB",3,"MAR",4,"APR",5,"MAY",6,"JUN",7,"JUL",8,"AUG",9,"SEP",10,"OCT",11,"NOV",12,"DES")</f>
        <v>MAR</v>
      </c>
      <c r="M391" s="11">
        <f>YEAR(TBL_Employees[[#This Row],[Hire Date]])</f>
        <v>2017</v>
      </c>
      <c r="N391" s="2">
        <v>196951</v>
      </c>
      <c r="O391" s="2" t="str">
        <f>_xlfn.SWITCH(TRUE(),TBL_Employees[[#This Row],[Annual Salary]]&gt;140000,"HIGH INCOME",AND(TBL_Employees[[#This Row],[Annual Salary]]&gt;=70000,TBL_Employees[[#This Row],[Annual Salary]]&lt;=140000),"MIDDLE INCOME",TBL_Employees[[#This Row],[Annual Salary]]&lt;70000,"LOW INCOME")</f>
        <v>HIGH INCOME</v>
      </c>
      <c r="P391" s="3">
        <v>0.33</v>
      </c>
      <c r="Q391" s="13">
        <f>TBL_Employees[[#This Row],[Bonus %]]*TBL_Employees[[#This Row],[Annual Salary]]</f>
        <v>64993.83</v>
      </c>
      <c r="R391" t="s">
        <v>33</v>
      </c>
      <c r="S391" t="s">
        <v>60</v>
      </c>
      <c r="T391" s="1" t="s">
        <v>21</v>
      </c>
      <c r="U391" s="1" t="str">
        <f>IF(TBL_Employees[[#This Row],[Exit Date]]="","Employed","Resign")</f>
        <v>Employed</v>
      </c>
    </row>
    <row r="392" spans="1:21" x14ac:dyDescent="0.25">
      <c r="A392" t="s">
        <v>645</v>
      </c>
      <c r="B392" t="s">
        <v>646</v>
      </c>
      <c r="C392" t="s">
        <v>62</v>
      </c>
      <c r="D392" t="s">
        <v>23</v>
      </c>
      <c r="E392" t="s">
        <v>36</v>
      </c>
      <c r="F392" t="s">
        <v>28</v>
      </c>
      <c r="G392" t="s">
        <v>24</v>
      </c>
      <c r="H392">
        <v>55</v>
      </c>
      <c r="I392" s="1">
        <v>35019</v>
      </c>
      <c r="J392" s="9">
        <f>DAY(TBL_Employees[[#This Row],[Hire Date]])</f>
        <v>16</v>
      </c>
      <c r="K392" s="9">
        <f>MONTH(TBL_Employees[[#This Row],[Hire Date]])</f>
        <v>11</v>
      </c>
      <c r="L392" s="9" t="str">
        <f>_xlfn.SWITCH(TBL_Employees[[#This Row],[Month]],1,"JAN",2,"FEB",3,"MAR",4,"APR",5,"MAY",6,"JUN",7,"JUL",8,"AUG",9,"SEP",10,"OCT",11,"NOV",12,"DES")</f>
        <v>NOV</v>
      </c>
      <c r="M392" s="11">
        <f>YEAR(TBL_Employees[[#This Row],[Hire Date]])</f>
        <v>1995</v>
      </c>
      <c r="N392" s="2">
        <v>125936</v>
      </c>
      <c r="O392" s="2" t="str">
        <f>_xlfn.SWITCH(TRUE(),TBL_Employees[[#This Row],[Annual Salary]]&gt;140000,"HIGH INCOME",AND(TBL_Employees[[#This Row],[Annual Salary]]&gt;=70000,TBL_Employees[[#This Row],[Annual Salary]]&lt;=140000),"MIDDLE INCOME",TBL_Employees[[#This Row],[Annual Salary]]&lt;70000,"LOW INCOME")</f>
        <v>MIDDLE INCOME</v>
      </c>
      <c r="P392" s="3">
        <v>0.08</v>
      </c>
      <c r="Q392" s="13">
        <f>TBL_Employees[[#This Row],[Bonus %]]*TBL_Employees[[#This Row],[Annual Salary]]</f>
        <v>10074.880000000001</v>
      </c>
      <c r="R392" t="s">
        <v>33</v>
      </c>
      <c r="S392" t="s">
        <v>80</v>
      </c>
      <c r="T392" s="1" t="s">
        <v>21</v>
      </c>
      <c r="U392" s="1" t="str">
        <f>IF(TBL_Employees[[#This Row],[Exit Date]]="","Employed","Resign")</f>
        <v>Employed</v>
      </c>
    </row>
    <row r="393" spans="1:21" x14ac:dyDescent="0.25">
      <c r="A393" t="s">
        <v>190</v>
      </c>
      <c r="B393" t="s">
        <v>668</v>
      </c>
      <c r="C393" t="s">
        <v>77</v>
      </c>
      <c r="D393" t="s">
        <v>23</v>
      </c>
      <c r="E393" t="s">
        <v>16</v>
      </c>
      <c r="F393" t="s">
        <v>17</v>
      </c>
      <c r="G393" t="s">
        <v>24</v>
      </c>
      <c r="H393">
        <v>58</v>
      </c>
      <c r="I393" s="1">
        <v>34567</v>
      </c>
      <c r="J393" s="9">
        <f>DAY(TBL_Employees[[#This Row],[Hire Date]])</f>
        <v>21</v>
      </c>
      <c r="K393" s="9">
        <f>MONTH(TBL_Employees[[#This Row],[Hire Date]])</f>
        <v>8</v>
      </c>
      <c r="L393" s="9" t="str">
        <f>_xlfn.SWITCH(TBL_Employees[[#This Row],[Month]],1,"JAN",2,"FEB",3,"MAR",4,"APR",5,"MAY",6,"JUN",7,"JUL",8,"AUG",9,"SEP",10,"OCT",11,"NOV",12,"DES")</f>
        <v>AUG</v>
      </c>
      <c r="M393" s="11">
        <f>YEAR(TBL_Employees[[#This Row],[Hire Date]])</f>
        <v>1994</v>
      </c>
      <c r="N393" s="2">
        <v>93102</v>
      </c>
      <c r="O393" s="2" t="str">
        <f>_xlfn.SWITCH(TRUE(),TBL_Employees[[#This Row],[Annual Salary]]&gt;140000,"HIGH INCOME",AND(TBL_Employees[[#This Row],[Annual Salary]]&gt;=70000,TBL_Employees[[#This Row],[Annual Salary]]&lt;=140000),"MIDDLE INCOME",TBL_Employees[[#This Row],[Annual Salary]]&lt;70000,"LOW INCOME")</f>
        <v>MIDDLE INCOME</v>
      </c>
      <c r="P393" s="3">
        <v>0</v>
      </c>
      <c r="Q393" s="13">
        <f>TBL_Employees[[#This Row],[Bonus %]]*TBL_Employees[[#This Row],[Annual Salary]]</f>
        <v>0</v>
      </c>
      <c r="R393" t="s">
        <v>19</v>
      </c>
      <c r="S393" t="s">
        <v>63</v>
      </c>
      <c r="T393" s="1">
        <v>41621</v>
      </c>
      <c r="U393" s="1" t="str">
        <f>IF(TBL_Employees[[#This Row],[Exit Date]]="","Employed","Resign")</f>
        <v>Resign</v>
      </c>
    </row>
    <row r="394" spans="1:21" x14ac:dyDescent="0.25">
      <c r="A394" t="s">
        <v>683</v>
      </c>
      <c r="B394" t="s">
        <v>684</v>
      </c>
      <c r="C394" t="s">
        <v>77</v>
      </c>
      <c r="D394" t="s">
        <v>23</v>
      </c>
      <c r="E394" t="s">
        <v>36</v>
      </c>
      <c r="F394" t="s">
        <v>17</v>
      </c>
      <c r="G394" t="s">
        <v>51</v>
      </c>
      <c r="H394">
        <v>45</v>
      </c>
      <c r="I394" s="1">
        <v>39437</v>
      </c>
      <c r="J394" s="9">
        <f>DAY(TBL_Employees[[#This Row],[Hire Date]])</f>
        <v>21</v>
      </c>
      <c r="K394" s="9">
        <f>MONTH(TBL_Employees[[#This Row],[Hire Date]])</f>
        <v>12</v>
      </c>
      <c r="L394" s="9" t="str">
        <f>_xlfn.SWITCH(TBL_Employees[[#This Row],[Month]],1,"JAN",2,"FEB",3,"MAR",4,"APR",5,"MAY",6,"JUN",7,"JUL",8,"AUG",9,"SEP",10,"OCT",11,"NOV",12,"DES")</f>
        <v>DES</v>
      </c>
      <c r="M394" s="11">
        <f>YEAR(TBL_Employees[[#This Row],[Hire Date]])</f>
        <v>2007</v>
      </c>
      <c r="N394" s="2">
        <v>93840</v>
      </c>
      <c r="O394" s="2" t="str">
        <f>_xlfn.SWITCH(TRUE(),TBL_Employees[[#This Row],[Annual Salary]]&gt;140000,"HIGH INCOME",AND(TBL_Employees[[#This Row],[Annual Salary]]&gt;=70000,TBL_Employees[[#This Row],[Annual Salary]]&lt;=140000),"MIDDLE INCOME",TBL_Employees[[#This Row],[Annual Salary]]&lt;70000,"LOW INCOME")</f>
        <v>MIDDLE INCOME</v>
      </c>
      <c r="P394" s="3">
        <v>0</v>
      </c>
      <c r="Q394" s="13">
        <f>TBL_Employees[[#This Row],[Bonus %]]*TBL_Employees[[#This Row],[Annual Salary]]</f>
        <v>0</v>
      </c>
      <c r="R394" t="s">
        <v>52</v>
      </c>
      <c r="S394" t="s">
        <v>81</v>
      </c>
      <c r="T394" s="1" t="s">
        <v>21</v>
      </c>
      <c r="U394" s="1" t="str">
        <f>IF(TBL_Employees[[#This Row],[Exit Date]]="","Employed","Resign")</f>
        <v>Employed</v>
      </c>
    </row>
    <row r="395" spans="1:21" x14ac:dyDescent="0.25">
      <c r="A395" t="s">
        <v>201</v>
      </c>
      <c r="B395" t="s">
        <v>687</v>
      </c>
      <c r="C395" t="s">
        <v>14</v>
      </c>
      <c r="D395" t="s">
        <v>23</v>
      </c>
      <c r="E395" t="s">
        <v>16</v>
      </c>
      <c r="F395" t="s">
        <v>28</v>
      </c>
      <c r="G395" t="s">
        <v>24</v>
      </c>
      <c r="H395">
        <v>48</v>
      </c>
      <c r="I395" s="1">
        <v>41706</v>
      </c>
      <c r="J395" s="9">
        <f>DAY(TBL_Employees[[#This Row],[Hire Date]])</f>
        <v>8</v>
      </c>
      <c r="K395" s="9">
        <f>MONTH(TBL_Employees[[#This Row],[Hire Date]])</f>
        <v>3</v>
      </c>
      <c r="L395" s="9" t="str">
        <f>_xlfn.SWITCH(TBL_Employees[[#This Row],[Month]],1,"JAN",2,"FEB",3,"MAR",4,"APR",5,"MAY",6,"JUN",7,"JUL",8,"AUG",9,"SEP",10,"OCT",11,"NOV",12,"DES")</f>
        <v>MAR</v>
      </c>
      <c r="M395" s="11">
        <f>YEAR(TBL_Employees[[#This Row],[Hire Date]])</f>
        <v>2014</v>
      </c>
      <c r="N395" s="2">
        <v>197367</v>
      </c>
      <c r="O395" s="2" t="str">
        <f>_xlfn.SWITCH(TRUE(),TBL_Employees[[#This Row],[Annual Salary]]&gt;140000,"HIGH INCOME",AND(TBL_Employees[[#This Row],[Annual Salary]]&gt;=70000,TBL_Employees[[#This Row],[Annual Salary]]&lt;=140000),"MIDDLE INCOME",TBL_Employees[[#This Row],[Annual Salary]]&lt;70000,"LOW INCOME")</f>
        <v>HIGH INCOME</v>
      </c>
      <c r="P395" s="3">
        <v>0.39</v>
      </c>
      <c r="Q395" s="13">
        <f>TBL_Employees[[#This Row],[Bonus %]]*TBL_Employees[[#This Row],[Annual Salary]]</f>
        <v>76973.13</v>
      </c>
      <c r="R395" t="s">
        <v>19</v>
      </c>
      <c r="S395" t="s">
        <v>25</v>
      </c>
      <c r="T395" s="1" t="s">
        <v>21</v>
      </c>
      <c r="U395" s="1" t="str">
        <f>IF(TBL_Employees[[#This Row],[Exit Date]]="","Employed","Resign")</f>
        <v>Employed</v>
      </c>
    </row>
    <row r="396" spans="1:21" x14ac:dyDescent="0.25">
      <c r="A396" t="s">
        <v>287</v>
      </c>
      <c r="B396" t="s">
        <v>712</v>
      </c>
      <c r="C396" t="s">
        <v>61</v>
      </c>
      <c r="D396" t="s">
        <v>23</v>
      </c>
      <c r="E396" t="s">
        <v>16</v>
      </c>
      <c r="F396" t="s">
        <v>28</v>
      </c>
      <c r="G396" t="s">
        <v>51</v>
      </c>
      <c r="H396">
        <v>29</v>
      </c>
      <c r="I396" s="1">
        <v>43594</v>
      </c>
      <c r="J396" s="9">
        <f>DAY(TBL_Employees[[#This Row],[Hire Date]])</f>
        <v>9</v>
      </c>
      <c r="K396" s="9">
        <f>MONTH(TBL_Employees[[#This Row],[Hire Date]])</f>
        <v>5</v>
      </c>
      <c r="L396" s="9" t="str">
        <f>_xlfn.SWITCH(TBL_Employees[[#This Row],[Month]],1,"JAN",2,"FEB",3,"MAR",4,"APR",5,"MAY",6,"JUN",7,"JUL",8,"AUG",9,"SEP",10,"OCT",11,"NOV",12,"DES")</f>
        <v>MAY</v>
      </c>
      <c r="M396" s="11">
        <f>YEAR(TBL_Employees[[#This Row],[Hire Date]])</f>
        <v>2019</v>
      </c>
      <c r="N396" s="2">
        <v>125828</v>
      </c>
      <c r="O396" s="2" t="str">
        <f>_xlfn.SWITCH(TRUE(),TBL_Employees[[#This Row],[Annual Salary]]&gt;140000,"HIGH INCOME",AND(TBL_Employees[[#This Row],[Annual Salary]]&gt;=70000,TBL_Employees[[#This Row],[Annual Salary]]&lt;=140000),"MIDDLE INCOME",TBL_Employees[[#This Row],[Annual Salary]]&lt;70000,"LOW INCOME")</f>
        <v>MIDDLE INCOME</v>
      </c>
      <c r="P396" s="3">
        <v>0.15</v>
      </c>
      <c r="Q396" s="13">
        <f>TBL_Employees[[#This Row],[Bonus %]]*TBL_Employees[[#This Row],[Annual Salary]]</f>
        <v>18874.2</v>
      </c>
      <c r="R396" t="s">
        <v>52</v>
      </c>
      <c r="S396" t="s">
        <v>53</v>
      </c>
      <c r="T396" s="1" t="s">
        <v>21</v>
      </c>
      <c r="U396" s="1" t="str">
        <f>IF(TBL_Employees[[#This Row],[Exit Date]]="","Employed","Resign")</f>
        <v>Employed</v>
      </c>
    </row>
    <row r="397" spans="1:21" x14ac:dyDescent="0.25">
      <c r="A397" t="s">
        <v>208</v>
      </c>
      <c r="B397" t="s">
        <v>713</v>
      </c>
      <c r="C397" t="s">
        <v>77</v>
      </c>
      <c r="D397" t="s">
        <v>23</v>
      </c>
      <c r="E397" t="s">
        <v>36</v>
      </c>
      <c r="F397" t="s">
        <v>28</v>
      </c>
      <c r="G397" t="s">
        <v>18</v>
      </c>
      <c r="H397">
        <v>33</v>
      </c>
      <c r="I397" s="1">
        <v>42951</v>
      </c>
      <c r="J397" s="9">
        <f>DAY(TBL_Employees[[#This Row],[Hire Date]])</f>
        <v>4</v>
      </c>
      <c r="K397" s="9">
        <f>MONTH(TBL_Employees[[#This Row],[Hire Date]])</f>
        <v>8</v>
      </c>
      <c r="L397" s="9" t="str">
        <f>_xlfn.SWITCH(TBL_Employees[[#This Row],[Month]],1,"JAN",2,"FEB",3,"MAR",4,"APR",5,"MAY",6,"JUN",7,"JUL",8,"AUG",9,"SEP",10,"OCT",11,"NOV",12,"DES")</f>
        <v>AUG</v>
      </c>
      <c r="M397" s="11">
        <f>YEAR(TBL_Employees[[#This Row],[Hire Date]])</f>
        <v>2017</v>
      </c>
      <c r="N397" s="2">
        <v>92610</v>
      </c>
      <c r="O397" s="2" t="str">
        <f>_xlfn.SWITCH(TRUE(),TBL_Employees[[#This Row],[Annual Salary]]&gt;140000,"HIGH INCOME",AND(TBL_Employees[[#This Row],[Annual Salary]]&gt;=70000,TBL_Employees[[#This Row],[Annual Salary]]&lt;=140000),"MIDDLE INCOME",TBL_Employees[[#This Row],[Annual Salary]]&lt;70000,"LOW INCOME")</f>
        <v>MIDDLE INCOME</v>
      </c>
      <c r="P397" s="3">
        <v>0</v>
      </c>
      <c r="Q397" s="13">
        <f>TBL_Employees[[#This Row],[Bonus %]]*TBL_Employees[[#This Row],[Annual Salary]]</f>
        <v>0</v>
      </c>
      <c r="R397" t="s">
        <v>19</v>
      </c>
      <c r="S397" t="s">
        <v>29</v>
      </c>
      <c r="T397" s="1" t="s">
        <v>21</v>
      </c>
      <c r="U397" s="1" t="str">
        <f>IF(TBL_Employees[[#This Row],[Exit Date]]="","Employed","Resign")</f>
        <v>Employed</v>
      </c>
    </row>
    <row r="398" spans="1:21" x14ac:dyDescent="0.25">
      <c r="A398" t="s">
        <v>741</v>
      </c>
      <c r="B398" t="s">
        <v>742</v>
      </c>
      <c r="C398" t="s">
        <v>62</v>
      </c>
      <c r="D398" t="s">
        <v>23</v>
      </c>
      <c r="E398" t="s">
        <v>16</v>
      </c>
      <c r="F398" t="s">
        <v>28</v>
      </c>
      <c r="G398" t="s">
        <v>24</v>
      </c>
      <c r="H398">
        <v>48</v>
      </c>
      <c r="I398" s="1">
        <v>38168</v>
      </c>
      <c r="J398" s="9">
        <f>DAY(TBL_Employees[[#This Row],[Hire Date]])</f>
        <v>30</v>
      </c>
      <c r="K398" s="9">
        <f>MONTH(TBL_Employees[[#This Row],[Hire Date]])</f>
        <v>6</v>
      </c>
      <c r="L398" s="9" t="str">
        <f>_xlfn.SWITCH(TBL_Employees[[#This Row],[Month]],1,"JAN",2,"FEB",3,"MAR",4,"APR",5,"MAY",6,"JUN",7,"JUL",8,"AUG",9,"SEP",10,"OCT",11,"NOV",12,"DES")</f>
        <v>JUN</v>
      </c>
      <c r="M398" s="11">
        <f>YEAR(TBL_Employees[[#This Row],[Hire Date]])</f>
        <v>2004</v>
      </c>
      <c r="N398" s="2">
        <v>120660</v>
      </c>
      <c r="O398" s="2" t="str">
        <f>_xlfn.SWITCH(TRUE(),TBL_Employees[[#This Row],[Annual Salary]]&gt;140000,"HIGH INCOME",AND(TBL_Employees[[#This Row],[Annual Salary]]&gt;=70000,TBL_Employees[[#This Row],[Annual Salary]]&lt;=140000),"MIDDLE INCOME",TBL_Employees[[#This Row],[Annual Salary]]&lt;70000,"LOW INCOME")</f>
        <v>MIDDLE INCOME</v>
      </c>
      <c r="P398" s="3">
        <v>7.0000000000000007E-2</v>
      </c>
      <c r="Q398" s="13">
        <f>TBL_Employees[[#This Row],[Bonus %]]*TBL_Employees[[#This Row],[Annual Salary]]</f>
        <v>8446.2000000000007</v>
      </c>
      <c r="R398" t="s">
        <v>33</v>
      </c>
      <c r="S398" t="s">
        <v>34</v>
      </c>
      <c r="T398" s="1" t="s">
        <v>21</v>
      </c>
      <c r="U398" s="1" t="str">
        <f>IF(TBL_Employees[[#This Row],[Exit Date]]="","Employed","Resign")</f>
        <v>Employed</v>
      </c>
    </row>
    <row r="399" spans="1:21" x14ac:dyDescent="0.25">
      <c r="A399" t="s">
        <v>774</v>
      </c>
      <c r="B399" t="s">
        <v>775</v>
      </c>
      <c r="C399" t="s">
        <v>40</v>
      </c>
      <c r="D399" t="s">
        <v>23</v>
      </c>
      <c r="E399" t="s">
        <v>16</v>
      </c>
      <c r="F399" t="s">
        <v>17</v>
      </c>
      <c r="G399" t="s">
        <v>18</v>
      </c>
      <c r="H399">
        <v>51</v>
      </c>
      <c r="I399" s="1">
        <v>44283</v>
      </c>
      <c r="J399" s="9">
        <f>DAY(TBL_Employees[[#This Row],[Hire Date]])</f>
        <v>28</v>
      </c>
      <c r="K399" s="9">
        <f>MONTH(TBL_Employees[[#This Row],[Hire Date]])</f>
        <v>3</v>
      </c>
      <c r="L399" s="9" t="str">
        <f>_xlfn.SWITCH(TBL_Employees[[#This Row],[Month]],1,"JAN",2,"FEB",3,"MAR",4,"APR",5,"MAY",6,"JUN",7,"JUL",8,"AUG",9,"SEP",10,"OCT",11,"NOV",12,"DES")</f>
        <v>MAR</v>
      </c>
      <c r="M399" s="11">
        <f>YEAR(TBL_Employees[[#This Row],[Hire Date]])</f>
        <v>2021</v>
      </c>
      <c r="N399" s="2">
        <v>180687</v>
      </c>
      <c r="O399" s="2" t="str">
        <f>_xlfn.SWITCH(TRUE(),TBL_Employees[[#This Row],[Annual Salary]]&gt;140000,"HIGH INCOME",AND(TBL_Employees[[#This Row],[Annual Salary]]&gt;=70000,TBL_Employees[[#This Row],[Annual Salary]]&lt;=140000),"MIDDLE INCOME",TBL_Employees[[#This Row],[Annual Salary]]&lt;70000,"LOW INCOME")</f>
        <v>HIGH INCOME</v>
      </c>
      <c r="P399" s="3">
        <v>0.19</v>
      </c>
      <c r="Q399" s="13">
        <f>TBL_Employees[[#This Row],[Bonus %]]*TBL_Employees[[#This Row],[Annual Salary]]</f>
        <v>34330.53</v>
      </c>
      <c r="R399" t="s">
        <v>19</v>
      </c>
      <c r="S399" t="s">
        <v>39</v>
      </c>
      <c r="T399" s="1" t="s">
        <v>21</v>
      </c>
      <c r="U399" s="1" t="str">
        <f>IF(TBL_Employees[[#This Row],[Exit Date]]="","Employed","Resign")</f>
        <v>Employed</v>
      </c>
    </row>
    <row r="400" spans="1:21" x14ac:dyDescent="0.25">
      <c r="A400" t="s">
        <v>780</v>
      </c>
      <c r="B400" t="s">
        <v>781</v>
      </c>
      <c r="C400" t="s">
        <v>77</v>
      </c>
      <c r="D400" t="s">
        <v>23</v>
      </c>
      <c r="E400" t="s">
        <v>16</v>
      </c>
      <c r="F400" t="s">
        <v>28</v>
      </c>
      <c r="G400" t="s">
        <v>18</v>
      </c>
      <c r="H400">
        <v>30</v>
      </c>
      <c r="I400" s="1">
        <v>42078</v>
      </c>
      <c r="J400" s="9">
        <f>DAY(TBL_Employees[[#This Row],[Hire Date]])</f>
        <v>15</v>
      </c>
      <c r="K400" s="9">
        <f>MONTH(TBL_Employees[[#This Row],[Hire Date]])</f>
        <v>3</v>
      </c>
      <c r="L400" s="9" t="str">
        <f>_xlfn.SWITCH(TBL_Employees[[#This Row],[Month]],1,"JAN",2,"FEB",3,"MAR",4,"APR",5,"MAY",6,"JUN",7,"JUL",8,"AUG",9,"SEP",10,"OCT",11,"NOV",12,"DES")</f>
        <v>MAR</v>
      </c>
      <c r="M400" s="11">
        <f>YEAR(TBL_Employees[[#This Row],[Hire Date]])</f>
        <v>2015</v>
      </c>
      <c r="N400" s="2">
        <v>93734</v>
      </c>
      <c r="O400" s="2" t="str">
        <f>_xlfn.SWITCH(TRUE(),TBL_Employees[[#This Row],[Annual Salary]]&gt;140000,"HIGH INCOME",AND(TBL_Employees[[#This Row],[Annual Salary]]&gt;=70000,TBL_Employees[[#This Row],[Annual Salary]]&lt;=140000),"MIDDLE INCOME",TBL_Employees[[#This Row],[Annual Salary]]&lt;70000,"LOW INCOME")</f>
        <v>MIDDLE INCOME</v>
      </c>
      <c r="P400" s="3">
        <v>0</v>
      </c>
      <c r="Q400" s="13">
        <f>TBL_Employees[[#This Row],[Bonus %]]*TBL_Employees[[#This Row],[Annual Salary]]</f>
        <v>0</v>
      </c>
      <c r="R400" t="s">
        <v>19</v>
      </c>
      <c r="S400" t="s">
        <v>39</v>
      </c>
      <c r="T400" s="1" t="s">
        <v>21</v>
      </c>
      <c r="U400" s="1" t="str">
        <f>IF(TBL_Employees[[#This Row],[Exit Date]]="","Employed","Resign")</f>
        <v>Employed</v>
      </c>
    </row>
    <row r="401" spans="1:21" x14ac:dyDescent="0.25">
      <c r="A401" t="s">
        <v>795</v>
      </c>
      <c r="B401" t="s">
        <v>796</v>
      </c>
      <c r="C401" t="s">
        <v>22</v>
      </c>
      <c r="D401" t="s">
        <v>23</v>
      </c>
      <c r="E401" t="s">
        <v>16</v>
      </c>
      <c r="F401" t="s">
        <v>28</v>
      </c>
      <c r="G401" t="s">
        <v>24</v>
      </c>
      <c r="H401">
        <v>41</v>
      </c>
      <c r="I401" s="1">
        <v>39379</v>
      </c>
      <c r="J401" s="9">
        <f>DAY(TBL_Employees[[#This Row],[Hire Date]])</f>
        <v>24</v>
      </c>
      <c r="K401" s="9">
        <f>MONTH(TBL_Employees[[#This Row],[Hire Date]])</f>
        <v>10</v>
      </c>
      <c r="L401" s="9" t="str">
        <f>_xlfn.SWITCH(TBL_Employees[[#This Row],[Month]],1,"JAN",2,"FEB",3,"MAR",4,"APR",5,"MAY",6,"JUN",7,"JUL",8,"AUG",9,"SEP",10,"OCT",11,"NOV",12,"DES")</f>
        <v>OCT</v>
      </c>
      <c r="M401" s="11">
        <f>YEAR(TBL_Employees[[#This Row],[Hire Date]])</f>
        <v>2007</v>
      </c>
      <c r="N401" s="2">
        <v>51630</v>
      </c>
      <c r="O401" s="2" t="str">
        <f>_xlfn.SWITCH(TRUE(),TBL_Employees[[#This Row],[Annual Salary]]&gt;140000,"HIGH INCOME",AND(TBL_Employees[[#This Row],[Annual Salary]]&gt;=70000,TBL_Employees[[#This Row],[Annual Salary]]&lt;=140000),"MIDDLE INCOME",TBL_Employees[[#This Row],[Annual Salary]]&lt;70000,"LOW INCOME")</f>
        <v>LOW INCOME</v>
      </c>
      <c r="P401" s="3">
        <v>0</v>
      </c>
      <c r="Q401" s="13">
        <f>TBL_Employees[[#This Row],[Bonus %]]*TBL_Employees[[#This Row],[Annual Salary]]</f>
        <v>0</v>
      </c>
      <c r="R401" t="s">
        <v>33</v>
      </c>
      <c r="S401" t="s">
        <v>60</v>
      </c>
      <c r="T401" s="1" t="s">
        <v>21</v>
      </c>
      <c r="U401" s="1" t="str">
        <f>IF(TBL_Employees[[#This Row],[Exit Date]]="","Employed","Resign")</f>
        <v>Employed</v>
      </c>
    </row>
    <row r="402" spans="1:21" x14ac:dyDescent="0.25">
      <c r="A402" t="s">
        <v>824</v>
      </c>
      <c r="B402" t="s">
        <v>825</v>
      </c>
      <c r="C402" t="s">
        <v>77</v>
      </c>
      <c r="D402" t="s">
        <v>23</v>
      </c>
      <c r="E402" t="s">
        <v>36</v>
      </c>
      <c r="F402" t="s">
        <v>28</v>
      </c>
      <c r="G402" t="s">
        <v>51</v>
      </c>
      <c r="H402">
        <v>48</v>
      </c>
      <c r="I402" s="1">
        <v>38454</v>
      </c>
      <c r="J402" s="9">
        <f>DAY(TBL_Employees[[#This Row],[Hire Date]])</f>
        <v>12</v>
      </c>
      <c r="K402" s="9">
        <f>MONTH(TBL_Employees[[#This Row],[Hire Date]])</f>
        <v>4</v>
      </c>
      <c r="L402" s="9" t="str">
        <f>_xlfn.SWITCH(TBL_Employees[[#This Row],[Month]],1,"JAN",2,"FEB",3,"MAR",4,"APR",5,"MAY",6,"JUN",7,"JUL",8,"AUG",9,"SEP",10,"OCT",11,"NOV",12,"DES")</f>
        <v>APR</v>
      </c>
      <c r="M402" s="11">
        <f>YEAR(TBL_Employees[[#This Row],[Hire Date]])</f>
        <v>2005</v>
      </c>
      <c r="N402" s="2">
        <v>87158</v>
      </c>
      <c r="O402" s="2" t="str">
        <f>_xlfn.SWITCH(TRUE(),TBL_Employees[[#This Row],[Annual Salary]]&gt;140000,"HIGH INCOME",AND(TBL_Employees[[#This Row],[Annual Salary]]&gt;=70000,TBL_Employees[[#This Row],[Annual Salary]]&lt;=140000),"MIDDLE INCOME",TBL_Employees[[#This Row],[Annual Salary]]&lt;70000,"LOW INCOME")</f>
        <v>MIDDLE INCOME</v>
      </c>
      <c r="P402" s="3">
        <v>0</v>
      </c>
      <c r="Q402" s="13">
        <f>TBL_Employees[[#This Row],[Bonus %]]*TBL_Employees[[#This Row],[Annual Salary]]</f>
        <v>0</v>
      </c>
      <c r="R402" t="s">
        <v>52</v>
      </c>
      <c r="S402" t="s">
        <v>81</v>
      </c>
      <c r="T402" s="1" t="s">
        <v>21</v>
      </c>
      <c r="U402" s="1" t="str">
        <f>IF(TBL_Employees[[#This Row],[Exit Date]]="","Employed","Resign")</f>
        <v>Employed</v>
      </c>
    </row>
    <row r="403" spans="1:21" x14ac:dyDescent="0.25">
      <c r="A403" t="s">
        <v>828</v>
      </c>
      <c r="B403" t="s">
        <v>829</v>
      </c>
      <c r="C403" t="s">
        <v>40</v>
      </c>
      <c r="D403" t="s">
        <v>23</v>
      </c>
      <c r="E403" t="s">
        <v>44</v>
      </c>
      <c r="F403" t="s">
        <v>17</v>
      </c>
      <c r="G403" t="s">
        <v>51</v>
      </c>
      <c r="H403">
        <v>65</v>
      </c>
      <c r="I403" s="1">
        <v>38130</v>
      </c>
      <c r="J403" s="9">
        <f>DAY(TBL_Employees[[#This Row],[Hire Date]])</f>
        <v>23</v>
      </c>
      <c r="K403" s="9">
        <f>MONTH(TBL_Employees[[#This Row],[Hire Date]])</f>
        <v>5</v>
      </c>
      <c r="L403" s="9" t="str">
        <f>_xlfn.SWITCH(TBL_Employees[[#This Row],[Month]],1,"JAN",2,"FEB",3,"MAR",4,"APR",5,"MAY",6,"JUN",7,"JUL",8,"AUG",9,"SEP",10,"OCT",11,"NOV",12,"DES")</f>
        <v>MAY</v>
      </c>
      <c r="M403" s="11">
        <f>YEAR(TBL_Employees[[#This Row],[Hire Date]])</f>
        <v>2004</v>
      </c>
      <c r="N403" s="2">
        <v>153938</v>
      </c>
      <c r="O403" s="2" t="str">
        <f>_xlfn.SWITCH(TRUE(),TBL_Employees[[#This Row],[Annual Salary]]&gt;140000,"HIGH INCOME",AND(TBL_Employees[[#This Row],[Annual Salary]]&gt;=70000,TBL_Employees[[#This Row],[Annual Salary]]&lt;=140000),"MIDDLE INCOME",TBL_Employees[[#This Row],[Annual Salary]]&lt;70000,"LOW INCOME")</f>
        <v>HIGH INCOME</v>
      </c>
      <c r="P403" s="3">
        <v>0.2</v>
      </c>
      <c r="Q403" s="13">
        <f>TBL_Employees[[#This Row],[Bonus %]]*TBL_Employees[[#This Row],[Annual Salary]]</f>
        <v>30787.600000000002</v>
      </c>
      <c r="R403" t="s">
        <v>19</v>
      </c>
      <c r="S403" t="s">
        <v>39</v>
      </c>
      <c r="T403" s="1" t="s">
        <v>21</v>
      </c>
      <c r="U403" s="1" t="str">
        <f>IF(TBL_Employees[[#This Row],[Exit Date]]="","Employed","Resign")</f>
        <v>Employed</v>
      </c>
    </row>
    <row r="404" spans="1:21" x14ac:dyDescent="0.25">
      <c r="A404" t="s">
        <v>138</v>
      </c>
      <c r="B404" t="s">
        <v>834</v>
      </c>
      <c r="C404" t="s">
        <v>61</v>
      </c>
      <c r="D404" t="s">
        <v>23</v>
      </c>
      <c r="E404" t="s">
        <v>36</v>
      </c>
      <c r="F404" t="s">
        <v>17</v>
      </c>
      <c r="G404" t="s">
        <v>47</v>
      </c>
      <c r="H404">
        <v>55</v>
      </c>
      <c r="I404" s="1">
        <v>38301</v>
      </c>
      <c r="J404" s="9">
        <f>DAY(TBL_Employees[[#This Row],[Hire Date]])</f>
        <v>10</v>
      </c>
      <c r="K404" s="9">
        <f>MONTH(TBL_Employees[[#This Row],[Hire Date]])</f>
        <v>11</v>
      </c>
      <c r="L404" s="9" t="str">
        <f>_xlfn.SWITCH(TBL_Employees[[#This Row],[Month]],1,"JAN",2,"FEB",3,"MAR",4,"APR",5,"MAY",6,"JUN",7,"JUL",8,"AUG",9,"SEP",10,"OCT",11,"NOV",12,"DES")</f>
        <v>NOV</v>
      </c>
      <c r="M404" s="11">
        <f>YEAR(TBL_Employees[[#This Row],[Hire Date]])</f>
        <v>2004</v>
      </c>
      <c r="N404" s="2">
        <v>142318</v>
      </c>
      <c r="O404" s="2" t="str">
        <f>_xlfn.SWITCH(TRUE(),TBL_Employees[[#This Row],[Annual Salary]]&gt;140000,"HIGH INCOME",AND(TBL_Employees[[#This Row],[Annual Salary]]&gt;=70000,TBL_Employees[[#This Row],[Annual Salary]]&lt;=140000),"MIDDLE INCOME",TBL_Employees[[#This Row],[Annual Salary]]&lt;70000,"LOW INCOME")</f>
        <v>HIGH INCOME</v>
      </c>
      <c r="P404" s="3">
        <v>0.14000000000000001</v>
      </c>
      <c r="Q404" s="13">
        <f>TBL_Employees[[#This Row],[Bonus %]]*TBL_Employees[[#This Row],[Annual Salary]]</f>
        <v>19924.52</v>
      </c>
      <c r="R404" t="s">
        <v>19</v>
      </c>
      <c r="S404" t="s">
        <v>20</v>
      </c>
      <c r="T404" s="1" t="s">
        <v>21</v>
      </c>
      <c r="U404" s="1" t="str">
        <f>IF(TBL_Employees[[#This Row],[Exit Date]]="","Employed","Resign")</f>
        <v>Employed</v>
      </c>
    </row>
    <row r="405" spans="1:21" x14ac:dyDescent="0.25">
      <c r="A405" t="s">
        <v>319</v>
      </c>
      <c r="B405" t="s">
        <v>835</v>
      </c>
      <c r="C405" t="s">
        <v>83</v>
      </c>
      <c r="D405" t="s">
        <v>23</v>
      </c>
      <c r="E405" t="s">
        <v>36</v>
      </c>
      <c r="F405" t="s">
        <v>28</v>
      </c>
      <c r="G405" t="s">
        <v>47</v>
      </c>
      <c r="H405">
        <v>41</v>
      </c>
      <c r="I405" s="1">
        <v>38219</v>
      </c>
      <c r="J405" s="9">
        <f>DAY(TBL_Employees[[#This Row],[Hire Date]])</f>
        <v>20</v>
      </c>
      <c r="K405" s="9">
        <f>MONTH(TBL_Employees[[#This Row],[Hire Date]])</f>
        <v>8</v>
      </c>
      <c r="L405" s="9" t="str">
        <f>_xlfn.SWITCH(TBL_Employees[[#This Row],[Month]],1,"JAN",2,"FEB",3,"MAR",4,"APR",5,"MAY",6,"JUN",7,"JUL",8,"AUG",9,"SEP",10,"OCT",11,"NOV",12,"DES")</f>
        <v>AUG</v>
      </c>
      <c r="M405" s="11">
        <f>YEAR(TBL_Employees[[#This Row],[Hire Date]])</f>
        <v>2004</v>
      </c>
      <c r="N405" s="2">
        <v>49186</v>
      </c>
      <c r="O405" s="2" t="str">
        <f>_xlfn.SWITCH(TRUE(),TBL_Employees[[#This Row],[Annual Salary]]&gt;140000,"HIGH INCOME",AND(TBL_Employees[[#This Row],[Annual Salary]]&gt;=70000,TBL_Employees[[#This Row],[Annual Salary]]&lt;=140000),"MIDDLE INCOME",TBL_Employees[[#This Row],[Annual Salary]]&lt;70000,"LOW INCOME")</f>
        <v>LOW INCOME</v>
      </c>
      <c r="P405" s="3">
        <v>0</v>
      </c>
      <c r="Q405" s="13">
        <f>TBL_Employees[[#This Row],[Bonus %]]*TBL_Employees[[#This Row],[Annual Salary]]</f>
        <v>0</v>
      </c>
      <c r="R405" t="s">
        <v>19</v>
      </c>
      <c r="S405" t="s">
        <v>25</v>
      </c>
      <c r="T405" s="1">
        <v>39616</v>
      </c>
      <c r="U405" s="1" t="str">
        <f>IF(TBL_Employees[[#This Row],[Exit Date]]="","Employed","Resign")</f>
        <v>Resign</v>
      </c>
    </row>
    <row r="406" spans="1:21" x14ac:dyDescent="0.25">
      <c r="A406" t="s">
        <v>836</v>
      </c>
      <c r="B406" t="s">
        <v>837</v>
      </c>
      <c r="C406" t="s">
        <v>14</v>
      </c>
      <c r="D406" t="s">
        <v>23</v>
      </c>
      <c r="E406" t="s">
        <v>16</v>
      </c>
      <c r="F406" t="s">
        <v>17</v>
      </c>
      <c r="G406" t="s">
        <v>47</v>
      </c>
      <c r="H406">
        <v>34</v>
      </c>
      <c r="I406" s="1">
        <v>43673</v>
      </c>
      <c r="J406" s="9">
        <f>DAY(TBL_Employees[[#This Row],[Hire Date]])</f>
        <v>27</v>
      </c>
      <c r="K406" s="9">
        <f>MONTH(TBL_Employees[[#This Row],[Hire Date]])</f>
        <v>7</v>
      </c>
      <c r="L406" s="9" t="str">
        <f>_xlfn.SWITCH(TBL_Employees[[#This Row],[Month]],1,"JAN",2,"FEB",3,"MAR",4,"APR",5,"MAY",6,"JUN",7,"JUL",8,"AUG",9,"SEP",10,"OCT",11,"NOV",12,"DES")</f>
        <v>JUL</v>
      </c>
      <c r="M406" s="11">
        <f>YEAR(TBL_Employees[[#This Row],[Hire Date]])</f>
        <v>2019</v>
      </c>
      <c r="N406" s="2">
        <v>220937</v>
      </c>
      <c r="O406" s="2" t="str">
        <f>_xlfn.SWITCH(TRUE(),TBL_Employees[[#This Row],[Annual Salary]]&gt;140000,"HIGH INCOME",AND(TBL_Employees[[#This Row],[Annual Salary]]&gt;=70000,TBL_Employees[[#This Row],[Annual Salary]]&lt;=140000),"MIDDLE INCOME",TBL_Employees[[#This Row],[Annual Salary]]&lt;70000,"LOW INCOME")</f>
        <v>HIGH INCOME</v>
      </c>
      <c r="P406" s="3">
        <v>0.38</v>
      </c>
      <c r="Q406" s="13">
        <f>TBL_Employees[[#This Row],[Bonus %]]*TBL_Employees[[#This Row],[Annual Salary]]</f>
        <v>83956.06</v>
      </c>
      <c r="R406" t="s">
        <v>19</v>
      </c>
      <c r="S406" t="s">
        <v>25</v>
      </c>
      <c r="T406" s="1" t="s">
        <v>21</v>
      </c>
      <c r="U406" s="1" t="str">
        <f>IF(TBL_Employees[[#This Row],[Exit Date]]="","Employed","Resign")</f>
        <v>Employed</v>
      </c>
    </row>
    <row r="407" spans="1:21" x14ac:dyDescent="0.25">
      <c r="A407" t="s">
        <v>852</v>
      </c>
      <c r="B407" t="s">
        <v>853</v>
      </c>
      <c r="C407" t="s">
        <v>22</v>
      </c>
      <c r="D407" t="s">
        <v>23</v>
      </c>
      <c r="E407" t="s">
        <v>44</v>
      </c>
      <c r="F407" t="s">
        <v>28</v>
      </c>
      <c r="G407" t="s">
        <v>18</v>
      </c>
      <c r="H407">
        <v>26</v>
      </c>
      <c r="I407" s="1">
        <v>44267</v>
      </c>
      <c r="J407" s="9">
        <f>DAY(TBL_Employees[[#This Row],[Hire Date]])</f>
        <v>12</v>
      </c>
      <c r="K407" s="9">
        <f>MONTH(TBL_Employees[[#This Row],[Hire Date]])</f>
        <v>3</v>
      </c>
      <c r="L407" s="9" t="str">
        <f>_xlfn.SWITCH(TBL_Employees[[#This Row],[Month]],1,"JAN",2,"FEB",3,"MAR",4,"APR",5,"MAY",6,"JUN",7,"JUL",8,"AUG",9,"SEP",10,"OCT",11,"NOV",12,"DES")</f>
        <v>MAR</v>
      </c>
      <c r="M407" s="11">
        <f>YEAR(TBL_Employees[[#This Row],[Hire Date]])</f>
        <v>2021</v>
      </c>
      <c r="N407" s="2">
        <v>70369</v>
      </c>
      <c r="O407" s="2" t="str">
        <f>_xlfn.SWITCH(TRUE(),TBL_Employees[[#This Row],[Annual Salary]]&gt;140000,"HIGH INCOME",AND(TBL_Employees[[#This Row],[Annual Salary]]&gt;=70000,TBL_Employees[[#This Row],[Annual Salary]]&lt;=140000),"MIDDLE INCOME",TBL_Employees[[#This Row],[Annual Salary]]&lt;70000,"LOW INCOME")</f>
        <v>MIDDLE INCOME</v>
      </c>
      <c r="P407" s="3">
        <v>0</v>
      </c>
      <c r="Q407" s="13">
        <f>TBL_Employees[[#This Row],[Bonus %]]*TBL_Employees[[#This Row],[Annual Salary]]</f>
        <v>0</v>
      </c>
      <c r="R407" t="s">
        <v>19</v>
      </c>
      <c r="S407" t="s">
        <v>63</v>
      </c>
      <c r="T407" s="1" t="s">
        <v>21</v>
      </c>
      <c r="U407" s="1" t="str">
        <f>IF(TBL_Employees[[#This Row],[Exit Date]]="","Employed","Resign")</f>
        <v>Employed</v>
      </c>
    </row>
    <row r="408" spans="1:21" x14ac:dyDescent="0.25">
      <c r="A408" t="s">
        <v>874</v>
      </c>
      <c r="B408" t="s">
        <v>875</v>
      </c>
      <c r="C408" t="s">
        <v>22</v>
      </c>
      <c r="D408" t="s">
        <v>23</v>
      </c>
      <c r="E408" t="s">
        <v>32</v>
      </c>
      <c r="F408" t="s">
        <v>17</v>
      </c>
      <c r="G408" t="s">
        <v>51</v>
      </c>
      <c r="H408">
        <v>31</v>
      </c>
      <c r="I408" s="1">
        <v>44297</v>
      </c>
      <c r="J408" s="9">
        <f>DAY(TBL_Employees[[#This Row],[Hire Date]])</f>
        <v>11</v>
      </c>
      <c r="K408" s="9">
        <f>MONTH(TBL_Employees[[#This Row],[Hire Date]])</f>
        <v>4</v>
      </c>
      <c r="L408" s="9" t="str">
        <f>_xlfn.SWITCH(TBL_Employees[[#This Row],[Month]],1,"JAN",2,"FEB",3,"MAR",4,"APR",5,"MAY",6,"JUN",7,"JUL",8,"AUG",9,"SEP",10,"OCT",11,"NOV",12,"DES")</f>
        <v>APR</v>
      </c>
      <c r="M408" s="11">
        <f>YEAR(TBL_Employees[[#This Row],[Hire Date]])</f>
        <v>2021</v>
      </c>
      <c r="N408" s="2">
        <v>72235</v>
      </c>
      <c r="O408" s="2" t="str">
        <f>_xlfn.SWITCH(TRUE(),TBL_Employees[[#This Row],[Annual Salary]]&gt;140000,"HIGH INCOME",AND(TBL_Employees[[#This Row],[Annual Salary]]&gt;=70000,TBL_Employees[[#This Row],[Annual Salary]]&lt;=140000),"MIDDLE INCOME",TBL_Employees[[#This Row],[Annual Salary]]&lt;70000,"LOW INCOME")</f>
        <v>MIDDLE INCOME</v>
      </c>
      <c r="P408" s="3">
        <v>0</v>
      </c>
      <c r="Q408" s="13">
        <f>TBL_Employees[[#This Row],[Bonus %]]*TBL_Employees[[#This Row],[Annual Salary]]</f>
        <v>0</v>
      </c>
      <c r="R408" t="s">
        <v>52</v>
      </c>
      <c r="S408" t="s">
        <v>81</v>
      </c>
      <c r="T408" s="1" t="s">
        <v>21</v>
      </c>
      <c r="U408" s="1" t="str">
        <f>IF(TBL_Employees[[#This Row],[Exit Date]]="","Employed","Resign")</f>
        <v>Employed</v>
      </c>
    </row>
    <row r="409" spans="1:21" x14ac:dyDescent="0.25">
      <c r="A409" t="s">
        <v>890</v>
      </c>
      <c r="B409" t="s">
        <v>891</v>
      </c>
      <c r="C409" t="s">
        <v>40</v>
      </c>
      <c r="D409" t="s">
        <v>23</v>
      </c>
      <c r="E409" t="s">
        <v>32</v>
      </c>
      <c r="F409" t="s">
        <v>17</v>
      </c>
      <c r="G409" t="s">
        <v>24</v>
      </c>
      <c r="H409">
        <v>57</v>
      </c>
      <c r="I409" s="1">
        <v>42667</v>
      </c>
      <c r="J409" s="9">
        <f>DAY(TBL_Employees[[#This Row],[Hire Date]])</f>
        <v>24</v>
      </c>
      <c r="K409" s="9">
        <f>MONTH(TBL_Employees[[#This Row],[Hire Date]])</f>
        <v>10</v>
      </c>
      <c r="L409" s="9" t="str">
        <f>_xlfn.SWITCH(TBL_Employees[[#This Row],[Month]],1,"JAN",2,"FEB",3,"MAR",4,"APR",5,"MAY",6,"JUN",7,"JUL",8,"AUG",9,"SEP",10,"OCT",11,"NOV",12,"DES")</f>
        <v>OCT</v>
      </c>
      <c r="M409" s="11">
        <f>YEAR(TBL_Employees[[#This Row],[Hire Date]])</f>
        <v>2016</v>
      </c>
      <c r="N409" s="2">
        <v>176324</v>
      </c>
      <c r="O409" s="2" t="str">
        <f>_xlfn.SWITCH(TRUE(),TBL_Employees[[#This Row],[Annual Salary]]&gt;140000,"HIGH INCOME",AND(TBL_Employees[[#This Row],[Annual Salary]]&gt;=70000,TBL_Employees[[#This Row],[Annual Salary]]&lt;=140000),"MIDDLE INCOME",TBL_Employees[[#This Row],[Annual Salary]]&lt;70000,"LOW INCOME")</f>
        <v>HIGH INCOME</v>
      </c>
      <c r="P409" s="3">
        <v>0.23</v>
      </c>
      <c r="Q409" s="13">
        <f>TBL_Employees[[#This Row],[Bonus %]]*TBL_Employees[[#This Row],[Annual Salary]]</f>
        <v>40554.520000000004</v>
      </c>
      <c r="R409" t="s">
        <v>33</v>
      </c>
      <c r="S409" t="s">
        <v>74</v>
      </c>
      <c r="T409" s="1" t="s">
        <v>21</v>
      </c>
      <c r="U409" s="1" t="str">
        <f>IF(TBL_Employees[[#This Row],[Exit Date]]="","Employed","Resign")</f>
        <v>Employed</v>
      </c>
    </row>
    <row r="410" spans="1:21" x14ac:dyDescent="0.25">
      <c r="A410" t="s">
        <v>894</v>
      </c>
      <c r="B410" t="s">
        <v>895</v>
      </c>
      <c r="C410" t="s">
        <v>62</v>
      </c>
      <c r="D410" t="s">
        <v>23</v>
      </c>
      <c r="E410" t="s">
        <v>36</v>
      </c>
      <c r="F410" t="s">
        <v>17</v>
      </c>
      <c r="G410" t="s">
        <v>18</v>
      </c>
      <c r="H410">
        <v>31</v>
      </c>
      <c r="I410" s="1">
        <v>44214</v>
      </c>
      <c r="J410" s="9">
        <f>DAY(TBL_Employees[[#This Row],[Hire Date]])</f>
        <v>18</v>
      </c>
      <c r="K410" s="9">
        <f>MONTH(TBL_Employees[[#This Row],[Hire Date]])</f>
        <v>1</v>
      </c>
      <c r="L410" s="9" t="str">
        <f>_xlfn.SWITCH(TBL_Employees[[#This Row],[Month]],1,"JAN",2,"FEB",3,"MAR",4,"APR",5,"MAY",6,"JUN",7,"JUL",8,"AUG",9,"SEP",10,"OCT",11,"NOV",12,"DES")</f>
        <v>JAN</v>
      </c>
      <c r="M410" s="11">
        <f>YEAR(TBL_Employees[[#This Row],[Hire Date]])</f>
        <v>2021</v>
      </c>
      <c r="N410" s="2">
        <v>104162</v>
      </c>
      <c r="O410" s="2" t="str">
        <f>_xlfn.SWITCH(TRUE(),TBL_Employees[[#This Row],[Annual Salary]]&gt;140000,"HIGH INCOME",AND(TBL_Employees[[#This Row],[Annual Salary]]&gt;=70000,TBL_Employees[[#This Row],[Annual Salary]]&lt;=140000),"MIDDLE INCOME",TBL_Employees[[#This Row],[Annual Salary]]&lt;70000,"LOW INCOME")</f>
        <v>MIDDLE INCOME</v>
      </c>
      <c r="P410" s="3">
        <v>7.0000000000000007E-2</v>
      </c>
      <c r="Q410" s="13">
        <f>TBL_Employees[[#This Row],[Bonus %]]*TBL_Employees[[#This Row],[Annual Salary]]</f>
        <v>7291.3400000000011</v>
      </c>
      <c r="R410" t="s">
        <v>19</v>
      </c>
      <c r="S410" t="s">
        <v>25</v>
      </c>
      <c r="T410" s="1" t="s">
        <v>21</v>
      </c>
      <c r="U410" s="1" t="str">
        <f>IF(TBL_Employees[[#This Row],[Exit Date]]="","Employed","Resign")</f>
        <v>Employed</v>
      </c>
    </row>
    <row r="411" spans="1:21" x14ac:dyDescent="0.25">
      <c r="A411" t="s">
        <v>316</v>
      </c>
      <c r="B411" t="s">
        <v>903</v>
      </c>
      <c r="C411" t="s">
        <v>22</v>
      </c>
      <c r="D411" t="s">
        <v>23</v>
      </c>
      <c r="E411" t="s">
        <v>32</v>
      </c>
      <c r="F411" t="s">
        <v>28</v>
      </c>
      <c r="G411" t="s">
        <v>18</v>
      </c>
      <c r="H411">
        <v>62</v>
      </c>
      <c r="I411" s="1">
        <v>38271</v>
      </c>
      <c r="J411" s="9">
        <f>DAY(TBL_Employees[[#This Row],[Hire Date]])</f>
        <v>11</v>
      </c>
      <c r="K411" s="9">
        <f>MONTH(TBL_Employees[[#This Row],[Hire Date]])</f>
        <v>10</v>
      </c>
      <c r="L411" s="9" t="str">
        <f>_xlfn.SWITCH(TBL_Employees[[#This Row],[Month]],1,"JAN",2,"FEB",3,"MAR",4,"APR",5,"MAY",6,"JUN",7,"JUL",8,"AUG",9,"SEP",10,"OCT",11,"NOV",12,"DES")</f>
        <v>OCT</v>
      </c>
      <c r="M411" s="11">
        <f>YEAR(TBL_Employees[[#This Row],[Hire Date]])</f>
        <v>2004</v>
      </c>
      <c r="N411" s="2">
        <v>50825</v>
      </c>
      <c r="O411" s="2" t="str">
        <f>_xlfn.SWITCH(TRUE(),TBL_Employees[[#This Row],[Annual Salary]]&gt;140000,"HIGH INCOME",AND(TBL_Employees[[#This Row],[Annual Salary]]&gt;=70000,TBL_Employees[[#This Row],[Annual Salary]]&lt;=140000),"MIDDLE INCOME",TBL_Employees[[#This Row],[Annual Salary]]&lt;70000,"LOW INCOME")</f>
        <v>LOW INCOME</v>
      </c>
      <c r="P411" s="3">
        <v>0</v>
      </c>
      <c r="Q411" s="13">
        <f>TBL_Employees[[#This Row],[Bonus %]]*TBL_Employees[[#This Row],[Annual Salary]]</f>
        <v>0</v>
      </c>
      <c r="R411" t="s">
        <v>19</v>
      </c>
      <c r="S411" t="s">
        <v>63</v>
      </c>
      <c r="T411" s="1" t="s">
        <v>21</v>
      </c>
      <c r="U411" s="1" t="str">
        <f>IF(TBL_Employees[[#This Row],[Exit Date]]="","Employed","Resign")</f>
        <v>Employed</v>
      </c>
    </row>
    <row r="412" spans="1:21" x14ac:dyDescent="0.25">
      <c r="A412" t="s">
        <v>274</v>
      </c>
      <c r="B412" t="s">
        <v>906</v>
      </c>
      <c r="C412" t="s">
        <v>61</v>
      </c>
      <c r="D412" t="s">
        <v>23</v>
      </c>
      <c r="E412" t="s">
        <v>16</v>
      </c>
      <c r="F412" t="s">
        <v>17</v>
      </c>
      <c r="G412" t="s">
        <v>24</v>
      </c>
      <c r="H412">
        <v>64</v>
      </c>
      <c r="I412" s="1">
        <v>37962</v>
      </c>
      <c r="J412" s="9">
        <f>DAY(TBL_Employees[[#This Row],[Hire Date]])</f>
        <v>7</v>
      </c>
      <c r="K412" s="9">
        <f>MONTH(TBL_Employees[[#This Row],[Hire Date]])</f>
        <v>12</v>
      </c>
      <c r="L412" s="9" t="str">
        <f>_xlfn.SWITCH(TBL_Employees[[#This Row],[Month]],1,"JAN",2,"FEB",3,"MAR",4,"APR",5,"MAY",6,"JUN",7,"JUL",8,"AUG",9,"SEP",10,"OCT",11,"NOV",12,"DES")</f>
        <v>DES</v>
      </c>
      <c r="M412" s="11">
        <f>YEAR(TBL_Employees[[#This Row],[Hire Date]])</f>
        <v>2003</v>
      </c>
      <c r="N412" s="2">
        <v>125807</v>
      </c>
      <c r="O412" s="2" t="str">
        <f>_xlfn.SWITCH(TRUE(),TBL_Employees[[#This Row],[Annual Salary]]&gt;140000,"HIGH INCOME",AND(TBL_Employees[[#This Row],[Annual Salary]]&gt;=70000,TBL_Employees[[#This Row],[Annual Salary]]&lt;=140000),"MIDDLE INCOME",TBL_Employees[[#This Row],[Annual Salary]]&lt;70000,"LOW INCOME")</f>
        <v>MIDDLE INCOME</v>
      </c>
      <c r="P412" s="3">
        <v>0.15</v>
      </c>
      <c r="Q412" s="13">
        <f>TBL_Employees[[#This Row],[Bonus %]]*TBL_Employees[[#This Row],[Annual Salary]]</f>
        <v>18871.05</v>
      </c>
      <c r="R412" t="s">
        <v>19</v>
      </c>
      <c r="S412" t="s">
        <v>20</v>
      </c>
      <c r="T412" s="1" t="s">
        <v>21</v>
      </c>
      <c r="U412" s="1" t="str">
        <f>IF(TBL_Employees[[#This Row],[Exit Date]]="","Employed","Resign")</f>
        <v>Employed</v>
      </c>
    </row>
    <row r="413" spans="1:21" x14ac:dyDescent="0.25">
      <c r="A413" t="s">
        <v>79</v>
      </c>
      <c r="B413" t="s">
        <v>912</v>
      </c>
      <c r="C413" t="s">
        <v>22</v>
      </c>
      <c r="D413" t="s">
        <v>23</v>
      </c>
      <c r="E413" t="s">
        <v>36</v>
      </c>
      <c r="F413" t="s">
        <v>28</v>
      </c>
      <c r="G413" t="s">
        <v>51</v>
      </c>
      <c r="H413">
        <v>31</v>
      </c>
      <c r="I413" s="1">
        <v>42347</v>
      </c>
      <c r="J413" s="9">
        <f>DAY(TBL_Employees[[#This Row],[Hire Date]])</f>
        <v>9</v>
      </c>
      <c r="K413" s="9">
        <f>MONTH(TBL_Employees[[#This Row],[Hire Date]])</f>
        <v>12</v>
      </c>
      <c r="L413" s="9" t="str">
        <f>_xlfn.SWITCH(TBL_Employees[[#This Row],[Month]],1,"JAN",2,"FEB",3,"MAR",4,"APR",5,"MAY",6,"JUN",7,"JUL",8,"AUG",9,"SEP",10,"OCT",11,"NOV",12,"DES")</f>
        <v>DES</v>
      </c>
      <c r="M413" s="11">
        <f>YEAR(TBL_Employees[[#This Row],[Hire Date]])</f>
        <v>2015</v>
      </c>
      <c r="N413" s="2">
        <v>73854</v>
      </c>
      <c r="O413" s="2" t="str">
        <f>_xlfn.SWITCH(TRUE(),TBL_Employees[[#This Row],[Annual Salary]]&gt;140000,"HIGH INCOME",AND(TBL_Employees[[#This Row],[Annual Salary]]&gt;=70000,TBL_Employees[[#This Row],[Annual Salary]]&lt;=140000),"MIDDLE INCOME",TBL_Employees[[#This Row],[Annual Salary]]&lt;70000,"LOW INCOME")</f>
        <v>MIDDLE INCOME</v>
      </c>
      <c r="P413" s="3">
        <v>0</v>
      </c>
      <c r="Q413" s="13">
        <f>TBL_Employees[[#This Row],[Bonus %]]*TBL_Employees[[#This Row],[Annual Salary]]</f>
        <v>0</v>
      </c>
      <c r="R413" t="s">
        <v>19</v>
      </c>
      <c r="S413" t="s">
        <v>63</v>
      </c>
      <c r="T413" s="1" t="s">
        <v>21</v>
      </c>
      <c r="U413" s="1" t="str">
        <f>IF(TBL_Employees[[#This Row],[Exit Date]]="","Employed","Resign")</f>
        <v>Employed</v>
      </c>
    </row>
    <row r="414" spans="1:21" x14ac:dyDescent="0.25">
      <c r="A414" t="s">
        <v>85</v>
      </c>
      <c r="B414" t="s">
        <v>918</v>
      </c>
      <c r="C414" t="s">
        <v>62</v>
      </c>
      <c r="D414" t="s">
        <v>23</v>
      </c>
      <c r="E414" t="s">
        <v>32</v>
      </c>
      <c r="F414" t="s">
        <v>28</v>
      </c>
      <c r="G414" t="s">
        <v>51</v>
      </c>
      <c r="H414">
        <v>46</v>
      </c>
      <c r="I414" s="1">
        <v>40810</v>
      </c>
      <c r="J414" s="9">
        <f>DAY(TBL_Employees[[#This Row],[Hire Date]])</f>
        <v>24</v>
      </c>
      <c r="K414" s="9">
        <f>MONTH(TBL_Employees[[#This Row],[Hire Date]])</f>
        <v>9</v>
      </c>
      <c r="L414" s="9" t="str">
        <f>_xlfn.SWITCH(TBL_Employees[[#This Row],[Month]],1,"JAN",2,"FEB",3,"MAR",4,"APR",5,"MAY",6,"JUN",7,"JUL",8,"AUG",9,"SEP",10,"OCT",11,"NOV",12,"DES")</f>
        <v>SEP</v>
      </c>
      <c r="M414" s="11">
        <f>YEAR(TBL_Employees[[#This Row],[Hire Date]])</f>
        <v>2011</v>
      </c>
      <c r="N414" s="2">
        <v>102167</v>
      </c>
      <c r="O414" s="2" t="str">
        <f>_xlfn.SWITCH(TRUE(),TBL_Employees[[#This Row],[Annual Salary]]&gt;140000,"HIGH INCOME",AND(TBL_Employees[[#This Row],[Annual Salary]]&gt;=70000,TBL_Employees[[#This Row],[Annual Salary]]&lt;=140000),"MIDDLE INCOME",TBL_Employees[[#This Row],[Annual Salary]]&lt;70000,"LOW INCOME")</f>
        <v>MIDDLE INCOME</v>
      </c>
      <c r="P414" s="3">
        <v>0.06</v>
      </c>
      <c r="Q414" s="13">
        <f>TBL_Employees[[#This Row],[Bonus %]]*TBL_Employees[[#This Row],[Annual Salary]]</f>
        <v>6130.0199999999995</v>
      </c>
      <c r="R414" t="s">
        <v>52</v>
      </c>
      <c r="S414" t="s">
        <v>66</v>
      </c>
      <c r="T414" s="1" t="s">
        <v>21</v>
      </c>
      <c r="U414" s="1" t="str">
        <f>IF(TBL_Employees[[#This Row],[Exit Date]]="","Employed","Resign")</f>
        <v>Employed</v>
      </c>
    </row>
    <row r="415" spans="1:21" x14ac:dyDescent="0.25">
      <c r="A415" t="s">
        <v>937</v>
      </c>
      <c r="B415" t="s">
        <v>938</v>
      </c>
      <c r="C415" t="s">
        <v>83</v>
      </c>
      <c r="D415" t="s">
        <v>23</v>
      </c>
      <c r="E415" t="s">
        <v>44</v>
      </c>
      <c r="F415" t="s">
        <v>17</v>
      </c>
      <c r="G415" t="s">
        <v>51</v>
      </c>
      <c r="H415">
        <v>34</v>
      </c>
      <c r="I415" s="1">
        <v>42664</v>
      </c>
      <c r="J415" s="9">
        <f>DAY(TBL_Employees[[#This Row],[Hire Date]])</f>
        <v>21</v>
      </c>
      <c r="K415" s="9">
        <f>MONTH(TBL_Employees[[#This Row],[Hire Date]])</f>
        <v>10</v>
      </c>
      <c r="L415" s="9" t="str">
        <f>_xlfn.SWITCH(TBL_Employees[[#This Row],[Month]],1,"JAN",2,"FEB",3,"MAR",4,"APR",5,"MAY",6,"JUN",7,"JUL",8,"AUG",9,"SEP",10,"OCT",11,"NOV",12,"DES")</f>
        <v>OCT</v>
      </c>
      <c r="M415" s="11">
        <f>YEAR(TBL_Employees[[#This Row],[Hire Date]])</f>
        <v>2016</v>
      </c>
      <c r="N415" s="2">
        <v>52811</v>
      </c>
      <c r="O415" s="2" t="str">
        <f>_xlfn.SWITCH(TRUE(),TBL_Employees[[#This Row],[Annual Salary]]&gt;140000,"HIGH INCOME",AND(TBL_Employees[[#This Row],[Annual Salary]]&gt;=70000,TBL_Employees[[#This Row],[Annual Salary]]&lt;=140000),"MIDDLE INCOME",TBL_Employees[[#This Row],[Annual Salary]]&lt;70000,"LOW INCOME")</f>
        <v>LOW INCOME</v>
      </c>
      <c r="P415" s="3">
        <v>0</v>
      </c>
      <c r="Q415" s="13">
        <f>TBL_Employees[[#This Row],[Bonus %]]*TBL_Employees[[#This Row],[Annual Salary]]</f>
        <v>0</v>
      </c>
      <c r="R415" t="s">
        <v>19</v>
      </c>
      <c r="S415" t="s">
        <v>45</v>
      </c>
      <c r="T415" s="1" t="s">
        <v>21</v>
      </c>
      <c r="U415" s="1" t="str">
        <f>IF(TBL_Employees[[#This Row],[Exit Date]]="","Employed","Resign")</f>
        <v>Employed</v>
      </c>
    </row>
    <row r="416" spans="1:21" x14ac:dyDescent="0.25">
      <c r="A416" t="s">
        <v>944</v>
      </c>
      <c r="B416" t="s">
        <v>945</v>
      </c>
      <c r="C416" t="s">
        <v>40</v>
      </c>
      <c r="D416" t="s">
        <v>23</v>
      </c>
      <c r="E416" t="s">
        <v>44</v>
      </c>
      <c r="F416" t="s">
        <v>28</v>
      </c>
      <c r="G416" t="s">
        <v>24</v>
      </c>
      <c r="H416">
        <v>39</v>
      </c>
      <c r="I416" s="1">
        <v>39049</v>
      </c>
      <c r="J416" s="9">
        <f>DAY(TBL_Employees[[#This Row],[Hire Date]])</f>
        <v>28</v>
      </c>
      <c r="K416" s="9">
        <f>MONTH(TBL_Employees[[#This Row],[Hire Date]])</f>
        <v>11</v>
      </c>
      <c r="L416" s="9" t="str">
        <f>_xlfn.SWITCH(TBL_Employees[[#This Row],[Month]],1,"JAN",2,"FEB",3,"MAR",4,"APR",5,"MAY",6,"JUN",7,"JUL",8,"AUG",9,"SEP",10,"OCT",11,"NOV",12,"DES")</f>
        <v>NOV</v>
      </c>
      <c r="M416" s="11">
        <f>YEAR(TBL_Employees[[#This Row],[Hire Date]])</f>
        <v>2006</v>
      </c>
      <c r="N416" s="2">
        <v>161690</v>
      </c>
      <c r="O416" s="2" t="str">
        <f>_xlfn.SWITCH(TRUE(),TBL_Employees[[#This Row],[Annual Salary]]&gt;140000,"HIGH INCOME",AND(TBL_Employees[[#This Row],[Annual Salary]]&gt;=70000,TBL_Employees[[#This Row],[Annual Salary]]&lt;=140000),"MIDDLE INCOME",TBL_Employees[[#This Row],[Annual Salary]]&lt;70000,"LOW INCOME")</f>
        <v>HIGH INCOME</v>
      </c>
      <c r="P416" s="3">
        <v>0.28999999999999998</v>
      </c>
      <c r="Q416" s="13">
        <f>TBL_Employees[[#This Row],[Bonus %]]*TBL_Employees[[#This Row],[Annual Salary]]</f>
        <v>46890.1</v>
      </c>
      <c r="R416" t="s">
        <v>33</v>
      </c>
      <c r="S416" t="s">
        <v>60</v>
      </c>
      <c r="T416" s="1" t="s">
        <v>21</v>
      </c>
      <c r="U416" s="1" t="str">
        <f>IF(TBL_Employees[[#This Row],[Exit Date]]="","Employed","Resign")</f>
        <v>Employed</v>
      </c>
    </row>
    <row r="417" spans="1:21" x14ac:dyDescent="0.25">
      <c r="A417" t="s">
        <v>321</v>
      </c>
      <c r="B417" t="s">
        <v>968</v>
      </c>
      <c r="C417" t="s">
        <v>40</v>
      </c>
      <c r="D417" t="s">
        <v>23</v>
      </c>
      <c r="E417" t="s">
        <v>16</v>
      </c>
      <c r="F417" t="s">
        <v>28</v>
      </c>
      <c r="G417" t="s">
        <v>24</v>
      </c>
      <c r="H417">
        <v>37</v>
      </c>
      <c r="I417" s="1">
        <v>41048</v>
      </c>
      <c r="J417" s="9">
        <f>DAY(TBL_Employees[[#This Row],[Hire Date]])</f>
        <v>19</v>
      </c>
      <c r="K417" s="9">
        <f>MONTH(TBL_Employees[[#This Row],[Hire Date]])</f>
        <v>5</v>
      </c>
      <c r="L417" s="9" t="str">
        <f>_xlfn.SWITCH(TBL_Employees[[#This Row],[Month]],1,"JAN",2,"FEB",3,"MAR",4,"APR",5,"MAY",6,"JUN",7,"JUL",8,"AUG",9,"SEP",10,"OCT",11,"NOV",12,"DES")</f>
        <v>MAY</v>
      </c>
      <c r="M417" s="11">
        <f>YEAR(TBL_Employees[[#This Row],[Hire Date]])</f>
        <v>2012</v>
      </c>
      <c r="N417" s="2">
        <v>160280</v>
      </c>
      <c r="O417" s="2" t="str">
        <f>_xlfn.SWITCH(TRUE(),TBL_Employees[[#This Row],[Annual Salary]]&gt;140000,"HIGH INCOME",AND(TBL_Employees[[#This Row],[Annual Salary]]&gt;=70000,TBL_Employees[[#This Row],[Annual Salary]]&lt;=140000),"MIDDLE INCOME",TBL_Employees[[#This Row],[Annual Salary]]&lt;70000,"LOW INCOME")</f>
        <v>HIGH INCOME</v>
      </c>
      <c r="P417" s="3">
        <v>0.19</v>
      </c>
      <c r="Q417" s="13">
        <f>TBL_Employees[[#This Row],[Bonus %]]*TBL_Employees[[#This Row],[Annual Salary]]</f>
        <v>30453.200000000001</v>
      </c>
      <c r="R417" t="s">
        <v>33</v>
      </c>
      <c r="S417" t="s">
        <v>60</v>
      </c>
      <c r="T417" s="1" t="s">
        <v>21</v>
      </c>
      <c r="U417" s="1" t="str">
        <f>IF(TBL_Employees[[#This Row],[Exit Date]]="","Employed","Resign")</f>
        <v>Employed</v>
      </c>
    </row>
    <row r="418" spans="1:21" x14ac:dyDescent="0.25">
      <c r="A418" t="s">
        <v>969</v>
      </c>
      <c r="B418" t="s">
        <v>383</v>
      </c>
      <c r="C418" t="s">
        <v>83</v>
      </c>
      <c r="D418" t="s">
        <v>23</v>
      </c>
      <c r="E418" t="s">
        <v>44</v>
      </c>
      <c r="F418" t="s">
        <v>28</v>
      </c>
      <c r="G418" t="s">
        <v>24</v>
      </c>
      <c r="H418">
        <v>57</v>
      </c>
      <c r="I418" s="1">
        <v>35548</v>
      </c>
      <c r="J418" s="9">
        <f>DAY(TBL_Employees[[#This Row],[Hire Date]])</f>
        <v>28</v>
      </c>
      <c r="K418" s="9">
        <f>MONTH(TBL_Employees[[#This Row],[Hire Date]])</f>
        <v>4</v>
      </c>
      <c r="L418" s="9" t="str">
        <f>_xlfn.SWITCH(TBL_Employees[[#This Row],[Month]],1,"JAN",2,"FEB",3,"MAR",4,"APR",5,"MAY",6,"JUN",7,"JUL",8,"AUG",9,"SEP",10,"OCT",11,"NOV",12,"DES")</f>
        <v>APR</v>
      </c>
      <c r="M418" s="11">
        <f>YEAR(TBL_Employees[[#This Row],[Hire Date]])</f>
        <v>1997</v>
      </c>
      <c r="N418" s="2">
        <v>54051</v>
      </c>
      <c r="O418" s="2" t="str">
        <f>_xlfn.SWITCH(TRUE(),TBL_Employees[[#This Row],[Annual Salary]]&gt;140000,"HIGH INCOME",AND(TBL_Employees[[#This Row],[Annual Salary]]&gt;=70000,TBL_Employees[[#This Row],[Annual Salary]]&lt;=140000),"MIDDLE INCOME",TBL_Employees[[#This Row],[Annual Salary]]&lt;70000,"LOW INCOME")</f>
        <v>LOW INCOME</v>
      </c>
      <c r="P418" s="3">
        <v>0</v>
      </c>
      <c r="Q418" s="13">
        <f>TBL_Employees[[#This Row],[Bonus %]]*TBL_Employees[[#This Row],[Annual Salary]]</f>
        <v>0</v>
      </c>
      <c r="R418" t="s">
        <v>19</v>
      </c>
      <c r="S418" t="s">
        <v>45</v>
      </c>
      <c r="T418" s="1">
        <v>36079</v>
      </c>
      <c r="U418" s="1" t="str">
        <f>IF(TBL_Employees[[#This Row],[Exit Date]]="","Employed","Resign")</f>
        <v>Resign</v>
      </c>
    </row>
    <row r="419" spans="1:21" x14ac:dyDescent="0.25">
      <c r="A419" t="s">
        <v>974</v>
      </c>
      <c r="B419" t="s">
        <v>975</v>
      </c>
      <c r="C419" t="s">
        <v>22</v>
      </c>
      <c r="D419" t="s">
        <v>23</v>
      </c>
      <c r="E419" t="s">
        <v>36</v>
      </c>
      <c r="F419" t="s">
        <v>28</v>
      </c>
      <c r="G419" t="s">
        <v>18</v>
      </c>
      <c r="H419">
        <v>49</v>
      </c>
      <c r="I419" s="1">
        <v>36979</v>
      </c>
      <c r="J419" s="9">
        <f>DAY(TBL_Employees[[#This Row],[Hire Date]])</f>
        <v>29</v>
      </c>
      <c r="K419" s="9">
        <f>MONTH(TBL_Employees[[#This Row],[Hire Date]])</f>
        <v>3</v>
      </c>
      <c r="L419" s="9" t="str">
        <f>_xlfn.SWITCH(TBL_Employees[[#This Row],[Month]],1,"JAN",2,"FEB",3,"MAR",4,"APR",5,"MAY",6,"JUN",7,"JUL",8,"AUG",9,"SEP",10,"OCT",11,"NOV",12,"DES")</f>
        <v>MAR</v>
      </c>
      <c r="M419" s="11">
        <f>YEAR(TBL_Employees[[#This Row],[Hire Date]])</f>
        <v>2001</v>
      </c>
      <c r="N419" s="2">
        <v>57606</v>
      </c>
      <c r="O419" s="2" t="str">
        <f>_xlfn.SWITCH(TRUE(),TBL_Employees[[#This Row],[Annual Salary]]&gt;140000,"HIGH INCOME",AND(TBL_Employees[[#This Row],[Annual Salary]]&gt;=70000,TBL_Employees[[#This Row],[Annual Salary]]&lt;=140000),"MIDDLE INCOME",TBL_Employees[[#This Row],[Annual Salary]]&lt;70000,"LOW INCOME")</f>
        <v>LOW INCOME</v>
      </c>
      <c r="P419" s="3">
        <v>0</v>
      </c>
      <c r="Q419" s="13">
        <f>TBL_Employees[[#This Row],[Bonus %]]*TBL_Employees[[#This Row],[Annual Salary]]</f>
        <v>0</v>
      </c>
      <c r="R419" t="s">
        <v>19</v>
      </c>
      <c r="S419" t="s">
        <v>45</v>
      </c>
      <c r="T419" s="1" t="s">
        <v>21</v>
      </c>
      <c r="U419" s="1" t="str">
        <f>IF(TBL_Employees[[#This Row],[Exit Date]]="","Employed","Resign")</f>
        <v>Employed</v>
      </c>
    </row>
    <row r="420" spans="1:21" x14ac:dyDescent="0.25">
      <c r="A420" t="s">
        <v>977</v>
      </c>
      <c r="B420" t="s">
        <v>978</v>
      </c>
      <c r="C420" t="s">
        <v>77</v>
      </c>
      <c r="D420" t="s">
        <v>23</v>
      </c>
      <c r="E420" t="s">
        <v>44</v>
      </c>
      <c r="F420" t="s">
        <v>28</v>
      </c>
      <c r="G420" t="s">
        <v>51</v>
      </c>
      <c r="H420">
        <v>56</v>
      </c>
      <c r="I420" s="1">
        <v>35816</v>
      </c>
      <c r="J420" s="9">
        <f>DAY(TBL_Employees[[#This Row],[Hire Date]])</f>
        <v>21</v>
      </c>
      <c r="K420" s="9">
        <f>MONTH(TBL_Employees[[#This Row],[Hire Date]])</f>
        <v>1</v>
      </c>
      <c r="L420" s="9" t="str">
        <f>_xlfn.SWITCH(TBL_Employees[[#This Row],[Month]],1,"JAN",2,"FEB",3,"MAR",4,"APR",5,"MAY",6,"JUN",7,"JUL",8,"AUG",9,"SEP",10,"OCT",11,"NOV",12,"DES")</f>
        <v>JAN</v>
      </c>
      <c r="M420" s="11">
        <f>YEAR(TBL_Employees[[#This Row],[Hire Date]])</f>
        <v>1998</v>
      </c>
      <c r="N420" s="2">
        <v>72303</v>
      </c>
      <c r="O420" s="2" t="str">
        <f>_xlfn.SWITCH(TRUE(),TBL_Employees[[#This Row],[Annual Salary]]&gt;140000,"HIGH INCOME",AND(TBL_Employees[[#This Row],[Annual Salary]]&gt;=70000,TBL_Employees[[#This Row],[Annual Salary]]&lt;=140000),"MIDDLE INCOME",TBL_Employees[[#This Row],[Annual Salary]]&lt;70000,"LOW INCOME")</f>
        <v>MIDDLE INCOME</v>
      </c>
      <c r="P420" s="3">
        <v>0</v>
      </c>
      <c r="Q420" s="13">
        <f>TBL_Employees[[#This Row],[Bonus %]]*TBL_Employees[[#This Row],[Annual Salary]]</f>
        <v>0</v>
      </c>
      <c r="R420" t="s">
        <v>19</v>
      </c>
      <c r="S420" t="s">
        <v>39</v>
      </c>
      <c r="T420" s="1" t="s">
        <v>21</v>
      </c>
      <c r="U420" s="1" t="str">
        <f>IF(TBL_Employees[[#This Row],[Exit Date]]="","Employed","Resign")</f>
        <v>Employed</v>
      </c>
    </row>
    <row r="421" spans="1:21" x14ac:dyDescent="0.25">
      <c r="A421" t="s">
        <v>984</v>
      </c>
      <c r="B421" t="s">
        <v>985</v>
      </c>
      <c r="C421" t="s">
        <v>14</v>
      </c>
      <c r="D421" t="s">
        <v>23</v>
      </c>
      <c r="E421" t="s">
        <v>36</v>
      </c>
      <c r="F421" t="s">
        <v>17</v>
      </c>
      <c r="G421" t="s">
        <v>24</v>
      </c>
      <c r="H421">
        <v>52</v>
      </c>
      <c r="I421" s="1">
        <v>41113</v>
      </c>
      <c r="J421" s="9">
        <f>DAY(TBL_Employees[[#This Row],[Hire Date]])</f>
        <v>23</v>
      </c>
      <c r="K421" s="9">
        <f>MONTH(TBL_Employees[[#This Row],[Hire Date]])</f>
        <v>7</v>
      </c>
      <c r="L421" s="9" t="str">
        <f>_xlfn.SWITCH(TBL_Employees[[#This Row],[Month]],1,"JAN",2,"FEB",3,"MAR",4,"APR",5,"MAY",6,"JUN",7,"JUL",8,"AUG",9,"SEP",10,"OCT",11,"NOV",12,"DES")</f>
        <v>JUL</v>
      </c>
      <c r="M421" s="11">
        <f>YEAR(TBL_Employees[[#This Row],[Hire Date]])</f>
        <v>2012</v>
      </c>
      <c r="N421" s="2">
        <v>187048</v>
      </c>
      <c r="O421" s="2" t="str">
        <f>_xlfn.SWITCH(TRUE(),TBL_Employees[[#This Row],[Annual Salary]]&gt;140000,"HIGH INCOME",AND(TBL_Employees[[#This Row],[Annual Salary]]&gt;=70000,TBL_Employees[[#This Row],[Annual Salary]]&lt;=140000),"MIDDLE INCOME",TBL_Employees[[#This Row],[Annual Salary]]&lt;70000,"LOW INCOME")</f>
        <v>HIGH INCOME</v>
      </c>
      <c r="P421" s="3">
        <v>0.32</v>
      </c>
      <c r="Q421" s="13">
        <f>TBL_Employees[[#This Row],[Bonus %]]*TBL_Employees[[#This Row],[Annual Salary]]</f>
        <v>59855.360000000001</v>
      </c>
      <c r="R421" t="s">
        <v>33</v>
      </c>
      <c r="S421" t="s">
        <v>34</v>
      </c>
      <c r="T421" s="1" t="s">
        <v>21</v>
      </c>
      <c r="U421" s="1" t="str">
        <f>IF(TBL_Employees[[#This Row],[Exit Date]]="","Employed","Resign")</f>
        <v>Employed</v>
      </c>
    </row>
    <row r="422" spans="1:21" x14ac:dyDescent="0.25">
      <c r="A422" t="s">
        <v>878</v>
      </c>
      <c r="B422" t="s">
        <v>1032</v>
      </c>
      <c r="C422" t="s">
        <v>61</v>
      </c>
      <c r="D422" t="s">
        <v>23</v>
      </c>
      <c r="E422" t="s">
        <v>44</v>
      </c>
      <c r="F422" t="s">
        <v>17</v>
      </c>
      <c r="G422" t="s">
        <v>18</v>
      </c>
      <c r="H422">
        <v>41</v>
      </c>
      <c r="I422" s="1">
        <v>39747</v>
      </c>
      <c r="J422" s="9">
        <f>DAY(TBL_Employees[[#This Row],[Hire Date]])</f>
        <v>26</v>
      </c>
      <c r="K422" s="9">
        <f>MONTH(TBL_Employees[[#This Row],[Hire Date]])</f>
        <v>10</v>
      </c>
      <c r="L422" s="9" t="str">
        <f>_xlfn.SWITCH(TBL_Employees[[#This Row],[Month]],1,"JAN",2,"FEB",3,"MAR",4,"APR",5,"MAY",6,"JUN",7,"JUL",8,"AUG",9,"SEP",10,"OCT",11,"NOV",12,"DES")</f>
        <v>OCT</v>
      </c>
      <c r="M422" s="11">
        <f>YEAR(TBL_Employees[[#This Row],[Hire Date]])</f>
        <v>2008</v>
      </c>
      <c r="N422" s="2">
        <v>131841</v>
      </c>
      <c r="O422" s="2" t="str">
        <f>_xlfn.SWITCH(TRUE(),TBL_Employees[[#This Row],[Annual Salary]]&gt;140000,"HIGH INCOME",AND(TBL_Employees[[#This Row],[Annual Salary]]&gt;=70000,TBL_Employees[[#This Row],[Annual Salary]]&lt;=140000),"MIDDLE INCOME",TBL_Employees[[#This Row],[Annual Salary]]&lt;70000,"LOW INCOME")</f>
        <v>MIDDLE INCOME</v>
      </c>
      <c r="P422" s="3">
        <v>0.13</v>
      </c>
      <c r="Q422" s="13">
        <f>TBL_Employees[[#This Row],[Bonus %]]*TBL_Employees[[#This Row],[Annual Salary]]</f>
        <v>17139.330000000002</v>
      </c>
      <c r="R422" t="s">
        <v>19</v>
      </c>
      <c r="S422" t="s">
        <v>29</v>
      </c>
      <c r="T422" s="1" t="s">
        <v>21</v>
      </c>
      <c r="U422" s="1" t="str">
        <f>IF(TBL_Employees[[#This Row],[Exit Date]]="","Employed","Resign")</f>
        <v>Employed</v>
      </c>
    </row>
    <row r="423" spans="1:21" x14ac:dyDescent="0.25">
      <c r="A423" t="s">
        <v>1039</v>
      </c>
      <c r="B423" t="s">
        <v>1040</v>
      </c>
      <c r="C423" t="s">
        <v>14</v>
      </c>
      <c r="D423" t="s">
        <v>23</v>
      </c>
      <c r="E423" t="s">
        <v>32</v>
      </c>
      <c r="F423" t="s">
        <v>28</v>
      </c>
      <c r="G423" t="s">
        <v>24</v>
      </c>
      <c r="H423">
        <v>31</v>
      </c>
      <c r="I423" s="1">
        <v>42250</v>
      </c>
      <c r="J423" s="9">
        <f>DAY(TBL_Employees[[#This Row],[Hire Date]])</f>
        <v>3</v>
      </c>
      <c r="K423" s="9">
        <f>MONTH(TBL_Employees[[#This Row],[Hire Date]])</f>
        <v>9</v>
      </c>
      <c r="L423" s="9" t="str">
        <f>_xlfn.SWITCH(TBL_Employees[[#This Row],[Month]],1,"JAN",2,"FEB",3,"MAR",4,"APR",5,"MAY",6,"JUN",7,"JUL",8,"AUG",9,"SEP",10,"OCT",11,"NOV",12,"DES")</f>
        <v>SEP</v>
      </c>
      <c r="M423" s="11">
        <f>YEAR(TBL_Employees[[#This Row],[Hire Date]])</f>
        <v>2015</v>
      </c>
      <c r="N423" s="2">
        <v>250953</v>
      </c>
      <c r="O423" s="2" t="str">
        <f>_xlfn.SWITCH(TRUE(),TBL_Employees[[#This Row],[Annual Salary]]&gt;140000,"HIGH INCOME",AND(TBL_Employees[[#This Row],[Annual Salary]]&gt;=70000,TBL_Employees[[#This Row],[Annual Salary]]&lt;=140000),"MIDDLE INCOME",TBL_Employees[[#This Row],[Annual Salary]]&lt;70000,"LOW INCOME")</f>
        <v>HIGH INCOME</v>
      </c>
      <c r="P423" s="3">
        <v>0.34</v>
      </c>
      <c r="Q423" s="13">
        <f>TBL_Employees[[#This Row],[Bonus %]]*TBL_Employees[[#This Row],[Annual Salary]]</f>
        <v>85324.02</v>
      </c>
      <c r="R423" t="s">
        <v>19</v>
      </c>
      <c r="S423" t="s">
        <v>29</v>
      </c>
      <c r="T423" s="1" t="s">
        <v>21</v>
      </c>
      <c r="U423" s="1" t="str">
        <f>IF(TBL_Employees[[#This Row],[Exit Date]]="","Employed","Resign")</f>
        <v>Employed</v>
      </c>
    </row>
    <row r="424" spans="1:21" x14ac:dyDescent="0.25">
      <c r="A424" t="s">
        <v>95</v>
      </c>
      <c r="B424" t="s">
        <v>1062</v>
      </c>
      <c r="C424" t="s">
        <v>83</v>
      </c>
      <c r="D424" t="s">
        <v>23</v>
      </c>
      <c r="E424" t="s">
        <v>36</v>
      </c>
      <c r="F424" t="s">
        <v>17</v>
      </c>
      <c r="G424" t="s">
        <v>47</v>
      </c>
      <c r="H424">
        <v>42</v>
      </c>
      <c r="I424" s="1">
        <v>44092</v>
      </c>
      <c r="J424" s="9">
        <f>DAY(TBL_Employees[[#This Row],[Hire Date]])</f>
        <v>18</v>
      </c>
      <c r="K424" s="9">
        <f>MONTH(TBL_Employees[[#This Row],[Hire Date]])</f>
        <v>9</v>
      </c>
      <c r="L424" s="9" t="str">
        <f>_xlfn.SWITCH(TBL_Employees[[#This Row],[Month]],1,"JAN",2,"FEB",3,"MAR",4,"APR",5,"MAY",6,"JUN",7,"JUL",8,"AUG",9,"SEP",10,"OCT",11,"NOV",12,"DES")</f>
        <v>SEP</v>
      </c>
      <c r="M424" s="11">
        <f>YEAR(TBL_Employees[[#This Row],[Hire Date]])</f>
        <v>2020</v>
      </c>
      <c r="N424" s="2">
        <v>47071</v>
      </c>
      <c r="O424" s="2" t="str">
        <f>_xlfn.SWITCH(TRUE(),TBL_Employees[[#This Row],[Annual Salary]]&gt;140000,"HIGH INCOME",AND(TBL_Employees[[#This Row],[Annual Salary]]&gt;=70000,TBL_Employees[[#This Row],[Annual Salary]]&lt;=140000),"MIDDLE INCOME",TBL_Employees[[#This Row],[Annual Salary]]&lt;70000,"LOW INCOME")</f>
        <v>LOW INCOME</v>
      </c>
      <c r="P424" s="3">
        <v>0</v>
      </c>
      <c r="Q424" s="13">
        <f>TBL_Employees[[#This Row],[Bonus %]]*TBL_Employees[[#This Row],[Annual Salary]]</f>
        <v>0</v>
      </c>
      <c r="R424" t="s">
        <v>19</v>
      </c>
      <c r="S424" t="s">
        <v>29</v>
      </c>
      <c r="T424" s="1" t="s">
        <v>21</v>
      </c>
      <c r="U424" s="1" t="str">
        <f>IF(TBL_Employees[[#This Row],[Exit Date]]="","Employed","Resign")</f>
        <v>Employed</v>
      </c>
    </row>
    <row r="425" spans="1:21" x14ac:dyDescent="0.25">
      <c r="A425" t="s">
        <v>1089</v>
      </c>
      <c r="B425" t="s">
        <v>1090</v>
      </c>
      <c r="C425" t="s">
        <v>62</v>
      </c>
      <c r="D425" t="s">
        <v>23</v>
      </c>
      <c r="E425" t="s">
        <v>36</v>
      </c>
      <c r="F425" t="s">
        <v>28</v>
      </c>
      <c r="G425" t="s">
        <v>24</v>
      </c>
      <c r="H425">
        <v>42</v>
      </c>
      <c r="I425" s="1">
        <v>40159</v>
      </c>
      <c r="J425" s="9">
        <f>DAY(TBL_Employees[[#This Row],[Hire Date]])</f>
        <v>12</v>
      </c>
      <c r="K425" s="9">
        <f>MONTH(TBL_Employees[[#This Row],[Hire Date]])</f>
        <v>12</v>
      </c>
      <c r="L425" s="9" t="str">
        <f>_xlfn.SWITCH(TBL_Employees[[#This Row],[Month]],1,"JAN",2,"FEB",3,"MAR",4,"APR",5,"MAY",6,"JUN",7,"JUL",8,"AUG",9,"SEP",10,"OCT",11,"NOV",12,"DES")</f>
        <v>DES</v>
      </c>
      <c r="M425" s="11">
        <f>YEAR(TBL_Employees[[#This Row],[Hire Date]])</f>
        <v>2009</v>
      </c>
      <c r="N425" s="2">
        <v>114242</v>
      </c>
      <c r="O425" s="2" t="str">
        <f>_xlfn.SWITCH(TRUE(),TBL_Employees[[#This Row],[Annual Salary]]&gt;140000,"HIGH INCOME",AND(TBL_Employees[[#This Row],[Annual Salary]]&gt;=70000,TBL_Employees[[#This Row],[Annual Salary]]&lt;=140000),"MIDDLE INCOME",TBL_Employees[[#This Row],[Annual Salary]]&lt;70000,"LOW INCOME")</f>
        <v>MIDDLE INCOME</v>
      </c>
      <c r="P425" s="3">
        <v>0.08</v>
      </c>
      <c r="Q425" s="13">
        <f>TBL_Employees[[#This Row],[Bonus %]]*TBL_Employees[[#This Row],[Annual Salary]]</f>
        <v>9139.36</v>
      </c>
      <c r="R425" t="s">
        <v>19</v>
      </c>
      <c r="S425" t="s">
        <v>39</v>
      </c>
      <c r="T425" s="1" t="s">
        <v>21</v>
      </c>
      <c r="U425" s="1" t="str">
        <f>IF(TBL_Employees[[#This Row],[Exit Date]]="","Employed","Resign")</f>
        <v>Employed</v>
      </c>
    </row>
    <row r="426" spans="1:21" x14ac:dyDescent="0.25">
      <c r="A426" t="s">
        <v>78</v>
      </c>
      <c r="B426" t="s">
        <v>1103</v>
      </c>
      <c r="C426" t="s">
        <v>83</v>
      </c>
      <c r="D426" t="s">
        <v>23</v>
      </c>
      <c r="E426" t="s">
        <v>16</v>
      </c>
      <c r="F426" t="s">
        <v>17</v>
      </c>
      <c r="G426" t="s">
        <v>24</v>
      </c>
      <c r="H426">
        <v>45</v>
      </c>
      <c r="I426" s="1">
        <v>36755</v>
      </c>
      <c r="J426" s="9">
        <f>DAY(TBL_Employees[[#This Row],[Hire Date]])</f>
        <v>17</v>
      </c>
      <c r="K426" s="9">
        <f>MONTH(TBL_Employees[[#This Row],[Hire Date]])</f>
        <v>8</v>
      </c>
      <c r="L426" s="9" t="str">
        <f>_xlfn.SWITCH(TBL_Employees[[#This Row],[Month]],1,"JAN",2,"FEB",3,"MAR",4,"APR",5,"MAY",6,"JUN",7,"JUL",8,"AUG",9,"SEP",10,"OCT",11,"NOV",12,"DES")</f>
        <v>AUG</v>
      </c>
      <c r="M426" s="11">
        <f>YEAR(TBL_Employees[[#This Row],[Hire Date]])</f>
        <v>2000</v>
      </c>
      <c r="N426" s="2">
        <v>55563</v>
      </c>
      <c r="O426" s="2" t="str">
        <f>_xlfn.SWITCH(TRUE(),TBL_Employees[[#This Row],[Annual Salary]]&gt;140000,"HIGH INCOME",AND(TBL_Employees[[#This Row],[Annual Salary]]&gt;=70000,TBL_Employees[[#This Row],[Annual Salary]]&lt;=140000),"MIDDLE INCOME",TBL_Employees[[#This Row],[Annual Salary]]&lt;70000,"LOW INCOME")</f>
        <v>LOW INCOME</v>
      </c>
      <c r="P426" s="3">
        <v>0</v>
      </c>
      <c r="Q426" s="13">
        <f>TBL_Employees[[#This Row],[Bonus %]]*TBL_Employees[[#This Row],[Annual Salary]]</f>
        <v>0</v>
      </c>
      <c r="R426" t="s">
        <v>33</v>
      </c>
      <c r="S426" t="s">
        <v>34</v>
      </c>
      <c r="T426" s="1" t="s">
        <v>21</v>
      </c>
      <c r="U426" s="1" t="str">
        <f>IF(TBL_Employees[[#This Row],[Exit Date]]="","Employed","Resign")</f>
        <v>Employed</v>
      </c>
    </row>
    <row r="427" spans="1:21" x14ac:dyDescent="0.25">
      <c r="A427" t="s">
        <v>1140</v>
      </c>
      <c r="B427" t="s">
        <v>1141</v>
      </c>
      <c r="C427" t="s">
        <v>83</v>
      </c>
      <c r="D427" t="s">
        <v>23</v>
      </c>
      <c r="E427" t="s">
        <v>16</v>
      </c>
      <c r="F427" t="s">
        <v>28</v>
      </c>
      <c r="G427" t="s">
        <v>24</v>
      </c>
      <c r="H427">
        <v>35</v>
      </c>
      <c r="I427" s="1">
        <v>40596</v>
      </c>
      <c r="J427" s="9">
        <f>DAY(TBL_Employees[[#This Row],[Hire Date]])</f>
        <v>22</v>
      </c>
      <c r="K427" s="9">
        <f>MONTH(TBL_Employees[[#This Row],[Hire Date]])</f>
        <v>2</v>
      </c>
      <c r="L427" s="9" t="str">
        <f>_xlfn.SWITCH(TBL_Employees[[#This Row],[Month]],1,"JAN",2,"FEB",3,"MAR",4,"APR",5,"MAY",6,"JUN",7,"JUL",8,"AUG",9,"SEP",10,"OCT",11,"NOV",12,"DES")</f>
        <v>FEB</v>
      </c>
      <c r="M427" s="11">
        <f>YEAR(TBL_Employees[[#This Row],[Hire Date]])</f>
        <v>2011</v>
      </c>
      <c r="N427" s="2">
        <v>43336</v>
      </c>
      <c r="O427" s="2" t="str">
        <f>_xlfn.SWITCH(TRUE(),TBL_Employees[[#This Row],[Annual Salary]]&gt;140000,"HIGH INCOME",AND(TBL_Employees[[#This Row],[Annual Salary]]&gt;=70000,TBL_Employees[[#This Row],[Annual Salary]]&lt;=140000),"MIDDLE INCOME",TBL_Employees[[#This Row],[Annual Salary]]&lt;70000,"LOW INCOME")</f>
        <v>LOW INCOME</v>
      </c>
      <c r="P427" s="3">
        <v>0</v>
      </c>
      <c r="Q427" s="13">
        <f>TBL_Employees[[#This Row],[Bonus %]]*TBL_Employees[[#This Row],[Annual Salary]]</f>
        <v>0</v>
      </c>
      <c r="R427" t="s">
        <v>19</v>
      </c>
      <c r="S427" t="s">
        <v>25</v>
      </c>
      <c r="T427" s="1">
        <v>44024</v>
      </c>
      <c r="U427" s="1" t="str">
        <f>IF(TBL_Employees[[#This Row],[Exit Date]]="","Employed","Resign")</f>
        <v>Resign</v>
      </c>
    </row>
    <row r="428" spans="1:21" x14ac:dyDescent="0.25">
      <c r="A428" t="s">
        <v>1142</v>
      </c>
      <c r="B428" t="s">
        <v>1143</v>
      </c>
      <c r="C428" t="s">
        <v>61</v>
      </c>
      <c r="D428" t="s">
        <v>23</v>
      </c>
      <c r="E428" t="s">
        <v>32</v>
      </c>
      <c r="F428" t="s">
        <v>28</v>
      </c>
      <c r="G428" t="s">
        <v>51</v>
      </c>
      <c r="H428">
        <v>38</v>
      </c>
      <c r="I428" s="1">
        <v>40083</v>
      </c>
      <c r="J428" s="9">
        <f>DAY(TBL_Employees[[#This Row],[Hire Date]])</f>
        <v>27</v>
      </c>
      <c r="K428" s="9">
        <f>MONTH(TBL_Employees[[#This Row],[Hire Date]])</f>
        <v>9</v>
      </c>
      <c r="L428" s="9" t="str">
        <f>_xlfn.SWITCH(TBL_Employees[[#This Row],[Month]],1,"JAN",2,"FEB",3,"MAR",4,"APR",5,"MAY",6,"JUN",7,"JUL",8,"AUG",9,"SEP",10,"OCT",11,"NOV",12,"DES")</f>
        <v>SEP</v>
      </c>
      <c r="M428" s="11">
        <f>YEAR(TBL_Employees[[#This Row],[Hire Date]])</f>
        <v>2009</v>
      </c>
      <c r="N428" s="2">
        <v>127801</v>
      </c>
      <c r="O428" s="2" t="str">
        <f>_xlfn.SWITCH(TRUE(),TBL_Employees[[#This Row],[Annual Salary]]&gt;140000,"HIGH INCOME",AND(TBL_Employees[[#This Row],[Annual Salary]]&gt;=70000,TBL_Employees[[#This Row],[Annual Salary]]&lt;=140000),"MIDDLE INCOME",TBL_Employees[[#This Row],[Annual Salary]]&lt;70000,"LOW INCOME")</f>
        <v>MIDDLE INCOME</v>
      </c>
      <c r="P428" s="3">
        <v>0.15</v>
      </c>
      <c r="Q428" s="13">
        <f>TBL_Employees[[#This Row],[Bonus %]]*TBL_Employees[[#This Row],[Annual Salary]]</f>
        <v>19170.149999999998</v>
      </c>
      <c r="R428" t="s">
        <v>19</v>
      </c>
      <c r="S428" t="s">
        <v>39</v>
      </c>
      <c r="T428" s="1" t="s">
        <v>21</v>
      </c>
      <c r="U428" s="1" t="str">
        <f>IF(TBL_Employees[[#This Row],[Exit Date]]="","Employed","Resign")</f>
        <v>Employed</v>
      </c>
    </row>
    <row r="429" spans="1:21" x14ac:dyDescent="0.25">
      <c r="A429" t="s">
        <v>481</v>
      </c>
      <c r="B429" t="s">
        <v>1176</v>
      </c>
      <c r="C429" t="s">
        <v>77</v>
      </c>
      <c r="D429" t="s">
        <v>23</v>
      </c>
      <c r="E429" t="s">
        <v>16</v>
      </c>
      <c r="F429" t="s">
        <v>17</v>
      </c>
      <c r="G429" t="s">
        <v>24</v>
      </c>
      <c r="H429">
        <v>60</v>
      </c>
      <c r="I429" s="1">
        <v>38667</v>
      </c>
      <c r="J429" s="9">
        <f>DAY(TBL_Employees[[#This Row],[Hire Date]])</f>
        <v>11</v>
      </c>
      <c r="K429" s="9">
        <f>MONTH(TBL_Employees[[#This Row],[Hire Date]])</f>
        <v>11</v>
      </c>
      <c r="L429" s="9" t="str">
        <f>_xlfn.SWITCH(TBL_Employees[[#This Row],[Month]],1,"JAN",2,"FEB",3,"MAR",4,"APR",5,"MAY",6,"JUN",7,"JUL",8,"AUG",9,"SEP",10,"OCT",11,"NOV",12,"DES")</f>
        <v>NOV</v>
      </c>
      <c r="M429" s="11">
        <f>YEAR(TBL_Employees[[#This Row],[Hire Date]])</f>
        <v>2005</v>
      </c>
      <c r="N429" s="2">
        <v>78388</v>
      </c>
      <c r="O429" s="2" t="str">
        <f>_xlfn.SWITCH(TRUE(),TBL_Employees[[#This Row],[Annual Salary]]&gt;140000,"HIGH INCOME",AND(TBL_Employees[[#This Row],[Annual Salary]]&gt;=70000,TBL_Employees[[#This Row],[Annual Salary]]&lt;=140000),"MIDDLE INCOME",TBL_Employees[[#This Row],[Annual Salary]]&lt;70000,"LOW INCOME")</f>
        <v>MIDDLE INCOME</v>
      </c>
      <c r="P429" s="3">
        <v>0</v>
      </c>
      <c r="Q429" s="13">
        <f>TBL_Employees[[#This Row],[Bonus %]]*TBL_Employees[[#This Row],[Annual Salary]]</f>
        <v>0</v>
      </c>
      <c r="R429" t="s">
        <v>33</v>
      </c>
      <c r="S429" t="s">
        <v>80</v>
      </c>
      <c r="T429" s="1" t="s">
        <v>21</v>
      </c>
      <c r="U429" s="1" t="str">
        <f>IF(TBL_Employees[[#This Row],[Exit Date]]="","Employed","Resign")</f>
        <v>Employed</v>
      </c>
    </row>
    <row r="430" spans="1:21" x14ac:dyDescent="0.25">
      <c r="A430" t="s">
        <v>1187</v>
      </c>
      <c r="B430" t="s">
        <v>1188</v>
      </c>
      <c r="C430" t="s">
        <v>83</v>
      </c>
      <c r="D430" t="s">
        <v>23</v>
      </c>
      <c r="E430" t="s">
        <v>36</v>
      </c>
      <c r="F430" t="s">
        <v>17</v>
      </c>
      <c r="G430" t="s">
        <v>51</v>
      </c>
      <c r="H430">
        <v>58</v>
      </c>
      <c r="I430" s="1">
        <v>40463</v>
      </c>
      <c r="J430" s="9">
        <f>DAY(TBL_Employees[[#This Row],[Hire Date]])</f>
        <v>12</v>
      </c>
      <c r="K430" s="9">
        <f>MONTH(TBL_Employees[[#This Row],[Hire Date]])</f>
        <v>10</v>
      </c>
      <c r="L430" s="9" t="str">
        <f>_xlfn.SWITCH(TBL_Employees[[#This Row],[Month]],1,"JAN",2,"FEB",3,"MAR",4,"APR",5,"MAY",6,"JUN",7,"JUL",8,"AUG",9,"SEP",10,"OCT",11,"NOV",12,"DES")</f>
        <v>OCT</v>
      </c>
      <c r="M430" s="11">
        <f>YEAR(TBL_Employees[[#This Row],[Hire Date]])</f>
        <v>2010</v>
      </c>
      <c r="N430" s="2">
        <v>43001</v>
      </c>
      <c r="O430" s="2" t="str">
        <f>_xlfn.SWITCH(TRUE(),TBL_Employees[[#This Row],[Annual Salary]]&gt;140000,"HIGH INCOME",AND(TBL_Employees[[#This Row],[Annual Salary]]&gt;=70000,TBL_Employees[[#This Row],[Annual Salary]]&lt;=140000),"MIDDLE INCOME",TBL_Employees[[#This Row],[Annual Salary]]&lt;70000,"LOW INCOME")</f>
        <v>LOW INCOME</v>
      </c>
      <c r="P430" s="3">
        <v>0</v>
      </c>
      <c r="Q430" s="13">
        <f>TBL_Employees[[#This Row],[Bonus %]]*TBL_Employees[[#This Row],[Annual Salary]]</f>
        <v>0</v>
      </c>
      <c r="R430" t="s">
        <v>19</v>
      </c>
      <c r="S430" t="s">
        <v>25</v>
      </c>
      <c r="T430" s="1" t="s">
        <v>21</v>
      </c>
      <c r="U430" s="1" t="str">
        <f>IF(TBL_Employees[[#This Row],[Exit Date]]="","Employed","Resign")</f>
        <v>Employed</v>
      </c>
    </row>
    <row r="431" spans="1:21" x14ac:dyDescent="0.25">
      <c r="A431" t="s">
        <v>1190</v>
      </c>
      <c r="B431" t="s">
        <v>1191</v>
      </c>
      <c r="C431" t="s">
        <v>83</v>
      </c>
      <c r="D431" t="s">
        <v>23</v>
      </c>
      <c r="E431" t="s">
        <v>36</v>
      </c>
      <c r="F431" t="s">
        <v>28</v>
      </c>
      <c r="G431" t="s">
        <v>51</v>
      </c>
      <c r="H431">
        <v>34</v>
      </c>
      <c r="I431" s="1">
        <v>42219</v>
      </c>
      <c r="J431" s="9">
        <f>DAY(TBL_Employees[[#This Row],[Hire Date]])</f>
        <v>3</v>
      </c>
      <c r="K431" s="9">
        <f>MONTH(TBL_Employees[[#This Row],[Hire Date]])</f>
        <v>8</v>
      </c>
      <c r="L431" s="9" t="str">
        <f>_xlfn.SWITCH(TBL_Employees[[#This Row],[Month]],1,"JAN",2,"FEB",3,"MAR",4,"APR",5,"MAY",6,"JUN",7,"JUL",8,"AUG",9,"SEP",10,"OCT",11,"NOV",12,"DES")</f>
        <v>AUG</v>
      </c>
      <c r="M431" s="11">
        <f>YEAR(TBL_Employees[[#This Row],[Hire Date]])</f>
        <v>2015</v>
      </c>
      <c r="N431" s="2">
        <v>52200</v>
      </c>
      <c r="O431" s="2" t="str">
        <f>_xlfn.SWITCH(TRUE(),TBL_Employees[[#This Row],[Annual Salary]]&gt;140000,"HIGH INCOME",AND(TBL_Employees[[#This Row],[Annual Salary]]&gt;=70000,TBL_Employees[[#This Row],[Annual Salary]]&lt;=140000),"MIDDLE INCOME",TBL_Employees[[#This Row],[Annual Salary]]&lt;70000,"LOW INCOME")</f>
        <v>LOW INCOME</v>
      </c>
      <c r="P431" s="3">
        <v>0</v>
      </c>
      <c r="Q431" s="13">
        <f>TBL_Employees[[#This Row],[Bonus %]]*TBL_Employees[[#This Row],[Annual Salary]]</f>
        <v>0</v>
      </c>
      <c r="R431" t="s">
        <v>19</v>
      </c>
      <c r="S431" t="s">
        <v>29</v>
      </c>
      <c r="T431" s="1" t="s">
        <v>21</v>
      </c>
      <c r="U431" s="1" t="str">
        <f>IF(TBL_Employees[[#This Row],[Exit Date]]="","Employed","Resign")</f>
        <v>Employed</v>
      </c>
    </row>
    <row r="432" spans="1:21" x14ac:dyDescent="0.25">
      <c r="A432" t="s">
        <v>1192</v>
      </c>
      <c r="B432" t="s">
        <v>1193</v>
      </c>
      <c r="C432" t="s">
        <v>61</v>
      </c>
      <c r="D432" t="s">
        <v>23</v>
      </c>
      <c r="E432" t="s">
        <v>32</v>
      </c>
      <c r="F432" t="s">
        <v>17</v>
      </c>
      <c r="G432" t="s">
        <v>18</v>
      </c>
      <c r="H432">
        <v>60</v>
      </c>
      <c r="I432" s="1">
        <v>39739</v>
      </c>
      <c r="J432" s="9">
        <f>DAY(TBL_Employees[[#This Row],[Hire Date]])</f>
        <v>18</v>
      </c>
      <c r="K432" s="9">
        <f>MONTH(TBL_Employees[[#This Row],[Hire Date]])</f>
        <v>10</v>
      </c>
      <c r="L432" s="9" t="str">
        <f>_xlfn.SWITCH(TBL_Employees[[#This Row],[Month]],1,"JAN",2,"FEB",3,"MAR",4,"APR",5,"MAY",6,"JUN",7,"JUL",8,"AUG",9,"SEP",10,"OCT",11,"NOV",12,"DES")</f>
        <v>OCT</v>
      </c>
      <c r="M432" s="11">
        <f>YEAR(TBL_Employees[[#This Row],[Hire Date]])</f>
        <v>2008</v>
      </c>
      <c r="N432" s="2">
        <v>150855</v>
      </c>
      <c r="O432" s="2" t="str">
        <f>_xlfn.SWITCH(TRUE(),TBL_Employees[[#This Row],[Annual Salary]]&gt;140000,"HIGH INCOME",AND(TBL_Employees[[#This Row],[Annual Salary]]&gt;=70000,TBL_Employees[[#This Row],[Annual Salary]]&lt;=140000),"MIDDLE INCOME",TBL_Employees[[#This Row],[Annual Salary]]&lt;70000,"LOW INCOME")</f>
        <v>HIGH INCOME</v>
      </c>
      <c r="P432" s="3">
        <v>0.11</v>
      </c>
      <c r="Q432" s="13">
        <f>TBL_Employees[[#This Row],[Bonus %]]*TBL_Employees[[#This Row],[Annual Salary]]</f>
        <v>16594.05</v>
      </c>
      <c r="R432" t="s">
        <v>19</v>
      </c>
      <c r="S432" t="s">
        <v>39</v>
      </c>
      <c r="T432" s="1" t="s">
        <v>21</v>
      </c>
      <c r="U432" s="1" t="str">
        <f>IF(TBL_Employees[[#This Row],[Exit Date]]="","Employed","Resign")</f>
        <v>Employed</v>
      </c>
    </row>
    <row r="433" spans="1:21" x14ac:dyDescent="0.25">
      <c r="A433" t="s">
        <v>1207</v>
      </c>
      <c r="B433" t="s">
        <v>1208</v>
      </c>
      <c r="C433" t="s">
        <v>14</v>
      </c>
      <c r="D433" t="s">
        <v>23</v>
      </c>
      <c r="E433" t="s">
        <v>44</v>
      </c>
      <c r="F433" t="s">
        <v>17</v>
      </c>
      <c r="G433" t="s">
        <v>24</v>
      </c>
      <c r="H433">
        <v>45</v>
      </c>
      <c r="I433" s="1">
        <v>44461</v>
      </c>
      <c r="J433" s="9">
        <f>DAY(TBL_Employees[[#This Row],[Hire Date]])</f>
        <v>22</v>
      </c>
      <c r="K433" s="9">
        <f>MONTH(TBL_Employees[[#This Row],[Hire Date]])</f>
        <v>9</v>
      </c>
      <c r="L433" s="9" t="str">
        <f>_xlfn.SWITCH(TBL_Employees[[#This Row],[Month]],1,"JAN",2,"FEB",3,"MAR",4,"APR",5,"MAY",6,"JUN",7,"JUL",8,"AUG",9,"SEP",10,"OCT",11,"NOV",12,"DES")</f>
        <v>SEP</v>
      </c>
      <c r="M433" s="11">
        <f>YEAR(TBL_Employees[[#This Row],[Hire Date]])</f>
        <v>2021</v>
      </c>
      <c r="N433" s="2">
        <v>201396</v>
      </c>
      <c r="O433" s="2" t="str">
        <f>_xlfn.SWITCH(TRUE(),TBL_Employees[[#This Row],[Annual Salary]]&gt;140000,"HIGH INCOME",AND(TBL_Employees[[#This Row],[Annual Salary]]&gt;=70000,TBL_Employees[[#This Row],[Annual Salary]]&lt;=140000),"MIDDLE INCOME",TBL_Employees[[#This Row],[Annual Salary]]&lt;70000,"LOW INCOME")</f>
        <v>HIGH INCOME</v>
      </c>
      <c r="P433" s="3">
        <v>0.32</v>
      </c>
      <c r="Q433" s="13">
        <f>TBL_Employees[[#This Row],[Bonus %]]*TBL_Employees[[#This Row],[Annual Salary]]</f>
        <v>64446.720000000001</v>
      </c>
      <c r="R433" t="s">
        <v>19</v>
      </c>
      <c r="S433" t="s">
        <v>45</v>
      </c>
      <c r="T433" s="1" t="s">
        <v>21</v>
      </c>
      <c r="U433" s="1" t="str">
        <f>IF(TBL_Employees[[#This Row],[Exit Date]]="","Employed","Resign")</f>
        <v>Employed</v>
      </c>
    </row>
    <row r="434" spans="1:21" x14ac:dyDescent="0.25">
      <c r="A434" t="s">
        <v>1224</v>
      </c>
      <c r="B434" t="s">
        <v>1225</v>
      </c>
      <c r="C434" t="s">
        <v>40</v>
      </c>
      <c r="D434" t="s">
        <v>23</v>
      </c>
      <c r="E434" t="s">
        <v>36</v>
      </c>
      <c r="F434" t="s">
        <v>28</v>
      </c>
      <c r="G434" t="s">
        <v>18</v>
      </c>
      <c r="H434">
        <v>50</v>
      </c>
      <c r="I434" s="1">
        <v>44486</v>
      </c>
      <c r="J434" s="9">
        <f>DAY(TBL_Employees[[#This Row],[Hire Date]])</f>
        <v>17</v>
      </c>
      <c r="K434" s="9">
        <f>MONTH(TBL_Employees[[#This Row],[Hire Date]])</f>
        <v>10</v>
      </c>
      <c r="L434" s="9" t="str">
        <f>_xlfn.SWITCH(TBL_Employees[[#This Row],[Month]],1,"JAN",2,"FEB",3,"MAR",4,"APR",5,"MAY",6,"JUN",7,"JUL",8,"AUG",9,"SEP",10,"OCT",11,"NOV",12,"DES")</f>
        <v>OCT</v>
      </c>
      <c r="M434" s="11">
        <f>YEAR(TBL_Employees[[#This Row],[Hire Date]])</f>
        <v>2021</v>
      </c>
      <c r="N434" s="2">
        <v>172180</v>
      </c>
      <c r="O434" s="2" t="str">
        <f>_xlfn.SWITCH(TRUE(),TBL_Employees[[#This Row],[Annual Salary]]&gt;140000,"HIGH INCOME",AND(TBL_Employees[[#This Row],[Annual Salary]]&gt;=70000,TBL_Employees[[#This Row],[Annual Salary]]&lt;=140000),"MIDDLE INCOME",TBL_Employees[[#This Row],[Annual Salary]]&lt;70000,"LOW INCOME")</f>
        <v>HIGH INCOME</v>
      </c>
      <c r="P434" s="3">
        <v>0.3</v>
      </c>
      <c r="Q434" s="13">
        <f>TBL_Employees[[#This Row],[Bonus %]]*TBL_Employees[[#This Row],[Annual Salary]]</f>
        <v>51654</v>
      </c>
      <c r="R434" t="s">
        <v>19</v>
      </c>
      <c r="S434" t="s">
        <v>29</v>
      </c>
      <c r="T434" s="1" t="s">
        <v>21</v>
      </c>
      <c r="U434" s="1" t="str">
        <f>IF(TBL_Employees[[#This Row],[Exit Date]]="","Employed","Resign")</f>
        <v>Employed</v>
      </c>
    </row>
    <row r="435" spans="1:21" x14ac:dyDescent="0.25">
      <c r="A435" t="s">
        <v>1247</v>
      </c>
      <c r="B435" t="s">
        <v>1248</v>
      </c>
      <c r="C435" t="s">
        <v>62</v>
      </c>
      <c r="D435" t="s">
        <v>23</v>
      </c>
      <c r="E435" t="s">
        <v>36</v>
      </c>
      <c r="F435" t="s">
        <v>28</v>
      </c>
      <c r="G435" t="s">
        <v>51</v>
      </c>
      <c r="H435">
        <v>34</v>
      </c>
      <c r="I435" s="1">
        <v>41499</v>
      </c>
      <c r="J435" s="9">
        <f>DAY(TBL_Employees[[#This Row],[Hire Date]])</f>
        <v>13</v>
      </c>
      <c r="K435" s="9">
        <f>MONTH(TBL_Employees[[#This Row],[Hire Date]])</f>
        <v>8</v>
      </c>
      <c r="L435" s="9" t="str">
        <f>_xlfn.SWITCH(TBL_Employees[[#This Row],[Month]],1,"JAN",2,"FEB",3,"MAR",4,"APR",5,"MAY",6,"JUN",7,"JUL",8,"AUG",9,"SEP",10,"OCT",11,"NOV",12,"DES")</f>
        <v>AUG</v>
      </c>
      <c r="M435" s="11">
        <f>YEAR(TBL_Employees[[#This Row],[Hire Date]])</f>
        <v>2013</v>
      </c>
      <c r="N435" s="2">
        <v>113909</v>
      </c>
      <c r="O435" s="2" t="str">
        <f>_xlfn.SWITCH(TRUE(),TBL_Employees[[#This Row],[Annual Salary]]&gt;140000,"HIGH INCOME",AND(TBL_Employees[[#This Row],[Annual Salary]]&gt;=70000,TBL_Employees[[#This Row],[Annual Salary]]&lt;=140000),"MIDDLE INCOME",TBL_Employees[[#This Row],[Annual Salary]]&lt;70000,"LOW INCOME")</f>
        <v>MIDDLE INCOME</v>
      </c>
      <c r="P435" s="3">
        <v>0.06</v>
      </c>
      <c r="Q435" s="13">
        <f>TBL_Employees[[#This Row],[Bonus %]]*TBL_Employees[[#This Row],[Annual Salary]]</f>
        <v>6834.54</v>
      </c>
      <c r="R435" t="s">
        <v>52</v>
      </c>
      <c r="S435" t="s">
        <v>66</v>
      </c>
      <c r="T435" s="1" t="s">
        <v>21</v>
      </c>
      <c r="U435" s="1" t="str">
        <f>IF(TBL_Employees[[#This Row],[Exit Date]]="","Employed","Resign")</f>
        <v>Employed</v>
      </c>
    </row>
    <row r="436" spans="1:21" x14ac:dyDescent="0.25">
      <c r="A436" t="s">
        <v>1259</v>
      </c>
      <c r="B436" t="s">
        <v>1260</v>
      </c>
      <c r="C436" t="s">
        <v>14</v>
      </c>
      <c r="D436" t="s">
        <v>23</v>
      </c>
      <c r="E436" t="s">
        <v>32</v>
      </c>
      <c r="F436" t="s">
        <v>17</v>
      </c>
      <c r="G436" t="s">
        <v>47</v>
      </c>
      <c r="H436">
        <v>28</v>
      </c>
      <c r="I436" s="1">
        <v>43121</v>
      </c>
      <c r="J436" s="9">
        <f>DAY(TBL_Employees[[#This Row],[Hire Date]])</f>
        <v>21</v>
      </c>
      <c r="K436" s="9">
        <f>MONTH(TBL_Employees[[#This Row],[Hire Date]])</f>
        <v>1</v>
      </c>
      <c r="L436" s="9" t="str">
        <f>_xlfn.SWITCH(TBL_Employees[[#This Row],[Month]],1,"JAN",2,"FEB",3,"MAR",4,"APR",5,"MAY",6,"JUN",7,"JUL",8,"AUG",9,"SEP",10,"OCT",11,"NOV",12,"DES")</f>
        <v>JAN</v>
      </c>
      <c r="M436" s="11">
        <f>YEAR(TBL_Employees[[#This Row],[Hire Date]])</f>
        <v>2018</v>
      </c>
      <c r="N436" s="2">
        <v>208210</v>
      </c>
      <c r="O436" s="2" t="str">
        <f>_xlfn.SWITCH(TRUE(),TBL_Employees[[#This Row],[Annual Salary]]&gt;140000,"HIGH INCOME",AND(TBL_Employees[[#This Row],[Annual Salary]]&gt;=70000,TBL_Employees[[#This Row],[Annual Salary]]&lt;=140000),"MIDDLE INCOME",TBL_Employees[[#This Row],[Annual Salary]]&lt;70000,"LOW INCOME")</f>
        <v>HIGH INCOME</v>
      </c>
      <c r="P436" s="3">
        <v>0.3</v>
      </c>
      <c r="Q436" s="13">
        <f>TBL_Employees[[#This Row],[Bonus %]]*TBL_Employees[[#This Row],[Annual Salary]]</f>
        <v>62463</v>
      </c>
      <c r="R436" t="s">
        <v>19</v>
      </c>
      <c r="S436" t="s">
        <v>63</v>
      </c>
      <c r="T436" s="1" t="s">
        <v>21</v>
      </c>
      <c r="U436" s="1" t="str">
        <f>IF(TBL_Employees[[#This Row],[Exit Date]]="","Employed","Resign")</f>
        <v>Employed</v>
      </c>
    </row>
    <row r="437" spans="1:21" x14ac:dyDescent="0.25">
      <c r="A437" t="s">
        <v>331</v>
      </c>
      <c r="B437" t="s">
        <v>1263</v>
      </c>
      <c r="C437" t="s">
        <v>22</v>
      </c>
      <c r="D437" t="s">
        <v>23</v>
      </c>
      <c r="E437" t="s">
        <v>32</v>
      </c>
      <c r="F437" t="s">
        <v>28</v>
      </c>
      <c r="G437" t="s">
        <v>24</v>
      </c>
      <c r="H437">
        <v>31</v>
      </c>
      <c r="I437" s="1">
        <v>43002</v>
      </c>
      <c r="J437" s="9">
        <f>DAY(TBL_Employees[[#This Row],[Hire Date]])</f>
        <v>24</v>
      </c>
      <c r="K437" s="9">
        <f>MONTH(TBL_Employees[[#This Row],[Hire Date]])</f>
        <v>9</v>
      </c>
      <c r="L437" s="9" t="str">
        <f>_xlfn.SWITCH(TBL_Employees[[#This Row],[Month]],1,"JAN",2,"FEB",3,"MAR",4,"APR",5,"MAY",6,"JUN",7,"JUL",8,"AUG",9,"SEP",10,"OCT",11,"NOV",12,"DES")</f>
        <v>SEP</v>
      </c>
      <c r="M437" s="11">
        <f>YEAR(TBL_Employees[[#This Row],[Hire Date]])</f>
        <v>2017</v>
      </c>
      <c r="N437" s="2">
        <v>71755</v>
      </c>
      <c r="O437" s="2" t="str">
        <f>_xlfn.SWITCH(TRUE(),TBL_Employees[[#This Row],[Annual Salary]]&gt;140000,"HIGH INCOME",AND(TBL_Employees[[#This Row],[Annual Salary]]&gt;=70000,TBL_Employees[[#This Row],[Annual Salary]]&lt;=140000),"MIDDLE INCOME",TBL_Employees[[#This Row],[Annual Salary]]&lt;70000,"LOW INCOME")</f>
        <v>MIDDLE INCOME</v>
      </c>
      <c r="P437" s="3">
        <v>0</v>
      </c>
      <c r="Q437" s="13">
        <f>TBL_Employees[[#This Row],[Bonus %]]*TBL_Employees[[#This Row],[Annual Salary]]</f>
        <v>0</v>
      </c>
      <c r="R437" t="s">
        <v>33</v>
      </c>
      <c r="S437" t="s">
        <v>80</v>
      </c>
      <c r="T437" s="1" t="s">
        <v>21</v>
      </c>
      <c r="U437" s="1" t="str">
        <f>IF(TBL_Employees[[#This Row],[Exit Date]]="","Employed","Resign")</f>
        <v>Employed</v>
      </c>
    </row>
    <row r="438" spans="1:21" x14ac:dyDescent="0.25">
      <c r="A438" t="s">
        <v>119</v>
      </c>
      <c r="B438" t="s">
        <v>1286</v>
      </c>
      <c r="C438" t="s">
        <v>22</v>
      </c>
      <c r="D438" t="s">
        <v>23</v>
      </c>
      <c r="E438" t="s">
        <v>36</v>
      </c>
      <c r="F438" t="s">
        <v>28</v>
      </c>
      <c r="G438" t="s">
        <v>47</v>
      </c>
      <c r="H438">
        <v>45</v>
      </c>
      <c r="I438" s="1">
        <v>42357</v>
      </c>
      <c r="J438" s="9">
        <f>DAY(TBL_Employees[[#This Row],[Hire Date]])</f>
        <v>19</v>
      </c>
      <c r="K438" s="9">
        <f>MONTH(TBL_Employees[[#This Row],[Hire Date]])</f>
        <v>12</v>
      </c>
      <c r="L438" s="9" t="str">
        <f>_xlfn.SWITCH(TBL_Employees[[#This Row],[Month]],1,"JAN",2,"FEB",3,"MAR",4,"APR",5,"MAY",6,"JUN",7,"JUL",8,"AUG",9,"SEP",10,"OCT",11,"NOV",12,"DES")</f>
        <v>DES</v>
      </c>
      <c r="M438" s="11">
        <f>YEAR(TBL_Employees[[#This Row],[Hire Date]])</f>
        <v>2015</v>
      </c>
      <c r="N438" s="2">
        <v>51983</v>
      </c>
      <c r="O438" s="2" t="str">
        <f>_xlfn.SWITCH(TRUE(),TBL_Employees[[#This Row],[Annual Salary]]&gt;140000,"HIGH INCOME",AND(TBL_Employees[[#This Row],[Annual Salary]]&gt;=70000,TBL_Employees[[#This Row],[Annual Salary]]&lt;=140000),"MIDDLE INCOME",TBL_Employees[[#This Row],[Annual Salary]]&lt;70000,"LOW INCOME")</f>
        <v>LOW INCOME</v>
      </c>
      <c r="P438" s="3">
        <v>0</v>
      </c>
      <c r="Q438" s="13">
        <f>TBL_Employees[[#This Row],[Bonus %]]*TBL_Employees[[#This Row],[Annual Salary]]</f>
        <v>0</v>
      </c>
      <c r="R438" t="s">
        <v>19</v>
      </c>
      <c r="S438" t="s">
        <v>29</v>
      </c>
      <c r="T438" s="1" t="s">
        <v>21</v>
      </c>
      <c r="U438" s="1" t="str">
        <f>IF(TBL_Employees[[#This Row],[Exit Date]]="","Employed","Resign")</f>
        <v>Employed</v>
      </c>
    </row>
    <row r="439" spans="1:21" x14ac:dyDescent="0.25">
      <c r="A439" t="s">
        <v>558</v>
      </c>
      <c r="B439" t="s">
        <v>1292</v>
      </c>
      <c r="C439" t="s">
        <v>22</v>
      </c>
      <c r="D439" t="s">
        <v>23</v>
      </c>
      <c r="E439" t="s">
        <v>16</v>
      </c>
      <c r="F439" t="s">
        <v>17</v>
      </c>
      <c r="G439" t="s">
        <v>51</v>
      </c>
      <c r="H439">
        <v>52</v>
      </c>
      <c r="I439" s="1">
        <v>44304</v>
      </c>
      <c r="J439" s="9">
        <f>DAY(TBL_Employees[[#This Row],[Hire Date]])</f>
        <v>18</v>
      </c>
      <c r="K439" s="9">
        <f>MONTH(TBL_Employees[[#This Row],[Hire Date]])</f>
        <v>4</v>
      </c>
      <c r="L439" s="9" t="str">
        <f>_xlfn.SWITCH(TBL_Employees[[#This Row],[Month]],1,"JAN",2,"FEB",3,"MAR",4,"APR",5,"MAY",6,"JUN",7,"JUL",8,"AUG",9,"SEP",10,"OCT",11,"NOV",12,"DES")</f>
        <v>APR</v>
      </c>
      <c r="M439" s="11">
        <f>YEAR(TBL_Employees[[#This Row],[Hire Date]])</f>
        <v>2021</v>
      </c>
      <c r="N439" s="2">
        <v>50548</v>
      </c>
      <c r="O439" s="2" t="str">
        <f>_xlfn.SWITCH(TRUE(),TBL_Employees[[#This Row],[Annual Salary]]&gt;140000,"HIGH INCOME",AND(TBL_Employees[[#This Row],[Annual Salary]]&gt;=70000,TBL_Employees[[#This Row],[Annual Salary]]&lt;=140000),"MIDDLE INCOME",TBL_Employees[[#This Row],[Annual Salary]]&lt;70000,"LOW INCOME")</f>
        <v>LOW INCOME</v>
      </c>
      <c r="P439" s="3">
        <v>0</v>
      </c>
      <c r="Q439" s="13">
        <f>TBL_Employees[[#This Row],[Bonus %]]*TBL_Employees[[#This Row],[Annual Salary]]</f>
        <v>0</v>
      </c>
      <c r="R439" t="s">
        <v>52</v>
      </c>
      <c r="S439" t="s">
        <v>53</v>
      </c>
      <c r="T439" s="1" t="s">
        <v>21</v>
      </c>
      <c r="U439" s="1" t="str">
        <f>IF(TBL_Employees[[#This Row],[Exit Date]]="","Employed","Resign")</f>
        <v>Employed</v>
      </c>
    </row>
    <row r="440" spans="1:21" x14ac:dyDescent="0.25">
      <c r="A440" t="s">
        <v>148</v>
      </c>
      <c r="B440" t="s">
        <v>1302</v>
      </c>
      <c r="C440" t="s">
        <v>77</v>
      </c>
      <c r="D440" t="s">
        <v>23</v>
      </c>
      <c r="E440" t="s">
        <v>32</v>
      </c>
      <c r="F440" t="s">
        <v>17</v>
      </c>
      <c r="G440" t="s">
        <v>18</v>
      </c>
      <c r="H440">
        <v>30</v>
      </c>
      <c r="I440" s="1">
        <v>42761</v>
      </c>
      <c r="J440" s="9">
        <f>DAY(TBL_Employees[[#This Row],[Hire Date]])</f>
        <v>26</v>
      </c>
      <c r="K440" s="9">
        <f>MONTH(TBL_Employees[[#This Row],[Hire Date]])</f>
        <v>1</v>
      </c>
      <c r="L440" s="9" t="str">
        <f>_xlfn.SWITCH(TBL_Employees[[#This Row],[Month]],1,"JAN",2,"FEB",3,"MAR",4,"APR",5,"MAY",6,"JUN",7,"JUL",8,"AUG",9,"SEP",10,"OCT",11,"NOV",12,"DES")</f>
        <v>JAN</v>
      </c>
      <c r="M440" s="11">
        <f>YEAR(TBL_Employees[[#This Row],[Hire Date]])</f>
        <v>2017</v>
      </c>
      <c r="N440" s="2">
        <v>88663</v>
      </c>
      <c r="O440" s="2" t="str">
        <f>_xlfn.SWITCH(TRUE(),TBL_Employees[[#This Row],[Annual Salary]]&gt;140000,"HIGH INCOME",AND(TBL_Employees[[#This Row],[Annual Salary]]&gt;=70000,TBL_Employees[[#This Row],[Annual Salary]]&lt;=140000),"MIDDLE INCOME",TBL_Employees[[#This Row],[Annual Salary]]&lt;70000,"LOW INCOME")</f>
        <v>MIDDLE INCOME</v>
      </c>
      <c r="P440" s="3">
        <v>0</v>
      </c>
      <c r="Q440" s="13">
        <f>TBL_Employees[[#This Row],[Bonus %]]*TBL_Employees[[#This Row],[Annual Salary]]</f>
        <v>0</v>
      </c>
      <c r="R440" t="s">
        <v>19</v>
      </c>
      <c r="S440" t="s">
        <v>39</v>
      </c>
      <c r="T440" s="1" t="s">
        <v>21</v>
      </c>
      <c r="U440" s="1" t="str">
        <f>IF(TBL_Employees[[#This Row],[Exit Date]]="","Employed","Resign")</f>
        <v>Employed</v>
      </c>
    </row>
    <row r="441" spans="1:21" x14ac:dyDescent="0.25">
      <c r="A441" t="s">
        <v>1314</v>
      </c>
      <c r="B441" t="s">
        <v>1315</v>
      </c>
      <c r="C441" t="s">
        <v>61</v>
      </c>
      <c r="D441" t="s">
        <v>23</v>
      </c>
      <c r="E441" t="s">
        <v>44</v>
      </c>
      <c r="F441" t="s">
        <v>17</v>
      </c>
      <c r="G441" t="s">
        <v>51</v>
      </c>
      <c r="H441">
        <v>45</v>
      </c>
      <c r="I441" s="1">
        <v>40685</v>
      </c>
      <c r="J441" s="9">
        <f>DAY(TBL_Employees[[#This Row],[Hire Date]])</f>
        <v>22</v>
      </c>
      <c r="K441" s="9">
        <f>MONTH(TBL_Employees[[#This Row],[Hire Date]])</f>
        <v>5</v>
      </c>
      <c r="L441" s="9" t="str">
        <f>_xlfn.SWITCH(TBL_Employees[[#This Row],[Month]],1,"JAN",2,"FEB",3,"MAR",4,"APR",5,"MAY",6,"JUN",7,"JUL",8,"AUG",9,"SEP",10,"OCT",11,"NOV",12,"DES")</f>
        <v>MAY</v>
      </c>
      <c r="M441" s="11">
        <f>YEAR(TBL_Employees[[#This Row],[Hire Date]])</f>
        <v>2011</v>
      </c>
      <c r="N441" s="2">
        <v>152353</v>
      </c>
      <c r="O441" s="2" t="str">
        <f>_xlfn.SWITCH(TRUE(),TBL_Employees[[#This Row],[Annual Salary]]&gt;140000,"HIGH INCOME",AND(TBL_Employees[[#This Row],[Annual Salary]]&gt;=70000,TBL_Employees[[#This Row],[Annual Salary]]&lt;=140000),"MIDDLE INCOME",TBL_Employees[[#This Row],[Annual Salary]]&lt;70000,"LOW INCOME")</f>
        <v>HIGH INCOME</v>
      </c>
      <c r="P441" s="3">
        <v>0.14000000000000001</v>
      </c>
      <c r="Q441" s="13">
        <f>TBL_Employees[[#This Row],[Bonus %]]*TBL_Employees[[#This Row],[Annual Salary]]</f>
        <v>21329.420000000002</v>
      </c>
      <c r="R441" t="s">
        <v>19</v>
      </c>
      <c r="S441" t="s">
        <v>63</v>
      </c>
      <c r="T441" s="1" t="s">
        <v>21</v>
      </c>
      <c r="U441" s="1" t="str">
        <f>IF(TBL_Employees[[#This Row],[Exit Date]]="","Employed","Resign")</f>
        <v>Employed</v>
      </c>
    </row>
    <row r="442" spans="1:21" x14ac:dyDescent="0.25">
      <c r="A442" t="s">
        <v>1346</v>
      </c>
      <c r="B442" t="s">
        <v>1347</v>
      </c>
      <c r="C442" t="s">
        <v>61</v>
      </c>
      <c r="D442" t="s">
        <v>23</v>
      </c>
      <c r="E442" t="s">
        <v>32</v>
      </c>
      <c r="F442" t="s">
        <v>17</v>
      </c>
      <c r="G442" t="s">
        <v>51</v>
      </c>
      <c r="H442">
        <v>29</v>
      </c>
      <c r="I442" s="1">
        <v>44025</v>
      </c>
      <c r="J442" s="9">
        <f>DAY(TBL_Employees[[#This Row],[Hire Date]])</f>
        <v>13</v>
      </c>
      <c r="K442" s="9">
        <f>MONTH(TBL_Employees[[#This Row],[Hire Date]])</f>
        <v>7</v>
      </c>
      <c r="L442" s="9" t="str">
        <f>_xlfn.SWITCH(TBL_Employees[[#This Row],[Month]],1,"JAN",2,"FEB",3,"MAR",4,"APR",5,"MAY",6,"JUN",7,"JUL",8,"AUG",9,"SEP",10,"OCT",11,"NOV",12,"DES")</f>
        <v>JUL</v>
      </c>
      <c r="M442" s="11">
        <f>YEAR(TBL_Employees[[#This Row],[Hire Date]])</f>
        <v>2020</v>
      </c>
      <c r="N442" s="2">
        <v>141555</v>
      </c>
      <c r="O442" s="2" t="str">
        <f>_xlfn.SWITCH(TRUE(),TBL_Employees[[#This Row],[Annual Salary]]&gt;140000,"HIGH INCOME",AND(TBL_Employees[[#This Row],[Annual Salary]]&gt;=70000,TBL_Employees[[#This Row],[Annual Salary]]&lt;=140000),"MIDDLE INCOME",TBL_Employees[[#This Row],[Annual Salary]]&lt;70000,"LOW INCOME")</f>
        <v>HIGH INCOME</v>
      </c>
      <c r="P442" s="3">
        <v>0.11</v>
      </c>
      <c r="Q442" s="13">
        <f>TBL_Employees[[#This Row],[Bonus %]]*TBL_Employees[[#This Row],[Annual Salary]]</f>
        <v>15571.05</v>
      </c>
      <c r="R442" t="s">
        <v>52</v>
      </c>
      <c r="S442" t="s">
        <v>81</v>
      </c>
      <c r="T442" s="1" t="s">
        <v>21</v>
      </c>
      <c r="U442" s="1" t="str">
        <f>IF(TBL_Employees[[#This Row],[Exit Date]]="","Employed","Resign")</f>
        <v>Employed</v>
      </c>
    </row>
    <row r="443" spans="1:21" x14ac:dyDescent="0.25">
      <c r="A443" t="s">
        <v>1352</v>
      </c>
      <c r="B443" t="s">
        <v>1353</v>
      </c>
      <c r="C443" t="s">
        <v>22</v>
      </c>
      <c r="D443" t="s">
        <v>23</v>
      </c>
      <c r="E443" t="s">
        <v>36</v>
      </c>
      <c r="F443" t="s">
        <v>17</v>
      </c>
      <c r="G443" t="s">
        <v>24</v>
      </c>
      <c r="H443">
        <v>44</v>
      </c>
      <c r="I443" s="1">
        <v>39841</v>
      </c>
      <c r="J443" s="9">
        <f>DAY(TBL_Employees[[#This Row],[Hire Date]])</f>
        <v>28</v>
      </c>
      <c r="K443" s="9">
        <f>MONTH(TBL_Employees[[#This Row],[Hire Date]])</f>
        <v>1</v>
      </c>
      <c r="L443" s="9" t="str">
        <f>_xlfn.SWITCH(TBL_Employees[[#This Row],[Month]],1,"JAN",2,"FEB",3,"MAR",4,"APR",5,"MAY",6,"JUN",7,"JUL",8,"AUG",9,"SEP",10,"OCT",11,"NOV",12,"DES")</f>
        <v>JAN</v>
      </c>
      <c r="M443" s="11">
        <f>YEAR(TBL_Employees[[#This Row],[Hire Date]])</f>
        <v>2009</v>
      </c>
      <c r="N443" s="2">
        <v>53301</v>
      </c>
      <c r="O443" s="2" t="str">
        <f>_xlfn.SWITCH(TRUE(),TBL_Employees[[#This Row],[Annual Salary]]&gt;140000,"HIGH INCOME",AND(TBL_Employees[[#This Row],[Annual Salary]]&gt;=70000,TBL_Employees[[#This Row],[Annual Salary]]&lt;=140000),"MIDDLE INCOME",TBL_Employees[[#This Row],[Annual Salary]]&lt;70000,"LOW INCOME")</f>
        <v>LOW INCOME</v>
      </c>
      <c r="P443" s="3">
        <v>0</v>
      </c>
      <c r="Q443" s="13">
        <f>TBL_Employees[[#This Row],[Bonus %]]*TBL_Employees[[#This Row],[Annual Salary]]</f>
        <v>0</v>
      </c>
      <c r="R443" t="s">
        <v>19</v>
      </c>
      <c r="S443" t="s">
        <v>63</v>
      </c>
      <c r="T443" s="1" t="s">
        <v>21</v>
      </c>
      <c r="U443" s="1" t="str">
        <f>IF(TBL_Employees[[#This Row],[Exit Date]]="","Employed","Resign")</f>
        <v>Employed</v>
      </c>
    </row>
    <row r="444" spans="1:21" x14ac:dyDescent="0.25">
      <c r="A444" t="s">
        <v>1356</v>
      </c>
      <c r="B444" t="s">
        <v>1357</v>
      </c>
      <c r="C444" t="s">
        <v>61</v>
      </c>
      <c r="D444" t="s">
        <v>23</v>
      </c>
      <c r="E444" t="s">
        <v>16</v>
      </c>
      <c r="F444" t="s">
        <v>17</v>
      </c>
      <c r="G444" t="s">
        <v>24</v>
      </c>
      <c r="H444">
        <v>52</v>
      </c>
      <c r="I444" s="1">
        <v>42983</v>
      </c>
      <c r="J444" s="9">
        <f>DAY(TBL_Employees[[#This Row],[Hire Date]])</f>
        <v>5</v>
      </c>
      <c r="K444" s="9">
        <f>MONTH(TBL_Employees[[#This Row],[Hire Date]])</f>
        <v>9</v>
      </c>
      <c r="L444" s="9" t="str">
        <f>_xlfn.SWITCH(TBL_Employees[[#This Row],[Month]],1,"JAN",2,"FEB",3,"MAR",4,"APR",5,"MAY",6,"JUN",7,"JUL",8,"AUG",9,"SEP",10,"OCT",11,"NOV",12,"DES")</f>
        <v>SEP</v>
      </c>
      <c r="M444" s="11">
        <f>YEAR(TBL_Employees[[#This Row],[Hire Date]])</f>
        <v>2017</v>
      </c>
      <c r="N444" s="2">
        <v>140042</v>
      </c>
      <c r="O444" s="2" t="str">
        <f>_xlfn.SWITCH(TRUE(),TBL_Employees[[#This Row],[Annual Salary]]&gt;140000,"HIGH INCOME",AND(TBL_Employees[[#This Row],[Annual Salary]]&gt;=70000,TBL_Employees[[#This Row],[Annual Salary]]&lt;=140000),"MIDDLE INCOME",TBL_Employees[[#This Row],[Annual Salary]]&lt;70000,"LOW INCOME")</f>
        <v>HIGH INCOME</v>
      </c>
      <c r="P444" s="3">
        <v>0.13</v>
      </c>
      <c r="Q444" s="13">
        <f>TBL_Employees[[#This Row],[Bonus %]]*TBL_Employees[[#This Row],[Annual Salary]]</f>
        <v>18205.46</v>
      </c>
      <c r="R444" t="s">
        <v>19</v>
      </c>
      <c r="S444" t="s">
        <v>25</v>
      </c>
      <c r="T444" s="1" t="s">
        <v>21</v>
      </c>
      <c r="U444" s="1" t="str">
        <f>IF(TBL_Employees[[#This Row],[Exit Date]]="","Employed","Resign")</f>
        <v>Employed</v>
      </c>
    </row>
    <row r="445" spans="1:21" x14ac:dyDescent="0.25">
      <c r="A445" t="s">
        <v>1359</v>
      </c>
      <c r="B445" t="s">
        <v>1360</v>
      </c>
      <c r="C445" t="s">
        <v>62</v>
      </c>
      <c r="D445" t="s">
        <v>23</v>
      </c>
      <c r="E445" t="s">
        <v>44</v>
      </c>
      <c r="F445" t="s">
        <v>17</v>
      </c>
      <c r="G445" t="s">
        <v>51</v>
      </c>
      <c r="H445">
        <v>55</v>
      </c>
      <c r="I445" s="1">
        <v>40233</v>
      </c>
      <c r="J445" s="9">
        <f>DAY(TBL_Employees[[#This Row],[Hire Date]])</f>
        <v>24</v>
      </c>
      <c r="K445" s="9">
        <f>MONTH(TBL_Employees[[#This Row],[Hire Date]])</f>
        <v>2</v>
      </c>
      <c r="L445" s="9" t="str">
        <f>_xlfn.SWITCH(TBL_Employees[[#This Row],[Month]],1,"JAN",2,"FEB",3,"MAR",4,"APR",5,"MAY",6,"JUN",7,"JUL",8,"AUG",9,"SEP",10,"OCT",11,"NOV",12,"DES")</f>
        <v>FEB</v>
      </c>
      <c r="M445" s="11">
        <f>YEAR(TBL_Employees[[#This Row],[Hire Date]])</f>
        <v>2010</v>
      </c>
      <c r="N445" s="2">
        <v>102839</v>
      </c>
      <c r="O445" s="2" t="str">
        <f>_xlfn.SWITCH(TRUE(),TBL_Employees[[#This Row],[Annual Salary]]&gt;140000,"HIGH INCOME",AND(TBL_Employees[[#This Row],[Annual Salary]]&gt;=70000,TBL_Employees[[#This Row],[Annual Salary]]&lt;=140000),"MIDDLE INCOME",TBL_Employees[[#This Row],[Annual Salary]]&lt;70000,"LOW INCOME")</f>
        <v>MIDDLE INCOME</v>
      </c>
      <c r="P445" s="3">
        <v>0.05</v>
      </c>
      <c r="Q445" s="13">
        <f>TBL_Employees[[#This Row],[Bonus %]]*TBL_Employees[[#This Row],[Annual Salary]]</f>
        <v>5141.9500000000007</v>
      </c>
      <c r="R445" t="s">
        <v>19</v>
      </c>
      <c r="S445" t="s">
        <v>45</v>
      </c>
      <c r="T445" s="1" t="s">
        <v>21</v>
      </c>
      <c r="U445" s="1" t="str">
        <f>IF(TBL_Employees[[#This Row],[Exit Date]]="","Employed","Resign")</f>
        <v>Employed</v>
      </c>
    </row>
    <row r="446" spans="1:21" x14ac:dyDescent="0.25">
      <c r="A446" t="s">
        <v>1363</v>
      </c>
      <c r="B446" t="s">
        <v>1364</v>
      </c>
      <c r="C446" t="s">
        <v>77</v>
      </c>
      <c r="D446" t="s">
        <v>23</v>
      </c>
      <c r="E446" t="s">
        <v>16</v>
      </c>
      <c r="F446" t="s">
        <v>28</v>
      </c>
      <c r="G446" t="s">
        <v>51</v>
      </c>
      <c r="H446">
        <v>32</v>
      </c>
      <c r="I446" s="1">
        <v>44295</v>
      </c>
      <c r="J446" s="9">
        <f>DAY(TBL_Employees[[#This Row],[Hire Date]])</f>
        <v>9</v>
      </c>
      <c r="K446" s="9">
        <f>MONTH(TBL_Employees[[#This Row],[Hire Date]])</f>
        <v>4</v>
      </c>
      <c r="L446" s="9" t="str">
        <f>_xlfn.SWITCH(TBL_Employees[[#This Row],[Month]],1,"JAN",2,"FEB",3,"MAR",4,"APR",5,"MAY",6,"JUN",7,"JUL",8,"AUG",9,"SEP",10,"OCT",11,"NOV",12,"DES")</f>
        <v>APR</v>
      </c>
      <c r="M446" s="11">
        <f>YEAR(TBL_Employees[[#This Row],[Hire Date]])</f>
        <v>2021</v>
      </c>
      <c r="N446" s="2">
        <v>70980</v>
      </c>
      <c r="O446" s="2" t="str">
        <f>_xlfn.SWITCH(TRUE(),TBL_Employees[[#This Row],[Annual Salary]]&gt;140000,"HIGH INCOME",AND(TBL_Employees[[#This Row],[Annual Salary]]&gt;=70000,TBL_Employees[[#This Row],[Annual Salary]]&lt;=140000),"MIDDLE INCOME",TBL_Employees[[#This Row],[Annual Salary]]&lt;70000,"LOW INCOME")</f>
        <v>MIDDLE INCOME</v>
      </c>
      <c r="P446" s="3">
        <v>0</v>
      </c>
      <c r="Q446" s="13">
        <f>TBL_Employees[[#This Row],[Bonus %]]*TBL_Employees[[#This Row],[Annual Salary]]</f>
        <v>0</v>
      </c>
      <c r="R446" t="s">
        <v>52</v>
      </c>
      <c r="S446" t="s">
        <v>66</v>
      </c>
      <c r="T446" s="1" t="s">
        <v>21</v>
      </c>
      <c r="U446" s="1" t="str">
        <f>IF(TBL_Employees[[#This Row],[Exit Date]]="","Employed","Resign")</f>
        <v>Employed</v>
      </c>
    </row>
    <row r="447" spans="1:21" x14ac:dyDescent="0.25">
      <c r="A447" t="s">
        <v>1367</v>
      </c>
      <c r="B447" t="s">
        <v>225</v>
      </c>
      <c r="C447" t="s">
        <v>83</v>
      </c>
      <c r="D447" t="s">
        <v>23</v>
      </c>
      <c r="E447" t="s">
        <v>44</v>
      </c>
      <c r="F447" t="s">
        <v>28</v>
      </c>
      <c r="G447" t="s">
        <v>18</v>
      </c>
      <c r="H447">
        <v>28</v>
      </c>
      <c r="I447" s="1">
        <v>44374</v>
      </c>
      <c r="J447" s="9">
        <f>DAY(TBL_Employees[[#This Row],[Hire Date]])</f>
        <v>27</v>
      </c>
      <c r="K447" s="9">
        <f>MONTH(TBL_Employees[[#This Row],[Hire Date]])</f>
        <v>6</v>
      </c>
      <c r="L447" s="9" t="str">
        <f>_xlfn.SWITCH(TBL_Employees[[#This Row],[Month]],1,"JAN",2,"FEB",3,"MAR",4,"APR",5,"MAY",6,"JUN",7,"JUL",8,"AUG",9,"SEP",10,"OCT",11,"NOV",12,"DES")</f>
        <v>JUN</v>
      </c>
      <c r="M447" s="11">
        <f>YEAR(TBL_Employees[[#This Row],[Hire Date]])</f>
        <v>2021</v>
      </c>
      <c r="N447" s="2">
        <v>48510</v>
      </c>
      <c r="O447" s="2" t="str">
        <f>_xlfn.SWITCH(TRUE(),TBL_Employees[[#This Row],[Annual Salary]]&gt;140000,"HIGH INCOME",AND(TBL_Employees[[#This Row],[Annual Salary]]&gt;=70000,TBL_Employees[[#This Row],[Annual Salary]]&lt;=140000),"MIDDLE INCOME",TBL_Employees[[#This Row],[Annual Salary]]&lt;70000,"LOW INCOME")</f>
        <v>LOW INCOME</v>
      </c>
      <c r="P447" s="3">
        <v>0</v>
      </c>
      <c r="Q447" s="13">
        <f>TBL_Employees[[#This Row],[Bonus %]]*TBL_Employees[[#This Row],[Annual Salary]]</f>
        <v>0</v>
      </c>
      <c r="R447" t="s">
        <v>19</v>
      </c>
      <c r="S447" t="s">
        <v>20</v>
      </c>
      <c r="T447" s="1" t="s">
        <v>21</v>
      </c>
      <c r="U447" s="1" t="str">
        <f>IF(TBL_Employees[[#This Row],[Exit Date]]="","Employed","Resign")</f>
        <v>Employed</v>
      </c>
    </row>
    <row r="448" spans="1:21" x14ac:dyDescent="0.25">
      <c r="A448" t="s">
        <v>173</v>
      </c>
      <c r="B448" t="s">
        <v>1436</v>
      </c>
      <c r="C448" t="s">
        <v>62</v>
      </c>
      <c r="D448" t="s">
        <v>23</v>
      </c>
      <c r="E448" t="s">
        <v>44</v>
      </c>
      <c r="F448" t="s">
        <v>28</v>
      </c>
      <c r="G448" t="s">
        <v>24</v>
      </c>
      <c r="H448">
        <v>54</v>
      </c>
      <c r="I448" s="1">
        <v>35500</v>
      </c>
      <c r="J448" s="9">
        <f>DAY(TBL_Employees[[#This Row],[Hire Date]])</f>
        <v>11</v>
      </c>
      <c r="K448" s="9">
        <f>MONTH(TBL_Employees[[#This Row],[Hire Date]])</f>
        <v>3</v>
      </c>
      <c r="L448" s="9" t="str">
        <f>_xlfn.SWITCH(TBL_Employees[[#This Row],[Month]],1,"JAN",2,"FEB",3,"MAR",4,"APR",5,"MAY",6,"JUN",7,"JUL",8,"AUG",9,"SEP",10,"OCT",11,"NOV",12,"DES")</f>
        <v>MAR</v>
      </c>
      <c r="M448" s="11">
        <f>YEAR(TBL_Employees[[#This Row],[Hire Date]])</f>
        <v>1997</v>
      </c>
      <c r="N448" s="2">
        <v>128136</v>
      </c>
      <c r="O448" s="2" t="str">
        <f>_xlfn.SWITCH(TRUE(),TBL_Employees[[#This Row],[Annual Salary]]&gt;140000,"HIGH INCOME",AND(TBL_Employees[[#This Row],[Annual Salary]]&gt;=70000,TBL_Employees[[#This Row],[Annual Salary]]&lt;=140000),"MIDDLE INCOME",TBL_Employees[[#This Row],[Annual Salary]]&lt;70000,"LOW INCOME")</f>
        <v>MIDDLE INCOME</v>
      </c>
      <c r="P448" s="3">
        <v>0.05</v>
      </c>
      <c r="Q448" s="13">
        <f>TBL_Employees[[#This Row],[Bonus %]]*TBL_Employees[[#This Row],[Annual Salary]]</f>
        <v>6406.8</v>
      </c>
      <c r="R448" t="s">
        <v>33</v>
      </c>
      <c r="S448" t="s">
        <v>60</v>
      </c>
      <c r="T448" s="1" t="s">
        <v>21</v>
      </c>
      <c r="U448" s="1" t="str">
        <f>IF(TBL_Employees[[#This Row],[Exit Date]]="","Employed","Resign")</f>
        <v>Employed</v>
      </c>
    </row>
    <row r="449" spans="1:21" x14ac:dyDescent="0.25">
      <c r="A449" t="s">
        <v>1461</v>
      </c>
      <c r="B449" t="s">
        <v>1462</v>
      </c>
      <c r="C449" t="s">
        <v>40</v>
      </c>
      <c r="D449" t="s">
        <v>23</v>
      </c>
      <c r="E449" t="s">
        <v>32</v>
      </c>
      <c r="F449" t="s">
        <v>28</v>
      </c>
      <c r="G449" t="s">
        <v>18</v>
      </c>
      <c r="H449">
        <v>60</v>
      </c>
      <c r="I449" s="1">
        <v>42108</v>
      </c>
      <c r="J449" s="9">
        <f>DAY(TBL_Employees[[#This Row],[Hire Date]])</f>
        <v>14</v>
      </c>
      <c r="K449" s="9">
        <f>MONTH(TBL_Employees[[#This Row],[Hire Date]])</f>
        <v>4</v>
      </c>
      <c r="L449" s="9" t="str">
        <f>_xlfn.SWITCH(TBL_Employees[[#This Row],[Month]],1,"JAN",2,"FEB",3,"MAR",4,"APR",5,"MAY",6,"JUN",7,"JUL",8,"AUG",9,"SEP",10,"OCT",11,"NOV",12,"DES")</f>
        <v>APR</v>
      </c>
      <c r="M449" s="11">
        <f>YEAR(TBL_Employees[[#This Row],[Hire Date]])</f>
        <v>2015</v>
      </c>
      <c r="N449" s="2">
        <v>155788</v>
      </c>
      <c r="O449" s="2" t="str">
        <f>_xlfn.SWITCH(TRUE(),TBL_Employees[[#This Row],[Annual Salary]]&gt;140000,"HIGH INCOME",AND(TBL_Employees[[#This Row],[Annual Salary]]&gt;=70000,TBL_Employees[[#This Row],[Annual Salary]]&lt;=140000),"MIDDLE INCOME",TBL_Employees[[#This Row],[Annual Salary]]&lt;70000,"LOW INCOME")</f>
        <v>HIGH INCOME</v>
      </c>
      <c r="P449" s="3">
        <v>0.17</v>
      </c>
      <c r="Q449" s="13">
        <f>TBL_Employees[[#This Row],[Bonus %]]*TBL_Employees[[#This Row],[Annual Salary]]</f>
        <v>26483.960000000003</v>
      </c>
      <c r="R449" t="s">
        <v>19</v>
      </c>
      <c r="S449" t="s">
        <v>63</v>
      </c>
      <c r="T449" s="1" t="s">
        <v>21</v>
      </c>
      <c r="U449" s="1" t="str">
        <f>IF(TBL_Employees[[#This Row],[Exit Date]]="","Employed","Resign")</f>
        <v>Employed</v>
      </c>
    </row>
    <row r="450" spans="1:21" x14ac:dyDescent="0.25">
      <c r="A450" t="s">
        <v>202</v>
      </c>
      <c r="B450" t="s">
        <v>1463</v>
      </c>
      <c r="C450" t="s">
        <v>77</v>
      </c>
      <c r="D450" t="s">
        <v>23</v>
      </c>
      <c r="E450" t="s">
        <v>44</v>
      </c>
      <c r="F450" t="s">
        <v>17</v>
      </c>
      <c r="G450" t="s">
        <v>51</v>
      </c>
      <c r="H450">
        <v>45</v>
      </c>
      <c r="I450" s="1">
        <v>43581</v>
      </c>
      <c r="J450" s="9">
        <f>DAY(TBL_Employees[[#This Row],[Hire Date]])</f>
        <v>26</v>
      </c>
      <c r="K450" s="9">
        <f>MONTH(TBL_Employees[[#This Row],[Hire Date]])</f>
        <v>4</v>
      </c>
      <c r="L450" s="9" t="str">
        <f>_xlfn.SWITCH(TBL_Employees[[#This Row],[Month]],1,"JAN",2,"FEB",3,"MAR",4,"APR",5,"MAY",6,"JUN",7,"JUL",8,"AUG",9,"SEP",10,"OCT",11,"NOV",12,"DES")</f>
        <v>APR</v>
      </c>
      <c r="M450" s="11">
        <f>YEAR(TBL_Employees[[#This Row],[Hire Date]])</f>
        <v>2019</v>
      </c>
      <c r="N450" s="2">
        <v>74891</v>
      </c>
      <c r="O450" s="2" t="str">
        <f>_xlfn.SWITCH(TRUE(),TBL_Employees[[#This Row],[Annual Salary]]&gt;140000,"HIGH INCOME",AND(TBL_Employees[[#This Row],[Annual Salary]]&gt;=70000,TBL_Employees[[#This Row],[Annual Salary]]&lt;=140000),"MIDDLE INCOME",TBL_Employees[[#This Row],[Annual Salary]]&lt;70000,"LOW INCOME")</f>
        <v>MIDDLE INCOME</v>
      </c>
      <c r="P450" s="3">
        <v>0</v>
      </c>
      <c r="Q450" s="13">
        <f>TBL_Employees[[#This Row],[Bonus %]]*TBL_Employees[[#This Row],[Annual Salary]]</f>
        <v>0</v>
      </c>
      <c r="R450" t="s">
        <v>52</v>
      </c>
      <c r="S450" t="s">
        <v>66</v>
      </c>
      <c r="T450" s="1" t="s">
        <v>21</v>
      </c>
      <c r="U450" s="1" t="str">
        <f>IF(TBL_Employees[[#This Row],[Exit Date]]="","Employed","Resign")</f>
        <v>Employed</v>
      </c>
    </row>
    <row r="451" spans="1:21" x14ac:dyDescent="0.25">
      <c r="A451" t="s">
        <v>1494</v>
      </c>
      <c r="B451" t="s">
        <v>1495</v>
      </c>
      <c r="C451" t="s">
        <v>14</v>
      </c>
      <c r="D451" t="s">
        <v>23</v>
      </c>
      <c r="E451" t="s">
        <v>44</v>
      </c>
      <c r="F451" t="s">
        <v>17</v>
      </c>
      <c r="G451" t="s">
        <v>18</v>
      </c>
      <c r="H451">
        <v>28</v>
      </c>
      <c r="I451" s="1">
        <v>44402</v>
      </c>
      <c r="J451" s="9">
        <f>DAY(TBL_Employees[[#This Row],[Hire Date]])</f>
        <v>25</v>
      </c>
      <c r="K451" s="9">
        <f>MONTH(TBL_Employees[[#This Row],[Hire Date]])</f>
        <v>7</v>
      </c>
      <c r="L451" s="9" t="str">
        <f>_xlfn.SWITCH(TBL_Employees[[#This Row],[Month]],1,"JAN",2,"FEB",3,"MAR",4,"APR",5,"MAY",6,"JUN",7,"JUL",8,"AUG",9,"SEP",10,"OCT",11,"NOV",12,"DES")</f>
        <v>JUL</v>
      </c>
      <c r="M451" s="11">
        <f>YEAR(TBL_Employees[[#This Row],[Hire Date]])</f>
        <v>2021</v>
      </c>
      <c r="N451" s="2">
        <v>231850</v>
      </c>
      <c r="O451" s="2" t="str">
        <f>_xlfn.SWITCH(TRUE(),TBL_Employees[[#This Row],[Annual Salary]]&gt;140000,"HIGH INCOME",AND(TBL_Employees[[#This Row],[Annual Salary]]&gt;=70000,TBL_Employees[[#This Row],[Annual Salary]]&lt;=140000),"MIDDLE INCOME",TBL_Employees[[#This Row],[Annual Salary]]&lt;70000,"LOW INCOME")</f>
        <v>HIGH INCOME</v>
      </c>
      <c r="P451" s="3">
        <v>0.39</v>
      </c>
      <c r="Q451" s="13">
        <f>TBL_Employees[[#This Row],[Bonus %]]*TBL_Employees[[#This Row],[Annual Salary]]</f>
        <v>90421.5</v>
      </c>
      <c r="R451" t="s">
        <v>19</v>
      </c>
      <c r="S451" t="s">
        <v>45</v>
      </c>
      <c r="T451" s="1" t="s">
        <v>21</v>
      </c>
      <c r="U451" s="1" t="str">
        <f>IF(TBL_Employees[[#This Row],[Exit Date]]="","Employed","Resign")</f>
        <v>Employed</v>
      </c>
    </row>
    <row r="452" spans="1:21" x14ac:dyDescent="0.25">
      <c r="A452" t="s">
        <v>243</v>
      </c>
      <c r="B452" t="s">
        <v>1502</v>
      </c>
      <c r="C452" t="s">
        <v>40</v>
      </c>
      <c r="D452" t="s">
        <v>23</v>
      </c>
      <c r="E452" t="s">
        <v>44</v>
      </c>
      <c r="F452" t="s">
        <v>17</v>
      </c>
      <c r="G452" t="s">
        <v>18</v>
      </c>
      <c r="H452">
        <v>41</v>
      </c>
      <c r="I452" s="1">
        <v>40319</v>
      </c>
      <c r="J452" s="9">
        <f>DAY(TBL_Employees[[#This Row],[Hire Date]])</f>
        <v>21</v>
      </c>
      <c r="K452" s="9">
        <f>MONTH(TBL_Employees[[#This Row],[Hire Date]])</f>
        <v>5</v>
      </c>
      <c r="L452" s="9" t="str">
        <f>_xlfn.SWITCH(TBL_Employees[[#This Row],[Month]],1,"JAN",2,"FEB",3,"MAR",4,"APR",5,"MAY",6,"JUN",7,"JUL",8,"AUG",9,"SEP",10,"OCT",11,"NOV",12,"DES")</f>
        <v>MAY</v>
      </c>
      <c r="M452" s="11">
        <f>YEAR(TBL_Employees[[#This Row],[Hire Date]])</f>
        <v>2010</v>
      </c>
      <c r="N452" s="2">
        <v>153275</v>
      </c>
      <c r="O452" s="2" t="str">
        <f>_xlfn.SWITCH(TRUE(),TBL_Employees[[#This Row],[Annual Salary]]&gt;140000,"HIGH INCOME",AND(TBL_Employees[[#This Row],[Annual Salary]]&gt;=70000,TBL_Employees[[#This Row],[Annual Salary]]&lt;=140000),"MIDDLE INCOME",TBL_Employees[[#This Row],[Annual Salary]]&lt;70000,"LOW INCOME")</f>
        <v>HIGH INCOME</v>
      </c>
      <c r="P452" s="3">
        <v>0.24</v>
      </c>
      <c r="Q452" s="13">
        <f>TBL_Employees[[#This Row],[Bonus %]]*TBL_Employees[[#This Row],[Annual Salary]]</f>
        <v>36786</v>
      </c>
      <c r="R452" t="s">
        <v>19</v>
      </c>
      <c r="S452" t="s">
        <v>29</v>
      </c>
      <c r="T452" s="1" t="s">
        <v>21</v>
      </c>
      <c r="U452" s="1" t="str">
        <f>IF(TBL_Employees[[#This Row],[Exit Date]]="","Employed","Resign")</f>
        <v>Employed</v>
      </c>
    </row>
    <row r="453" spans="1:21" x14ac:dyDescent="0.25">
      <c r="A453" t="s">
        <v>1531</v>
      </c>
      <c r="B453" t="s">
        <v>318</v>
      </c>
      <c r="C453" t="s">
        <v>62</v>
      </c>
      <c r="D453" t="s">
        <v>23</v>
      </c>
      <c r="E453" t="s">
        <v>32</v>
      </c>
      <c r="F453" t="s">
        <v>17</v>
      </c>
      <c r="G453" t="s">
        <v>51</v>
      </c>
      <c r="H453">
        <v>42</v>
      </c>
      <c r="I453" s="1">
        <v>43058</v>
      </c>
      <c r="J453" s="9">
        <f>DAY(TBL_Employees[[#This Row],[Hire Date]])</f>
        <v>19</v>
      </c>
      <c r="K453" s="9">
        <f>MONTH(TBL_Employees[[#This Row],[Hire Date]])</f>
        <v>11</v>
      </c>
      <c r="L453" s="9" t="str">
        <f>_xlfn.SWITCH(TBL_Employees[[#This Row],[Month]],1,"JAN",2,"FEB",3,"MAR",4,"APR",5,"MAY",6,"JUN",7,"JUL",8,"AUG",9,"SEP",10,"OCT",11,"NOV",12,"DES")</f>
        <v>NOV</v>
      </c>
      <c r="M453" s="11">
        <f>YEAR(TBL_Employees[[#This Row],[Hire Date]])</f>
        <v>2017</v>
      </c>
      <c r="N453" s="2">
        <v>101143</v>
      </c>
      <c r="O453" s="2" t="str">
        <f>_xlfn.SWITCH(TRUE(),TBL_Employees[[#This Row],[Annual Salary]]&gt;140000,"HIGH INCOME",AND(TBL_Employees[[#This Row],[Annual Salary]]&gt;=70000,TBL_Employees[[#This Row],[Annual Salary]]&lt;=140000),"MIDDLE INCOME",TBL_Employees[[#This Row],[Annual Salary]]&lt;70000,"LOW INCOME")</f>
        <v>MIDDLE INCOME</v>
      </c>
      <c r="P453" s="3">
        <v>0.06</v>
      </c>
      <c r="Q453" s="13">
        <f>TBL_Employees[[#This Row],[Bonus %]]*TBL_Employees[[#This Row],[Annual Salary]]</f>
        <v>6068.58</v>
      </c>
      <c r="R453" t="s">
        <v>19</v>
      </c>
      <c r="S453" t="s">
        <v>45</v>
      </c>
      <c r="T453" s="1" t="s">
        <v>21</v>
      </c>
      <c r="U453" s="1" t="str">
        <f>IF(TBL_Employees[[#This Row],[Exit Date]]="","Employed","Resign")</f>
        <v>Employed</v>
      </c>
    </row>
    <row r="454" spans="1:21" x14ac:dyDescent="0.25">
      <c r="A454" t="s">
        <v>1532</v>
      </c>
      <c r="B454" t="s">
        <v>1533</v>
      </c>
      <c r="C454" t="s">
        <v>83</v>
      </c>
      <c r="D454" t="s">
        <v>23</v>
      </c>
      <c r="E454" t="s">
        <v>36</v>
      </c>
      <c r="F454" t="s">
        <v>17</v>
      </c>
      <c r="G454" t="s">
        <v>51</v>
      </c>
      <c r="H454">
        <v>45</v>
      </c>
      <c r="I454" s="1">
        <v>38639</v>
      </c>
      <c r="J454" s="9">
        <f>DAY(TBL_Employees[[#This Row],[Hire Date]])</f>
        <v>14</v>
      </c>
      <c r="K454" s="9">
        <f>MONTH(TBL_Employees[[#This Row],[Hire Date]])</f>
        <v>10</v>
      </c>
      <c r="L454" s="9" t="str">
        <f>_xlfn.SWITCH(TBL_Employees[[#This Row],[Month]],1,"JAN",2,"FEB",3,"MAR",4,"APR",5,"MAY",6,"JUN",7,"JUL",8,"AUG",9,"SEP",10,"OCT",11,"NOV",12,"DES")</f>
        <v>OCT</v>
      </c>
      <c r="M454" s="11">
        <f>YEAR(TBL_Employees[[#This Row],[Hire Date]])</f>
        <v>2005</v>
      </c>
      <c r="N454" s="2">
        <v>51404</v>
      </c>
      <c r="O454" s="2" t="str">
        <f>_xlfn.SWITCH(TRUE(),TBL_Employees[[#This Row],[Annual Salary]]&gt;140000,"HIGH INCOME",AND(TBL_Employees[[#This Row],[Annual Salary]]&gt;=70000,TBL_Employees[[#This Row],[Annual Salary]]&lt;=140000),"MIDDLE INCOME",TBL_Employees[[#This Row],[Annual Salary]]&lt;70000,"LOW INCOME")</f>
        <v>LOW INCOME</v>
      </c>
      <c r="P454" s="3">
        <v>0</v>
      </c>
      <c r="Q454" s="13">
        <f>TBL_Employees[[#This Row],[Bonus %]]*TBL_Employees[[#This Row],[Annual Salary]]</f>
        <v>0</v>
      </c>
      <c r="R454" t="s">
        <v>52</v>
      </c>
      <c r="S454" t="s">
        <v>81</v>
      </c>
      <c r="T454" s="1">
        <v>40153</v>
      </c>
      <c r="U454" s="1" t="str">
        <f>IF(TBL_Employees[[#This Row],[Exit Date]]="","Employed","Resign")</f>
        <v>Resign</v>
      </c>
    </row>
    <row r="455" spans="1:21" x14ac:dyDescent="0.25">
      <c r="A455" t="s">
        <v>1545</v>
      </c>
      <c r="B455" t="s">
        <v>1546</v>
      </c>
      <c r="C455" t="s">
        <v>62</v>
      </c>
      <c r="D455" t="s">
        <v>23</v>
      </c>
      <c r="E455" t="s">
        <v>32</v>
      </c>
      <c r="F455" t="s">
        <v>28</v>
      </c>
      <c r="G455" t="s">
        <v>24</v>
      </c>
      <c r="H455">
        <v>48</v>
      </c>
      <c r="I455" s="1">
        <v>42201</v>
      </c>
      <c r="J455" s="9">
        <f>DAY(TBL_Employees[[#This Row],[Hire Date]])</f>
        <v>16</v>
      </c>
      <c r="K455" s="9">
        <f>MONTH(TBL_Employees[[#This Row],[Hire Date]])</f>
        <v>7</v>
      </c>
      <c r="L455" s="9" t="str">
        <f>_xlfn.SWITCH(TBL_Employees[[#This Row],[Month]],1,"JAN",2,"FEB",3,"MAR",4,"APR",5,"MAY",6,"JUN",7,"JUL",8,"AUG",9,"SEP",10,"OCT",11,"NOV",12,"DES")</f>
        <v>JUL</v>
      </c>
      <c r="M455" s="11">
        <f>YEAR(TBL_Employees[[#This Row],[Hire Date]])</f>
        <v>2015</v>
      </c>
      <c r="N455" s="2">
        <v>110565</v>
      </c>
      <c r="O455" s="2" t="str">
        <f>_xlfn.SWITCH(TRUE(),TBL_Employees[[#This Row],[Annual Salary]]&gt;140000,"HIGH INCOME",AND(TBL_Employees[[#This Row],[Annual Salary]]&gt;=70000,TBL_Employees[[#This Row],[Annual Salary]]&lt;=140000),"MIDDLE INCOME",TBL_Employees[[#This Row],[Annual Salary]]&lt;70000,"LOW INCOME")</f>
        <v>MIDDLE INCOME</v>
      </c>
      <c r="P455" s="3">
        <v>0.09</v>
      </c>
      <c r="Q455" s="13">
        <f>TBL_Employees[[#This Row],[Bonus %]]*TBL_Employees[[#This Row],[Annual Salary]]</f>
        <v>9950.85</v>
      </c>
      <c r="R455" t="s">
        <v>33</v>
      </c>
      <c r="S455" t="s">
        <v>60</v>
      </c>
      <c r="T455" s="1" t="s">
        <v>21</v>
      </c>
      <c r="U455" s="1" t="str">
        <f>IF(TBL_Employees[[#This Row],[Exit Date]]="","Employed","Resign")</f>
        <v>Employed</v>
      </c>
    </row>
    <row r="456" spans="1:21" x14ac:dyDescent="0.25">
      <c r="A456" t="s">
        <v>1552</v>
      </c>
      <c r="B456" t="s">
        <v>1553</v>
      </c>
      <c r="C456" t="s">
        <v>77</v>
      </c>
      <c r="D456" t="s">
        <v>23</v>
      </c>
      <c r="E456" t="s">
        <v>16</v>
      </c>
      <c r="F456" t="s">
        <v>17</v>
      </c>
      <c r="G456" t="s">
        <v>24</v>
      </c>
      <c r="H456">
        <v>45</v>
      </c>
      <c r="I456" s="1">
        <v>43581</v>
      </c>
      <c r="J456" s="9">
        <f>DAY(TBL_Employees[[#This Row],[Hire Date]])</f>
        <v>26</v>
      </c>
      <c r="K456" s="9">
        <f>MONTH(TBL_Employees[[#This Row],[Hire Date]])</f>
        <v>4</v>
      </c>
      <c r="L456" s="9" t="str">
        <f>_xlfn.SWITCH(TBL_Employees[[#This Row],[Month]],1,"JAN",2,"FEB",3,"MAR",4,"APR",5,"MAY",6,"JUN",7,"JUL",8,"AUG",9,"SEP",10,"OCT",11,"NOV",12,"DES")</f>
        <v>APR</v>
      </c>
      <c r="M456" s="11">
        <f>YEAR(TBL_Employees[[#This Row],[Hire Date]])</f>
        <v>2019</v>
      </c>
      <c r="N456" s="2">
        <v>90870</v>
      </c>
      <c r="O456" s="2" t="str">
        <f>_xlfn.SWITCH(TRUE(),TBL_Employees[[#This Row],[Annual Salary]]&gt;140000,"HIGH INCOME",AND(TBL_Employees[[#This Row],[Annual Salary]]&gt;=70000,TBL_Employees[[#This Row],[Annual Salary]]&lt;=140000),"MIDDLE INCOME",TBL_Employees[[#This Row],[Annual Salary]]&lt;70000,"LOW INCOME")</f>
        <v>MIDDLE INCOME</v>
      </c>
      <c r="P456" s="3">
        <v>0</v>
      </c>
      <c r="Q456" s="13">
        <f>TBL_Employees[[#This Row],[Bonus %]]*TBL_Employees[[#This Row],[Annual Salary]]</f>
        <v>0</v>
      </c>
      <c r="R456" t="s">
        <v>19</v>
      </c>
      <c r="S456" t="s">
        <v>20</v>
      </c>
      <c r="T456" s="1" t="s">
        <v>21</v>
      </c>
      <c r="U456" s="1" t="str">
        <f>IF(TBL_Employees[[#This Row],[Exit Date]]="","Employed","Resign")</f>
        <v>Employed</v>
      </c>
    </row>
    <row r="457" spans="1:21" x14ac:dyDescent="0.25">
      <c r="A457" t="s">
        <v>224</v>
      </c>
      <c r="B457" t="s">
        <v>1568</v>
      </c>
      <c r="C457" t="s">
        <v>14</v>
      </c>
      <c r="D457" t="s">
        <v>23</v>
      </c>
      <c r="E457" t="s">
        <v>32</v>
      </c>
      <c r="F457" t="s">
        <v>28</v>
      </c>
      <c r="G457" t="s">
        <v>51</v>
      </c>
      <c r="H457">
        <v>62</v>
      </c>
      <c r="I457" s="1">
        <v>37484</v>
      </c>
      <c r="J457" s="9">
        <f>DAY(TBL_Employees[[#This Row],[Hire Date]])</f>
        <v>16</v>
      </c>
      <c r="K457" s="9">
        <f>MONTH(TBL_Employees[[#This Row],[Hire Date]])</f>
        <v>8</v>
      </c>
      <c r="L457" s="9" t="str">
        <f>_xlfn.SWITCH(TBL_Employees[[#This Row],[Month]],1,"JAN",2,"FEB",3,"MAR",4,"APR",5,"MAY",6,"JUN",7,"JUL",8,"AUG",9,"SEP",10,"OCT",11,"NOV",12,"DES")</f>
        <v>AUG</v>
      </c>
      <c r="M457" s="11">
        <f>YEAR(TBL_Employees[[#This Row],[Hire Date]])</f>
        <v>2002</v>
      </c>
      <c r="N457" s="2">
        <v>234594</v>
      </c>
      <c r="O457" s="2" t="str">
        <f>_xlfn.SWITCH(TRUE(),TBL_Employees[[#This Row],[Annual Salary]]&gt;140000,"HIGH INCOME",AND(TBL_Employees[[#This Row],[Annual Salary]]&gt;=70000,TBL_Employees[[#This Row],[Annual Salary]]&lt;=140000),"MIDDLE INCOME",TBL_Employees[[#This Row],[Annual Salary]]&lt;70000,"LOW INCOME")</f>
        <v>HIGH INCOME</v>
      </c>
      <c r="P457" s="3">
        <v>0.33</v>
      </c>
      <c r="Q457" s="13">
        <f>TBL_Employees[[#This Row],[Bonus %]]*TBL_Employees[[#This Row],[Annual Salary]]</f>
        <v>77416.02</v>
      </c>
      <c r="R457" t="s">
        <v>19</v>
      </c>
      <c r="S457" t="s">
        <v>63</v>
      </c>
      <c r="T457" s="1" t="s">
        <v>21</v>
      </c>
      <c r="U457" s="1" t="str">
        <f>IF(TBL_Employees[[#This Row],[Exit Date]]="","Employed","Resign")</f>
        <v>Employed</v>
      </c>
    </row>
    <row r="458" spans="1:21" x14ac:dyDescent="0.25">
      <c r="A458" t="s">
        <v>1577</v>
      </c>
      <c r="B458" t="s">
        <v>1578</v>
      </c>
      <c r="C458" t="s">
        <v>14</v>
      </c>
      <c r="D458" t="s">
        <v>23</v>
      </c>
      <c r="E458" t="s">
        <v>44</v>
      </c>
      <c r="F458" t="s">
        <v>17</v>
      </c>
      <c r="G458" t="s">
        <v>51</v>
      </c>
      <c r="H458">
        <v>45</v>
      </c>
      <c r="I458" s="1">
        <v>43521</v>
      </c>
      <c r="J458" s="9">
        <f>DAY(TBL_Employees[[#This Row],[Hire Date]])</f>
        <v>25</v>
      </c>
      <c r="K458" s="9">
        <f>MONTH(TBL_Employees[[#This Row],[Hire Date]])</f>
        <v>2</v>
      </c>
      <c r="L458" s="9" t="str">
        <f>_xlfn.SWITCH(TBL_Employees[[#This Row],[Month]],1,"JAN",2,"FEB",3,"MAR",4,"APR",5,"MAY",6,"JUN",7,"JUL",8,"AUG",9,"SEP",10,"OCT",11,"NOV",12,"DES")</f>
        <v>FEB</v>
      </c>
      <c r="M458" s="11">
        <f>YEAR(TBL_Employees[[#This Row],[Hire Date]])</f>
        <v>2019</v>
      </c>
      <c r="N458" s="2">
        <v>249801</v>
      </c>
      <c r="O458" s="2" t="str">
        <f>_xlfn.SWITCH(TRUE(),TBL_Employees[[#This Row],[Annual Salary]]&gt;140000,"HIGH INCOME",AND(TBL_Employees[[#This Row],[Annual Salary]]&gt;=70000,TBL_Employees[[#This Row],[Annual Salary]]&lt;=140000),"MIDDLE INCOME",TBL_Employees[[#This Row],[Annual Salary]]&lt;70000,"LOW INCOME")</f>
        <v>HIGH INCOME</v>
      </c>
      <c r="P458" s="3">
        <v>0.39</v>
      </c>
      <c r="Q458" s="13">
        <f>TBL_Employees[[#This Row],[Bonus %]]*TBL_Employees[[#This Row],[Annual Salary]]</f>
        <v>97422.39</v>
      </c>
      <c r="R458" t="s">
        <v>52</v>
      </c>
      <c r="S458" t="s">
        <v>53</v>
      </c>
      <c r="T458" s="1" t="s">
        <v>21</v>
      </c>
      <c r="U458" s="1" t="str">
        <f>IF(TBL_Employees[[#This Row],[Exit Date]]="","Employed","Resign")</f>
        <v>Employed</v>
      </c>
    </row>
    <row r="459" spans="1:21" x14ac:dyDescent="0.25">
      <c r="A459" t="s">
        <v>160</v>
      </c>
      <c r="B459" t="s">
        <v>1592</v>
      </c>
      <c r="C459" t="s">
        <v>22</v>
      </c>
      <c r="D459" t="s">
        <v>23</v>
      </c>
      <c r="E459" t="s">
        <v>16</v>
      </c>
      <c r="F459" t="s">
        <v>28</v>
      </c>
      <c r="G459" t="s">
        <v>18</v>
      </c>
      <c r="H459">
        <v>38</v>
      </c>
      <c r="I459" s="1">
        <v>43798</v>
      </c>
      <c r="J459" s="9">
        <f>DAY(TBL_Employees[[#This Row],[Hire Date]])</f>
        <v>29</v>
      </c>
      <c r="K459" s="9">
        <f>MONTH(TBL_Employees[[#This Row],[Hire Date]])</f>
        <v>11</v>
      </c>
      <c r="L459" s="9" t="str">
        <f>_xlfn.SWITCH(TBL_Employees[[#This Row],[Month]],1,"JAN",2,"FEB",3,"MAR",4,"APR",5,"MAY",6,"JUN",7,"JUL",8,"AUG",9,"SEP",10,"OCT",11,"NOV",12,"DES")</f>
        <v>NOV</v>
      </c>
      <c r="M459" s="11">
        <f>YEAR(TBL_Employees[[#This Row],[Hire Date]])</f>
        <v>2019</v>
      </c>
      <c r="N459" s="2">
        <v>69647</v>
      </c>
      <c r="O459" s="2" t="str">
        <f>_xlfn.SWITCH(TRUE(),TBL_Employees[[#This Row],[Annual Salary]]&gt;140000,"HIGH INCOME",AND(TBL_Employees[[#This Row],[Annual Salary]]&gt;=70000,TBL_Employees[[#This Row],[Annual Salary]]&lt;=140000),"MIDDLE INCOME",TBL_Employees[[#This Row],[Annual Salary]]&lt;70000,"LOW INCOME")</f>
        <v>LOW INCOME</v>
      </c>
      <c r="P459" s="3">
        <v>0</v>
      </c>
      <c r="Q459" s="13">
        <f>TBL_Employees[[#This Row],[Bonus %]]*TBL_Employees[[#This Row],[Annual Salary]]</f>
        <v>0</v>
      </c>
      <c r="R459" t="s">
        <v>19</v>
      </c>
      <c r="S459" t="s">
        <v>45</v>
      </c>
      <c r="T459" s="1">
        <v>44671</v>
      </c>
      <c r="U459" s="1" t="str">
        <f>IF(TBL_Employees[[#This Row],[Exit Date]]="","Employed","Resign")</f>
        <v>Resign</v>
      </c>
    </row>
    <row r="460" spans="1:21" x14ac:dyDescent="0.25">
      <c r="A460" t="s">
        <v>1596</v>
      </c>
      <c r="B460" t="s">
        <v>1597</v>
      </c>
      <c r="C460" t="s">
        <v>61</v>
      </c>
      <c r="D460" t="s">
        <v>23</v>
      </c>
      <c r="E460" t="s">
        <v>36</v>
      </c>
      <c r="F460" t="s">
        <v>28</v>
      </c>
      <c r="G460" t="s">
        <v>24</v>
      </c>
      <c r="H460">
        <v>62</v>
      </c>
      <c r="I460" s="1">
        <v>43061</v>
      </c>
      <c r="J460" s="9">
        <f>DAY(TBL_Employees[[#This Row],[Hire Date]])</f>
        <v>22</v>
      </c>
      <c r="K460" s="9">
        <f>MONTH(TBL_Employees[[#This Row],[Hire Date]])</f>
        <v>11</v>
      </c>
      <c r="L460" s="9" t="str">
        <f>_xlfn.SWITCH(TBL_Employees[[#This Row],[Month]],1,"JAN",2,"FEB",3,"MAR",4,"APR",5,"MAY",6,"JUN",7,"JUL",8,"AUG",9,"SEP",10,"OCT",11,"NOV",12,"DES")</f>
        <v>NOV</v>
      </c>
      <c r="M460" s="11">
        <f>YEAR(TBL_Employees[[#This Row],[Hire Date]])</f>
        <v>2017</v>
      </c>
      <c r="N460" s="2">
        <v>138808</v>
      </c>
      <c r="O460" s="2" t="str">
        <f>_xlfn.SWITCH(TRUE(),TBL_Employees[[#This Row],[Annual Salary]]&gt;140000,"HIGH INCOME",AND(TBL_Employees[[#This Row],[Annual Salary]]&gt;=70000,TBL_Employees[[#This Row],[Annual Salary]]&lt;=140000),"MIDDLE INCOME",TBL_Employees[[#This Row],[Annual Salary]]&lt;70000,"LOW INCOME")</f>
        <v>MIDDLE INCOME</v>
      </c>
      <c r="P460" s="3">
        <v>0.15</v>
      </c>
      <c r="Q460" s="13">
        <f>TBL_Employees[[#This Row],[Bonus %]]*TBL_Employees[[#This Row],[Annual Salary]]</f>
        <v>20821.2</v>
      </c>
      <c r="R460" t="s">
        <v>33</v>
      </c>
      <c r="S460" t="s">
        <v>80</v>
      </c>
      <c r="T460" s="1" t="s">
        <v>21</v>
      </c>
      <c r="U460" s="1" t="str">
        <f>IF(TBL_Employees[[#This Row],[Exit Date]]="","Employed","Resign")</f>
        <v>Employed</v>
      </c>
    </row>
    <row r="461" spans="1:21" x14ac:dyDescent="0.25">
      <c r="A461" t="s">
        <v>1606</v>
      </c>
      <c r="B461" t="s">
        <v>1607</v>
      </c>
      <c r="C461" t="s">
        <v>77</v>
      </c>
      <c r="D461" t="s">
        <v>23</v>
      </c>
      <c r="E461" t="s">
        <v>36</v>
      </c>
      <c r="F461" t="s">
        <v>17</v>
      </c>
      <c r="G461" t="s">
        <v>24</v>
      </c>
      <c r="H461">
        <v>63</v>
      </c>
      <c r="I461" s="1">
        <v>39204</v>
      </c>
      <c r="J461" s="9">
        <f>DAY(TBL_Employees[[#This Row],[Hire Date]])</f>
        <v>2</v>
      </c>
      <c r="K461" s="9">
        <f>MONTH(TBL_Employees[[#This Row],[Hire Date]])</f>
        <v>5</v>
      </c>
      <c r="L461" s="9" t="str">
        <f>_xlfn.SWITCH(TBL_Employees[[#This Row],[Month]],1,"JAN",2,"FEB",3,"MAR",4,"APR",5,"MAY",6,"JUN",7,"JUL",8,"AUG",9,"SEP",10,"OCT",11,"NOV",12,"DES")</f>
        <v>MAY</v>
      </c>
      <c r="M461" s="11">
        <f>YEAR(TBL_Employees[[#This Row],[Hire Date]])</f>
        <v>2007</v>
      </c>
      <c r="N461" s="2">
        <v>72805</v>
      </c>
      <c r="O461" s="2" t="str">
        <f>_xlfn.SWITCH(TRUE(),TBL_Employees[[#This Row],[Annual Salary]]&gt;140000,"HIGH INCOME",AND(TBL_Employees[[#This Row],[Annual Salary]]&gt;=70000,TBL_Employees[[#This Row],[Annual Salary]]&lt;=140000),"MIDDLE INCOME",TBL_Employees[[#This Row],[Annual Salary]]&lt;70000,"LOW INCOME")</f>
        <v>MIDDLE INCOME</v>
      </c>
      <c r="P461" s="3">
        <v>0</v>
      </c>
      <c r="Q461" s="13">
        <f>TBL_Employees[[#This Row],[Bonus %]]*TBL_Employees[[#This Row],[Annual Salary]]</f>
        <v>0</v>
      </c>
      <c r="R461" t="s">
        <v>33</v>
      </c>
      <c r="S461" t="s">
        <v>74</v>
      </c>
      <c r="T461" s="1" t="s">
        <v>21</v>
      </c>
      <c r="U461" s="1" t="str">
        <f>IF(TBL_Employees[[#This Row],[Exit Date]]="","Employed","Resign")</f>
        <v>Employed</v>
      </c>
    </row>
    <row r="462" spans="1:21" x14ac:dyDescent="0.25">
      <c r="A462" t="s">
        <v>1609</v>
      </c>
      <c r="B462" t="s">
        <v>1610</v>
      </c>
      <c r="C462" t="s">
        <v>62</v>
      </c>
      <c r="D462" t="s">
        <v>23</v>
      </c>
      <c r="E462" t="s">
        <v>36</v>
      </c>
      <c r="F462" t="s">
        <v>28</v>
      </c>
      <c r="G462" t="s">
        <v>18</v>
      </c>
      <c r="H462">
        <v>64</v>
      </c>
      <c r="I462" s="1">
        <v>33964</v>
      </c>
      <c r="J462" s="9">
        <f>DAY(TBL_Employees[[#This Row],[Hire Date]])</f>
        <v>26</v>
      </c>
      <c r="K462" s="9">
        <f>MONTH(TBL_Employees[[#This Row],[Hire Date]])</f>
        <v>12</v>
      </c>
      <c r="L462" s="9" t="str">
        <f>_xlfn.SWITCH(TBL_Employees[[#This Row],[Month]],1,"JAN",2,"FEB",3,"MAR",4,"APR",5,"MAY",6,"JUN",7,"JUL",8,"AUG",9,"SEP",10,"OCT",11,"NOV",12,"DES")</f>
        <v>DES</v>
      </c>
      <c r="M462" s="11">
        <f>YEAR(TBL_Employees[[#This Row],[Hire Date]])</f>
        <v>1992</v>
      </c>
      <c r="N462" s="2">
        <v>104668</v>
      </c>
      <c r="O462" s="2" t="str">
        <f>_xlfn.SWITCH(TRUE(),TBL_Employees[[#This Row],[Annual Salary]]&gt;140000,"HIGH INCOME",AND(TBL_Employees[[#This Row],[Annual Salary]]&gt;=70000,TBL_Employees[[#This Row],[Annual Salary]]&lt;=140000),"MIDDLE INCOME",TBL_Employees[[#This Row],[Annual Salary]]&lt;70000,"LOW INCOME")</f>
        <v>MIDDLE INCOME</v>
      </c>
      <c r="P462" s="3">
        <v>0.08</v>
      </c>
      <c r="Q462" s="13">
        <f>TBL_Employees[[#This Row],[Bonus %]]*TBL_Employees[[#This Row],[Annual Salary]]</f>
        <v>8373.44</v>
      </c>
      <c r="R462" t="s">
        <v>19</v>
      </c>
      <c r="S462" t="s">
        <v>29</v>
      </c>
      <c r="T462" s="1" t="s">
        <v>21</v>
      </c>
      <c r="U462" s="1" t="str">
        <f>IF(TBL_Employees[[#This Row],[Exit Date]]="","Employed","Resign")</f>
        <v>Employed</v>
      </c>
    </row>
    <row r="463" spans="1:21" x14ac:dyDescent="0.25">
      <c r="A463" t="s">
        <v>345</v>
      </c>
      <c r="B463" t="s">
        <v>1615</v>
      </c>
      <c r="C463" t="s">
        <v>62</v>
      </c>
      <c r="D463" t="s">
        <v>23</v>
      </c>
      <c r="E463" t="s">
        <v>32</v>
      </c>
      <c r="F463" t="s">
        <v>28</v>
      </c>
      <c r="G463" t="s">
        <v>18</v>
      </c>
      <c r="H463">
        <v>45</v>
      </c>
      <c r="I463" s="1">
        <v>41099</v>
      </c>
      <c r="J463" s="9">
        <f>DAY(TBL_Employees[[#This Row],[Hire Date]])</f>
        <v>9</v>
      </c>
      <c r="K463" s="9">
        <f>MONTH(TBL_Employees[[#This Row],[Hire Date]])</f>
        <v>7</v>
      </c>
      <c r="L463" s="9" t="str">
        <f>_xlfn.SWITCH(TBL_Employees[[#This Row],[Month]],1,"JAN",2,"FEB",3,"MAR",4,"APR",5,"MAY",6,"JUN",7,"JUL",8,"AUG",9,"SEP",10,"OCT",11,"NOV",12,"DES")</f>
        <v>JUL</v>
      </c>
      <c r="M463" s="11">
        <f>YEAR(TBL_Employees[[#This Row],[Hire Date]])</f>
        <v>2012</v>
      </c>
      <c r="N463" s="2">
        <v>109883</v>
      </c>
      <c r="O463" s="2" t="str">
        <f>_xlfn.SWITCH(TRUE(),TBL_Employees[[#This Row],[Annual Salary]]&gt;140000,"HIGH INCOME",AND(TBL_Employees[[#This Row],[Annual Salary]]&gt;=70000,TBL_Employees[[#This Row],[Annual Salary]]&lt;=140000),"MIDDLE INCOME",TBL_Employees[[#This Row],[Annual Salary]]&lt;70000,"LOW INCOME")</f>
        <v>MIDDLE INCOME</v>
      </c>
      <c r="P463" s="3">
        <v>7.0000000000000007E-2</v>
      </c>
      <c r="Q463" s="13">
        <f>TBL_Employees[[#This Row],[Bonus %]]*TBL_Employees[[#This Row],[Annual Salary]]</f>
        <v>7691.81</v>
      </c>
      <c r="R463" t="s">
        <v>19</v>
      </c>
      <c r="S463" t="s">
        <v>29</v>
      </c>
      <c r="T463" s="1" t="s">
        <v>21</v>
      </c>
      <c r="U463" s="1" t="str">
        <f>IF(TBL_Employees[[#This Row],[Exit Date]]="","Employed","Resign")</f>
        <v>Employed</v>
      </c>
    </row>
    <row r="464" spans="1:21" x14ac:dyDescent="0.25">
      <c r="A464" t="s">
        <v>1616</v>
      </c>
      <c r="B464" t="s">
        <v>111</v>
      </c>
      <c r="C464" t="s">
        <v>83</v>
      </c>
      <c r="D464" t="s">
        <v>23</v>
      </c>
      <c r="E464" t="s">
        <v>36</v>
      </c>
      <c r="F464" t="s">
        <v>17</v>
      </c>
      <c r="G464" t="s">
        <v>24</v>
      </c>
      <c r="H464">
        <v>25</v>
      </c>
      <c r="I464" s="1">
        <v>44270</v>
      </c>
      <c r="J464" s="9">
        <f>DAY(TBL_Employees[[#This Row],[Hire Date]])</f>
        <v>15</v>
      </c>
      <c r="K464" s="9">
        <f>MONTH(TBL_Employees[[#This Row],[Hire Date]])</f>
        <v>3</v>
      </c>
      <c r="L464" s="9" t="str">
        <f>_xlfn.SWITCH(TBL_Employees[[#This Row],[Month]],1,"JAN",2,"FEB",3,"MAR",4,"APR",5,"MAY",6,"JUN",7,"JUL",8,"AUG",9,"SEP",10,"OCT",11,"NOV",12,"DES")</f>
        <v>MAR</v>
      </c>
      <c r="M464" s="11">
        <f>YEAR(TBL_Employees[[#This Row],[Hire Date]])</f>
        <v>2021</v>
      </c>
      <c r="N464" s="2">
        <v>47974</v>
      </c>
      <c r="O464" s="2" t="str">
        <f>_xlfn.SWITCH(TRUE(),TBL_Employees[[#This Row],[Annual Salary]]&gt;140000,"HIGH INCOME",AND(TBL_Employees[[#This Row],[Annual Salary]]&gt;=70000,TBL_Employees[[#This Row],[Annual Salary]]&lt;=140000),"MIDDLE INCOME",TBL_Employees[[#This Row],[Annual Salary]]&lt;70000,"LOW INCOME")</f>
        <v>LOW INCOME</v>
      </c>
      <c r="P464" s="3">
        <v>0</v>
      </c>
      <c r="Q464" s="13">
        <f>TBL_Employees[[#This Row],[Bonus %]]*TBL_Employees[[#This Row],[Annual Salary]]</f>
        <v>0</v>
      </c>
      <c r="R464" t="s">
        <v>33</v>
      </c>
      <c r="S464" t="s">
        <v>80</v>
      </c>
      <c r="T464" s="1" t="s">
        <v>21</v>
      </c>
      <c r="U464" s="1" t="str">
        <f>IF(TBL_Employees[[#This Row],[Exit Date]]="","Employed","Resign")</f>
        <v>Employed</v>
      </c>
    </row>
    <row r="465" spans="1:21" x14ac:dyDescent="0.25">
      <c r="A465" t="s">
        <v>1626</v>
      </c>
      <c r="B465" t="s">
        <v>1627</v>
      </c>
      <c r="C465" t="s">
        <v>62</v>
      </c>
      <c r="D465" t="s">
        <v>23</v>
      </c>
      <c r="E465" t="s">
        <v>16</v>
      </c>
      <c r="F465" t="s">
        <v>17</v>
      </c>
      <c r="G465" t="s">
        <v>18</v>
      </c>
      <c r="H465">
        <v>33</v>
      </c>
      <c r="I465" s="1">
        <v>41071</v>
      </c>
      <c r="J465" s="9">
        <f>DAY(TBL_Employees[[#This Row],[Hire Date]])</f>
        <v>11</v>
      </c>
      <c r="K465" s="9">
        <f>MONTH(TBL_Employees[[#This Row],[Hire Date]])</f>
        <v>6</v>
      </c>
      <c r="L465" s="9" t="str">
        <f>_xlfn.SWITCH(TBL_Employees[[#This Row],[Month]],1,"JAN",2,"FEB",3,"MAR",4,"APR",5,"MAY",6,"JUN",7,"JUL",8,"AUG",9,"SEP",10,"OCT",11,"NOV",12,"DES")</f>
        <v>JUN</v>
      </c>
      <c r="M465" s="11">
        <f>YEAR(TBL_Employees[[#This Row],[Hire Date]])</f>
        <v>2012</v>
      </c>
      <c r="N465" s="2">
        <v>118253</v>
      </c>
      <c r="O465" s="2" t="str">
        <f>_xlfn.SWITCH(TRUE(),TBL_Employees[[#This Row],[Annual Salary]]&gt;140000,"HIGH INCOME",AND(TBL_Employees[[#This Row],[Annual Salary]]&gt;=70000,TBL_Employees[[#This Row],[Annual Salary]]&lt;=140000),"MIDDLE INCOME",TBL_Employees[[#This Row],[Annual Salary]]&lt;70000,"LOW INCOME")</f>
        <v>MIDDLE INCOME</v>
      </c>
      <c r="P465" s="3">
        <v>0.08</v>
      </c>
      <c r="Q465" s="13">
        <f>TBL_Employees[[#This Row],[Bonus %]]*TBL_Employees[[#This Row],[Annual Salary]]</f>
        <v>9460.24</v>
      </c>
      <c r="R465" t="s">
        <v>19</v>
      </c>
      <c r="S465" t="s">
        <v>25</v>
      </c>
      <c r="T465" s="1" t="s">
        <v>21</v>
      </c>
      <c r="U465" s="1" t="str">
        <f>IF(TBL_Employees[[#This Row],[Exit Date]]="","Employed","Resign")</f>
        <v>Employed</v>
      </c>
    </row>
    <row r="466" spans="1:21" x14ac:dyDescent="0.25">
      <c r="A466" t="s">
        <v>1630</v>
      </c>
      <c r="B466" t="s">
        <v>1631</v>
      </c>
      <c r="C466" t="s">
        <v>62</v>
      </c>
      <c r="D466" t="s">
        <v>23</v>
      </c>
      <c r="E466" t="s">
        <v>32</v>
      </c>
      <c r="F466" t="s">
        <v>28</v>
      </c>
      <c r="G466" t="s">
        <v>24</v>
      </c>
      <c r="H466">
        <v>41</v>
      </c>
      <c r="I466" s="1">
        <v>43502</v>
      </c>
      <c r="J466" s="9">
        <f>DAY(TBL_Employees[[#This Row],[Hire Date]])</f>
        <v>6</v>
      </c>
      <c r="K466" s="9">
        <f>MONTH(TBL_Employees[[#This Row],[Hire Date]])</f>
        <v>2</v>
      </c>
      <c r="L466" s="9" t="str">
        <f>_xlfn.SWITCH(TBL_Employees[[#This Row],[Month]],1,"JAN",2,"FEB",3,"MAR",4,"APR",5,"MAY",6,"JUN",7,"JUL",8,"AUG",9,"SEP",10,"OCT",11,"NOV",12,"DES")</f>
        <v>FEB</v>
      </c>
      <c r="M466" s="11">
        <f>YEAR(TBL_Employees[[#This Row],[Hire Date]])</f>
        <v>2019</v>
      </c>
      <c r="N466" s="2">
        <v>126950</v>
      </c>
      <c r="O466" s="2" t="str">
        <f>_xlfn.SWITCH(TRUE(),TBL_Employees[[#This Row],[Annual Salary]]&gt;140000,"HIGH INCOME",AND(TBL_Employees[[#This Row],[Annual Salary]]&gt;=70000,TBL_Employees[[#This Row],[Annual Salary]]&lt;=140000),"MIDDLE INCOME",TBL_Employees[[#This Row],[Annual Salary]]&lt;70000,"LOW INCOME")</f>
        <v>MIDDLE INCOME</v>
      </c>
      <c r="P466" s="3">
        <v>0.1</v>
      </c>
      <c r="Q466" s="13">
        <f>TBL_Employees[[#This Row],[Bonus %]]*TBL_Employees[[#This Row],[Annual Salary]]</f>
        <v>12695</v>
      </c>
      <c r="R466" t="s">
        <v>19</v>
      </c>
      <c r="S466" t="s">
        <v>20</v>
      </c>
      <c r="T466" s="1" t="s">
        <v>21</v>
      </c>
      <c r="U466" s="1" t="str">
        <f>IF(TBL_Employees[[#This Row],[Exit Date]]="","Employed","Resign")</f>
        <v>Employed</v>
      </c>
    </row>
    <row r="467" spans="1:21" x14ac:dyDescent="0.25">
      <c r="A467" t="s">
        <v>754</v>
      </c>
      <c r="B467" t="s">
        <v>1655</v>
      </c>
      <c r="C467" t="s">
        <v>77</v>
      </c>
      <c r="D467" t="s">
        <v>23</v>
      </c>
      <c r="E467" t="s">
        <v>32</v>
      </c>
      <c r="F467" t="s">
        <v>28</v>
      </c>
      <c r="G467" t="s">
        <v>18</v>
      </c>
      <c r="H467">
        <v>46</v>
      </c>
      <c r="I467" s="1">
        <v>39133</v>
      </c>
      <c r="J467" s="9">
        <f>DAY(TBL_Employees[[#This Row],[Hire Date]])</f>
        <v>20</v>
      </c>
      <c r="K467" s="9">
        <f>MONTH(TBL_Employees[[#This Row],[Hire Date]])</f>
        <v>2</v>
      </c>
      <c r="L467" s="9" t="str">
        <f>_xlfn.SWITCH(TBL_Employees[[#This Row],[Month]],1,"JAN",2,"FEB",3,"MAR",4,"APR",5,"MAY",6,"JUN",7,"JUL",8,"AUG",9,"SEP",10,"OCT",11,"NOV",12,"DES")</f>
        <v>FEB</v>
      </c>
      <c r="M467" s="11">
        <f>YEAR(TBL_Employees[[#This Row],[Hire Date]])</f>
        <v>2007</v>
      </c>
      <c r="N467" s="2">
        <v>75579</v>
      </c>
      <c r="O467" s="2" t="str">
        <f>_xlfn.SWITCH(TRUE(),TBL_Employees[[#This Row],[Annual Salary]]&gt;140000,"HIGH INCOME",AND(TBL_Employees[[#This Row],[Annual Salary]]&gt;=70000,TBL_Employees[[#This Row],[Annual Salary]]&lt;=140000),"MIDDLE INCOME",TBL_Employees[[#This Row],[Annual Salary]]&lt;70000,"LOW INCOME")</f>
        <v>MIDDLE INCOME</v>
      </c>
      <c r="P467" s="3">
        <v>0</v>
      </c>
      <c r="Q467" s="13">
        <f>TBL_Employees[[#This Row],[Bonus %]]*TBL_Employees[[#This Row],[Annual Salary]]</f>
        <v>0</v>
      </c>
      <c r="R467" t="s">
        <v>19</v>
      </c>
      <c r="S467" t="s">
        <v>63</v>
      </c>
      <c r="T467" s="1" t="s">
        <v>21</v>
      </c>
      <c r="U467" s="1" t="str">
        <f>IF(TBL_Employees[[#This Row],[Exit Date]]="","Employed","Resign")</f>
        <v>Employed</v>
      </c>
    </row>
    <row r="468" spans="1:21" x14ac:dyDescent="0.25">
      <c r="A468" t="s">
        <v>1656</v>
      </c>
      <c r="B468" t="s">
        <v>1657</v>
      </c>
      <c r="C468" t="s">
        <v>61</v>
      </c>
      <c r="D468" t="s">
        <v>23</v>
      </c>
      <c r="E468" t="s">
        <v>36</v>
      </c>
      <c r="F468" t="s">
        <v>28</v>
      </c>
      <c r="G468" t="s">
        <v>51</v>
      </c>
      <c r="H468">
        <v>41</v>
      </c>
      <c r="I468" s="1">
        <v>42365</v>
      </c>
      <c r="J468" s="9">
        <f>DAY(TBL_Employees[[#This Row],[Hire Date]])</f>
        <v>27</v>
      </c>
      <c r="K468" s="9">
        <f>MONTH(TBL_Employees[[#This Row],[Hire Date]])</f>
        <v>12</v>
      </c>
      <c r="L468" s="9" t="str">
        <f>_xlfn.SWITCH(TBL_Employees[[#This Row],[Month]],1,"JAN",2,"FEB",3,"MAR",4,"APR",5,"MAY",6,"JUN",7,"JUL",8,"AUG",9,"SEP",10,"OCT",11,"NOV",12,"DES")</f>
        <v>DES</v>
      </c>
      <c r="M468" s="11">
        <f>YEAR(TBL_Employees[[#This Row],[Hire Date]])</f>
        <v>2015</v>
      </c>
      <c r="N468" s="2">
        <v>129903</v>
      </c>
      <c r="O468" s="2" t="str">
        <f>_xlfn.SWITCH(TRUE(),TBL_Employees[[#This Row],[Annual Salary]]&gt;140000,"HIGH INCOME",AND(TBL_Employees[[#This Row],[Annual Salary]]&gt;=70000,TBL_Employees[[#This Row],[Annual Salary]]&lt;=140000),"MIDDLE INCOME",TBL_Employees[[#This Row],[Annual Salary]]&lt;70000,"LOW INCOME")</f>
        <v>MIDDLE INCOME</v>
      </c>
      <c r="P468" s="3">
        <v>0.13</v>
      </c>
      <c r="Q468" s="13">
        <f>TBL_Employees[[#This Row],[Bonus %]]*TBL_Employees[[#This Row],[Annual Salary]]</f>
        <v>16887.39</v>
      </c>
      <c r="R468" t="s">
        <v>52</v>
      </c>
      <c r="S468" t="s">
        <v>53</v>
      </c>
      <c r="T468" s="1" t="s">
        <v>21</v>
      </c>
      <c r="U468" s="1" t="str">
        <f>IF(TBL_Employees[[#This Row],[Exit Date]]="","Employed","Resign")</f>
        <v>Employed</v>
      </c>
    </row>
    <row r="469" spans="1:21" x14ac:dyDescent="0.25">
      <c r="A469" t="s">
        <v>125</v>
      </c>
      <c r="B469" t="s">
        <v>1667</v>
      </c>
      <c r="C469" t="s">
        <v>77</v>
      </c>
      <c r="D469" t="s">
        <v>23</v>
      </c>
      <c r="E469" t="s">
        <v>16</v>
      </c>
      <c r="F469" t="s">
        <v>17</v>
      </c>
      <c r="G469" t="s">
        <v>51</v>
      </c>
      <c r="H469">
        <v>52</v>
      </c>
      <c r="I469" s="1">
        <v>36416</v>
      </c>
      <c r="J469" s="9">
        <f>DAY(TBL_Employees[[#This Row],[Hire Date]])</f>
        <v>13</v>
      </c>
      <c r="K469" s="9">
        <f>MONTH(TBL_Employees[[#This Row],[Hire Date]])</f>
        <v>9</v>
      </c>
      <c r="L469" s="9" t="str">
        <f>_xlfn.SWITCH(TBL_Employees[[#This Row],[Month]],1,"JAN",2,"FEB",3,"MAR",4,"APR",5,"MAY",6,"JUN",7,"JUL",8,"AUG",9,"SEP",10,"OCT",11,"NOV",12,"DES")</f>
        <v>SEP</v>
      </c>
      <c r="M469" s="11">
        <f>YEAR(TBL_Employees[[#This Row],[Hire Date]])</f>
        <v>1999</v>
      </c>
      <c r="N469" s="2">
        <v>92994</v>
      </c>
      <c r="O469" s="2" t="str">
        <f>_xlfn.SWITCH(TRUE(),TBL_Employees[[#This Row],[Annual Salary]]&gt;140000,"HIGH INCOME",AND(TBL_Employees[[#This Row],[Annual Salary]]&gt;=70000,TBL_Employees[[#This Row],[Annual Salary]]&lt;=140000),"MIDDLE INCOME",TBL_Employees[[#This Row],[Annual Salary]]&lt;70000,"LOW INCOME")</f>
        <v>MIDDLE INCOME</v>
      </c>
      <c r="P469" s="3">
        <v>0</v>
      </c>
      <c r="Q469" s="13">
        <f>TBL_Employees[[#This Row],[Bonus %]]*TBL_Employees[[#This Row],[Annual Salary]]</f>
        <v>0</v>
      </c>
      <c r="R469" t="s">
        <v>19</v>
      </c>
      <c r="S469" t="s">
        <v>20</v>
      </c>
      <c r="T469" s="1" t="s">
        <v>21</v>
      </c>
      <c r="U469" s="1" t="str">
        <f>IF(TBL_Employees[[#This Row],[Exit Date]]="","Employed","Resign")</f>
        <v>Employed</v>
      </c>
    </row>
    <row r="470" spans="1:21" x14ac:dyDescent="0.25">
      <c r="A470" t="s">
        <v>1671</v>
      </c>
      <c r="B470" t="s">
        <v>1672</v>
      </c>
      <c r="C470" t="s">
        <v>61</v>
      </c>
      <c r="D470" t="s">
        <v>23</v>
      </c>
      <c r="E470" t="s">
        <v>36</v>
      </c>
      <c r="F470" t="s">
        <v>28</v>
      </c>
      <c r="G470" t="s">
        <v>18</v>
      </c>
      <c r="H470">
        <v>42</v>
      </c>
      <c r="I470" s="1">
        <v>41382</v>
      </c>
      <c r="J470" s="9">
        <f>DAY(TBL_Employees[[#This Row],[Hire Date]])</f>
        <v>18</v>
      </c>
      <c r="K470" s="9">
        <f>MONTH(TBL_Employees[[#This Row],[Hire Date]])</f>
        <v>4</v>
      </c>
      <c r="L470" s="9" t="str">
        <f>_xlfn.SWITCH(TBL_Employees[[#This Row],[Month]],1,"JAN",2,"FEB",3,"MAR",4,"APR",5,"MAY",6,"JUN",7,"JUL",8,"AUG",9,"SEP",10,"OCT",11,"NOV",12,"DES")</f>
        <v>APR</v>
      </c>
      <c r="M470" s="11">
        <f>YEAR(TBL_Employees[[#This Row],[Hire Date]])</f>
        <v>2013</v>
      </c>
      <c r="N470" s="2">
        <v>131179</v>
      </c>
      <c r="O470" s="2" t="str">
        <f>_xlfn.SWITCH(TRUE(),TBL_Employees[[#This Row],[Annual Salary]]&gt;140000,"HIGH INCOME",AND(TBL_Employees[[#This Row],[Annual Salary]]&gt;=70000,TBL_Employees[[#This Row],[Annual Salary]]&lt;=140000),"MIDDLE INCOME",TBL_Employees[[#This Row],[Annual Salary]]&lt;70000,"LOW INCOME")</f>
        <v>MIDDLE INCOME</v>
      </c>
      <c r="P470" s="3">
        <v>0.15</v>
      </c>
      <c r="Q470" s="13">
        <f>TBL_Employees[[#This Row],[Bonus %]]*TBL_Employees[[#This Row],[Annual Salary]]</f>
        <v>19676.849999999999</v>
      </c>
      <c r="R470" t="s">
        <v>19</v>
      </c>
      <c r="S470" t="s">
        <v>29</v>
      </c>
      <c r="T470" s="1" t="s">
        <v>21</v>
      </c>
      <c r="U470" s="1" t="str">
        <f>IF(TBL_Employees[[#This Row],[Exit Date]]="","Employed","Resign")</f>
        <v>Employed</v>
      </c>
    </row>
    <row r="471" spans="1:21" x14ac:dyDescent="0.25">
      <c r="A471" t="s">
        <v>215</v>
      </c>
      <c r="B471" t="s">
        <v>1685</v>
      </c>
      <c r="C471" t="s">
        <v>61</v>
      </c>
      <c r="D471" t="s">
        <v>23</v>
      </c>
      <c r="E471" t="s">
        <v>36</v>
      </c>
      <c r="F471" t="s">
        <v>17</v>
      </c>
      <c r="G471" t="s">
        <v>24</v>
      </c>
      <c r="H471">
        <v>32</v>
      </c>
      <c r="I471" s="1">
        <v>42839</v>
      </c>
      <c r="J471" s="9">
        <f>DAY(TBL_Employees[[#This Row],[Hire Date]])</f>
        <v>14</v>
      </c>
      <c r="K471" s="9">
        <f>MONTH(TBL_Employees[[#This Row],[Hire Date]])</f>
        <v>4</v>
      </c>
      <c r="L471" s="9" t="str">
        <f>_xlfn.SWITCH(TBL_Employees[[#This Row],[Month]],1,"JAN",2,"FEB",3,"MAR",4,"APR",5,"MAY",6,"JUN",7,"JUL",8,"AUG",9,"SEP",10,"OCT",11,"NOV",12,"DES")</f>
        <v>APR</v>
      </c>
      <c r="M471" s="11">
        <f>YEAR(TBL_Employees[[#This Row],[Hire Date]])</f>
        <v>2017</v>
      </c>
      <c r="N471" s="2">
        <v>154956</v>
      </c>
      <c r="O471" s="2" t="str">
        <f>_xlfn.SWITCH(TRUE(),TBL_Employees[[#This Row],[Annual Salary]]&gt;140000,"HIGH INCOME",AND(TBL_Employees[[#This Row],[Annual Salary]]&gt;=70000,TBL_Employees[[#This Row],[Annual Salary]]&lt;=140000),"MIDDLE INCOME",TBL_Employees[[#This Row],[Annual Salary]]&lt;70000,"LOW INCOME")</f>
        <v>HIGH INCOME</v>
      </c>
      <c r="P471" s="3">
        <v>0.13</v>
      </c>
      <c r="Q471" s="13">
        <f>TBL_Employees[[#This Row],[Bonus %]]*TBL_Employees[[#This Row],[Annual Salary]]</f>
        <v>20144.280000000002</v>
      </c>
      <c r="R471" t="s">
        <v>19</v>
      </c>
      <c r="S471" t="s">
        <v>39</v>
      </c>
      <c r="T471" s="1" t="s">
        <v>21</v>
      </c>
      <c r="U471" s="1" t="str">
        <f>IF(TBL_Employees[[#This Row],[Exit Date]]="","Employed","Resign")</f>
        <v>Employed</v>
      </c>
    </row>
    <row r="472" spans="1:21" x14ac:dyDescent="0.25">
      <c r="A472" t="s">
        <v>1704</v>
      </c>
      <c r="B472" t="s">
        <v>1705</v>
      </c>
      <c r="C472" t="s">
        <v>62</v>
      </c>
      <c r="D472" t="s">
        <v>23</v>
      </c>
      <c r="E472" t="s">
        <v>44</v>
      </c>
      <c r="F472" t="s">
        <v>17</v>
      </c>
      <c r="G472" t="s">
        <v>24</v>
      </c>
      <c r="H472">
        <v>32</v>
      </c>
      <c r="I472" s="1">
        <v>42738</v>
      </c>
      <c r="J472" s="9">
        <f>DAY(TBL_Employees[[#This Row],[Hire Date]])</f>
        <v>3</v>
      </c>
      <c r="K472" s="9">
        <f>MONTH(TBL_Employees[[#This Row],[Hire Date]])</f>
        <v>1</v>
      </c>
      <c r="L472" s="9" t="str">
        <f>_xlfn.SWITCH(TBL_Employees[[#This Row],[Month]],1,"JAN",2,"FEB",3,"MAR",4,"APR",5,"MAY",6,"JUN",7,"JUL",8,"AUG",9,"SEP",10,"OCT",11,"NOV",12,"DES")</f>
        <v>JAN</v>
      </c>
      <c r="M472" s="11">
        <f>YEAR(TBL_Employees[[#This Row],[Hire Date]])</f>
        <v>2017</v>
      </c>
      <c r="N472" s="2">
        <v>101870</v>
      </c>
      <c r="O472" s="2" t="str">
        <f>_xlfn.SWITCH(TRUE(),TBL_Employees[[#This Row],[Annual Salary]]&gt;140000,"HIGH INCOME",AND(TBL_Employees[[#This Row],[Annual Salary]]&gt;=70000,TBL_Employees[[#This Row],[Annual Salary]]&lt;=140000),"MIDDLE INCOME",TBL_Employees[[#This Row],[Annual Salary]]&lt;70000,"LOW INCOME")</f>
        <v>MIDDLE INCOME</v>
      </c>
      <c r="P472" s="3">
        <v>0.1</v>
      </c>
      <c r="Q472" s="13">
        <f>TBL_Employees[[#This Row],[Bonus %]]*TBL_Employees[[#This Row],[Annual Salary]]</f>
        <v>10187</v>
      </c>
      <c r="R472" t="s">
        <v>19</v>
      </c>
      <c r="S472" t="s">
        <v>39</v>
      </c>
      <c r="T472" s="1" t="s">
        <v>21</v>
      </c>
      <c r="U472" s="1" t="str">
        <f>IF(TBL_Employees[[#This Row],[Exit Date]]="","Employed","Resign")</f>
        <v>Employed</v>
      </c>
    </row>
    <row r="473" spans="1:21" x14ac:dyDescent="0.25">
      <c r="A473" t="s">
        <v>1733</v>
      </c>
      <c r="B473" t="s">
        <v>1734</v>
      </c>
      <c r="C473" t="s">
        <v>62</v>
      </c>
      <c r="D473" t="s">
        <v>23</v>
      </c>
      <c r="E473" t="s">
        <v>44</v>
      </c>
      <c r="F473" t="s">
        <v>17</v>
      </c>
      <c r="G473" t="s">
        <v>47</v>
      </c>
      <c r="H473">
        <v>33</v>
      </c>
      <c r="I473" s="1">
        <v>41507</v>
      </c>
      <c r="J473" s="9">
        <f>DAY(TBL_Employees[[#This Row],[Hire Date]])</f>
        <v>21</v>
      </c>
      <c r="K473" s="9">
        <f>MONTH(TBL_Employees[[#This Row],[Hire Date]])</f>
        <v>8</v>
      </c>
      <c r="L473" s="9" t="str">
        <f>_xlfn.SWITCH(TBL_Employees[[#This Row],[Month]],1,"JAN",2,"FEB",3,"MAR",4,"APR",5,"MAY",6,"JUN",7,"JUL",8,"AUG",9,"SEP",10,"OCT",11,"NOV",12,"DES")</f>
        <v>AUG</v>
      </c>
      <c r="M473" s="11">
        <f>YEAR(TBL_Employees[[#This Row],[Hire Date]])</f>
        <v>2013</v>
      </c>
      <c r="N473" s="2">
        <v>105390</v>
      </c>
      <c r="O473" s="2" t="str">
        <f>_xlfn.SWITCH(TRUE(),TBL_Employees[[#This Row],[Annual Salary]]&gt;140000,"HIGH INCOME",AND(TBL_Employees[[#This Row],[Annual Salary]]&gt;=70000,TBL_Employees[[#This Row],[Annual Salary]]&lt;=140000),"MIDDLE INCOME",TBL_Employees[[#This Row],[Annual Salary]]&lt;70000,"LOW INCOME")</f>
        <v>MIDDLE INCOME</v>
      </c>
      <c r="P473" s="3">
        <v>0.06</v>
      </c>
      <c r="Q473" s="13">
        <f>TBL_Employees[[#This Row],[Bonus %]]*TBL_Employees[[#This Row],[Annual Salary]]</f>
        <v>6323.4</v>
      </c>
      <c r="R473" t="s">
        <v>19</v>
      </c>
      <c r="S473" t="s">
        <v>29</v>
      </c>
      <c r="T473" s="1" t="s">
        <v>21</v>
      </c>
      <c r="U473" s="1" t="str">
        <f>IF(TBL_Employees[[#This Row],[Exit Date]]="","Employed","Resign")</f>
        <v>Employed</v>
      </c>
    </row>
    <row r="474" spans="1:21" x14ac:dyDescent="0.25">
      <c r="A474" t="s">
        <v>1383</v>
      </c>
      <c r="B474" t="s">
        <v>1739</v>
      </c>
      <c r="C474" t="s">
        <v>62</v>
      </c>
      <c r="D474" t="s">
        <v>23</v>
      </c>
      <c r="E474" t="s">
        <v>44</v>
      </c>
      <c r="F474" t="s">
        <v>28</v>
      </c>
      <c r="G474" t="s">
        <v>51</v>
      </c>
      <c r="H474">
        <v>59</v>
      </c>
      <c r="I474" s="1">
        <v>42165</v>
      </c>
      <c r="J474" s="9">
        <f>DAY(TBL_Employees[[#This Row],[Hire Date]])</f>
        <v>10</v>
      </c>
      <c r="K474" s="9">
        <f>MONTH(TBL_Employees[[#This Row],[Hire Date]])</f>
        <v>6</v>
      </c>
      <c r="L474" s="9" t="str">
        <f>_xlfn.SWITCH(TBL_Employees[[#This Row],[Month]],1,"JAN",2,"FEB",3,"MAR",4,"APR",5,"MAY",6,"JUN",7,"JUL",8,"AUG",9,"SEP",10,"OCT",11,"NOV",12,"DES")</f>
        <v>JUN</v>
      </c>
      <c r="M474" s="11">
        <f>YEAR(TBL_Employees[[#This Row],[Hire Date]])</f>
        <v>2015</v>
      </c>
      <c r="N474" s="2">
        <v>101985</v>
      </c>
      <c r="O474" s="2" t="str">
        <f>_xlfn.SWITCH(TRUE(),TBL_Employees[[#This Row],[Annual Salary]]&gt;140000,"HIGH INCOME",AND(TBL_Employees[[#This Row],[Annual Salary]]&gt;=70000,TBL_Employees[[#This Row],[Annual Salary]]&lt;=140000),"MIDDLE INCOME",TBL_Employees[[#This Row],[Annual Salary]]&lt;70000,"LOW INCOME")</f>
        <v>MIDDLE INCOME</v>
      </c>
      <c r="P474" s="3">
        <v>7.0000000000000007E-2</v>
      </c>
      <c r="Q474" s="13">
        <f>TBL_Employees[[#This Row],[Bonus %]]*TBL_Employees[[#This Row],[Annual Salary]]</f>
        <v>7138.9500000000007</v>
      </c>
      <c r="R474" t="s">
        <v>19</v>
      </c>
      <c r="S474" t="s">
        <v>45</v>
      </c>
      <c r="T474" s="1" t="s">
        <v>21</v>
      </c>
      <c r="U474" s="1" t="str">
        <f>IF(TBL_Employees[[#This Row],[Exit Date]]="","Employed","Resign")</f>
        <v>Employed</v>
      </c>
    </row>
    <row r="475" spans="1:21" x14ac:dyDescent="0.25">
      <c r="A475" t="s">
        <v>582</v>
      </c>
      <c r="B475" t="s">
        <v>1744</v>
      </c>
      <c r="C475" t="s">
        <v>83</v>
      </c>
      <c r="D475" t="s">
        <v>23</v>
      </c>
      <c r="E475" t="s">
        <v>44</v>
      </c>
      <c r="F475" t="s">
        <v>28</v>
      </c>
      <c r="G475" t="s">
        <v>24</v>
      </c>
      <c r="H475">
        <v>58</v>
      </c>
      <c r="I475" s="1">
        <v>41810</v>
      </c>
      <c r="J475" s="9">
        <f>DAY(TBL_Employees[[#This Row],[Hire Date]])</f>
        <v>20</v>
      </c>
      <c r="K475" s="9">
        <f>MONTH(TBL_Employees[[#This Row],[Hire Date]])</f>
        <v>6</v>
      </c>
      <c r="L475" s="9" t="str">
        <f>_xlfn.SWITCH(TBL_Employees[[#This Row],[Month]],1,"JAN",2,"FEB",3,"MAR",4,"APR",5,"MAY",6,"JUN",7,"JUL",8,"AUG",9,"SEP",10,"OCT",11,"NOV",12,"DES")</f>
        <v>JUN</v>
      </c>
      <c r="M475" s="11">
        <f>YEAR(TBL_Employees[[#This Row],[Hire Date]])</f>
        <v>2014</v>
      </c>
      <c r="N475" s="2">
        <v>41728</v>
      </c>
      <c r="O475" s="2" t="str">
        <f>_xlfn.SWITCH(TRUE(),TBL_Employees[[#This Row],[Annual Salary]]&gt;140000,"HIGH INCOME",AND(TBL_Employees[[#This Row],[Annual Salary]]&gt;=70000,TBL_Employees[[#This Row],[Annual Salary]]&lt;=140000),"MIDDLE INCOME",TBL_Employees[[#This Row],[Annual Salary]]&lt;70000,"LOW INCOME")</f>
        <v>LOW INCOME</v>
      </c>
      <c r="P475" s="3">
        <v>0</v>
      </c>
      <c r="Q475" s="13">
        <f>TBL_Employees[[#This Row],[Bonus %]]*TBL_Employees[[#This Row],[Annual Salary]]</f>
        <v>0</v>
      </c>
      <c r="R475" t="s">
        <v>33</v>
      </c>
      <c r="S475" t="s">
        <v>80</v>
      </c>
      <c r="T475" s="1" t="s">
        <v>21</v>
      </c>
      <c r="U475" s="1" t="str">
        <f>IF(TBL_Employees[[#This Row],[Exit Date]]="","Employed","Resign")</f>
        <v>Employed</v>
      </c>
    </row>
    <row r="476" spans="1:21" x14ac:dyDescent="0.25">
      <c r="A476" t="s">
        <v>1749</v>
      </c>
      <c r="B476" t="s">
        <v>1750</v>
      </c>
      <c r="C476" t="s">
        <v>83</v>
      </c>
      <c r="D476" t="s">
        <v>23</v>
      </c>
      <c r="E476" t="s">
        <v>16</v>
      </c>
      <c r="F476" t="s">
        <v>17</v>
      </c>
      <c r="G476" t="s">
        <v>18</v>
      </c>
      <c r="H476">
        <v>56</v>
      </c>
      <c r="I476" s="1">
        <v>40045</v>
      </c>
      <c r="J476" s="9">
        <f>DAY(TBL_Employees[[#This Row],[Hire Date]])</f>
        <v>20</v>
      </c>
      <c r="K476" s="9">
        <f>MONTH(TBL_Employees[[#This Row],[Hire Date]])</f>
        <v>8</v>
      </c>
      <c r="L476" s="9" t="str">
        <f>_xlfn.SWITCH(TBL_Employees[[#This Row],[Month]],1,"JAN",2,"FEB",3,"MAR",4,"APR",5,"MAY",6,"JUN",7,"JUL",8,"AUG",9,"SEP",10,"OCT",11,"NOV",12,"DES")</f>
        <v>AUG</v>
      </c>
      <c r="M476" s="11">
        <f>YEAR(TBL_Employees[[#This Row],[Hire Date]])</f>
        <v>2009</v>
      </c>
      <c r="N476" s="2">
        <v>52800</v>
      </c>
      <c r="O476" s="2" t="str">
        <f>_xlfn.SWITCH(TRUE(),TBL_Employees[[#This Row],[Annual Salary]]&gt;140000,"HIGH INCOME",AND(TBL_Employees[[#This Row],[Annual Salary]]&gt;=70000,TBL_Employees[[#This Row],[Annual Salary]]&lt;=140000),"MIDDLE INCOME",TBL_Employees[[#This Row],[Annual Salary]]&lt;70000,"LOW INCOME")</f>
        <v>LOW INCOME</v>
      </c>
      <c r="P476" s="3">
        <v>0</v>
      </c>
      <c r="Q476" s="13">
        <f>TBL_Employees[[#This Row],[Bonus %]]*TBL_Employees[[#This Row],[Annual Salary]]</f>
        <v>0</v>
      </c>
      <c r="R476" t="s">
        <v>19</v>
      </c>
      <c r="S476" t="s">
        <v>39</v>
      </c>
      <c r="T476" s="1" t="s">
        <v>21</v>
      </c>
      <c r="U476" s="1" t="str">
        <f>IF(TBL_Employees[[#This Row],[Exit Date]]="","Employed","Resign")</f>
        <v>Employed</v>
      </c>
    </row>
    <row r="477" spans="1:21" x14ac:dyDescent="0.25">
      <c r="A477" t="s">
        <v>275</v>
      </c>
      <c r="B477" t="s">
        <v>1758</v>
      </c>
      <c r="C477" t="s">
        <v>61</v>
      </c>
      <c r="D477" t="s">
        <v>23</v>
      </c>
      <c r="E477" t="s">
        <v>32</v>
      </c>
      <c r="F477" t="s">
        <v>28</v>
      </c>
      <c r="G477" t="s">
        <v>24</v>
      </c>
      <c r="H477">
        <v>45</v>
      </c>
      <c r="I477" s="1">
        <v>40305</v>
      </c>
      <c r="J477" s="9">
        <f>DAY(TBL_Employees[[#This Row],[Hire Date]])</f>
        <v>7</v>
      </c>
      <c r="K477" s="9">
        <f>MONTH(TBL_Employees[[#This Row],[Hire Date]])</f>
        <v>5</v>
      </c>
      <c r="L477" s="9" t="str">
        <f>_xlfn.SWITCH(TBL_Employees[[#This Row],[Month]],1,"JAN",2,"FEB",3,"MAR",4,"APR",5,"MAY",6,"JUN",7,"JUL",8,"AUG",9,"SEP",10,"OCT",11,"NOV",12,"DES")</f>
        <v>MAY</v>
      </c>
      <c r="M477" s="11">
        <f>YEAR(TBL_Employees[[#This Row],[Hire Date]])</f>
        <v>2010</v>
      </c>
      <c r="N477" s="2">
        <v>145093</v>
      </c>
      <c r="O477" s="2" t="str">
        <f>_xlfn.SWITCH(TRUE(),TBL_Employees[[#This Row],[Annual Salary]]&gt;140000,"HIGH INCOME",AND(TBL_Employees[[#This Row],[Annual Salary]]&gt;=70000,TBL_Employees[[#This Row],[Annual Salary]]&lt;=140000),"MIDDLE INCOME",TBL_Employees[[#This Row],[Annual Salary]]&lt;70000,"LOW INCOME")</f>
        <v>HIGH INCOME</v>
      </c>
      <c r="P477" s="3">
        <v>0.12</v>
      </c>
      <c r="Q477" s="13">
        <f>TBL_Employees[[#This Row],[Bonus %]]*TBL_Employees[[#This Row],[Annual Salary]]</f>
        <v>17411.16</v>
      </c>
      <c r="R477" t="s">
        <v>19</v>
      </c>
      <c r="S477" t="s">
        <v>20</v>
      </c>
      <c r="T477" s="1" t="s">
        <v>21</v>
      </c>
      <c r="U477" s="1" t="str">
        <f>IF(TBL_Employees[[#This Row],[Exit Date]]="","Employed","Resign")</f>
        <v>Employed</v>
      </c>
    </row>
    <row r="478" spans="1:21" x14ac:dyDescent="0.25">
      <c r="A478" t="s">
        <v>355</v>
      </c>
      <c r="B478" t="s">
        <v>1769</v>
      </c>
      <c r="C478" t="s">
        <v>61</v>
      </c>
      <c r="D478" t="s">
        <v>23</v>
      </c>
      <c r="E478" t="s">
        <v>16</v>
      </c>
      <c r="F478" t="s">
        <v>17</v>
      </c>
      <c r="G478" t="s">
        <v>24</v>
      </c>
      <c r="H478">
        <v>37</v>
      </c>
      <c r="I478" s="1">
        <v>40560</v>
      </c>
      <c r="J478" s="9">
        <f>DAY(TBL_Employees[[#This Row],[Hire Date]])</f>
        <v>17</v>
      </c>
      <c r="K478" s="9">
        <f>MONTH(TBL_Employees[[#This Row],[Hire Date]])</f>
        <v>1</v>
      </c>
      <c r="L478" s="9" t="str">
        <f>_xlfn.SWITCH(TBL_Employees[[#This Row],[Month]],1,"JAN",2,"FEB",3,"MAR",4,"APR",5,"MAY",6,"JUN",7,"JUL",8,"AUG",9,"SEP",10,"OCT",11,"NOV",12,"DES")</f>
        <v>JAN</v>
      </c>
      <c r="M478" s="11">
        <f>YEAR(TBL_Employees[[#This Row],[Hire Date]])</f>
        <v>2011</v>
      </c>
      <c r="N478" s="2">
        <v>131353</v>
      </c>
      <c r="O478" s="2" t="str">
        <f>_xlfn.SWITCH(TRUE(),TBL_Employees[[#This Row],[Annual Salary]]&gt;140000,"HIGH INCOME",AND(TBL_Employees[[#This Row],[Annual Salary]]&gt;=70000,TBL_Employees[[#This Row],[Annual Salary]]&lt;=140000),"MIDDLE INCOME",TBL_Employees[[#This Row],[Annual Salary]]&lt;70000,"LOW INCOME")</f>
        <v>MIDDLE INCOME</v>
      </c>
      <c r="P478" s="3">
        <v>0.11</v>
      </c>
      <c r="Q478" s="13">
        <f>TBL_Employees[[#This Row],[Bonus %]]*TBL_Employees[[#This Row],[Annual Salary]]</f>
        <v>14448.83</v>
      </c>
      <c r="R478" t="s">
        <v>33</v>
      </c>
      <c r="S478" t="s">
        <v>74</v>
      </c>
      <c r="T478" s="1" t="s">
        <v>21</v>
      </c>
      <c r="U478" s="1" t="str">
        <f>IF(TBL_Employees[[#This Row],[Exit Date]]="","Employed","Resign")</f>
        <v>Employed</v>
      </c>
    </row>
    <row r="479" spans="1:21" x14ac:dyDescent="0.25">
      <c r="A479" t="s">
        <v>118</v>
      </c>
      <c r="B479" t="s">
        <v>1783</v>
      </c>
      <c r="C479" t="s">
        <v>22</v>
      </c>
      <c r="D479" t="s">
        <v>23</v>
      </c>
      <c r="E479" t="s">
        <v>36</v>
      </c>
      <c r="F479" t="s">
        <v>17</v>
      </c>
      <c r="G479" t="s">
        <v>18</v>
      </c>
      <c r="H479">
        <v>61</v>
      </c>
      <c r="I479" s="1">
        <v>40683</v>
      </c>
      <c r="J479" s="9">
        <f>DAY(TBL_Employees[[#This Row],[Hire Date]])</f>
        <v>20</v>
      </c>
      <c r="K479" s="9">
        <f>MONTH(TBL_Employees[[#This Row],[Hire Date]])</f>
        <v>5</v>
      </c>
      <c r="L479" s="9" t="str">
        <f>_xlfn.SWITCH(TBL_Employees[[#This Row],[Month]],1,"JAN",2,"FEB",3,"MAR",4,"APR",5,"MAY",6,"JUN",7,"JUL",8,"AUG",9,"SEP",10,"OCT",11,"NOV",12,"DES")</f>
        <v>MAY</v>
      </c>
      <c r="M479" s="11">
        <f>YEAR(TBL_Employees[[#This Row],[Hire Date]])</f>
        <v>2011</v>
      </c>
      <c r="N479" s="2">
        <v>64937</v>
      </c>
      <c r="O479" s="2" t="str">
        <f>_xlfn.SWITCH(TRUE(),TBL_Employees[[#This Row],[Annual Salary]]&gt;140000,"HIGH INCOME",AND(TBL_Employees[[#This Row],[Annual Salary]]&gt;=70000,TBL_Employees[[#This Row],[Annual Salary]]&lt;=140000),"MIDDLE INCOME",TBL_Employees[[#This Row],[Annual Salary]]&lt;70000,"LOW INCOME")</f>
        <v>LOW INCOME</v>
      </c>
      <c r="P479" s="3">
        <v>0</v>
      </c>
      <c r="Q479" s="13">
        <f>TBL_Employees[[#This Row],[Bonus %]]*TBL_Employees[[#This Row],[Annual Salary]]</f>
        <v>0</v>
      </c>
      <c r="R479" t="s">
        <v>19</v>
      </c>
      <c r="S479" t="s">
        <v>39</v>
      </c>
      <c r="T479" s="1" t="s">
        <v>21</v>
      </c>
      <c r="U479" s="1" t="str">
        <f>IF(TBL_Employees[[#This Row],[Exit Date]]="","Employed","Resign")</f>
        <v>Employed</v>
      </c>
    </row>
    <row r="480" spans="1:21" x14ac:dyDescent="0.25">
      <c r="A480" t="s">
        <v>1806</v>
      </c>
      <c r="B480" t="s">
        <v>1807</v>
      </c>
      <c r="C480" t="s">
        <v>22</v>
      </c>
      <c r="D480" t="s">
        <v>23</v>
      </c>
      <c r="E480" t="s">
        <v>44</v>
      </c>
      <c r="F480" t="s">
        <v>28</v>
      </c>
      <c r="G480" t="s">
        <v>24</v>
      </c>
      <c r="H480">
        <v>25</v>
      </c>
      <c r="I480" s="1">
        <v>44217</v>
      </c>
      <c r="J480" s="9">
        <f>DAY(TBL_Employees[[#This Row],[Hire Date]])</f>
        <v>21</v>
      </c>
      <c r="K480" s="9">
        <f>MONTH(TBL_Employees[[#This Row],[Hire Date]])</f>
        <v>1</v>
      </c>
      <c r="L480" s="9" t="str">
        <f>_xlfn.SWITCH(TBL_Employees[[#This Row],[Month]],1,"JAN",2,"FEB",3,"MAR",4,"APR",5,"MAY",6,"JUN",7,"JUL",8,"AUG",9,"SEP",10,"OCT",11,"NOV",12,"DES")</f>
        <v>JAN</v>
      </c>
      <c r="M480" s="11">
        <f>YEAR(TBL_Employees[[#This Row],[Hire Date]])</f>
        <v>2021</v>
      </c>
      <c r="N480" s="2">
        <v>67299</v>
      </c>
      <c r="O480" s="2" t="str">
        <f>_xlfn.SWITCH(TRUE(),TBL_Employees[[#This Row],[Annual Salary]]&gt;140000,"HIGH INCOME",AND(TBL_Employees[[#This Row],[Annual Salary]]&gt;=70000,TBL_Employees[[#This Row],[Annual Salary]]&lt;=140000),"MIDDLE INCOME",TBL_Employees[[#This Row],[Annual Salary]]&lt;70000,"LOW INCOME")</f>
        <v>LOW INCOME</v>
      </c>
      <c r="P480" s="3">
        <v>0</v>
      </c>
      <c r="Q480" s="13">
        <f>TBL_Employees[[#This Row],[Bonus %]]*TBL_Employees[[#This Row],[Annual Salary]]</f>
        <v>0</v>
      </c>
      <c r="R480" t="s">
        <v>19</v>
      </c>
      <c r="S480" t="s">
        <v>39</v>
      </c>
      <c r="T480" s="1" t="s">
        <v>21</v>
      </c>
      <c r="U480" s="1" t="str">
        <f>IF(TBL_Employees[[#This Row],[Exit Date]]="","Employed","Resign")</f>
        <v>Employed</v>
      </c>
    </row>
    <row r="481" spans="1:21" x14ac:dyDescent="0.25">
      <c r="A481" t="s">
        <v>329</v>
      </c>
      <c r="B481" t="s">
        <v>1811</v>
      </c>
      <c r="C481" t="s">
        <v>83</v>
      </c>
      <c r="D481" t="s">
        <v>23</v>
      </c>
      <c r="E481" t="s">
        <v>16</v>
      </c>
      <c r="F481" t="s">
        <v>17</v>
      </c>
      <c r="G481" t="s">
        <v>51</v>
      </c>
      <c r="H481">
        <v>62</v>
      </c>
      <c r="I481" s="1">
        <v>41748</v>
      </c>
      <c r="J481" s="9">
        <f>DAY(TBL_Employees[[#This Row],[Hire Date]])</f>
        <v>19</v>
      </c>
      <c r="K481" s="9">
        <f>MONTH(TBL_Employees[[#This Row],[Hire Date]])</f>
        <v>4</v>
      </c>
      <c r="L481" s="9" t="str">
        <f>_xlfn.SWITCH(TBL_Employees[[#This Row],[Month]],1,"JAN",2,"FEB",3,"MAR",4,"APR",5,"MAY",6,"JUN",7,"JUL",8,"AUG",9,"SEP",10,"OCT",11,"NOV",12,"DES")</f>
        <v>APR</v>
      </c>
      <c r="M481" s="11">
        <f>YEAR(TBL_Employees[[#This Row],[Hire Date]])</f>
        <v>2014</v>
      </c>
      <c r="N481" s="2">
        <v>45295</v>
      </c>
      <c r="O481" s="2" t="str">
        <f>_xlfn.SWITCH(TRUE(),TBL_Employees[[#This Row],[Annual Salary]]&gt;140000,"HIGH INCOME",AND(TBL_Employees[[#This Row],[Annual Salary]]&gt;=70000,TBL_Employees[[#This Row],[Annual Salary]]&lt;=140000),"MIDDLE INCOME",TBL_Employees[[#This Row],[Annual Salary]]&lt;70000,"LOW INCOME")</f>
        <v>LOW INCOME</v>
      </c>
      <c r="P481" s="3">
        <v>0</v>
      </c>
      <c r="Q481" s="13">
        <f>TBL_Employees[[#This Row],[Bonus %]]*TBL_Employees[[#This Row],[Annual Salary]]</f>
        <v>0</v>
      </c>
      <c r="R481" t="s">
        <v>52</v>
      </c>
      <c r="S481" t="s">
        <v>53</v>
      </c>
      <c r="T481" s="1" t="s">
        <v>21</v>
      </c>
      <c r="U481" s="1" t="str">
        <f>IF(TBL_Employees[[#This Row],[Exit Date]]="","Employed","Resign")</f>
        <v>Employed</v>
      </c>
    </row>
    <row r="482" spans="1:21" x14ac:dyDescent="0.25">
      <c r="A482" t="s">
        <v>341</v>
      </c>
      <c r="B482" t="s">
        <v>1813</v>
      </c>
      <c r="C482" t="s">
        <v>83</v>
      </c>
      <c r="D482" t="s">
        <v>23</v>
      </c>
      <c r="E482" t="s">
        <v>44</v>
      </c>
      <c r="F482" t="s">
        <v>17</v>
      </c>
      <c r="G482" t="s">
        <v>24</v>
      </c>
      <c r="H482">
        <v>31</v>
      </c>
      <c r="I482" s="1">
        <v>43171</v>
      </c>
      <c r="J482" s="9">
        <f>DAY(TBL_Employees[[#This Row],[Hire Date]])</f>
        <v>12</v>
      </c>
      <c r="K482" s="9">
        <f>MONTH(TBL_Employees[[#This Row],[Hire Date]])</f>
        <v>3</v>
      </c>
      <c r="L482" s="9" t="str">
        <f>_xlfn.SWITCH(TBL_Employees[[#This Row],[Month]],1,"JAN",2,"FEB",3,"MAR",4,"APR",5,"MAY",6,"JUN",7,"JUL",8,"AUG",9,"SEP",10,"OCT",11,"NOV",12,"DES")</f>
        <v>MAR</v>
      </c>
      <c r="M482" s="11">
        <f>YEAR(TBL_Employees[[#This Row],[Hire Date]])</f>
        <v>2018</v>
      </c>
      <c r="N482" s="2">
        <v>47913</v>
      </c>
      <c r="O482" s="2" t="str">
        <f>_xlfn.SWITCH(TRUE(),TBL_Employees[[#This Row],[Annual Salary]]&gt;140000,"HIGH INCOME",AND(TBL_Employees[[#This Row],[Annual Salary]]&gt;=70000,TBL_Employees[[#This Row],[Annual Salary]]&lt;=140000),"MIDDLE INCOME",TBL_Employees[[#This Row],[Annual Salary]]&lt;70000,"LOW INCOME")</f>
        <v>LOW INCOME</v>
      </c>
      <c r="P482" s="3">
        <v>0</v>
      </c>
      <c r="Q482" s="13">
        <f>TBL_Employees[[#This Row],[Bonus %]]*TBL_Employees[[#This Row],[Annual Salary]]</f>
        <v>0</v>
      </c>
      <c r="R482" t="s">
        <v>19</v>
      </c>
      <c r="S482" t="s">
        <v>63</v>
      </c>
      <c r="T482" s="1" t="s">
        <v>21</v>
      </c>
      <c r="U482" s="1" t="str">
        <f>IF(TBL_Employees[[#This Row],[Exit Date]]="","Employed","Resign")</f>
        <v>Employed</v>
      </c>
    </row>
    <row r="483" spans="1:21" x14ac:dyDescent="0.25">
      <c r="A483" t="s">
        <v>1814</v>
      </c>
      <c r="B483" t="s">
        <v>1815</v>
      </c>
      <c r="C483" t="s">
        <v>83</v>
      </c>
      <c r="D483" t="s">
        <v>23</v>
      </c>
      <c r="E483" t="s">
        <v>44</v>
      </c>
      <c r="F483" t="s">
        <v>17</v>
      </c>
      <c r="G483" t="s">
        <v>24</v>
      </c>
      <c r="H483">
        <v>53</v>
      </c>
      <c r="I483" s="1">
        <v>42985</v>
      </c>
      <c r="J483" s="9">
        <f>DAY(TBL_Employees[[#This Row],[Hire Date]])</f>
        <v>7</v>
      </c>
      <c r="K483" s="9">
        <f>MONTH(TBL_Employees[[#This Row],[Hire Date]])</f>
        <v>9</v>
      </c>
      <c r="L483" s="9" t="str">
        <f>_xlfn.SWITCH(TBL_Employees[[#This Row],[Month]],1,"JAN",2,"FEB",3,"MAR",4,"APR",5,"MAY",6,"JUN",7,"JUL",8,"AUG",9,"SEP",10,"OCT",11,"NOV",12,"DES")</f>
        <v>SEP</v>
      </c>
      <c r="M483" s="11">
        <f>YEAR(TBL_Employees[[#This Row],[Hire Date]])</f>
        <v>2017</v>
      </c>
      <c r="N483" s="2">
        <v>46727</v>
      </c>
      <c r="O483" s="2" t="str">
        <f>_xlfn.SWITCH(TRUE(),TBL_Employees[[#This Row],[Annual Salary]]&gt;140000,"HIGH INCOME",AND(TBL_Employees[[#This Row],[Annual Salary]]&gt;=70000,TBL_Employees[[#This Row],[Annual Salary]]&lt;=140000),"MIDDLE INCOME",TBL_Employees[[#This Row],[Annual Salary]]&lt;70000,"LOW INCOME")</f>
        <v>LOW INCOME</v>
      </c>
      <c r="P483" s="3">
        <v>0</v>
      </c>
      <c r="Q483" s="13">
        <f>TBL_Employees[[#This Row],[Bonus %]]*TBL_Employees[[#This Row],[Annual Salary]]</f>
        <v>0</v>
      </c>
      <c r="R483" t="s">
        <v>19</v>
      </c>
      <c r="S483" t="s">
        <v>29</v>
      </c>
      <c r="T483" s="1">
        <v>43251</v>
      </c>
      <c r="U483" s="1" t="str">
        <f>IF(TBL_Employees[[#This Row],[Exit Date]]="","Employed","Resign")</f>
        <v>Resign</v>
      </c>
    </row>
    <row r="484" spans="1:21" x14ac:dyDescent="0.25">
      <c r="A484" t="s">
        <v>1816</v>
      </c>
      <c r="B484" t="s">
        <v>1817</v>
      </c>
      <c r="C484" t="s">
        <v>61</v>
      </c>
      <c r="D484" t="s">
        <v>23</v>
      </c>
      <c r="E484" t="s">
        <v>44</v>
      </c>
      <c r="F484" t="s">
        <v>28</v>
      </c>
      <c r="G484" t="s">
        <v>24</v>
      </c>
      <c r="H484">
        <v>27</v>
      </c>
      <c r="I484" s="1">
        <v>44302</v>
      </c>
      <c r="J484" s="9">
        <f>DAY(TBL_Employees[[#This Row],[Hire Date]])</f>
        <v>16</v>
      </c>
      <c r="K484" s="9">
        <f>MONTH(TBL_Employees[[#This Row],[Hire Date]])</f>
        <v>4</v>
      </c>
      <c r="L484" s="9" t="str">
        <f>_xlfn.SWITCH(TBL_Employees[[#This Row],[Month]],1,"JAN",2,"FEB",3,"MAR",4,"APR",5,"MAY",6,"JUN",7,"JUL",8,"AUG",9,"SEP",10,"OCT",11,"NOV",12,"DES")</f>
        <v>APR</v>
      </c>
      <c r="M484" s="11">
        <f>YEAR(TBL_Employees[[#This Row],[Hire Date]])</f>
        <v>2021</v>
      </c>
      <c r="N484" s="2">
        <v>133400</v>
      </c>
      <c r="O484" s="2" t="str">
        <f>_xlfn.SWITCH(TRUE(),TBL_Employees[[#This Row],[Annual Salary]]&gt;140000,"HIGH INCOME",AND(TBL_Employees[[#This Row],[Annual Salary]]&gt;=70000,TBL_Employees[[#This Row],[Annual Salary]]&lt;=140000),"MIDDLE INCOME",TBL_Employees[[#This Row],[Annual Salary]]&lt;70000,"LOW INCOME")</f>
        <v>MIDDLE INCOME</v>
      </c>
      <c r="P484" s="3">
        <v>0.11</v>
      </c>
      <c r="Q484" s="13">
        <f>TBL_Employees[[#This Row],[Bonus %]]*TBL_Employees[[#This Row],[Annual Salary]]</f>
        <v>14674</v>
      </c>
      <c r="R484" t="s">
        <v>19</v>
      </c>
      <c r="S484" t="s">
        <v>39</v>
      </c>
      <c r="T484" s="1" t="s">
        <v>21</v>
      </c>
      <c r="U484" s="1" t="str">
        <f>IF(TBL_Employees[[#This Row],[Exit Date]]="","Employed","Resign")</f>
        <v>Employed</v>
      </c>
    </row>
    <row r="485" spans="1:21" x14ac:dyDescent="0.25">
      <c r="A485" t="s">
        <v>1816</v>
      </c>
      <c r="B485" t="s">
        <v>1821</v>
      </c>
      <c r="C485" t="s">
        <v>22</v>
      </c>
      <c r="D485" t="s">
        <v>23</v>
      </c>
      <c r="E485" t="s">
        <v>32</v>
      </c>
      <c r="F485" t="s">
        <v>17</v>
      </c>
      <c r="G485" t="s">
        <v>24</v>
      </c>
      <c r="H485">
        <v>44</v>
      </c>
      <c r="I485" s="1">
        <v>38771</v>
      </c>
      <c r="J485" s="9">
        <f>DAY(TBL_Employees[[#This Row],[Hire Date]])</f>
        <v>23</v>
      </c>
      <c r="K485" s="9">
        <f>MONTH(TBL_Employees[[#This Row],[Hire Date]])</f>
        <v>2</v>
      </c>
      <c r="L485" s="9" t="str">
        <f>_xlfn.SWITCH(TBL_Employees[[#This Row],[Month]],1,"JAN",2,"FEB",3,"MAR",4,"APR",5,"MAY",6,"JUN",7,"JUL",8,"AUG",9,"SEP",10,"OCT",11,"NOV",12,"DES")</f>
        <v>FEB</v>
      </c>
      <c r="M485" s="11">
        <f>YEAR(TBL_Employees[[#This Row],[Hire Date]])</f>
        <v>2006</v>
      </c>
      <c r="N485" s="2">
        <v>63705</v>
      </c>
      <c r="O485" s="2" t="str">
        <f>_xlfn.SWITCH(TRUE(),TBL_Employees[[#This Row],[Annual Salary]]&gt;140000,"HIGH INCOME",AND(TBL_Employees[[#This Row],[Annual Salary]]&gt;=70000,TBL_Employees[[#This Row],[Annual Salary]]&lt;=140000),"MIDDLE INCOME",TBL_Employees[[#This Row],[Annual Salary]]&lt;70000,"LOW INCOME")</f>
        <v>LOW INCOME</v>
      </c>
      <c r="P485" s="3">
        <v>0</v>
      </c>
      <c r="Q485" s="13">
        <f>TBL_Employees[[#This Row],[Bonus %]]*TBL_Employees[[#This Row],[Annual Salary]]</f>
        <v>0</v>
      </c>
      <c r="R485" t="s">
        <v>19</v>
      </c>
      <c r="S485" t="s">
        <v>45</v>
      </c>
      <c r="T485" s="1" t="s">
        <v>21</v>
      </c>
      <c r="U485" s="1" t="str">
        <f>IF(TBL_Employees[[#This Row],[Exit Date]]="","Employed","Resign")</f>
        <v>Employed</v>
      </c>
    </row>
    <row r="486" spans="1:21" x14ac:dyDescent="0.25">
      <c r="A486" t="s">
        <v>1823</v>
      </c>
      <c r="B486" t="s">
        <v>392</v>
      </c>
      <c r="C486" t="s">
        <v>83</v>
      </c>
      <c r="D486" t="s">
        <v>23</v>
      </c>
      <c r="E486" t="s">
        <v>16</v>
      </c>
      <c r="F486" t="s">
        <v>28</v>
      </c>
      <c r="G486" t="s">
        <v>47</v>
      </c>
      <c r="H486">
        <v>48</v>
      </c>
      <c r="I486" s="1">
        <v>44095</v>
      </c>
      <c r="J486" s="9">
        <f>DAY(TBL_Employees[[#This Row],[Hire Date]])</f>
        <v>21</v>
      </c>
      <c r="K486" s="9">
        <f>MONTH(TBL_Employees[[#This Row],[Hire Date]])</f>
        <v>9</v>
      </c>
      <c r="L486" s="9" t="str">
        <f>_xlfn.SWITCH(TBL_Employees[[#This Row],[Month]],1,"JAN",2,"FEB",3,"MAR",4,"APR",5,"MAY",6,"JUN",7,"JUL",8,"AUG",9,"SEP",10,"OCT",11,"NOV",12,"DES")</f>
        <v>SEP</v>
      </c>
      <c r="M486" s="11">
        <f>YEAR(TBL_Employees[[#This Row],[Hire Date]])</f>
        <v>2020</v>
      </c>
      <c r="N486" s="2">
        <v>54654</v>
      </c>
      <c r="O486" s="2" t="str">
        <f>_xlfn.SWITCH(TRUE(),TBL_Employees[[#This Row],[Annual Salary]]&gt;140000,"HIGH INCOME",AND(TBL_Employees[[#This Row],[Annual Salary]]&gt;=70000,TBL_Employees[[#This Row],[Annual Salary]]&lt;=140000),"MIDDLE INCOME",TBL_Employees[[#This Row],[Annual Salary]]&lt;70000,"LOW INCOME")</f>
        <v>LOW INCOME</v>
      </c>
      <c r="P486" s="3">
        <v>0</v>
      </c>
      <c r="Q486" s="13">
        <f>TBL_Employees[[#This Row],[Bonus %]]*TBL_Employees[[#This Row],[Annual Salary]]</f>
        <v>0</v>
      </c>
      <c r="R486" t="s">
        <v>19</v>
      </c>
      <c r="S486" t="s">
        <v>39</v>
      </c>
      <c r="T486" s="1" t="s">
        <v>21</v>
      </c>
      <c r="U486" s="1" t="str">
        <f>IF(TBL_Employees[[#This Row],[Exit Date]]="","Employed","Resign")</f>
        <v>Employed</v>
      </c>
    </row>
    <row r="487" spans="1:21" x14ac:dyDescent="0.25">
      <c r="A487" t="s">
        <v>1761</v>
      </c>
      <c r="B487" t="s">
        <v>1826</v>
      </c>
      <c r="C487" t="s">
        <v>40</v>
      </c>
      <c r="D487" t="s">
        <v>23</v>
      </c>
      <c r="E487" t="s">
        <v>44</v>
      </c>
      <c r="F487" t="s">
        <v>17</v>
      </c>
      <c r="G487" t="s">
        <v>24</v>
      </c>
      <c r="H487">
        <v>38</v>
      </c>
      <c r="I487" s="1">
        <v>39232</v>
      </c>
      <c r="J487" s="9">
        <f>DAY(TBL_Employees[[#This Row],[Hire Date]])</f>
        <v>30</v>
      </c>
      <c r="K487" s="9">
        <f>MONTH(TBL_Employees[[#This Row],[Hire Date]])</f>
        <v>5</v>
      </c>
      <c r="L487" s="9" t="str">
        <f>_xlfn.SWITCH(TBL_Employees[[#This Row],[Month]],1,"JAN",2,"FEB",3,"MAR",4,"APR",5,"MAY",6,"JUN",7,"JUL",8,"AUG",9,"SEP",10,"OCT",11,"NOV",12,"DES")</f>
        <v>MAY</v>
      </c>
      <c r="M487" s="11">
        <f>YEAR(TBL_Employees[[#This Row],[Hire Date]])</f>
        <v>2007</v>
      </c>
      <c r="N487" s="2">
        <v>198562</v>
      </c>
      <c r="O487" s="2" t="str">
        <f>_xlfn.SWITCH(TRUE(),TBL_Employees[[#This Row],[Annual Salary]]&gt;140000,"HIGH INCOME",AND(TBL_Employees[[#This Row],[Annual Salary]]&gt;=70000,TBL_Employees[[#This Row],[Annual Salary]]&lt;=140000),"MIDDLE INCOME",TBL_Employees[[#This Row],[Annual Salary]]&lt;70000,"LOW INCOME")</f>
        <v>HIGH INCOME</v>
      </c>
      <c r="P487" s="3">
        <v>0.22</v>
      </c>
      <c r="Q487" s="13">
        <f>TBL_Employees[[#This Row],[Bonus %]]*TBL_Employees[[#This Row],[Annual Salary]]</f>
        <v>43683.64</v>
      </c>
      <c r="R487" t="s">
        <v>19</v>
      </c>
      <c r="S487" t="s">
        <v>63</v>
      </c>
      <c r="T487" s="1" t="s">
        <v>21</v>
      </c>
      <c r="U487" s="1" t="str">
        <f>IF(TBL_Employees[[#This Row],[Exit Date]]="","Employed","Resign")</f>
        <v>Employed</v>
      </c>
    </row>
    <row r="488" spans="1:21" x14ac:dyDescent="0.25">
      <c r="A488" t="s">
        <v>1831</v>
      </c>
      <c r="B488" t="s">
        <v>1832</v>
      </c>
      <c r="C488" t="s">
        <v>62</v>
      </c>
      <c r="D488" t="s">
        <v>23</v>
      </c>
      <c r="E488" t="s">
        <v>44</v>
      </c>
      <c r="F488" t="s">
        <v>28</v>
      </c>
      <c r="G488" t="s">
        <v>24</v>
      </c>
      <c r="H488">
        <v>50</v>
      </c>
      <c r="I488" s="1">
        <v>40983</v>
      </c>
      <c r="J488" s="9">
        <f>DAY(TBL_Employees[[#This Row],[Hire Date]])</f>
        <v>15</v>
      </c>
      <c r="K488" s="9">
        <f>MONTH(TBL_Employees[[#This Row],[Hire Date]])</f>
        <v>3</v>
      </c>
      <c r="L488" s="9" t="str">
        <f>_xlfn.SWITCH(TBL_Employees[[#This Row],[Month]],1,"JAN",2,"FEB",3,"MAR",4,"APR",5,"MAY",6,"JUN",7,"JUL",8,"AUG",9,"SEP",10,"OCT",11,"NOV",12,"DES")</f>
        <v>MAR</v>
      </c>
      <c r="M488" s="11">
        <f>YEAR(TBL_Employees[[#This Row],[Hire Date]])</f>
        <v>2012</v>
      </c>
      <c r="N488" s="2">
        <v>117226</v>
      </c>
      <c r="O488" s="2" t="str">
        <f>_xlfn.SWITCH(TRUE(),TBL_Employees[[#This Row],[Annual Salary]]&gt;140000,"HIGH INCOME",AND(TBL_Employees[[#This Row],[Annual Salary]]&gt;=70000,TBL_Employees[[#This Row],[Annual Salary]]&lt;=140000),"MIDDLE INCOME",TBL_Employees[[#This Row],[Annual Salary]]&lt;70000,"LOW INCOME")</f>
        <v>MIDDLE INCOME</v>
      </c>
      <c r="P488" s="3">
        <v>0.08</v>
      </c>
      <c r="Q488" s="13">
        <f>TBL_Employees[[#This Row],[Bonus %]]*TBL_Employees[[#This Row],[Annual Salary]]</f>
        <v>9378.08</v>
      </c>
      <c r="R488" t="s">
        <v>19</v>
      </c>
      <c r="S488" t="s">
        <v>39</v>
      </c>
      <c r="T488" s="1" t="s">
        <v>21</v>
      </c>
      <c r="U488" s="1" t="str">
        <f>IF(TBL_Employees[[#This Row],[Exit Date]]="","Employed","Resign")</f>
        <v>Employed</v>
      </c>
    </row>
    <row r="489" spans="1:21" x14ac:dyDescent="0.25">
      <c r="A489" t="s">
        <v>1843</v>
      </c>
      <c r="B489" t="s">
        <v>1844</v>
      </c>
      <c r="C489" t="s">
        <v>40</v>
      </c>
      <c r="D489" t="s">
        <v>23</v>
      </c>
      <c r="E489" t="s">
        <v>44</v>
      </c>
      <c r="F489" t="s">
        <v>17</v>
      </c>
      <c r="G489" t="s">
        <v>51</v>
      </c>
      <c r="H489">
        <v>40</v>
      </c>
      <c r="I489" s="1">
        <v>44094</v>
      </c>
      <c r="J489" s="9">
        <f>DAY(TBL_Employees[[#This Row],[Hire Date]])</f>
        <v>20</v>
      </c>
      <c r="K489" s="9">
        <f>MONTH(TBL_Employees[[#This Row],[Hire Date]])</f>
        <v>9</v>
      </c>
      <c r="L489" s="9" t="str">
        <f>_xlfn.SWITCH(TBL_Employees[[#This Row],[Month]],1,"JAN",2,"FEB",3,"MAR",4,"APR",5,"MAY",6,"JUN",7,"JUL",8,"AUG",9,"SEP",10,"OCT",11,"NOV",12,"DES")</f>
        <v>SEP</v>
      </c>
      <c r="M489" s="11">
        <f>YEAR(TBL_Employees[[#This Row],[Hire Date]])</f>
        <v>2020</v>
      </c>
      <c r="N489" s="2">
        <v>198176</v>
      </c>
      <c r="O489" s="2" t="str">
        <f>_xlfn.SWITCH(TRUE(),TBL_Employees[[#This Row],[Annual Salary]]&gt;140000,"HIGH INCOME",AND(TBL_Employees[[#This Row],[Annual Salary]]&gt;=70000,TBL_Employees[[#This Row],[Annual Salary]]&lt;=140000),"MIDDLE INCOME",TBL_Employees[[#This Row],[Annual Salary]]&lt;70000,"LOW INCOME")</f>
        <v>HIGH INCOME</v>
      </c>
      <c r="P489" s="3">
        <v>0.17</v>
      </c>
      <c r="Q489" s="13">
        <f>TBL_Employees[[#This Row],[Bonus %]]*TBL_Employees[[#This Row],[Annual Salary]]</f>
        <v>33689.920000000006</v>
      </c>
      <c r="R489" t="s">
        <v>52</v>
      </c>
      <c r="S489" t="s">
        <v>81</v>
      </c>
      <c r="T489" s="1" t="s">
        <v>21</v>
      </c>
      <c r="U489" s="1" t="str">
        <f>IF(TBL_Employees[[#This Row],[Exit Date]]="","Employed","Resign")</f>
        <v>Employed</v>
      </c>
    </row>
    <row r="490" spans="1:21" x14ac:dyDescent="0.25">
      <c r="A490" t="s">
        <v>194</v>
      </c>
      <c r="B490" t="s">
        <v>1861</v>
      </c>
      <c r="C490" t="s">
        <v>61</v>
      </c>
      <c r="D490" t="s">
        <v>23</v>
      </c>
      <c r="E490" t="s">
        <v>44</v>
      </c>
      <c r="F490" t="s">
        <v>17</v>
      </c>
      <c r="G490" t="s">
        <v>47</v>
      </c>
      <c r="H490">
        <v>25</v>
      </c>
      <c r="I490" s="1">
        <v>44272</v>
      </c>
      <c r="J490" s="9">
        <f>DAY(TBL_Employees[[#This Row],[Hire Date]])</f>
        <v>17</v>
      </c>
      <c r="K490" s="9">
        <f>MONTH(TBL_Employees[[#This Row],[Hire Date]])</f>
        <v>3</v>
      </c>
      <c r="L490" s="9" t="str">
        <f>_xlfn.SWITCH(TBL_Employees[[#This Row],[Month]],1,"JAN",2,"FEB",3,"MAR",4,"APR",5,"MAY",6,"JUN",7,"JUL",8,"AUG",9,"SEP",10,"OCT",11,"NOV",12,"DES")</f>
        <v>MAR</v>
      </c>
      <c r="M490" s="11">
        <f>YEAR(TBL_Employees[[#This Row],[Hire Date]])</f>
        <v>2021</v>
      </c>
      <c r="N490" s="2">
        <v>155080</v>
      </c>
      <c r="O490" s="2" t="str">
        <f>_xlfn.SWITCH(TRUE(),TBL_Employees[[#This Row],[Annual Salary]]&gt;140000,"HIGH INCOME",AND(TBL_Employees[[#This Row],[Annual Salary]]&gt;=70000,TBL_Employees[[#This Row],[Annual Salary]]&lt;=140000),"MIDDLE INCOME",TBL_Employees[[#This Row],[Annual Salary]]&lt;70000,"LOW INCOME")</f>
        <v>HIGH INCOME</v>
      </c>
      <c r="P490" s="3">
        <v>0.1</v>
      </c>
      <c r="Q490" s="13">
        <f>TBL_Employees[[#This Row],[Bonus %]]*TBL_Employees[[#This Row],[Annual Salary]]</f>
        <v>15508</v>
      </c>
      <c r="R490" t="s">
        <v>19</v>
      </c>
      <c r="S490" t="s">
        <v>25</v>
      </c>
      <c r="T490" s="1" t="s">
        <v>21</v>
      </c>
      <c r="U490" s="1" t="str">
        <f>IF(TBL_Employees[[#This Row],[Exit Date]]="","Employed","Resign")</f>
        <v>Employed</v>
      </c>
    </row>
    <row r="491" spans="1:21" x14ac:dyDescent="0.25">
      <c r="A491" t="s">
        <v>560</v>
      </c>
      <c r="B491" t="s">
        <v>1885</v>
      </c>
      <c r="C491" t="s">
        <v>40</v>
      </c>
      <c r="D491" t="s">
        <v>23</v>
      </c>
      <c r="E491" t="s">
        <v>44</v>
      </c>
      <c r="F491" t="s">
        <v>17</v>
      </c>
      <c r="G491" t="s">
        <v>51</v>
      </c>
      <c r="H491">
        <v>52</v>
      </c>
      <c r="I491" s="1">
        <v>34209</v>
      </c>
      <c r="J491" s="9">
        <f>DAY(TBL_Employees[[#This Row],[Hire Date]])</f>
        <v>28</v>
      </c>
      <c r="K491" s="9">
        <f>MONTH(TBL_Employees[[#This Row],[Hire Date]])</f>
        <v>8</v>
      </c>
      <c r="L491" s="9" t="str">
        <f>_xlfn.SWITCH(TBL_Employees[[#This Row],[Month]],1,"JAN",2,"FEB",3,"MAR",4,"APR",5,"MAY",6,"JUN",7,"JUL",8,"AUG",9,"SEP",10,"OCT",11,"NOV",12,"DES")</f>
        <v>AUG</v>
      </c>
      <c r="M491" s="11">
        <f>YEAR(TBL_Employees[[#This Row],[Hire Date]])</f>
        <v>1993</v>
      </c>
      <c r="N491" s="2">
        <v>177443</v>
      </c>
      <c r="O491" s="2" t="str">
        <f>_xlfn.SWITCH(TRUE(),TBL_Employees[[#This Row],[Annual Salary]]&gt;140000,"HIGH INCOME",AND(TBL_Employees[[#This Row],[Annual Salary]]&gt;=70000,TBL_Employees[[#This Row],[Annual Salary]]&lt;=140000),"MIDDLE INCOME",TBL_Employees[[#This Row],[Annual Salary]]&lt;70000,"LOW INCOME")</f>
        <v>HIGH INCOME</v>
      </c>
      <c r="P491" s="3">
        <v>0.25</v>
      </c>
      <c r="Q491" s="13">
        <f>TBL_Employees[[#This Row],[Bonus %]]*TBL_Employees[[#This Row],[Annual Salary]]</f>
        <v>44360.75</v>
      </c>
      <c r="R491" t="s">
        <v>52</v>
      </c>
      <c r="S491" t="s">
        <v>53</v>
      </c>
      <c r="T491" s="1" t="s">
        <v>21</v>
      </c>
      <c r="U491" s="1" t="str">
        <f>IF(TBL_Employees[[#This Row],[Exit Date]]="","Employed","Resign")</f>
        <v>Employed</v>
      </c>
    </row>
    <row r="492" spans="1:21" x14ac:dyDescent="0.25">
      <c r="A492" t="s">
        <v>1888</v>
      </c>
      <c r="B492" t="s">
        <v>1889</v>
      </c>
      <c r="C492" t="s">
        <v>14</v>
      </c>
      <c r="D492" t="s">
        <v>23</v>
      </c>
      <c r="E492" t="s">
        <v>32</v>
      </c>
      <c r="F492" t="s">
        <v>28</v>
      </c>
      <c r="G492" t="s">
        <v>51</v>
      </c>
      <c r="H492">
        <v>44</v>
      </c>
      <c r="I492" s="1">
        <v>39335</v>
      </c>
      <c r="J492" s="9">
        <f>DAY(TBL_Employees[[#This Row],[Hire Date]])</f>
        <v>10</v>
      </c>
      <c r="K492" s="9">
        <f>MONTH(TBL_Employees[[#This Row],[Hire Date]])</f>
        <v>9</v>
      </c>
      <c r="L492" s="9" t="str">
        <f>_xlfn.SWITCH(TBL_Employees[[#This Row],[Month]],1,"JAN",2,"FEB",3,"MAR",4,"APR",5,"MAY",6,"JUN",7,"JUL",8,"AUG",9,"SEP",10,"OCT",11,"NOV",12,"DES")</f>
        <v>SEP</v>
      </c>
      <c r="M492" s="11">
        <f>YEAR(TBL_Employees[[#This Row],[Hire Date]])</f>
        <v>2007</v>
      </c>
      <c r="N492" s="2">
        <v>181247</v>
      </c>
      <c r="O492" s="2" t="str">
        <f>_xlfn.SWITCH(TRUE(),TBL_Employees[[#This Row],[Annual Salary]]&gt;140000,"HIGH INCOME",AND(TBL_Employees[[#This Row],[Annual Salary]]&gt;=70000,TBL_Employees[[#This Row],[Annual Salary]]&lt;=140000),"MIDDLE INCOME",TBL_Employees[[#This Row],[Annual Salary]]&lt;70000,"LOW INCOME")</f>
        <v>HIGH INCOME</v>
      </c>
      <c r="P492" s="3">
        <v>0.33</v>
      </c>
      <c r="Q492" s="13">
        <f>TBL_Employees[[#This Row],[Bonus %]]*TBL_Employees[[#This Row],[Annual Salary]]</f>
        <v>59811.51</v>
      </c>
      <c r="R492" t="s">
        <v>52</v>
      </c>
      <c r="S492" t="s">
        <v>53</v>
      </c>
      <c r="T492" s="1" t="s">
        <v>21</v>
      </c>
      <c r="U492" s="1" t="str">
        <f>IF(TBL_Employees[[#This Row],[Exit Date]]="","Employed","Resign")</f>
        <v>Employed</v>
      </c>
    </row>
    <row r="493" spans="1:21" x14ac:dyDescent="0.25">
      <c r="A493" t="s">
        <v>1890</v>
      </c>
      <c r="B493" t="s">
        <v>1891</v>
      </c>
      <c r="C493" t="s">
        <v>61</v>
      </c>
      <c r="D493" t="s">
        <v>23</v>
      </c>
      <c r="E493" t="s">
        <v>16</v>
      </c>
      <c r="F493" t="s">
        <v>28</v>
      </c>
      <c r="G493" t="s">
        <v>47</v>
      </c>
      <c r="H493">
        <v>42</v>
      </c>
      <c r="I493" s="1">
        <v>37914</v>
      </c>
      <c r="J493" s="9">
        <f>DAY(TBL_Employees[[#This Row],[Hire Date]])</f>
        <v>20</v>
      </c>
      <c r="K493" s="9">
        <f>MONTH(TBL_Employees[[#This Row],[Hire Date]])</f>
        <v>10</v>
      </c>
      <c r="L493" s="9" t="str">
        <f>_xlfn.SWITCH(TBL_Employees[[#This Row],[Month]],1,"JAN",2,"FEB",3,"MAR",4,"APR",5,"MAY",6,"JUN",7,"JUL",8,"AUG",9,"SEP",10,"OCT",11,"NOV",12,"DES")</f>
        <v>OCT</v>
      </c>
      <c r="M493" s="11">
        <f>YEAR(TBL_Employees[[#This Row],[Hire Date]])</f>
        <v>2003</v>
      </c>
      <c r="N493" s="2">
        <v>135558</v>
      </c>
      <c r="O493" s="2" t="str">
        <f>_xlfn.SWITCH(TRUE(),TBL_Employees[[#This Row],[Annual Salary]]&gt;140000,"HIGH INCOME",AND(TBL_Employees[[#This Row],[Annual Salary]]&gt;=70000,TBL_Employees[[#This Row],[Annual Salary]]&lt;=140000),"MIDDLE INCOME",TBL_Employees[[#This Row],[Annual Salary]]&lt;70000,"LOW INCOME")</f>
        <v>MIDDLE INCOME</v>
      </c>
      <c r="P493" s="3">
        <v>0.14000000000000001</v>
      </c>
      <c r="Q493" s="13">
        <f>TBL_Employees[[#This Row],[Bonus %]]*TBL_Employees[[#This Row],[Annual Salary]]</f>
        <v>18978.120000000003</v>
      </c>
      <c r="R493" t="s">
        <v>19</v>
      </c>
      <c r="S493" t="s">
        <v>39</v>
      </c>
      <c r="T493" s="1" t="s">
        <v>21</v>
      </c>
      <c r="U493" s="1" t="str">
        <f>IF(TBL_Employees[[#This Row],[Exit Date]]="","Employed","Resign")</f>
        <v>Employed</v>
      </c>
    </row>
    <row r="494" spans="1:21" x14ac:dyDescent="0.25">
      <c r="A494" t="s">
        <v>1448</v>
      </c>
      <c r="B494" t="s">
        <v>1896</v>
      </c>
      <c r="C494" t="s">
        <v>14</v>
      </c>
      <c r="D494" t="s">
        <v>23</v>
      </c>
      <c r="E494" t="s">
        <v>44</v>
      </c>
      <c r="F494" t="s">
        <v>28</v>
      </c>
      <c r="G494" t="s">
        <v>24</v>
      </c>
      <c r="H494">
        <v>31</v>
      </c>
      <c r="I494" s="1">
        <v>42018</v>
      </c>
      <c r="J494" s="9">
        <f>DAY(TBL_Employees[[#This Row],[Hire Date]])</f>
        <v>14</v>
      </c>
      <c r="K494" s="9">
        <f>MONTH(TBL_Employees[[#This Row],[Hire Date]])</f>
        <v>1</v>
      </c>
      <c r="L494" s="9" t="str">
        <f>_xlfn.SWITCH(TBL_Employees[[#This Row],[Month]],1,"JAN",2,"FEB",3,"MAR",4,"APR",5,"MAY",6,"JUN",7,"JUL",8,"AUG",9,"SEP",10,"OCT",11,"NOV",12,"DES")</f>
        <v>JAN</v>
      </c>
      <c r="M494" s="11">
        <f>YEAR(TBL_Employees[[#This Row],[Hire Date]])</f>
        <v>2015</v>
      </c>
      <c r="N494" s="2">
        <v>230025</v>
      </c>
      <c r="O494" s="2" t="str">
        <f>_xlfn.SWITCH(TRUE(),TBL_Employees[[#This Row],[Annual Salary]]&gt;140000,"HIGH INCOME",AND(TBL_Employees[[#This Row],[Annual Salary]]&gt;=70000,TBL_Employees[[#This Row],[Annual Salary]]&lt;=140000),"MIDDLE INCOME",TBL_Employees[[#This Row],[Annual Salary]]&lt;70000,"LOW INCOME")</f>
        <v>HIGH INCOME</v>
      </c>
      <c r="P494" s="3">
        <v>0.34</v>
      </c>
      <c r="Q494" s="13">
        <f>TBL_Employees[[#This Row],[Bonus %]]*TBL_Employees[[#This Row],[Annual Salary]]</f>
        <v>78208.5</v>
      </c>
      <c r="R494" t="s">
        <v>19</v>
      </c>
      <c r="S494" t="s">
        <v>39</v>
      </c>
      <c r="T494" s="1" t="s">
        <v>21</v>
      </c>
      <c r="U494" s="1" t="str">
        <f>IF(TBL_Employees[[#This Row],[Exit Date]]="","Employed","Resign")</f>
        <v>Employed</v>
      </c>
    </row>
    <row r="495" spans="1:21" x14ac:dyDescent="0.25">
      <c r="A495" t="s">
        <v>407</v>
      </c>
      <c r="B495" t="s">
        <v>1897</v>
      </c>
      <c r="C495" t="s">
        <v>61</v>
      </c>
      <c r="D495" t="s">
        <v>23</v>
      </c>
      <c r="E495" t="s">
        <v>44</v>
      </c>
      <c r="F495" t="s">
        <v>17</v>
      </c>
      <c r="G495" t="s">
        <v>24</v>
      </c>
      <c r="H495">
        <v>36</v>
      </c>
      <c r="I495" s="1">
        <v>40248</v>
      </c>
      <c r="J495" s="9">
        <f>DAY(TBL_Employees[[#This Row],[Hire Date]])</f>
        <v>11</v>
      </c>
      <c r="K495" s="9">
        <f>MONTH(TBL_Employees[[#This Row],[Hire Date]])</f>
        <v>3</v>
      </c>
      <c r="L495" s="9" t="str">
        <f>_xlfn.SWITCH(TBL_Employees[[#This Row],[Month]],1,"JAN",2,"FEB",3,"MAR",4,"APR",5,"MAY",6,"JUN",7,"JUL",8,"AUG",9,"SEP",10,"OCT",11,"NOV",12,"DES")</f>
        <v>MAR</v>
      </c>
      <c r="M495" s="11">
        <f>YEAR(TBL_Employees[[#This Row],[Hire Date]])</f>
        <v>2010</v>
      </c>
      <c r="N495" s="2">
        <v>134006</v>
      </c>
      <c r="O495" s="2" t="str">
        <f>_xlfn.SWITCH(TRUE(),TBL_Employees[[#This Row],[Annual Salary]]&gt;140000,"HIGH INCOME",AND(TBL_Employees[[#This Row],[Annual Salary]]&gt;=70000,TBL_Employees[[#This Row],[Annual Salary]]&lt;=140000),"MIDDLE INCOME",TBL_Employees[[#This Row],[Annual Salary]]&lt;70000,"LOW INCOME")</f>
        <v>MIDDLE INCOME</v>
      </c>
      <c r="P495" s="3">
        <v>0.13</v>
      </c>
      <c r="Q495" s="13">
        <f>TBL_Employees[[#This Row],[Bonus %]]*TBL_Employees[[#This Row],[Annual Salary]]</f>
        <v>17420.78</v>
      </c>
      <c r="R495" t="s">
        <v>33</v>
      </c>
      <c r="S495" t="s">
        <v>60</v>
      </c>
      <c r="T495" s="1" t="s">
        <v>21</v>
      </c>
      <c r="U495" s="1" t="str">
        <f>IF(TBL_Employees[[#This Row],[Exit Date]]="","Employed","Resign")</f>
        <v>Employed</v>
      </c>
    </row>
    <row r="496" spans="1:21" x14ac:dyDescent="0.25">
      <c r="A496" t="s">
        <v>1908</v>
      </c>
      <c r="B496" t="s">
        <v>1909</v>
      </c>
      <c r="C496" t="s">
        <v>40</v>
      </c>
      <c r="D496" t="s">
        <v>23</v>
      </c>
      <c r="E496" t="s">
        <v>32</v>
      </c>
      <c r="F496" t="s">
        <v>17</v>
      </c>
      <c r="G496" t="s">
        <v>51</v>
      </c>
      <c r="H496">
        <v>53</v>
      </c>
      <c r="I496" s="1">
        <v>38919</v>
      </c>
      <c r="J496" s="9">
        <f>DAY(TBL_Employees[[#This Row],[Hire Date]])</f>
        <v>21</v>
      </c>
      <c r="K496" s="9">
        <f>MONTH(TBL_Employees[[#This Row],[Hire Date]])</f>
        <v>7</v>
      </c>
      <c r="L496" s="9" t="str">
        <f>_xlfn.SWITCH(TBL_Employees[[#This Row],[Month]],1,"JAN",2,"FEB",3,"MAR",4,"APR",5,"MAY",6,"JUN",7,"JUL",8,"AUG",9,"SEP",10,"OCT",11,"NOV",12,"DES")</f>
        <v>JUL</v>
      </c>
      <c r="M496" s="11">
        <f>YEAR(TBL_Employees[[#This Row],[Hire Date]])</f>
        <v>2006</v>
      </c>
      <c r="N496" s="2">
        <v>151246</v>
      </c>
      <c r="O496" s="2" t="str">
        <f>_xlfn.SWITCH(TRUE(),TBL_Employees[[#This Row],[Annual Salary]]&gt;140000,"HIGH INCOME",AND(TBL_Employees[[#This Row],[Annual Salary]]&gt;=70000,TBL_Employees[[#This Row],[Annual Salary]]&lt;=140000),"MIDDLE INCOME",TBL_Employees[[#This Row],[Annual Salary]]&lt;70000,"LOW INCOME")</f>
        <v>HIGH INCOME</v>
      </c>
      <c r="P496" s="3">
        <v>0.21</v>
      </c>
      <c r="Q496" s="13">
        <f>TBL_Employees[[#This Row],[Bonus %]]*TBL_Employees[[#This Row],[Annual Salary]]</f>
        <v>31761.66</v>
      </c>
      <c r="R496" t="s">
        <v>52</v>
      </c>
      <c r="S496" t="s">
        <v>53</v>
      </c>
      <c r="T496" s="1" t="s">
        <v>21</v>
      </c>
      <c r="U496" s="1" t="str">
        <f>IF(TBL_Employees[[#This Row],[Exit Date]]="","Employed","Resign")</f>
        <v>Employed</v>
      </c>
    </row>
    <row r="497" spans="1:21" x14ac:dyDescent="0.25">
      <c r="A497" t="s">
        <v>1134</v>
      </c>
      <c r="B497" t="s">
        <v>1912</v>
      </c>
      <c r="C497" t="s">
        <v>40</v>
      </c>
      <c r="D497" t="s">
        <v>23</v>
      </c>
      <c r="E497" t="s">
        <v>36</v>
      </c>
      <c r="F497" t="s">
        <v>17</v>
      </c>
      <c r="G497" t="s">
        <v>18</v>
      </c>
      <c r="H497">
        <v>54</v>
      </c>
      <c r="I497" s="1">
        <v>34603</v>
      </c>
      <c r="J497" s="9">
        <f>DAY(TBL_Employees[[#This Row],[Hire Date]])</f>
        <v>26</v>
      </c>
      <c r="K497" s="9">
        <f>MONTH(TBL_Employees[[#This Row],[Hire Date]])</f>
        <v>9</v>
      </c>
      <c r="L497" s="9" t="str">
        <f>_xlfn.SWITCH(TBL_Employees[[#This Row],[Month]],1,"JAN",2,"FEB",3,"MAR",4,"APR",5,"MAY",6,"JUN",7,"JUL",8,"AUG",9,"SEP",10,"OCT",11,"NOV",12,"DES")</f>
        <v>SEP</v>
      </c>
      <c r="M497" s="11">
        <f>YEAR(TBL_Employees[[#This Row],[Hire Date]])</f>
        <v>1994</v>
      </c>
      <c r="N497" s="2">
        <v>162978</v>
      </c>
      <c r="O497" s="2" t="str">
        <f>_xlfn.SWITCH(TRUE(),TBL_Employees[[#This Row],[Annual Salary]]&gt;140000,"HIGH INCOME",AND(TBL_Employees[[#This Row],[Annual Salary]]&gt;=70000,TBL_Employees[[#This Row],[Annual Salary]]&lt;=140000),"MIDDLE INCOME",TBL_Employees[[#This Row],[Annual Salary]]&lt;70000,"LOW INCOME")</f>
        <v>HIGH INCOME</v>
      </c>
      <c r="P497" s="3">
        <v>0.17</v>
      </c>
      <c r="Q497" s="13">
        <f>TBL_Employees[[#This Row],[Bonus %]]*TBL_Employees[[#This Row],[Annual Salary]]</f>
        <v>27706.260000000002</v>
      </c>
      <c r="R497" t="s">
        <v>19</v>
      </c>
      <c r="S497" t="s">
        <v>45</v>
      </c>
      <c r="T497" s="1">
        <v>38131</v>
      </c>
      <c r="U497" s="1" t="str">
        <f>IF(TBL_Employees[[#This Row],[Exit Date]]="","Employed","Resign")</f>
        <v>Resign</v>
      </c>
    </row>
    <row r="498" spans="1:21" x14ac:dyDescent="0.25">
      <c r="A498" t="s">
        <v>1925</v>
      </c>
      <c r="B498" t="s">
        <v>1926</v>
      </c>
      <c r="C498" t="s">
        <v>40</v>
      </c>
      <c r="D498" t="s">
        <v>23</v>
      </c>
      <c r="E498" t="s">
        <v>44</v>
      </c>
      <c r="F498" t="s">
        <v>28</v>
      </c>
      <c r="G498" t="s">
        <v>24</v>
      </c>
      <c r="H498">
        <v>47</v>
      </c>
      <c r="I498" s="1">
        <v>43772</v>
      </c>
      <c r="J498" s="9">
        <f>DAY(TBL_Employees[[#This Row],[Hire Date]])</f>
        <v>3</v>
      </c>
      <c r="K498" s="9">
        <f>MONTH(TBL_Employees[[#This Row],[Hire Date]])</f>
        <v>11</v>
      </c>
      <c r="L498" s="9" t="str">
        <f>_xlfn.SWITCH(TBL_Employees[[#This Row],[Month]],1,"JAN",2,"FEB",3,"MAR",4,"APR",5,"MAY",6,"JUN",7,"JUL",8,"AUG",9,"SEP",10,"OCT",11,"NOV",12,"DES")</f>
        <v>NOV</v>
      </c>
      <c r="M498" s="11">
        <f>YEAR(TBL_Employees[[#This Row],[Hire Date]])</f>
        <v>2019</v>
      </c>
      <c r="N498" s="2">
        <v>195385</v>
      </c>
      <c r="O498" s="2" t="str">
        <f>_xlfn.SWITCH(TRUE(),TBL_Employees[[#This Row],[Annual Salary]]&gt;140000,"HIGH INCOME",AND(TBL_Employees[[#This Row],[Annual Salary]]&gt;=70000,TBL_Employees[[#This Row],[Annual Salary]]&lt;=140000),"MIDDLE INCOME",TBL_Employees[[#This Row],[Annual Salary]]&lt;70000,"LOW INCOME")</f>
        <v>HIGH INCOME</v>
      </c>
      <c r="P498" s="3">
        <v>0.21</v>
      </c>
      <c r="Q498" s="13">
        <f>TBL_Employees[[#This Row],[Bonus %]]*TBL_Employees[[#This Row],[Annual Salary]]</f>
        <v>41030.85</v>
      </c>
      <c r="R498" t="s">
        <v>33</v>
      </c>
      <c r="S498" t="s">
        <v>34</v>
      </c>
      <c r="T498" s="1" t="s">
        <v>21</v>
      </c>
      <c r="U498" s="1" t="str">
        <f>IF(TBL_Employees[[#This Row],[Exit Date]]="","Employed","Resign")</f>
        <v>Employed</v>
      </c>
    </row>
    <row r="499" spans="1:21" x14ac:dyDescent="0.25">
      <c r="A499" t="s">
        <v>1940</v>
      </c>
      <c r="B499" t="s">
        <v>1941</v>
      </c>
      <c r="C499" t="s">
        <v>14</v>
      </c>
      <c r="D499" t="s">
        <v>23</v>
      </c>
      <c r="E499" t="s">
        <v>32</v>
      </c>
      <c r="F499" t="s">
        <v>28</v>
      </c>
      <c r="G499" t="s">
        <v>47</v>
      </c>
      <c r="H499">
        <v>45</v>
      </c>
      <c r="I499" s="1">
        <v>40524</v>
      </c>
      <c r="J499" s="9">
        <f>DAY(TBL_Employees[[#This Row],[Hire Date]])</f>
        <v>12</v>
      </c>
      <c r="K499" s="9">
        <f>MONTH(TBL_Employees[[#This Row],[Hire Date]])</f>
        <v>12</v>
      </c>
      <c r="L499" s="9" t="str">
        <f>_xlfn.SWITCH(TBL_Employees[[#This Row],[Month]],1,"JAN",2,"FEB",3,"MAR",4,"APR",5,"MAY",6,"JUN",7,"JUL",8,"AUG",9,"SEP",10,"OCT",11,"NOV",12,"DES")</f>
        <v>DES</v>
      </c>
      <c r="M499" s="11">
        <f>YEAR(TBL_Employees[[#This Row],[Hire Date]])</f>
        <v>2010</v>
      </c>
      <c r="N499" s="2">
        <v>190512</v>
      </c>
      <c r="O499" s="2" t="str">
        <f>_xlfn.SWITCH(TRUE(),TBL_Employees[[#This Row],[Annual Salary]]&gt;140000,"HIGH INCOME",AND(TBL_Employees[[#This Row],[Annual Salary]]&gt;=70000,TBL_Employees[[#This Row],[Annual Salary]]&lt;=140000),"MIDDLE INCOME",TBL_Employees[[#This Row],[Annual Salary]]&lt;70000,"LOW INCOME")</f>
        <v>HIGH INCOME</v>
      </c>
      <c r="P499" s="3">
        <v>0.32</v>
      </c>
      <c r="Q499" s="13">
        <f>TBL_Employees[[#This Row],[Bonus %]]*TBL_Employees[[#This Row],[Annual Salary]]</f>
        <v>60963.840000000004</v>
      </c>
      <c r="R499" t="s">
        <v>19</v>
      </c>
      <c r="S499" t="s">
        <v>29</v>
      </c>
      <c r="T499" s="1" t="s">
        <v>21</v>
      </c>
      <c r="U499" s="1" t="str">
        <f>IF(TBL_Employees[[#This Row],[Exit Date]]="","Employed","Resign")</f>
        <v>Employed</v>
      </c>
    </row>
    <row r="500" spans="1:21" x14ac:dyDescent="0.25">
      <c r="A500" t="s">
        <v>1966</v>
      </c>
      <c r="B500" t="s">
        <v>1967</v>
      </c>
      <c r="C500" t="s">
        <v>77</v>
      </c>
      <c r="D500" t="s">
        <v>23</v>
      </c>
      <c r="E500" t="s">
        <v>16</v>
      </c>
      <c r="F500" t="s">
        <v>28</v>
      </c>
      <c r="G500" t="s">
        <v>51</v>
      </c>
      <c r="H500">
        <v>48</v>
      </c>
      <c r="I500" s="1">
        <v>35907</v>
      </c>
      <c r="J500" s="9">
        <f>DAY(TBL_Employees[[#This Row],[Hire Date]])</f>
        <v>22</v>
      </c>
      <c r="K500" s="9">
        <f>MONTH(TBL_Employees[[#This Row],[Hire Date]])</f>
        <v>4</v>
      </c>
      <c r="L500" s="9" t="str">
        <f>_xlfn.SWITCH(TBL_Employees[[#This Row],[Month]],1,"JAN",2,"FEB",3,"MAR",4,"APR",5,"MAY",6,"JUN",7,"JUL",8,"AUG",9,"SEP",10,"OCT",11,"NOV",12,"DES")</f>
        <v>APR</v>
      </c>
      <c r="M500" s="11">
        <f>YEAR(TBL_Employees[[#This Row],[Hire Date]])</f>
        <v>1998</v>
      </c>
      <c r="N500" s="2">
        <v>85369</v>
      </c>
      <c r="O500" s="2" t="str">
        <f>_xlfn.SWITCH(TRUE(),TBL_Employees[[#This Row],[Annual Salary]]&gt;140000,"HIGH INCOME",AND(TBL_Employees[[#This Row],[Annual Salary]]&gt;=70000,TBL_Employees[[#This Row],[Annual Salary]]&lt;=140000),"MIDDLE INCOME",TBL_Employees[[#This Row],[Annual Salary]]&lt;70000,"LOW INCOME")</f>
        <v>MIDDLE INCOME</v>
      </c>
      <c r="P500" s="3">
        <v>0</v>
      </c>
      <c r="Q500" s="13">
        <f>TBL_Employees[[#This Row],[Bonus %]]*TBL_Employees[[#This Row],[Annual Salary]]</f>
        <v>0</v>
      </c>
      <c r="R500" t="s">
        <v>52</v>
      </c>
      <c r="S500" t="s">
        <v>81</v>
      </c>
      <c r="T500" s="1">
        <v>38318</v>
      </c>
      <c r="U500" s="1" t="str">
        <f>IF(TBL_Employees[[#This Row],[Exit Date]]="","Employed","Resign")</f>
        <v>Resign</v>
      </c>
    </row>
    <row r="501" spans="1:21" x14ac:dyDescent="0.25">
      <c r="A501" t="s">
        <v>410</v>
      </c>
      <c r="B501" t="s">
        <v>411</v>
      </c>
      <c r="C501" t="s">
        <v>61</v>
      </c>
      <c r="D501" t="s">
        <v>27</v>
      </c>
      <c r="E501" t="s">
        <v>16</v>
      </c>
      <c r="F501" t="s">
        <v>17</v>
      </c>
      <c r="G501" t="s">
        <v>47</v>
      </c>
      <c r="H501">
        <v>55</v>
      </c>
      <c r="I501" s="1">
        <v>42468</v>
      </c>
      <c r="J501" s="9">
        <f>DAY(TBL_Employees[[#This Row],[Hire Date]])</f>
        <v>8</v>
      </c>
      <c r="K501" s="9">
        <f>MONTH(TBL_Employees[[#This Row],[Hire Date]])</f>
        <v>4</v>
      </c>
      <c r="L501" s="9" t="str">
        <f>_xlfn.SWITCH(TBL_Employees[[#This Row],[Month]],1,"JAN",2,"FEB",3,"MAR",4,"APR",5,"MAY",6,"JUN",7,"JUL",8,"AUG",9,"SEP",10,"OCT",11,"NOV",12,"DES")</f>
        <v>APR</v>
      </c>
      <c r="M501" s="11">
        <f>YEAR(TBL_Employees[[#This Row],[Hire Date]])</f>
        <v>2016</v>
      </c>
      <c r="N501" s="2">
        <v>141604</v>
      </c>
      <c r="O501" s="2" t="str">
        <f>_xlfn.SWITCH(TRUE(),TBL_Employees[[#This Row],[Annual Salary]]&gt;140000,"HIGH INCOME",AND(TBL_Employees[[#This Row],[Annual Salary]]&gt;=70000,TBL_Employees[[#This Row],[Annual Salary]]&lt;=140000),"MIDDLE INCOME",TBL_Employees[[#This Row],[Annual Salary]]&lt;70000,"LOW INCOME")</f>
        <v>HIGH INCOME</v>
      </c>
      <c r="P501" s="3">
        <v>0.15</v>
      </c>
      <c r="Q501" s="13">
        <f>TBL_Employees[[#This Row],[Bonus %]]*TBL_Employees[[#This Row],[Annual Salary]]</f>
        <v>21240.6</v>
      </c>
      <c r="R501" t="s">
        <v>19</v>
      </c>
      <c r="S501" t="s">
        <v>63</v>
      </c>
      <c r="T501" s="1">
        <v>44485</v>
      </c>
      <c r="U501" s="1" t="str">
        <f>IF(TBL_Employees[[#This Row],[Exit Date]]="","Employed","Resign")</f>
        <v>Resign</v>
      </c>
    </row>
    <row r="502" spans="1:21" x14ac:dyDescent="0.25">
      <c r="A502" t="s">
        <v>412</v>
      </c>
      <c r="B502" t="s">
        <v>413</v>
      </c>
      <c r="C502" t="s">
        <v>55</v>
      </c>
      <c r="D502" t="s">
        <v>27</v>
      </c>
      <c r="E502" t="s">
        <v>36</v>
      </c>
      <c r="F502" t="s">
        <v>28</v>
      </c>
      <c r="G502" t="s">
        <v>24</v>
      </c>
      <c r="H502">
        <v>59</v>
      </c>
      <c r="I502" s="1">
        <v>35763</v>
      </c>
      <c r="J502" s="9">
        <f>DAY(TBL_Employees[[#This Row],[Hire Date]])</f>
        <v>29</v>
      </c>
      <c r="K502" s="9">
        <f>MONTH(TBL_Employees[[#This Row],[Hire Date]])</f>
        <v>11</v>
      </c>
      <c r="L502" s="9" t="str">
        <f>_xlfn.SWITCH(TBL_Employees[[#This Row],[Month]],1,"JAN",2,"FEB",3,"MAR",4,"APR",5,"MAY",6,"JUN",7,"JUL",8,"AUG",9,"SEP",10,"OCT",11,"NOV",12,"DES")</f>
        <v>NOV</v>
      </c>
      <c r="M502" s="11">
        <f>YEAR(TBL_Employees[[#This Row],[Hire Date]])</f>
        <v>1997</v>
      </c>
      <c r="N502" s="2">
        <v>99975</v>
      </c>
      <c r="O502" s="2" t="str">
        <f>_xlfn.SWITCH(TRUE(),TBL_Employees[[#This Row],[Annual Salary]]&gt;140000,"HIGH INCOME",AND(TBL_Employees[[#This Row],[Annual Salary]]&gt;=70000,TBL_Employees[[#This Row],[Annual Salary]]&lt;=140000),"MIDDLE INCOME",TBL_Employees[[#This Row],[Annual Salary]]&lt;70000,"LOW INCOME")</f>
        <v>MIDDLE INCOME</v>
      </c>
      <c r="P502" s="3">
        <v>0</v>
      </c>
      <c r="Q502" s="13">
        <f>TBL_Employees[[#This Row],[Bonus %]]*TBL_Employees[[#This Row],[Annual Salary]]</f>
        <v>0</v>
      </c>
      <c r="R502" t="s">
        <v>33</v>
      </c>
      <c r="S502" t="s">
        <v>80</v>
      </c>
      <c r="T502" s="1" t="s">
        <v>21</v>
      </c>
      <c r="U502" s="1" t="str">
        <f>IF(TBL_Employees[[#This Row],[Exit Date]]="","Employed","Resign")</f>
        <v>Employed</v>
      </c>
    </row>
    <row r="503" spans="1:21" x14ac:dyDescent="0.25">
      <c r="A503" t="s">
        <v>100</v>
      </c>
      <c r="B503" t="s">
        <v>415</v>
      </c>
      <c r="C503" t="s">
        <v>56</v>
      </c>
      <c r="D503" t="s">
        <v>27</v>
      </c>
      <c r="E503" t="s">
        <v>36</v>
      </c>
      <c r="F503" t="s">
        <v>17</v>
      </c>
      <c r="G503" t="s">
        <v>18</v>
      </c>
      <c r="H503">
        <v>26</v>
      </c>
      <c r="I503" s="1">
        <v>43735</v>
      </c>
      <c r="J503" s="9">
        <f>DAY(TBL_Employees[[#This Row],[Hire Date]])</f>
        <v>27</v>
      </c>
      <c r="K503" s="9">
        <f>MONTH(TBL_Employees[[#This Row],[Hire Date]])</f>
        <v>9</v>
      </c>
      <c r="L503" s="9" t="str">
        <f>_xlfn.SWITCH(TBL_Employees[[#This Row],[Month]],1,"JAN",2,"FEB",3,"MAR",4,"APR",5,"MAY",6,"JUN",7,"JUL",8,"AUG",9,"SEP",10,"OCT",11,"NOV",12,"DES")</f>
        <v>SEP</v>
      </c>
      <c r="M503" s="11">
        <f>YEAR(TBL_Employees[[#This Row],[Hire Date]])</f>
        <v>2019</v>
      </c>
      <c r="N503" s="2">
        <v>84913</v>
      </c>
      <c r="O503" s="2" t="str">
        <f>_xlfn.SWITCH(TRUE(),TBL_Employees[[#This Row],[Annual Salary]]&gt;140000,"HIGH INCOME",AND(TBL_Employees[[#This Row],[Annual Salary]]&gt;=70000,TBL_Employees[[#This Row],[Annual Salary]]&lt;=140000),"MIDDLE INCOME",TBL_Employees[[#This Row],[Annual Salary]]&lt;70000,"LOW INCOME")</f>
        <v>MIDDLE INCOME</v>
      </c>
      <c r="P503" s="3">
        <v>7.0000000000000007E-2</v>
      </c>
      <c r="Q503" s="13">
        <f>TBL_Employees[[#This Row],[Bonus %]]*TBL_Employees[[#This Row],[Annual Salary]]</f>
        <v>5943.9100000000008</v>
      </c>
      <c r="R503" t="s">
        <v>19</v>
      </c>
      <c r="S503" t="s">
        <v>20</v>
      </c>
      <c r="T503" s="1" t="s">
        <v>21</v>
      </c>
      <c r="U503" s="1" t="str">
        <f>IF(TBL_Employees[[#This Row],[Exit Date]]="","Employed","Resign")</f>
        <v>Employed</v>
      </c>
    </row>
    <row r="504" spans="1:21" x14ac:dyDescent="0.25">
      <c r="A504" t="s">
        <v>99</v>
      </c>
      <c r="B504" t="s">
        <v>257</v>
      </c>
      <c r="C504" t="s">
        <v>62</v>
      </c>
      <c r="D504" t="s">
        <v>27</v>
      </c>
      <c r="E504" t="s">
        <v>32</v>
      </c>
      <c r="F504" t="s">
        <v>17</v>
      </c>
      <c r="G504" t="s">
        <v>18</v>
      </c>
      <c r="H504">
        <v>27</v>
      </c>
      <c r="I504" s="1">
        <v>44013</v>
      </c>
      <c r="J504" s="9">
        <f>DAY(TBL_Employees[[#This Row],[Hire Date]])</f>
        <v>1</v>
      </c>
      <c r="K504" s="9">
        <f>MONTH(TBL_Employees[[#This Row],[Hire Date]])</f>
        <v>7</v>
      </c>
      <c r="L504" s="9" t="str">
        <f>_xlfn.SWITCH(TBL_Employees[[#This Row],[Month]],1,"JAN",2,"FEB",3,"MAR",4,"APR",5,"MAY",6,"JUN",7,"JUL",8,"AUG",9,"SEP",10,"OCT",11,"NOV",12,"DES")</f>
        <v>JUL</v>
      </c>
      <c r="M504" s="11">
        <f>YEAR(TBL_Employees[[#This Row],[Hire Date]])</f>
        <v>2020</v>
      </c>
      <c r="N504" s="2">
        <v>119746</v>
      </c>
      <c r="O504" s="2" t="str">
        <f>_xlfn.SWITCH(TRUE(),TBL_Employees[[#This Row],[Annual Salary]]&gt;140000,"HIGH INCOME",AND(TBL_Employees[[#This Row],[Annual Salary]]&gt;=70000,TBL_Employees[[#This Row],[Annual Salary]]&lt;=140000),"MIDDLE INCOME",TBL_Employees[[#This Row],[Annual Salary]]&lt;70000,"LOW INCOME")</f>
        <v>MIDDLE INCOME</v>
      </c>
      <c r="P504" s="3">
        <v>0.1</v>
      </c>
      <c r="Q504" s="13">
        <f>TBL_Employees[[#This Row],[Bonus %]]*TBL_Employees[[#This Row],[Annual Salary]]</f>
        <v>11974.6</v>
      </c>
      <c r="R504" t="s">
        <v>19</v>
      </c>
      <c r="S504" t="s">
        <v>39</v>
      </c>
      <c r="T504" s="1" t="s">
        <v>21</v>
      </c>
      <c r="U504" s="1" t="str">
        <f>IF(TBL_Employees[[#This Row],[Exit Date]]="","Employed","Resign")</f>
        <v>Employed</v>
      </c>
    </row>
    <row r="505" spans="1:21" x14ac:dyDescent="0.25">
      <c r="A505" t="s">
        <v>438</v>
      </c>
      <c r="B505" t="s">
        <v>439</v>
      </c>
      <c r="C505" t="s">
        <v>40</v>
      </c>
      <c r="D505" t="s">
        <v>27</v>
      </c>
      <c r="E505" t="s">
        <v>32</v>
      </c>
      <c r="F505" t="s">
        <v>28</v>
      </c>
      <c r="G505" t="s">
        <v>18</v>
      </c>
      <c r="H505">
        <v>64</v>
      </c>
      <c r="I505" s="1">
        <v>41581</v>
      </c>
      <c r="J505" s="9">
        <f>DAY(TBL_Employees[[#This Row],[Hire Date]])</f>
        <v>3</v>
      </c>
      <c r="K505" s="9">
        <f>MONTH(TBL_Employees[[#This Row],[Hire Date]])</f>
        <v>11</v>
      </c>
      <c r="L505" s="9" t="str">
        <f>_xlfn.SWITCH(TBL_Employees[[#This Row],[Month]],1,"JAN",2,"FEB",3,"MAR",4,"APR",5,"MAY",6,"JUN",7,"JUL",8,"AUG",9,"SEP",10,"OCT",11,"NOV",12,"DES")</f>
        <v>NOV</v>
      </c>
      <c r="M505" s="11">
        <f>YEAR(TBL_Employees[[#This Row],[Hire Date]])</f>
        <v>2013</v>
      </c>
      <c r="N505" s="2">
        <v>186503</v>
      </c>
      <c r="O505" s="2" t="str">
        <f>_xlfn.SWITCH(TRUE(),TBL_Employees[[#This Row],[Annual Salary]]&gt;140000,"HIGH INCOME",AND(TBL_Employees[[#This Row],[Annual Salary]]&gt;=70000,TBL_Employees[[#This Row],[Annual Salary]]&lt;=140000),"MIDDLE INCOME",TBL_Employees[[#This Row],[Annual Salary]]&lt;70000,"LOW INCOME")</f>
        <v>HIGH INCOME</v>
      </c>
      <c r="P505" s="3">
        <v>0.24</v>
      </c>
      <c r="Q505" s="13">
        <f>TBL_Employees[[#This Row],[Bonus %]]*TBL_Employees[[#This Row],[Annual Salary]]</f>
        <v>44760.72</v>
      </c>
      <c r="R505" t="s">
        <v>19</v>
      </c>
      <c r="S505" t="s">
        <v>29</v>
      </c>
      <c r="T505" s="1" t="s">
        <v>21</v>
      </c>
      <c r="U505" s="1" t="str">
        <f>IF(TBL_Employees[[#This Row],[Exit Date]]="","Employed","Resign")</f>
        <v>Employed</v>
      </c>
    </row>
    <row r="506" spans="1:21" x14ac:dyDescent="0.25">
      <c r="A506" t="s">
        <v>382</v>
      </c>
      <c r="B506" t="s">
        <v>441</v>
      </c>
      <c r="C506" t="s">
        <v>61</v>
      </c>
      <c r="D506" t="s">
        <v>27</v>
      </c>
      <c r="E506" t="s">
        <v>36</v>
      </c>
      <c r="F506" t="s">
        <v>28</v>
      </c>
      <c r="G506" t="s">
        <v>51</v>
      </c>
      <c r="H506">
        <v>56</v>
      </c>
      <c r="I506" s="1">
        <v>40917</v>
      </c>
      <c r="J506" s="9">
        <f>DAY(TBL_Employees[[#This Row],[Hire Date]])</f>
        <v>9</v>
      </c>
      <c r="K506" s="9">
        <f>MONTH(TBL_Employees[[#This Row],[Hire Date]])</f>
        <v>1</v>
      </c>
      <c r="L506" s="9" t="str">
        <f>_xlfn.SWITCH(TBL_Employees[[#This Row],[Month]],1,"JAN",2,"FEB",3,"MAR",4,"APR",5,"MAY",6,"JUN",7,"JUL",8,"AUG",9,"SEP",10,"OCT",11,"NOV",12,"DES")</f>
        <v>JAN</v>
      </c>
      <c r="M506" s="11">
        <f>YEAR(TBL_Employees[[#This Row],[Hire Date]])</f>
        <v>2012</v>
      </c>
      <c r="N506" s="2">
        <v>146140</v>
      </c>
      <c r="O506" s="2" t="str">
        <f>_xlfn.SWITCH(TRUE(),TBL_Employees[[#This Row],[Annual Salary]]&gt;140000,"HIGH INCOME",AND(TBL_Employees[[#This Row],[Annual Salary]]&gt;=70000,TBL_Employees[[#This Row],[Annual Salary]]&lt;=140000),"MIDDLE INCOME",TBL_Employees[[#This Row],[Annual Salary]]&lt;70000,"LOW INCOME")</f>
        <v>HIGH INCOME</v>
      </c>
      <c r="P506" s="3">
        <v>0.1</v>
      </c>
      <c r="Q506" s="13">
        <f>TBL_Employees[[#This Row],[Bonus %]]*TBL_Employees[[#This Row],[Annual Salary]]</f>
        <v>14614</v>
      </c>
      <c r="R506" t="s">
        <v>52</v>
      </c>
      <c r="S506" t="s">
        <v>81</v>
      </c>
      <c r="T506" s="1" t="s">
        <v>21</v>
      </c>
      <c r="U506" s="1" t="str">
        <f>IF(TBL_Employees[[#This Row],[Exit Date]]="","Employed","Resign")</f>
        <v>Employed</v>
      </c>
    </row>
    <row r="507" spans="1:21" x14ac:dyDescent="0.25">
      <c r="A507" t="s">
        <v>443</v>
      </c>
      <c r="B507" t="s">
        <v>444</v>
      </c>
      <c r="C507" t="s">
        <v>40</v>
      </c>
      <c r="D507" t="s">
        <v>27</v>
      </c>
      <c r="E507" t="s">
        <v>16</v>
      </c>
      <c r="F507" t="s">
        <v>28</v>
      </c>
      <c r="G507" t="s">
        <v>51</v>
      </c>
      <c r="H507">
        <v>59</v>
      </c>
      <c r="I507" s="1">
        <v>37400</v>
      </c>
      <c r="J507" s="9">
        <f>DAY(TBL_Employees[[#This Row],[Hire Date]])</f>
        <v>24</v>
      </c>
      <c r="K507" s="9">
        <f>MONTH(TBL_Employees[[#This Row],[Hire Date]])</f>
        <v>5</v>
      </c>
      <c r="L507" s="9" t="str">
        <f>_xlfn.SWITCH(TBL_Employees[[#This Row],[Month]],1,"JAN",2,"FEB",3,"MAR",4,"APR",5,"MAY",6,"JUN",7,"JUL",8,"AUG",9,"SEP",10,"OCT",11,"NOV",12,"DES")</f>
        <v>MAY</v>
      </c>
      <c r="M507" s="11">
        <f>YEAR(TBL_Employees[[#This Row],[Hire Date]])</f>
        <v>2002</v>
      </c>
      <c r="N507" s="2">
        <v>172787</v>
      </c>
      <c r="O507" s="2" t="str">
        <f>_xlfn.SWITCH(TRUE(),TBL_Employees[[#This Row],[Annual Salary]]&gt;140000,"HIGH INCOME",AND(TBL_Employees[[#This Row],[Annual Salary]]&gt;=70000,TBL_Employees[[#This Row],[Annual Salary]]&lt;=140000),"MIDDLE INCOME",TBL_Employees[[#This Row],[Annual Salary]]&lt;70000,"LOW INCOME")</f>
        <v>HIGH INCOME</v>
      </c>
      <c r="P507" s="3">
        <v>0.28000000000000003</v>
      </c>
      <c r="Q507" s="13">
        <f>TBL_Employees[[#This Row],[Bonus %]]*TBL_Employees[[#This Row],[Annual Salary]]</f>
        <v>48380.360000000008</v>
      </c>
      <c r="R507" t="s">
        <v>52</v>
      </c>
      <c r="S507" t="s">
        <v>66</v>
      </c>
      <c r="T507" s="1" t="s">
        <v>21</v>
      </c>
      <c r="U507" s="1" t="str">
        <f>IF(TBL_Employees[[#This Row],[Exit Date]]="","Employed","Resign")</f>
        <v>Employed</v>
      </c>
    </row>
    <row r="508" spans="1:21" x14ac:dyDescent="0.25">
      <c r="A508" t="s">
        <v>454</v>
      </c>
      <c r="B508" t="s">
        <v>455</v>
      </c>
      <c r="C508" t="s">
        <v>14</v>
      </c>
      <c r="D508" t="s">
        <v>27</v>
      </c>
      <c r="E508" t="s">
        <v>32</v>
      </c>
      <c r="F508" t="s">
        <v>28</v>
      </c>
      <c r="G508" t="s">
        <v>24</v>
      </c>
      <c r="H508">
        <v>63</v>
      </c>
      <c r="I508" s="1">
        <v>41040</v>
      </c>
      <c r="J508" s="9">
        <f>DAY(TBL_Employees[[#This Row],[Hire Date]])</f>
        <v>11</v>
      </c>
      <c r="K508" s="9">
        <f>MONTH(TBL_Employees[[#This Row],[Hire Date]])</f>
        <v>5</v>
      </c>
      <c r="L508" s="9" t="str">
        <f>_xlfn.SWITCH(TBL_Employees[[#This Row],[Month]],1,"JAN",2,"FEB",3,"MAR",4,"APR",5,"MAY",6,"JUN",7,"JUL",8,"AUG",9,"SEP",10,"OCT",11,"NOV",12,"DES")</f>
        <v>MAY</v>
      </c>
      <c r="M508" s="11">
        <f>YEAR(TBL_Employees[[#This Row],[Hire Date]])</f>
        <v>2012</v>
      </c>
      <c r="N508" s="2">
        <v>231141</v>
      </c>
      <c r="O508" s="2" t="str">
        <f>_xlfn.SWITCH(TRUE(),TBL_Employees[[#This Row],[Annual Salary]]&gt;140000,"HIGH INCOME",AND(TBL_Employees[[#This Row],[Annual Salary]]&gt;=70000,TBL_Employees[[#This Row],[Annual Salary]]&lt;=140000),"MIDDLE INCOME",TBL_Employees[[#This Row],[Annual Salary]]&lt;70000,"LOW INCOME")</f>
        <v>HIGH INCOME</v>
      </c>
      <c r="P508" s="3">
        <v>0.34</v>
      </c>
      <c r="Q508" s="13">
        <f>TBL_Employees[[#This Row],[Bonus %]]*TBL_Employees[[#This Row],[Annual Salary]]</f>
        <v>78587.94</v>
      </c>
      <c r="R508" t="s">
        <v>33</v>
      </c>
      <c r="S508" t="s">
        <v>60</v>
      </c>
      <c r="T508" s="1" t="s">
        <v>21</v>
      </c>
      <c r="U508" s="1" t="str">
        <f>IF(TBL_Employees[[#This Row],[Exit Date]]="","Employed","Resign")</f>
        <v>Employed</v>
      </c>
    </row>
    <row r="509" spans="1:21" x14ac:dyDescent="0.25">
      <c r="A509" t="s">
        <v>456</v>
      </c>
      <c r="B509" t="s">
        <v>457</v>
      </c>
      <c r="C509" t="s">
        <v>73</v>
      </c>
      <c r="D509" t="s">
        <v>27</v>
      </c>
      <c r="E509" t="s">
        <v>16</v>
      </c>
      <c r="F509" t="s">
        <v>28</v>
      </c>
      <c r="G509" t="s">
        <v>24</v>
      </c>
      <c r="H509">
        <v>28</v>
      </c>
      <c r="I509" s="1">
        <v>42911</v>
      </c>
      <c r="J509" s="9">
        <f>DAY(TBL_Employees[[#This Row],[Hire Date]])</f>
        <v>25</v>
      </c>
      <c r="K509" s="9">
        <f>MONTH(TBL_Employees[[#This Row],[Hire Date]])</f>
        <v>6</v>
      </c>
      <c r="L509" s="9" t="str">
        <f>_xlfn.SWITCH(TBL_Employees[[#This Row],[Month]],1,"JAN",2,"FEB",3,"MAR",4,"APR",5,"MAY",6,"JUN",7,"JUL",8,"AUG",9,"SEP",10,"OCT",11,"NOV",12,"DES")</f>
        <v>JUN</v>
      </c>
      <c r="M509" s="11">
        <f>YEAR(TBL_Employees[[#This Row],[Hire Date]])</f>
        <v>2017</v>
      </c>
      <c r="N509" s="2">
        <v>54775</v>
      </c>
      <c r="O509" s="2" t="str">
        <f>_xlfn.SWITCH(TRUE(),TBL_Employees[[#This Row],[Annual Salary]]&gt;140000,"HIGH INCOME",AND(TBL_Employees[[#This Row],[Annual Salary]]&gt;=70000,TBL_Employees[[#This Row],[Annual Salary]]&lt;=140000),"MIDDLE INCOME",TBL_Employees[[#This Row],[Annual Salary]]&lt;70000,"LOW INCOME")</f>
        <v>LOW INCOME</v>
      </c>
      <c r="P509" s="3">
        <v>0</v>
      </c>
      <c r="Q509" s="13">
        <f>TBL_Employees[[#This Row],[Bonus %]]*TBL_Employees[[#This Row],[Annual Salary]]</f>
        <v>0</v>
      </c>
      <c r="R509" t="s">
        <v>19</v>
      </c>
      <c r="S509" t="s">
        <v>29</v>
      </c>
      <c r="T509" s="1" t="s">
        <v>21</v>
      </c>
      <c r="U509" s="1" t="str">
        <f>IF(TBL_Employees[[#This Row],[Exit Date]]="","Employed","Resign")</f>
        <v>Employed</v>
      </c>
    </row>
    <row r="510" spans="1:21" x14ac:dyDescent="0.25">
      <c r="A510" t="s">
        <v>227</v>
      </c>
      <c r="B510" t="s">
        <v>465</v>
      </c>
      <c r="C510" t="s">
        <v>26</v>
      </c>
      <c r="D510" t="s">
        <v>27</v>
      </c>
      <c r="E510" t="s">
        <v>36</v>
      </c>
      <c r="F510" t="s">
        <v>17</v>
      </c>
      <c r="G510" t="s">
        <v>18</v>
      </c>
      <c r="H510">
        <v>32</v>
      </c>
      <c r="I510" s="1">
        <v>41681</v>
      </c>
      <c r="J510" s="9">
        <f>DAY(TBL_Employees[[#This Row],[Hire Date]])</f>
        <v>11</v>
      </c>
      <c r="K510" s="9">
        <f>MONTH(TBL_Employees[[#This Row],[Hire Date]])</f>
        <v>2</v>
      </c>
      <c r="L510" s="9" t="str">
        <f>_xlfn.SWITCH(TBL_Employees[[#This Row],[Month]],1,"JAN",2,"FEB",3,"MAR",4,"APR",5,"MAY",6,"JUN",7,"JUL",8,"AUG",9,"SEP",10,"OCT",11,"NOV",12,"DES")</f>
        <v>FEB</v>
      </c>
      <c r="M510" s="11">
        <f>YEAR(TBL_Employees[[#This Row],[Hire Date]])</f>
        <v>2014</v>
      </c>
      <c r="N510" s="2">
        <v>99575</v>
      </c>
      <c r="O510" s="2" t="str">
        <f>_xlfn.SWITCH(TRUE(),TBL_Employees[[#This Row],[Annual Salary]]&gt;140000,"HIGH INCOME",AND(TBL_Employees[[#This Row],[Annual Salary]]&gt;=70000,TBL_Employees[[#This Row],[Annual Salary]]&lt;=140000),"MIDDLE INCOME",TBL_Employees[[#This Row],[Annual Salary]]&lt;70000,"LOW INCOME")</f>
        <v>MIDDLE INCOME</v>
      </c>
      <c r="P510" s="3">
        <v>0</v>
      </c>
      <c r="Q510" s="13">
        <f>TBL_Employees[[#This Row],[Bonus %]]*TBL_Employees[[#This Row],[Annual Salary]]</f>
        <v>0</v>
      </c>
      <c r="R510" t="s">
        <v>19</v>
      </c>
      <c r="S510" t="s">
        <v>25</v>
      </c>
      <c r="T510" s="1" t="s">
        <v>21</v>
      </c>
      <c r="U510" s="1" t="str">
        <f>IF(TBL_Employees[[#This Row],[Exit Date]]="","Employed","Resign")</f>
        <v>Employed</v>
      </c>
    </row>
    <row r="511" spans="1:21" x14ac:dyDescent="0.25">
      <c r="A511" t="s">
        <v>101</v>
      </c>
      <c r="B511" t="s">
        <v>469</v>
      </c>
      <c r="C511" t="s">
        <v>55</v>
      </c>
      <c r="D511" t="s">
        <v>27</v>
      </c>
      <c r="E511" t="s">
        <v>36</v>
      </c>
      <c r="F511" t="s">
        <v>17</v>
      </c>
      <c r="G511" t="s">
        <v>51</v>
      </c>
      <c r="H511">
        <v>35</v>
      </c>
      <c r="I511" s="1">
        <v>41409</v>
      </c>
      <c r="J511" s="9">
        <f>DAY(TBL_Employees[[#This Row],[Hire Date]])</f>
        <v>15</v>
      </c>
      <c r="K511" s="9">
        <f>MONTH(TBL_Employees[[#This Row],[Hire Date]])</f>
        <v>5</v>
      </c>
      <c r="L511" s="9" t="str">
        <f>_xlfn.SWITCH(TBL_Employees[[#This Row],[Month]],1,"JAN",2,"FEB",3,"MAR",4,"APR",5,"MAY",6,"JUN",7,"JUL",8,"AUG",9,"SEP",10,"OCT",11,"NOV",12,"DES")</f>
        <v>MAY</v>
      </c>
      <c r="M511" s="11">
        <f>YEAR(TBL_Employees[[#This Row],[Hire Date]])</f>
        <v>2013</v>
      </c>
      <c r="N511" s="2">
        <v>78940</v>
      </c>
      <c r="O511" s="2" t="str">
        <f>_xlfn.SWITCH(TRUE(),TBL_Employees[[#This Row],[Annual Salary]]&gt;140000,"HIGH INCOME",AND(TBL_Employees[[#This Row],[Annual Salary]]&gt;=70000,TBL_Employees[[#This Row],[Annual Salary]]&lt;=140000),"MIDDLE INCOME",TBL_Employees[[#This Row],[Annual Salary]]&lt;70000,"LOW INCOME")</f>
        <v>MIDDLE INCOME</v>
      </c>
      <c r="P511" s="3">
        <v>0</v>
      </c>
      <c r="Q511" s="13">
        <f>TBL_Employees[[#This Row],[Bonus %]]*TBL_Employees[[#This Row],[Annual Salary]]</f>
        <v>0</v>
      </c>
      <c r="R511" t="s">
        <v>19</v>
      </c>
      <c r="S511" t="s">
        <v>45</v>
      </c>
      <c r="T511" s="1" t="s">
        <v>21</v>
      </c>
      <c r="U511" s="1" t="str">
        <f>IF(TBL_Employees[[#This Row],[Exit Date]]="","Employed","Resign")</f>
        <v>Employed</v>
      </c>
    </row>
    <row r="512" spans="1:21" x14ac:dyDescent="0.25">
      <c r="A512" t="s">
        <v>470</v>
      </c>
      <c r="B512" t="s">
        <v>471</v>
      </c>
      <c r="C512" t="s">
        <v>26</v>
      </c>
      <c r="D512" t="s">
        <v>27</v>
      </c>
      <c r="E512" t="s">
        <v>32</v>
      </c>
      <c r="F512" t="s">
        <v>17</v>
      </c>
      <c r="G512" t="s">
        <v>51</v>
      </c>
      <c r="H512">
        <v>57</v>
      </c>
      <c r="I512" s="1">
        <v>34337</v>
      </c>
      <c r="J512" s="9">
        <f>DAY(TBL_Employees[[#This Row],[Hire Date]])</f>
        <v>3</v>
      </c>
      <c r="K512" s="9">
        <f>MONTH(TBL_Employees[[#This Row],[Hire Date]])</f>
        <v>1</v>
      </c>
      <c r="L512" s="9" t="str">
        <f>_xlfn.SWITCH(TBL_Employees[[#This Row],[Month]],1,"JAN",2,"FEB",3,"MAR",4,"APR",5,"MAY",6,"JUN",7,"JUL",8,"AUG",9,"SEP",10,"OCT",11,"NOV",12,"DES")</f>
        <v>JAN</v>
      </c>
      <c r="M512" s="11">
        <f>YEAR(TBL_Employees[[#This Row],[Hire Date]])</f>
        <v>1994</v>
      </c>
      <c r="N512" s="2">
        <v>82872</v>
      </c>
      <c r="O512" s="2" t="str">
        <f>_xlfn.SWITCH(TRUE(),TBL_Employees[[#This Row],[Annual Salary]]&gt;140000,"HIGH INCOME",AND(TBL_Employees[[#This Row],[Annual Salary]]&gt;=70000,TBL_Employees[[#This Row],[Annual Salary]]&lt;=140000),"MIDDLE INCOME",TBL_Employees[[#This Row],[Annual Salary]]&lt;70000,"LOW INCOME")</f>
        <v>MIDDLE INCOME</v>
      </c>
      <c r="P512" s="3">
        <v>0</v>
      </c>
      <c r="Q512" s="13">
        <f>TBL_Employees[[#This Row],[Bonus %]]*TBL_Employees[[#This Row],[Annual Salary]]</f>
        <v>0</v>
      </c>
      <c r="R512" t="s">
        <v>52</v>
      </c>
      <c r="S512" t="s">
        <v>81</v>
      </c>
      <c r="T512" s="1" t="s">
        <v>21</v>
      </c>
      <c r="U512" s="1" t="str">
        <f>IF(TBL_Employees[[#This Row],[Exit Date]]="","Employed","Resign")</f>
        <v>Employed</v>
      </c>
    </row>
    <row r="513" spans="1:21" x14ac:dyDescent="0.25">
      <c r="A513" t="s">
        <v>279</v>
      </c>
      <c r="B513" t="s">
        <v>474</v>
      </c>
      <c r="C513" t="s">
        <v>14</v>
      </c>
      <c r="D513" t="s">
        <v>27</v>
      </c>
      <c r="E513" t="s">
        <v>44</v>
      </c>
      <c r="F513" t="s">
        <v>28</v>
      </c>
      <c r="G513" t="s">
        <v>18</v>
      </c>
      <c r="H513">
        <v>52</v>
      </c>
      <c r="I513" s="1">
        <v>38664</v>
      </c>
      <c r="J513" s="9">
        <f>DAY(TBL_Employees[[#This Row],[Hire Date]])</f>
        <v>8</v>
      </c>
      <c r="K513" s="9">
        <f>MONTH(TBL_Employees[[#This Row],[Hire Date]])</f>
        <v>11</v>
      </c>
      <c r="L513" s="9" t="str">
        <f>_xlfn.SWITCH(TBL_Employees[[#This Row],[Month]],1,"JAN",2,"FEB",3,"MAR",4,"APR",5,"MAY",6,"JUN",7,"JUL",8,"AUG",9,"SEP",10,"OCT",11,"NOV",12,"DES")</f>
        <v>NOV</v>
      </c>
      <c r="M513" s="11">
        <f>YEAR(TBL_Employees[[#This Row],[Hire Date]])</f>
        <v>2005</v>
      </c>
      <c r="N513" s="2">
        <v>199808</v>
      </c>
      <c r="O513" s="2" t="str">
        <f>_xlfn.SWITCH(TRUE(),TBL_Employees[[#This Row],[Annual Salary]]&gt;140000,"HIGH INCOME",AND(TBL_Employees[[#This Row],[Annual Salary]]&gt;=70000,TBL_Employees[[#This Row],[Annual Salary]]&lt;=140000),"MIDDLE INCOME",TBL_Employees[[#This Row],[Annual Salary]]&lt;70000,"LOW INCOME")</f>
        <v>HIGH INCOME</v>
      </c>
      <c r="P513" s="3">
        <v>0.32</v>
      </c>
      <c r="Q513" s="13">
        <f>TBL_Employees[[#This Row],[Bonus %]]*TBL_Employees[[#This Row],[Annual Salary]]</f>
        <v>63938.560000000005</v>
      </c>
      <c r="R513" t="s">
        <v>19</v>
      </c>
      <c r="S513" t="s">
        <v>63</v>
      </c>
      <c r="T513" s="1" t="s">
        <v>21</v>
      </c>
      <c r="U513" s="1" t="str">
        <f>IF(TBL_Employees[[#This Row],[Exit Date]]="","Employed","Resign")</f>
        <v>Employed</v>
      </c>
    </row>
    <row r="514" spans="1:21" x14ac:dyDescent="0.25">
      <c r="A514" t="s">
        <v>479</v>
      </c>
      <c r="B514" t="s">
        <v>480</v>
      </c>
      <c r="C514" t="s">
        <v>26</v>
      </c>
      <c r="D514" t="s">
        <v>27</v>
      </c>
      <c r="E514" t="s">
        <v>16</v>
      </c>
      <c r="F514" t="s">
        <v>28</v>
      </c>
      <c r="G514" t="s">
        <v>18</v>
      </c>
      <c r="H514">
        <v>40</v>
      </c>
      <c r="I514" s="1">
        <v>40486</v>
      </c>
      <c r="J514" s="9">
        <f>DAY(TBL_Employees[[#This Row],[Hire Date]])</f>
        <v>4</v>
      </c>
      <c r="K514" s="9">
        <f>MONTH(TBL_Employees[[#This Row],[Hire Date]])</f>
        <v>11</v>
      </c>
      <c r="L514" s="9" t="str">
        <f>_xlfn.SWITCH(TBL_Employees[[#This Row],[Month]],1,"JAN",2,"FEB",3,"MAR",4,"APR",5,"MAY",6,"JUN",7,"JUL",8,"AUG",9,"SEP",10,"OCT",11,"NOV",12,"DES")</f>
        <v>NOV</v>
      </c>
      <c r="M514" s="11">
        <f>YEAR(TBL_Employees[[#This Row],[Hire Date]])</f>
        <v>2010</v>
      </c>
      <c r="N514" s="2">
        <v>92952</v>
      </c>
      <c r="O514" s="2" t="str">
        <f>_xlfn.SWITCH(TRUE(),TBL_Employees[[#This Row],[Annual Salary]]&gt;140000,"HIGH INCOME",AND(TBL_Employees[[#This Row],[Annual Salary]]&gt;=70000,TBL_Employees[[#This Row],[Annual Salary]]&lt;=140000),"MIDDLE INCOME",TBL_Employees[[#This Row],[Annual Salary]]&lt;70000,"LOW INCOME")</f>
        <v>MIDDLE INCOME</v>
      </c>
      <c r="P514" s="3">
        <v>0</v>
      </c>
      <c r="Q514" s="13">
        <f>TBL_Employees[[#This Row],[Bonus %]]*TBL_Employees[[#This Row],[Annual Salary]]</f>
        <v>0</v>
      </c>
      <c r="R514" t="s">
        <v>19</v>
      </c>
      <c r="S514" t="s">
        <v>63</v>
      </c>
      <c r="T514" s="1" t="s">
        <v>21</v>
      </c>
      <c r="U514" s="1" t="str">
        <f>IF(TBL_Employees[[#This Row],[Exit Date]]="","Employed","Resign")</f>
        <v>Employed</v>
      </c>
    </row>
    <row r="515" spans="1:21" x14ac:dyDescent="0.25">
      <c r="A515" t="s">
        <v>481</v>
      </c>
      <c r="B515" t="s">
        <v>482</v>
      </c>
      <c r="C515" t="s">
        <v>56</v>
      </c>
      <c r="D515" t="s">
        <v>27</v>
      </c>
      <c r="E515" t="s">
        <v>32</v>
      </c>
      <c r="F515" t="s">
        <v>28</v>
      </c>
      <c r="G515" t="s">
        <v>51</v>
      </c>
      <c r="H515">
        <v>32</v>
      </c>
      <c r="I515" s="1">
        <v>41353</v>
      </c>
      <c r="J515" s="9">
        <f>DAY(TBL_Employees[[#This Row],[Hire Date]])</f>
        <v>20</v>
      </c>
      <c r="K515" s="9">
        <f>MONTH(TBL_Employees[[#This Row],[Hire Date]])</f>
        <v>3</v>
      </c>
      <c r="L515" s="9" t="str">
        <f>_xlfn.SWITCH(TBL_Employees[[#This Row],[Month]],1,"JAN",2,"FEB",3,"MAR",4,"APR",5,"MAY",6,"JUN",7,"JUL",8,"AUG",9,"SEP",10,"OCT",11,"NOV",12,"DES")</f>
        <v>MAR</v>
      </c>
      <c r="M515" s="11">
        <f>YEAR(TBL_Employees[[#This Row],[Hire Date]])</f>
        <v>2013</v>
      </c>
      <c r="N515" s="2">
        <v>79921</v>
      </c>
      <c r="O515" s="2" t="str">
        <f>_xlfn.SWITCH(TRUE(),TBL_Employees[[#This Row],[Annual Salary]]&gt;140000,"HIGH INCOME",AND(TBL_Employees[[#This Row],[Annual Salary]]&gt;=70000,TBL_Employees[[#This Row],[Annual Salary]]&lt;=140000),"MIDDLE INCOME",TBL_Employees[[#This Row],[Annual Salary]]&lt;70000,"LOW INCOME")</f>
        <v>MIDDLE INCOME</v>
      </c>
      <c r="P515" s="3">
        <v>0.05</v>
      </c>
      <c r="Q515" s="13">
        <f>TBL_Employees[[#This Row],[Bonus %]]*TBL_Employees[[#This Row],[Annual Salary]]</f>
        <v>3996.05</v>
      </c>
      <c r="R515" t="s">
        <v>19</v>
      </c>
      <c r="S515" t="s">
        <v>25</v>
      </c>
      <c r="T515" s="1" t="s">
        <v>21</v>
      </c>
      <c r="U515" s="1" t="str">
        <f>IF(TBL_Employees[[#This Row],[Exit Date]]="","Employed","Resign")</f>
        <v>Employed</v>
      </c>
    </row>
    <row r="516" spans="1:21" x14ac:dyDescent="0.25">
      <c r="A516" t="s">
        <v>483</v>
      </c>
      <c r="B516" t="s">
        <v>484</v>
      </c>
      <c r="C516" t="s">
        <v>40</v>
      </c>
      <c r="D516" t="s">
        <v>27</v>
      </c>
      <c r="E516" t="s">
        <v>16</v>
      </c>
      <c r="F516" t="s">
        <v>17</v>
      </c>
      <c r="G516" t="s">
        <v>47</v>
      </c>
      <c r="H516">
        <v>37</v>
      </c>
      <c r="I516" s="1">
        <v>40076</v>
      </c>
      <c r="J516" s="9">
        <f>DAY(TBL_Employees[[#This Row],[Hire Date]])</f>
        <v>20</v>
      </c>
      <c r="K516" s="9">
        <f>MONTH(TBL_Employees[[#This Row],[Hire Date]])</f>
        <v>9</v>
      </c>
      <c r="L516" s="9" t="str">
        <f>_xlfn.SWITCH(TBL_Employees[[#This Row],[Month]],1,"JAN",2,"FEB",3,"MAR",4,"APR",5,"MAY",6,"JUN",7,"JUL",8,"AUG",9,"SEP",10,"OCT",11,"NOV",12,"DES")</f>
        <v>SEP</v>
      </c>
      <c r="M516" s="11">
        <f>YEAR(TBL_Employees[[#This Row],[Hire Date]])</f>
        <v>2009</v>
      </c>
      <c r="N516" s="2">
        <v>167199</v>
      </c>
      <c r="O516" s="2" t="str">
        <f>_xlfn.SWITCH(TRUE(),TBL_Employees[[#This Row],[Annual Salary]]&gt;140000,"HIGH INCOME",AND(TBL_Employees[[#This Row],[Annual Salary]]&gt;=70000,TBL_Employees[[#This Row],[Annual Salary]]&lt;=140000),"MIDDLE INCOME",TBL_Employees[[#This Row],[Annual Salary]]&lt;70000,"LOW INCOME")</f>
        <v>HIGH INCOME</v>
      </c>
      <c r="P516" s="3">
        <v>0.2</v>
      </c>
      <c r="Q516" s="13">
        <f>TBL_Employees[[#This Row],[Bonus %]]*TBL_Employees[[#This Row],[Annual Salary]]</f>
        <v>33439.800000000003</v>
      </c>
      <c r="R516" t="s">
        <v>19</v>
      </c>
      <c r="S516" t="s">
        <v>63</v>
      </c>
      <c r="T516" s="1" t="s">
        <v>21</v>
      </c>
      <c r="U516" s="1" t="str">
        <f>IF(TBL_Employees[[#This Row],[Exit Date]]="","Employed","Resign")</f>
        <v>Employed</v>
      </c>
    </row>
    <row r="517" spans="1:21" x14ac:dyDescent="0.25">
      <c r="A517" t="s">
        <v>492</v>
      </c>
      <c r="B517" t="s">
        <v>493</v>
      </c>
      <c r="C517" t="s">
        <v>61</v>
      </c>
      <c r="D517" t="s">
        <v>27</v>
      </c>
      <c r="E517" t="s">
        <v>36</v>
      </c>
      <c r="F517" t="s">
        <v>17</v>
      </c>
      <c r="G517" t="s">
        <v>24</v>
      </c>
      <c r="H517">
        <v>25</v>
      </c>
      <c r="I517" s="1">
        <v>44379</v>
      </c>
      <c r="J517" s="9">
        <f>DAY(TBL_Employees[[#This Row],[Hire Date]])</f>
        <v>2</v>
      </c>
      <c r="K517" s="9">
        <f>MONTH(TBL_Employees[[#This Row],[Hire Date]])</f>
        <v>7</v>
      </c>
      <c r="L517" s="9" t="str">
        <f>_xlfn.SWITCH(TBL_Employees[[#This Row],[Month]],1,"JAN",2,"FEB",3,"MAR",4,"APR",5,"MAY",6,"JUN",7,"JUL",8,"AUG",9,"SEP",10,"OCT",11,"NOV",12,"DES")</f>
        <v>JUL</v>
      </c>
      <c r="M517" s="11">
        <f>YEAR(TBL_Employees[[#This Row],[Hire Date]])</f>
        <v>2021</v>
      </c>
      <c r="N517" s="2">
        <v>125633</v>
      </c>
      <c r="O517" s="2" t="str">
        <f>_xlfn.SWITCH(TRUE(),TBL_Employees[[#This Row],[Annual Salary]]&gt;140000,"HIGH INCOME",AND(TBL_Employees[[#This Row],[Annual Salary]]&gt;=70000,TBL_Employees[[#This Row],[Annual Salary]]&lt;=140000),"MIDDLE INCOME",TBL_Employees[[#This Row],[Annual Salary]]&lt;70000,"LOW INCOME")</f>
        <v>MIDDLE INCOME</v>
      </c>
      <c r="P517" s="3">
        <v>0.11</v>
      </c>
      <c r="Q517" s="13">
        <f>TBL_Employees[[#This Row],[Bonus %]]*TBL_Employees[[#This Row],[Annual Salary]]</f>
        <v>13819.63</v>
      </c>
      <c r="R517" t="s">
        <v>33</v>
      </c>
      <c r="S517" t="s">
        <v>60</v>
      </c>
      <c r="T517" s="1" t="s">
        <v>21</v>
      </c>
      <c r="U517" s="1" t="str">
        <f>IF(TBL_Employees[[#This Row],[Exit Date]]="","Employed","Resign")</f>
        <v>Employed</v>
      </c>
    </row>
    <row r="518" spans="1:21" x14ac:dyDescent="0.25">
      <c r="A518" t="s">
        <v>203</v>
      </c>
      <c r="B518" t="s">
        <v>507</v>
      </c>
      <c r="C518" t="s">
        <v>61</v>
      </c>
      <c r="D518" t="s">
        <v>27</v>
      </c>
      <c r="E518" t="s">
        <v>32</v>
      </c>
      <c r="F518" t="s">
        <v>17</v>
      </c>
      <c r="G518" t="s">
        <v>51</v>
      </c>
      <c r="H518">
        <v>55</v>
      </c>
      <c r="I518" s="1">
        <v>38945</v>
      </c>
      <c r="J518" s="9">
        <f>DAY(TBL_Employees[[#This Row],[Hire Date]])</f>
        <v>16</v>
      </c>
      <c r="K518" s="9">
        <f>MONTH(TBL_Employees[[#This Row],[Hire Date]])</f>
        <v>8</v>
      </c>
      <c r="L518" s="9" t="str">
        <f>_xlfn.SWITCH(TBL_Employees[[#This Row],[Month]],1,"JAN",2,"FEB",3,"MAR",4,"APR",5,"MAY",6,"JUN",7,"JUL",8,"AUG",9,"SEP",10,"OCT",11,"NOV",12,"DES")</f>
        <v>AUG</v>
      </c>
      <c r="M518" s="11">
        <f>YEAR(TBL_Employees[[#This Row],[Hire Date]])</f>
        <v>2006</v>
      </c>
      <c r="N518" s="2">
        <v>159044</v>
      </c>
      <c r="O518" s="2" t="str">
        <f>_xlfn.SWITCH(TRUE(),TBL_Employees[[#This Row],[Annual Salary]]&gt;140000,"HIGH INCOME",AND(TBL_Employees[[#This Row],[Annual Salary]]&gt;=70000,TBL_Employees[[#This Row],[Annual Salary]]&lt;=140000),"MIDDLE INCOME",TBL_Employees[[#This Row],[Annual Salary]]&lt;70000,"LOW INCOME")</f>
        <v>HIGH INCOME</v>
      </c>
      <c r="P518" s="3">
        <v>0.1</v>
      </c>
      <c r="Q518" s="13">
        <f>TBL_Employees[[#This Row],[Bonus %]]*TBL_Employees[[#This Row],[Annual Salary]]</f>
        <v>15904.400000000001</v>
      </c>
      <c r="R518" t="s">
        <v>52</v>
      </c>
      <c r="S518" t="s">
        <v>81</v>
      </c>
      <c r="T518" s="1" t="s">
        <v>21</v>
      </c>
      <c r="U518" s="1" t="str">
        <f>IF(TBL_Employees[[#This Row],[Exit Date]]="","Employed","Resign")</f>
        <v>Employed</v>
      </c>
    </row>
    <row r="519" spans="1:21" x14ac:dyDescent="0.25">
      <c r="A519" t="s">
        <v>177</v>
      </c>
      <c r="B519" t="s">
        <v>518</v>
      </c>
      <c r="C519" t="s">
        <v>14</v>
      </c>
      <c r="D519" t="s">
        <v>27</v>
      </c>
      <c r="E519" t="s">
        <v>44</v>
      </c>
      <c r="F519" t="s">
        <v>17</v>
      </c>
      <c r="G519" t="s">
        <v>51</v>
      </c>
      <c r="H519">
        <v>43</v>
      </c>
      <c r="I519" s="1">
        <v>40029</v>
      </c>
      <c r="J519" s="9">
        <f>DAY(TBL_Employees[[#This Row],[Hire Date]])</f>
        <v>4</v>
      </c>
      <c r="K519" s="9">
        <f>MONTH(TBL_Employees[[#This Row],[Hire Date]])</f>
        <v>8</v>
      </c>
      <c r="L519" s="9" t="str">
        <f>_xlfn.SWITCH(TBL_Employees[[#This Row],[Month]],1,"JAN",2,"FEB",3,"MAR",4,"APR",5,"MAY",6,"JUN",7,"JUL",8,"AUG",9,"SEP",10,"OCT",11,"NOV",12,"DES")</f>
        <v>AUG</v>
      </c>
      <c r="M519" s="11">
        <f>YEAR(TBL_Employees[[#This Row],[Hire Date]])</f>
        <v>2009</v>
      </c>
      <c r="N519" s="2">
        <v>208415</v>
      </c>
      <c r="O519" s="2" t="str">
        <f>_xlfn.SWITCH(TRUE(),TBL_Employees[[#This Row],[Annual Salary]]&gt;140000,"HIGH INCOME",AND(TBL_Employees[[#This Row],[Annual Salary]]&gt;=70000,TBL_Employees[[#This Row],[Annual Salary]]&lt;=140000),"MIDDLE INCOME",TBL_Employees[[#This Row],[Annual Salary]]&lt;70000,"LOW INCOME")</f>
        <v>HIGH INCOME</v>
      </c>
      <c r="P519" s="3">
        <v>0.35</v>
      </c>
      <c r="Q519" s="13">
        <f>TBL_Employees[[#This Row],[Bonus %]]*TBL_Employees[[#This Row],[Annual Salary]]</f>
        <v>72945.25</v>
      </c>
      <c r="R519" t="s">
        <v>19</v>
      </c>
      <c r="S519" t="s">
        <v>63</v>
      </c>
      <c r="T519" s="1" t="s">
        <v>21</v>
      </c>
      <c r="U519" s="1" t="str">
        <f>IF(TBL_Employees[[#This Row],[Exit Date]]="","Employed","Resign")</f>
        <v>Employed</v>
      </c>
    </row>
    <row r="520" spans="1:21" x14ac:dyDescent="0.25">
      <c r="A520" t="s">
        <v>519</v>
      </c>
      <c r="B520" t="s">
        <v>520</v>
      </c>
      <c r="C520" t="s">
        <v>38</v>
      </c>
      <c r="D520" t="s">
        <v>27</v>
      </c>
      <c r="E520" t="s">
        <v>44</v>
      </c>
      <c r="F520" t="s">
        <v>17</v>
      </c>
      <c r="G520" t="s">
        <v>24</v>
      </c>
      <c r="H520">
        <v>32</v>
      </c>
      <c r="I520" s="1">
        <v>43835</v>
      </c>
      <c r="J520" s="9">
        <f>DAY(TBL_Employees[[#This Row],[Hire Date]])</f>
        <v>5</v>
      </c>
      <c r="K520" s="9">
        <f>MONTH(TBL_Employees[[#This Row],[Hire Date]])</f>
        <v>1</v>
      </c>
      <c r="L520" s="9" t="str">
        <f>_xlfn.SWITCH(TBL_Employees[[#This Row],[Month]],1,"JAN",2,"FEB",3,"MAR",4,"APR",5,"MAY",6,"JUN",7,"JUL",8,"AUG",9,"SEP",10,"OCT",11,"NOV",12,"DES")</f>
        <v>JAN</v>
      </c>
      <c r="M520" s="11">
        <f>YEAR(TBL_Employees[[#This Row],[Hire Date]])</f>
        <v>2020</v>
      </c>
      <c r="N520" s="2">
        <v>78844</v>
      </c>
      <c r="O520" s="2" t="str">
        <f>_xlfn.SWITCH(TRUE(),TBL_Employees[[#This Row],[Annual Salary]]&gt;140000,"HIGH INCOME",AND(TBL_Employees[[#This Row],[Annual Salary]]&gt;=70000,TBL_Employees[[#This Row],[Annual Salary]]&lt;=140000),"MIDDLE INCOME",TBL_Employees[[#This Row],[Annual Salary]]&lt;70000,"LOW INCOME")</f>
        <v>MIDDLE INCOME</v>
      </c>
      <c r="P520" s="3">
        <v>0</v>
      </c>
      <c r="Q520" s="13">
        <f>TBL_Employees[[#This Row],[Bonus %]]*TBL_Employees[[#This Row],[Annual Salary]]</f>
        <v>0</v>
      </c>
      <c r="R520" t="s">
        <v>19</v>
      </c>
      <c r="S520" t="s">
        <v>63</v>
      </c>
      <c r="T520" s="1" t="s">
        <v>21</v>
      </c>
      <c r="U520" s="1" t="str">
        <f>IF(TBL_Employees[[#This Row],[Exit Date]]="","Employed","Resign")</f>
        <v>Employed</v>
      </c>
    </row>
    <row r="521" spans="1:21" x14ac:dyDescent="0.25">
      <c r="A521" t="s">
        <v>169</v>
      </c>
      <c r="B521" t="s">
        <v>529</v>
      </c>
      <c r="C521" t="s">
        <v>73</v>
      </c>
      <c r="D521" t="s">
        <v>27</v>
      </c>
      <c r="E521" t="s">
        <v>36</v>
      </c>
      <c r="F521" t="s">
        <v>28</v>
      </c>
      <c r="G521" t="s">
        <v>51</v>
      </c>
      <c r="H521">
        <v>36</v>
      </c>
      <c r="I521" s="1">
        <v>40535</v>
      </c>
      <c r="J521" s="9">
        <f>DAY(TBL_Employees[[#This Row],[Hire Date]])</f>
        <v>23</v>
      </c>
      <c r="K521" s="9">
        <f>MONTH(TBL_Employees[[#This Row],[Hire Date]])</f>
        <v>12</v>
      </c>
      <c r="L521" s="9" t="str">
        <f>_xlfn.SWITCH(TBL_Employees[[#This Row],[Month]],1,"JAN",2,"FEB",3,"MAR",4,"APR",5,"MAY",6,"JUN",7,"JUL",8,"AUG",9,"SEP",10,"OCT",11,"NOV",12,"DES")</f>
        <v>DES</v>
      </c>
      <c r="M521" s="11">
        <f>YEAR(TBL_Employees[[#This Row],[Hire Date]])</f>
        <v>2010</v>
      </c>
      <c r="N521" s="2">
        <v>53215</v>
      </c>
      <c r="O521" s="2" t="str">
        <f>_xlfn.SWITCH(TRUE(),TBL_Employees[[#This Row],[Annual Salary]]&gt;140000,"HIGH INCOME",AND(TBL_Employees[[#This Row],[Annual Salary]]&gt;=70000,TBL_Employees[[#This Row],[Annual Salary]]&lt;=140000),"MIDDLE INCOME",TBL_Employees[[#This Row],[Annual Salary]]&lt;70000,"LOW INCOME")</f>
        <v>LOW INCOME</v>
      </c>
      <c r="P521" s="3">
        <v>0</v>
      </c>
      <c r="Q521" s="13">
        <f>TBL_Employees[[#This Row],[Bonus %]]*TBL_Employees[[#This Row],[Annual Salary]]</f>
        <v>0</v>
      </c>
      <c r="R521" t="s">
        <v>52</v>
      </c>
      <c r="S521" t="s">
        <v>53</v>
      </c>
      <c r="T521" s="1">
        <v>41725</v>
      </c>
      <c r="U521" s="1" t="str">
        <f>IF(TBL_Employees[[#This Row],[Exit Date]]="","Employed","Resign")</f>
        <v>Resign</v>
      </c>
    </row>
    <row r="522" spans="1:21" x14ac:dyDescent="0.25">
      <c r="A522" t="s">
        <v>531</v>
      </c>
      <c r="B522" t="s">
        <v>532</v>
      </c>
      <c r="C522" t="s">
        <v>56</v>
      </c>
      <c r="D522" t="s">
        <v>27</v>
      </c>
      <c r="E522" t="s">
        <v>36</v>
      </c>
      <c r="F522" t="s">
        <v>28</v>
      </c>
      <c r="G522" t="s">
        <v>24</v>
      </c>
      <c r="H522">
        <v>40</v>
      </c>
      <c r="I522" s="1">
        <v>39265</v>
      </c>
      <c r="J522" s="9">
        <f>DAY(TBL_Employees[[#This Row],[Hire Date]])</f>
        <v>2</v>
      </c>
      <c r="K522" s="9">
        <f>MONTH(TBL_Employees[[#This Row],[Hire Date]])</f>
        <v>7</v>
      </c>
      <c r="L522" s="9" t="str">
        <f>_xlfn.SWITCH(TBL_Employees[[#This Row],[Month]],1,"JAN",2,"FEB",3,"MAR",4,"APR",5,"MAY",6,"JUN",7,"JUL",8,"AUG",9,"SEP",10,"OCT",11,"NOV",12,"DES")</f>
        <v>JUL</v>
      </c>
      <c r="M522" s="11">
        <f>YEAR(TBL_Employees[[#This Row],[Hire Date]])</f>
        <v>2007</v>
      </c>
      <c r="N522" s="2">
        <v>93971</v>
      </c>
      <c r="O522" s="2" t="str">
        <f>_xlfn.SWITCH(TRUE(),TBL_Employees[[#This Row],[Annual Salary]]&gt;140000,"HIGH INCOME",AND(TBL_Employees[[#This Row],[Annual Salary]]&gt;=70000,TBL_Employees[[#This Row],[Annual Salary]]&lt;=140000),"MIDDLE INCOME",TBL_Employees[[#This Row],[Annual Salary]]&lt;70000,"LOW INCOME")</f>
        <v>MIDDLE INCOME</v>
      </c>
      <c r="P522" s="3">
        <v>0.08</v>
      </c>
      <c r="Q522" s="13">
        <f>TBL_Employees[[#This Row],[Bonus %]]*TBL_Employees[[#This Row],[Annual Salary]]</f>
        <v>7517.68</v>
      </c>
      <c r="R522" t="s">
        <v>33</v>
      </c>
      <c r="S522" t="s">
        <v>80</v>
      </c>
      <c r="T522" s="1" t="s">
        <v>21</v>
      </c>
      <c r="U522" s="1" t="str">
        <f>IF(TBL_Employees[[#This Row],[Exit Date]]="","Employed","Resign")</f>
        <v>Employed</v>
      </c>
    </row>
    <row r="523" spans="1:21" x14ac:dyDescent="0.25">
      <c r="A523" t="s">
        <v>308</v>
      </c>
      <c r="B523" t="s">
        <v>551</v>
      </c>
      <c r="C523" t="s">
        <v>38</v>
      </c>
      <c r="D523" t="s">
        <v>27</v>
      </c>
      <c r="E523" t="s">
        <v>32</v>
      </c>
      <c r="F523" t="s">
        <v>17</v>
      </c>
      <c r="G523" t="s">
        <v>51</v>
      </c>
      <c r="H523">
        <v>41</v>
      </c>
      <c r="I523" s="1">
        <v>39931</v>
      </c>
      <c r="J523" s="9">
        <f>DAY(TBL_Employees[[#This Row],[Hire Date]])</f>
        <v>28</v>
      </c>
      <c r="K523" s="9">
        <f>MONTH(TBL_Employees[[#This Row],[Hire Date]])</f>
        <v>4</v>
      </c>
      <c r="L523" s="9" t="str">
        <f>_xlfn.SWITCH(TBL_Employees[[#This Row],[Month]],1,"JAN",2,"FEB",3,"MAR",4,"APR",5,"MAY",6,"JUN",7,"JUL",8,"AUG",9,"SEP",10,"OCT",11,"NOV",12,"DES")</f>
        <v>APR</v>
      </c>
      <c r="M523" s="11">
        <f>YEAR(TBL_Employees[[#This Row],[Hire Date]])</f>
        <v>2009</v>
      </c>
      <c r="N523" s="2">
        <v>69803</v>
      </c>
      <c r="O523" s="2" t="str">
        <f>_xlfn.SWITCH(TRUE(),TBL_Employees[[#This Row],[Annual Salary]]&gt;140000,"HIGH INCOME",AND(TBL_Employees[[#This Row],[Annual Salary]]&gt;=70000,TBL_Employees[[#This Row],[Annual Salary]]&lt;=140000),"MIDDLE INCOME",TBL_Employees[[#This Row],[Annual Salary]]&lt;70000,"LOW INCOME")</f>
        <v>LOW INCOME</v>
      </c>
      <c r="P523" s="3">
        <v>0</v>
      </c>
      <c r="Q523" s="13">
        <f>TBL_Employees[[#This Row],[Bonus %]]*TBL_Employees[[#This Row],[Annual Salary]]</f>
        <v>0</v>
      </c>
      <c r="R523" t="s">
        <v>52</v>
      </c>
      <c r="S523" t="s">
        <v>81</v>
      </c>
      <c r="T523" s="1" t="s">
        <v>21</v>
      </c>
      <c r="U523" s="1" t="str">
        <f>IF(TBL_Employees[[#This Row],[Exit Date]]="","Employed","Resign")</f>
        <v>Employed</v>
      </c>
    </row>
    <row r="524" spans="1:21" x14ac:dyDescent="0.25">
      <c r="A524" t="s">
        <v>190</v>
      </c>
      <c r="B524" t="s">
        <v>552</v>
      </c>
      <c r="C524" t="s">
        <v>71</v>
      </c>
      <c r="D524" t="s">
        <v>27</v>
      </c>
      <c r="E524" t="s">
        <v>32</v>
      </c>
      <c r="F524" t="s">
        <v>17</v>
      </c>
      <c r="G524" t="s">
        <v>51</v>
      </c>
      <c r="H524">
        <v>48</v>
      </c>
      <c r="I524" s="1">
        <v>43650</v>
      </c>
      <c r="J524" s="9">
        <f>DAY(TBL_Employees[[#This Row],[Hire Date]])</f>
        <v>4</v>
      </c>
      <c r="K524" s="9">
        <f>MONTH(TBL_Employees[[#This Row],[Hire Date]])</f>
        <v>7</v>
      </c>
      <c r="L524" s="9" t="str">
        <f>_xlfn.SWITCH(TBL_Employees[[#This Row],[Month]],1,"JAN",2,"FEB",3,"MAR",4,"APR",5,"MAY",6,"JUN",7,"JUL",8,"AUG",9,"SEP",10,"OCT",11,"NOV",12,"DES")</f>
        <v>JUL</v>
      </c>
      <c r="M524" s="11">
        <f>YEAR(TBL_Employees[[#This Row],[Hire Date]])</f>
        <v>2019</v>
      </c>
      <c r="N524" s="2">
        <v>76588</v>
      </c>
      <c r="O524" s="2" t="str">
        <f>_xlfn.SWITCH(TRUE(),TBL_Employees[[#This Row],[Annual Salary]]&gt;140000,"HIGH INCOME",AND(TBL_Employees[[#This Row],[Annual Salary]]&gt;=70000,TBL_Employees[[#This Row],[Annual Salary]]&lt;=140000),"MIDDLE INCOME",TBL_Employees[[#This Row],[Annual Salary]]&lt;70000,"LOW INCOME")</f>
        <v>MIDDLE INCOME</v>
      </c>
      <c r="P524" s="3">
        <v>0</v>
      </c>
      <c r="Q524" s="13">
        <f>TBL_Employees[[#This Row],[Bonus %]]*TBL_Employees[[#This Row],[Annual Salary]]</f>
        <v>0</v>
      </c>
      <c r="R524" t="s">
        <v>52</v>
      </c>
      <c r="S524" t="s">
        <v>66</v>
      </c>
      <c r="T524" s="1" t="s">
        <v>21</v>
      </c>
      <c r="U524" s="1" t="str">
        <f>IF(TBL_Employees[[#This Row],[Exit Date]]="","Employed","Resign")</f>
        <v>Employed</v>
      </c>
    </row>
    <row r="525" spans="1:21" x14ac:dyDescent="0.25">
      <c r="A525" t="s">
        <v>553</v>
      </c>
      <c r="B525" t="s">
        <v>554</v>
      </c>
      <c r="C525" t="s">
        <v>35</v>
      </c>
      <c r="D525" t="s">
        <v>27</v>
      </c>
      <c r="E525" t="s">
        <v>36</v>
      </c>
      <c r="F525" t="s">
        <v>28</v>
      </c>
      <c r="G525" t="s">
        <v>18</v>
      </c>
      <c r="H525">
        <v>29</v>
      </c>
      <c r="I525" s="1">
        <v>43444</v>
      </c>
      <c r="J525" s="9">
        <f>DAY(TBL_Employees[[#This Row],[Hire Date]])</f>
        <v>10</v>
      </c>
      <c r="K525" s="9">
        <f>MONTH(TBL_Employees[[#This Row],[Hire Date]])</f>
        <v>12</v>
      </c>
      <c r="L525" s="9" t="str">
        <f>_xlfn.SWITCH(TBL_Employees[[#This Row],[Month]],1,"JAN",2,"FEB",3,"MAR",4,"APR",5,"MAY",6,"JUN",7,"JUL",8,"AUG",9,"SEP",10,"OCT",11,"NOV",12,"DES")</f>
        <v>DES</v>
      </c>
      <c r="M525" s="11">
        <f>YEAR(TBL_Employees[[#This Row],[Hire Date]])</f>
        <v>2018</v>
      </c>
      <c r="N525" s="2">
        <v>84596</v>
      </c>
      <c r="O525" s="2" t="str">
        <f>_xlfn.SWITCH(TRUE(),TBL_Employees[[#This Row],[Annual Salary]]&gt;140000,"HIGH INCOME",AND(TBL_Employees[[#This Row],[Annual Salary]]&gt;=70000,TBL_Employees[[#This Row],[Annual Salary]]&lt;=140000),"MIDDLE INCOME",TBL_Employees[[#This Row],[Annual Salary]]&lt;70000,"LOW INCOME")</f>
        <v>MIDDLE INCOME</v>
      </c>
      <c r="P525" s="3">
        <v>0</v>
      </c>
      <c r="Q525" s="13">
        <f>TBL_Employees[[#This Row],[Bonus %]]*TBL_Employees[[#This Row],[Annual Salary]]</f>
        <v>0</v>
      </c>
      <c r="R525" t="s">
        <v>19</v>
      </c>
      <c r="S525" t="s">
        <v>45</v>
      </c>
      <c r="T525" s="1" t="s">
        <v>21</v>
      </c>
      <c r="U525" s="1" t="str">
        <f>IF(TBL_Employees[[#This Row],[Exit Date]]="","Employed","Resign")</f>
        <v>Employed</v>
      </c>
    </row>
    <row r="526" spans="1:21" x14ac:dyDescent="0.25">
      <c r="A526" t="s">
        <v>567</v>
      </c>
      <c r="B526" t="s">
        <v>568</v>
      </c>
      <c r="C526" t="s">
        <v>71</v>
      </c>
      <c r="D526" t="s">
        <v>27</v>
      </c>
      <c r="E526" t="s">
        <v>36</v>
      </c>
      <c r="F526" t="s">
        <v>17</v>
      </c>
      <c r="G526" t="s">
        <v>51</v>
      </c>
      <c r="H526">
        <v>32</v>
      </c>
      <c r="I526" s="1">
        <v>44474</v>
      </c>
      <c r="J526" s="9">
        <f>DAY(TBL_Employees[[#This Row],[Hire Date]])</f>
        <v>5</v>
      </c>
      <c r="K526" s="9">
        <f>MONTH(TBL_Employees[[#This Row],[Hire Date]])</f>
        <v>10</v>
      </c>
      <c r="L526" s="9" t="str">
        <f>_xlfn.SWITCH(TBL_Employees[[#This Row],[Month]],1,"JAN",2,"FEB",3,"MAR",4,"APR",5,"MAY",6,"JUN",7,"JUL",8,"AUG",9,"SEP",10,"OCT",11,"NOV",12,"DES")</f>
        <v>OCT</v>
      </c>
      <c r="M526" s="11">
        <f>YEAR(TBL_Employees[[#This Row],[Hire Date]])</f>
        <v>2021</v>
      </c>
      <c r="N526" s="2">
        <v>88072</v>
      </c>
      <c r="O526" s="2" t="str">
        <f>_xlfn.SWITCH(TRUE(),TBL_Employees[[#This Row],[Annual Salary]]&gt;140000,"HIGH INCOME",AND(TBL_Employees[[#This Row],[Annual Salary]]&gt;=70000,TBL_Employees[[#This Row],[Annual Salary]]&lt;=140000),"MIDDLE INCOME",TBL_Employees[[#This Row],[Annual Salary]]&lt;70000,"LOW INCOME")</f>
        <v>MIDDLE INCOME</v>
      </c>
      <c r="P526" s="3">
        <v>0</v>
      </c>
      <c r="Q526" s="13">
        <f>TBL_Employees[[#This Row],[Bonus %]]*TBL_Employees[[#This Row],[Annual Salary]]</f>
        <v>0</v>
      </c>
      <c r="R526" t="s">
        <v>52</v>
      </c>
      <c r="S526" t="s">
        <v>53</v>
      </c>
      <c r="T526" s="1" t="s">
        <v>21</v>
      </c>
      <c r="U526" s="1" t="str">
        <f>IF(TBL_Employees[[#This Row],[Exit Date]]="","Employed","Resign")</f>
        <v>Employed</v>
      </c>
    </row>
    <row r="527" spans="1:21" x14ac:dyDescent="0.25">
      <c r="A527" t="s">
        <v>241</v>
      </c>
      <c r="B527" t="s">
        <v>569</v>
      </c>
      <c r="C527" t="s">
        <v>56</v>
      </c>
      <c r="D527" t="s">
        <v>27</v>
      </c>
      <c r="E527" t="s">
        <v>16</v>
      </c>
      <c r="F527" t="s">
        <v>28</v>
      </c>
      <c r="G527" t="s">
        <v>24</v>
      </c>
      <c r="H527">
        <v>28</v>
      </c>
      <c r="I527" s="1">
        <v>43977</v>
      </c>
      <c r="J527" s="9">
        <f>DAY(TBL_Employees[[#This Row],[Hire Date]])</f>
        <v>26</v>
      </c>
      <c r="K527" s="9">
        <f>MONTH(TBL_Employees[[#This Row],[Hire Date]])</f>
        <v>5</v>
      </c>
      <c r="L527" s="9" t="str">
        <f>_xlfn.SWITCH(TBL_Employees[[#This Row],[Month]],1,"JAN",2,"FEB",3,"MAR",4,"APR",5,"MAY",6,"JUN",7,"JUL",8,"AUG",9,"SEP",10,"OCT",11,"NOV",12,"DES")</f>
        <v>MAY</v>
      </c>
      <c r="M527" s="11">
        <f>YEAR(TBL_Employees[[#This Row],[Hire Date]])</f>
        <v>2020</v>
      </c>
      <c r="N527" s="2">
        <v>67925</v>
      </c>
      <c r="O527" s="2" t="str">
        <f>_xlfn.SWITCH(TRUE(),TBL_Employees[[#This Row],[Annual Salary]]&gt;140000,"HIGH INCOME",AND(TBL_Employees[[#This Row],[Annual Salary]]&gt;=70000,TBL_Employees[[#This Row],[Annual Salary]]&lt;=140000),"MIDDLE INCOME",TBL_Employees[[#This Row],[Annual Salary]]&lt;70000,"LOW INCOME")</f>
        <v>LOW INCOME</v>
      </c>
      <c r="P527" s="3">
        <v>0.08</v>
      </c>
      <c r="Q527" s="13">
        <f>TBL_Employees[[#This Row],[Bonus %]]*TBL_Employees[[#This Row],[Annual Salary]]</f>
        <v>5434</v>
      </c>
      <c r="R527" t="s">
        <v>33</v>
      </c>
      <c r="S527" t="s">
        <v>74</v>
      </c>
      <c r="T527" s="1" t="s">
        <v>21</v>
      </c>
      <c r="U527" s="1" t="str">
        <f>IF(TBL_Employees[[#This Row],[Exit Date]]="","Employed","Resign")</f>
        <v>Employed</v>
      </c>
    </row>
    <row r="528" spans="1:21" x14ac:dyDescent="0.25">
      <c r="A528" t="s">
        <v>400</v>
      </c>
      <c r="B528" t="s">
        <v>574</v>
      </c>
      <c r="C528" t="s">
        <v>56</v>
      </c>
      <c r="D528" t="s">
        <v>27</v>
      </c>
      <c r="E528" t="s">
        <v>44</v>
      </c>
      <c r="F528" t="s">
        <v>17</v>
      </c>
      <c r="G528" t="s">
        <v>24</v>
      </c>
      <c r="H528">
        <v>48</v>
      </c>
      <c r="I528" s="1">
        <v>39091</v>
      </c>
      <c r="J528" s="9">
        <f>DAY(TBL_Employees[[#This Row],[Hire Date]])</f>
        <v>9</v>
      </c>
      <c r="K528" s="9">
        <f>MONTH(TBL_Employees[[#This Row],[Hire Date]])</f>
        <v>1</v>
      </c>
      <c r="L528" s="9" t="str">
        <f>_xlfn.SWITCH(TBL_Employees[[#This Row],[Month]],1,"JAN",2,"FEB",3,"MAR",4,"APR",5,"MAY",6,"JUN",7,"JUL",8,"AUG",9,"SEP",10,"OCT",11,"NOV",12,"DES")</f>
        <v>JAN</v>
      </c>
      <c r="M528" s="11">
        <f>YEAR(TBL_Employees[[#This Row],[Hire Date]])</f>
        <v>2007</v>
      </c>
      <c r="N528" s="2">
        <v>74546</v>
      </c>
      <c r="O528" s="2" t="str">
        <f>_xlfn.SWITCH(TRUE(),TBL_Employees[[#This Row],[Annual Salary]]&gt;140000,"HIGH INCOME",AND(TBL_Employees[[#This Row],[Annual Salary]]&gt;=70000,TBL_Employees[[#This Row],[Annual Salary]]&lt;=140000),"MIDDLE INCOME",TBL_Employees[[#This Row],[Annual Salary]]&lt;70000,"LOW INCOME")</f>
        <v>MIDDLE INCOME</v>
      </c>
      <c r="P528" s="3">
        <v>0.09</v>
      </c>
      <c r="Q528" s="13">
        <f>TBL_Employees[[#This Row],[Bonus %]]*TBL_Employees[[#This Row],[Annual Salary]]</f>
        <v>6709.1399999999994</v>
      </c>
      <c r="R528" t="s">
        <v>19</v>
      </c>
      <c r="S528" t="s">
        <v>63</v>
      </c>
      <c r="T528" s="1" t="s">
        <v>21</v>
      </c>
      <c r="U528" s="1" t="str">
        <f>IF(TBL_Employees[[#This Row],[Exit Date]]="","Employed","Resign")</f>
        <v>Employed</v>
      </c>
    </row>
    <row r="529" spans="1:21" x14ac:dyDescent="0.25">
      <c r="A529" t="s">
        <v>589</v>
      </c>
      <c r="B529" t="s">
        <v>590</v>
      </c>
      <c r="C529" t="s">
        <v>40</v>
      </c>
      <c r="D529" t="s">
        <v>27</v>
      </c>
      <c r="E529" t="s">
        <v>16</v>
      </c>
      <c r="F529" t="s">
        <v>17</v>
      </c>
      <c r="G529" t="s">
        <v>24</v>
      </c>
      <c r="H529">
        <v>29</v>
      </c>
      <c r="I529" s="1">
        <v>44052</v>
      </c>
      <c r="J529" s="9">
        <f>DAY(TBL_Employees[[#This Row],[Hire Date]])</f>
        <v>9</v>
      </c>
      <c r="K529" s="9">
        <f>MONTH(TBL_Employees[[#This Row],[Hire Date]])</f>
        <v>8</v>
      </c>
      <c r="L529" s="9" t="str">
        <f>_xlfn.SWITCH(TBL_Employees[[#This Row],[Month]],1,"JAN",2,"FEB",3,"MAR",4,"APR",5,"MAY",6,"JUN",7,"JUL",8,"AUG",9,"SEP",10,"OCT",11,"NOV",12,"DES")</f>
        <v>AUG</v>
      </c>
      <c r="M529" s="11">
        <f>YEAR(TBL_Employees[[#This Row],[Hire Date]])</f>
        <v>2020</v>
      </c>
      <c r="N529" s="2">
        <v>161203</v>
      </c>
      <c r="O529" s="2" t="str">
        <f>_xlfn.SWITCH(TRUE(),TBL_Employees[[#This Row],[Annual Salary]]&gt;140000,"HIGH INCOME",AND(TBL_Employees[[#This Row],[Annual Salary]]&gt;=70000,TBL_Employees[[#This Row],[Annual Salary]]&lt;=140000),"MIDDLE INCOME",TBL_Employees[[#This Row],[Annual Salary]]&lt;70000,"LOW INCOME")</f>
        <v>HIGH INCOME</v>
      </c>
      <c r="P529" s="3">
        <v>0.15</v>
      </c>
      <c r="Q529" s="13">
        <f>TBL_Employees[[#This Row],[Bonus %]]*TBL_Employees[[#This Row],[Annual Salary]]</f>
        <v>24180.45</v>
      </c>
      <c r="R529" t="s">
        <v>33</v>
      </c>
      <c r="S529" t="s">
        <v>34</v>
      </c>
      <c r="T529" s="1" t="s">
        <v>21</v>
      </c>
      <c r="U529" s="1" t="str">
        <f>IF(TBL_Employees[[#This Row],[Exit Date]]="","Employed","Resign")</f>
        <v>Employed</v>
      </c>
    </row>
    <row r="530" spans="1:21" x14ac:dyDescent="0.25">
      <c r="A530" t="s">
        <v>591</v>
      </c>
      <c r="B530" t="s">
        <v>592</v>
      </c>
      <c r="C530" t="s">
        <v>98</v>
      </c>
      <c r="D530" t="s">
        <v>27</v>
      </c>
      <c r="E530" t="s">
        <v>36</v>
      </c>
      <c r="F530" t="s">
        <v>17</v>
      </c>
      <c r="G530" t="s">
        <v>18</v>
      </c>
      <c r="H530">
        <v>44</v>
      </c>
      <c r="I530" s="1">
        <v>39064</v>
      </c>
      <c r="J530" s="9">
        <f>DAY(TBL_Employees[[#This Row],[Hire Date]])</f>
        <v>13</v>
      </c>
      <c r="K530" s="9">
        <f>MONTH(TBL_Employees[[#This Row],[Hire Date]])</f>
        <v>12</v>
      </c>
      <c r="L530" s="9" t="str">
        <f>_xlfn.SWITCH(TBL_Employees[[#This Row],[Month]],1,"JAN",2,"FEB",3,"MAR",4,"APR",5,"MAY",6,"JUN",7,"JUL",8,"AUG",9,"SEP",10,"OCT",11,"NOV",12,"DES")</f>
        <v>DES</v>
      </c>
      <c r="M530" s="11">
        <f>YEAR(TBL_Employees[[#This Row],[Hire Date]])</f>
        <v>2006</v>
      </c>
      <c r="N530" s="2">
        <v>74738</v>
      </c>
      <c r="O530" s="2" t="str">
        <f>_xlfn.SWITCH(TRUE(),TBL_Employees[[#This Row],[Annual Salary]]&gt;140000,"HIGH INCOME",AND(TBL_Employees[[#This Row],[Annual Salary]]&gt;=70000,TBL_Employees[[#This Row],[Annual Salary]]&lt;=140000),"MIDDLE INCOME",TBL_Employees[[#This Row],[Annual Salary]]&lt;70000,"LOW INCOME")</f>
        <v>MIDDLE INCOME</v>
      </c>
      <c r="P530" s="3">
        <v>0</v>
      </c>
      <c r="Q530" s="13">
        <f>TBL_Employees[[#This Row],[Bonus %]]*TBL_Employees[[#This Row],[Annual Salary]]</f>
        <v>0</v>
      </c>
      <c r="R530" t="s">
        <v>19</v>
      </c>
      <c r="S530" t="s">
        <v>45</v>
      </c>
      <c r="T530" s="1" t="s">
        <v>21</v>
      </c>
      <c r="U530" s="1" t="str">
        <f>IF(TBL_Employees[[#This Row],[Exit Date]]="","Employed","Resign")</f>
        <v>Employed</v>
      </c>
    </row>
    <row r="531" spans="1:21" x14ac:dyDescent="0.25">
      <c r="A531" t="s">
        <v>598</v>
      </c>
      <c r="B531" t="s">
        <v>599</v>
      </c>
      <c r="C531" t="s">
        <v>61</v>
      </c>
      <c r="D531" t="s">
        <v>27</v>
      </c>
      <c r="E531" t="s">
        <v>36</v>
      </c>
      <c r="F531" t="s">
        <v>17</v>
      </c>
      <c r="G531" t="s">
        <v>24</v>
      </c>
      <c r="H531">
        <v>49</v>
      </c>
      <c r="I531" s="1">
        <v>38825</v>
      </c>
      <c r="J531" s="9">
        <f>DAY(TBL_Employees[[#This Row],[Hire Date]])</f>
        <v>18</v>
      </c>
      <c r="K531" s="9">
        <f>MONTH(TBL_Employees[[#This Row],[Hire Date]])</f>
        <v>4</v>
      </c>
      <c r="L531" s="9" t="str">
        <f>_xlfn.SWITCH(TBL_Employees[[#This Row],[Month]],1,"JAN",2,"FEB",3,"MAR",4,"APR",5,"MAY",6,"JUN",7,"JUL",8,"AUG",9,"SEP",10,"OCT",11,"NOV",12,"DES")</f>
        <v>APR</v>
      </c>
      <c r="M531" s="11">
        <f>YEAR(TBL_Employees[[#This Row],[Hire Date]])</f>
        <v>2006</v>
      </c>
      <c r="N531" s="2">
        <v>134486</v>
      </c>
      <c r="O531" s="2" t="str">
        <f>_xlfn.SWITCH(TRUE(),TBL_Employees[[#This Row],[Annual Salary]]&gt;140000,"HIGH INCOME",AND(TBL_Employees[[#This Row],[Annual Salary]]&gt;=70000,TBL_Employees[[#This Row],[Annual Salary]]&lt;=140000),"MIDDLE INCOME",TBL_Employees[[#This Row],[Annual Salary]]&lt;70000,"LOW INCOME")</f>
        <v>MIDDLE INCOME</v>
      </c>
      <c r="P531" s="3">
        <v>0.14000000000000001</v>
      </c>
      <c r="Q531" s="13">
        <f>TBL_Employees[[#This Row],[Bonus %]]*TBL_Employees[[#This Row],[Annual Salary]]</f>
        <v>18828.04</v>
      </c>
      <c r="R531" t="s">
        <v>19</v>
      </c>
      <c r="S531" t="s">
        <v>25</v>
      </c>
      <c r="T531" s="1" t="s">
        <v>21</v>
      </c>
      <c r="U531" s="1" t="str">
        <f>IF(TBL_Employees[[#This Row],[Exit Date]]="","Employed","Resign")</f>
        <v>Employed</v>
      </c>
    </row>
    <row r="532" spans="1:21" x14ac:dyDescent="0.25">
      <c r="A532" t="s">
        <v>604</v>
      </c>
      <c r="B532" t="s">
        <v>605</v>
      </c>
      <c r="C532" t="s">
        <v>26</v>
      </c>
      <c r="D532" t="s">
        <v>27</v>
      </c>
      <c r="E532" t="s">
        <v>36</v>
      </c>
      <c r="F532" t="s">
        <v>17</v>
      </c>
      <c r="G532" t="s">
        <v>24</v>
      </c>
      <c r="H532">
        <v>55</v>
      </c>
      <c r="I532" s="1">
        <v>38573</v>
      </c>
      <c r="J532" s="9">
        <f>DAY(TBL_Employees[[#This Row],[Hire Date]])</f>
        <v>9</v>
      </c>
      <c r="K532" s="9">
        <f>MONTH(TBL_Employees[[#This Row],[Hire Date]])</f>
        <v>8</v>
      </c>
      <c r="L532" s="9" t="str">
        <f>_xlfn.SWITCH(TBL_Employees[[#This Row],[Month]],1,"JAN",2,"FEB",3,"MAR",4,"APR",5,"MAY",6,"JUN",7,"JUL",8,"AUG",9,"SEP",10,"OCT",11,"NOV",12,"DES")</f>
        <v>AUG</v>
      </c>
      <c r="M532" s="11">
        <f>YEAR(TBL_Employees[[#This Row],[Hire Date]])</f>
        <v>2005</v>
      </c>
      <c r="N532" s="2">
        <v>92771</v>
      </c>
      <c r="O532" s="2" t="str">
        <f>_xlfn.SWITCH(TRUE(),TBL_Employees[[#This Row],[Annual Salary]]&gt;140000,"HIGH INCOME",AND(TBL_Employees[[#This Row],[Annual Salary]]&gt;=70000,TBL_Employees[[#This Row],[Annual Salary]]&lt;=140000),"MIDDLE INCOME",TBL_Employees[[#This Row],[Annual Salary]]&lt;70000,"LOW INCOME")</f>
        <v>MIDDLE INCOME</v>
      </c>
      <c r="P532" s="3">
        <v>0</v>
      </c>
      <c r="Q532" s="13">
        <f>TBL_Employees[[#This Row],[Bonus %]]*TBL_Employees[[#This Row],[Annual Salary]]</f>
        <v>0</v>
      </c>
      <c r="R532" t="s">
        <v>19</v>
      </c>
      <c r="S532" t="s">
        <v>45</v>
      </c>
      <c r="T532" s="1" t="s">
        <v>21</v>
      </c>
      <c r="U532" s="1" t="str">
        <f>IF(TBL_Employees[[#This Row],[Exit Date]]="","Employed","Resign")</f>
        <v>Employed</v>
      </c>
    </row>
    <row r="533" spans="1:21" x14ac:dyDescent="0.25">
      <c r="A533" t="s">
        <v>367</v>
      </c>
      <c r="B533" t="s">
        <v>608</v>
      </c>
      <c r="C533" t="s">
        <v>38</v>
      </c>
      <c r="D533" t="s">
        <v>27</v>
      </c>
      <c r="E533" t="s">
        <v>44</v>
      </c>
      <c r="F533" t="s">
        <v>28</v>
      </c>
      <c r="G533" t="s">
        <v>47</v>
      </c>
      <c r="H533">
        <v>28</v>
      </c>
      <c r="I533" s="1">
        <v>43530</v>
      </c>
      <c r="J533" s="9">
        <f>DAY(TBL_Employees[[#This Row],[Hire Date]])</f>
        <v>6</v>
      </c>
      <c r="K533" s="9">
        <f>MONTH(TBL_Employees[[#This Row],[Hire Date]])</f>
        <v>3</v>
      </c>
      <c r="L533" s="9" t="str">
        <f>_xlfn.SWITCH(TBL_Employees[[#This Row],[Month]],1,"JAN",2,"FEB",3,"MAR",4,"APR",5,"MAY",6,"JUN",7,"JUL",8,"AUG",9,"SEP",10,"OCT",11,"NOV",12,"DES")</f>
        <v>MAR</v>
      </c>
      <c r="M533" s="11">
        <f>YEAR(TBL_Employees[[#This Row],[Hire Date]])</f>
        <v>2019</v>
      </c>
      <c r="N533" s="2">
        <v>90304</v>
      </c>
      <c r="O533" s="2" t="str">
        <f>_xlfn.SWITCH(TRUE(),TBL_Employees[[#This Row],[Annual Salary]]&gt;140000,"HIGH INCOME",AND(TBL_Employees[[#This Row],[Annual Salary]]&gt;=70000,TBL_Employees[[#This Row],[Annual Salary]]&lt;=140000),"MIDDLE INCOME",TBL_Employees[[#This Row],[Annual Salary]]&lt;70000,"LOW INCOME")</f>
        <v>MIDDLE INCOME</v>
      </c>
      <c r="P533" s="3">
        <v>0</v>
      </c>
      <c r="Q533" s="13">
        <f>TBL_Employees[[#This Row],[Bonus %]]*TBL_Employees[[#This Row],[Annual Salary]]</f>
        <v>0</v>
      </c>
      <c r="R533" t="s">
        <v>19</v>
      </c>
      <c r="S533" t="s">
        <v>20</v>
      </c>
      <c r="T533" s="1" t="s">
        <v>21</v>
      </c>
      <c r="U533" s="1" t="str">
        <f>IF(TBL_Employees[[#This Row],[Exit Date]]="","Employed","Resign")</f>
        <v>Employed</v>
      </c>
    </row>
    <row r="534" spans="1:21" x14ac:dyDescent="0.25">
      <c r="A534" t="s">
        <v>615</v>
      </c>
      <c r="B534" t="s">
        <v>616</v>
      </c>
      <c r="C534" t="s">
        <v>76</v>
      </c>
      <c r="D534" t="s">
        <v>27</v>
      </c>
      <c r="E534" t="s">
        <v>36</v>
      </c>
      <c r="F534" t="s">
        <v>17</v>
      </c>
      <c r="G534" t="s">
        <v>18</v>
      </c>
      <c r="H534">
        <v>63</v>
      </c>
      <c r="I534" s="1">
        <v>33695</v>
      </c>
      <c r="J534" s="9">
        <f>DAY(TBL_Employees[[#This Row],[Hire Date]])</f>
        <v>1</v>
      </c>
      <c r="K534" s="9">
        <f>MONTH(TBL_Employees[[#This Row],[Hire Date]])</f>
        <v>4</v>
      </c>
      <c r="L534" s="9" t="str">
        <f>_xlfn.SWITCH(TBL_Employees[[#This Row],[Month]],1,"JAN",2,"FEB",3,"MAR",4,"APR",5,"MAY",6,"JUN",7,"JUL",8,"AUG",9,"SEP",10,"OCT",11,"NOV",12,"DES")</f>
        <v>APR</v>
      </c>
      <c r="M534" s="11">
        <f>YEAR(TBL_Employees[[#This Row],[Hire Date]])</f>
        <v>1992</v>
      </c>
      <c r="N534" s="2">
        <v>53809</v>
      </c>
      <c r="O534" s="2" t="str">
        <f>_xlfn.SWITCH(TRUE(),TBL_Employees[[#This Row],[Annual Salary]]&gt;140000,"HIGH INCOME",AND(TBL_Employees[[#This Row],[Annual Salary]]&gt;=70000,TBL_Employees[[#This Row],[Annual Salary]]&lt;=140000),"MIDDLE INCOME",TBL_Employees[[#This Row],[Annual Salary]]&lt;70000,"LOW INCOME")</f>
        <v>LOW INCOME</v>
      </c>
      <c r="P534" s="3">
        <v>0</v>
      </c>
      <c r="Q534" s="13">
        <f>TBL_Employees[[#This Row],[Bonus %]]*TBL_Employees[[#This Row],[Annual Salary]]</f>
        <v>0</v>
      </c>
      <c r="R534" t="s">
        <v>19</v>
      </c>
      <c r="S534" t="s">
        <v>39</v>
      </c>
      <c r="T534" s="1" t="s">
        <v>21</v>
      </c>
      <c r="U534" s="1" t="str">
        <f>IF(TBL_Employees[[#This Row],[Exit Date]]="","Employed","Resign")</f>
        <v>Employed</v>
      </c>
    </row>
    <row r="535" spans="1:21" x14ac:dyDescent="0.25">
      <c r="A535" t="s">
        <v>104</v>
      </c>
      <c r="B535" t="s">
        <v>621</v>
      </c>
      <c r="C535" t="s">
        <v>61</v>
      </c>
      <c r="D535" t="s">
        <v>27</v>
      </c>
      <c r="E535" t="s">
        <v>36</v>
      </c>
      <c r="F535" t="s">
        <v>28</v>
      </c>
      <c r="G535" t="s">
        <v>18</v>
      </c>
      <c r="H535">
        <v>37</v>
      </c>
      <c r="I535" s="1">
        <v>41695</v>
      </c>
      <c r="J535" s="9">
        <f>DAY(TBL_Employees[[#This Row],[Hire Date]])</f>
        <v>25</v>
      </c>
      <c r="K535" s="9">
        <f>MONTH(TBL_Employees[[#This Row],[Hire Date]])</f>
        <v>2</v>
      </c>
      <c r="L535" s="9" t="str">
        <f>_xlfn.SWITCH(TBL_Employees[[#This Row],[Month]],1,"JAN",2,"FEB",3,"MAR",4,"APR",5,"MAY",6,"JUN",7,"JUL",8,"AUG",9,"SEP",10,"OCT",11,"NOV",12,"DES")</f>
        <v>FEB</v>
      </c>
      <c r="M535" s="11">
        <f>YEAR(TBL_Employees[[#This Row],[Hire Date]])</f>
        <v>2014</v>
      </c>
      <c r="N535" s="2">
        <v>128984</v>
      </c>
      <c r="O535" s="2" t="str">
        <f>_xlfn.SWITCH(TRUE(),TBL_Employees[[#This Row],[Annual Salary]]&gt;140000,"HIGH INCOME",AND(TBL_Employees[[#This Row],[Annual Salary]]&gt;=70000,TBL_Employees[[#This Row],[Annual Salary]]&lt;=140000),"MIDDLE INCOME",TBL_Employees[[#This Row],[Annual Salary]]&lt;70000,"LOW INCOME")</f>
        <v>MIDDLE INCOME</v>
      </c>
      <c r="P535" s="3">
        <v>0.12</v>
      </c>
      <c r="Q535" s="13">
        <f>TBL_Employees[[#This Row],[Bonus %]]*TBL_Employees[[#This Row],[Annual Salary]]</f>
        <v>15478.08</v>
      </c>
      <c r="R535" t="s">
        <v>19</v>
      </c>
      <c r="S535" t="s">
        <v>45</v>
      </c>
      <c r="T535" s="1">
        <v>44317</v>
      </c>
      <c r="U535" s="1" t="str">
        <f>IF(TBL_Employees[[#This Row],[Exit Date]]="","Employed","Resign")</f>
        <v>Resign</v>
      </c>
    </row>
    <row r="536" spans="1:21" x14ac:dyDescent="0.25">
      <c r="A536" t="s">
        <v>629</v>
      </c>
      <c r="B536" t="s">
        <v>630</v>
      </c>
      <c r="C536" t="s">
        <v>26</v>
      </c>
      <c r="D536" t="s">
        <v>27</v>
      </c>
      <c r="E536" t="s">
        <v>36</v>
      </c>
      <c r="F536" t="s">
        <v>28</v>
      </c>
      <c r="G536" t="s">
        <v>18</v>
      </c>
      <c r="H536">
        <v>40</v>
      </c>
      <c r="I536" s="1">
        <v>40565</v>
      </c>
      <c r="J536" s="9">
        <f>DAY(TBL_Employees[[#This Row],[Hire Date]])</f>
        <v>22</v>
      </c>
      <c r="K536" s="9">
        <f>MONTH(TBL_Employees[[#This Row],[Hire Date]])</f>
        <v>1</v>
      </c>
      <c r="L536" s="9" t="str">
        <f>_xlfn.SWITCH(TBL_Employees[[#This Row],[Month]],1,"JAN",2,"FEB",3,"MAR",4,"APR",5,"MAY",6,"JUN",7,"JUL",8,"AUG",9,"SEP",10,"OCT",11,"NOV",12,"DES")</f>
        <v>JAN</v>
      </c>
      <c r="M536" s="11">
        <f>YEAR(TBL_Employees[[#This Row],[Hire Date]])</f>
        <v>2011</v>
      </c>
      <c r="N536" s="2">
        <v>97339</v>
      </c>
      <c r="O536" s="2" t="str">
        <f>_xlfn.SWITCH(TRUE(),TBL_Employees[[#This Row],[Annual Salary]]&gt;140000,"HIGH INCOME",AND(TBL_Employees[[#This Row],[Annual Salary]]&gt;=70000,TBL_Employees[[#This Row],[Annual Salary]]&lt;=140000),"MIDDLE INCOME",TBL_Employees[[#This Row],[Annual Salary]]&lt;70000,"LOW INCOME")</f>
        <v>MIDDLE INCOME</v>
      </c>
      <c r="P536" s="3">
        <v>0</v>
      </c>
      <c r="Q536" s="13">
        <f>TBL_Employees[[#This Row],[Bonus %]]*TBL_Employees[[#This Row],[Annual Salary]]</f>
        <v>0</v>
      </c>
      <c r="R536" t="s">
        <v>19</v>
      </c>
      <c r="S536" t="s">
        <v>25</v>
      </c>
      <c r="T536" s="1" t="s">
        <v>21</v>
      </c>
      <c r="U536" s="1" t="str">
        <f>IF(TBL_Employees[[#This Row],[Exit Date]]="","Employed","Resign")</f>
        <v>Employed</v>
      </c>
    </row>
    <row r="537" spans="1:21" x14ac:dyDescent="0.25">
      <c r="A537" t="s">
        <v>283</v>
      </c>
      <c r="B537" t="s">
        <v>643</v>
      </c>
      <c r="C537" t="s">
        <v>35</v>
      </c>
      <c r="D537" t="s">
        <v>27</v>
      </c>
      <c r="E537" t="s">
        <v>44</v>
      </c>
      <c r="F537" t="s">
        <v>28</v>
      </c>
      <c r="G537" t="s">
        <v>24</v>
      </c>
      <c r="H537">
        <v>45</v>
      </c>
      <c r="I537" s="1">
        <v>38613</v>
      </c>
      <c r="J537" s="9">
        <f>DAY(TBL_Employees[[#This Row],[Hire Date]])</f>
        <v>18</v>
      </c>
      <c r="K537" s="9">
        <f>MONTH(TBL_Employees[[#This Row],[Hire Date]])</f>
        <v>9</v>
      </c>
      <c r="L537" s="9" t="str">
        <f>_xlfn.SWITCH(TBL_Employees[[#This Row],[Month]],1,"JAN",2,"FEB",3,"MAR",4,"APR",5,"MAY",6,"JUN",7,"JUL",8,"AUG",9,"SEP",10,"OCT",11,"NOV",12,"DES")</f>
        <v>SEP</v>
      </c>
      <c r="M537" s="11">
        <f>YEAR(TBL_Employees[[#This Row],[Hire Date]])</f>
        <v>2005</v>
      </c>
      <c r="N537" s="2">
        <v>67686</v>
      </c>
      <c r="O537" s="2" t="str">
        <f>_xlfn.SWITCH(TRUE(),TBL_Employees[[#This Row],[Annual Salary]]&gt;140000,"HIGH INCOME",AND(TBL_Employees[[#This Row],[Annual Salary]]&gt;=70000,TBL_Employees[[#This Row],[Annual Salary]]&lt;=140000),"MIDDLE INCOME",TBL_Employees[[#This Row],[Annual Salary]]&lt;70000,"LOW INCOME")</f>
        <v>LOW INCOME</v>
      </c>
      <c r="P537" s="3">
        <v>0</v>
      </c>
      <c r="Q537" s="13">
        <f>TBL_Employees[[#This Row],[Bonus %]]*TBL_Employees[[#This Row],[Annual Salary]]</f>
        <v>0</v>
      </c>
      <c r="R537" t="s">
        <v>33</v>
      </c>
      <c r="S537" t="s">
        <v>60</v>
      </c>
      <c r="T537" s="1" t="s">
        <v>21</v>
      </c>
      <c r="U537" s="1" t="str">
        <f>IF(TBL_Employees[[#This Row],[Exit Date]]="","Employed","Resign")</f>
        <v>Employed</v>
      </c>
    </row>
    <row r="538" spans="1:21" x14ac:dyDescent="0.25">
      <c r="A538" t="s">
        <v>230</v>
      </c>
      <c r="B538" t="s">
        <v>644</v>
      </c>
      <c r="C538" t="s">
        <v>55</v>
      </c>
      <c r="D538" t="s">
        <v>27</v>
      </c>
      <c r="E538" t="s">
        <v>16</v>
      </c>
      <c r="F538" t="s">
        <v>28</v>
      </c>
      <c r="G538" t="s">
        <v>51</v>
      </c>
      <c r="H538">
        <v>51</v>
      </c>
      <c r="I538" s="1">
        <v>39553</v>
      </c>
      <c r="J538" s="9">
        <f>DAY(TBL_Employees[[#This Row],[Hire Date]])</f>
        <v>15</v>
      </c>
      <c r="K538" s="9">
        <f>MONTH(TBL_Employees[[#This Row],[Hire Date]])</f>
        <v>4</v>
      </c>
      <c r="L538" s="9" t="str">
        <f>_xlfn.SWITCH(TBL_Employees[[#This Row],[Month]],1,"JAN",2,"FEB",3,"MAR",4,"APR",5,"MAY",6,"JUN",7,"JUL",8,"AUG",9,"SEP",10,"OCT",11,"NOV",12,"DES")</f>
        <v>APR</v>
      </c>
      <c r="M538" s="11">
        <f>YEAR(TBL_Employees[[#This Row],[Hire Date]])</f>
        <v>2008</v>
      </c>
      <c r="N538" s="2">
        <v>86431</v>
      </c>
      <c r="O538" s="2" t="str">
        <f>_xlfn.SWITCH(TRUE(),TBL_Employees[[#This Row],[Annual Salary]]&gt;140000,"HIGH INCOME",AND(TBL_Employees[[#This Row],[Annual Salary]]&gt;=70000,TBL_Employees[[#This Row],[Annual Salary]]&lt;=140000),"MIDDLE INCOME",TBL_Employees[[#This Row],[Annual Salary]]&lt;70000,"LOW INCOME")</f>
        <v>MIDDLE INCOME</v>
      </c>
      <c r="P538" s="3">
        <v>0</v>
      </c>
      <c r="Q538" s="13">
        <f>TBL_Employees[[#This Row],[Bonus %]]*TBL_Employees[[#This Row],[Annual Salary]]</f>
        <v>0</v>
      </c>
      <c r="R538" t="s">
        <v>19</v>
      </c>
      <c r="S538" t="s">
        <v>29</v>
      </c>
      <c r="T538" s="1" t="s">
        <v>21</v>
      </c>
      <c r="U538" s="1" t="str">
        <f>IF(TBL_Employees[[#This Row],[Exit Date]]="","Employed","Resign")</f>
        <v>Employed</v>
      </c>
    </row>
    <row r="539" spans="1:21" x14ac:dyDescent="0.25">
      <c r="A539" t="s">
        <v>391</v>
      </c>
      <c r="B539" t="s">
        <v>650</v>
      </c>
      <c r="C539" t="s">
        <v>88</v>
      </c>
      <c r="D539" t="s">
        <v>27</v>
      </c>
      <c r="E539" t="s">
        <v>16</v>
      </c>
      <c r="F539" t="s">
        <v>28</v>
      </c>
      <c r="G539" t="s">
        <v>24</v>
      </c>
      <c r="H539">
        <v>54</v>
      </c>
      <c r="I539" s="1">
        <v>41468</v>
      </c>
      <c r="J539" s="9">
        <f>DAY(TBL_Employees[[#This Row],[Hire Date]])</f>
        <v>13</v>
      </c>
      <c r="K539" s="9">
        <f>MONTH(TBL_Employees[[#This Row],[Hire Date]])</f>
        <v>7</v>
      </c>
      <c r="L539" s="9" t="str">
        <f>_xlfn.SWITCH(TBL_Employees[[#This Row],[Month]],1,"JAN",2,"FEB",3,"MAR",4,"APR",5,"MAY",6,"JUN",7,"JUL",8,"AUG",9,"SEP",10,"OCT",11,"NOV",12,"DES")</f>
        <v>JUL</v>
      </c>
      <c r="M539" s="11">
        <f>YEAR(TBL_Employees[[#This Row],[Hire Date]])</f>
        <v>2013</v>
      </c>
      <c r="N539" s="2">
        <v>83639</v>
      </c>
      <c r="O539" s="2" t="str">
        <f>_xlfn.SWITCH(TRUE(),TBL_Employees[[#This Row],[Annual Salary]]&gt;140000,"HIGH INCOME",AND(TBL_Employees[[#This Row],[Annual Salary]]&gt;=70000,TBL_Employees[[#This Row],[Annual Salary]]&lt;=140000),"MIDDLE INCOME",TBL_Employees[[#This Row],[Annual Salary]]&lt;70000,"LOW INCOME")</f>
        <v>MIDDLE INCOME</v>
      </c>
      <c r="P539" s="3">
        <v>0</v>
      </c>
      <c r="Q539" s="13">
        <f>TBL_Employees[[#This Row],[Bonus %]]*TBL_Employees[[#This Row],[Annual Salary]]</f>
        <v>0</v>
      </c>
      <c r="R539" t="s">
        <v>33</v>
      </c>
      <c r="S539" t="s">
        <v>60</v>
      </c>
      <c r="T539" s="1" t="s">
        <v>21</v>
      </c>
      <c r="U539" s="1" t="str">
        <f>IF(TBL_Employees[[#This Row],[Exit Date]]="","Employed","Resign")</f>
        <v>Employed</v>
      </c>
    </row>
    <row r="540" spans="1:21" x14ac:dyDescent="0.25">
      <c r="A540" t="s">
        <v>651</v>
      </c>
      <c r="B540" t="s">
        <v>652</v>
      </c>
      <c r="C540" t="s">
        <v>71</v>
      </c>
      <c r="D540" t="s">
        <v>27</v>
      </c>
      <c r="E540" t="s">
        <v>16</v>
      </c>
      <c r="F540" t="s">
        <v>17</v>
      </c>
      <c r="G540" t="s">
        <v>18</v>
      </c>
      <c r="H540">
        <v>54</v>
      </c>
      <c r="I540" s="1">
        <v>35933</v>
      </c>
      <c r="J540" s="9">
        <f>DAY(TBL_Employees[[#This Row],[Hire Date]])</f>
        <v>18</v>
      </c>
      <c r="K540" s="9">
        <f>MONTH(TBL_Employees[[#This Row],[Hire Date]])</f>
        <v>5</v>
      </c>
      <c r="L540" s="9" t="str">
        <f>_xlfn.SWITCH(TBL_Employees[[#This Row],[Month]],1,"JAN",2,"FEB",3,"MAR",4,"APR",5,"MAY",6,"JUN",7,"JUL",8,"AUG",9,"SEP",10,"OCT",11,"NOV",12,"DES")</f>
        <v>MAY</v>
      </c>
      <c r="M540" s="11">
        <f>YEAR(TBL_Employees[[#This Row],[Hire Date]])</f>
        <v>1998</v>
      </c>
      <c r="N540" s="2">
        <v>68268</v>
      </c>
      <c r="O540" s="2" t="str">
        <f>_xlfn.SWITCH(TRUE(),TBL_Employees[[#This Row],[Annual Salary]]&gt;140000,"HIGH INCOME",AND(TBL_Employees[[#This Row],[Annual Salary]]&gt;=70000,TBL_Employees[[#This Row],[Annual Salary]]&lt;=140000),"MIDDLE INCOME",TBL_Employees[[#This Row],[Annual Salary]]&lt;70000,"LOW INCOME")</f>
        <v>LOW INCOME</v>
      </c>
      <c r="P540" s="3">
        <v>0</v>
      </c>
      <c r="Q540" s="13">
        <f>TBL_Employees[[#This Row],[Bonus %]]*TBL_Employees[[#This Row],[Annual Salary]]</f>
        <v>0</v>
      </c>
      <c r="R540" t="s">
        <v>19</v>
      </c>
      <c r="S540" t="s">
        <v>39</v>
      </c>
      <c r="T540" s="1" t="s">
        <v>21</v>
      </c>
      <c r="U540" s="1" t="str">
        <f>IF(TBL_Employees[[#This Row],[Exit Date]]="","Employed","Resign")</f>
        <v>Employed</v>
      </c>
    </row>
    <row r="541" spans="1:21" x14ac:dyDescent="0.25">
      <c r="A541" t="s">
        <v>245</v>
      </c>
      <c r="B541" t="s">
        <v>658</v>
      </c>
      <c r="C541" t="s">
        <v>26</v>
      </c>
      <c r="D541" t="s">
        <v>27</v>
      </c>
      <c r="E541" t="s">
        <v>36</v>
      </c>
      <c r="F541" t="s">
        <v>17</v>
      </c>
      <c r="G541" t="s">
        <v>24</v>
      </c>
      <c r="H541">
        <v>62</v>
      </c>
      <c r="I541" s="1">
        <v>39887</v>
      </c>
      <c r="J541" s="9">
        <f>DAY(TBL_Employees[[#This Row],[Hire Date]])</f>
        <v>15</v>
      </c>
      <c r="K541" s="9">
        <f>MONTH(TBL_Employees[[#This Row],[Hire Date]])</f>
        <v>3</v>
      </c>
      <c r="L541" s="9" t="str">
        <f>_xlfn.SWITCH(TBL_Employees[[#This Row],[Month]],1,"JAN",2,"FEB",3,"MAR",4,"APR",5,"MAY",6,"JUN",7,"JUL",8,"AUG",9,"SEP",10,"OCT",11,"NOV",12,"DES")</f>
        <v>MAR</v>
      </c>
      <c r="M541" s="11">
        <f>YEAR(TBL_Employees[[#This Row],[Hire Date]])</f>
        <v>2009</v>
      </c>
      <c r="N541" s="2">
        <v>82839</v>
      </c>
      <c r="O541" s="2" t="str">
        <f>_xlfn.SWITCH(TRUE(),TBL_Employees[[#This Row],[Annual Salary]]&gt;140000,"HIGH INCOME",AND(TBL_Employees[[#This Row],[Annual Salary]]&gt;=70000,TBL_Employees[[#This Row],[Annual Salary]]&lt;=140000),"MIDDLE INCOME",TBL_Employees[[#This Row],[Annual Salary]]&lt;70000,"LOW INCOME")</f>
        <v>MIDDLE INCOME</v>
      </c>
      <c r="P541" s="3">
        <v>0</v>
      </c>
      <c r="Q541" s="13">
        <f>TBL_Employees[[#This Row],[Bonus %]]*TBL_Employees[[#This Row],[Annual Salary]]</f>
        <v>0</v>
      </c>
      <c r="R541" t="s">
        <v>19</v>
      </c>
      <c r="S541" t="s">
        <v>45</v>
      </c>
      <c r="T541" s="1" t="s">
        <v>21</v>
      </c>
      <c r="U541" s="1" t="str">
        <f>IF(TBL_Employees[[#This Row],[Exit Date]]="","Employed","Resign")</f>
        <v>Employed</v>
      </c>
    </row>
    <row r="542" spans="1:21" x14ac:dyDescent="0.25">
      <c r="A542" t="s">
        <v>659</v>
      </c>
      <c r="B542" t="s">
        <v>660</v>
      </c>
      <c r="C542" t="s">
        <v>71</v>
      </c>
      <c r="D542" t="s">
        <v>27</v>
      </c>
      <c r="E542" t="s">
        <v>44</v>
      </c>
      <c r="F542" t="s">
        <v>17</v>
      </c>
      <c r="G542" t="s">
        <v>18</v>
      </c>
      <c r="H542">
        <v>28</v>
      </c>
      <c r="I542" s="1">
        <v>44477</v>
      </c>
      <c r="J542" s="9">
        <f>DAY(TBL_Employees[[#This Row],[Hire Date]])</f>
        <v>8</v>
      </c>
      <c r="K542" s="9">
        <f>MONTH(TBL_Employees[[#This Row],[Hire Date]])</f>
        <v>10</v>
      </c>
      <c r="L542" s="9" t="str">
        <f>_xlfn.SWITCH(TBL_Employees[[#This Row],[Month]],1,"JAN",2,"FEB",3,"MAR",4,"APR",5,"MAY",6,"JUN",7,"JUL",8,"AUG",9,"SEP",10,"OCT",11,"NOV",12,"DES")</f>
        <v>OCT</v>
      </c>
      <c r="M542" s="11">
        <f>YEAR(TBL_Employees[[#This Row],[Hire Date]])</f>
        <v>2021</v>
      </c>
      <c r="N542" s="2">
        <v>64475</v>
      </c>
      <c r="O542" s="2" t="str">
        <f>_xlfn.SWITCH(TRUE(),TBL_Employees[[#This Row],[Annual Salary]]&gt;140000,"HIGH INCOME",AND(TBL_Employees[[#This Row],[Annual Salary]]&gt;=70000,TBL_Employees[[#This Row],[Annual Salary]]&lt;=140000),"MIDDLE INCOME",TBL_Employees[[#This Row],[Annual Salary]]&lt;70000,"LOW INCOME")</f>
        <v>LOW INCOME</v>
      </c>
      <c r="P542" s="3">
        <v>0</v>
      </c>
      <c r="Q542" s="13">
        <f>TBL_Employees[[#This Row],[Bonus %]]*TBL_Employees[[#This Row],[Annual Salary]]</f>
        <v>0</v>
      </c>
      <c r="R542" t="s">
        <v>19</v>
      </c>
      <c r="S542" t="s">
        <v>39</v>
      </c>
      <c r="T542" s="1" t="s">
        <v>21</v>
      </c>
      <c r="U542" s="1" t="str">
        <f>IF(TBL_Employees[[#This Row],[Exit Date]]="","Employed","Resign")</f>
        <v>Employed</v>
      </c>
    </row>
    <row r="543" spans="1:21" x14ac:dyDescent="0.25">
      <c r="A543" t="s">
        <v>661</v>
      </c>
      <c r="B543" t="s">
        <v>662</v>
      </c>
      <c r="C543" t="s">
        <v>71</v>
      </c>
      <c r="D543" t="s">
        <v>27</v>
      </c>
      <c r="E543" t="s">
        <v>36</v>
      </c>
      <c r="F543" t="s">
        <v>28</v>
      </c>
      <c r="G543" t="s">
        <v>24</v>
      </c>
      <c r="H543">
        <v>33</v>
      </c>
      <c r="I543" s="1">
        <v>44036</v>
      </c>
      <c r="J543" s="9">
        <f>DAY(TBL_Employees[[#This Row],[Hire Date]])</f>
        <v>24</v>
      </c>
      <c r="K543" s="9">
        <f>MONTH(TBL_Employees[[#This Row],[Hire Date]])</f>
        <v>7</v>
      </c>
      <c r="L543" s="9" t="str">
        <f>_xlfn.SWITCH(TBL_Employees[[#This Row],[Month]],1,"JAN",2,"FEB",3,"MAR",4,"APR",5,"MAY",6,"JUN",7,"JUL",8,"AUG",9,"SEP",10,"OCT",11,"NOV",12,"DES")</f>
        <v>JUL</v>
      </c>
      <c r="M543" s="11">
        <f>YEAR(TBL_Employees[[#This Row],[Hire Date]])</f>
        <v>2020</v>
      </c>
      <c r="N543" s="2">
        <v>69453</v>
      </c>
      <c r="O543" s="2" t="str">
        <f>_xlfn.SWITCH(TRUE(),TBL_Employees[[#This Row],[Annual Salary]]&gt;140000,"HIGH INCOME",AND(TBL_Employees[[#This Row],[Annual Salary]]&gt;=70000,TBL_Employees[[#This Row],[Annual Salary]]&lt;=140000),"MIDDLE INCOME",TBL_Employees[[#This Row],[Annual Salary]]&lt;70000,"LOW INCOME")</f>
        <v>LOW INCOME</v>
      </c>
      <c r="P543" s="3">
        <v>0</v>
      </c>
      <c r="Q543" s="13">
        <f>TBL_Employees[[#This Row],[Bonus %]]*TBL_Employees[[#This Row],[Annual Salary]]</f>
        <v>0</v>
      </c>
      <c r="R543" t="s">
        <v>33</v>
      </c>
      <c r="S543" t="s">
        <v>34</v>
      </c>
      <c r="T543" s="1" t="s">
        <v>21</v>
      </c>
      <c r="U543" s="1" t="str">
        <f>IF(TBL_Employees[[#This Row],[Exit Date]]="","Employed","Resign")</f>
        <v>Employed</v>
      </c>
    </row>
    <row r="544" spans="1:21" x14ac:dyDescent="0.25">
      <c r="A544" t="s">
        <v>663</v>
      </c>
      <c r="B544" t="s">
        <v>664</v>
      </c>
      <c r="C544" t="s">
        <v>62</v>
      </c>
      <c r="D544" t="s">
        <v>27</v>
      </c>
      <c r="E544" t="s">
        <v>32</v>
      </c>
      <c r="F544" t="s">
        <v>28</v>
      </c>
      <c r="G544" t="s">
        <v>18</v>
      </c>
      <c r="H544">
        <v>32</v>
      </c>
      <c r="I544" s="1">
        <v>41642</v>
      </c>
      <c r="J544" s="9">
        <f>DAY(TBL_Employees[[#This Row],[Hire Date]])</f>
        <v>3</v>
      </c>
      <c r="K544" s="9">
        <f>MONTH(TBL_Employees[[#This Row],[Hire Date]])</f>
        <v>1</v>
      </c>
      <c r="L544" s="9" t="str">
        <f>_xlfn.SWITCH(TBL_Employees[[#This Row],[Month]],1,"JAN",2,"FEB",3,"MAR",4,"APR",5,"MAY",6,"JUN",7,"JUL",8,"AUG",9,"SEP",10,"OCT",11,"NOV",12,"DES")</f>
        <v>JAN</v>
      </c>
      <c r="M544" s="11">
        <f>YEAR(TBL_Employees[[#This Row],[Hire Date]])</f>
        <v>2014</v>
      </c>
      <c r="N544" s="2">
        <v>127148</v>
      </c>
      <c r="O544" s="2" t="str">
        <f>_xlfn.SWITCH(TRUE(),TBL_Employees[[#This Row],[Annual Salary]]&gt;140000,"HIGH INCOME",AND(TBL_Employees[[#This Row],[Annual Salary]]&gt;=70000,TBL_Employees[[#This Row],[Annual Salary]]&lt;=140000),"MIDDLE INCOME",TBL_Employees[[#This Row],[Annual Salary]]&lt;70000,"LOW INCOME")</f>
        <v>MIDDLE INCOME</v>
      </c>
      <c r="P544" s="3">
        <v>0.1</v>
      </c>
      <c r="Q544" s="13">
        <f>TBL_Employees[[#This Row],[Bonus %]]*TBL_Employees[[#This Row],[Annual Salary]]</f>
        <v>12714.800000000001</v>
      </c>
      <c r="R544" t="s">
        <v>19</v>
      </c>
      <c r="S544" t="s">
        <v>45</v>
      </c>
      <c r="T544" s="1" t="s">
        <v>21</v>
      </c>
      <c r="U544" s="1" t="str">
        <f>IF(TBL_Employees[[#This Row],[Exit Date]]="","Employed","Resign")</f>
        <v>Employed</v>
      </c>
    </row>
    <row r="545" spans="1:21" x14ac:dyDescent="0.25">
      <c r="A545" t="s">
        <v>674</v>
      </c>
      <c r="B545" t="s">
        <v>675</v>
      </c>
      <c r="C545" t="s">
        <v>26</v>
      </c>
      <c r="D545" t="s">
        <v>27</v>
      </c>
      <c r="E545" t="s">
        <v>36</v>
      </c>
      <c r="F545" t="s">
        <v>28</v>
      </c>
      <c r="G545" t="s">
        <v>51</v>
      </c>
      <c r="H545">
        <v>47</v>
      </c>
      <c r="I545" s="1">
        <v>36233</v>
      </c>
      <c r="J545" s="9">
        <f>DAY(TBL_Employees[[#This Row],[Hire Date]])</f>
        <v>14</v>
      </c>
      <c r="K545" s="9">
        <f>MONTH(TBL_Employees[[#This Row],[Hire Date]])</f>
        <v>3</v>
      </c>
      <c r="L545" s="9" t="str">
        <f>_xlfn.SWITCH(TBL_Employees[[#This Row],[Month]],1,"JAN",2,"FEB",3,"MAR",4,"APR",5,"MAY",6,"JUN",7,"JUL",8,"AUG",9,"SEP",10,"OCT",11,"NOV",12,"DES")</f>
        <v>MAR</v>
      </c>
      <c r="M545" s="11">
        <f>YEAR(TBL_Employees[[#This Row],[Hire Date]])</f>
        <v>1999</v>
      </c>
      <c r="N545" s="2">
        <v>92897</v>
      </c>
      <c r="O545" s="2" t="str">
        <f>_xlfn.SWITCH(TRUE(),TBL_Employees[[#This Row],[Annual Salary]]&gt;140000,"HIGH INCOME",AND(TBL_Employees[[#This Row],[Annual Salary]]&gt;=70000,TBL_Employees[[#This Row],[Annual Salary]]&lt;=140000),"MIDDLE INCOME",TBL_Employees[[#This Row],[Annual Salary]]&lt;70000,"LOW INCOME")</f>
        <v>MIDDLE INCOME</v>
      </c>
      <c r="P545" s="3">
        <v>0</v>
      </c>
      <c r="Q545" s="13">
        <f>TBL_Employees[[#This Row],[Bonus %]]*TBL_Employees[[#This Row],[Annual Salary]]</f>
        <v>0</v>
      </c>
      <c r="R545" t="s">
        <v>52</v>
      </c>
      <c r="S545" t="s">
        <v>53</v>
      </c>
      <c r="T545" s="1" t="s">
        <v>21</v>
      </c>
      <c r="U545" s="1" t="str">
        <f>IF(TBL_Employees[[#This Row],[Exit Date]]="","Employed","Resign")</f>
        <v>Employed</v>
      </c>
    </row>
    <row r="546" spans="1:21" x14ac:dyDescent="0.25">
      <c r="A546" t="s">
        <v>685</v>
      </c>
      <c r="B546" t="s">
        <v>686</v>
      </c>
      <c r="C546" t="s">
        <v>55</v>
      </c>
      <c r="D546" t="s">
        <v>27</v>
      </c>
      <c r="E546" t="s">
        <v>16</v>
      </c>
      <c r="F546" t="s">
        <v>28</v>
      </c>
      <c r="G546" t="s">
        <v>24</v>
      </c>
      <c r="H546">
        <v>46</v>
      </c>
      <c r="I546" s="1">
        <v>44495</v>
      </c>
      <c r="J546" s="9">
        <f>DAY(TBL_Employees[[#This Row],[Hire Date]])</f>
        <v>26</v>
      </c>
      <c r="K546" s="9">
        <f>MONTH(TBL_Employees[[#This Row],[Hire Date]])</f>
        <v>10</v>
      </c>
      <c r="L546" s="9" t="str">
        <f>_xlfn.SWITCH(TBL_Employees[[#This Row],[Month]],1,"JAN",2,"FEB",3,"MAR",4,"APR",5,"MAY",6,"JUN",7,"JUL",8,"AUG",9,"SEP",10,"OCT",11,"NOV",12,"DES")</f>
        <v>OCT</v>
      </c>
      <c r="M546" s="11">
        <f>YEAR(TBL_Employees[[#This Row],[Hire Date]])</f>
        <v>2021</v>
      </c>
      <c r="N546" s="2">
        <v>94790</v>
      </c>
      <c r="O546" s="2" t="str">
        <f>_xlfn.SWITCH(TRUE(),TBL_Employees[[#This Row],[Annual Salary]]&gt;140000,"HIGH INCOME",AND(TBL_Employees[[#This Row],[Annual Salary]]&gt;=70000,TBL_Employees[[#This Row],[Annual Salary]]&lt;=140000),"MIDDLE INCOME",TBL_Employees[[#This Row],[Annual Salary]]&lt;70000,"LOW INCOME")</f>
        <v>MIDDLE INCOME</v>
      </c>
      <c r="P546" s="3">
        <v>0</v>
      </c>
      <c r="Q546" s="13">
        <f>TBL_Employees[[#This Row],[Bonus %]]*TBL_Employees[[#This Row],[Annual Salary]]</f>
        <v>0</v>
      </c>
      <c r="R546" t="s">
        <v>33</v>
      </c>
      <c r="S546" t="s">
        <v>80</v>
      </c>
      <c r="T546" s="1" t="s">
        <v>21</v>
      </c>
      <c r="U546" s="1" t="str">
        <f>IF(TBL_Employees[[#This Row],[Exit Date]]="","Employed","Resign")</f>
        <v>Employed</v>
      </c>
    </row>
    <row r="547" spans="1:21" x14ac:dyDescent="0.25">
      <c r="A547" t="s">
        <v>689</v>
      </c>
      <c r="B547" t="s">
        <v>690</v>
      </c>
      <c r="C547" t="s">
        <v>62</v>
      </c>
      <c r="D547" t="s">
        <v>27</v>
      </c>
      <c r="E547" t="s">
        <v>44</v>
      </c>
      <c r="F547" t="s">
        <v>28</v>
      </c>
      <c r="G547" t="s">
        <v>51</v>
      </c>
      <c r="H547">
        <v>53</v>
      </c>
      <c r="I547" s="1">
        <v>39021</v>
      </c>
      <c r="J547" s="9">
        <f>DAY(TBL_Employees[[#This Row],[Hire Date]])</f>
        <v>31</v>
      </c>
      <c r="K547" s="9">
        <f>MONTH(TBL_Employees[[#This Row],[Hire Date]])</f>
        <v>10</v>
      </c>
      <c r="L547" s="9" t="str">
        <f>_xlfn.SWITCH(TBL_Employees[[#This Row],[Month]],1,"JAN",2,"FEB",3,"MAR",4,"APR",5,"MAY",6,"JUN",7,"JUL",8,"AUG",9,"SEP",10,"OCT",11,"NOV",12,"DES")</f>
        <v>OCT</v>
      </c>
      <c r="M547" s="11">
        <f>YEAR(TBL_Employees[[#This Row],[Hire Date]])</f>
        <v>2006</v>
      </c>
      <c r="N547" s="2">
        <v>120128</v>
      </c>
      <c r="O547" s="2" t="str">
        <f>_xlfn.SWITCH(TRUE(),TBL_Employees[[#This Row],[Annual Salary]]&gt;140000,"HIGH INCOME",AND(TBL_Employees[[#This Row],[Annual Salary]]&gt;=70000,TBL_Employees[[#This Row],[Annual Salary]]&lt;=140000),"MIDDLE INCOME",TBL_Employees[[#This Row],[Annual Salary]]&lt;70000,"LOW INCOME")</f>
        <v>MIDDLE INCOME</v>
      </c>
      <c r="P547" s="3">
        <v>0.1</v>
      </c>
      <c r="Q547" s="13">
        <f>TBL_Employees[[#This Row],[Bonus %]]*TBL_Employees[[#This Row],[Annual Salary]]</f>
        <v>12012.800000000001</v>
      </c>
      <c r="R547" t="s">
        <v>19</v>
      </c>
      <c r="S547" t="s">
        <v>25</v>
      </c>
      <c r="T547" s="1" t="s">
        <v>21</v>
      </c>
      <c r="U547" s="1" t="str">
        <f>IF(TBL_Employees[[#This Row],[Exit Date]]="","Employed","Resign")</f>
        <v>Employed</v>
      </c>
    </row>
    <row r="548" spans="1:21" x14ac:dyDescent="0.25">
      <c r="A548" t="s">
        <v>699</v>
      </c>
      <c r="B548" t="s">
        <v>700</v>
      </c>
      <c r="C548" t="s">
        <v>73</v>
      </c>
      <c r="D548" t="s">
        <v>27</v>
      </c>
      <c r="E548" t="s">
        <v>36</v>
      </c>
      <c r="F548" t="s">
        <v>17</v>
      </c>
      <c r="G548" t="s">
        <v>18</v>
      </c>
      <c r="H548">
        <v>54</v>
      </c>
      <c r="I548" s="1">
        <v>42731</v>
      </c>
      <c r="J548" s="9">
        <f>DAY(TBL_Employees[[#This Row],[Hire Date]])</f>
        <v>27</v>
      </c>
      <c r="K548" s="9">
        <f>MONTH(TBL_Employees[[#This Row],[Hire Date]])</f>
        <v>12</v>
      </c>
      <c r="L548" s="9" t="str">
        <f>_xlfn.SWITCH(TBL_Employees[[#This Row],[Month]],1,"JAN",2,"FEB",3,"MAR",4,"APR",5,"MAY",6,"JUN",7,"JUL",8,"AUG",9,"SEP",10,"OCT",11,"NOV",12,"DES")</f>
        <v>DES</v>
      </c>
      <c r="M548" s="11">
        <f>YEAR(TBL_Employees[[#This Row],[Hire Date]])</f>
        <v>2016</v>
      </c>
      <c r="N548" s="2">
        <v>41673</v>
      </c>
      <c r="O548" s="2" t="str">
        <f>_xlfn.SWITCH(TRUE(),TBL_Employees[[#This Row],[Annual Salary]]&gt;140000,"HIGH INCOME",AND(TBL_Employees[[#This Row],[Annual Salary]]&gt;=70000,TBL_Employees[[#This Row],[Annual Salary]]&lt;=140000),"MIDDLE INCOME",TBL_Employees[[#This Row],[Annual Salary]]&lt;70000,"LOW INCOME")</f>
        <v>LOW INCOME</v>
      </c>
      <c r="P548" s="3">
        <v>0</v>
      </c>
      <c r="Q548" s="13">
        <f>TBL_Employees[[#This Row],[Bonus %]]*TBL_Employees[[#This Row],[Annual Salary]]</f>
        <v>0</v>
      </c>
      <c r="R548" t="s">
        <v>19</v>
      </c>
      <c r="S548" t="s">
        <v>45</v>
      </c>
      <c r="T548" s="1" t="s">
        <v>21</v>
      </c>
      <c r="U548" s="1" t="str">
        <f>IF(TBL_Employees[[#This Row],[Exit Date]]="","Employed","Resign")</f>
        <v>Employed</v>
      </c>
    </row>
    <row r="549" spans="1:21" x14ac:dyDescent="0.25">
      <c r="A549" t="s">
        <v>704</v>
      </c>
      <c r="B549" t="s">
        <v>705</v>
      </c>
      <c r="C549" t="s">
        <v>35</v>
      </c>
      <c r="D549" t="s">
        <v>27</v>
      </c>
      <c r="E549" t="s">
        <v>36</v>
      </c>
      <c r="F549" t="s">
        <v>17</v>
      </c>
      <c r="G549" t="s">
        <v>24</v>
      </c>
      <c r="H549">
        <v>50</v>
      </c>
      <c r="I549" s="1">
        <v>36914</v>
      </c>
      <c r="J549" s="9">
        <f>DAY(TBL_Employees[[#This Row],[Hire Date]])</f>
        <v>23</v>
      </c>
      <c r="K549" s="9">
        <f>MONTH(TBL_Employees[[#This Row],[Hire Date]])</f>
        <v>1</v>
      </c>
      <c r="L549" s="9" t="str">
        <f>_xlfn.SWITCH(TBL_Employees[[#This Row],[Month]],1,"JAN",2,"FEB",3,"MAR",4,"APR",5,"MAY",6,"JUN",7,"JUL",8,"AUG",9,"SEP",10,"OCT",11,"NOV",12,"DES")</f>
        <v>JAN</v>
      </c>
      <c r="M549" s="11">
        <f>YEAR(TBL_Employees[[#This Row],[Hire Date]])</f>
        <v>2001</v>
      </c>
      <c r="N549" s="2">
        <v>97537</v>
      </c>
      <c r="O549" s="2" t="str">
        <f>_xlfn.SWITCH(TRUE(),TBL_Employees[[#This Row],[Annual Salary]]&gt;140000,"HIGH INCOME",AND(TBL_Employees[[#This Row],[Annual Salary]]&gt;=70000,TBL_Employees[[#This Row],[Annual Salary]]&lt;=140000),"MIDDLE INCOME",TBL_Employees[[#This Row],[Annual Salary]]&lt;70000,"LOW INCOME")</f>
        <v>MIDDLE INCOME</v>
      </c>
      <c r="P549" s="3">
        <v>0</v>
      </c>
      <c r="Q549" s="13">
        <f>TBL_Employees[[#This Row],[Bonus %]]*TBL_Employees[[#This Row],[Annual Salary]]</f>
        <v>0</v>
      </c>
      <c r="R549" t="s">
        <v>33</v>
      </c>
      <c r="S549" t="s">
        <v>34</v>
      </c>
      <c r="T549" s="1" t="s">
        <v>21</v>
      </c>
      <c r="U549" s="1" t="str">
        <f>IF(TBL_Employees[[#This Row],[Exit Date]]="","Employed","Resign")</f>
        <v>Employed</v>
      </c>
    </row>
    <row r="550" spans="1:21" x14ac:dyDescent="0.25">
      <c r="A550" t="s">
        <v>405</v>
      </c>
      <c r="B550" t="s">
        <v>706</v>
      </c>
      <c r="C550" t="s">
        <v>91</v>
      </c>
      <c r="D550" t="s">
        <v>27</v>
      </c>
      <c r="E550" t="s">
        <v>16</v>
      </c>
      <c r="F550" t="s">
        <v>28</v>
      </c>
      <c r="G550" t="s">
        <v>24</v>
      </c>
      <c r="H550">
        <v>31</v>
      </c>
      <c r="I550" s="1">
        <v>44086</v>
      </c>
      <c r="J550" s="9">
        <f>DAY(TBL_Employees[[#This Row],[Hire Date]])</f>
        <v>12</v>
      </c>
      <c r="K550" s="9">
        <f>MONTH(TBL_Employees[[#This Row],[Hire Date]])</f>
        <v>9</v>
      </c>
      <c r="L550" s="9" t="str">
        <f>_xlfn.SWITCH(TBL_Employees[[#This Row],[Month]],1,"JAN",2,"FEB",3,"MAR",4,"APR",5,"MAY",6,"JUN",7,"JUL",8,"AUG",9,"SEP",10,"OCT",11,"NOV",12,"DES")</f>
        <v>SEP</v>
      </c>
      <c r="M550" s="11">
        <f>YEAR(TBL_Employees[[#This Row],[Hire Date]])</f>
        <v>2020</v>
      </c>
      <c r="N550" s="2">
        <v>96567</v>
      </c>
      <c r="O550" s="2" t="str">
        <f>_xlfn.SWITCH(TRUE(),TBL_Employees[[#This Row],[Annual Salary]]&gt;140000,"HIGH INCOME",AND(TBL_Employees[[#This Row],[Annual Salary]]&gt;=70000,TBL_Employees[[#This Row],[Annual Salary]]&lt;=140000),"MIDDLE INCOME",TBL_Employees[[#This Row],[Annual Salary]]&lt;70000,"LOW INCOME")</f>
        <v>MIDDLE INCOME</v>
      </c>
      <c r="P550" s="3">
        <v>0</v>
      </c>
      <c r="Q550" s="13">
        <f>TBL_Employees[[#This Row],[Bonus %]]*TBL_Employees[[#This Row],[Annual Salary]]</f>
        <v>0</v>
      </c>
      <c r="R550" t="s">
        <v>33</v>
      </c>
      <c r="S550" t="s">
        <v>74</v>
      </c>
      <c r="T550" s="1" t="s">
        <v>21</v>
      </c>
      <c r="U550" s="1" t="str">
        <f>IF(TBL_Employees[[#This Row],[Exit Date]]="","Employed","Resign")</f>
        <v>Employed</v>
      </c>
    </row>
    <row r="551" spans="1:21" x14ac:dyDescent="0.25">
      <c r="A551" t="s">
        <v>445</v>
      </c>
      <c r="B551" t="s">
        <v>707</v>
      </c>
      <c r="C551" t="s">
        <v>76</v>
      </c>
      <c r="D551" t="s">
        <v>27</v>
      </c>
      <c r="E551" t="s">
        <v>44</v>
      </c>
      <c r="F551" t="s">
        <v>28</v>
      </c>
      <c r="G551" t="s">
        <v>24</v>
      </c>
      <c r="H551">
        <v>47</v>
      </c>
      <c r="I551" s="1">
        <v>36229</v>
      </c>
      <c r="J551" s="9">
        <f>DAY(TBL_Employees[[#This Row],[Hire Date]])</f>
        <v>10</v>
      </c>
      <c r="K551" s="9">
        <f>MONTH(TBL_Employees[[#This Row],[Hire Date]])</f>
        <v>3</v>
      </c>
      <c r="L551" s="9" t="str">
        <f>_xlfn.SWITCH(TBL_Employees[[#This Row],[Month]],1,"JAN",2,"FEB",3,"MAR",4,"APR",5,"MAY",6,"JUN",7,"JUL",8,"AUG",9,"SEP",10,"OCT",11,"NOV",12,"DES")</f>
        <v>MAR</v>
      </c>
      <c r="M551" s="11">
        <f>YEAR(TBL_Employees[[#This Row],[Hire Date]])</f>
        <v>1999</v>
      </c>
      <c r="N551" s="2">
        <v>49404</v>
      </c>
      <c r="O551" s="2" t="str">
        <f>_xlfn.SWITCH(TRUE(),TBL_Employees[[#This Row],[Annual Salary]]&gt;140000,"HIGH INCOME",AND(TBL_Employees[[#This Row],[Annual Salary]]&gt;=70000,TBL_Employees[[#This Row],[Annual Salary]]&lt;=140000),"MIDDLE INCOME",TBL_Employees[[#This Row],[Annual Salary]]&lt;70000,"LOW INCOME")</f>
        <v>LOW INCOME</v>
      </c>
      <c r="P551" s="3">
        <v>0</v>
      </c>
      <c r="Q551" s="13">
        <f>TBL_Employees[[#This Row],[Bonus %]]*TBL_Employees[[#This Row],[Annual Salary]]</f>
        <v>0</v>
      </c>
      <c r="R551" t="s">
        <v>33</v>
      </c>
      <c r="S551" t="s">
        <v>60</v>
      </c>
      <c r="T551" s="1" t="s">
        <v>21</v>
      </c>
      <c r="U551" s="1" t="str">
        <f>IF(TBL_Employees[[#This Row],[Exit Date]]="","Employed","Resign")</f>
        <v>Employed</v>
      </c>
    </row>
    <row r="552" spans="1:21" x14ac:dyDescent="0.25">
      <c r="A552" t="s">
        <v>708</v>
      </c>
      <c r="B552" t="s">
        <v>709</v>
      </c>
      <c r="C552" t="s">
        <v>91</v>
      </c>
      <c r="D552" t="s">
        <v>27</v>
      </c>
      <c r="E552" t="s">
        <v>16</v>
      </c>
      <c r="F552" t="s">
        <v>28</v>
      </c>
      <c r="G552" t="s">
        <v>51</v>
      </c>
      <c r="H552">
        <v>29</v>
      </c>
      <c r="I552" s="1">
        <v>43753</v>
      </c>
      <c r="J552" s="9">
        <f>DAY(TBL_Employees[[#This Row],[Hire Date]])</f>
        <v>15</v>
      </c>
      <c r="K552" s="9">
        <f>MONTH(TBL_Employees[[#This Row],[Hire Date]])</f>
        <v>10</v>
      </c>
      <c r="L552" s="9" t="str">
        <f>_xlfn.SWITCH(TBL_Employees[[#This Row],[Month]],1,"JAN",2,"FEB",3,"MAR",4,"APR",5,"MAY",6,"JUN",7,"JUL",8,"AUG",9,"SEP",10,"OCT",11,"NOV",12,"DES")</f>
        <v>OCT</v>
      </c>
      <c r="M552" s="11">
        <f>YEAR(TBL_Employees[[#This Row],[Hire Date]])</f>
        <v>2019</v>
      </c>
      <c r="N552" s="2">
        <v>66819</v>
      </c>
      <c r="O552" s="2" t="str">
        <f>_xlfn.SWITCH(TRUE(),TBL_Employees[[#This Row],[Annual Salary]]&gt;140000,"HIGH INCOME",AND(TBL_Employees[[#This Row],[Annual Salary]]&gt;=70000,TBL_Employees[[#This Row],[Annual Salary]]&lt;=140000),"MIDDLE INCOME",TBL_Employees[[#This Row],[Annual Salary]]&lt;70000,"LOW INCOME")</f>
        <v>LOW INCOME</v>
      </c>
      <c r="P552" s="3">
        <v>0</v>
      </c>
      <c r="Q552" s="13">
        <f>TBL_Employees[[#This Row],[Bonus %]]*TBL_Employees[[#This Row],[Annual Salary]]</f>
        <v>0</v>
      </c>
      <c r="R552" t="s">
        <v>52</v>
      </c>
      <c r="S552" t="s">
        <v>66</v>
      </c>
      <c r="T552" s="1" t="s">
        <v>21</v>
      </c>
      <c r="U552" s="1" t="str">
        <f>IF(TBL_Employees[[#This Row],[Exit Date]]="","Employed","Resign")</f>
        <v>Employed</v>
      </c>
    </row>
    <row r="553" spans="1:21" x14ac:dyDescent="0.25">
      <c r="A553" t="s">
        <v>720</v>
      </c>
      <c r="B553" t="s">
        <v>721</v>
      </c>
      <c r="C553" t="s">
        <v>82</v>
      </c>
      <c r="D553" t="s">
        <v>27</v>
      </c>
      <c r="E553" t="s">
        <v>36</v>
      </c>
      <c r="F553" t="s">
        <v>28</v>
      </c>
      <c r="G553" t="s">
        <v>47</v>
      </c>
      <c r="H553">
        <v>54</v>
      </c>
      <c r="I553" s="1">
        <v>40540</v>
      </c>
      <c r="J553" s="9">
        <f>DAY(TBL_Employees[[#This Row],[Hire Date]])</f>
        <v>28</v>
      </c>
      <c r="K553" s="9">
        <f>MONTH(TBL_Employees[[#This Row],[Hire Date]])</f>
        <v>12</v>
      </c>
      <c r="L553" s="9" t="str">
        <f>_xlfn.SWITCH(TBL_Employees[[#This Row],[Month]],1,"JAN",2,"FEB",3,"MAR",4,"APR",5,"MAY",6,"JUN",7,"JUL",8,"AUG",9,"SEP",10,"OCT",11,"NOV",12,"DES")</f>
        <v>DES</v>
      </c>
      <c r="M553" s="11">
        <f>YEAR(TBL_Employees[[#This Row],[Hire Date]])</f>
        <v>2010</v>
      </c>
      <c r="N553" s="2">
        <v>64417</v>
      </c>
      <c r="O553" s="2" t="str">
        <f>_xlfn.SWITCH(TRUE(),TBL_Employees[[#This Row],[Annual Salary]]&gt;140000,"HIGH INCOME",AND(TBL_Employees[[#This Row],[Annual Salary]]&gt;=70000,TBL_Employees[[#This Row],[Annual Salary]]&lt;=140000),"MIDDLE INCOME",TBL_Employees[[#This Row],[Annual Salary]]&lt;70000,"LOW INCOME")</f>
        <v>LOW INCOME</v>
      </c>
      <c r="P553" s="3">
        <v>0</v>
      </c>
      <c r="Q553" s="13">
        <f>TBL_Employees[[#This Row],[Bonus %]]*TBL_Employees[[#This Row],[Annual Salary]]</f>
        <v>0</v>
      </c>
      <c r="R553" t="s">
        <v>19</v>
      </c>
      <c r="S553" t="s">
        <v>29</v>
      </c>
      <c r="T553" s="1" t="s">
        <v>21</v>
      </c>
      <c r="U553" s="1" t="str">
        <f>IF(TBL_Employees[[#This Row],[Exit Date]]="","Employed","Resign")</f>
        <v>Employed</v>
      </c>
    </row>
    <row r="554" spans="1:21" x14ac:dyDescent="0.25">
      <c r="A554" t="s">
        <v>727</v>
      </c>
      <c r="B554" t="s">
        <v>728</v>
      </c>
      <c r="C554" t="s">
        <v>82</v>
      </c>
      <c r="D554" t="s">
        <v>27</v>
      </c>
      <c r="E554" t="s">
        <v>36</v>
      </c>
      <c r="F554" t="s">
        <v>17</v>
      </c>
      <c r="G554" t="s">
        <v>51</v>
      </c>
      <c r="H554">
        <v>36</v>
      </c>
      <c r="I554" s="1">
        <v>43818</v>
      </c>
      <c r="J554" s="9">
        <f>DAY(TBL_Employees[[#This Row],[Hire Date]])</f>
        <v>19</v>
      </c>
      <c r="K554" s="9">
        <f>MONTH(TBL_Employees[[#This Row],[Hire Date]])</f>
        <v>12</v>
      </c>
      <c r="L554" s="9" t="str">
        <f>_xlfn.SWITCH(TBL_Employees[[#This Row],[Month]],1,"JAN",2,"FEB",3,"MAR",4,"APR",5,"MAY",6,"JUN",7,"JUL",8,"AUG",9,"SEP",10,"OCT",11,"NOV",12,"DES")</f>
        <v>DES</v>
      </c>
      <c r="M554" s="11">
        <f>YEAR(TBL_Employees[[#This Row],[Hire Date]])</f>
        <v>2019</v>
      </c>
      <c r="N554" s="2">
        <v>91954</v>
      </c>
      <c r="O554" s="2" t="str">
        <f>_xlfn.SWITCH(TRUE(),TBL_Employees[[#This Row],[Annual Salary]]&gt;140000,"HIGH INCOME",AND(TBL_Employees[[#This Row],[Annual Salary]]&gt;=70000,TBL_Employees[[#This Row],[Annual Salary]]&lt;=140000),"MIDDLE INCOME",TBL_Employees[[#This Row],[Annual Salary]]&lt;70000,"LOW INCOME")</f>
        <v>MIDDLE INCOME</v>
      </c>
      <c r="P554" s="3">
        <v>0</v>
      </c>
      <c r="Q554" s="13">
        <f>TBL_Employees[[#This Row],[Bonus %]]*TBL_Employees[[#This Row],[Annual Salary]]</f>
        <v>0</v>
      </c>
      <c r="R554" t="s">
        <v>19</v>
      </c>
      <c r="S554" t="s">
        <v>29</v>
      </c>
      <c r="T554" s="1" t="s">
        <v>21</v>
      </c>
      <c r="U554" s="1" t="str">
        <f>IF(TBL_Employees[[#This Row],[Exit Date]]="","Employed","Resign")</f>
        <v>Employed</v>
      </c>
    </row>
    <row r="555" spans="1:21" x14ac:dyDescent="0.25">
      <c r="A555" t="s">
        <v>332</v>
      </c>
      <c r="B555" t="s">
        <v>731</v>
      </c>
      <c r="C555" t="s">
        <v>98</v>
      </c>
      <c r="D555" t="s">
        <v>27</v>
      </c>
      <c r="E555" t="s">
        <v>36</v>
      </c>
      <c r="F555" t="s">
        <v>28</v>
      </c>
      <c r="G555" t="s">
        <v>51</v>
      </c>
      <c r="H555">
        <v>29</v>
      </c>
      <c r="I555" s="1">
        <v>42866</v>
      </c>
      <c r="J555" s="9">
        <f>DAY(TBL_Employees[[#This Row],[Hire Date]])</f>
        <v>11</v>
      </c>
      <c r="K555" s="9">
        <f>MONTH(TBL_Employees[[#This Row],[Hire Date]])</f>
        <v>5</v>
      </c>
      <c r="L555" s="9" t="str">
        <f>_xlfn.SWITCH(TBL_Employees[[#This Row],[Month]],1,"JAN",2,"FEB",3,"MAR",4,"APR",5,"MAY",6,"JUN",7,"JUL",8,"AUG",9,"SEP",10,"OCT",11,"NOV",12,"DES")</f>
        <v>MAY</v>
      </c>
      <c r="M555" s="11">
        <f>YEAR(TBL_Employees[[#This Row],[Hire Date]])</f>
        <v>2017</v>
      </c>
      <c r="N555" s="2">
        <v>87536</v>
      </c>
      <c r="O555" s="2" t="str">
        <f>_xlfn.SWITCH(TRUE(),TBL_Employees[[#This Row],[Annual Salary]]&gt;140000,"HIGH INCOME",AND(TBL_Employees[[#This Row],[Annual Salary]]&gt;=70000,TBL_Employees[[#This Row],[Annual Salary]]&lt;=140000),"MIDDLE INCOME",TBL_Employees[[#This Row],[Annual Salary]]&lt;70000,"LOW INCOME")</f>
        <v>MIDDLE INCOME</v>
      </c>
      <c r="P555" s="3">
        <v>0</v>
      </c>
      <c r="Q555" s="13">
        <f>TBL_Employees[[#This Row],[Bonus %]]*TBL_Employees[[#This Row],[Annual Salary]]</f>
        <v>0</v>
      </c>
      <c r="R555" t="s">
        <v>19</v>
      </c>
      <c r="S555" t="s">
        <v>63</v>
      </c>
      <c r="T555" s="1" t="s">
        <v>21</v>
      </c>
      <c r="U555" s="1" t="str">
        <f>IF(TBL_Employees[[#This Row],[Exit Date]]="","Employed","Resign")</f>
        <v>Employed</v>
      </c>
    </row>
    <row r="556" spans="1:21" x14ac:dyDescent="0.25">
      <c r="A556" t="s">
        <v>738</v>
      </c>
      <c r="B556" t="s">
        <v>162</v>
      </c>
      <c r="C556" t="s">
        <v>89</v>
      </c>
      <c r="D556" t="s">
        <v>27</v>
      </c>
      <c r="E556" t="s">
        <v>32</v>
      </c>
      <c r="F556" t="s">
        <v>28</v>
      </c>
      <c r="G556" t="s">
        <v>18</v>
      </c>
      <c r="H556">
        <v>58</v>
      </c>
      <c r="I556" s="1">
        <v>34176</v>
      </c>
      <c r="J556" s="9">
        <f>DAY(TBL_Employees[[#This Row],[Hire Date]])</f>
        <v>26</v>
      </c>
      <c r="K556" s="9">
        <f>MONTH(TBL_Employees[[#This Row],[Hire Date]])</f>
        <v>7</v>
      </c>
      <c r="L556" s="9" t="str">
        <f>_xlfn.SWITCH(TBL_Employees[[#This Row],[Month]],1,"JAN",2,"FEB",3,"MAR",4,"APR",5,"MAY",6,"JUN",7,"JUL",8,"AUG",9,"SEP",10,"OCT",11,"NOV",12,"DES")</f>
        <v>JUL</v>
      </c>
      <c r="M556" s="11">
        <f>YEAR(TBL_Employees[[#This Row],[Hire Date]])</f>
        <v>1993</v>
      </c>
      <c r="N556" s="2">
        <v>69260</v>
      </c>
      <c r="O556" s="2" t="str">
        <f>_xlfn.SWITCH(TRUE(),TBL_Employees[[#This Row],[Annual Salary]]&gt;140000,"HIGH INCOME",AND(TBL_Employees[[#This Row],[Annual Salary]]&gt;=70000,TBL_Employees[[#This Row],[Annual Salary]]&lt;=140000),"MIDDLE INCOME",TBL_Employees[[#This Row],[Annual Salary]]&lt;70000,"LOW INCOME")</f>
        <v>LOW INCOME</v>
      </c>
      <c r="P556" s="3">
        <v>0</v>
      </c>
      <c r="Q556" s="13">
        <f>TBL_Employees[[#This Row],[Bonus %]]*TBL_Employees[[#This Row],[Annual Salary]]</f>
        <v>0</v>
      </c>
      <c r="R556" t="s">
        <v>19</v>
      </c>
      <c r="S556" t="s">
        <v>39</v>
      </c>
      <c r="T556" s="1" t="s">
        <v>21</v>
      </c>
      <c r="U556" s="1" t="str">
        <f>IF(TBL_Employees[[#This Row],[Exit Date]]="","Employed","Resign")</f>
        <v>Employed</v>
      </c>
    </row>
    <row r="557" spans="1:21" x14ac:dyDescent="0.25">
      <c r="A557" t="s">
        <v>752</v>
      </c>
      <c r="B557" t="s">
        <v>753</v>
      </c>
      <c r="C557" t="s">
        <v>62</v>
      </c>
      <c r="D557" t="s">
        <v>27</v>
      </c>
      <c r="E557" t="s">
        <v>32</v>
      </c>
      <c r="F557" t="s">
        <v>28</v>
      </c>
      <c r="G557" t="s">
        <v>24</v>
      </c>
      <c r="H557">
        <v>51</v>
      </c>
      <c r="I557" s="1">
        <v>34388</v>
      </c>
      <c r="J557" s="9">
        <f>DAY(TBL_Employees[[#This Row],[Hire Date]])</f>
        <v>23</v>
      </c>
      <c r="K557" s="9">
        <f>MONTH(TBL_Employees[[#This Row],[Hire Date]])</f>
        <v>2</v>
      </c>
      <c r="L557" s="9" t="str">
        <f>_xlfn.SWITCH(TBL_Employees[[#This Row],[Month]],1,"JAN",2,"FEB",3,"MAR",4,"APR",5,"MAY",6,"JUN",7,"JUL",8,"AUG",9,"SEP",10,"OCT",11,"NOV",12,"DES")</f>
        <v>FEB</v>
      </c>
      <c r="M557" s="11">
        <f>YEAR(TBL_Employees[[#This Row],[Hire Date]])</f>
        <v>1994</v>
      </c>
      <c r="N557" s="2">
        <v>122802</v>
      </c>
      <c r="O557" s="2" t="str">
        <f>_xlfn.SWITCH(TRUE(),TBL_Employees[[#This Row],[Annual Salary]]&gt;140000,"HIGH INCOME",AND(TBL_Employees[[#This Row],[Annual Salary]]&gt;=70000,TBL_Employees[[#This Row],[Annual Salary]]&lt;=140000),"MIDDLE INCOME",TBL_Employees[[#This Row],[Annual Salary]]&lt;70000,"LOW INCOME")</f>
        <v>MIDDLE INCOME</v>
      </c>
      <c r="P557" s="3">
        <v>0.05</v>
      </c>
      <c r="Q557" s="13">
        <f>TBL_Employees[[#This Row],[Bonus %]]*TBL_Employees[[#This Row],[Annual Salary]]</f>
        <v>6140.1</v>
      </c>
      <c r="R557" t="s">
        <v>33</v>
      </c>
      <c r="S557" t="s">
        <v>74</v>
      </c>
      <c r="T557" s="1" t="s">
        <v>21</v>
      </c>
      <c r="U557" s="1" t="str">
        <f>IF(TBL_Employees[[#This Row],[Exit Date]]="","Employed","Resign")</f>
        <v>Employed</v>
      </c>
    </row>
    <row r="558" spans="1:21" x14ac:dyDescent="0.25">
      <c r="A558" t="s">
        <v>764</v>
      </c>
      <c r="B558" t="s">
        <v>765</v>
      </c>
      <c r="C558" t="s">
        <v>82</v>
      </c>
      <c r="D558" t="s">
        <v>27</v>
      </c>
      <c r="E558" t="s">
        <v>36</v>
      </c>
      <c r="F558" t="s">
        <v>17</v>
      </c>
      <c r="G558" t="s">
        <v>24</v>
      </c>
      <c r="H558">
        <v>48</v>
      </c>
      <c r="I558" s="1">
        <v>37855</v>
      </c>
      <c r="J558" s="9">
        <f>DAY(TBL_Employees[[#This Row],[Hire Date]])</f>
        <v>22</v>
      </c>
      <c r="K558" s="9">
        <f>MONTH(TBL_Employees[[#This Row],[Hire Date]])</f>
        <v>8</v>
      </c>
      <c r="L558" s="9" t="str">
        <f>_xlfn.SWITCH(TBL_Employees[[#This Row],[Month]],1,"JAN",2,"FEB",3,"MAR",4,"APR",5,"MAY",6,"JUN",7,"JUL",8,"AUG",9,"SEP",10,"OCT",11,"NOV",12,"DES")</f>
        <v>AUG</v>
      </c>
      <c r="M558" s="11">
        <f>YEAR(TBL_Employees[[#This Row],[Hire Date]])</f>
        <v>2003</v>
      </c>
      <c r="N558" s="2">
        <v>82017</v>
      </c>
      <c r="O558" s="2" t="str">
        <f>_xlfn.SWITCH(TRUE(),TBL_Employees[[#This Row],[Annual Salary]]&gt;140000,"HIGH INCOME",AND(TBL_Employees[[#This Row],[Annual Salary]]&gt;=70000,TBL_Employees[[#This Row],[Annual Salary]]&lt;=140000),"MIDDLE INCOME",TBL_Employees[[#This Row],[Annual Salary]]&lt;70000,"LOW INCOME")</f>
        <v>MIDDLE INCOME</v>
      </c>
      <c r="P558" s="3">
        <v>0</v>
      </c>
      <c r="Q558" s="13">
        <f>TBL_Employees[[#This Row],[Bonus %]]*TBL_Employees[[#This Row],[Annual Salary]]</f>
        <v>0</v>
      </c>
      <c r="R558" t="s">
        <v>33</v>
      </c>
      <c r="S558" t="s">
        <v>60</v>
      </c>
      <c r="T558" s="1" t="s">
        <v>21</v>
      </c>
      <c r="U558" s="1" t="str">
        <f>IF(TBL_Employees[[#This Row],[Exit Date]]="","Employed","Resign")</f>
        <v>Employed</v>
      </c>
    </row>
    <row r="559" spans="1:21" x14ac:dyDescent="0.25">
      <c r="A559" t="s">
        <v>770</v>
      </c>
      <c r="B559" t="s">
        <v>771</v>
      </c>
      <c r="C559" t="s">
        <v>38</v>
      </c>
      <c r="D559" t="s">
        <v>27</v>
      </c>
      <c r="E559" t="s">
        <v>36</v>
      </c>
      <c r="F559" t="s">
        <v>17</v>
      </c>
      <c r="G559" t="s">
        <v>18</v>
      </c>
      <c r="H559">
        <v>36</v>
      </c>
      <c r="I559" s="1">
        <v>41789</v>
      </c>
      <c r="J559" s="9">
        <f>DAY(TBL_Employees[[#This Row],[Hire Date]])</f>
        <v>30</v>
      </c>
      <c r="K559" s="9">
        <f>MONTH(TBL_Employees[[#This Row],[Hire Date]])</f>
        <v>5</v>
      </c>
      <c r="L559" s="9" t="str">
        <f>_xlfn.SWITCH(TBL_Employees[[#This Row],[Month]],1,"JAN",2,"FEB",3,"MAR",4,"APR",5,"MAY",6,"JUN",7,"JUL",8,"AUG",9,"SEP",10,"OCT",11,"NOV",12,"DES")</f>
        <v>MAY</v>
      </c>
      <c r="M559" s="11">
        <f>YEAR(TBL_Employees[[#This Row],[Hire Date]])</f>
        <v>2014</v>
      </c>
      <c r="N559" s="2">
        <v>99080</v>
      </c>
      <c r="O559" s="2" t="str">
        <f>_xlfn.SWITCH(TRUE(),TBL_Employees[[#This Row],[Annual Salary]]&gt;140000,"HIGH INCOME",AND(TBL_Employees[[#This Row],[Annual Salary]]&gt;=70000,TBL_Employees[[#This Row],[Annual Salary]]&lt;=140000),"MIDDLE INCOME",TBL_Employees[[#This Row],[Annual Salary]]&lt;70000,"LOW INCOME")</f>
        <v>MIDDLE INCOME</v>
      </c>
      <c r="P559" s="3">
        <v>0</v>
      </c>
      <c r="Q559" s="13">
        <f>TBL_Employees[[#This Row],[Bonus %]]*TBL_Employees[[#This Row],[Annual Salary]]</f>
        <v>0</v>
      </c>
      <c r="R559" t="s">
        <v>19</v>
      </c>
      <c r="S559" t="s">
        <v>20</v>
      </c>
      <c r="T559" s="1" t="s">
        <v>21</v>
      </c>
      <c r="U559" s="1" t="str">
        <f>IF(TBL_Employees[[#This Row],[Exit Date]]="","Employed","Resign")</f>
        <v>Employed</v>
      </c>
    </row>
    <row r="560" spans="1:21" x14ac:dyDescent="0.25">
      <c r="A560" t="s">
        <v>801</v>
      </c>
      <c r="B560" t="s">
        <v>802</v>
      </c>
      <c r="C560" t="s">
        <v>14</v>
      </c>
      <c r="D560" t="s">
        <v>27</v>
      </c>
      <c r="E560" t="s">
        <v>32</v>
      </c>
      <c r="F560" t="s">
        <v>17</v>
      </c>
      <c r="G560" t="s">
        <v>24</v>
      </c>
      <c r="H560">
        <v>53</v>
      </c>
      <c r="I560" s="1">
        <v>39568</v>
      </c>
      <c r="J560" s="9">
        <f>DAY(TBL_Employees[[#This Row],[Hire Date]])</f>
        <v>30</v>
      </c>
      <c r="K560" s="9">
        <f>MONTH(TBL_Employees[[#This Row],[Hire Date]])</f>
        <v>4</v>
      </c>
      <c r="L560" s="9" t="str">
        <f>_xlfn.SWITCH(TBL_Employees[[#This Row],[Month]],1,"JAN",2,"FEB",3,"MAR",4,"APR",5,"MAY",6,"JUN",7,"JUL",8,"AUG",9,"SEP",10,"OCT",11,"NOV",12,"DES")</f>
        <v>APR</v>
      </c>
      <c r="M560" s="11">
        <f>YEAR(TBL_Employees[[#This Row],[Hire Date]])</f>
        <v>2008</v>
      </c>
      <c r="N560" s="2">
        <v>182202</v>
      </c>
      <c r="O560" s="2" t="str">
        <f>_xlfn.SWITCH(TRUE(),TBL_Employees[[#This Row],[Annual Salary]]&gt;140000,"HIGH INCOME",AND(TBL_Employees[[#This Row],[Annual Salary]]&gt;=70000,TBL_Employees[[#This Row],[Annual Salary]]&lt;=140000),"MIDDLE INCOME",TBL_Employees[[#This Row],[Annual Salary]]&lt;70000,"LOW INCOME")</f>
        <v>HIGH INCOME</v>
      </c>
      <c r="P560" s="3">
        <v>0.3</v>
      </c>
      <c r="Q560" s="13">
        <f>TBL_Employees[[#This Row],[Bonus %]]*TBL_Employees[[#This Row],[Annual Salary]]</f>
        <v>54660.6</v>
      </c>
      <c r="R560" t="s">
        <v>19</v>
      </c>
      <c r="S560" t="s">
        <v>25</v>
      </c>
      <c r="T560" s="1" t="s">
        <v>21</v>
      </c>
      <c r="U560" s="1" t="str">
        <f>IF(TBL_Employees[[#This Row],[Exit Date]]="","Employed","Resign")</f>
        <v>Employed</v>
      </c>
    </row>
    <row r="561" spans="1:21" x14ac:dyDescent="0.25">
      <c r="A561" t="s">
        <v>157</v>
      </c>
      <c r="B561" t="s">
        <v>821</v>
      </c>
      <c r="C561" t="s">
        <v>26</v>
      </c>
      <c r="D561" t="s">
        <v>27</v>
      </c>
      <c r="E561" t="s">
        <v>32</v>
      </c>
      <c r="F561" t="s">
        <v>17</v>
      </c>
      <c r="G561" t="s">
        <v>47</v>
      </c>
      <c r="H561">
        <v>39</v>
      </c>
      <c r="I561" s="1">
        <v>43229</v>
      </c>
      <c r="J561" s="9">
        <f>DAY(TBL_Employees[[#This Row],[Hire Date]])</f>
        <v>9</v>
      </c>
      <c r="K561" s="9">
        <f>MONTH(TBL_Employees[[#This Row],[Hire Date]])</f>
        <v>5</v>
      </c>
      <c r="L561" s="9" t="str">
        <f>_xlfn.SWITCH(TBL_Employees[[#This Row],[Month]],1,"JAN",2,"FEB",3,"MAR",4,"APR",5,"MAY",6,"JUN",7,"JUL",8,"AUG",9,"SEP",10,"OCT",11,"NOV",12,"DES")</f>
        <v>MAY</v>
      </c>
      <c r="M561" s="11">
        <f>YEAR(TBL_Employees[[#This Row],[Hire Date]])</f>
        <v>2018</v>
      </c>
      <c r="N561" s="2">
        <v>73317</v>
      </c>
      <c r="O561" s="2" t="str">
        <f>_xlfn.SWITCH(TRUE(),TBL_Employees[[#This Row],[Annual Salary]]&gt;140000,"HIGH INCOME",AND(TBL_Employees[[#This Row],[Annual Salary]]&gt;=70000,TBL_Employees[[#This Row],[Annual Salary]]&lt;=140000),"MIDDLE INCOME",TBL_Employees[[#This Row],[Annual Salary]]&lt;70000,"LOW INCOME")</f>
        <v>MIDDLE INCOME</v>
      </c>
      <c r="P561" s="3">
        <v>0</v>
      </c>
      <c r="Q561" s="13">
        <f>TBL_Employees[[#This Row],[Bonus %]]*TBL_Employees[[#This Row],[Annual Salary]]</f>
        <v>0</v>
      </c>
      <c r="R561" t="s">
        <v>19</v>
      </c>
      <c r="S561" t="s">
        <v>45</v>
      </c>
      <c r="T561" s="1" t="s">
        <v>21</v>
      </c>
      <c r="U561" s="1" t="str">
        <f>IF(TBL_Employees[[#This Row],[Exit Date]]="","Employed","Resign")</f>
        <v>Employed</v>
      </c>
    </row>
    <row r="562" spans="1:21" x14ac:dyDescent="0.25">
      <c r="A562" t="s">
        <v>822</v>
      </c>
      <c r="B562" t="s">
        <v>823</v>
      </c>
      <c r="C562" t="s">
        <v>82</v>
      </c>
      <c r="D562" t="s">
        <v>27</v>
      </c>
      <c r="E562" t="s">
        <v>44</v>
      </c>
      <c r="F562" t="s">
        <v>17</v>
      </c>
      <c r="G562" t="s">
        <v>24</v>
      </c>
      <c r="H562">
        <v>40</v>
      </c>
      <c r="I562" s="1">
        <v>41451</v>
      </c>
      <c r="J562" s="9">
        <f>DAY(TBL_Employees[[#This Row],[Hire Date]])</f>
        <v>26</v>
      </c>
      <c r="K562" s="9">
        <f>MONTH(TBL_Employees[[#This Row],[Hire Date]])</f>
        <v>6</v>
      </c>
      <c r="L562" s="9" t="str">
        <f>_xlfn.SWITCH(TBL_Employees[[#This Row],[Month]],1,"JAN",2,"FEB",3,"MAR",4,"APR",5,"MAY",6,"JUN",7,"JUL",8,"AUG",9,"SEP",10,"OCT",11,"NOV",12,"DES")</f>
        <v>JUN</v>
      </c>
      <c r="M562" s="11">
        <f>YEAR(TBL_Employees[[#This Row],[Hire Date]])</f>
        <v>2013</v>
      </c>
      <c r="N562" s="2">
        <v>69096</v>
      </c>
      <c r="O562" s="2" t="str">
        <f>_xlfn.SWITCH(TRUE(),TBL_Employees[[#This Row],[Annual Salary]]&gt;140000,"HIGH INCOME",AND(TBL_Employees[[#This Row],[Annual Salary]]&gt;=70000,TBL_Employees[[#This Row],[Annual Salary]]&lt;=140000),"MIDDLE INCOME",TBL_Employees[[#This Row],[Annual Salary]]&lt;70000,"LOW INCOME")</f>
        <v>LOW INCOME</v>
      </c>
      <c r="P562" s="3">
        <v>0</v>
      </c>
      <c r="Q562" s="13">
        <f>TBL_Employees[[#This Row],[Bonus %]]*TBL_Employees[[#This Row],[Annual Salary]]</f>
        <v>0</v>
      </c>
      <c r="R562" t="s">
        <v>19</v>
      </c>
      <c r="S562" t="s">
        <v>63</v>
      </c>
      <c r="T562" s="1" t="s">
        <v>21</v>
      </c>
      <c r="U562" s="1" t="str">
        <f>IF(TBL_Employees[[#This Row],[Exit Date]]="","Employed","Resign")</f>
        <v>Employed</v>
      </c>
    </row>
    <row r="563" spans="1:21" x14ac:dyDescent="0.25">
      <c r="A563" t="s">
        <v>354</v>
      </c>
      <c r="B563" t="s">
        <v>830</v>
      </c>
      <c r="C563" t="s">
        <v>76</v>
      </c>
      <c r="D563" t="s">
        <v>27</v>
      </c>
      <c r="E563" t="s">
        <v>16</v>
      </c>
      <c r="F563" t="s">
        <v>28</v>
      </c>
      <c r="G563" t="s">
        <v>24</v>
      </c>
      <c r="H563">
        <v>43</v>
      </c>
      <c r="I563" s="1">
        <v>43224</v>
      </c>
      <c r="J563" s="9">
        <f>DAY(TBL_Employees[[#This Row],[Hire Date]])</f>
        <v>4</v>
      </c>
      <c r="K563" s="9">
        <f>MONTH(TBL_Employees[[#This Row],[Hire Date]])</f>
        <v>5</v>
      </c>
      <c r="L563" s="9" t="str">
        <f>_xlfn.SWITCH(TBL_Employees[[#This Row],[Month]],1,"JAN",2,"FEB",3,"MAR",4,"APR",5,"MAY",6,"JUN",7,"JUL",8,"AUG",9,"SEP",10,"OCT",11,"NOV",12,"DES")</f>
        <v>MAY</v>
      </c>
      <c r="M563" s="11">
        <f>YEAR(TBL_Employees[[#This Row],[Hire Date]])</f>
        <v>2018</v>
      </c>
      <c r="N563" s="2">
        <v>59888</v>
      </c>
      <c r="O563" s="2" t="str">
        <f>_xlfn.SWITCH(TRUE(),TBL_Employees[[#This Row],[Annual Salary]]&gt;140000,"HIGH INCOME",AND(TBL_Employees[[#This Row],[Annual Salary]]&gt;=70000,TBL_Employees[[#This Row],[Annual Salary]]&lt;=140000),"MIDDLE INCOME",TBL_Employees[[#This Row],[Annual Salary]]&lt;70000,"LOW INCOME")</f>
        <v>LOW INCOME</v>
      </c>
      <c r="P563" s="3">
        <v>0</v>
      </c>
      <c r="Q563" s="13">
        <f>TBL_Employees[[#This Row],[Bonus %]]*TBL_Employees[[#This Row],[Annual Salary]]</f>
        <v>0</v>
      </c>
      <c r="R563" t="s">
        <v>33</v>
      </c>
      <c r="S563" t="s">
        <v>60</v>
      </c>
      <c r="T563" s="1" t="s">
        <v>21</v>
      </c>
      <c r="U563" s="1" t="str">
        <f>IF(TBL_Employees[[#This Row],[Exit Date]]="","Employed","Resign")</f>
        <v>Employed</v>
      </c>
    </row>
    <row r="564" spans="1:21" x14ac:dyDescent="0.25">
      <c r="A564" t="s">
        <v>838</v>
      </c>
      <c r="B564" t="s">
        <v>839</v>
      </c>
      <c r="C564" t="s">
        <v>40</v>
      </c>
      <c r="D564" t="s">
        <v>27</v>
      </c>
      <c r="E564" t="s">
        <v>44</v>
      </c>
      <c r="F564" t="s">
        <v>17</v>
      </c>
      <c r="G564" t="s">
        <v>24</v>
      </c>
      <c r="H564">
        <v>47</v>
      </c>
      <c r="I564" s="1">
        <v>41208</v>
      </c>
      <c r="J564" s="9">
        <f>DAY(TBL_Employees[[#This Row],[Hire Date]])</f>
        <v>26</v>
      </c>
      <c r="K564" s="9">
        <f>MONTH(TBL_Employees[[#This Row],[Hire Date]])</f>
        <v>10</v>
      </c>
      <c r="L564" s="9" t="str">
        <f>_xlfn.SWITCH(TBL_Employees[[#This Row],[Month]],1,"JAN",2,"FEB",3,"MAR",4,"APR",5,"MAY",6,"JUN",7,"JUL",8,"AUG",9,"SEP",10,"OCT",11,"NOV",12,"DES")</f>
        <v>OCT</v>
      </c>
      <c r="M564" s="11">
        <f>YEAR(TBL_Employees[[#This Row],[Hire Date]])</f>
        <v>2012</v>
      </c>
      <c r="N564" s="2">
        <v>183156</v>
      </c>
      <c r="O564" s="2" t="str">
        <f>_xlfn.SWITCH(TRUE(),TBL_Employees[[#This Row],[Annual Salary]]&gt;140000,"HIGH INCOME",AND(TBL_Employees[[#This Row],[Annual Salary]]&gt;=70000,TBL_Employees[[#This Row],[Annual Salary]]&lt;=140000),"MIDDLE INCOME",TBL_Employees[[#This Row],[Annual Salary]]&lt;70000,"LOW INCOME")</f>
        <v>HIGH INCOME</v>
      </c>
      <c r="P564" s="3">
        <v>0.3</v>
      </c>
      <c r="Q564" s="13">
        <f>TBL_Employees[[#This Row],[Bonus %]]*TBL_Employees[[#This Row],[Annual Salary]]</f>
        <v>54946.799999999996</v>
      </c>
      <c r="R564" t="s">
        <v>19</v>
      </c>
      <c r="S564" t="s">
        <v>63</v>
      </c>
      <c r="T564" s="1" t="s">
        <v>21</v>
      </c>
      <c r="U564" s="1" t="str">
        <f>IF(TBL_Employees[[#This Row],[Exit Date]]="","Employed","Resign")</f>
        <v>Employed</v>
      </c>
    </row>
    <row r="565" spans="1:21" x14ac:dyDescent="0.25">
      <c r="A565" t="s">
        <v>840</v>
      </c>
      <c r="B565" t="s">
        <v>841</v>
      </c>
      <c r="C565" t="s">
        <v>14</v>
      </c>
      <c r="D565" t="s">
        <v>27</v>
      </c>
      <c r="E565" t="s">
        <v>44</v>
      </c>
      <c r="F565" t="s">
        <v>17</v>
      </c>
      <c r="G565" t="s">
        <v>51</v>
      </c>
      <c r="H565">
        <v>32</v>
      </c>
      <c r="I565" s="1">
        <v>44034</v>
      </c>
      <c r="J565" s="9">
        <f>DAY(TBL_Employees[[#This Row],[Hire Date]])</f>
        <v>22</v>
      </c>
      <c r="K565" s="9">
        <f>MONTH(TBL_Employees[[#This Row],[Hire Date]])</f>
        <v>7</v>
      </c>
      <c r="L565" s="9" t="str">
        <f>_xlfn.SWITCH(TBL_Employees[[#This Row],[Month]],1,"JAN",2,"FEB",3,"MAR",4,"APR",5,"MAY",6,"JUN",7,"JUL",8,"AUG",9,"SEP",10,"OCT",11,"NOV",12,"DES")</f>
        <v>JUL</v>
      </c>
      <c r="M565" s="11">
        <f>YEAR(TBL_Employees[[#This Row],[Hire Date]])</f>
        <v>2020</v>
      </c>
      <c r="N565" s="2">
        <v>192749</v>
      </c>
      <c r="O565" s="2" t="str">
        <f>_xlfn.SWITCH(TRUE(),TBL_Employees[[#This Row],[Annual Salary]]&gt;140000,"HIGH INCOME",AND(TBL_Employees[[#This Row],[Annual Salary]]&gt;=70000,TBL_Employees[[#This Row],[Annual Salary]]&lt;=140000),"MIDDLE INCOME",TBL_Employees[[#This Row],[Annual Salary]]&lt;70000,"LOW INCOME")</f>
        <v>HIGH INCOME</v>
      </c>
      <c r="P565" s="3">
        <v>0.31</v>
      </c>
      <c r="Q565" s="13">
        <f>TBL_Employees[[#This Row],[Bonus %]]*TBL_Employees[[#This Row],[Annual Salary]]</f>
        <v>59752.19</v>
      </c>
      <c r="R565" t="s">
        <v>19</v>
      </c>
      <c r="S565" t="s">
        <v>20</v>
      </c>
      <c r="T565" s="1" t="s">
        <v>21</v>
      </c>
      <c r="U565" s="1" t="str">
        <f>IF(TBL_Employees[[#This Row],[Exit Date]]="","Employed","Resign")</f>
        <v>Employed</v>
      </c>
    </row>
    <row r="566" spans="1:21" x14ac:dyDescent="0.25">
      <c r="A566" t="s">
        <v>842</v>
      </c>
      <c r="B566" t="s">
        <v>843</v>
      </c>
      <c r="C566" t="s">
        <v>61</v>
      </c>
      <c r="D566" t="s">
        <v>27</v>
      </c>
      <c r="E566" t="s">
        <v>36</v>
      </c>
      <c r="F566" t="s">
        <v>17</v>
      </c>
      <c r="G566" t="s">
        <v>24</v>
      </c>
      <c r="H566">
        <v>39</v>
      </c>
      <c r="I566" s="1">
        <v>42819</v>
      </c>
      <c r="J566" s="9">
        <f>DAY(TBL_Employees[[#This Row],[Hire Date]])</f>
        <v>25</v>
      </c>
      <c r="K566" s="9">
        <f>MONTH(TBL_Employees[[#This Row],[Hire Date]])</f>
        <v>3</v>
      </c>
      <c r="L566" s="9" t="str">
        <f>_xlfn.SWITCH(TBL_Employees[[#This Row],[Month]],1,"JAN",2,"FEB",3,"MAR",4,"APR",5,"MAY",6,"JUN",7,"JUL",8,"AUG",9,"SEP",10,"OCT",11,"NOV",12,"DES")</f>
        <v>MAR</v>
      </c>
      <c r="M566" s="11">
        <f>YEAR(TBL_Employees[[#This Row],[Hire Date]])</f>
        <v>2017</v>
      </c>
      <c r="N566" s="2">
        <v>135325</v>
      </c>
      <c r="O566" s="2" t="str">
        <f>_xlfn.SWITCH(TRUE(),TBL_Employees[[#This Row],[Annual Salary]]&gt;140000,"HIGH INCOME",AND(TBL_Employees[[#This Row],[Annual Salary]]&gt;=70000,TBL_Employees[[#This Row],[Annual Salary]]&lt;=140000),"MIDDLE INCOME",TBL_Employees[[#This Row],[Annual Salary]]&lt;70000,"LOW INCOME")</f>
        <v>MIDDLE INCOME</v>
      </c>
      <c r="P566" s="3">
        <v>0.14000000000000001</v>
      </c>
      <c r="Q566" s="13">
        <f>TBL_Employees[[#This Row],[Bonus %]]*TBL_Employees[[#This Row],[Annual Salary]]</f>
        <v>18945.5</v>
      </c>
      <c r="R566" t="s">
        <v>19</v>
      </c>
      <c r="S566" t="s">
        <v>39</v>
      </c>
      <c r="T566" s="1" t="s">
        <v>21</v>
      </c>
      <c r="U566" s="1" t="str">
        <f>IF(TBL_Employees[[#This Row],[Exit Date]]="","Employed","Resign")</f>
        <v>Employed</v>
      </c>
    </row>
    <row r="567" spans="1:21" x14ac:dyDescent="0.25">
      <c r="A567" t="s">
        <v>539</v>
      </c>
      <c r="B567" t="s">
        <v>848</v>
      </c>
      <c r="C567" t="s">
        <v>56</v>
      </c>
      <c r="D567" t="s">
        <v>27</v>
      </c>
      <c r="E567" t="s">
        <v>36</v>
      </c>
      <c r="F567" t="s">
        <v>17</v>
      </c>
      <c r="G567" t="s">
        <v>51</v>
      </c>
      <c r="H567">
        <v>32</v>
      </c>
      <c r="I567" s="1">
        <v>43010</v>
      </c>
      <c r="J567" s="9">
        <f>DAY(TBL_Employees[[#This Row],[Hire Date]])</f>
        <v>2</v>
      </c>
      <c r="K567" s="9">
        <f>MONTH(TBL_Employees[[#This Row],[Hire Date]])</f>
        <v>10</v>
      </c>
      <c r="L567" s="9" t="str">
        <f>_xlfn.SWITCH(TBL_Employees[[#This Row],[Month]],1,"JAN",2,"FEB",3,"MAR",4,"APR",5,"MAY",6,"JUN",7,"JUL",8,"AUG",9,"SEP",10,"OCT",11,"NOV",12,"DES")</f>
        <v>OCT</v>
      </c>
      <c r="M567" s="11">
        <f>YEAR(TBL_Employees[[#This Row],[Hire Date]])</f>
        <v>2017</v>
      </c>
      <c r="N567" s="2">
        <v>61886</v>
      </c>
      <c r="O567" s="2" t="str">
        <f>_xlfn.SWITCH(TRUE(),TBL_Employees[[#This Row],[Annual Salary]]&gt;140000,"HIGH INCOME",AND(TBL_Employees[[#This Row],[Annual Salary]]&gt;=70000,TBL_Employees[[#This Row],[Annual Salary]]&lt;=140000),"MIDDLE INCOME",TBL_Employees[[#This Row],[Annual Salary]]&lt;70000,"LOW INCOME")</f>
        <v>LOW INCOME</v>
      </c>
      <c r="P567" s="3">
        <v>0.09</v>
      </c>
      <c r="Q567" s="13">
        <f>TBL_Employees[[#This Row],[Bonus %]]*TBL_Employees[[#This Row],[Annual Salary]]</f>
        <v>5569.74</v>
      </c>
      <c r="R567" t="s">
        <v>52</v>
      </c>
      <c r="S567" t="s">
        <v>66</v>
      </c>
      <c r="T567" s="1" t="s">
        <v>21</v>
      </c>
      <c r="U567" s="1" t="str">
        <f>IF(TBL_Employees[[#This Row],[Exit Date]]="","Employed","Resign")</f>
        <v>Employed</v>
      </c>
    </row>
    <row r="568" spans="1:21" x14ac:dyDescent="0.25">
      <c r="A568" t="s">
        <v>155</v>
      </c>
      <c r="B568" t="s">
        <v>865</v>
      </c>
      <c r="C568" t="s">
        <v>76</v>
      </c>
      <c r="D568" t="s">
        <v>27</v>
      </c>
      <c r="E568" t="s">
        <v>36</v>
      </c>
      <c r="F568" t="s">
        <v>17</v>
      </c>
      <c r="G568" t="s">
        <v>24</v>
      </c>
      <c r="H568">
        <v>34</v>
      </c>
      <c r="I568" s="1">
        <v>42512</v>
      </c>
      <c r="J568" s="9">
        <f>DAY(TBL_Employees[[#This Row],[Hire Date]])</f>
        <v>22</v>
      </c>
      <c r="K568" s="9">
        <f>MONTH(TBL_Employees[[#This Row],[Hire Date]])</f>
        <v>5</v>
      </c>
      <c r="L568" s="9" t="str">
        <f>_xlfn.SWITCH(TBL_Employees[[#This Row],[Month]],1,"JAN",2,"FEB",3,"MAR",4,"APR",5,"MAY",6,"JUN",7,"JUL",8,"AUG",9,"SEP",10,"OCT",11,"NOV",12,"DES")</f>
        <v>MAY</v>
      </c>
      <c r="M568" s="11">
        <f>YEAR(TBL_Employees[[#This Row],[Hire Date]])</f>
        <v>2016</v>
      </c>
      <c r="N568" s="2">
        <v>44614</v>
      </c>
      <c r="O568" s="2" t="str">
        <f>_xlfn.SWITCH(TRUE(),TBL_Employees[[#This Row],[Annual Salary]]&gt;140000,"HIGH INCOME",AND(TBL_Employees[[#This Row],[Annual Salary]]&gt;=70000,TBL_Employees[[#This Row],[Annual Salary]]&lt;=140000),"MIDDLE INCOME",TBL_Employees[[#This Row],[Annual Salary]]&lt;70000,"LOW INCOME")</f>
        <v>LOW INCOME</v>
      </c>
      <c r="P568" s="3">
        <v>0</v>
      </c>
      <c r="Q568" s="13">
        <f>TBL_Employees[[#This Row],[Bonus %]]*TBL_Employees[[#This Row],[Annual Salary]]</f>
        <v>0</v>
      </c>
      <c r="R568" t="s">
        <v>19</v>
      </c>
      <c r="S568" t="s">
        <v>45</v>
      </c>
      <c r="T568" s="1" t="s">
        <v>21</v>
      </c>
      <c r="U568" s="1" t="str">
        <f>IF(TBL_Employees[[#This Row],[Exit Date]]="","Employed","Resign")</f>
        <v>Employed</v>
      </c>
    </row>
    <row r="569" spans="1:21" x14ac:dyDescent="0.25">
      <c r="A569" t="s">
        <v>866</v>
      </c>
      <c r="B569" t="s">
        <v>867</v>
      </c>
      <c r="C569" t="s">
        <v>14</v>
      </c>
      <c r="D569" t="s">
        <v>27</v>
      </c>
      <c r="E569" t="s">
        <v>16</v>
      </c>
      <c r="F569" t="s">
        <v>28</v>
      </c>
      <c r="G569" t="s">
        <v>24</v>
      </c>
      <c r="H569">
        <v>40</v>
      </c>
      <c r="I569" s="1">
        <v>44143</v>
      </c>
      <c r="J569" s="9">
        <f>DAY(TBL_Employees[[#This Row],[Hire Date]])</f>
        <v>8</v>
      </c>
      <c r="K569" s="9">
        <f>MONTH(TBL_Employees[[#This Row],[Hire Date]])</f>
        <v>11</v>
      </c>
      <c r="L569" s="9" t="str">
        <f>_xlfn.SWITCH(TBL_Employees[[#This Row],[Month]],1,"JAN",2,"FEB",3,"MAR",4,"APR",5,"MAY",6,"JUN",7,"JUL",8,"AUG",9,"SEP",10,"OCT",11,"NOV",12,"DES")</f>
        <v>NOV</v>
      </c>
      <c r="M569" s="11">
        <f>YEAR(TBL_Employees[[#This Row],[Hire Date]])</f>
        <v>2020</v>
      </c>
      <c r="N569" s="2">
        <v>234469</v>
      </c>
      <c r="O569" s="2" t="str">
        <f>_xlfn.SWITCH(TRUE(),TBL_Employees[[#This Row],[Annual Salary]]&gt;140000,"HIGH INCOME",AND(TBL_Employees[[#This Row],[Annual Salary]]&gt;=70000,TBL_Employees[[#This Row],[Annual Salary]]&lt;=140000),"MIDDLE INCOME",TBL_Employees[[#This Row],[Annual Salary]]&lt;70000,"LOW INCOME")</f>
        <v>HIGH INCOME</v>
      </c>
      <c r="P569" s="3">
        <v>0.31</v>
      </c>
      <c r="Q569" s="13">
        <f>TBL_Employees[[#This Row],[Bonus %]]*TBL_Employees[[#This Row],[Annual Salary]]</f>
        <v>72685.39</v>
      </c>
      <c r="R569" t="s">
        <v>33</v>
      </c>
      <c r="S569" t="s">
        <v>34</v>
      </c>
      <c r="T569" s="1" t="s">
        <v>21</v>
      </c>
      <c r="U569" s="1" t="str">
        <f>IF(TBL_Employees[[#This Row],[Exit Date]]="","Employed","Resign")</f>
        <v>Employed</v>
      </c>
    </row>
    <row r="570" spans="1:21" x14ac:dyDescent="0.25">
      <c r="A570" t="s">
        <v>880</v>
      </c>
      <c r="B570" t="s">
        <v>881</v>
      </c>
      <c r="C570" t="s">
        <v>55</v>
      </c>
      <c r="D570" t="s">
        <v>27</v>
      </c>
      <c r="E570" t="s">
        <v>36</v>
      </c>
      <c r="F570" t="s">
        <v>17</v>
      </c>
      <c r="G570" t="s">
        <v>24</v>
      </c>
      <c r="H570">
        <v>58</v>
      </c>
      <c r="I570" s="1">
        <v>38521</v>
      </c>
      <c r="J570" s="9">
        <f>DAY(TBL_Employees[[#This Row],[Hire Date]])</f>
        <v>18</v>
      </c>
      <c r="K570" s="9">
        <f>MONTH(TBL_Employees[[#This Row],[Hire Date]])</f>
        <v>6</v>
      </c>
      <c r="L570" s="9" t="str">
        <f>_xlfn.SWITCH(TBL_Employees[[#This Row],[Month]],1,"JAN",2,"FEB",3,"MAR",4,"APR",5,"MAY",6,"JUN",7,"JUL",8,"AUG",9,"SEP",10,"OCT",11,"NOV",12,"DES")</f>
        <v>JUN</v>
      </c>
      <c r="M570" s="11">
        <f>YEAR(TBL_Employees[[#This Row],[Hire Date]])</f>
        <v>2005</v>
      </c>
      <c r="N570" s="2">
        <v>86089</v>
      </c>
      <c r="O570" s="2" t="str">
        <f>_xlfn.SWITCH(TRUE(),TBL_Employees[[#This Row],[Annual Salary]]&gt;140000,"HIGH INCOME",AND(TBL_Employees[[#This Row],[Annual Salary]]&gt;=70000,TBL_Employees[[#This Row],[Annual Salary]]&lt;=140000),"MIDDLE INCOME",TBL_Employees[[#This Row],[Annual Salary]]&lt;70000,"LOW INCOME")</f>
        <v>MIDDLE INCOME</v>
      </c>
      <c r="P570" s="3">
        <v>0</v>
      </c>
      <c r="Q570" s="13">
        <f>TBL_Employees[[#This Row],[Bonus %]]*TBL_Employees[[#This Row],[Annual Salary]]</f>
        <v>0</v>
      </c>
      <c r="R570" t="s">
        <v>19</v>
      </c>
      <c r="S570" t="s">
        <v>20</v>
      </c>
      <c r="T570" s="1" t="s">
        <v>21</v>
      </c>
      <c r="U570" s="1" t="str">
        <f>IF(TBL_Employees[[#This Row],[Exit Date]]="","Employed","Resign")</f>
        <v>Employed</v>
      </c>
    </row>
    <row r="571" spans="1:21" x14ac:dyDescent="0.25">
      <c r="A571" t="s">
        <v>381</v>
      </c>
      <c r="B571" t="s">
        <v>896</v>
      </c>
      <c r="C571" t="s">
        <v>91</v>
      </c>
      <c r="D571" t="s">
        <v>27</v>
      </c>
      <c r="E571" t="s">
        <v>32</v>
      </c>
      <c r="F571" t="s">
        <v>17</v>
      </c>
      <c r="G571" t="s">
        <v>24</v>
      </c>
      <c r="H571">
        <v>45</v>
      </c>
      <c r="I571" s="1">
        <v>40418</v>
      </c>
      <c r="J571" s="9">
        <f>DAY(TBL_Employees[[#This Row],[Hire Date]])</f>
        <v>28</v>
      </c>
      <c r="K571" s="9">
        <f>MONTH(TBL_Employees[[#This Row],[Hire Date]])</f>
        <v>8</v>
      </c>
      <c r="L571" s="9" t="str">
        <f>_xlfn.SWITCH(TBL_Employees[[#This Row],[Month]],1,"JAN",2,"FEB",3,"MAR",4,"APR",5,"MAY",6,"JUN",7,"JUL",8,"AUG",9,"SEP",10,"OCT",11,"NOV",12,"DES")</f>
        <v>AUG</v>
      </c>
      <c r="M571" s="11">
        <f>YEAR(TBL_Employees[[#This Row],[Hire Date]])</f>
        <v>2010</v>
      </c>
      <c r="N571" s="2">
        <v>82162</v>
      </c>
      <c r="O571" s="2" t="str">
        <f>_xlfn.SWITCH(TRUE(),TBL_Employees[[#This Row],[Annual Salary]]&gt;140000,"HIGH INCOME",AND(TBL_Employees[[#This Row],[Annual Salary]]&gt;=70000,TBL_Employees[[#This Row],[Annual Salary]]&lt;=140000),"MIDDLE INCOME",TBL_Employees[[#This Row],[Annual Salary]]&lt;70000,"LOW INCOME")</f>
        <v>MIDDLE INCOME</v>
      </c>
      <c r="P571" s="3">
        <v>0</v>
      </c>
      <c r="Q571" s="13">
        <f>TBL_Employees[[#This Row],[Bonus %]]*TBL_Employees[[#This Row],[Annual Salary]]</f>
        <v>0</v>
      </c>
      <c r="R571" t="s">
        <v>33</v>
      </c>
      <c r="S571" t="s">
        <v>60</v>
      </c>
      <c r="T571" s="1">
        <v>44107</v>
      </c>
      <c r="U571" s="1" t="str">
        <f>IF(TBL_Employees[[#This Row],[Exit Date]]="","Employed","Resign")</f>
        <v>Resign</v>
      </c>
    </row>
    <row r="572" spans="1:21" x14ac:dyDescent="0.25">
      <c r="A572" t="s">
        <v>910</v>
      </c>
      <c r="B572" t="s">
        <v>911</v>
      </c>
      <c r="C572" t="s">
        <v>88</v>
      </c>
      <c r="D572" t="s">
        <v>27</v>
      </c>
      <c r="E572" t="s">
        <v>32</v>
      </c>
      <c r="F572" t="s">
        <v>17</v>
      </c>
      <c r="G572" t="s">
        <v>18</v>
      </c>
      <c r="H572">
        <v>40</v>
      </c>
      <c r="I572" s="1">
        <v>40522</v>
      </c>
      <c r="J572" s="9">
        <f>DAY(TBL_Employees[[#This Row],[Hire Date]])</f>
        <v>10</v>
      </c>
      <c r="K572" s="9">
        <f>MONTH(TBL_Employees[[#This Row],[Hire Date]])</f>
        <v>12</v>
      </c>
      <c r="L572" s="9" t="str">
        <f>_xlfn.SWITCH(TBL_Employees[[#This Row],[Month]],1,"JAN",2,"FEB",3,"MAR",4,"APR",5,"MAY",6,"JUN",7,"JUL",8,"AUG",9,"SEP",10,"OCT",11,"NOV",12,"DES")</f>
        <v>DES</v>
      </c>
      <c r="M572" s="11">
        <f>YEAR(TBL_Employees[[#This Row],[Hire Date]])</f>
        <v>2010</v>
      </c>
      <c r="N572" s="2">
        <v>97807</v>
      </c>
      <c r="O572" s="2" t="str">
        <f>_xlfn.SWITCH(TRUE(),TBL_Employees[[#This Row],[Annual Salary]]&gt;140000,"HIGH INCOME",AND(TBL_Employees[[#This Row],[Annual Salary]]&gt;=70000,TBL_Employees[[#This Row],[Annual Salary]]&lt;=140000),"MIDDLE INCOME",TBL_Employees[[#This Row],[Annual Salary]]&lt;70000,"LOW INCOME")</f>
        <v>MIDDLE INCOME</v>
      </c>
      <c r="P572" s="3">
        <v>0</v>
      </c>
      <c r="Q572" s="13">
        <f>TBL_Employees[[#This Row],[Bonus %]]*TBL_Employees[[#This Row],[Annual Salary]]</f>
        <v>0</v>
      </c>
      <c r="R572" t="s">
        <v>19</v>
      </c>
      <c r="S572" t="s">
        <v>20</v>
      </c>
      <c r="T572" s="1" t="s">
        <v>21</v>
      </c>
      <c r="U572" s="1" t="str">
        <f>IF(TBL_Employees[[#This Row],[Exit Date]]="","Employed","Resign")</f>
        <v>Employed</v>
      </c>
    </row>
    <row r="573" spans="1:21" x14ac:dyDescent="0.25">
      <c r="A573" t="s">
        <v>216</v>
      </c>
      <c r="B573" t="s">
        <v>917</v>
      </c>
      <c r="C573" t="s">
        <v>71</v>
      </c>
      <c r="D573" t="s">
        <v>27</v>
      </c>
      <c r="E573" t="s">
        <v>44</v>
      </c>
      <c r="F573" t="s">
        <v>28</v>
      </c>
      <c r="G573" t="s">
        <v>47</v>
      </c>
      <c r="H573">
        <v>46</v>
      </c>
      <c r="I573" s="1">
        <v>38513</v>
      </c>
      <c r="J573" s="9">
        <f>DAY(TBL_Employees[[#This Row],[Hire Date]])</f>
        <v>10</v>
      </c>
      <c r="K573" s="9">
        <f>MONTH(TBL_Employees[[#This Row],[Hire Date]])</f>
        <v>6</v>
      </c>
      <c r="L573" s="9" t="str">
        <f>_xlfn.SWITCH(TBL_Employees[[#This Row],[Month]],1,"JAN",2,"FEB",3,"MAR",4,"APR",5,"MAY",6,"JUN",7,"JUL",8,"AUG",9,"SEP",10,"OCT",11,"NOV",12,"DES")</f>
        <v>JUN</v>
      </c>
      <c r="M573" s="11">
        <f>YEAR(TBL_Employees[[#This Row],[Hire Date]])</f>
        <v>2005</v>
      </c>
      <c r="N573" s="2">
        <v>67374</v>
      </c>
      <c r="O573" s="2" t="str">
        <f>_xlfn.SWITCH(TRUE(),TBL_Employees[[#This Row],[Annual Salary]]&gt;140000,"HIGH INCOME",AND(TBL_Employees[[#This Row],[Annual Salary]]&gt;=70000,TBL_Employees[[#This Row],[Annual Salary]]&lt;=140000),"MIDDLE INCOME",TBL_Employees[[#This Row],[Annual Salary]]&lt;70000,"LOW INCOME")</f>
        <v>LOW INCOME</v>
      </c>
      <c r="P573" s="3">
        <v>0</v>
      </c>
      <c r="Q573" s="13">
        <f>TBL_Employees[[#This Row],[Bonus %]]*TBL_Employees[[#This Row],[Annual Salary]]</f>
        <v>0</v>
      </c>
      <c r="R573" t="s">
        <v>19</v>
      </c>
      <c r="S573" t="s">
        <v>25</v>
      </c>
      <c r="T573" s="1" t="s">
        <v>21</v>
      </c>
      <c r="U573" s="1" t="str">
        <f>IF(TBL_Employees[[#This Row],[Exit Date]]="","Employed","Resign")</f>
        <v>Employed</v>
      </c>
    </row>
    <row r="574" spans="1:21" x14ac:dyDescent="0.25">
      <c r="A574" t="s">
        <v>683</v>
      </c>
      <c r="B574" t="s">
        <v>924</v>
      </c>
      <c r="C574" t="s">
        <v>14</v>
      </c>
      <c r="D574" t="s">
        <v>27</v>
      </c>
      <c r="E574" t="s">
        <v>16</v>
      </c>
      <c r="F574" t="s">
        <v>28</v>
      </c>
      <c r="G574" t="s">
        <v>24</v>
      </c>
      <c r="H574">
        <v>31</v>
      </c>
      <c r="I574" s="1">
        <v>42197</v>
      </c>
      <c r="J574" s="9">
        <f>DAY(TBL_Employees[[#This Row],[Hire Date]])</f>
        <v>12</v>
      </c>
      <c r="K574" s="9">
        <f>MONTH(TBL_Employees[[#This Row],[Hire Date]])</f>
        <v>7</v>
      </c>
      <c r="L574" s="9" t="str">
        <f>_xlfn.SWITCH(TBL_Employees[[#This Row],[Month]],1,"JAN",2,"FEB",3,"MAR",4,"APR",5,"MAY",6,"JUN",7,"JUL",8,"AUG",9,"SEP",10,"OCT",11,"NOV",12,"DES")</f>
        <v>JUL</v>
      </c>
      <c r="M574" s="11">
        <f>YEAR(TBL_Employees[[#This Row],[Hire Date]])</f>
        <v>2015</v>
      </c>
      <c r="N574" s="2">
        <v>215388</v>
      </c>
      <c r="O574" s="2" t="str">
        <f>_xlfn.SWITCH(TRUE(),TBL_Employees[[#This Row],[Annual Salary]]&gt;140000,"HIGH INCOME",AND(TBL_Employees[[#This Row],[Annual Salary]]&gt;=70000,TBL_Employees[[#This Row],[Annual Salary]]&lt;=140000),"MIDDLE INCOME",TBL_Employees[[#This Row],[Annual Salary]]&lt;70000,"LOW INCOME")</f>
        <v>HIGH INCOME</v>
      </c>
      <c r="P574" s="3">
        <v>0.33</v>
      </c>
      <c r="Q574" s="13">
        <f>TBL_Employees[[#This Row],[Bonus %]]*TBL_Employees[[#This Row],[Annual Salary]]</f>
        <v>71078.040000000008</v>
      </c>
      <c r="R574" t="s">
        <v>19</v>
      </c>
      <c r="S574" t="s">
        <v>45</v>
      </c>
      <c r="T574" s="1" t="s">
        <v>21</v>
      </c>
      <c r="U574" s="1" t="str">
        <f>IF(TBL_Employees[[#This Row],[Exit Date]]="","Employed","Resign")</f>
        <v>Employed</v>
      </c>
    </row>
    <row r="575" spans="1:21" x14ac:dyDescent="0.25">
      <c r="A575" t="s">
        <v>75</v>
      </c>
      <c r="B575" t="s">
        <v>930</v>
      </c>
      <c r="C575" t="s">
        <v>56</v>
      </c>
      <c r="D575" t="s">
        <v>27</v>
      </c>
      <c r="E575" t="s">
        <v>44</v>
      </c>
      <c r="F575" t="s">
        <v>17</v>
      </c>
      <c r="G575" t="s">
        <v>47</v>
      </c>
      <c r="H575">
        <v>45</v>
      </c>
      <c r="I575" s="1">
        <v>43185</v>
      </c>
      <c r="J575" s="9">
        <f>DAY(TBL_Employees[[#This Row],[Hire Date]])</f>
        <v>26</v>
      </c>
      <c r="K575" s="9">
        <f>MONTH(TBL_Employees[[#This Row],[Hire Date]])</f>
        <v>3</v>
      </c>
      <c r="L575" s="9" t="str">
        <f>_xlfn.SWITCH(TBL_Employees[[#This Row],[Month]],1,"JAN",2,"FEB",3,"MAR",4,"APR",5,"MAY",6,"JUN",7,"JUL",8,"AUG",9,"SEP",10,"OCT",11,"NOV",12,"DES")</f>
        <v>MAR</v>
      </c>
      <c r="M575" s="11">
        <f>YEAR(TBL_Employees[[#This Row],[Hire Date]])</f>
        <v>2018</v>
      </c>
      <c r="N575" s="2">
        <v>86478</v>
      </c>
      <c r="O575" s="2" t="str">
        <f>_xlfn.SWITCH(TRUE(),TBL_Employees[[#This Row],[Annual Salary]]&gt;140000,"HIGH INCOME",AND(TBL_Employees[[#This Row],[Annual Salary]]&gt;=70000,TBL_Employees[[#This Row],[Annual Salary]]&lt;=140000),"MIDDLE INCOME",TBL_Employees[[#This Row],[Annual Salary]]&lt;70000,"LOW INCOME")</f>
        <v>MIDDLE INCOME</v>
      </c>
      <c r="P575" s="3">
        <v>0.06</v>
      </c>
      <c r="Q575" s="13">
        <f>TBL_Employees[[#This Row],[Bonus %]]*TBL_Employees[[#This Row],[Annual Salary]]</f>
        <v>5188.6799999999994</v>
      </c>
      <c r="R575" t="s">
        <v>19</v>
      </c>
      <c r="S575" t="s">
        <v>25</v>
      </c>
      <c r="T575" s="1" t="s">
        <v>21</v>
      </c>
      <c r="U575" s="1" t="str">
        <f>IF(TBL_Employees[[#This Row],[Exit Date]]="","Employed","Resign")</f>
        <v>Employed</v>
      </c>
    </row>
    <row r="576" spans="1:21" x14ac:dyDescent="0.25">
      <c r="A576" t="s">
        <v>939</v>
      </c>
      <c r="B576" t="s">
        <v>940</v>
      </c>
      <c r="C576" t="s">
        <v>76</v>
      </c>
      <c r="D576" t="s">
        <v>27</v>
      </c>
      <c r="E576" t="s">
        <v>16</v>
      </c>
      <c r="F576" t="s">
        <v>17</v>
      </c>
      <c r="G576" t="s">
        <v>24</v>
      </c>
      <c r="H576">
        <v>28</v>
      </c>
      <c r="I576" s="1">
        <v>43763</v>
      </c>
      <c r="J576" s="9">
        <f>DAY(TBL_Employees[[#This Row],[Hire Date]])</f>
        <v>25</v>
      </c>
      <c r="K576" s="9">
        <f>MONTH(TBL_Employees[[#This Row],[Hire Date]])</f>
        <v>10</v>
      </c>
      <c r="L576" s="9" t="str">
        <f>_xlfn.SWITCH(TBL_Employees[[#This Row],[Month]],1,"JAN",2,"FEB",3,"MAR",4,"APR",5,"MAY",6,"JUN",7,"JUL",8,"AUG",9,"SEP",10,"OCT",11,"NOV",12,"DES")</f>
        <v>OCT</v>
      </c>
      <c r="M576" s="11">
        <f>YEAR(TBL_Employees[[#This Row],[Hire Date]])</f>
        <v>2019</v>
      </c>
      <c r="N576" s="2">
        <v>50111</v>
      </c>
      <c r="O576" s="2" t="str">
        <f>_xlfn.SWITCH(TRUE(),TBL_Employees[[#This Row],[Annual Salary]]&gt;140000,"HIGH INCOME",AND(TBL_Employees[[#This Row],[Annual Salary]]&gt;=70000,TBL_Employees[[#This Row],[Annual Salary]]&lt;=140000),"MIDDLE INCOME",TBL_Employees[[#This Row],[Annual Salary]]&lt;70000,"LOW INCOME")</f>
        <v>LOW INCOME</v>
      </c>
      <c r="P576" s="3">
        <v>0</v>
      </c>
      <c r="Q576" s="13">
        <f>TBL_Employees[[#This Row],[Bonus %]]*TBL_Employees[[#This Row],[Annual Salary]]</f>
        <v>0</v>
      </c>
      <c r="R576" t="s">
        <v>33</v>
      </c>
      <c r="S576" t="s">
        <v>34</v>
      </c>
      <c r="T576" s="1" t="s">
        <v>21</v>
      </c>
      <c r="U576" s="1" t="str">
        <f>IF(TBL_Employees[[#This Row],[Exit Date]]="","Employed","Resign")</f>
        <v>Employed</v>
      </c>
    </row>
    <row r="577" spans="1:21" x14ac:dyDescent="0.25">
      <c r="A577" t="s">
        <v>941</v>
      </c>
      <c r="B577" t="s">
        <v>858</v>
      </c>
      <c r="C577" t="s">
        <v>89</v>
      </c>
      <c r="D577" t="s">
        <v>27</v>
      </c>
      <c r="E577" t="s">
        <v>36</v>
      </c>
      <c r="F577" t="s">
        <v>28</v>
      </c>
      <c r="G577" t="s">
        <v>47</v>
      </c>
      <c r="H577">
        <v>31</v>
      </c>
      <c r="I577" s="1">
        <v>42497</v>
      </c>
      <c r="J577" s="9">
        <f>DAY(TBL_Employees[[#This Row],[Hire Date]])</f>
        <v>7</v>
      </c>
      <c r="K577" s="9">
        <f>MONTH(TBL_Employees[[#This Row],[Hire Date]])</f>
        <v>5</v>
      </c>
      <c r="L577" s="9" t="str">
        <f>_xlfn.SWITCH(TBL_Employees[[#This Row],[Month]],1,"JAN",2,"FEB",3,"MAR",4,"APR",5,"MAY",6,"JUN",7,"JUL",8,"AUG",9,"SEP",10,"OCT",11,"NOV",12,"DES")</f>
        <v>MAY</v>
      </c>
      <c r="M577" s="11">
        <f>YEAR(TBL_Employees[[#This Row],[Hire Date]])</f>
        <v>2016</v>
      </c>
      <c r="N577" s="2">
        <v>71192</v>
      </c>
      <c r="O577" s="2" t="str">
        <f>_xlfn.SWITCH(TRUE(),TBL_Employees[[#This Row],[Annual Salary]]&gt;140000,"HIGH INCOME",AND(TBL_Employees[[#This Row],[Annual Salary]]&gt;=70000,TBL_Employees[[#This Row],[Annual Salary]]&lt;=140000),"MIDDLE INCOME",TBL_Employees[[#This Row],[Annual Salary]]&lt;70000,"LOW INCOME")</f>
        <v>MIDDLE INCOME</v>
      </c>
      <c r="P577" s="3">
        <v>0</v>
      </c>
      <c r="Q577" s="13">
        <f>TBL_Employees[[#This Row],[Bonus %]]*TBL_Employees[[#This Row],[Annual Salary]]</f>
        <v>0</v>
      </c>
      <c r="R577" t="s">
        <v>19</v>
      </c>
      <c r="S577" t="s">
        <v>25</v>
      </c>
      <c r="T577" s="1" t="s">
        <v>21</v>
      </c>
      <c r="U577" s="1" t="str">
        <f>IF(TBL_Employees[[#This Row],[Exit Date]]="","Employed","Resign")</f>
        <v>Employed</v>
      </c>
    </row>
    <row r="578" spans="1:21" x14ac:dyDescent="0.25">
      <c r="A578" t="s">
        <v>209</v>
      </c>
      <c r="B578" t="s">
        <v>948</v>
      </c>
      <c r="C578" t="s">
        <v>71</v>
      </c>
      <c r="D578" t="s">
        <v>27</v>
      </c>
      <c r="E578" t="s">
        <v>36</v>
      </c>
      <c r="F578" t="s">
        <v>28</v>
      </c>
      <c r="G578" t="s">
        <v>18</v>
      </c>
      <c r="H578">
        <v>54</v>
      </c>
      <c r="I578" s="1">
        <v>34631</v>
      </c>
      <c r="J578" s="9">
        <f>DAY(TBL_Employees[[#This Row],[Hire Date]])</f>
        <v>24</v>
      </c>
      <c r="K578" s="9">
        <f>MONTH(TBL_Employees[[#This Row],[Hire Date]])</f>
        <v>10</v>
      </c>
      <c r="L578" s="9" t="str">
        <f>_xlfn.SWITCH(TBL_Employees[[#This Row],[Month]],1,"JAN",2,"FEB",3,"MAR",4,"APR",5,"MAY",6,"JUN",7,"JUL",8,"AUG",9,"SEP",10,"OCT",11,"NOV",12,"DES")</f>
        <v>OCT</v>
      </c>
      <c r="M578" s="11">
        <f>YEAR(TBL_Employees[[#This Row],[Hire Date]])</f>
        <v>1994</v>
      </c>
      <c r="N578" s="2">
        <v>87216</v>
      </c>
      <c r="O578" s="2" t="str">
        <f>_xlfn.SWITCH(TRUE(),TBL_Employees[[#This Row],[Annual Salary]]&gt;140000,"HIGH INCOME",AND(TBL_Employees[[#This Row],[Annual Salary]]&gt;=70000,TBL_Employees[[#This Row],[Annual Salary]]&lt;=140000),"MIDDLE INCOME",TBL_Employees[[#This Row],[Annual Salary]]&lt;70000,"LOW INCOME")</f>
        <v>MIDDLE INCOME</v>
      </c>
      <c r="P578" s="3">
        <v>0</v>
      </c>
      <c r="Q578" s="13">
        <f>TBL_Employees[[#This Row],[Bonus %]]*TBL_Employees[[#This Row],[Annual Salary]]</f>
        <v>0</v>
      </c>
      <c r="R578" t="s">
        <v>19</v>
      </c>
      <c r="S578" t="s">
        <v>45</v>
      </c>
      <c r="T578" s="1" t="s">
        <v>21</v>
      </c>
      <c r="U578" s="1" t="str">
        <f>IF(TBL_Employees[[#This Row],[Exit Date]]="","Employed","Resign")</f>
        <v>Employed</v>
      </c>
    </row>
    <row r="579" spans="1:21" x14ac:dyDescent="0.25">
      <c r="A579" t="s">
        <v>949</v>
      </c>
      <c r="B579" t="s">
        <v>950</v>
      </c>
      <c r="C579" t="s">
        <v>76</v>
      </c>
      <c r="D579" t="s">
        <v>27</v>
      </c>
      <c r="E579" t="s">
        <v>32</v>
      </c>
      <c r="F579" t="s">
        <v>28</v>
      </c>
      <c r="G579" t="s">
        <v>18</v>
      </c>
      <c r="H579">
        <v>47</v>
      </c>
      <c r="I579" s="1">
        <v>43944</v>
      </c>
      <c r="J579" s="9">
        <f>DAY(TBL_Employees[[#This Row],[Hire Date]])</f>
        <v>23</v>
      </c>
      <c r="K579" s="9">
        <f>MONTH(TBL_Employees[[#This Row],[Hire Date]])</f>
        <v>4</v>
      </c>
      <c r="L579" s="9" t="str">
        <f>_xlfn.SWITCH(TBL_Employees[[#This Row],[Month]],1,"JAN",2,"FEB",3,"MAR",4,"APR",5,"MAY",6,"JUN",7,"JUL",8,"AUG",9,"SEP",10,"OCT",11,"NOV",12,"DES")</f>
        <v>APR</v>
      </c>
      <c r="M579" s="11">
        <f>YEAR(TBL_Employees[[#This Row],[Hire Date]])</f>
        <v>2020</v>
      </c>
      <c r="N579" s="2">
        <v>50069</v>
      </c>
      <c r="O579" s="2" t="str">
        <f>_xlfn.SWITCH(TRUE(),TBL_Employees[[#This Row],[Annual Salary]]&gt;140000,"HIGH INCOME",AND(TBL_Employees[[#This Row],[Annual Salary]]&gt;=70000,TBL_Employees[[#This Row],[Annual Salary]]&lt;=140000),"MIDDLE INCOME",TBL_Employees[[#This Row],[Annual Salary]]&lt;70000,"LOW INCOME")</f>
        <v>LOW INCOME</v>
      </c>
      <c r="P579" s="3">
        <v>0</v>
      </c>
      <c r="Q579" s="13">
        <f>TBL_Employees[[#This Row],[Bonus %]]*TBL_Employees[[#This Row],[Annual Salary]]</f>
        <v>0</v>
      </c>
      <c r="R579" t="s">
        <v>19</v>
      </c>
      <c r="S579" t="s">
        <v>63</v>
      </c>
      <c r="T579" s="1" t="s">
        <v>21</v>
      </c>
      <c r="U579" s="1" t="str">
        <f>IF(TBL_Employees[[#This Row],[Exit Date]]="","Employed","Resign")</f>
        <v>Employed</v>
      </c>
    </row>
    <row r="580" spans="1:21" x14ac:dyDescent="0.25">
      <c r="A580" t="s">
        <v>326</v>
      </c>
      <c r="B580" t="s">
        <v>951</v>
      </c>
      <c r="C580" t="s">
        <v>40</v>
      </c>
      <c r="D580" t="s">
        <v>27</v>
      </c>
      <c r="E580" t="s">
        <v>44</v>
      </c>
      <c r="F580" t="s">
        <v>17</v>
      </c>
      <c r="G580" t="s">
        <v>18</v>
      </c>
      <c r="H580">
        <v>26</v>
      </c>
      <c r="I580" s="1">
        <v>44403</v>
      </c>
      <c r="J580" s="9">
        <f>DAY(TBL_Employees[[#This Row],[Hire Date]])</f>
        <v>26</v>
      </c>
      <c r="K580" s="9">
        <f>MONTH(TBL_Employees[[#This Row],[Hire Date]])</f>
        <v>7</v>
      </c>
      <c r="L580" s="9" t="str">
        <f>_xlfn.SWITCH(TBL_Employees[[#This Row],[Month]],1,"JAN",2,"FEB",3,"MAR",4,"APR",5,"MAY",6,"JUN",7,"JUL",8,"AUG",9,"SEP",10,"OCT",11,"NOV",12,"DES")</f>
        <v>JUL</v>
      </c>
      <c r="M580" s="11">
        <f>YEAR(TBL_Employees[[#This Row],[Hire Date]])</f>
        <v>2021</v>
      </c>
      <c r="N580" s="2">
        <v>151108</v>
      </c>
      <c r="O580" s="2" t="str">
        <f>_xlfn.SWITCH(TRUE(),TBL_Employees[[#This Row],[Annual Salary]]&gt;140000,"HIGH INCOME",AND(TBL_Employees[[#This Row],[Annual Salary]]&gt;=70000,TBL_Employees[[#This Row],[Annual Salary]]&lt;=140000),"MIDDLE INCOME",TBL_Employees[[#This Row],[Annual Salary]]&lt;70000,"LOW INCOME")</f>
        <v>HIGH INCOME</v>
      </c>
      <c r="P580" s="3">
        <v>0.22</v>
      </c>
      <c r="Q580" s="13">
        <f>TBL_Employees[[#This Row],[Bonus %]]*TBL_Employees[[#This Row],[Annual Salary]]</f>
        <v>33243.760000000002</v>
      </c>
      <c r="R580" t="s">
        <v>19</v>
      </c>
      <c r="S580" t="s">
        <v>39</v>
      </c>
      <c r="T580" s="1" t="s">
        <v>21</v>
      </c>
      <c r="U580" s="1" t="str">
        <f>IF(TBL_Employees[[#This Row],[Exit Date]]="","Employed","Resign")</f>
        <v>Employed</v>
      </c>
    </row>
    <row r="581" spans="1:21" x14ac:dyDescent="0.25">
      <c r="A581" t="s">
        <v>952</v>
      </c>
      <c r="B581" t="s">
        <v>953</v>
      </c>
      <c r="C581" t="s">
        <v>56</v>
      </c>
      <c r="D581" t="s">
        <v>27</v>
      </c>
      <c r="E581" t="s">
        <v>36</v>
      </c>
      <c r="F581" t="s">
        <v>17</v>
      </c>
      <c r="G581" t="s">
        <v>24</v>
      </c>
      <c r="H581">
        <v>42</v>
      </c>
      <c r="I581" s="1">
        <v>38640</v>
      </c>
      <c r="J581" s="9">
        <f>DAY(TBL_Employees[[#This Row],[Hire Date]])</f>
        <v>15</v>
      </c>
      <c r="K581" s="9">
        <f>MONTH(TBL_Employees[[#This Row],[Hire Date]])</f>
        <v>10</v>
      </c>
      <c r="L581" s="9" t="str">
        <f>_xlfn.SWITCH(TBL_Employees[[#This Row],[Month]],1,"JAN",2,"FEB",3,"MAR",4,"APR",5,"MAY",6,"JUN",7,"JUL",8,"AUG",9,"SEP",10,"OCT",11,"NOV",12,"DES")</f>
        <v>OCT</v>
      </c>
      <c r="M581" s="11">
        <f>YEAR(TBL_Employees[[#This Row],[Hire Date]])</f>
        <v>2005</v>
      </c>
      <c r="N581" s="2">
        <v>67398</v>
      </c>
      <c r="O581" s="2" t="str">
        <f>_xlfn.SWITCH(TRUE(),TBL_Employees[[#This Row],[Annual Salary]]&gt;140000,"HIGH INCOME",AND(TBL_Employees[[#This Row],[Annual Salary]]&gt;=70000,TBL_Employees[[#This Row],[Annual Salary]]&lt;=140000),"MIDDLE INCOME",TBL_Employees[[#This Row],[Annual Salary]]&lt;70000,"LOW INCOME")</f>
        <v>LOW INCOME</v>
      </c>
      <c r="P581" s="3">
        <v>7.0000000000000007E-2</v>
      </c>
      <c r="Q581" s="13">
        <f>TBL_Employees[[#This Row],[Bonus %]]*TBL_Employees[[#This Row],[Annual Salary]]</f>
        <v>4717.8600000000006</v>
      </c>
      <c r="R581" t="s">
        <v>19</v>
      </c>
      <c r="S581" t="s">
        <v>39</v>
      </c>
      <c r="T581" s="1" t="s">
        <v>21</v>
      </c>
      <c r="U581" s="1" t="str">
        <f>IF(TBL_Employees[[#This Row],[Exit Date]]="","Employed","Resign")</f>
        <v>Employed</v>
      </c>
    </row>
    <row r="582" spans="1:21" x14ac:dyDescent="0.25">
      <c r="A582" t="s">
        <v>957</v>
      </c>
      <c r="B582" t="s">
        <v>958</v>
      </c>
      <c r="C582" t="s">
        <v>82</v>
      </c>
      <c r="D582" t="s">
        <v>27</v>
      </c>
      <c r="E582" t="s">
        <v>44</v>
      </c>
      <c r="F582" t="s">
        <v>28</v>
      </c>
      <c r="G582" t="s">
        <v>24</v>
      </c>
      <c r="H582">
        <v>31</v>
      </c>
      <c r="I582" s="1">
        <v>42780</v>
      </c>
      <c r="J582" s="9">
        <f>DAY(TBL_Employees[[#This Row],[Hire Date]])</f>
        <v>14</v>
      </c>
      <c r="K582" s="9">
        <f>MONTH(TBL_Employees[[#This Row],[Hire Date]])</f>
        <v>2</v>
      </c>
      <c r="L582" s="9" t="str">
        <f>_xlfn.SWITCH(TBL_Employees[[#This Row],[Month]],1,"JAN",2,"FEB",3,"MAR",4,"APR",5,"MAY",6,"JUN",7,"JUL",8,"AUG",9,"SEP",10,"OCT",11,"NOV",12,"DES")</f>
        <v>FEB</v>
      </c>
      <c r="M582" s="11">
        <f>YEAR(TBL_Employees[[#This Row],[Hire Date]])</f>
        <v>2017</v>
      </c>
      <c r="N582" s="2">
        <v>95963</v>
      </c>
      <c r="O582" s="2" t="str">
        <f>_xlfn.SWITCH(TRUE(),TBL_Employees[[#This Row],[Annual Salary]]&gt;140000,"HIGH INCOME",AND(TBL_Employees[[#This Row],[Annual Salary]]&gt;=70000,TBL_Employees[[#This Row],[Annual Salary]]&lt;=140000),"MIDDLE INCOME",TBL_Employees[[#This Row],[Annual Salary]]&lt;70000,"LOW INCOME")</f>
        <v>MIDDLE INCOME</v>
      </c>
      <c r="P582" s="3">
        <v>0</v>
      </c>
      <c r="Q582" s="13">
        <f>TBL_Employees[[#This Row],[Bonus %]]*TBL_Employees[[#This Row],[Annual Salary]]</f>
        <v>0</v>
      </c>
      <c r="R582" t="s">
        <v>33</v>
      </c>
      <c r="S582" t="s">
        <v>34</v>
      </c>
      <c r="T582" s="1" t="s">
        <v>21</v>
      </c>
      <c r="U582" s="1" t="str">
        <f>IF(TBL_Employees[[#This Row],[Exit Date]]="","Employed","Resign")</f>
        <v>Employed</v>
      </c>
    </row>
    <row r="583" spans="1:21" x14ac:dyDescent="0.25">
      <c r="A583" t="s">
        <v>789</v>
      </c>
      <c r="B583" t="s">
        <v>962</v>
      </c>
      <c r="C583" t="s">
        <v>14</v>
      </c>
      <c r="D583" t="s">
        <v>27</v>
      </c>
      <c r="E583" t="s">
        <v>32</v>
      </c>
      <c r="F583" t="s">
        <v>17</v>
      </c>
      <c r="G583" t="s">
        <v>18</v>
      </c>
      <c r="H583">
        <v>48</v>
      </c>
      <c r="I583" s="1">
        <v>42053</v>
      </c>
      <c r="J583" s="9">
        <f>DAY(TBL_Employees[[#This Row],[Hire Date]])</f>
        <v>18</v>
      </c>
      <c r="K583" s="9">
        <f>MONTH(TBL_Employees[[#This Row],[Hire Date]])</f>
        <v>2</v>
      </c>
      <c r="L583" s="9" t="str">
        <f>_xlfn.SWITCH(TBL_Employees[[#This Row],[Month]],1,"JAN",2,"FEB",3,"MAR",4,"APR",5,"MAY",6,"JUN",7,"JUL",8,"AUG",9,"SEP",10,"OCT",11,"NOV",12,"DES")</f>
        <v>FEB</v>
      </c>
      <c r="M583" s="11">
        <f>YEAR(TBL_Employees[[#This Row],[Hire Date]])</f>
        <v>2015</v>
      </c>
      <c r="N583" s="2">
        <v>194871</v>
      </c>
      <c r="O583" s="2" t="str">
        <f>_xlfn.SWITCH(TRUE(),TBL_Employees[[#This Row],[Annual Salary]]&gt;140000,"HIGH INCOME",AND(TBL_Employees[[#This Row],[Annual Salary]]&gt;=70000,TBL_Employees[[#This Row],[Annual Salary]]&lt;=140000),"MIDDLE INCOME",TBL_Employees[[#This Row],[Annual Salary]]&lt;70000,"LOW INCOME")</f>
        <v>HIGH INCOME</v>
      </c>
      <c r="P583" s="3">
        <v>0.35</v>
      </c>
      <c r="Q583" s="13">
        <f>TBL_Employees[[#This Row],[Bonus %]]*TBL_Employees[[#This Row],[Annual Salary]]</f>
        <v>68204.849999999991</v>
      </c>
      <c r="R583" t="s">
        <v>19</v>
      </c>
      <c r="S583" t="s">
        <v>29</v>
      </c>
      <c r="T583" s="1" t="s">
        <v>21</v>
      </c>
      <c r="U583" s="1" t="str">
        <f>IF(TBL_Employees[[#This Row],[Exit Date]]="","Employed","Resign")</f>
        <v>Employed</v>
      </c>
    </row>
    <row r="584" spans="1:21" x14ac:dyDescent="0.25">
      <c r="A584" t="s">
        <v>144</v>
      </c>
      <c r="B584" t="s">
        <v>965</v>
      </c>
      <c r="C584" t="s">
        <v>55</v>
      </c>
      <c r="D584" t="s">
        <v>27</v>
      </c>
      <c r="E584" t="s">
        <v>36</v>
      </c>
      <c r="F584" t="s">
        <v>17</v>
      </c>
      <c r="G584" t="s">
        <v>51</v>
      </c>
      <c r="H584">
        <v>25</v>
      </c>
      <c r="I584" s="1">
        <v>44327</v>
      </c>
      <c r="J584" s="9">
        <f>DAY(TBL_Employees[[#This Row],[Hire Date]])</f>
        <v>11</v>
      </c>
      <c r="K584" s="9">
        <f>MONTH(TBL_Employees[[#This Row],[Hire Date]])</f>
        <v>5</v>
      </c>
      <c r="L584" s="9" t="str">
        <f>_xlfn.SWITCH(TBL_Employees[[#This Row],[Month]],1,"JAN",2,"FEB",3,"MAR",4,"APR",5,"MAY",6,"JUN",7,"JUL",8,"AUG",9,"SEP",10,"OCT",11,"NOV",12,"DES")</f>
        <v>MAY</v>
      </c>
      <c r="M584" s="11">
        <f>YEAR(TBL_Employees[[#This Row],[Hire Date]])</f>
        <v>2021</v>
      </c>
      <c r="N584" s="2">
        <v>83934</v>
      </c>
      <c r="O584" s="2" t="str">
        <f>_xlfn.SWITCH(TRUE(),TBL_Employees[[#This Row],[Annual Salary]]&gt;140000,"HIGH INCOME",AND(TBL_Employees[[#This Row],[Annual Salary]]&gt;=70000,TBL_Employees[[#This Row],[Annual Salary]]&lt;=140000),"MIDDLE INCOME",TBL_Employees[[#This Row],[Annual Salary]]&lt;70000,"LOW INCOME")</f>
        <v>MIDDLE INCOME</v>
      </c>
      <c r="P584" s="3">
        <v>0</v>
      </c>
      <c r="Q584" s="13">
        <f>TBL_Employees[[#This Row],[Bonus %]]*TBL_Employees[[#This Row],[Annual Salary]]</f>
        <v>0</v>
      </c>
      <c r="R584" t="s">
        <v>19</v>
      </c>
      <c r="S584" t="s">
        <v>45</v>
      </c>
      <c r="T584" s="1" t="s">
        <v>21</v>
      </c>
      <c r="U584" s="1" t="str">
        <f>IF(TBL_Employees[[#This Row],[Exit Date]]="","Employed","Resign")</f>
        <v>Employed</v>
      </c>
    </row>
    <row r="585" spans="1:21" x14ac:dyDescent="0.25">
      <c r="A585" t="s">
        <v>173</v>
      </c>
      <c r="B585" t="s">
        <v>973</v>
      </c>
      <c r="C585" t="s">
        <v>82</v>
      </c>
      <c r="D585" t="s">
        <v>27</v>
      </c>
      <c r="E585" t="s">
        <v>36</v>
      </c>
      <c r="F585" t="s">
        <v>17</v>
      </c>
      <c r="G585" t="s">
        <v>24</v>
      </c>
      <c r="H585">
        <v>30</v>
      </c>
      <c r="I585" s="1">
        <v>43553</v>
      </c>
      <c r="J585" s="9">
        <f>DAY(TBL_Employees[[#This Row],[Hire Date]])</f>
        <v>29</v>
      </c>
      <c r="K585" s="9">
        <f>MONTH(TBL_Employees[[#This Row],[Hire Date]])</f>
        <v>3</v>
      </c>
      <c r="L585" s="9" t="str">
        <f>_xlfn.SWITCH(TBL_Employees[[#This Row],[Month]],1,"JAN",2,"FEB",3,"MAR",4,"APR",5,"MAY",6,"JUN",7,"JUL",8,"AUG",9,"SEP",10,"OCT",11,"NOV",12,"DES")</f>
        <v>MAR</v>
      </c>
      <c r="M585" s="11">
        <f>YEAR(TBL_Employees[[#This Row],[Hire Date]])</f>
        <v>2019</v>
      </c>
      <c r="N585" s="2">
        <v>86774</v>
      </c>
      <c r="O585" s="2" t="str">
        <f>_xlfn.SWITCH(TRUE(),TBL_Employees[[#This Row],[Annual Salary]]&gt;140000,"HIGH INCOME",AND(TBL_Employees[[#This Row],[Annual Salary]]&gt;=70000,TBL_Employees[[#This Row],[Annual Salary]]&lt;=140000),"MIDDLE INCOME",TBL_Employees[[#This Row],[Annual Salary]]&lt;70000,"LOW INCOME")</f>
        <v>MIDDLE INCOME</v>
      </c>
      <c r="P585" s="3">
        <v>0</v>
      </c>
      <c r="Q585" s="13">
        <f>TBL_Employees[[#This Row],[Bonus %]]*TBL_Employees[[#This Row],[Annual Salary]]</f>
        <v>0</v>
      </c>
      <c r="R585" t="s">
        <v>33</v>
      </c>
      <c r="S585" t="s">
        <v>34</v>
      </c>
      <c r="T585" s="1" t="s">
        <v>21</v>
      </c>
      <c r="U585" s="1" t="str">
        <f>IF(TBL_Employees[[#This Row],[Exit Date]]="","Employed","Resign")</f>
        <v>Employed</v>
      </c>
    </row>
    <row r="586" spans="1:21" x14ac:dyDescent="0.25">
      <c r="A586" t="s">
        <v>221</v>
      </c>
      <c r="B586" t="s">
        <v>976</v>
      </c>
      <c r="C586" t="s">
        <v>98</v>
      </c>
      <c r="D586" t="s">
        <v>27</v>
      </c>
      <c r="E586" t="s">
        <v>16</v>
      </c>
      <c r="F586" t="s">
        <v>17</v>
      </c>
      <c r="G586" t="s">
        <v>24</v>
      </c>
      <c r="H586">
        <v>51</v>
      </c>
      <c r="I586" s="1">
        <v>40964</v>
      </c>
      <c r="J586" s="9">
        <f>DAY(TBL_Employees[[#This Row],[Hire Date]])</f>
        <v>25</v>
      </c>
      <c r="K586" s="9">
        <f>MONTH(TBL_Employees[[#This Row],[Hire Date]])</f>
        <v>2</v>
      </c>
      <c r="L586" s="9" t="str">
        <f>_xlfn.SWITCH(TBL_Employees[[#This Row],[Month]],1,"JAN",2,"FEB",3,"MAR",4,"APR",5,"MAY",6,"JUN",7,"JUL",8,"AUG",9,"SEP",10,"OCT",11,"NOV",12,"DES")</f>
        <v>FEB</v>
      </c>
      <c r="M586" s="11">
        <f>YEAR(TBL_Employees[[#This Row],[Hire Date]])</f>
        <v>2012</v>
      </c>
      <c r="N586" s="2">
        <v>64170</v>
      </c>
      <c r="O586" s="2" t="str">
        <f>_xlfn.SWITCH(TRUE(),TBL_Employees[[#This Row],[Annual Salary]]&gt;140000,"HIGH INCOME",AND(TBL_Employees[[#This Row],[Annual Salary]]&gt;=70000,TBL_Employees[[#This Row],[Annual Salary]]&lt;=140000),"MIDDLE INCOME",TBL_Employees[[#This Row],[Annual Salary]]&lt;70000,"LOW INCOME")</f>
        <v>LOW INCOME</v>
      </c>
      <c r="P586" s="3">
        <v>0</v>
      </c>
      <c r="Q586" s="13">
        <f>TBL_Employees[[#This Row],[Bonus %]]*TBL_Employees[[#This Row],[Annual Salary]]</f>
        <v>0</v>
      </c>
      <c r="R586" t="s">
        <v>19</v>
      </c>
      <c r="S586" t="s">
        <v>29</v>
      </c>
      <c r="T586" s="1" t="s">
        <v>21</v>
      </c>
      <c r="U586" s="1" t="str">
        <f>IF(TBL_Employees[[#This Row],[Exit Date]]="","Employed","Resign")</f>
        <v>Employed</v>
      </c>
    </row>
    <row r="587" spans="1:21" x14ac:dyDescent="0.25">
      <c r="A587" t="s">
        <v>997</v>
      </c>
      <c r="B587" t="s">
        <v>998</v>
      </c>
      <c r="C587" t="s">
        <v>26</v>
      </c>
      <c r="D587" t="s">
        <v>27</v>
      </c>
      <c r="E587" t="s">
        <v>32</v>
      </c>
      <c r="F587" t="s">
        <v>17</v>
      </c>
      <c r="G587" t="s">
        <v>24</v>
      </c>
      <c r="H587">
        <v>45</v>
      </c>
      <c r="I587" s="1">
        <v>41511</v>
      </c>
      <c r="J587" s="9">
        <f>DAY(TBL_Employees[[#This Row],[Hire Date]])</f>
        <v>25</v>
      </c>
      <c r="K587" s="9">
        <f>MONTH(TBL_Employees[[#This Row],[Hire Date]])</f>
        <v>8</v>
      </c>
      <c r="L587" s="9" t="str">
        <f>_xlfn.SWITCH(TBL_Employees[[#This Row],[Month]],1,"JAN",2,"FEB",3,"MAR",4,"APR",5,"MAY",6,"JUN",7,"JUL",8,"AUG",9,"SEP",10,"OCT",11,"NOV",12,"DES")</f>
        <v>AUG</v>
      </c>
      <c r="M587" s="11">
        <f>YEAR(TBL_Employees[[#This Row],[Hire Date]])</f>
        <v>2013</v>
      </c>
      <c r="N587" s="2">
        <v>99169</v>
      </c>
      <c r="O587" s="2" t="str">
        <f>_xlfn.SWITCH(TRUE(),TBL_Employees[[#This Row],[Annual Salary]]&gt;140000,"HIGH INCOME",AND(TBL_Employees[[#This Row],[Annual Salary]]&gt;=70000,TBL_Employees[[#This Row],[Annual Salary]]&lt;=140000),"MIDDLE INCOME",TBL_Employees[[#This Row],[Annual Salary]]&lt;70000,"LOW INCOME")</f>
        <v>MIDDLE INCOME</v>
      </c>
      <c r="P587" s="3">
        <v>0</v>
      </c>
      <c r="Q587" s="13">
        <f>TBL_Employees[[#This Row],[Bonus %]]*TBL_Employees[[#This Row],[Annual Salary]]</f>
        <v>0</v>
      </c>
      <c r="R587" t="s">
        <v>33</v>
      </c>
      <c r="S587" t="s">
        <v>60</v>
      </c>
      <c r="T587" s="1" t="s">
        <v>21</v>
      </c>
      <c r="U587" s="1" t="str">
        <f>IF(TBL_Employees[[#This Row],[Exit Date]]="","Employed","Resign")</f>
        <v>Employed</v>
      </c>
    </row>
    <row r="588" spans="1:21" x14ac:dyDescent="0.25">
      <c r="A588" t="s">
        <v>276</v>
      </c>
      <c r="B588" t="s">
        <v>1001</v>
      </c>
      <c r="C588" t="s">
        <v>71</v>
      </c>
      <c r="D588" t="s">
        <v>27</v>
      </c>
      <c r="E588" t="s">
        <v>36</v>
      </c>
      <c r="F588" t="s">
        <v>17</v>
      </c>
      <c r="G588" t="s">
        <v>18</v>
      </c>
      <c r="H588">
        <v>65</v>
      </c>
      <c r="I588" s="1">
        <v>43234</v>
      </c>
      <c r="J588" s="9">
        <f>DAY(TBL_Employees[[#This Row],[Hire Date]])</f>
        <v>14</v>
      </c>
      <c r="K588" s="9">
        <f>MONTH(TBL_Employees[[#This Row],[Hire Date]])</f>
        <v>5</v>
      </c>
      <c r="L588" s="9" t="str">
        <f>_xlfn.SWITCH(TBL_Employees[[#This Row],[Month]],1,"JAN",2,"FEB",3,"MAR",4,"APR",5,"MAY",6,"JUN",7,"JUL",8,"AUG",9,"SEP",10,"OCT",11,"NOV",12,"DES")</f>
        <v>MAY</v>
      </c>
      <c r="M588" s="11">
        <f>YEAR(TBL_Employees[[#This Row],[Hire Date]])</f>
        <v>2018</v>
      </c>
      <c r="N588" s="2">
        <v>60985</v>
      </c>
      <c r="O588" s="2" t="str">
        <f>_xlfn.SWITCH(TRUE(),TBL_Employees[[#This Row],[Annual Salary]]&gt;140000,"HIGH INCOME",AND(TBL_Employees[[#This Row],[Annual Salary]]&gt;=70000,TBL_Employees[[#This Row],[Annual Salary]]&lt;=140000),"MIDDLE INCOME",TBL_Employees[[#This Row],[Annual Salary]]&lt;70000,"LOW INCOME")</f>
        <v>LOW INCOME</v>
      </c>
      <c r="P588" s="3">
        <v>0</v>
      </c>
      <c r="Q588" s="13">
        <f>TBL_Employees[[#This Row],[Bonus %]]*TBL_Employees[[#This Row],[Annual Salary]]</f>
        <v>0</v>
      </c>
      <c r="R588" t="s">
        <v>19</v>
      </c>
      <c r="S588" t="s">
        <v>63</v>
      </c>
      <c r="T588" s="1" t="s">
        <v>21</v>
      </c>
      <c r="U588" s="1" t="str">
        <f>IF(TBL_Employees[[#This Row],[Exit Date]]="","Employed","Resign")</f>
        <v>Employed</v>
      </c>
    </row>
    <row r="589" spans="1:21" x14ac:dyDescent="0.25">
      <c r="A589" t="s">
        <v>175</v>
      </c>
      <c r="B589" t="s">
        <v>1002</v>
      </c>
      <c r="C589" t="s">
        <v>61</v>
      </c>
      <c r="D589" t="s">
        <v>27</v>
      </c>
      <c r="E589" t="s">
        <v>16</v>
      </c>
      <c r="F589" t="s">
        <v>17</v>
      </c>
      <c r="G589" t="s">
        <v>24</v>
      </c>
      <c r="H589">
        <v>60</v>
      </c>
      <c r="I589" s="1">
        <v>40383</v>
      </c>
      <c r="J589" s="9">
        <f>DAY(TBL_Employees[[#This Row],[Hire Date]])</f>
        <v>24</v>
      </c>
      <c r="K589" s="9">
        <f>MONTH(TBL_Employees[[#This Row],[Hire Date]])</f>
        <v>7</v>
      </c>
      <c r="L589" s="9" t="str">
        <f>_xlfn.SWITCH(TBL_Employees[[#This Row],[Month]],1,"JAN",2,"FEB",3,"MAR",4,"APR",5,"MAY",6,"JUN",7,"JUL",8,"AUG",9,"SEP",10,"OCT",11,"NOV",12,"DES")</f>
        <v>JUL</v>
      </c>
      <c r="M589" s="11">
        <f>YEAR(TBL_Employees[[#This Row],[Hire Date]])</f>
        <v>2010</v>
      </c>
      <c r="N589" s="2">
        <v>126911</v>
      </c>
      <c r="O589" s="2" t="str">
        <f>_xlfn.SWITCH(TRUE(),TBL_Employees[[#This Row],[Annual Salary]]&gt;140000,"HIGH INCOME",AND(TBL_Employees[[#This Row],[Annual Salary]]&gt;=70000,TBL_Employees[[#This Row],[Annual Salary]]&lt;=140000),"MIDDLE INCOME",TBL_Employees[[#This Row],[Annual Salary]]&lt;70000,"LOW INCOME")</f>
        <v>MIDDLE INCOME</v>
      </c>
      <c r="P589" s="3">
        <v>0.1</v>
      </c>
      <c r="Q589" s="13">
        <f>TBL_Employees[[#This Row],[Bonus %]]*TBL_Employees[[#This Row],[Annual Salary]]</f>
        <v>12691.1</v>
      </c>
      <c r="R589" t="s">
        <v>33</v>
      </c>
      <c r="S589" t="s">
        <v>74</v>
      </c>
      <c r="T589" s="1" t="s">
        <v>21</v>
      </c>
      <c r="U589" s="1" t="str">
        <f>IF(TBL_Employees[[#This Row],[Exit Date]]="","Employed","Resign")</f>
        <v>Employed</v>
      </c>
    </row>
    <row r="590" spans="1:21" x14ac:dyDescent="0.25">
      <c r="A590" t="s">
        <v>234</v>
      </c>
      <c r="B590" t="s">
        <v>1012</v>
      </c>
      <c r="C590" t="s">
        <v>26</v>
      </c>
      <c r="D590" t="s">
        <v>27</v>
      </c>
      <c r="E590" t="s">
        <v>16</v>
      </c>
      <c r="F590" t="s">
        <v>28</v>
      </c>
      <c r="G590" t="s">
        <v>18</v>
      </c>
      <c r="H590">
        <v>62</v>
      </c>
      <c r="I590" s="1">
        <v>36996</v>
      </c>
      <c r="J590" s="9">
        <f>DAY(TBL_Employees[[#This Row],[Hire Date]])</f>
        <v>15</v>
      </c>
      <c r="K590" s="9">
        <f>MONTH(TBL_Employees[[#This Row],[Hire Date]])</f>
        <v>4</v>
      </c>
      <c r="L590" s="9" t="str">
        <f>_xlfn.SWITCH(TBL_Employees[[#This Row],[Month]],1,"JAN",2,"FEB",3,"MAR",4,"APR",5,"MAY",6,"JUN",7,"JUL",8,"AUG",9,"SEP",10,"OCT",11,"NOV",12,"DES")</f>
        <v>APR</v>
      </c>
      <c r="M590" s="11">
        <f>YEAR(TBL_Employees[[#This Row],[Hire Date]])</f>
        <v>2001</v>
      </c>
      <c r="N590" s="2">
        <v>80921</v>
      </c>
      <c r="O590" s="2" t="str">
        <f>_xlfn.SWITCH(TRUE(),TBL_Employees[[#This Row],[Annual Salary]]&gt;140000,"HIGH INCOME",AND(TBL_Employees[[#This Row],[Annual Salary]]&gt;=70000,TBL_Employees[[#This Row],[Annual Salary]]&lt;=140000),"MIDDLE INCOME",TBL_Employees[[#This Row],[Annual Salary]]&lt;70000,"LOW INCOME")</f>
        <v>MIDDLE INCOME</v>
      </c>
      <c r="P590" s="3">
        <v>0</v>
      </c>
      <c r="Q590" s="13">
        <f>TBL_Employees[[#This Row],[Bonus %]]*TBL_Employees[[#This Row],[Annual Salary]]</f>
        <v>0</v>
      </c>
      <c r="R590" t="s">
        <v>19</v>
      </c>
      <c r="S590" t="s">
        <v>29</v>
      </c>
      <c r="T590" s="1" t="s">
        <v>21</v>
      </c>
      <c r="U590" s="1" t="str">
        <f>IF(TBL_Employees[[#This Row],[Exit Date]]="","Employed","Resign")</f>
        <v>Employed</v>
      </c>
    </row>
    <row r="591" spans="1:21" x14ac:dyDescent="0.25">
      <c r="A591" t="s">
        <v>393</v>
      </c>
      <c r="B591" t="s">
        <v>1015</v>
      </c>
      <c r="C591" t="s">
        <v>71</v>
      </c>
      <c r="D591" t="s">
        <v>27</v>
      </c>
      <c r="E591" t="s">
        <v>44</v>
      </c>
      <c r="F591" t="s">
        <v>17</v>
      </c>
      <c r="G591" t="s">
        <v>18</v>
      </c>
      <c r="H591">
        <v>59</v>
      </c>
      <c r="I591" s="1">
        <v>43028</v>
      </c>
      <c r="J591" s="9">
        <f>DAY(TBL_Employees[[#This Row],[Hire Date]])</f>
        <v>20</v>
      </c>
      <c r="K591" s="9">
        <f>MONTH(TBL_Employees[[#This Row],[Hire Date]])</f>
        <v>10</v>
      </c>
      <c r="L591" s="9" t="str">
        <f>_xlfn.SWITCH(TBL_Employees[[#This Row],[Month]],1,"JAN",2,"FEB",3,"MAR",4,"APR",5,"MAY",6,"JUN",7,"JUL",8,"AUG",9,"SEP",10,"OCT",11,"NOV",12,"DES")</f>
        <v>OCT</v>
      </c>
      <c r="M591" s="11">
        <f>YEAR(TBL_Employees[[#This Row],[Hire Date]])</f>
        <v>2017</v>
      </c>
      <c r="N591" s="2">
        <v>86831</v>
      </c>
      <c r="O591" s="2" t="str">
        <f>_xlfn.SWITCH(TRUE(),TBL_Employees[[#This Row],[Annual Salary]]&gt;140000,"HIGH INCOME",AND(TBL_Employees[[#This Row],[Annual Salary]]&gt;=70000,TBL_Employees[[#This Row],[Annual Salary]]&lt;=140000),"MIDDLE INCOME",TBL_Employees[[#This Row],[Annual Salary]]&lt;70000,"LOW INCOME")</f>
        <v>MIDDLE INCOME</v>
      </c>
      <c r="P591" s="3">
        <v>0</v>
      </c>
      <c r="Q591" s="13">
        <f>TBL_Employees[[#This Row],[Bonus %]]*TBL_Employees[[#This Row],[Annual Salary]]</f>
        <v>0</v>
      </c>
      <c r="R591" t="s">
        <v>19</v>
      </c>
      <c r="S591" t="s">
        <v>39</v>
      </c>
      <c r="T591" s="1" t="s">
        <v>21</v>
      </c>
      <c r="U591" s="1" t="str">
        <f>IF(TBL_Employees[[#This Row],[Exit Date]]="","Employed","Resign")</f>
        <v>Employed</v>
      </c>
    </row>
    <row r="592" spans="1:21" x14ac:dyDescent="0.25">
      <c r="A592" t="s">
        <v>1016</v>
      </c>
      <c r="B592" t="s">
        <v>1017</v>
      </c>
      <c r="C592" t="s">
        <v>55</v>
      </c>
      <c r="D592" t="s">
        <v>27</v>
      </c>
      <c r="E592" t="s">
        <v>44</v>
      </c>
      <c r="F592" t="s">
        <v>17</v>
      </c>
      <c r="G592" t="s">
        <v>24</v>
      </c>
      <c r="H592">
        <v>49</v>
      </c>
      <c r="I592" s="1">
        <v>40431</v>
      </c>
      <c r="J592" s="9">
        <f>DAY(TBL_Employees[[#This Row],[Hire Date]])</f>
        <v>10</v>
      </c>
      <c r="K592" s="9">
        <f>MONTH(TBL_Employees[[#This Row],[Hire Date]])</f>
        <v>9</v>
      </c>
      <c r="L592" s="9" t="str">
        <f>_xlfn.SWITCH(TBL_Employees[[#This Row],[Month]],1,"JAN",2,"FEB",3,"MAR",4,"APR",5,"MAY",6,"JUN",7,"JUL",8,"AUG",9,"SEP",10,"OCT",11,"NOV",12,"DES")</f>
        <v>SEP</v>
      </c>
      <c r="M592" s="11">
        <f>YEAR(TBL_Employees[[#This Row],[Hire Date]])</f>
        <v>2010</v>
      </c>
      <c r="N592" s="2">
        <v>72826</v>
      </c>
      <c r="O592" s="2" t="str">
        <f>_xlfn.SWITCH(TRUE(),TBL_Employees[[#This Row],[Annual Salary]]&gt;140000,"HIGH INCOME",AND(TBL_Employees[[#This Row],[Annual Salary]]&gt;=70000,TBL_Employees[[#This Row],[Annual Salary]]&lt;=140000),"MIDDLE INCOME",TBL_Employees[[#This Row],[Annual Salary]]&lt;70000,"LOW INCOME")</f>
        <v>MIDDLE INCOME</v>
      </c>
      <c r="P592" s="3">
        <v>0</v>
      </c>
      <c r="Q592" s="13">
        <f>TBL_Employees[[#This Row],[Bonus %]]*TBL_Employees[[#This Row],[Annual Salary]]</f>
        <v>0</v>
      </c>
      <c r="R592" t="s">
        <v>33</v>
      </c>
      <c r="S592" t="s">
        <v>60</v>
      </c>
      <c r="T592" s="1" t="s">
        <v>21</v>
      </c>
      <c r="U592" s="1" t="str">
        <f>IF(TBL_Employees[[#This Row],[Exit Date]]="","Employed","Resign")</f>
        <v>Employed</v>
      </c>
    </row>
    <row r="593" spans="1:21" x14ac:dyDescent="0.25">
      <c r="A593" t="s">
        <v>1020</v>
      </c>
      <c r="B593" t="s">
        <v>1021</v>
      </c>
      <c r="C593" t="s">
        <v>62</v>
      </c>
      <c r="D593" t="s">
        <v>27</v>
      </c>
      <c r="E593" t="s">
        <v>16</v>
      </c>
      <c r="F593" t="s">
        <v>17</v>
      </c>
      <c r="G593" t="s">
        <v>18</v>
      </c>
      <c r="H593">
        <v>57</v>
      </c>
      <c r="I593" s="1">
        <v>43948</v>
      </c>
      <c r="J593" s="9">
        <f>DAY(TBL_Employees[[#This Row],[Hire Date]])</f>
        <v>27</v>
      </c>
      <c r="K593" s="9">
        <f>MONTH(TBL_Employees[[#This Row],[Hire Date]])</f>
        <v>4</v>
      </c>
      <c r="L593" s="9" t="str">
        <f>_xlfn.SWITCH(TBL_Employees[[#This Row],[Month]],1,"JAN",2,"FEB",3,"MAR",4,"APR",5,"MAY",6,"JUN",7,"JUL",8,"AUG",9,"SEP",10,"OCT",11,"NOV",12,"DES")</f>
        <v>APR</v>
      </c>
      <c r="M593" s="11">
        <f>YEAR(TBL_Employees[[#This Row],[Hire Date]])</f>
        <v>2020</v>
      </c>
      <c r="N593" s="2">
        <v>103058</v>
      </c>
      <c r="O593" s="2" t="str">
        <f>_xlfn.SWITCH(TRUE(),TBL_Employees[[#This Row],[Annual Salary]]&gt;140000,"HIGH INCOME",AND(TBL_Employees[[#This Row],[Annual Salary]]&gt;=70000,TBL_Employees[[#This Row],[Annual Salary]]&lt;=140000),"MIDDLE INCOME",TBL_Employees[[#This Row],[Annual Salary]]&lt;70000,"LOW INCOME")</f>
        <v>MIDDLE INCOME</v>
      </c>
      <c r="P593" s="3">
        <v>7.0000000000000007E-2</v>
      </c>
      <c r="Q593" s="13">
        <f>TBL_Employees[[#This Row],[Bonus %]]*TBL_Employees[[#This Row],[Annual Salary]]</f>
        <v>7214.06</v>
      </c>
      <c r="R593" t="s">
        <v>19</v>
      </c>
      <c r="S593" t="s">
        <v>29</v>
      </c>
      <c r="T593" s="1" t="s">
        <v>21</v>
      </c>
      <c r="U593" s="1" t="str">
        <f>IF(TBL_Employees[[#This Row],[Exit Date]]="","Employed","Resign")</f>
        <v>Employed</v>
      </c>
    </row>
    <row r="594" spans="1:21" x14ac:dyDescent="0.25">
      <c r="A594" t="s">
        <v>324</v>
      </c>
      <c r="B594" t="s">
        <v>1026</v>
      </c>
      <c r="C594" t="s">
        <v>61</v>
      </c>
      <c r="D594" t="s">
        <v>27</v>
      </c>
      <c r="E594" t="s">
        <v>16</v>
      </c>
      <c r="F594" t="s">
        <v>17</v>
      </c>
      <c r="G594" t="s">
        <v>51</v>
      </c>
      <c r="H594">
        <v>49</v>
      </c>
      <c r="I594" s="1">
        <v>38000</v>
      </c>
      <c r="J594" s="9">
        <f>DAY(TBL_Employees[[#This Row],[Hire Date]])</f>
        <v>14</v>
      </c>
      <c r="K594" s="9">
        <f>MONTH(TBL_Employees[[#This Row],[Hire Date]])</f>
        <v>1</v>
      </c>
      <c r="L594" s="9" t="str">
        <f>_xlfn.SWITCH(TBL_Employees[[#This Row],[Month]],1,"JAN",2,"FEB",3,"MAR",4,"APR",5,"MAY",6,"JUN",7,"JUL",8,"AUG",9,"SEP",10,"OCT",11,"NOV",12,"DES")</f>
        <v>JAN</v>
      </c>
      <c r="M594" s="11">
        <f>YEAR(TBL_Employees[[#This Row],[Hire Date]])</f>
        <v>2004</v>
      </c>
      <c r="N594" s="2">
        <v>125086</v>
      </c>
      <c r="O594" s="2" t="str">
        <f>_xlfn.SWITCH(TRUE(),TBL_Employees[[#This Row],[Annual Salary]]&gt;140000,"HIGH INCOME",AND(TBL_Employees[[#This Row],[Annual Salary]]&gt;=70000,TBL_Employees[[#This Row],[Annual Salary]]&lt;=140000),"MIDDLE INCOME",TBL_Employees[[#This Row],[Annual Salary]]&lt;70000,"LOW INCOME")</f>
        <v>MIDDLE INCOME</v>
      </c>
      <c r="P594" s="3">
        <v>0.1</v>
      </c>
      <c r="Q594" s="13">
        <f>TBL_Employees[[#This Row],[Bonus %]]*TBL_Employees[[#This Row],[Annual Salary]]</f>
        <v>12508.6</v>
      </c>
      <c r="R594" t="s">
        <v>52</v>
      </c>
      <c r="S594" t="s">
        <v>53</v>
      </c>
      <c r="T594" s="1" t="s">
        <v>21</v>
      </c>
      <c r="U594" s="1" t="str">
        <f>IF(TBL_Employees[[#This Row],[Exit Date]]="","Employed","Resign")</f>
        <v>Employed</v>
      </c>
    </row>
    <row r="595" spans="1:21" x14ac:dyDescent="0.25">
      <c r="A595" t="s">
        <v>310</v>
      </c>
      <c r="B595" t="s">
        <v>1027</v>
      </c>
      <c r="C595" t="s">
        <v>98</v>
      </c>
      <c r="D595" t="s">
        <v>27</v>
      </c>
      <c r="E595" t="s">
        <v>44</v>
      </c>
      <c r="F595" t="s">
        <v>28</v>
      </c>
      <c r="G595" t="s">
        <v>18</v>
      </c>
      <c r="H595">
        <v>43</v>
      </c>
      <c r="I595" s="1">
        <v>42467</v>
      </c>
      <c r="J595" s="9">
        <f>DAY(TBL_Employees[[#This Row],[Hire Date]])</f>
        <v>7</v>
      </c>
      <c r="K595" s="9">
        <f>MONTH(TBL_Employees[[#This Row],[Hire Date]])</f>
        <v>4</v>
      </c>
      <c r="L595" s="9" t="str">
        <f>_xlfn.SWITCH(TBL_Employees[[#This Row],[Month]],1,"JAN",2,"FEB",3,"MAR",4,"APR",5,"MAY",6,"JUN",7,"JUL",8,"AUG",9,"SEP",10,"OCT",11,"NOV",12,"DES")</f>
        <v>APR</v>
      </c>
      <c r="M595" s="11">
        <f>YEAR(TBL_Employees[[#This Row],[Hire Date]])</f>
        <v>2016</v>
      </c>
      <c r="N595" s="2">
        <v>67976</v>
      </c>
      <c r="O595" s="2" t="str">
        <f>_xlfn.SWITCH(TRUE(),TBL_Employees[[#This Row],[Annual Salary]]&gt;140000,"HIGH INCOME",AND(TBL_Employees[[#This Row],[Annual Salary]]&gt;=70000,TBL_Employees[[#This Row],[Annual Salary]]&lt;=140000),"MIDDLE INCOME",TBL_Employees[[#This Row],[Annual Salary]]&lt;70000,"LOW INCOME")</f>
        <v>LOW INCOME</v>
      </c>
      <c r="P595" s="3">
        <v>0</v>
      </c>
      <c r="Q595" s="13">
        <f>TBL_Employees[[#This Row],[Bonus %]]*TBL_Employees[[#This Row],[Annual Salary]]</f>
        <v>0</v>
      </c>
      <c r="R595" t="s">
        <v>19</v>
      </c>
      <c r="S595" t="s">
        <v>63</v>
      </c>
      <c r="T595" s="1" t="s">
        <v>21</v>
      </c>
      <c r="U595" s="1" t="str">
        <f>IF(TBL_Employees[[#This Row],[Exit Date]]="","Employed","Resign")</f>
        <v>Employed</v>
      </c>
    </row>
    <row r="596" spans="1:21" x14ac:dyDescent="0.25">
      <c r="A596" t="s">
        <v>1035</v>
      </c>
      <c r="B596" t="s">
        <v>1036</v>
      </c>
      <c r="C596" t="s">
        <v>76</v>
      </c>
      <c r="D596" t="s">
        <v>27</v>
      </c>
      <c r="E596" t="s">
        <v>36</v>
      </c>
      <c r="F596" t="s">
        <v>28</v>
      </c>
      <c r="G596" t="s">
        <v>24</v>
      </c>
      <c r="H596">
        <v>40</v>
      </c>
      <c r="I596" s="1">
        <v>39293</v>
      </c>
      <c r="J596" s="9">
        <f>DAY(TBL_Employees[[#This Row],[Hire Date]])</f>
        <v>30</v>
      </c>
      <c r="K596" s="9">
        <f>MONTH(TBL_Employees[[#This Row],[Hire Date]])</f>
        <v>7</v>
      </c>
      <c r="L596" s="9" t="str">
        <f>_xlfn.SWITCH(TBL_Employees[[#This Row],[Month]],1,"JAN",2,"FEB",3,"MAR",4,"APR",5,"MAY",6,"JUN",7,"JUL",8,"AUG",9,"SEP",10,"OCT",11,"NOV",12,"DES")</f>
        <v>JUL</v>
      </c>
      <c r="M596" s="11">
        <f>YEAR(TBL_Employees[[#This Row],[Hire Date]])</f>
        <v>2007</v>
      </c>
      <c r="N596" s="2">
        <v>41859</v>
      </c>
      <c r="O596" s="2" t="str">
        <f>_xlfn.SWITCH(TRUE(),TBL_Employees[[#This Row],[Annual Salary]]&gt;140000,"HIGH INCOME",AND(TBL_Employees[[#This Row],[Annual Salary]]&gt;=70000,TBL_Employees[[#This Row],[Annual Salary]]&lt;=140000),"MIDDLE INCOME",TBL_Employees[[#This Row],[Annual Salary]]&lt;70000,"LOW INCOME")</f>
        <v>LOW INCOME</v>
      </c>
      <c r="P596" s="3">
        <v>0</v>
      </c>
      <c r="Q596" s="13">
        <f>TBL_Employees[[#This Row],[Bonus %]]*TBL_Employees[[#This Row],[Annual Salary]]</f>
        <v>0</v>
      </c>
      <c r="R596" t="s">
        <v>19</v>
      </c>
      <c r="S596" t="s">
        <v>63</v>
      </c>
      <c r="T596" s="1" t="s">
        <v>21</v>
      </c>
      <c r="U596" s="1" t="str">
        <f>IF(TBL_Employees[[#This Row],[Exit Date]]="","Employed","Resign")</f>
        <v>Employed</v>
      </c>
    </row>
    <row r="597" spans="1:21" x14ac:dyDescent="0.25">
      <c r="A597" t="s">
        <v>1037</v>
      </c>
      <c r="B597" t="s">
        <v>1038</v>
      </c>
      <c r="C597" t="s">
        <v>73</v>
      </c>
      <c r="D597" t="s">
        <v>27</v>
      </c>
      <c r="E597" t="s">
        <v>36</v>
      </c>
      <c r="F597" t="s">
        <v>28</v>
      </c>
      <c r="G597" t="s">
        <v>47</v>
      </c>
      <c r="H597">
        <v>42</v>
      </c>
      <c r="I597" s="1">
        <v>38984</v>
      </c>
      <c r="J597" s="9">
        <f>DAY(TBL_Employees[[#This Row],[Hire Date]])</f>
        <v>24</v>
      </c>
      <c r="K597" s="9">
        <f>MONTH(TBL_Employees[[#This Row],[Hire Date]])</f>
        <v>9</v>
      </c>
      <c r="L597" s="9" t="str">
        <f>_xlfn.SWITCH(TBL_Employees[[#This Row],[Month]],1,"JAN",2,"FEB",3,"MAR",4,"APR",5,"MAY",6,"JUN",7,"JUL",8,"AUG",9,"SEP",10,"OCT",11,"NOV",12,"DES")</f>
        <v>SEP</v>
      </c>
      <c r="M597" s="11">
        <f>YEAR(TBL_Employees[[#This Row],[Hire Date]])</f>
        <v>2006</v>
      </c>
      <c r="N597" s="2">
        <v>52733</v>
      </c>
      <c r="O597" s="2" t="str">
        <f>_xlfn.SWITCH(TRUE(),TBL_Employees[[#This Row],[Annual Salary]]&gt;140000,"HIGH INCOME",AND(TBL_Employees[[#This Row],[Annual Salary]]&gt;=70000,TBL_Employees[[#This Row],[Annual Salary]]&lt;=140000),"MIDDLE INCOME",TBL_Employees[[#This Row],[Annual Salary]]&lt;70000,"LOW INCOME")</f>
        <v>LOW INCOME</v>
      </c>
      <c r="P597" s="3">
        <v>0</v>
      </c>
      <c r="Q597" s="13">
        <f>TBL_Employees[[#This Row],[Bonus %]]*TBL_Employees[[#This Row],[Annual Salary]]</f>
        <v>0</v>
      </c>
      <c r="R597" t="s">
        <v>19</v>
      </c>
      <c r="S597" t="s">
        <v>20</v>
      </c>
      <c r="T597" s="1" t="s">
        <v>21</v>
      </c>
      <c r="U597" s="1" t="str">
        <f>IF(TBL_Employees[[#This Row],[Exit Date]]="","Employed","Resign")</f>
        <v>Employed</v>
      </c>
    </row>
    <row r="598" spans="1:21" x14ac:dyDescent="0.25">
      <c r="A598" t="s">
        <v>1043</v>
      </c>
      <c r="B598" t="s">
        <v>1044</v>
      </c>
      <c r="C598" t="s">
        <v>55</v>
      </c>
      <c r="D598" t="s">
        <v>27</v>
      </c>
      <c r="E598" t="s">
        <v>44</v>
      </c>
      <c r="F598" t="s">
        <v>28</v>
      </c>
      <c r="G598" t="s">
        <v>24</v>
      </c>
      <c r="H598">
        <v>42</v>
      </c>
      <c r="I598" s="1">
        <v>41813</v>
      </c>
      <c r="J598" s="9">
        <f>DAY(TBL_Employees[[#This Row],[Hire Date]])</f>
        <v>23</v>
      </c>
      <c r="K598" s="9">
        <f>MONTH(TBL_Employees[[#This Row],[Hire Date]])</f>
        <v>6</v>
      </c>
      <c r="L598" s="9" t="str">
        <f>_xlfn.SWITCH(TBL_Employees[[#This Row],[Month]],1,"JAN",2,"FEB",3,"MAR",4,"APR",5,"MAY",6,"JUN",7,"JUL",8,"AUG",9,"SEP",10,"OCT",11,"NOV",12,"DES")</f>
        <v>JUN</v>
      </c>
      <c r="M598" s="11">
        <f>YEAR(TBL_Employees[[#This Row],[Hire Date]])</f>
        <v>2014</v>
      </c>
      <c r="N598" s="2">
        <v>64677</v>
      </c>
      <c r="O598" s="2" t="str">
        <f>_xlfn.SWITCH(TRUE(),TBL_Employees[[#This Row],[Annual Salary]]&gt;140000,"HIGH INCOME",AND(TBL_Employees[[#This Row],[Annual Salary]]&gt;=70000,TBL_Employees[[#This Row],[Annual Salary]]&lt;=140000),"MIDDLE INCOME",TBL_Employees[[#This Row],[Annual Salary]]&lt;70000,"LOW INCOME")</f>
        <v>LOW INCOME</v>
      </c>
      <c r="P598" s="3">
        <v>0</v>
      </c>
      <c r="Q598" s="13">
        <f>TBL_Employees[[#This Row],[Bonus %]]*TBL_Employees[[#This Row],[Annual Salary]]</f>
        <v>0</v>
      </c>
      <c r="R598" t="s">
        <v>33</v>
      </c>
      <c r="S598" t="s">
        <v>80</v>
      </c>
      <c r="T598" s="1" t="s">
        <v>21</v>
      </c>
      <c r="U598" s="1" t="str">
        <f>IF(TBL_Employees[[#This Row],[Exit Date]]="","Employed","Resign")</f>
        <v>Employed</v>
      </c>
    </row>
    <row r="599" spans="1:21" x14ac:dyDescent="0.25">
      <c r="A599" t="s">
        <v>681</v>
      </c>
      <c r="B599" t="s">
        <v>1045</v>
      </c>
      <c r="C599" t="s">
        <v>61</v>
      </c>
      <c r="D599" t="s">
        <v>27</v>
      </c>
      <c r="E599" t="s">
        <v>32</v>
      </c>
      <c r="F599" t="s">
        <v>28</v>
      </c>
      <c r="G599" t="s">
        <v>18</v>
      </c>
      <c r="H599">
        <v>46</v>
      </c>
      <c r="I599" s="1">
        <v>38244</v>
      </c>
      <c r="J599" s="9">
        <f>DAY(TBL_Employees[[#This Row],[Hire Date]])</f>
        <v>14</v>
      </c>
      <c r="K599" s="9">
        <f>MONTH(TBL_Employees[[#This Row],[Hire Date]])</f>
        <v>9</v>
      </c>
      <c r="L599" s="9" t="str">
        <f>_xlfn.SWITCH(TBL_Employees[[#This Row],[Month]],1,"JAN",2,"FEB",3,"MAR",4,"APR",5,"MAY",6,"JUN",7,"JUL",8,"AUG",9,"SEP",10,"OCT",11,"NOV",12,"DES")</f>
        <v>SEP</v>
      </c>
      <c r="M599" s="11">
        <f>YEAR(TBL_Employees[[#This Row],[Hire Date]])</f>
        <v>2004</v>
      </c>
      <c r="N599" s="2">
        <v>130274</v>
      </c>
      <c r="O599" s="2" t="str">
        <f>_xlfn.SWITCH(TRUE(),TBL_Employees[[#This Row],[Annual Salary]]&gt;140000,"HIGH INCOME",AND(TBL_Employees[[#This Row],[Annual Salary]]&gt;=70000,TBL_Employees[[#This Row],[Annual Salary]]&lt;=140000),"MIDDLE INCOME",TBL_Employees[[#This Row],[Annual Salary]]&lt;70000,"LOW INCOME")</f>
        <v>MIDDLE INCOME</v>
      </c>
      <c r="P599" s="3">
        <v>0.11</v>
      </c>
      <c r="Q599" s="13">
        <f>TBL_Employees[[#This Row],[Bonus %]]*TBL_Employees[[#This Row],[Annual Salary]]</f>
        <v>14330.14</v>
      </c>
      <c r="R599" t="s">
        <v>19</v>
      </c>
      <c r="S599" t="s">
        <v>20</v>
      </c>
      <c r="T599" s="1" t="s">
        <v>21</v>
      </c>
      <c r="U599" s="1" t="str">
        <f>IF(TBL_Employees[[#This Row],[Exit Date]]="","Employed","Resign")</f>
        <v>Employed</v>
      </c>
    </row>
    <row r="600" spans="1:21" x14ac:dyDescent="0.25">
      <c r="A600" t="s">
        <v>1046</v>
      </c>
      <c r="B600" t="s">
        <v>1047</v>
      </c>
      <c r="C600" t="s">
        <v>71</v>
      </c>
      <c r="D600" t="s">
        <v>27</v>
      </c>
      <c r="E600" t="s">
        <v>16</v>
      </c>
      <c r="F600" t="s">
        <v>28</v>
      </c>
      <c r="G600" t="s">
        <v>24</v>
      </c>
      <c r="H600">
        <v>37</v>
      </c>
      <c r="I600" s="1">
        <v>42922</v>
      </c>
      <c r="J600" s="9">
        <f>DAY(TBL_Employees[[#This Row],[Hire Date]])</f>
        <v>6</v>
      </c>
      <c r="K600" s="9">
        <f>MONTH(TBL_Employees[[#This Row],[Hire Date]])</f>
        <v>7</v>
      </c>
      <c r="L600" s="9" t="str">
        <f>_xlfn.SWITCH(TBL_Employees[[#This Row],[Month]],1,"JAN",2,"FEB",3,"MAR",4,"APR",5,"MAY",6,"JUN",7,"JUL",8,"AUG",9,"SEP",10,"OCT",11,"NOV",12,"DES")</f>
        <v>JUL</v>
      </c>
      <c r="M600" s="11">
        <f>YEAR(TBL_Employees[[#This Row],[Hire Date]])</f>
        <v>2017</v>
      </c>
      <c r="N600" s="2">
        <v>96331</v>
      </c>
      <c r="O600" s="2" t="str">
        <f>_xlfn.SWITCH(TRUE(),TBL_Employees[[#This Row],[Annual Salary]]&gt;140000,"HIGH INCOME",AND(TBL_Employees[[#This Row],[Annual Salary]]&gt;=70000,TBL_Employees[[#This Row],[Annual Salary]]&lt;=140000),"MIDDLE INCOME",TBL_Employees[[#This Row],[Annual Salary]]&lt;70000,"LOW INCOME")</f>
        <v>MIDDLE INCOME</v>
      </c>
      <c r="P600" s="3">
        <v>0</v>
      </c>
      <c r="Q600" s="13">
        <f>TBL_Employees[[#This Row],[Bonus %]]*TBL_Employees[[#This Row],[Annual Salary]]</f>
        <v>0</v>
      </c>
      <c r="R600" t="s">
        <v>33</v>
      </c>
      <c r="S600" t="s">
        <v>74</v>
      </c>
      <c r="T600" s="1" t="s">
        <v>21</v>
      </c>
      <c r="U600" s="1" t="str">
        <f>IF(TBL_Employees[[#This Row],[Exit Date]]="","Employed","Resign")</f>
        <v>Employed</v>
      </c>
    </row>
    <row r="601" spans="1:21" x14ac:dyDescent="0.25">
      <c r="A601" t="s">
        <v>1051</v>
      </c>
      <c r="B601" t="s">
        <v>1052</v>
      </c>
      <c r="C601" t="s">
        <v>88</v>
      </c>
      <c r="D601" t="s">
        <v>27</v>
      </c>
      <c r="E601" t="s">
        <v>32</v>
      </c>
      <c r="F601" t="s">
        <v>28</v>
      </c>
      <c r="G601" t="s">
        <v>47</v>
      </c>
      <c r="H601">
        <v>55</v>
      </c>
      <c r="I601" s="1">
        <v>35919</v>
      </c>
      <c r="J601" s="9">
        <f>DAY(TBL_Employees[[#This Row],[Hire Date]])</f>
        <v>4</v>
      </c>
      <c r="K601" s="9">
        <f>MONTH(TBL_Employees[[#This Row],[Hire Date]])</f>
        <v>5</v>
      </c>
      <c r="L601" s="9" t="str">
        <f>_xlfn.SWITCH(TBL_Employees[[#This Row],[Month]],1,"JAN",2,"FEB",3,"MAR",4,"APR",5,"MAY",6,"JUN",7,"JUL",8,"AUG",9,"SEP",10,"OCT",11,"NOV",12,"DES")</f>
        <v>MAY</v>
      </c>
      <c r="M601" s="11">
        <f>YEAR(TBL_Employees[[#This Row],[Hire Date]])</f>
        <v>1998</v>
      </c>
      <c r="N601" s="2">
        <v>62174</v>
      </c>
      <c r="O601" s="2" t="str">
        <f>_xlfn.SWITCH(TRUE(),TBL_Employees[[#This Row],[Annual Salary]]&gt;140000,"HIGH INCOME",AND(TBL_Employees[[#This Row],[Annual Salary]]&gt;=70000,TBL_Employees[[#This Row],[Annual Salary]]&lt;=140000),"MIDDLE INCOME",TBL_Employees[[#This Row],[Annual Salary]]&lt;70000,"LOW INCOME")</f>
        <v>LOW INCOME</v>
      </c>
      <c r="P601" s="3">
        <v>0</v>
      </c>
      <c r="Q601" s="13">
        <f>TBL_Employees[[#This Row],[Bonus %]]*TBL_Employees[[#This Row],[Annual Salary]]</f>
        <v>0</v>
      </c>
      <c r="R601" t="s">
        <v>19</v>
      </c>
      <c r="S601" t="s">
        <v>20</v>
      </c>
      <c r="T601" s="1" t="s">
        <v>21</v>
      </c>
      <c r="U601" s="1" t="str">
        <f>IF(TBL_Employees[[#This Row],[Exit Date]]="","Employed","Resign")</f>
        <v>Employed</v>
      </c>
    </row>
    <row r="602" spans="1:21" x14ac:dyDescent="0.25">
      <c r="A602" t="s">
        <v>180</v>
      </c>
      <c r="B602" t="s">
        <v>147</v>
      </c>
      <c r="C602" t="s">
        <v>98</v>
      </c>
      <c r="D602" t="s">
        <v>27</v>
      </c>
      <c r="E602" t="s">
        <v>32</v>
      </c>
      <c r="F602" t="s">
        <v>28</v>
      </c>
      <c r="G602" t="s">
        <v>18</v>
      </c>
      <c r="H602">
        <v>48</v>
      </c>
      <c r="I602" s="1">
        <v>37844</v>
      </c>
      <c r="J602" s="9">
        <f>DAY(TBL_Employees[[#This Row],[Hire Date]])</f>
        <v>11</v>
      </c>
      <c r="K602" s="9">
        <f>MONTH(TBL_Employees[[#This Row],[Hire Date]])</f>
        <v>8</v>
      </c>
      <c r="L602" s="9" t="str">
        <f>_xlfn.SWITCH(TBL_Employees[[#This Row],[Month]],1,"JAN",2,"FEB",3,"MAR",4,"APR",5,"MAY",6,"JUN",7,"JUL",8,"AUG",9,"SEP",10,"OCT",11,"NOV",12,"DES")</f>
        <v>AUG</v>
      </c>
      <c r="M602" s="11">
        <f>YEAR(TBL_Employees[[#This Row],[Hire Date]])</f>
        <v>2003</v>
      </c>
      <c r="N602" s="2">
        <v>93017</v>
      </c>
      <c r="O602" s="2" t="str">
        <f>_xlfn.SWITCH(TRUE(),TBL_Employees[[#This Row],[Annual Salary]]&gt;140000,"HIGH INCOME",AND(TBL_Employees[[#This Row],[Annual Salary]]&gt;=70000,TBL_Employees[[#This Row],[Annual Salary]]&lt;=140000),"MIDDLE INCOME",TBL_Employees[[#This Row],[Annual Salary]]&lt;70000,"LOW INCOME")</f>
        <v>MIDDLE INCOME</v>
      </c>
      <c r="P602" s="3">
        <v>0</v>
      </c>
      <c r="Q602" s="13">
        <f>TBL_Employees[[#This Row],[Bonus %]]*TBL_Employees[[#This Row],[Annual Salary]]</f>
        <v>0</v>
      </c>
      <c r="R602" t="s">
        <v>19</v>
      </c>
      <c r="S602" t="s">
        <v>63</v>
      </c>
      <c r="T602" s="1" t="s">
        <v>21</v>
      </c>
      <c r="U602" s="1" t="str">
        <f>IF(TBL_Employees[[#This Row],[Exit Date]]="","Employed","Resign")</f>
        <v>Employed</v>
      </c>
    </row>
    <row r="603" spans="1:21" x14ac:dyDescent="0.25">
      <c r="A603" t="s">
        <v>1063</v>
      </c>
      <c r="B603" t="s">
        <v>1064</v>
      </c>
      <c r="C603" t="s">
        <v>91</v>
      </c>
      <c r="D603" t="s">
        <v>27</v>
      </c>
      <c r="E603" t="s">
        <v>36</v>
      </c>
      <c r="F603" t="s">
        <v>17</v>
      </c>
      <c r="G603" t="s">
        <v>18</v>
      </c>
      <c r="H603">
        <v>55</v>
      </c>
      <c r="I603" s="1">
        <v>40868</v>
      </c>
      <c r="J603" s="9">
        <f>DAY(TBL_Employees[[#This Row],[Hire Date]])</f>
        <v>21</v>
      </c>
      <c r="K603" s="9">
        <f>MONTH(TBL_Employees[[#This Row],[Hire Date]])</f>
        <v>11</v>
      </c>
      <c r="L603" s="9" t="str">
        <f>_xlfn.SWITCH(TBL_Employees[[#This Row],[Month]],1,"JAN",2,"FEB",3,"MAR",4,"APR",5,"MAY",6,"JUN",7,"JUL",8,"AUG",9,"SEP",10,"OCT",11,"NOV",12,"DES")</f>
        <v>NOV</v>
      </c>
      <c r="M603" s="11">
        <f>YEAR(TBL_Employees[[#This Row],[Hire Date]])</f>
        <v>2011</v>
      </c>
      <c r="N603" s="2">
        <v>81218</v>
      </c>
      <c r="O603" s="2" t="str">
        <f>_xlfn.SWITCH(TRUE(),TBL_Employees[[#This Row],[Annual Salary]]&gt;140000,"HIGH INCOME",AND(TBL_Employees[[#This Row],[Annual Salary]]&gt;=70000,TBL_Employees[[#This Row],[Annual Salary]]&lt;=140000),"MIDDLE INCOME",TBL_Employees[[#This Row],[Annual Salary]]&lt;70000,"LOW INCOME")</f>
        <v>MIDDLE INCOME</v>
      </c>
      <c r="P603" s="3">
        <v>0</v>
      </c>
      <c r="Q603" s="13">
        <f>TBL_Employees[[#This Row],[Bonus %]]*TBL_Employees[[#This Row],[Annual Salary]]</f>
        <v>0</v>
      </c>
      <c r="R603" t="s">
        <v>19</v>
      </c>
      <c r="S603" t="s">
        <v>20</v>
      </c>
      <c r="T603" s="1" t="s">
        <v>21</v>
      </c>
      <c r="U603" s="1" t="str">
        <f>IF(TBL_Employees[[#This Row],[Exit Date]]="","Employed","Resign")</f>
        <v>Employed</v>
      </c>
    </row>
    <row r="604" spans="1:21" x14ac:dyDescent="0.25">
      <c r="A604" t="s">
        <v>1071</v>
      </c>
      <c r="B604" t="s">
        <v>1072</v>
      </c>
      <c r="C604" t="s">
        <v>88</v>
      </c>
      <c r="D604" t="s">
        <v>27</v>
      </c>
      <c r="E604" t="s">
        <v>36</v>
      </c>
      <c r="F604" t="s">
        <v>17</v>
      </c>
      <c r="G604" t="s">
        <v>18</v>
      </c>
      <c r="H604">
        <v>28</v>
      </c>
      <c r="I604" s="1">
        <v>43122</v>
      </c>
      <c r="J604" s="9">
        <f>DAY(TBL_Employees[[#This Row],[Hire Date]])</f>
        <v>22</v>
      </c>
      <c r="K604" s="9">
        <f>MONTH(TBL_Employees[[#This Row],[Hire Date]])</f>
        <v>1</v>
      </c>
      <c r="L604" s="9" t="str">
        <f>_xlfn.SWITCH(TBL_Employees[[#This Row],[Month]],1,"JAN",2,"FEB",3,"MAR",4,"APR",5,"MAY",6,"JUN",7,"JUL",8,"AUG",9,"SEP",10,"OCT",11,"NOV",12,"DES")</f>
        <v>JAN</v>
      </c>
      <c r="M604" s="11">
        <f>YEAR(TBL_Employees[[#This Row],[Hire Date]])</f>
        <v>2018</v>
      </c>
      <c r="N604" s="2">
        <v>68176</v>
      </c>
      <c r="O604" s="2" t="str">
        <f>_xlfn.SWITCH(TRUE(),TBL_Employees[[#This Row],[Annual Salary]]&gt;140000,"HIGH INCOME",AND(TBL_Employees[[#This Row],[Annual Salary]]&gt;=70000,TBL_Employees[[#This Row],[Annual Salary]]&lt;=140000),"MIDDLE INCOME",TBL_Employees[[#This Row],[Annual Salary]]&lt;70000,"LOW INCOME")</f>
        <v>LOW INCOME</v>
      </c>
      <c r="P604" s="3">
        <v>0</v>
      </c>
      <c r="Q604" s="13">
        <f>TBL_Employees[[#This Row],[Bonus %]]*TBL_Employees[[#This Row],[Annual Salary]]</f>
        <v>0</v>
      </c>
      <c r="R604" t="s">
        <v>19</v>
      </c>
      <c r="S604" t="s">
        <v>63</v>
      </c>
      <c r="T604" s="1" t="s">
        <v>21</v>
      </c>
      <c r="U604" s="1" t="str">
        <f>IF(TBL_Employees[[#This Row],[Exit Date]]="","Employed","Resign")</f>
        <v>Employed</v>
      </c>
    </row>
    <row r="605" spans="1:21" x14ac:dyDescent="0.25">
      <c r="A605" t="s">
        <v>1091</v>
      </c>
      <c r="B605" t="s">
        <v>1092</v>
      </c>
      <c r="C605" t="s">
        <v>73</v>
      </c>
      <c r="D605" t="s">
        <v>27</v>
      </c>
      <c r="E605" t="s">
        <v>44</v>
      </c>
      <c r="F605" t="s">
        <v>17</v>
      </c>
      <c r="G605" t="s">
        <v>24</v>
      </c>
      <c r="H605">
        <v>39</v>
      </c>
      <c r="I605" s="1">
        <v>44153</v>
      </c>
      <c r="J605" s="9">
        <f>DAY(TBL_Employees[[#This Row],[Hire Date]])</f>
        <v>18</v>
      </c>
      <c r="K605" s="9">
        <f>MONTH(TBL_Employees[[#This Row],[Hire Date]])</f>
        <v>11</v>
      </c>
      <c r="L605" s="9" t="str">
        <f>_xlfn.SWITCH(TBL_Employees[[#This Row],[Month]],1,"JAN",2,"FEB",3,"MAR",4,"APR",5,"MAY",6,"JUN",7,"JUL",8,"AUG",9,"SEP",10,"OCT",11,"NOV",12,"DES")</f>
        <v>NOV</v>
      </c>
      <c r="M605" s="11">
        <f>YEAR(TBL_Employees[[#This Row],[Hire Date]])</f>
        <v>2020</v>
      </c>
      <c r="N605" s="2">
        <v>48415</v>
      </c>
      <c r="O605" s="2" t="str">
        <f>_xlfn.SWITCH(TRUE(),TBL_Employees[[#This Row],[Annual Salary]]&gt;140000,"HIGH INCOME",AND(TBL_Employees[[#This Row],[Annual Salary]]&gt;=70000,TBL_Employees[[#This Row],[Annual Salary]]&lt;=140000),"MIDDLE INCOME",TBL_Employees[[#This Row],[Annual Salary]]&lt;70000,"LOW INCOME")</f>
        <v>LOW INCOME</v>
      </c>
      <c r="P605" s="3">
        <v>0</v>
      </c>
      <c r="Q605" s="13">
        <f>TBL_Employees[[#This Row],[Bonus %]]*TBL_Employees[[#This Row],[Annual Salary]]</f>
        <v>0</v>
      </c>
      <c r="R605" t="s">
        <v>33</v>
      </c>
      <c r="S605" t="s">
        <v>74</v>
      </c>
      <c r="T605" s="1" t="s">
        <v>21</v>
      </c>
      <c r="U605" s="1" t="str">
        <f>IF(TBL_Employees[[#This Row],[Exit Date]]="","Employed","Resign")</f>
        <v>Employed</v>
      </c>
    </row>
    <row r="606" spans="1:21" x14ac:dyDescent="0.25">
      <c r="A606" t="s">
        <v>1100</v>
      </c>
      <c r="B606" t="s">
        <v>1101</v>
      </c>
      <c r="C606" t="s">
        <v>38</v>
      </c>
      <c r="D606" t="s">
        <v>27</v>
      </c>
      <c r="E606" t="s">
        <v>32</v>
      </c>
      <c r="F606" t="s">
        <v>17</v>
      </c>
      <c r="G606" t="s">
        <v>18</v>
      </c>
      <c r="H606">
        <v>42</v>
      </c>
      <c r="I606" s="1">
        <v>43866</v>
      </c>
      <c r="J606" s="9">
        <f>DAY(TBL_Employees[[#This Row],[Hire Date]])</f>
        <v>5</v>
      </c>
      <c r="K606" s="9">
        <f>MONTH(TBL_Employees[[#This Row],[Hire Date]])</f>
        <v>2</v>
      </c>
      <c r="L606" s="9" t="str">
        <f>_xlfn.SWITCH(TBL_Employees[[#This Row],[Month]],1,"JAN",2,"FEB",3,"MAR",4,"APR",5,"MAY",6,"JUN",7,"JUL",8,"AUG",9,"SEP",10,"OCT",11,"NOV",12,"DES")</f>
        <v>FEB</v>
      </c>
      <c r="M606" s="11">
        <f>YEAR(TBL_Employees[[#This Row],[Hire Date]])</f>
        <v>2020</v>
      </c>
      <c r="N606" s="2">
        <v>96636</v>
      </c>
      <c r="O606" s="2" t="str">
        <f>_xlfn.SWITCH(TRUE(),TBL_Employees[[#This Row],[Annual Salary]]&gt;140000,"HIGH INCOME",AND(TBL_Employees[[#This Row],[Annual Salary]]&gt;=70000,TBL_Employees[[#This Row],[Annual Salary]]&lt;=140000),"MIDDLE INCOME",TBL_Employees[[#This Row],[Annual Salary]]&lt;70000,"LOW INCOME")</f>
        <v>MIDDLE INCOME</v>
      </c>
      <c r="P606" s="3">
        <v>0</v>
      </c>
      <c r="Q606" s="13">
        <f>TBL_Employees[[#This Row],[Bonus %]]*TBL_Employees[[#This Row],[Annual Salary]]</f>
        <v>0</v>
      </c>
      <c r="R606" t="s">
        <v>19</v>
      </c>
      <c r="S606" t="s">
        <v>29</v>
      </c>
      <c r="T606" s="1" t="s">
        <v>21</v>
      </c>
      <c r="U606" s="1" t="str">
        <f>IF(TBL_Employees[[#This Row],[Exit Date]]="","Employed","Resign")</f>
        <v>Employed</v>
      </c>
    </row>
    <row r="607" spans="1:21" x14ac:dyDescent="0.25">
      <c r="A607" t="s">
        <v>198</v>
      </c>
      <c r="B607" t="s">
        <v>1102</v>
      </c>
      <c r="C607" t="s">
        <v>98</v>
      </c>
      <c r="D607" t="s">
        <v>27</v>
      </c>
      <c r="E607" t="s">
        <v>36</v>
      </c>
      <c r="F607" t="s">
        <v>17</v>
      </c>
      <c r="G607" t="s">
        <v>47</v>
      </c>
      <c r="H607">
        <v>35</v>
      </c>
      <c r="I607" s="1">
        <v>41941</v>
      </c>
      <c r="J607" s="9">
        <f>DAY(TBL_Employees[[#This Row],[Hire Date]])</f>
        <v>29</v>
      </c>
      <c r="K607" s="9">
        <f>MONTH(TBL_Employees[[#This Row],[Hire Date]])</f>
        <v>10</v>
      </c>
      <c r="L607" s="9" t="str">
        <f>_xlfn.SWITCH(TBL_Employees[[#This Row],[Month]],1,"JAN",2,"FEB",3,"MAR",4,"APR",5,"MAY",6,"JUN",7,"JUL",8,"AUG",9,"SEP",10,"OCT",11,"NOV",12,"DES")</f>
        <v>OCT</v>
      </c>
      <c r="M607" s="11">
        <f>YEAR(TBL_Employees[[#This Row],[Hire Date]])</f>
        <v>2014</v>
      </c>
      <c r="N607" s="2">
        <v>91592</v>
      </c>
      <c r="O607" s="2" t="str">
        <f>_xlfn.SWITCH(TRUE(),TBL_Employees[[#This Row],[Annual Salary]]&gt;140000,"HIGH INCOME",AND(TBL_Employees[[#This Row],[Annual Salary]]&gt;=70000,TBL_Employees[[#This Row],[Annual Salary]]&lt;=140000),"MIDDLE INCOME",TBL_Employees[[#This Row],[Annual Salary]]&lt;70000,"LOW INCOME")</f>
        <v>MIDDLE INCOME</v>
      </c>
      <c r="P607" s="3">
        <v>0</v>
      </c>
      <c r="Q607" s="13">
        <f>TBL_Employees[[#This Row],[Bonus %]]*TBL_Employees[[#This Row],[Annual Salary]]</f>
        <v>0</v>
      </c>
      <c r="R607" t="s">
        <v>19</v>
      </c>
      <c r="S607" t="s">
        <v>20</v>
      </c>
      <c r="T607" s="1" t="s">
        <v>21</v>
      </c>
      <c r="U607" s="1" t="str">
        <f>IF(TBL_Employees[[#This Row],[Exit Date]]="","Employed","Resign")</f>
        <v>Employed</v>
      </c>
    </row>
    <row r="608" spans="1:21" x14ac:dyDescent="0.25">
      <c r="A608" t="s">
        <v>288</v>
      </c>
      <c r="B608" t="s">
        <v>1104</v>
      </c>
      <c r="C608" t="s">
        <v>40</v>
      </c>
      <c r="D608" t="s">
        <v>27</v>
      </c>
      <c r="E608" t="s">
        <v>16</v>
      </c>
      <c r="F608" t="s">
        <v>17</v>
      </c>
      <c r="G608" t="s">
        <v>24</v>
      </c>
      <c r="H608">
        <v>52</v>
      </c>
      <c r="I608" s="1">
        <v>35109</v>
      </c>
      <c r="J608" s="9">
        <f>DAY(TBL_Employees[[#This Row],[Hire Date]])</f>
        <v>14</v>
      </c>
      <c r="K608" s="9">
        <f>MONTH(TBL_Employees[[#This Row],[Hire Date]])</f>
        <v>2</v>
      </c>
      <c r="L608" s="9" t="str">
        <f>_xlfn.SWITCH(TBL_Employees[[#This Row],[Month]],1,"JAN",2,"FEB",3,"MAR",4,"APR",5,"MAY",6,"JUN",7,"JUL",8,"AUG",9,"SEP",10,"OCT",11,"NOV",12,"DES")</f>
        <v>FEB</v>
      </c>
      <c r="M608" s="11">
        <f>YEAR(TBL_Employees[[#This Row],[Hire Date]])</f>
        <v>1996</v>
      </c>
      <c r="N608" s="2">
        <v>159724</v>
      </c>
      <c r="O608" s="2" t="str">
        <f>_xlfn.SWITCH(TRUE(),TBL_Employees[[#This Row],[Annual Salary]]&gt;140000,"HIGH INCOME",AND(TBL_Employees[[#This Row],[Annual Salary]]&gt;=70000,TBL_Employees[[#This Row],[Annual Salary]]&lt;=140000),"MIDDLE INCOME",TBL_Employees[[#This Row],[Annual Salary]]&lt;70000,"LOW INCOME")</f>
        <v>HIGH INCOME</v>
      </c>
      <c r="P608" s="3">
        <v>0.23</v>
      </c>
      <c r="Q608" s="13">
        <f>TBL_Employees[[#This Row],[Bonus %]]*TBL_Employees[[#This Row],[Annual Salary]]</f>
        <v>36736.520000000004</v>
      </c>
      <c r="R608" t="s">
        <v>33</v>
      </c>
      <c r="S608" t="s">
        <v>60</v>
      </c>
      <c r="T608" s="1" t="s">
        <v>21</v>
      </c>
      <c r="U608" s="1" t="str">
        <f>IF(TBL_Employees[[#This Row],[Exit Date]]="","Employed","Resign")</f>
        <v>Employed</v>
      </c>
    </row>
    <row r="609" spans="1:21" x14ac:dyDescent="0.25">
      <c r="A609" t="s">
        <v>1111</v>
      </c>
      <c r="B609" t="s">
        <v>1112</v>
      </c>
      <c r="C609" t="s">
        <v>56</v>
      </c>
      <c r="D609" t="s">
        <v>27</v>
      </c>
      <c r="E609" t="s">
        <v>44</v>
      </c>
      <c r="F609" t="s">
        <v>28</v>
      </c>
      <c r="G609" t="s">
        <v>24</v>
      </c>
      <c r="H609">
        <v>53</v>
      </c>
      <c r="I609" s="1">
        <v>39487</v>
      </c>
      <c r="J609" s="9">
        <f>DAY(TBL_Employees[[#This Row],[Hire Date]])</f>
        <v>9</v>
      </c>
      <c r="K609" s="9">
        <f>MONTH(TBL_Employees[[#This Row],[Hire Date]])</f>
        <v>2</v>
      </c>
      <c r="L609" s="9" t="str">
        <f>_xlfn.SWITCH(TBL_Employees[[#This Row],[Month]],1,"JAN",2,"FEB",3,"MAR",4,"APR",5,"MAY",6,"JUN",7,"JUL",8,"AUG",9,"SEP",10,"OCT",11,"NOV",12,"DES")</f>
        <v>FEB</v>
      </c>
      <c r="M609" s="11">
        <f>YEAR(TBL_Employees[[#This Row],[Hire Date]])</f>
        <v>2008</v>
      </c>
      <c r="N609" s="2">
        <v>84193</v>
      </c>
      <c r="O609" s="2" t="str">
        <f>_xlfn.SWITCH(TRUE(),TBL_Employees[[#This Row],[Annual Salary]]&gt;140000,"HIGH INCOME",AND(TBL_Employees[[#This Row],[Annual Salary]]&gt;=70000,TBL_Employees[[#This Row],[Annual Salary]]&lt;=140000),"MIDDLE INCOME",TBL_Employees[[#This Row],[Annual Salary]]&lt;70000,"LOW INCOME")</f>
        <v>MIDDLE INCOME</v>
      </c>
      <c r="P609" s="3">
        <v>0.09</v>
      </c>
      <c r="Q609" s="13">
        <f>TBL_Employees[[#This Row],[Bonus %]]*TBL_Employees[[#This Row],[Annual Salary]]</f>
        <v>7577.37</v>
      </c>
      <c r="R609" t="s">
        <v>33</v>
      </c>
      <c r="S609" t="s">
        <v>74</v>
      </c>
      <c r="T609" s="1" t="s">
        <v>21</v>
      </c>
      <c r="U609" s="1" t="str">
        <f>IF(TBL_Employees[[#This Row],[Exit Date]]="","Employed","Resign")</f>
        <v>Employed</v>
      </c>
    </row>
    <row r="610" spans="1:21" x14ac:dyDescent="0.25">
      <c r="A610" t="s">
        <v>1113</v>
      </c>
      <c r="B610" t="s">
        <v>1114</v>
      </c>
      <c r="C610" t="s">
        <v>89</v>
      </c>
      <c r="D610" t="s">
        <v>27</v>
      </c>
      <c r="E610" t="s">
        <v>36</v>
      </c>
      <c r="F610" t="s">
        <v>17</v>
      </c>
      <c r="G610" t="s">
        <v>18</v>
      </c>
      <c r="H610">
        <v>47</v>
      </c>
      <c r="I610" s="1">
        <v>43309</v>
      </c>
      <c r="J610" s="9">
        <f>DAY(TBL_Employees[[#This Row],[Hire Date]])</f>
        <v>28</v>
      </c>
      <c r="K610" s="9">
        <f>MONTH(TBL_Employees[[#This Row],[Hire Date]])</f>
        <v>7</v>
      </c>
      <c r="L610" s="9" t="str">
        <f>_xlfn.SWITCH(TBL_Employees[[#This Row],[Month]],1,"JAN",2,"FEB",3,"MAR",4,"APR",5,"MAY",6,"JUN",7,"JUL",8,"AUG",9,"SEP",10,"OCT",11,"NOV",12,"DES")</f>
        <v>JUL</v>
      </c>
      <c r="M610" s="11">
        <f>YEAR(TBL_Employees[[#This Row],[Hire Date]])</f>
        <v>2018</v>
      </c>
      <c r="N610" s="2">
        <v>87806</v>
      </c>
      <c r="O610" s="2" t="str">
        <f>_xlfn.SWITCH(TRUE(),TBL_Employees[[#This Row],[Annual Salary]]&gt;140000,"HIGH INCOME",AND(TBL_Employees[[#This Row],[Annual Salary]]&gt;=70000,TBL_Employees[[#This Row],[Annual Salary]]&lt;=140000),"MIDDLE INCOME",TBL_Employees[[#This Row],[Annual Salary]]&lt;70000,"LOW INCOME")</f>
        <v>MIDDLE INCOME</v>
      </c>
      <c r="P610" s="3">
        <v>0</v>
      </c>
      <c r="Q610" s="13">
        <f>TBL_Employees[[#This Row],[Bonus %]]*TBL_Employees[[#This Row],[Annual Salary]]</f>
        <v>0</v>
      </c>
      <c r="R610" t="s">
        <v>19</v>
      </c>
      <c r="S610" t="s">
        <v>63</v>
      </c>
      <c r="T610" s="1" t="s">
        <v>21</v>
      </c>
      <c r="U610" s="1" t="str">
        <f>IF(TBL_Employees[[#This Row],[Exit Date]]="","Employed","Resign")</f>
        <v>Employed</v>
      </c>
    </row>
    <row r="611" spans="1:21" x14ac:dyDescent="0.25">
      <c r="A611" t="s">
        <v>1117</v>
      </c>
      <c r="B611" t="s">
        <v>1118</v>
      </c>
      <c r="C611" t="s">
        <v>14</v>
      </c>
      <c r="D611" t="s">
        <v>27</v>
      </c>
      <c r="E611" t="s">
        <v>16</v>
      </c>
      <c r="F611" t="s">
        <v>28</v>
      </c>
      <c r="G611" t="s">
        <v>24</v>
      </c>
      <c r="H611">
        <v>35</v>
      </c>
      <c r="I611" s="1">
        <v>42166</v>
      </c>
      <c r="J611" s="9">
        <f>DAY(TBL_Employees[[#This Row],[Hire Date]])</f>
        <v>11</v>
      </c>
      <c r="K611" s="9">
        <f>MONTH(TBL_Employees[[#This Row],[Hire Date]])</f>
        <v>6</v>
      </c>
      <c r="L611" s="9" t="str">
        <f>_xlfn.SWITCH(TBL_Employees[[#This Row],[Month]],1,"JAN",2,"FEB",3,"MAR",4,"APR",5,"MAY",6,"JUN",7,"JUL",8,"AUG",9,"SEP",10,"OCT",11,"NOV",12,"DES")</f>
        <v>JUN</v>
      </c>
      <c r="M611" s="11">
        <f>YEAR(TBL_Employees[[#This Row],[Hire Date]])</f>
        <v>2015</v>
      </c>
      <c r="N611" s="2">
        <v>234723</v>
      </c>
      <c r="O611" s="2" t="str">
        <f>_xlfn.SWITCH(TRUE(),TBL_Employees[[#This Row],[Annual Salary]]&gt;140000,"HIGH INCOME",AND(TBL_Employees[[#This Row],[Annual Salary]]&gt;=70000,TBL_Employees[[#This Row],[Annual Salary]]&lt;=140000),"MIDDLE INCOME",TBL_Employees[[#This Row],[Annual Salary]]&lt;70000,"LOW INCOME")</f>
        <v>HIGH INCOME</v>
      </c>
      <c r="P611" s="3">
        <v>0.36</v>
      </c>
      <c r="Q611" s="13">
        <f>TBL_Employees[[#This Row],[Bonus %]]*TBL_Employees[[#This Row],[Annual Salary]]</f>
        <v>84500.28</v>
      </c>
      <c r="R611" t="s">
        <v>33</v>
      </c>
      <c r="S611" t="s">
        <v>74</v>
      </c>
      <c r="T611" s="1" t="s">
        <v>21</v>
      </c>
      <c r="U611" s="1" t="str">
        <f>IF(TBL_Employees[[#This Row],[Exit Date]]="","Employed","Resign")</f>
        <v>Employed</v>
      </c>
    </row>
    <row r="612" spans="1:21" x14ac:dyDescent="0.25">
      <c r="A612" t="s">
        <v>1124</v>
      </c>
      <c r="B612" t="s">
        <v>1125</v>
      </c>
      <c r="C612" t="s">
        <v>38</v>
      </c>
      <c r="D612" t="s">
        <v>27</v>
      </c>
      <c r="E612" t="s">
        <v>32</v>
      </c>
      <c r="F612" t="s">
        <v>17</v>
      </c>
      <c r="G612" t="s">
        <v>24</v>
      </c>
      <c r="H612">
        <v>53</v>
      </c>
      <c r="I612" s="1">
        <v>40744</v>
      </c>
      <c r="J612" s="9">
        <f>DAY(TBL_Employees[[#This Row],[Hire Date]])</f>
        <v>20</v>
      </c>
      <c r="K612" s="9">
        <f>MONTH(TBL_Employees[[#This Row],[Hire Date]])</f>
        <v>7</v>
      </c>
      <c r="L612" s="9" t="str">
        <f>_xlfn.SWITCH(TBL_Employees[[#This Row],[Month]],1,"JAN",2,"FEB",3,"MAR",4,"APR",5,"MAY",6,"JUN",7,"JUL",8,"AUG",9,"SEP",10,"OCT",11,"NOV",12,"DES")</f>
        <v>JUL</v>
      </c>
      <c r="M612" s="11">
        <f>YEAR(TBL_Employees[[#This Row],[Hire Date]])</f>
        <v>2011</v>
      </c>
      <c r="N612" s="2">
        <v>86173</v>
      </c>
      <c r="O612" s="2" t="str">
        <f>_xlfn.SWITCH(TRUE(),TBL_Employees[[#This Row],[Annual Salary]]&gt;140000,"HIGH INCOME",AND(TBL_Employees[[#This Row],[Annual Salary]]&gt;=70000,TBL_Employees[[#This Row],[Annual Salary]]&lt;=140000),"MIDDLE INCOME",TBL_Employees[[#This Row],[Annual Salary]]&lt;70000,"LOW INCOME")</f>
        <v>MIDDLE INCOME</v>
      </c>
      <c r="P612" s="3">
        <v>0</v>
      </c>
      <c r="Q612" s="13">
        <f>TBL_Employees[[#This Row],[Bonus %]]*TBL_Employees[[#This Row],[Annual Salary]]</f>
        <v>0</v>
      </c>
      <c r="R612" t="s">
        <v>33</v>
      </c>
      <c r="S612" t="s">
        <v>80</v>
      </c>
      <c r="T612" s="1" t="s">
        <v>21</v>
      </c>
      <c r="U612" s="1" t="str">
        <f>IF(TBL_Employees[[#This Row],[Exit Date]]="","Employed","Resign")</f>
        <v>Employed</v>
      </c>
    </row>
    <row r="613" spans="1:21" x14ac:dyDescent="0.25">
      <c r="A613" t="s">
        <v>252</v>
      </c>
      <c r="B613" t="s">
        <v>1133</v>
      </c>
      <c r="C613" t="s">
        <v>56</v>
      </c>
      <c r="D613" t="s">
        <v>27</v>
      </c>
      <c r="E613" t="s">
        <v>16</v>
      </c>
      <c r="F613" t="s">
        <v>17</v>
      </c>
      <c r="G613" t="s">
        <v>18</v>
      </c>
      <c r="H613">
        <v>42</v>
      </c>
      <c r="I613" s="1">
        <v>38777</v>
      </c>
      <c r="J613" s="9">
        <f>DAY(TBL_Employees[[#This Row],[Hire Date]])</f>
        <v>1</v>
      </c>
      <c r="K613" s="9">
        <f>MONTH(TBL_Employees[[#This Row],[Hire Date]])</f>
        <v>3</v>
      </c>
      <c r="L613" s="9" t="str">
        <f>_xlfn.SWITCH(TBL_Employees[[#This Row],[Month]],1,"JAN",2,"FEB",3,"MAR",4,"APR",5,"MAY",6,"JUN",7,"JUL",8,"AUG",9,"SEP",10,"OCT",11,"NOV",12,"DES")</f>
        <v>MAR</v>
      </c>
      <c r="M613" s="11">
        <f>YEAR(TBL_Employees[[#This Row],[Hire Date]])</f>
        <v>2006</v>
      </c>
      <c r="N613" s="2">
        <v>97433</v>
      </c>
      <c r="O613" s="2" t="str">
        <f>_xlfn.SWITCH(TRUE(),TBL_Employees[[#This Row],[Annual Salary]]&gt;140000,"HIGH INCOME",AND(TBL_Employees[[#This Row],[Annual Salary]]&gt;=70000,TBL_Employees[[#This Row],[Annual Salary]]&lt;=140000),"MIDDLE INCOME",TBL_Employees[[#This Row],[Annual Salary]]&lt;70000,"LOW INCOME")</f>
        <v>MIDDLE INCOME</v>
      </c>
      <c r="P613" s="3">
        <v>0.05</v>
      </c>
      <c r="Q613" s="13">
        <f>TBL_Employees[[#This Row],[Bonus %]]*TBL_Employees[[#This Row],[Annual Salary]]</f>
        <v>4871.6500000000005</v>
      </c>
      <c r="R613" t="s">
        <v>19</v>
      </c>
      <c r="S613" t="s">
        <v>63</v>
      </c>
      <c r="T613" s="1">
        <v>42224</v>
      </c>
      <c r="U613" s="1" t="str">
        <f>IF(TBL_Employees[[#This Row],[Exit Date]]="","Employed","Resign")</f>
        <v>Resign</v>
      </c>
    </row>
    <row r="614" spans="1:21" x14ac:dyDescent="0.25">
      <c r="A614" t="s">
        <v>1144</v>
      </c>
      <c r="B614" t="s">
        <v>1145</v>
      </c>
      <c r="C614" t="s">
        <v>89</v>
      </c>
      <c r="D614" t="s">
        <v>27</v>
      </c>
      <c r="E614" t="s">
        <v>32</v>
      </c>
      <c r="F614" t="s">
        <v>28</v>
      </c>
      <c r="G614" t="s">
        <v>47</v>
      </c>
      <c r="H614">
        <v>54</v>
      </c>
      <c r="I614" s="1">
        <v>36617</v>
      </c>
      <c r="J614" s="9">
        <f>DAY(TBL_Employees[[#This Row],[Hire Date]])</f>
        <v>1</v>
      </c>
      <c r="K614" s="9">
        <f>MONTH(TBL_Employees[[#This Row],[Hire Date]])</f>
        <v>4</v>
      </c>
      <c r="L614" s="9" t="str">
        <f>_xlfn.SWITCH(TBL_Employees[[#This Row],[Month]],1,"JAN",2,"FEB",3,"MAR",4,"APR",5,"MAY",6,"JUN",7,"JUL",8,"AUG",9,"SEP",10,"OCT",11,"NOV",12,"DES")</f>
        <v>APR</v>
      </c>
      <c r="M614" s="11">
        <f>YEAR(TBL_Employees[[#This Row],[Hire Date]])</f>
        <v>2000</v>
      </c>
      <c r="N614" s="2">
        <v>76352</v>
      </c>
      <c r="O614" s="2" t="str">
        <f>_xlfn.SWITCH(TRUE(),TBL_Employees[[#This Row],[Annual Salary]]&gt;140000,"HIGH INCOME",AND(TBL_Employees[[#This Row],[Annual Salary]]&gt;=70000,TBL_Employees[[#This Row],[Annual Salary]]&lt;=140000),"MIDDLE INCOME",TBL_Employees[[#This Row],[Annual Salary]]&lt;70000,"LOW INCOME")</f>
        <v>MIDDLE INCOME</v>
      </c>
      <c r="P614" s="3">
        <v>0</v>
      </c>
      <c r="Q614" s="13">
        <f>TBL_Employees[[#This Row],[Bonus %]]*TBL_Employees[[#This Row],[Annual Salary]]</f>
        <v>0</v>
      </c>
      <c r="R614" t="s">
        <v>19</v>
      </c>
      <c r="S614" t="s">
        <v>25</v>
      </c>
      <c r="T614" s="1" t="s">
        <v>21</v>
      </c>
      <c r="U614" s="1" t="str">
        <f>IF(TBL_Employees[[#This Row],[Exit Date]]="","Employed","Resign")</f>
        <v>Employed</v>
      </c>
    </row>
    <row r="615" spans="1:21" x14ac:dyDescent="0.25">
      <c r="A615" t="s">
        <v>1152</v>
      </c>
      <c r="B615" t="s">
        <v>1153</v>
      </c>
      <c r="C615" t="s">
        <v>55</v>
      </c>
      <c r="D615" t="s">
        <v>27</v>
      </c>
      <c r="E615" t="s">
        <v>44</v>
      </c>
      <c r="F615" t="s">
        <v>17</v>
      </c>
      <c r="G615" t="s">
        <v>18</v>
      </c>
      <c r="H615">
        <v>59</v>
      </c>
      <c r="I615" s="1">
        <v>40272</v>
      </c>
      <c r="J615" s="9">
        <f>DAY(TBL_Employees[[#This Row],[Hire Date]])</f>
        <v>4</v>
      </c>
      <c r="K615" s="9">
        <f>MONTH(TBL_Employees[[#This Row],[Hire Date]])</f>
        <v>4</v>
      </c>
      <c r="L615" s="9" t="str">
        <f>_xlfn.SWITCH(TBL_Employees[[#This Row],[Month]],1,"JAN",2,"FEB",3,"MAR",4,"APR",5,"MAY",6,"JUN",7,"JUL",8,"AUG",9,"SEP",10,"OCT",11,"NOV",12,"DES")</f>
        <v>APR</v>
      </c>
      <c r="M615" s="11">
        <f>YEAR(TBL_Employees[[#This Row],[Hire Date]])</f>
        <v>2010</v>
      </c>
      <c r="N615" s="2">
        <v>76027</v>
      </c>
      <c r="O615" s="2" t="str">
        <f>_xlfn.SWITCH(TRUE(),TBL_Employees[[#This Row],[Annual Salary]]&gt;140000,"HIGH INCOME",AND(TBL_Employees[[#This Row],[Annual Salary]]&gt;=70000,TBL_Employees[[#This Row],[Annual Salary]]&lt;=140000),"MIDDLE INCOME",TBL_Employees[[#This Row],[Annual Salary]]&lt;70000,"LOW INCOME")</f>
        <v>MIDDLE INCOME</v>
      </c>
      <c r="P615" s="3">
        <v>0</v>
      </c>
      <c r="Q615" s="13">
        <f>TBL_Employees[[#This Row],[Bonus %]]*TBL_Employees[[#This Row],[Annual Salary]]</f>
        <v>0</v>
      </c>
      <c r="R615" t="s">
        <v>19</v>
      </c>
      <c r="S615" t="s">
        <v>63</v>
      </c>
      <c r="T615" s="1" t="s">
        <v>21</v>
      </c>
      <c r="U615" s="1" t="str">
        <f>IF(TBL_Employees[[#This Row],[Exit Date]]="","Employed","Resign")</f>
        <v>Employed</v>
      </c>
    </row>
    <row r="616" spans="1:21" x14ac:dyDescent="0.25">
      <c r="A616" t="s">
        <v>1157</v>
      </c>
      <c r="B616" t="s">
        <v>1158</v>
      </c>
      <c r="C616" t="s">
        <v>56</v>
      </c>
      <c r="D616" t="s">
        <v>27</v>
      </c>
      <c r="E616" t="s">
        <v>32</v>
      </c>
      <c r="F616" t="s">
        <v>28</v>
      </c>
      <c r="G616" t="s">
        <v>47</v>
      </c>
      <c r="H616">
        <v>31</v>
      </c>
      <c r="I616" s="1">
        <v>42656</v>
      </c>
      <c r="J616" s="9">
        <f>DAY(TBL_Employees[[#This Row],[Hire Date]])</f>
        <v>13</v>
      </c>
      <c r="K616" s="9">
        <f>MONTH(TBL_Employees[[#This Row],[Hire Date]])</f>
        <v>10</v>
      </c>
      <c r="L616" s="9" t="str">
        <f>_xlfn.SWITCH(TBL_Employees[[#This Row],[Month]],1,"JAN",2,"FEB",3,"MAR",4,"APR",5,"MAY",6,"JUN",7,"JUL",8,"AUG",9,"SEP",10,"OCT",11,"NOV",12,"DES")</f>
        <v>OCT</v>
      </c>
      <c r="M616" s="11">
        <f>YEAR(TBL_Employees[[#This Row],[Hire Date]])</f>
        <v>2016</v>
      </c>
      <c r="N616" s="2">
        <v>63744</v>
      </c>
      <c r="O616" s="2" t="str">
        <f>_xlfn.SWITCH(TRUE(),TBL_Employees[[#This Row],[Annual Salary]]&gt;140000,"HIGH INCOME",AND(TBL_Employees[[#This Row],[Annual Salary]]&gt;=70000,TBL_Employees[[#This Row],[Annual Salary]]&lt;=140000),"MIDDLE INCOME",TBL_Employees[[#This Row],[Annual Salary]]&lt;70000,"LOW INCOME")</f>
        <v>LOW INCOME</v>
      </c>
      <c r="P616" s="3">
        <v>0.08</v>
      </c>
      <c r="Q616" s="13">
        <f>TBL_Employees[[#This Row],[Bonus %]]*TBL_Employees[[#This Row],[Annual Salary]]</f>
        <v>5099.5200000000004</v>
      </c>
      <c r="R616" t="s">
        <v>19</v>
      </c>
      <c r="S616" t="s">
        <v>25</v>
      </c>
      <c r="T616" s="1" t="s">
        <v>21</v>
      </c>
      <c r="U616" s="1" t="str">
        <f>IF(TBL_Employees[[#This Row],[Exit Date]]="","Employed","Resign")</f>
        <v>Employed</v>
      </c>
    </row>
    <row r="617" spans="1:21" x14ac:dyDescent="0.25">
      <c r="A617" t="s">
        <v>339</v>
      </c>
      <c r="B617" t="s">
        <v>1164</v>
      </c>
      <c r="C617" t="s">
        <v>89</v>
      </c>
      <c r="D617" t="s">
        <v>27</v>
      </c>
      <c r="E617" t="s">
        <v>16</v>
      </c>
      <c r="F617" t="s">
        <v>28</v>
      </c>
      <c r="G617" t="s">
        <v>24</v>
      </c>
      <c r="H617">
        <v>45</v>
      </c>
      <c r="I617" s="1">
        <v>40235</v>
      </c>
      <c r="J617" s="9">
        <f>DAY(TBL_Employees[[#This Row],[Hire Date]])</f>
        <v>26</v>
      </c>
      <c r="K617" s="9">
        <f>MONTH(TBL_Employees[[#This Row],[Hire Date]])</f>
        <v>2</v>
      </c>
      <c r="L617" s="9" t="str">
        <f>_xlfn.SWITCH(TBL_Employees[[#This Row],[Month]],1,"JAN",2,"FEB",3,"MAR",4,"APR",5,"MAY",6,"JUN",7,"JUL",8,"AUG",9,"SEP",10,"OCT",11,"NOV",12,"DES")</f>
        <v>FEB</v>
      </c>
      <c r="M617" s="11">
        <f>YEAR(TBL_Employees[[#This Row],[Hire Date]])</f>
        <v>2010</v>
      </c>
      <c r="N617" s="2">
        <v>90770</v>
      </c>
      <c r="O617" s="2" t="str">
        <f>_xlfn.SWITCH(TRUE(),TBL_Employees[[#This Row],[Annual Salary]]&gt;140000,"HIGH INCOME",AND(TBL_Employees[[#This Row],[Annual Salary]]&gt;=70000,TBL_Employees[[#This Row],[Annual Salary]]&lt;=140000),"MIDDLE INCOME",TBL_Employees[[#This Row],[Annual Salary]]&lt;70000,"LOW INCOME")</f>
        <v>MIDDLE INCOME</v>
      </c>
      <c r="P617" s="3">
        <v>0</v>
      </c>
      <c r="Q617" s="13">
        <f>TBL_Employees[[#This Row],[Bonus %]]*TBL_Employees[[#This Row],[Annual Salary]]</f>
        <v>0</v>
      </c>
      <c r="R617" t="s">
        <v>19</v>
      </c>
      <c r="S617" t="s">
        <v>29</v>
      </c>
      <c r="T617" s="1" t="s">
        <v>21</v>
      </c>
      <c r="U617" s="1" t="str">
        <f>IF(TBL_Employees[[#This Row],[Exit Date]]="","Employed","Resign")</f>
        <v>Employed</v>
      </c>
    </row>
    <row r="618" spans="1:21" x14ac:dyDescent="0.25">
      <c r="A618" t="s">
        <v>188</v>
      </c>
      <c r="B618" t="s">
        <v>1172</v>
      </c>
      <c r="C618" t="s">
        <v>55</v>
      </c>
      <c r="D618" t="s">
        <v>27</v>
      </c>
      <c r="E618" t="s">
        <v>16</v>
      </c>
      <c r="F618" t="s">
        <v>28</v>
      </c>
      <c r="G618" t="s">
        <v>24</v>
      </c>
      <c r="H618">
        <v>37</v>
      </c>
      <c r="I618" s="1">
        <v>42405</v>
      </c>
      <c r="J618" s="9">
        <f>DAY(TBL_Employees[[#This Row],[Hire Date]])</f>
        <v>5</v>
      </c>
      <c r="K618" s="9">
        <f>MONTH(TBL_Employees[[#This Row],[Hire Date]])</f>
        <v>2</v>
      </c>
      <c r="L618" s="9" t="str">
        <f>_xlfn.SWITCH(TBL_Employees[[#This Row],[Month]],1,"JAN",2,"FEB",3,"MAR",4,"APR",5,"MAY",6,"JUN",7,"JUL",8,"AUG",9,"SEP",10,"OCT",11,"NOV",12,"DES")</f>
        <v>FEB</v>
      </c>
      <c r="M618" s="11">
        <f>YEAR(TBL_Employees[[#This Row],[Hire Date]])</f>
        <v>2016</v>
      </c>
      <c r="N618" s="2">
        <v>80055</v>
      </c>
      <c r="O618" s="2" t="str">
        <f>_xlfn.SWITCH(TRUE(),TBL_Employees[[#This Row],[Annual Salary]]&gt;140000,"HIGH INCOME",AND(TBL_Employees[[#This Row],[Annual Salary]]&gt;=70000,TBL_Employees[[#This Row],[Annual Salary]]&lt;=140000),"MIDDLE INCOME",TBL_Employees[[#This Row],[Annual Salary]]&lt;70000,"LOW INCOME")</f>
        <v>MIDDLE INCOME</v>
      </c>
      <c r="P618" s="3">
        <v>0</v>
      </c>
      <c r="Q618" s="13">
        <f>TBL_Employees[[#This Row],[Bonus %]]*TBL_Employees[[#This Row],[Annual Salary]]</f>
        <v>0</v>
      </c>
      <c r="R618" t="s">
        <v>33</v>
      </c>
      <c r="S618" t="s">
        <v>60</v>
      </c>
      <c r="T618" s="1" t="s">
        <v>21</v>
      </c>
      <c r="U618" s="1" t="str">
        <f>IF(TBL_Employees[[#This Row],[Exit Date]]="","Employed","Resign")</f>
        <v>Employed</v>
      </c>
    </row>
    <row r="619" spans="1:21" x14ac:dyDescent="0.25">
      <c r="A619" t="s">
        <v>785</v>
      </c>
      <c r="B619" t="s">
        <v>1177</v>
      </c>
      <c r="C619" t="s">
        <v>14</v>
      </c>
      <c r="D619" t="s">
        <v>27</v>
      </c>
      <c r="E619" t="s">
        <v>32</v>
      </c>
      <c r="F619" t="s">
        <v>28</v>
      </c>
      <c r="G619" t="s">
        <v>18</v>
      </c>
      <c r="H619">
        <v>38</v>
      </c>
      <c r="I619" s="1">
        <v>42543</v>
      </c>
      <c r="J619" s="9">
        <f>DAY(TBL_Employees[[#This Row],[Hire Date]])</f>
        <v>22</v>
      </c>
      <c r="K619" s="9">
        <f>MONTH(TBL_Employees[[#This Row],[Hire Date]])</f>
        <v>6</v>
      </c>
      <c r="L619" s="9" t="str">
        <f>_xlfn.SWITCH(TBL_Employees[[#This Row],[Month]],1,"JAN",2,"FEB",3,"MAR",4,"APR",5,"MAY",6,"JUN",7,"JUL",8,"AUG",9,"SEP",10,"OCT",11,"NOV",12,"DES")</f>
        <v>JUN</v>
      </c>
      <c r="M619" s="11">
        <f>YEAR(TBL_Employees[[#This Row],[Hire Date]])</f>
        <v>2016</v>
      </c>
      <c r="N619" s="2">
        <v>249870</v>
      </c>
      <c r="O619" s="2" t="str">
        <f>_xlfn.SWITCH(TRUE(),TBL_Employees[[#This Row],[Annual Salary]]&gt;140000,"HIGH INCOME",AND(TBL_Employees[[#This Row],[Annual Salary]]&gt;=70000,TBL_Employees[[#This Row],[Annual Salary]]&lt;=140000),"MIDDLE INCOME",TBL_Employees[[#This Row],[Annual Salary]]&lt;70000,"LOW INCOME")</f>
        <v>HIGH INCOME</v>
      </c>
      <c r="P619" s="3">
        <v>0.34</v>
      </c>
      <c r="Q619" s="13">
        <f>TBL_Employees[[#This Row],[Bonus %]]*TBL_Employees[[#This Row],[Annual Salary]]</f>
        <v>84955.8</v>
      </c>
      <c r="R619" t="s">
        <v>19</v>
      </c>
      <c r="S619" t="s">
        <v>20</v>
      </c>
      <c r="T619" s="1" t="s">
        <v>21</v>
      </c>
      <c r="U619" s="1" t="str">
        <f>IF(TBL_Employees[[#This Row],[Exit Date]]="","Employed","Resign")</f>
        <v>Employed</v>
      </c>
    </row>
    <row r="620" spans="1:21" x14ac:dyDescent="0.25">
      <c r="A620" t="s">
        <v>1179</v>
      </c>
      <c r="B620" t="s">
        <v>1180</v>
      </c>
      <c r="C620" t="s">
        <v>82</v>
      </c>
      <c r="D620" t="s">
        <v>27</v>
      </c>
      <c r="E620" t="s">
        <v>32</v>
      </c>
      <c r="F620" t="s">
        <v>17</v>
      </c>
      <c r="G620" t="s">
        <v>24</v>
      </c>
      <c r="H620">
        <v>60</v>
      </c>
      <c r="I620" s="1">
        <v>38027</v>
      </c>
      <c r="J620" s="9">
        <f>DAY(TBL_Employees[[#This Row],[Hire Date]])</f>
        <v>10</v>
      </c>
      <c r="K620" s="9">
        <f>MONTH(TBL_Employees[[#This Row],[Hire Date]])</f>
        <v>2</v>
      </c>
      <c r="L620" s="9" t="str">
        <f>_xlfn.SWITCH(TBL_Employees[[#This Row],[Month]],1,"JAN",2,"FEB",3,"MAR",4,"APR",5,"MAY",6,"JUN",7,"JUL",8,"AUG",9,"SEP",10,"OCT",11,"NOV",12,"DES")</f>
        <v>FEB</v>
      </c>
      <c r="M620" s="11">
        <f>YEAR(TBL_Employees[[#This Row],[Hire Date]])</f>
        <v>2004</v>
      </c>
      <c r="N620" s="2">
        <v>90258</v>
      </c>
      <c r="O620" s="2" t="str">
        <f>_xlfn.SWITCH(TRUE(),TBL_Employees[[#This Row],[Annual Salary]]&gt;140000,"HIGH INCOME",AND(TBL_Employees[[#This Row],[Annual Salary]]&gt;=70000,TBL_Employees[[#This Row],[Annual Salary]]&lt;=140000),"MIDDLE INCOME",TBL_Employees[[#This Row],[Annual Salary]]&lt;70000,"LOW INCOME")</f>
        <v>MIDDLE INCOME</v>
      </c>
      <c r="P620" s="3">
        <v>0</v>
      </c>
      <c r="Q620" s="13">
        <f>TBL_Employees[[#This Row],[Bonus %]]*TBL_Employees[[#This Row],[Annual Salary]]</f>
        <v>0</v>
      </c>
      <c r="R620" t="s">
        <v>33</v>
      </c>
      <c r="S620" t="s">
        <v>80</v>
      </c>
      <c r="T620" s="1" t="s">
        <v>21</v>
      </c>
      <c r="U620" s="1" t="str">
        <f>IF(TBL_Employees[[#This Row],[Exit Date]]="","Employed","Resign")</f>
        <v>Employed</v>
      </c>
    </row>
    <row r="621" spans="1:21" x14ac:dyDescent="0.25">
      <c r="A621" t="s">
        <v>1181</v>
      </c>
      <c r="B621" t="s">
        <v>1182</v>
      </c>
      <c r="C621" t="s">
        <v>98</v>
      </c>
      <c r="D621" t="s">
        <v>27</v>
      </c>
      <c r="E621" t="s">
        <v>36</v>
      </c>
      <c r="F621" t="s">
        <v>17</v>
      </c>
      <c r="G621" t="s">
        <v>47</v>
      </c>
      <c r="H621">
        <v>42</v>
      </c>
      <c r="I621" s="1">
        <v>40593</v>
      </c>
      <c r="J621" s="9">
        <f>DAY(TBL_Employees[[#This Row],[Hire Date]])</f>
        <v>19</v>
      </c>
      <c r="K621" s="9">
        <f>MONTH(TBL_Employees[[#This Row],[Hire Date]])</f>
        <v>2</v>
      </c>
      <c r="L621" s="9" t="str">
        <f>_xlfn.SWITCH(TBL_Employees[[#This Row],[Month]],1,"JAN",2,"FEB",3,"MAR",4,"APR",5,"MAY",6,"JUN",7,"JUL",8,"AUG",9,"SEP",10,"OCT",11,"NOV",12,"DES")</f>
        <v>FEB</v>
      </c>
      <c r="M621" s="11">
        <f>YEAR(TBL_Employees[[#This Row],[Hire Date]])</f>
        <v>2011</v>
      </c>
      <c r="N621" s="2">
        <v>72486</v>
      </c>
      <c r="O621" s="2" t="str">
        <f>_xlfn.SWITCH(TRUE(),TBL_Employees[[#This Row],[Annual Salary]]&gt;140000,"HIGH INCOME",AND(TBL_Employees[[#This Row],[Annual Salary]]&gt;=70000,TBL_Employees[[#This Row],[Annual Salary]]&lt;=140000),"MIDDLE INCOME",TBL_Employees[[#This Row],[Annual Salary]]&lt;70000,"LOW INCOME")</f>
        <v>MIDDLE INCOME</v>
      </c>
      <c r="P621" s="3">
        <v>0</v>
      </c>
      <c r="Q621" s="13">
        <f>TBL_Employees[[#This Row],[Bonus %]]*TBL_Employees[[#This Row],[Annual Salary]]</f>
        <v>0</v>
      </c>
      <c r="R621" t="s">
        <v>19</v>
      </c>
      <c r="S621" t="s">
        <v>63</v>
      </c>
      <c r="T621" s="1" t="s">
        <v>21</v>
      </c>
      <c r="U621" s="1" t="str">
        <f>IF(TBL_Employees[[#This Row],[Exit Date]]="","Employed","Resign")</f>
        <v>Employed</v>
      </c>
    </row>
    <row r="622" spans="1:21" x14ac:dyDescent="0.25">
      <c r="A622" t="s">
        <v>375</v>
      </c>
      <c r="B622" t="s">
        <v>1189</v>
      </c>
      <c r="C622" t="s">
        <v>56</v>
      </c>
      <c r="D622" t="s">
        <v>27</v>
      </c>
      <c r="E622" t="s">
        <v>36</v>
      </c>
      <c r="F622" t="s">
        <v>28</v>
      </c>
      <c r="G622" t="s">
        <v>51</v>
      </c>
      <c r="H622">
        <v>60</v>
      </c>
      <c r="I622" s="1">
        <v>36010</v>
      </c>
      <c r="J622" s="9">
        <f>DAY(TBL_Employees[[#This Row],[Hire Date]])</f>
        <v>3</v>
      </c>
      <c r="K622" s="9">
        <f>MONTH(TBL_Employees[[#This Row],[Hire Date]])</f>
        <v>8</v>
      </c>
      <c r="L622" s="9" t="str">
        <f>_xlfn.SWITCH(TBL_Employees[[#This Row],[Month]],1,"JAN",2,"FEB",3,"MAR",4,"APR",5,"MAY",6,"JUN",7,"JUL",8,"AUG",9,"SEP",10,"OCT",11,"NOV",12,"DES")</f>
        <v>AUG</v>
      </c>
      <c r="M622" s="11">
        <f>YEAR(TBL_Employees[[#This Row],[Hire Date]])</f>
        <v>1998</v>
      </c>
      <c r="N622" s="2">
        <v>85120</v>
      </c>
      <c r="O622" s="2" t="str">
        <f>_xlfn.SWITCH(TRUE(),TBL_Employees[[#This Row],[Annual Salary]]&gt;140000,"HIGH INCOME",AND(TBL_Employees[[#This Row],[Annual Salary]]&gt;=70000,TBL_Employees[[#This Row],[Annual Salary]]&lt;=140000),"MIDDLE INCOME",TBL_Employees[[#This Row],[Annual Salary]]&lt;70000,"LOW INCOME")</f>
        <v>MIDDLE INCOME</v>
      </c>
      <c r="P622" s="3">
        <v>0.09</v>
      </c>
      <c r="Q622" s="13">
        <f>TBL_Employees[[#This Row],[Bonus %]]*TBL_Employees[[#This Row],[Annual Salary]]</f>
        <v>7660.7999999999993</v>
      </c>
      <c r="R622" t="s">
        <v>19</v>
      </c>
      <c r="S622" t="s">
        <v>63</v>
      </c>
      <c r="T622" s="1" t="s">
        <v>21</v>
      </c>
      <c r="U622" s="1" t="str">
        <f>IF(TBL_Employees[[#This Row],[Exit Date]]="","Employed","Resign")</f>
        <v>Employed</v>
      </c>
    </row>
    <row r="623" spans="1:21" x14ac:dyDescent="0.25">
      <c r="A623" t="s">
        <v>1194</v>
      </c>
      <c r="B623" t="s">
        <v>1195</v>
      </c>
      <c r="C623" t="s">
        <v>26</v>
      </c>
      <c r="D623" t="s">
        <v>27</v>
      </c>
      <c r="E623" t="s">
        <v>36</v>
      </c>
      <c r="F623" t="s">
        <v>17</v>
      </c>
      <c r="G623" t="s">
        <v>51</v>
      </c>
      <c r="H623">
        <v>53</v>
      </c>
      <c r="I623" s="1">
        <v>38188</v>
      </c>
      <c r="J623" s="9">
        <f>DAY(TBL_Employees[[#This Row],[Hire Date]])</f>
        <v>20</v>
      </c>
      <c r="K623" s="9">
        <f>MONTH(TBL_Employees[[#This Row],[Hire Date]])</f>
        <v>7</v>
      </c>
      <c r="L623" s="9" t="str">
        <f>_xlfn.SWITCH(TBL_Employees[[#This Row],[Month]],1,"JAN",2,"FEB",3,"MAR",4,"APR",5,"MAY",6,"JUN",7,"JUL",8,"AUG",9,"SEP",10,"OCT",11,"NOV",12,"DES")</f>
        <v>JUL</v>
      </c>
      <c r="M623" s="11">
        <f>YEAR(TBL_Employees[[#This Row],[Hire Date]])</f>
        <v>2004</v>
      </c>
      <c r="N623" s="2">
        <v>65702</v>
      </c>
      <c r="O623" s="2" t="str">
        <f>_xlfn.SWITCH(TRUE(),TBL_Employees[[#This Row],[Annual Salary]]&gt;140000,"HIGH INCOME",AND(TBL_Employees[[#This Row],[Annual Salary]]&gt;=70000,TBL_Employees[[#This Row],[Annual Salary]]&lt;=140000),"MIDDLE INCOME",TBL_Employees[[#This Row],[Annual Salary]]&lt;70000,"LOW INCOME")</f>
        <v>LOW INCOME</v>
      </c>
      <c r="P623" s="3">
        <v>0</v>
      </c>
      <c r="Q623" s="13">
        <f>TBL_Employees[[#This Row],[Bonus %]]*TBL_Employees[[#This Row],[Annual Salary]]</f>
        <v>0</v>
      </c>
      <c r="R623" t="s">
        <v>19</v>
      </c>
      <c r="S623" t="s">
        <v>29</v>
      </c>
      <c r="T623" s="1" t="s">
        <v>21</v>
      </c>
      <c r="U623" s="1" t="str">
        <f>IF(TBL_Employees[[#This Row],[Exit Date]]="","Employed","Resign")</f>
        <v>Employed</v>
      </c>
    </row>
    <row r="624" spans="1:21" x14ac:dyDescent="0.25">
      <c r="A624" t="s">
        <v>1200</v>
      </c>
      <c r="B624" t="s">
        <v>1201</v>
      </c>
      <c r="C624" t="s">
        <v>62</v>
      </c>
      <c r="D624" t="s">
        <v>27</v>
      </c>
      <c r="E624" t="s">
        <v>16</v>
      </c>
      <c r="F624" t="s">
        <v>28</v>
      </c>
      <c r="G624" t="s">
        <v>18</v>
      </c>
      <c r="H624">
        <v>46</v>
      </c>
      <c r="I624" s="1">
        <v>44419</v>
      </c>
      <c r="J624" s="9">
        <f>DAY(TBL_Employees[[#This Row],[Hire Date]])</f>
        <v>11</v>
      </c>
      <c r="K624" s="9">
        <f>MONTH(TBL_Employees[[#This Row],[Hire Date]])</f>
        <v>8</v>
      </c>
      <c r="L624" s="9" t="str">
        <f>_xlfn.SWITCH(TBL_Employees[[#This Row],[Month]],1,"JAN",2,"FEB",3,"MAR",4,"APR",5,"MAY",6,"JUN",7,"JUL",8,"AUG",9,"SEP",10,"OCT",11,"NOV",12,"DES")</f>
        <v>AUG</v>
      </c>
      <c r="M624" s="11">
        <f>YEAR(TBL_Employees[[#This Row],[Hire Date]])</f>
        <v>2021</v>
      </c>
      <c r="N624" s="2">
        <v>127559</v>
      </c>
      <c r="O624" s="2" t="str">
        <f>_xlfn.SWITCH(TRUE(),TBL_Employees[[#This Row],[Annual Salary]]&gt;140000,"HIGH INCOME",AND(TBL_Employees[[#This Row],[Annual Salary]]&gt;=70000,TBL_Employees[[#This Row],[Annual Salary]]&lt;=140000),"MIDDLE INCOME",TBL_Employees[[#This Row],[Annual Salary]]&lt;70000,"LOW INCOME")</f>
        <v>MIDDLE INCOME</v>
      </c>
      <c r="P624" s="3">
        <v>0.1</v>
      </c>
      <c r="Q624" s="13">
        <f>TBL_Employees[[#This Row],[Bonus %]]*TBL_Employees[[#This Row],[Annual Salary]]</f>
        <v>12755.900000000001</v>
      </c>
      <c r="R624" t="s">
        <v>19</v>
      </c>
      <c r="S624" t="s">
        <v>25</v>
      </c>
      <c r="T624" s="1" t="s">
        <v>21</v>
      </c>
      <c r="U624" s="1" t="str">
        <f>IF(TBL_Employees[[#This Row],[Exit Date]]="","Employed","Resign")</f>
        <v>Employed</v>
      </c>
    </row>
    <row r="625" spans="1:21" x14ac:dyDescent="0.25">
      <c r="A625" t="s">
        <v>374</v>
      </c>
      <c r="B625" t="s">
        <v>265</v>
      </c>
      <c r="C625" t="s">
        <v>71</v>
      </c>
      <c r="D625" t="s">
        <v>27</v>
      </c>
      <c r="E625" t="s">
        <v>36</v>
      </c>
      <c r="F625" t="s">
        <v>28</v>
      </c>
      <c r="G625" t="s">
        <v>24</v>
      </c>
      <c r="H625">
        <v>50</v>
      </c>
      <c r="I625" s="1">
        <v>36956</v>
      </c>
      <c r="J625" s="9">
        <f>DAY(TBL_Employees[[#This Row],[Hire Date]])</f>
        <v>6</v>
      </c>
      <c r="K625" s="9">
        <f>MONTH(TBL_Employees[[#This Row],[Hire Date]])</f>
        <v>3</v>
      </c>
      <c r="L625" s="9" t="str">
        <f>_xlfn.SWITCH(TBL_Employees[[#This Row],[Month]],1,"JAN",2,"FEB",3,"MAR",4,"APR",5,"MAY",6,"JUN",7,"JUL",8,"AUG",9,"SEP",10,"OCT",11,"NOV",12,"DES")</f>
        <v>MAR</v>
      </c>
      <c r="M625" s="11">
        <f>YEAR(TBL_Employees[[#This Row],[Hire Date]])</f>
        <v>2001</v>
      </c>
      <c r="N625" s="2">
        <v>73907</v>
      </c>
      <c r="O625" s="2" t="str">
        <f>_xlfn.SWITCH(TRUE(),TBL_Employees[[#This Row],[Annual Salary]]&gt;140000,"HIGH INCOME",AND(TBL_Employees[[#This Row],[Annual Salary]]&gt;=70000,TBL_Employees[[#This Row],[Annual Salary]]&lt;=140000),"MIDDLE INCOME",TBL_Employees[[#This Row],[Annual Salary]]&lt;70000,"LOW INCOME")</f>
        <v>MIDDLE INCOME</v>
      </c>
      <c r="P625" s="3">
        <v>0</v>
      </c>
      <c r="Q625" s="13">
        <f>TBL_Employees[[#This Row],[Bonus %]]*TBL_Employees[[#This Row],[Annual Salary]]</f>
        <v>0</v>
      </c>
      <c r="R625" t="s">
        <v>33</v>
      </c>
      <c r="S625" t="s">
        <v>74</v>
      </c>
      <c r="T625" s="1" t="s">
        <v>21</v>
      </c>
      <c r="U625" s="1" t="str">
        <f>IF(TBL_Employees[[#This Row],[Exit Date]]="","Employed","Resign")</f>
        <v>Employed</v>
      </c>
    </row>
    <row r="626" spans="1:21" x14ac:dyDescent="0.25">
      <c r="A626" t="s">
        <v>1210</v>
      </c>
      <c r="B626" t="s">
        <v>1211</v>
      </c>
      <c r="C626" t="s">
        <v>98</v>
      </c>
      <c r="D626" t="s">
        <v>27</v>
      </c>
      <c r="E626" t="s">
        <v>32</v>
      </c>
      <c r="F626" t="s">
        <v>28</v>
      </c>
      <c r="G626" t="s">
        <v>47</v>
      </c>
      <c r="H626">
        <v>28</v>
      </c>
      <c r="I626" s="1">
        <v>43633</v>
      </c>
      <c r="J626" s="9">
        <f>DAY(TBL_Employees[[#This Row],[Hire Date]])</f>
        <v>17</v>
      </c>
      <c r="K626" s="9">
        <f>MONTH(TBL_Employees[[#This Row],[Hire Date]])</f>
        <v>6</v>
      </c>
      <c r="L626" s="9" t="str">
        <f>_xlfn.SWITCH(TBL_Employees[[#This Row],[Month]],1,"JAN",2,"FEB",3,"MAR",4,"APR",5,"MAY",6,"JUN",7,"JUL",8,"AUG",9,"SEP",10,"OCT",11,"NOV",12,"DES")</f>
        <v>JUN</v>
      </c>
      <c r="M626" s="11">
        <f>YEAR(TBL_Employees[[#This Row],[Hire Date]])</f>
        <v>2019</v>
      </c>
      <c r="N626" s="2">
        <v>65341</v>
      </c>
      <c r="O626" s="2" t="str">
        <f>_xlfn.SWITCH(TRUE(),TBL_Employees[[#This Row],[Annual Salary]]&gt;140000,"HIGH INCOME",AND(TBL_Employees[[#This Row],[Annual Salary]]&gt;=70000,TBL_Employees[[#This Row],[Annual Salary]]&lt;=140000),"MIDDLE INCOME",TBL_Employees[[#This Row],[Annual Salary]]&lt;70000,"LOW INCOME")</f>
        <v>LOW INCOME</v>
      </c>
      <c r="P626" s="3">
        <v>0</v>
      </c>
      <c r="Q626" s="13">
        <f>TBL_Employees[[#This Row],[Bonus %]]*TBL_Employees[[#This Row],[Annual Salary]]</f>
        <v>0</v>
      </c>
      <c r="R626" t="s">
        <v>19</v>
      </c>
      <c r="S626" t="s">
        <v>45</v>
      </c>
      <c r="T626" s="1">
        <v>44662</v>
      </c>
      <c r="U626" s="1" t="str">
        <f>IF(TBL_Employees[[#This Row],[Exit Date]]="","Employed","Resign")</f>
        <v>Resign</v>
      </c>
    </row>
    <row r="627" spans="1:21" x14ac:dyDescent="0.25">
      <c r="A627" t="s">
        <v>1219</v>
      </c>
      <c r="B627" t="s">
        <v>1220</v>
      </c>
      <c r="C627" t="s">
        <v>73</v>
      </c>
      <c r="D627" t="s">
        <v>27</v>
      </c>
      <c r="E627" t="s">
        <v>16</v>
      </c>
      <c r="F627" t="s">
        <v>28</v>
      </c>
      <c r="G627" t="s">
        <v>18</v>
      </c>
      <c r="H627">
        <v>45</v>
      </c>
      <c r="I627" s="1">
        <v>43248</v>
      </c>
      <c r="J627" s="9">
        <f>DAY(TBL_Employees[[#This Row],[Hire Date]])</f>
        <v>28</v>
      </c>
      <c r="K627" s="9">
        <f>MONTH(TBL_Employees[[#This Row],[Hire Date]])</f>
        <v>5</v>
      </c>
      <c r="L627" s="9" t="str">
        <f>_xlfn.SWITCH(TBL_Employees[[#This Row],[Month]],1,"JAN",2,"FEB",3,"MAR",4,"APR",5,"MAY",6,"JUN",7,"JUL",8,"AUG",9,"SEP",10,"OCT",11,"NOV",12,"DES")</f>
        <v>MAY</v>
      </c>
      <c r="M627" s="11">
        <f>YEAR(TBL_Employees[[#This Row],[Hire Date]])</f>
        <v>2018</v>
      </c>
      <c r="N627" s="2">
        <v>49219</v>
      </c>
      <c r="O627" s="2" t="str">
        <f>_xlfn.SWITCH(TRUE(),TBL_Employees[[#This Row],[Annual Salary]]&gt;140000,"HIGH INCOME",AND(TBL_Employees[[#This Row],[Annual Salary]]&gt;=70000,TBL_Employees[[#This Row],[Annual Salary]]&lt;=140000),"MIDDLE INCOME",TBL_Employees[[#This Row],[Annual Salary]]&lt;70000,"LOW INCOME")</f>
        <v>LOW INCOME</v>
      </c>
      <c r="P627" s="3">
        <v>0</v>
      </c>
      <c r="Q627" s="13">
        <f>TBL_Employees[[#This Row],[Bonus %]]*TBL_Employees[[#This Row],[Annual Salary]]</f>
        <v>0</v>
      </c>
      <c r="R627" t="s">
        <v>19</v>
      </c>
      <c r="S627" t="s">
        <v>29</v>
      </c>
      <c r="T627" s="1" t="s">
        <v>21</v>
      </c>
      <c r="U627" s="1" t="str">
        <f>IF(TBL_Employees[[#This Row],[Exit Date]]="","Employed","Resign")</f>
        <v>Employed</v>
      </c>
    </row>
    <row r="628" spans="1:21" x14ac:dyDescent="0.25">
      <c r="A628" t="s">
        <v>1228</v>
      </c>
      <c r="B628" t="s">
        <v>1229</v>
      </c>
      <c r="C628" t="s">
        <v>88</v>
      </c>
      <c r="D628" t="s">
        <v>27</v>
      </c>
      <c r="E628" t="s">
        <v>44</v>
      </c>
      <c r="F628" t="s">
        <v>28</v>
      </c>
      <c r="G628" t="s">
        <v>51</v>
      </c>
      <c r="H628">
        <v>57</v>
      </c>
      <c r="I628" s="1">
        <v>41830</v>
      </c>
      <c r="J628" s="9">
        <f>DAY(TBL_Employees[[#This Row],[Hire Date]])</f>
        <v>10</v>
      </c>
      <c r="K628" s="9">
        <f>MONTH(TBL_Employees[[#This Row],[Hire Date]])</f>
        <v>7</v>
      </c>
      <c r="L628" s="9" t="str">
        <f>_xlfn.SWITCH(TBL_Employees[[#This Row],[Month]],1,"JAN",2,"FEB",3,"MAR",4,"APR",5,"MAY",6,"JUN",7,"JUL",8,"AUG",9,"SEP",10,"OCT",11,"NOV",12,"DES")</f>
        <v>JUL</v>
      </c>
      <c r="M628" s="11">
        <f>YEAR(TBL_Employees[[#This Row],[Hire Date]])</f>
        <v>2014</v>
      </c>
      <c r="N628" s="2">
        <v>66649</v>
      </c>
      <c r="O628" s="2" t="str">
        <f>_xlfn.SWITCH(TRUE(),TBL_Employees[[#This Row],[Annual Salary]]&gt;140000,"HIGH INCOME",AND(TBL_Employees[[#This Row],[Annual Salary]]&gt;=70000,TBL_Employees[[#This Row],[Annual Salary]]&lt;=140000),"MIDDLE INCOME",TBL_Employees[[#This Row],[Annual Salary]]&lt;70000,"LOW INCOME")</f>
        <v>LOW INCOME</v>
      </c>
      <c r="P628" s="3">
        <v>0</v>
      </c>
      <c r="Q628" s="13">
        <f>TBL_Employees[[#This Row],[Bonus %]]*TBL_Employees[[#This Row],[Annual Salary]]</f>
        <v>0</v>
      </c>
      <c r="R628" t="s">
        <v>52</v>
      </c>
      <c r="S628" t="s">
        <v>66</v>
      </c>
      <c r="T628" s="1" t="s">
        <v>21</v>
      </c>
      <c r="U628" s="1" t="str">
        <f>IF(TBL_Employees[[#This Row],[Exit Date]]="","Employed","Resign")</f>
        <v>Employed</v>
      </c>
    </row>
    <row r="629" spans="1:21" x14ac:dyDescent="0.25">
      <c r="A629" t="s">
        <v>1235</v>
      </c>
      <c r="B629" t="s">
        <v>1236</v>
      </c>
      <c r="C629" t="s">
        <v>14</v>
      </c>
      <c r="D629" t="s">
        <v>27</v>
      </c>
      <c r="E629" t="s">
        <v>36</v>
      </c>
      <c r="F629" t="s">
        <v>28</v>
      </c>
      <c r="G629" t="s">
        <v>18</v>
      </c>
      <c r="H629">
        <v>56</v>
      </c>
      <c r="I629" s="1">
        <v>38866</v>
      </c>
      <c r="J629" s="9">
        <f>DAY(TBL_Employees[[#This Row],[Hire Date]])</f>
        <v>29</v>
      </c>
      <c r="K629" s="9">
        <f>MONTH(TBL_Employees[[#This Row],[Hire Date]])</f>
        <v>5</v>
      </c>
      <c r="L629" s="9" t="str">
        <f>_xlfn.SWITCH(TBL_Employees[[#This Row],[Month]],1,"JAN",2,"FEB",3,"MAR",4,"APR",5,"MAY",6,"JUN",7,"JUL",8,"AUG",9,"SEP",10,"OCT",11,"NOV",12,"DES")</f>
        <v>MAY</v>
      </c>
      <c r="M629" s="11">
        <f>YEAR(TBL_Employees[[#This Row],[Hire Date]])</f>
        <v>2006</v>
      </c>
      <c r="N629" s="2">
        <v>228822</v>
      </c>
      <c r="O629" s="2" t="str">
        <f>_xlfn.SWITCH(TRUE(),TBL_Employees[[#This Row],[Annual Salary]]&gt;140000,"HIGH INCOME",AND(TBL_Employees[[#This Row],[Annual Salary]]&gt;=70000,TBL_Employees[[#This Row],[Annual Salary]]&lt;=140000),"MIDDLE INCOME",TBL_Employees[[#This Row],[Annual Salary]]&lt;70000,"LOW INCOME")</f>
        <v>HIGH INCOME</v>
      </c>
      <c r="P629" s="3">
        <v>0.36</v>
      </c>
      <c r="Q629" s="13">
        <f>TBL_Employees[[#This Row],[Bonus %]]*TBL_Employees[[#This Row],[Annual Salary]]</f>
        <v>82375.92</v>
      </c>
      <c r="R629" t="s">
        <v>19</v>
      </c>
      <c r="S629" t="s">
        <v>45</v>
      </c>
      <c r="T629" s="1" t="s">
        <v>21</v>
      </c>
      <c r="U629" s="1" t="str">
        <f>IF(TBL_Employees[[#This Row],[Exit Date]]="","Employed","Resign")</f>
        <v>Employed</v>
      </c>
    </row>
    <row r="630" spans="1:21" x14ac:dyDescent="0.25">
      <c r="A630" t="s">
        <v>391</v>
      </c>
      <c r="B630" t="s">
        <v>1241</v>
      </c>
      <c r="C630" t="s">
        <v>56</v>
      </c>
      <c r="D630" t="s">
        <v>27</v>
      </c>
      <c r="E630" t="s">
        <v>36</v>
      </c>
      <c r="F630" t="s">
        <v>28</v>
      </c>
      <c r="G630" t="s">
        <v>18</v>
      </c>
      <c r="H630">
        <v>28</v>
      </c>
      <c r="I630" s="1">
        <v>44051</v>
      </c>
      <c r="J630" s="9">
        <f>DAY(TBL_Employees[[#This Row],[Hire Date]])</f>
        <v>8</v>
      </c>
      <c r="K630" s="9">
        <f>MONTH(TBL_Employees[[#This Row],[Hire Date]])</f>
        <v>8</v>
      </c>
      <c r="L630" s="9" t="str">
        <f>_xlfn.SWITCH(TBL_Employees[[#This Row],[Month]],1,"JAN",2,"FEB",3,"MAR",4,"APR",5,"MAY",6,"JUN",7,"JUL",8,"AUG",9,"SEP",10,"OCT",11,"NOV",12,"DES")</f>
        <v>AUG</v>
      </c>
      <c r="M630" s="11">
        <f>YEAR(TBL_Employees[[#This Row],[Hire Date]])</f>
        <v>2020</v>
      </c>
      <c r="N630" s="2">
        <v>73255</v>
      </c>
      <c r="O630" s="2" t="str">
        <f>_xlfn.SWITCH(TRUE(),TBL_Employees[[#This Row],[Annual Salary]]&gt;140000,"HIGH INCOME",AND(TBL_Employees[[#This Row],[Annual Salary]]&gt;=70000,TBL_Employees[[#This Row],[Annual Salary]]&lt;=140000),"MIDDLE INCOME",TBL_Employees[[#This Row],[Annual Salary]]&lt;70000,"LOW INCOME")</f>
        <v>MIDDLE INCOME</v>
      </c>
      <c r="P630" s="3">
        <v>0.09</v>
      </c>
      <c r="Q630" s="13">
        <f>TBL_Employees[[#This Row],[Bonus %]]*TBL_Employees[[#This Row],[Annual Salary]]</f>
        <v>6592.95</v>
      </c>
      <c r="R630" t="s">
        <v>19</v>
      </c>
      <c r="S630" t="s">
        <v>39</v>
      </c>
      <c r="T630" s="1" t="s">
        <v>21</v>
      </c>
      <c r="U630" s="1" t="str">
        <f>IF(TBL_Employees[[#This Row],[Exit Date]]="","Employed","Resign")</f>
        <v>Employed</v>
      </c>
    </row>
    <row r="631" spans="1:21" x14ac:dyDescent="0.25">
      <c r="A631" t="s">
        <v>1244</v>
      </c>
      <c r="B631" t="s">
        <v>1245</v>
      </c>
      <c r="C631" t="s">
        <v>88</v>
      </c>
      <c r="D631" t="s">
        <v>27</v>
      </c>
      <c r="E631" t="s">
        <v>44</v>
      </c>
      <c r="F631" t="s">
        <v>28</v>
      </c>
      <c r="G631" t="s">
        <v>18</v>
      </c>
      <c r="H631">
        <v>34</v>
      </c>
      <c r="I631" s="1">
        <v>42514</v>
      </c>
      <c r="J631" s="9">
        <f>DAY(TBL_Employees[[#This Row],[Hire Date]])</f>
        <v>24</v>
      </c>
      <c r="K631" s="9">
        <f>MONTH(TBL_Employees[[#This Row],[Hire Date]])</f>
        <v>5</v>
      </c>
      <c r="L631" s="9" t="str">
        <f>_xlfn.SWITCH(TBL_Employees[[#This Row],[Month]],1,"JAN",2,"FEB",3,"MAR",4,"APR",5,"MAY",6,"JUN",7,"JUL",8,"AUG",9,"SEP",10,"OCT",11,"NOV",12,"DES")</f>
        <v>MAY</v>
      </c>
      <c r="M631" s="11">
        <f>YEAR(TBL_Employees[[#This Row],[Hire Date]])</f>
        <v>2016</v>
      </c>
      <c r="N631" s="2">
        <v>94352</v>
      </c>
      <c r="O631" s="2" t="str">
        <f>_xlfn.SWITCH(TRUE(),TBL_Employees[[#This Row],[Annual Salary]]&gt;140000,"HIGH INCOME",AND(TBL_Employees[[#This Row],[Annual Salary]]&gt;=70000,TBL_Employees[[#This Row],[Annual Salary]]&lt;=140000),"MIDDLE INCOME",TBL_Employees[[#This Row],[Annual Salary]]&lt;70000,"LOW INCOME")</f>
        <v>MIDDLE INCOME</v>
      </c>
      <c r="P631" s="3">
        <v>0</v>
      </c>
      <c r="Q631" s="13">
        <f>TBL_Employees[[#This Row],[Bonus %]]*TBL_Employees[[#This Row],[Annual Salary]]</f>
        <v>0</v>
      </c>
      <c r="R631" t="s">
        <v>19</v>
      </c>
      <c r="S631" t="s">
        <v>45</v>
      </c>
      <c r="T631" s="1" t="s">
        <v>21</v>
      </c>
      <c r="U631" s="1" t="str">
        <f>IF(TBL_Employees[[#This Row],[Exit Date]]="","Employed","Resign")</f>
        <v>Employed</v>
      </c>
    </row>
    <row r="632" spans="1:21" x14ac:dyDescent="0.25">
      <c r="A632" t="s">
        <v>406</v>
      </c>
      <c r="B632" t="s">
        <v>1246</v>
      </c>
      <c r="C632" t="s">
        <v>91</v>
      </c>
      <c r="D632" t="s">
        <v>27</v>
      </c>
      <c r="E632" t="s">
        <v>16</v>
      </c>
      <c r="F632" t="s">
        <v>17</v>
      </c>
      <c r="G632" t="s">
        <v>51</v>
      </c>
      <c r="H632">
        <v>55</v>
      </c>
      <c r="I632" s="1">
        <v>34576</v>
      </c>
      <c r="J632" s="9">
        <f>DAY(TBL_Employees[[#This Row],[Hire Date]])</f>
        <v>30</v>
      </c>
      <c r="K632" s="9">
        <f>MONTH(TBL_Employees[[#This Row],[Hire Date]])</f>
        <v>8</v>
      </c>
      <c r="L632" s="9" t="str">
        <f>_xlfn.SWITCH(TBL_Employees[[#This Row],[Month]],1,"JAN",2,"FEB",3,"MAR",4,"APR",5,"MAY",6,"JUN",7,"JUL",8,"AUG",9,"SEP",10,"OCT",11,"NOV",12,"DES")</f>
        <v>AUG</v>
      </c>
      <c r="M632" s="11">
        <f>YEAR(TBL_Employees[[#This Row],[Hire Date]])</f>
        <v>1994</v>
      </c>
      <c r="N632" s="2">
        <v>73955</v>
      </c>
      <c r="O632" s="2" t="str">
        <f>_xlfn.SWITCH(TRUE(),TBL_Employees[[#This Row],[Annual Salary]]&gt;140000,"HIGH INCOME",AND(TBL_Employees[[#This Row],[Annual Salary]]&gt;=70000,TBL_Employees[[#This Row],[Annual Salary]]&lt;=140000),"MIDDLE INCOME",TBL_Employees[[#This Row],[Annual Salary]]&lt;70000,"LOW INCOME")</f>
        <v>MIDDLE INCOME</v>
      </c>
      <c r="P632" s="3">
        <v>0</v>
      </c>
      <c r="Q632" s="13">
        <f>TBL_Employees[[#This Row],[Bonus %]]*TBL_Employees[[#This Row],[Annual Salary]]</f>
        <v>0</v>
      </c>
      <c r="R632" t="s">
        <v>19</v>
      </c>
      <c r="S632" t="s">
        <v>39</v>
      </c>
      <c r="T632" s="1" t="s">
        <v>21</v>
      </c>
      <c r="U632" s="1" t="str">
        <f>IF(TBL_Employees[[#This Row],[Exit Date]]="","Employed","Resign")</f>
        <v>Employed</v>
      </c>
    </row>
    <row r="633" spans="1:21" x14ac:dyDescent="0.25">
      <c r="A633" t="s">
        <v>1249</v>
      </c>
      <c r="B633" t="s">
        <v>1250</v>
      </c>
      <c r="C633" t="s">
        <v>89</v>
      </c>
      <c r="D633" t="s">
        <v>27</v>
      </c>
      <c r="E633" t="s">
        <v>36</v>
      </c>
      <c r="F633" t="s">
        <v>28</v>
      </c>
      <c r="G633" t="s">
        <v>24</v>
      </c>
      <c r="H633">
        <v>27</v>
      </c>
      <c r="I633" s="1">
        <v>44189</v>
      </c>
      <c r="J633" s="9">
        <f>DAY(TBL_Employees[[#This Row],[Hire Date]])</f>
        <v>24</v>
      </c>
      <c r="K633" s="9">
        <f>MONTH(TBL_Employees[[#This Row],[Hire Date]])</f>
        <v>12</v>
      </c>
      <c r="L633" s="9" t="str">
        <f>_xlfn.SWITCH(TBL_Employees[[#This Row],[Month]],1,"JAN",2,"FEB",3,"MAR",4,"APR",5,"MAY",6,"JUN",7,"JUL",8,"AUG",9,"SEP",10,"OCT",11,"NOV",12,"DES")</f>
        <v>DES</v>
      </c>
      <c r="M633" s="11">
        <f>YEAR(TBL_Employees[[#This Row],[Hire Date]])</f>
        <v>2020</v>
      </c>
      <c r="N633" s="2">
        <v>92321</v>
      </c>
      <c r="O633" s="2" t="str">
        <f>_xlfn.SWITCH(TRUE(),TBL_Employees[[#This Row],[Annual Salary]]&gt;140000,"HIGH INCOME",AND(TBL_Employees[[#This Row],[Annual Salary]]&gt;=70000,TBL_Employees[[#This Row],[Annual Salary]]&lt;=140000),"MIDDLE INCOME",TBL_Employees[[#This Row],[Annual Salary]]&lt;70000,"LOW INCOME")</f>
        <v>MIDDLE INCOME</v>
      </c>
      <c r="P633" s="3">
        <v>0</v>
      </c>
      <c r="Q633" s="13">
        <f>TBL_Employees[[#This Row],[Bonus %]]*TBL_Employees[[#This Row],[Annual Salary]]</f>
        <v>0</v>
      </c>
      <c r="R633" t="s">
        <v>19</v>
      </c>
      <c r="S633" t="s">
        <v>20</v>
      </c>
      <c r="T633" s="1" t="s">
        <v>21</v>
      </c>
      <c r="U633" s="1" t="str">
        <f>IF(TBL_Employees[[#This Row],[Exit Date]]="","Employed","Resign")</f>
        <v>Employed</v>
      </c>
    </row>
    <row r="634" spans="1:21" x14ac:dyDescent="0.25">
      <c r="A634" t="s">
        <v>1196</v>
      </c>
      <c r="B634" t="s">
        <v>1251</v>
      </c>
      <c r="C634" t="s">
        <v>56</v>
      </c>
      <c r="D634" t="s">
        <v>27</v>
      </c>
      <c r="E634" t="s">
        <v>16</v>
      </c>
      <c r="F634" t="s">
        <v>28</v>
      </c>
      <c r="G634" t="s">
        <v>18</v>
      </c>
      <c r="H634">
        <v>52</v>
      </c>
      <c r="I634" s="1">
        <v>41417</v>
      </c>
      <c r="J634" s="9">
        <f>DAY(TBL_Employees[[#This Row],[Hire Date]])</f>
        <v>23</v>
      </c>
      <c r="K634" s="9">
        <f>MONTH(TBL_Employees[[#This Row],[Hire Date]])</f>
        <v>5</v>
      </c>
      <c r="L634" s="9" t="str">
        <f>_xlfn.SWITCH(TBL_Employees[[#This Row],[Month]],1,"JAN",2,"FEB",3,"MAR",4,"APR",5,"MAY",6,"JUN",7,"JUL",8,"AUG",9,"SEP",10,"OCT",11,"NOV",12,"DES")</f>
        <v>MAY</v>
      </c>
      <c r="M634" s="11">
        <f>YEAR(TBL_Employees[[#This Row],[Hire Date]])</f>
        <v>2013</v>
      </c>
      <c r="N634" s="2">
        <v>99557</v>
      </c>
      <c r="O634" s="2" t="str">
        <f>_xlfn.SWITCH(TRUE(),TBL_Employees[[#This Row],[Annual Salary]]&gt;140000,"HIGH INCOME",AND(TBL_Employees[[#This Row],[Annual Salary]]&gt;=70000,TBL_Employees[[#This Row],[Annual Salary]]&lt;=140000),"MIDDLE INCOME",TBL_Employees[[#This Row],[Annual Salary]]&lt;70000,"LOW INCOME")</f>
        <v>MIDDLE INCOME</v>
      </c>
      <c r="P634" s="3">
        <v>0.09</v>
      </c>
      <c r="Q634" s="13">
        <f>TBL_Employees[[#This Row],[Bonus %]]*TBL_Employees[[#This Row],[Annual Salary]]</f>
        <v>8960.1299999999992</v>
      </c>
      <c r="R634" t="s">
        <v>19</v>
      </c>
      <c r="S634" t="s">
        <v>63</v>
      </c>
      <c r="T634" s="1" t="s">
        <v>21</v>
      </c>
      <c r="U634" s="1" t="str">
        <f>IF(TBL_Employees[[#This Row],[Exit Date]]="","Employed","Resign")</f>
        <v>Employed</v>
      </c>
    </row>
    <row r="635" spans="1:21" x14ac:dyDescent="0.25">
      <c r="A635" t="s">
        <v>1254</v>
      </c>
      <c r="B635" t="s">
        <v>1255</v>
      </c>
      <c r="C635" t="s">
        <v>91</v>
      </c>
      <c r="D635" t="s">
        <v>27</v>
      </c>
      <c r="E635" t="s">
        <v>36</v>
      </c>
      <c r="F635" t="s">
        <v>17</v>
      </c>
      <c r="G635" t="s">
        <v>51</v>
      </c>
      <c r="H635">
        <v>44</v>
      </c>
      <c r="I635" s="1">
        <v>40603</v>
      </c>
      <c r="J635" s="9">
        <f>DAY(TBL_Employees[[#This Row],[Hire Date]])</f>
        <v>1</v>
      </c>
      <c r="K635" s="9">
        <f>MONTH(TBL_Employees[[#This Row],[Hire Date]])</f>
        <v>3</v>
      </c>
      <c r="L635" s="9" t="str">
        <f>_xlfn.SWITCH(TBL_Employees[[#This Row],[Month]],1,"JAN",2,"FEB",3,"MAR",4,"APR",5,"MAY",6,"JUN",7,"JUL",8,"AUG",9,"SEP",10,"OCT",11,"NOV",12,"DES")</f>
        <v>MAR</v>
      </c>
      <c r="M635" s="11">
        <f>YEAR(TBL_Employees[[#This Row],[Hire Date]])</f>
        <v>2011</v>
      </c>
      <c r="N635" s="2">
        <v>82462</v>
      </c>
      <c r="O635" s="2" t="str">
        <f>_xlfn.SWITCH(TRUE(),TBL_Employees[[#This Row],[Annual Salary]]&gt;140000,"HIGH INCOME",AND(TBL_Employees[[#This Row],[Annual Salary]]&gt;=70000,TBL_Employees[[#This Row],[Annual Salary]]&lt;=140000),"MIDDLE INCOME",TBL_Employees[[#This Row],[Annual Salary]]&lt;70000,"LOW INCOME")</f>
        <v>MIDDLE INCOME</v>
      </c>
      <c r="P635" s="3">
        <v>0</v>
      </c>
      <c r="Q635" s="13">
        <f>TBL_Employees[[#This Row],[Bonus %]]*TBL_Employees[[#This Row],[Annual Salary]]</f>
        <v>0</v>
      </c>
      <c r="R635" t="s">
        <v>19</v>
      </c>
      <c r="S635" t="s">
        <v>25</v>
      </c>
      <c r="T635" s="1" t="s">
        <v>21</v>
      </c>
      <c r="U635" s="1" t="str">
        <f>IF(TBL_Employees[[#This Row],[Exit Date]]="","Employed","Resign")</f>
        <v>Employed</v>
      </c>
    </row>
    <row r="636" spans="1:21" x14ac:dyDescent="0.25">
      <c r="A636" t="s">
        <v>164</v>
      </c>
      <c r="B636" t="s">
        <v>1256</v>
      </c>
      <c r="C636" t="s">
        <v>14</v>
      </c>
      <c r="D636" t="s">
        <v>27</v>
      </c>
      <c r="E636" t="s">
        <v>16</v>
      </c>
      <c r="F636" t="s">
        <v>17</v>
      </c>
      <c r="G636" t="s">
        <v>18</v>
      </c>
      <c r="H636">
        <v>53</v>
      </c>
      <c r="I636" s="1">
        <v>40856</v>
      </c>
      <c r="J636" s="9">
        <f>DAY(TBL_Employees[[#This Row],[Hire Date]])</f>
        <v>9</v>
      </c>
      <c r="K636" s="9">
        <f>MONTH(TBL_Employees[[#This Row],[Hire Date]])</f>
        <v>11</v>
      </c>
      <c r="L636" s="9" t="str">
        <f>_xlfn.SWITCH(TBL_Employees[[#This Row],[Month]],1,"JAN",2,"FEB",3,"MAR",4,"APR",5,"MAY",6,"JUN",7,"JUL",8,"AUG",9,"SEP",10,"OCT",11,"NOV",12,"DES")</f>
        <v>NOV</v>
      </c>
      <c r="M636" s="11">
        <f>YEAR(TBL_Employees[[#This Row],[Hire Date]])</f>
        <v>2011</v>
      </c>
      <c r="N636" s="2">
        <v>198473</v>
      </c>
      <c r="O636" s="2" t="str">
        <f>_xlfn.SWITCH(TRUE(),TBL_Employees[[#This Row],[Annual Salary]]&gt;140000,"HIGH INCOME",AND(TBL_Employees[[#This Row],[Annual Salary]]&gt;=70000,TBL_Employees[[#This Row],[Annual Salary]]&lt;=140000),"MIDDLE INCOME",TBL_Employees[[#This Row],[Annual Salary]]&lt;70000,"LOW INCOME")</f>
        <v>HIGH INCOME</v>
      </c>
      <c r="P636" s="3">
        <v>0.32</v>
      </c>
      <c r="Q636" s="13">
        <f>TBL_Employees[[#This Row],[Bonus %]]*TBL_Employees[[#This Row],[Annual Salary]]</f>
        <v>63511.360000000001</v>
      </c>
      <c r="R636" t="s">
        <v>19</v>
      </c>
      <c r="S636" t="s">
        <v>45</v>
      </c>
      <c r="T636" s="1" t="s">
        <v>21</v>
      </c>
      <c r="U636" s="1" t="str">
        <f>IF(TBL_Employees[[#This Row],[Exit Date]]="","Employed","Resign")</f>
        <v>Employed</v>
      </c>
    </row>
    <row r="637" spans="1:21" x14ac:dyDescent="0.25">
      <c r="A637" t="s">
        <v>1265</v>
      </c>
      <c r="B637" t="s">
        <v>1266</v>
      </c>
      <c r="C637" t="s">
        <v>38</v>
      </c>
      <c r="D637" t="s">
        <v>27</v>
      </c>
      <c r="E637" t="s">
        <v>32</v>
      </c>
      <c r="F637" t="s">
        <v>28</v>
      </c>
      <c r="G637" t="s">
        <v>24</v>
      </c>
      <c r="H637">
        <v>55</v>
      </c>
      <c r="I637" s="1">
        <v>34692</v>
      </c>
      <c r="J637" s="9">
        <f>DAY(TBL_Employees[[#This Row],[Hire Date]])</f>
        <v>24</v>
      </c>
      <c r="K637" s="9">
        <f>MONTH(TBL_Employees[[#This Row],[Hire Date]])</f>
        <v>12</v>
      </c>
      <c r="L637" s="9" t="str">
        <f>_xlfn.SWITCH(TBL_Employees[[#This Row],[Month]],1,"JAN",2,"FEB",3,"MAR",4,"APR",5,"MAY",6,"JUN",7,"JUL",8,"AUG",9,"SEP",10,"OCT",11,"NOV",12,"DES")</f>
        <v>DES</v>
      </c>
      <c r="M637" s="11">
        <f>YEAR(TBL_Employees[[#This Row],[Hire Date]])</f>
        <v>1994</v>
      </c>
      <c r="N637" s="2">
        <v>99774</v>
      </c>
      <c r="O637" s="2" t="str">
        <f>_xlfn.SWITCH(TRUE(),TBL_Employees[[#This Row],[Annual Salary]]&gt;140000,"HIGH INCOME",AND(TBL_Employees[[#This Row],[Annual Salary]]&gt;=70000,TBL_Employees[[#This Row],[Annual Salary]]&lt;=140000),"MIDDLE INCOME",TBL_Employees[[#This Row],[Annual Salary]]&lt;70000,"LOW INCOME")</f>
        <v>MIDDLE INCOME</v>
      </c>
      <c r="P637" s="3">
        <v>0</v>
      </c>
      <c r="Q637" s="13">
        <f>TBL_Employees[[#This Row],[Bonus %]]*TBL_Employees[[#This Row],[Annual Salary]]</f>
        <v>0</v>
      </c>
      <c r="R637" t="s">
        <v>19</v>
      </c>
      <c r="S637" t="s">
        <v>25</v>
      </c>
      <c r="T637" s="1" t="s">
        <v>21</v>
      </c>
      <c r="U637" s="1" t="str">
        <f>IF(TBL_Employees[[#This Row],[Exit Date]]="","Employed","Resign")</f>
        <v>Employed</v>
      </c>
    </row>
    <row r="638" spans="1:21" x14ac:dyDescent="0.25">
      <c r="A638" t="s">
        <v>1267</v>
      </c>
      <c r="B638" t="s">
        <v>212</v>
      </c>
      <c r="C638" t="s">
        <v>40</v>
      </c>
      <c r="D638" t="s">
        <v>27</v>
      </c>
      <c r="E638" t="s">
        <v>16</v>
      </c>
      <c r="F638" t="s">
        <v>28</v>
      </c>
      <c r="G638" t="s">
        <v>24</v>
      </c>
      <c r="H638">
        <v>55</v>
      </c>
      <c r="I638" s="1">
        <v>39154</v>
      </c>
      <c r="J638" s="9">
        <f>DAY(TBL_Employees[[#This Row],[Hire Date]])</f>
        <v>13</v>
      </c>
      <c r="K638" s="9">
        <f>MONTH(TBL_Employees[[#This Row],[Hire Date]])</f>
        <v>3</v>
      </c>
      <c r="L638" s="9" t="str">
        <f>_xlfn.SWITCH(TBL_Employees[[#This Row],[Month]],1,"JAN",2,"FEB",3,"MAR",4,"APR",5,"MAY",6,"JUN",7,"JUL",8,"AUG",9,"SEP",10,"OCT",11,"NOV",12,"DES")</f>
        <v>MAR</v>
      </c>
      <c r="M638" s="11">
        <f>YEAR(TBL_Employees[[#This Row],[Hire Date]])</f>
        <v>2007</v>
      </c>
      <c r="N638" s="2">
        <v>184648</v>
      </c>
      <c r="O638" s="2" t="str">
        <f>_xlfn.SWITCH(TRUE(),TBL_Employees[[#This Row],[Annual Salary]]&gt;140000,"HIGH INCOME",AND(TBL_Employees[[#This Row],[Annual Salary]]&gt;=70000,TBL_Employees[[#This Row],[Annual Salary]]&lt;=140000),"MIDDLE INCOME",TBL_Employees[[#This Row],[Annual Salary]]&lt;70000,"LOW INCOME")</f>
        <v>HIGH INCOME</v>
      </c>
      <c r="P638" s="3">
        <v>0.24</v>
      </c>
      <c r="Q638" s="13">
        <f>TBL_Employees[[#This Row],[Bonus %]]*TBL_Employees[[#This Row],[Annual Salary]]</f>
        <v>44315.519999999997</v>
      </c>
      <c r="R638" t="s">
        <v>33</v>
      </c>
      <c r="S638" t="s">
        <v>74</v>
      </c>
      <c r="T638" s="1" t="s">
        <v>21</v>
      </c>
      <c r="U638" s="1" t="str">
        <f>IF(TBL_Employees[[#This Row],[Exit Date]]="","Employed","Resign")</f>
        <v>Employed</v>
      </c>
    </row>
    <row r="639" spans="1:21" x14ac:dyDescent="0.25">
      <c r="A639" t="s">
        <v>359</v>
      </c>
      <c r="B639" t="s">
        <v>1268</v>
      </c>
      <c r="C639" t="s">
        <v>14</v>
      </c>
      <c r="D639" t="s">
        <v>27</v>
      </c>
      <c r="E639" t="s">
        <v>36</v>
      </c>
      <c r="F639" t="s">
        <v>28</v>
      </c>
      <c r="G639" t="s">
        <v>51</v>
      </c>
      <c r="H639">
        <v>51</v>
      </c>
      <c r="I639" s="1">
        <v>37091</v>
      </c>
      <c r="J639" s="9">
        <f>DAY(TBL_Employees[[#This Row],[Hire Date]])</f>
        <v>19</v>
      </c>
      <c r="K639" s="9">
        <f>MONTH(TBL_Employees[[#This Row],[Hire Date]])</f>
        <v>7</v>
      </c>
      <c r="L639" s="9" t="str">
        <f>_xlfn.SWITCH(TBL_Employees[[#This Row],[Month]],1,"JAN",2,"FEB",3,"MAR",4,"APR",5,"MAY",6,"JUN",7,"JUL",8,"AUG",9,"SEP",10,"OCT",11,"NOV",12,"DES")</f>
        <v>JUL</v>
      </c>
      <c r="M639" s="11">
        <f>YEAR(TBL_Employees[[#This Row],[Hire Date]])</f>
        <v>2001</v>
      </c>
      <c r="N639" s="2">
        <v>247874</v>
      </c>
      <c r="O639" s="2" t="str">
        <f>_xlfn.SWITCH(TRUE(),TBL_Employees[[#This Row],[Annual Salary]]&gt;140000,"HIGH INCOME",AND(TBL_Employees[[#This Row],[Annual Salary]]&gt;=70000,TBL_Employees[[#This Row],[Annual Salary]]&lt;=140000),"MIDDLE INCOME",TBL_Employees[[#This Row],[Annual Salary]]&lt;70000,"LOW INCOME")</f>
        <v>HIGH INCOME</v>
      </c>
      <c r="P639" s="3">
        <v>0.33</v>
      </c>
      <c r="Q639" s="13">
        <f>TBL_Employees[[#This Row],[Bonus %]]*TBL_Employees[[#This Row],[Annual Salary]]</f>
        <v>81798.42</v>
      </c>
      <c r="R639" t="s">
        <v>52</v>
      </c>
      <c r="S639" t="s">
        <v>81</v>
      </c>
      <c r="T639" s="1" t="s">
        <v>21</v>
      </c>
      <c r="U639" s="1" t="str">
        <f>IF(TBL_Employees[[#This Row],[Exit Date]]="","Employed","Resign")</f>
        <v>Employed</v>
      </c>
    </row>
    <row r="640" spans="1:21" x14ac:dyDescent="0.25">
      <c r="A640" t="s">
        <v>323</v>
      </c>
      <c r="B640" t="s">
        <v>1289</v>
      </c>
      <c r="C640" t="s">
        <v>91</v>
      </c>
      <c r="D640" t="s">
        <v>27</v>
      </c>
      <c r="E640" t="s">
        <v>32</v>
      </c>
      <c r="F640" t="s">
        <v>28</v>
      </c>
      <c r="G640" t="s">
        <v>51</v>
      </c>
      <c r="H640">
        <v>49</v>
      </c>
      <c r="I640" s="1">
        <v>42545</v>
      </c>
      <c r="J640" s="9">
        <f>DAY(TBL_Employees[[#This Row],[Hire Date]])</f>
        <v>24</v>
      </c>
      <c r="K640" s="9">
        <f>MONTH(TBL_Employees[[#This Row],[Hire Date]])</f>
        <v>6</v>
      </c>
      <c r="L640" s="9" t="str">
        <f>_xlfn.SWITCH(TBL_Employees[[#This Row],[Month]],1,"JAN",2,"FEB",3,"MAR",4,"APR",5,"MAY",6,"JUN",7,"JUL",8,"AUG",9,"SEP",10,"OCT",11,"NOV",12,"DES")</f>
        <v>JUN</v>
      </c>
      <c r="M640" s="11">
        <f>YEAR(TBL_Employees[[#This Row],[Hire Date]])</f>
        <v>2016</v>
      </c>
      <c r="N640" s="2">
        <v>68426</v>
      </c>
      <c r="O640" s="2" t="str">
        <f>_xlfn.SWITCH(TRUE(),TBL_Employees[[#This Row],[Annual Salary]]&gt;140000,"HIGH INCOME",AND(TBL_Employees[[#This Row],[Annual Salary]]&gt;=70000,TBL_Employees[[#This Row],[Annual Salary]]&lt;=140000),"MIDDLE INCOME",TBL_Employees[[#This Row],[Annual Salary]]&lt;70000,"LOW INCOME")</f>
        <v>LOW INCOME</v>
      </c>
      <c r="P640" s="3">
        <v>0</v>
      </c>
      <c r="Q640" s="13">
        <f>TBL_Employees[[#This Row],[Bonus %]]*TBL_Employees[[#This Row],[Annual Salary]]</f>
        <v>0</v>
      </c>
      <c r="R640" t="s">
        <v>52</v>
      </c>
      <c r="S640" t="s">
        <v>66</v>
      </c>
      <c r="T640" s="1" t="s">
        <v>21</v>
      </c>
      <c r="U640" s="1" t="str">
        <f>IF(TBL_Employees[[#This Row],[Exit Date]]="","Employed","Resign")</f>
        <v>Employed</v>
      </c>
    </row>
    <row r="641" spans="1:21" x14ac:dyDescent="0.25">
      <c r="A641" t="s">
        <v>787</v>
      </c>
      <c r="B641" t="s">
        <v>1294</v>
      </c>
      <c r="C641" t="s">
        <v>88</v>
      </c>
      <c r="D641" t="s">
        <v>27</v>
      </c>
      <c r="E641" t="s">
        <v>32</v>
      </c>
      <c r="F641" t="s">
        <v>17</v>
      </c>
      <c r="G641" t="s">
        <v>51</v>
      </c>
      <c r="H641">
        <v>59</v>
      </c>
      <c r="I641" s="1">
        <v>41717</v>
      </c>
      <c r="J641" s="9">
        <f>DAY(TBL_Employees[[#This Row],[Hire Date]])</f>
        <v>19</v>
      </c>
      <c r="K641" s="9">
        <f>MONTH(TBL_Employees[[#This Row],[Hire Date]])</f>
        <v>3</v>
      </c>
      <c r="L641" s="9" t="str">
        <f>_xlfn.SWITCH(TBL_Employees[[#This Row],[Month]],1,"JAN",2,"FEB",3,"MAR",4,"APR",5,"MAY",6,"JUN",7,"JUL",8,"AUG",9,"SEP",10,"OCT",11,"NOV",12,"DES")</f>
        <v>MAR</v>
      </c>
      <c r="M641" s="11">
        <f>YEAR(TBL_Employees[[#This Row],[Hire Date]])</f>
        <v>2014</v>
      </c>
      <c r="N641" s="2">
        <v>90901</v>
      </c>
      <c r="O641" s="2" t="str">
        <f>_xlfn.SWITCH(TRUE(),TBL_Employees[[#This Row],[Annual Salary]]&gt;140000,"HIGH INCOME",AND(TBL_Employees[[#This Row],[Annual Salary]]&gt;=70000,TBL_Employees[[#This Row],[Annual Salary]]&lt;=140000),"MIDDLE INCOME",TBL_Employees[[#This Row],[Annual Salary]]&lt;70000,"LOW INCOME")</f>
        <v>MIDDLE INCOME</v>
      </c>
      <c r="P641" s="3">
        <v>0</v>
      </c>
      <c r="Q641" s="13">
        <f>TBL_Employees[[#This Row],[Bonus %]]*TBL_Employees[[#This Row],[Annual Salary]]</f>
        <v>0</v>
      </c>
      <c r="R641" t="s">
        <v>19</v>
      </c>
      <c r="S641" t="s">
        <v>63</v>
      </c>
      <c r="T641" s="1" t="s">
        <v>21</v>
      </c>
      <c r="U641" s="1" t="str">
        <f>IF(TBL_Employees[[#This Row],[Exit Date]]="","Employed","Resign")</f>
        <v>Employed</v>
      </c>
    </row>
    <row r="642" spans="1:21" x14ac:dyDescent="0.25">
      <c r="A642" t="s">
        <v>1331</v>
      </c>
      <c r="B642" t="s">
        <v>1332</v>
      </c>
      <c r="C642" t="s">
        <v>56</v>
      </c>
      <c r="D642" t="s">
        <v>27</v>
      </c>
      <c r="E642" t="s">
        <v>32</v>
      </c>
      <c r="F642" t="s">
        <v>28</v>
      </c>
      <c r="G642" t="s">
        <v>51</v>
      </c>
      <c r="H642">
        <v>36</v>
      </c>
      <c r="I642" s="1">
        <v>44192</v>
      </c>
      <c r="J642" s="9">
        <f>DAY(TBL_Employees[[#This Row],[Hire Date]])</f>
        <v>27</v>
      </c>
      <c r="K642" s="9">
        <f>MONTH(TBL_Employees[[#This Row],[Hire Date]])</f>
        <v>12</v>
      </c>
      <c r="L642" s="9" t="str">
        <f>_xlfn.SWITCH(TBL_Employees[[#This Row],[Month]],1,"JAN",2,"FEB",3,"MAR",4,"APR",5,"MAY",6,"JUN",7,"JUL",8,"AUG",9,"SEP",10,"OCT",11,"NOV",12,"DES")</f>
        <v>DES</v>
      </c>
      <c r="M642" s="11">
        <f>YEAR(TBL_Employees[[#This Row],[Hire Date]])</f>
        <v>2020</v>
      </c>
      <c r="N642" s="2">
        <v>70165</v>
      </c>
      <c r="O642" s="2" t="str">
        <f>_xlfn.SWITCH(TRUE(),TBL_Employees[[#This Row],[Annual Salary]]&gt;140000,"HIGH INCOME",AND(TBL_Employees[[#This Row],[Annual Salary]]&gt;=70000,TBL_Employees[[#This Row],[Annual Salary]]&lt;=140000),"MIDDLE INCOME",TBL_Employees[[#This Row],[Annual Salary]]&lt;70000,"LOW INCOME")</f>
        <v>MIDDLE INCOME</v>
      </c>
      <c r="P642" s="3">
        <v>7.0000000000000007E-2</v>
      </c>
      <c r="Q642" s="13">
        <f>TBL_Employees[[#This Row],[Bonus %]]*TBL_Employees[[#This Row],[Annual Salary]]</f>
        <v>4911.55</v>
      </c>
      <c r="R642" t="s">
        <v>52</v>
      </c>
      <c r="S642" t="s">
        <v>81</v>
      </c>
      <c r="T642" s="1" t="s">
        <v>21</v>
      </c>
      <c r="U642" s="1" t="str">
        <f>IF(TBL_Employees[[#This Row],[Exit Date]]="","Employed","Resign")</f>
        <v>Employed</v>
      </c>
    </row>
    <row r="643" spans="1:21" x14ac:dyDescent="0.25">
      <c r="A643" t="s">
        <v>1333</v>
      </c>
      <c r="B643" t="s">
        <v>1334</v>
      </c>
      <c r="C643" t="s">
        <v>62</v>
      </c>
      <c r="D643" t="s">
        <v>27</v>
      </c>
      <c r="E643" t="s">
        <v>32</v>
      </c>
      <c r="F643" t="s">
        <v>28</v>
      </c>
      <c r="G643" t="s">
        <v>24</v>
      </c>
      <c r="H643">
        <v>60</v>
      </c>
      <c r="I643" s="1">
        <v>36554</v>
      </c>
      <c r="J643" s="9">
        <f>DAY(TBL_Employees[[#This Row],[Hire Date]])</f>
        <v>29</v>
      </c>
      <c r="K643" s="9">
        <f>MONTH(TBL_Employees[[#This Row],[Hire Date]])</f>
        <v>1</v>
      </c>
      <c r="L643" s="9" t="str">
        <f>_xlfn.SWITCH(TBL_Employees[[#This Row],[Month]],1,"JAN",2,"FEB",3,"MAR",4,"APR",5,"MAY",6,"JUN",7,"JUL",8,"AUG",9,"SEP",10,"OCT",11,"NOV",12,"DES")</f>
        <v>JAN</v>
      </c>
      <c r="M643" s="11">
        <f>YEAR(TBL_Employees[[#This Row],[Hire Date]])</f>
        <v>2000</v>
      </c>
      <c r="N643" s="2">
        <v>109059</v>
      </c>
      <c r="O643" s="2" t="str">
        <f>_xlfn.SWITCH(TRUE(),TBL_Employees[[#This Row],[Annual Salary]]&gt;140000,"HIGH INCOME",AND(TBL_Employees[[#This Row],[Annual Salary]]&gt;=70000,TBL_Employees[[#This Row],[Annual Salary]]&lt;=140000),"MIDDLE INCOME",TBL_Employees[[#This Row],[Annual Salary]]&lt;70000,"LOW INCOME")</f>
        <v>MIDDLE INCOME</v>
      </c>
      <c r="P643" s="3">
        <v>7.0000000000000007E-2</v>
      </c>
      <c r="Q643" s="13">
        <f>TBL_Employees[[#This Row],[Bonus %]]*TBL_Employees[[#This Row],[Annual Salary]]</f>
        <v>7634.130000000001</v>
      </c>
      <c r="R643" t="s">
        <v>33</v>
      </c>
      <c r="S643" t="s">
        <v>34</v>
      </c>
      <c r="T643" s="1" t="s">
        <v>21</v>
      </c>
      <c r="U643" s="1" t="str">
        <f>IF(TBL_Employees[[#This Row],[Exit Date]]="","Employed","Resign")</f>
        <v>Employed</v>
      </c>
    </row>
    <row r="644" spans="1:21" x14ac:dyDescent="0.25">
      <c r="A644" t="s">
        <v>1338</v>
      </c>
      <c r="B644" t="s">
        <v>1339</v>
      </c>
      <c r="C644" t="s">
        <v>82</v>
      </c>
      <c r="D644" t="s">
        <v>27</v>
      </c>
      <c r="E644" t="s">
        <v>36</v>
      </c>
      <c r="F644" t="s">
        <v>28</v>
      </c>
      <c r="G644" t="s">
        <v>18</v>
      </c>
      <c r="H644">
        <v>55</v>
      </c>
      <c r="I644" s="1">
        <v>41565</v>
      </c>
      <c r="J644" s="9">
        <f>DAY(TBL_Employees[[#This Row],[Hire Date]])</f>
        <v>18</v>
      </c>
      <c r="K644" s="9">
        <f>MONTH(TBL_Employees[[#This Row],[Hire Date]])</f>
        <v>10</v>
      </c>
      <c r="L644" s="9" t="str">
        <f>_xlfn.SWITCH(TBL_Employees[[#This Row],[Month]],1,"JAN",2,"FEB",3,"MAR",4,"APR",5,"MAY",6,"JUN",7,"JUL",8,"AUG",9,"SEP",10,"OCT",11,"NOV",12,"DES")</f>
        <v>OCT</v>
      </c>
      <c r="M644" s="11">
        <f>YEAR(TBL_Employees[[#This Row],[Hire Date]])</f>
        <v>2013</v>
      </c>
      <c r="N644" s="2">
        <v>70334</v>
      </c>
      <c r="O644" s="2" t="str">
        <f>_xlfn.SWITCH(TRUE(),TBL_Employees[[#This Row],[Annual Salary]]&gt;140000,"HIGH INCOME",AND(TBL_Employees[[#This Row],[Annual Salary]]&gt;=70000,TBL_Employees[[#This Row],[Annual Salary]]&lt;=140000),"MIDDLE INCOME",TBL_Employees[[#This Row],[Annual Salary]]&lt;70000,"LOW INCOME")</f>
        <v>MIDDLE INCOME</v>
      </c>
      <c r="P644" s="3">
        <v>0</v>
      </c>
      <c r="Q644" s="13">
        <f>TBL_Employees[[#This Row],[Bonus %]]*TBL_Employees[[#This Row],[Annual Salary]]</f>
        <v>0</v>
      </c>
      <c r="R644" t="s">
        <v>19</v>
      </c>
      <c r="S644" t="s">
        <v>45</v>
      </c>
      <c r="T644" s="1" t="s">
        <v>21</v>
      </c>
      <c r="U644" s="1" t="str">
        <f>IF(TBL_Employees[[#This Row],[Exit Date]]="","Employed","Resign")</f>
        <v>Employed</v>
      </c>
    </row>
    <row r="645" spans="1:21" x14ac:dyDescent="0.25">
      <c r="A645" t="s">
        <v>1342</v>
      </c>
      <c r="B645" t="s">
        <v>1343</v>
      </c>
      <c r="C645" t="s">
        <v>40</v>
      </c>
      <c r="D645" t="s">
        <v>27</v>
      </c>
      <c r="E645" t="s">
        <v>36</v>
      </c>
      <c r="F645" t="s">
        <v>17</v>
      </c>
      <c r="G645" t="s">
        <v>51</v>
      </c>
      <c r="H645">
        <v>28</v>
      </c>
      <c r="I645" s="1">
        <v>44221</v>
      </c>
      <c r="J645" s="9">
        <f>DAY(TBL_Employees[[#This Row],[Hire Date]])</f>
        <v>25</v>
      </c>
      <c r="K645" s="9">
        <f>MONTH(TBL_Employees[[#This Row],[Hire Date]])</f>
        <v>1</v>
      </c>
      <c r="L645" s="9" t="str">
        <f>_xlfn.SWITCH(TBL_Employees[[#This Row],[Month]],1,"JAN",2,"FEB",3,"MAR",4,"APR",5,"MAY",6,"JUN",7,"JUL",8,"AUG",9,"SEP",10,"OCT",11,"NOV",12,"DES")</f>
        <v>JAN</v>
      </c>
      <c r="M645" s="11">
        <f>YEAR(TBL_Employees[[#This Row],[Hire Date]])</f>
        <v>2021</v>
      </c>
      <c r="N645" s="2">
        <v>160385</v>
      </c>
      <c r="O645" s="2" t="str">
        <f>_xlfn.SWITCH(TRUE(),TBL_Employees[[#This Row],[Annual Salary]]&gt;140000,"HIGH INCOME",AND(TBL_Employees[[#This Row],[Annual Salary]]&gt;=70000,TBL_Employees[[#This Row],[Annual Salary]]&lt;=140000),"MIDDLE INCOME",TBL_Employees[[#This Row],[Annual Salary]]&lt;70000,"LOW INCOME")</f>
        <v>HIGH INCOME</v>
      </c>
      <c r="P645" s="3">
        <v>0.23</v>
      </c>
      <c r="Q645" s="13">
        <f>TBL_Employees[[#This Row],[Bonus %]]*TBL_Employees[[#This Row],[Annual Salary]]</f>
        <v>36888.550000000003</v>
      </c>
      <c r="R645" t="s">
        <v>19</v>
      </c>
      <c r="S645" t="s">
        <v>45</v>
      </c>
      <c r="T645" s="1">
        <v>44334</v>
      </c>
      <c r="U645" s="1" t="str">
        <f>IF(TBL_Employees[[#This Row],[Exit Date]]="","Employed","Resign")</f>
        <v>Resign</v>
      </c>
    </row>
    <row r="646" spans="1:21" x14ac:dyDescent="0.25">
      <c r="A646" t="s">
        <v>1350</v>
      </c>
      <c r="B646" t="s">
        <v>1351</v>
      </c>
      <c r="C646" t="s">
        <v>14</v>
      </c>
      <c r="D646" t="s">
        <v>27</v>
      </c>
      <c r="E646" t="s">
        <v>36</v>
      </c>
      <c r="F646" t="s">
        <v>28</v>
      </c>
      <c r="G646" t="s">
        <v>24</v>
      </c>
      <c r="H646">
        <v>37</v>
      </c>
      <c r="I646" s="1">
        <v>40719</v>
      </c>
      <c r="J646" s="9">
        <f>DAY(TBL_Employees[[#This Row],[Hire Date]])</f>
        <v>25</v>
      </c>
      <c r="K646" s="9">
        <f>MONTH(TBL_Employees[[#This Row],[Hire Date]])</f>
        <v>6</v>
      </c>
      <c r="L646" s="9" t="str">
        <f>_xlfn.SWITCH(TBL_Employees[[#This Row],[Month]],1,"JAN",2,"FEB",3,"MAR",4,"APR",5,"MAY",6,"JUN",7,"JUL",8,"AUG",9,"SEP",10,"OCT",11,"NOV",12,"DES")</f>
        <v>JUN</v>
      </c>
      <c r="M646" s="11">
        <f>YEAR(TBL_Employees[[#This Row],[Hire Date]])</f>
        <v>2011</v>
      </c>
      <c r="N646" s="2">
        <v>221592</v>
      </c>
      <c r="O646" s="2" t="str">
        <f>_xlfn.SWITCH(TRUE(),TBL_Employees[[#This Row],[Annual Salary]]&gt;140000,"HIGH INCOME",AND(TBL_Employees[[#This Row],[Annual Salary]]&gt;=70000,TBL_Employees[[#This Row],[Annual Salary]]&lt;=140000),"MIDDLE INCOME",TBL_Employees[[#This Row],[Annual Salary]]&lt;70000,"LOW INCOME")</f>
        <v>HIGH INCOME</v>
      </c>
      <c r="P646" s="3">
        <v>0.31</v>
      </c>
      <c r="Q646" s="13">
        <f>TBL_Employees[[#This Row],[Bonus %]]*TBL_Employees[[#This Row],[Annual Salary]]</f>
        <v>68693.52</v>
      </c>
      <c r="R646" t="s">
        <v>19</v>
      </c>
      <c r="S646" t="s">
        <v>29</v>
      </c>
      <c r="T646" s="1" t="s">
        <v>21</v>
      </c>
      <c r="U646" s="1" t="str">
        <f>IF(TBL_Employees[[#This Row],[Exit Date]]="","Employed","Resign")</f>
        <v>Employed</v>
      </c>
    </row>
    <row r="647" spans="1:21" x14ac:dyDescent="0.25">
      <c r="A647" t="s">
        <v>1354</v>
      </c>
      <c r="B647" t="s">
        <v>1355</v>
      </c>
      <c r="C647" t="s">
        <v>38</v>
      </c>
      <c r="D647" t="s">
        <v>27</v>
      </c>
      <c r="E647" t="s">
        <v>32</v>
      </c>
      <c r="F647" t="s">
        <v>28</v>
      </c>
      <c r="G647" t="s">
        <v>24</v>
      </c>
      <c r="H647">
        <v>45</v>
      </c>
      <c r="I647" s="1">
        <v>36587</v>
      </c>
      <c r="J647" s="9">
        <f>DAY(TBL_Employees[[#This Row],[Hire Date]])</f>
        <v>2</v>
      </c>
      <c r="K647" s="9">
        <f>MONTH(TBL_Employees[[#This Row],[Hire Date]])</f>
        <v>3</v>
      </c>
      <c r="L647" s="9" t="str">
        <f>_xlfn.SWITCH(TBL_Employees[[#This Row],[Month]],1,"JAN",2,"FEB",3,"MAR",4,"APR",5,"MAY",6,"JUN",7,"JUL",8,"AUG",9,"SEP",10,"OCT",11,"NOV",12,"DES")</f>
        <v>MAR</v>
      </c>
      <c r="M647" s="11">
        <f>YEAR(TBL_Employees[[#This Row],[Hire Date]])</f>
        <v>2000</v>
      </c>
      <c r="N647" s="2">
        <v>91276</v>
      </c>
      <c r="O647" s="2" t="str">
        <f>_xlfn.SWITCH(TRUE(),TBL_Employees[[#This Row],[Annual Salary]]&gt;140000,"HIGH INCOME",AND(TBL_Employees[[#This Row],[Annual Salary]]&gt;=70000,TBL_Employees[[#This Row],[Annual Salary]]&lt;=140000),"MIDDLE INCOME",TBL_Employees[[#This Row],[Annual Salary]]&lt;70000,"LOW INCOME")</f>
        <v>MIDDLE INCOME</v>
      </c>
      <c r="P647" s="3">
        <v>0</v>
      </c>
      <c r="Q647" s="13">
        <f>TBL_Employees[[#This Row],[Bonus %]]*TBL_Employees[[#This Row],[Annual Salary]]</f>
        <v>0</v>
      </c>
      <c r="R647" t="s">
        <v>19</v>
      </c>
      <c r="S647" t="s">
        <v>63</v>
      </c>
      <c r="T647" s="1" t="s">
        <v>21</v>
      </c>
      <c r="U647" s="1" t="str">
        <f>IF(TBL_Employees[[#This Row],[Exit Date]]="","Employed","Resign")</f>
        <v>Employed</v>
      </c>
    </row>
    <row r="648" spans="1:21" x14ac:dyDescent="0.25">
      <c r="A648" t="s">
        <v>1378</v>
      </c>
      <c r="B648" t="s">
        <v>1379</v>
      </c>
      <c r="C648" t="s">
        <v>14</v>
      </c>
      <c r="D648" t="s">
        <v>27</v>
      </c>
      <c r="E648" t="s">
        <v>16</v>
      </c>
      <c r="F648" t="s">
        <v>28</v>
      </c>
      <c r="G648" t="s">
        <v>24</v>
      </c>
      <c r="H648">
        <v>26</v>
      </c>
      <c r="I648" s="1">
        <v>43960</v>
      </c>
      <c r="J648" s="9">
        <f>DAY(TBL_Employees[[#This Row],[Hire Date]])</f>
        <v>9</v>
      </c>
      <c r="K648" s="9">
        <f>MONTH(TBL_Employees[[#This Row],[Hire Date]])</f>
        <v>5</v>
      </c>
      <c r="L648" s="9" t="str">
        <f>_xlfn.SWITCH(TBL_Employees[[#This Row],[Month]],1,"JAN",2,"FEB",3,"MAR",4,"APR",5,"MAY",6,"JUN",7,"JUL",8,"AUG",9,"SEP",10,"OCT",11,"NOV",12,"DES")</f>
        <v>MAY</v>
      </c>
      <c r="M648" s="11">
        <f>YEAR(TBL_Employees[[#This Row],[Hire Date]])</f>
        <v>2020</v>
      </c>
      <c r="N648" s="2">
        <v>256561</v>
      </c>
      <c r="O648" s="2" t="str">
        <f>_xlfn.SWITCH(TRUE(),TBL_Employees[[#This Row],[Annual Salary]]&gt;140000,"HIGH INCOME",AND(TBL_Employees[[#This Row],[Annual Salary]]&gt;=70000,TBL_Employees[[#This Row],[Annual Salary]]&lt;=140000),"MIDDLE INCOME",TBL_Employees[[#This Row],[Annual Salary]]&lt;70000,"LOW INCOME")</f>
        <v>HIGH INCOME</v>
      </c>
      <c r="P648" s="3">
        <v>0.39</v>
      </c>
      <c r="Q648" s="13">
        <f>TBL_Employees[[#This Row],[Bonus %]]*TBL_Employees[[#This Row],[Annual Salary]]</f>
        <v>100058.79000000001</v>
      </c>
      <c r="R648" t="s">
        <v>19</v>
      </c>
      <c r="S648" t="s">
        <v>25</v>
      </c>
      <c r="T648" s="1" t="s">
        <v>21</v>
      </c>
      <c r="U648" s="1" t="str">
        <f>IF(TBL_Employees[[#This Row],[Exit Date]]="","Employed","Resign")</f>
        <v>Employed</v>
      </c>
    </row>
    <row r="649" spans="1:21" x14ac:dyDescent="0.25">
      <c r="A649" t="s">
        <v>284</v>
      </c>
      <c r="B649" t="s">
        <v>1380</v>
      </c>
      <c r="C649" t="s">
        <v>88</v>
      </c>
      <c r="D649" t="s">
        <v>27</v>
      </c>
      <c r="E649" t="s">
        <v>44</v>
      </c>
      <c r="F649" t="s">
        <v>17</v>
      </c>
      <c r="G649" t="s">
        <v>51</v>
      </c>
      <c r="H649">
        <v>45</v>
      </c>
      <c r="I649" s="1">
        <v>43937</v>
      </c>
      <c r="J649" s="9">
        <f>DAY(TBL_Employees[[#This Row],[Hire Date]])</f>
        <v>16</v>
      </c>
      <c r="K649" s="9">
        <f>MONTH(TBL_Employees[[#This Row],[Hire Date]])</f>
        <v>4</v>
      </c>
      <c r="L649" s="9" t="str">
        <f>_xlfn.SWITCH(TBL_Employees[[#This Row],[Month]],1,"JAN",2,"FEB",3,"MAR",4,"APR",5,"MAY",6,"JUN",7,"JUL",8,"AUG",9,"SEP",10,"OCT",11,"NOV",12,"DES")</f>
        <v>APR</v>
      </c>
      <c r="M649" s="11">
        <f>YEAR(TBL_Employees[[#This Row],[Hire Date]])</f>
        <v>2020</v>
      </c>
      <c r="N649" s="2">
        <v>66958</v>
      </c>
      <c r="O649" s="2" t="str">
        <f>_xlfn.SWITCH(TRUE(),TBL_Employees[[#This Row],[Annual Salary]]&gt;140000,"HIGH INCOME",AND(TBL_Employees[[#This Row],[Annual Salary]]&gt;=70000,TBL_Employees[[#This Row],[Annual Salary]]&lt;=140000),"MIDDLE INCOME",TBL_Employees[[#This Row],[Annual Salary]]&lt;70000,"LOW INCOME")</f>
        <v>LOW INCOME</v>
      </c>
      <c r="P649" s="3">
        <v>0</v>
      </c>
      <c r="Q649" s="13">
        <f>TBL_Employees[[#This Row],[Bonus %]]*TBL_Employees[[#This Row],[Annual Salary]]</f>
        <v>0</v>
      </c>
      <c r="R649" t="s">
        <v>19</v>
      </c>
      <c r="S649" t="s">
        <v>45</v>
      </c>
      <c r="T649" s="1" t="s">
        <v>21</v>
      </c>
      <c r="U649" s="1" t="str">
        <f>IF(TBL_Employees[[#This Row],[Exit Date]]="","Employed","Resign")</f>
        <v>Employed</v>
      </c>
    </row>
    <row r="650" spans="1:21" x14ac:dyDescent="0.25">
      <c r="A650" t="s">
        <v>512</v>
      </c>
      <c r="B650" t="s">
        <v>1382</v>
      </c>
      <c r="C650" t="s">
        <v>55</v>
      </c>
      <c r="D650" t="s">
        <v>27</v>
      </c>
      <c r="E650" t="s">
        <v>32</v>
      </c>
      <c r="F650" t="s">
        <v>28</v>
      </c>
      <c r="G650" t="s">
        <v>18</v>
      </c>
      <c r="H650">
        <v>37</v>
      </c>
      <c r="I650" s="1">
        <v>39493</v>
      </c>
      <c r="J650" s="9">
        <f>DAY(TBL_Employees[[#This Row],[Hire Date]])</f>
        <v>15</v>
      </c>
      <c r="K650" s="9">
        <f>MONTH(TBL_Employees[[#This Row],[Hire Date]])</f>
        <v>2</v>
      </c>
      <c r="L650" s="9" t="str">
        <f>_xlfn.SWITCH(TBL_Employees[[#This Row],[Month]],1,"JAN",2,"FEB",3,"MAR",4,"APR",5,"MAY",6,"JUN",7,"JUL",8,"AUG",9,"SEP",10,"OCT",11,"NOV",12,"DES")</f>
        <v>FEB</v>
      </c>
      <c r="M650" s="11">
        <f>YEAR(TBL_Employees[[#This Row],[Hire Date]])</f>
        <v>2008</v>
      </c>
      <c r="N650" s="2">
        <v>71695</v>
      </c>
      <c r="O650" s="2" t="str">
        <f>_xlfn.SWITCH(TRUE(),TBL_Employees[[#This Row],[Annual Salary]]&gt;140000,"HIGH INCOME",AND(TBL_Employees[[#This Row],[Annual Salary]]&gt;=70000,TBL_Employees[[#This Row],[Annual Salary]]&lt;=140000),"MIDDLE INCOME",TBL_Employees[[#This Row],[Annual Salary]]&lt;70000,"LOW INCOME")</f>
        <v>MIDDLE INCOME</v>
      </c>
      <c r="P650" s="3">
        <v>0</v>
      </c>
      <c r="Q650" s="13">
        <f>TBL_Employees[[#This Row],[Bonus %]]*TBL_Employees[[#This Row],[Annual Salary]]</f>
        <v>0</v>
      </c>
      <c r="R650" t="s">
        <v>19</v>
      </c>
      <c r="S650" t="s">
        <v>39</v>
      </c>
      <c r="T650" s="1" t="s">
        <v>21</v>
      </c>
      <c r="U650" s="1" t="str">
        <f>IF(TBL_Employees[[#This Row],[Exit Date]]="","Employed","Resign")</f>
        <v>Employed</v>
      </c>
    </row>
    <row r="651" spans="1:21" x14ac:dyDescent="0.25">
      <c r="A651" t="s">
        <v>1395</v>
      </c>
      <c r="B651" t="s">
        <v>1396</v>
      </c>
      <c r="C651" t="s">
        <v>98</v>
      </c>
      <c r="D651" t="s">
        <v>27</v>
      </c>
      <c r="E651" t="s">
        <v>44</v>
      </c>
      <c r="F651" t="s">
        <v>17</v>
      </c>
      <c r="G651" t="s">
        <v>24</v>
      </c>
      <c r="H651">
        <v>57</v>
      </c>
      <c r="I651" s="1">
        <v>41649</v>
      </c>
      <c r="J651" s="9">
        <f>DAY(TBL_Employees[[#This Row],[Hire Date]])</f>
        <v>10</v>
      </c>
      <c r="K651" s="9">
        <f>MONTH(TBL_Employees[[#This Row],[Hire Date]])</f>
        <v>1</v>
      </c>
      <c r="L651" s="9" t="str">
        <f>_xlfn.SWITCH(TBL_Employees[[#This Row],[Month]],1,"JAN",2,"FEB",3,"MAR",4,"APR",5,"MAY",6,"JUN",7,"JUL",8,"AUG",9,"SEP",10,"OCT",11,"NOV",12,"DES")</f>
        <v>JAN</v>
      </c>
      <c r="M651" s="11">
        <f>YEAR(TBL_Employees[[#This Row],[Hire Date]])</f>
        <v>2014</v>
      </c>
      <c r="N651" s="2">
        <v>74854</v>
      </c>
      <c r="O651" s="2" t="str">
        <f>_xlfn.SWITCH(TRUE(),TBL_Employees[[#This Row],[Annual Salary]]&gt;140000,"HIGH INCOME",AND(TBL_Employees[[#This Row],[Annual Salary]]&gt;=70000,TBL_Employees[[#This Row],[Annual Salary]]&lt;=140000),"MIDDLE INCOME",TBL_Employees[[#This Row],[Annual Salary]]&lt;70000,"LOW INCOME")</f>
        <v>MIDDLE INCOME</v>
      </c>
      <c r="P651" s="3">
        <v>0</v>
      </c>
      <c r="Q651" s="13">
        <f>TBL_Employees[[#This Row],[Bonus %]]*TBL_Employees[[#This Row],[Annual Salary]]</f>
        <v>0</v>
      </c>
      <c r="R651" t="s">
        <v>19</v>
      </c>
      <c r="S651" t="s">
        <v>63</v>
      </c>
      <c r="T651" s="1" t="s">
        <v>21</v>
      </c>
      <c r="U651" s="1" t="str">
        <f>IF(TBL_Employees[[#This Row],[Exit Date]]="","Employed","Resign")</f>
        <v>Employed</v>
      </c>
    </row>
    <row r="652" spans="1:21" x14ac:dyDescent="0.25">
      <c r="A652" t="s">
        <v>1398</v>
      </c>
      <c r="B652" t="s">
        <v>1399</v>
      </c>
      <c r="C652" t="s">
        <v>76</v>
      </c>
      <c r="D652" t="s">
        <v>27</v>
      </c>
      <c r="E652" t="s">
        <v>36</v>
      </c>
      <c r="F652" t="s">
        <v>17</v>
      </c>
      <c r="G652" t="s">
        <v>51</v>
      </c>
      <c r="H652">
        <v>53</v>
      </c>
      <c r="I652" s="1">
        <v>38214</v>
      </c>
      <c r="J652" s="9">
        <f>DAY(TBL_Employees[[#This Row],[Hire Date]])</f>
        <v>15</v>
      </c>
      <c r="K652" s="9">
        <f>MONTH(TBL_Employees[[#This Row],[Hire Date]])</f>
        <v>8</v>
      </c>
      <c r="L652" s="9" t="str">
        <f>_xlfn.SWITCH(TBL_Employees[[#This Row],[Month]],1,"JAN",2,"FEB",3,"MAR",4,"APR",5,"MAY",6,"JUN",7,"JUL",8,"AUG",9,"SEP",10,"OCT",11,"NOV",12,"DES")</f>
        <v>AUG</v>
      </c>
      <c r="M652" s="11">
        <f>YEAR(TBL_Employees[[#This Row],[Hire Date]])</f>
        <v>2004</v>
      </c>
      <c r="N652" s="2">
        <v>44735</v>
      </c>
      <c r="O652" s="2" t="str">
        <f>_xlfn.SWITCH(TRUE(),TBL_Employees[[#This Row],[Annual Salary]]&gt;140000,"HIGH INCOME",AND(TBL_Employees[[#This Row],[Annual Salary]]&gt;=70000,TBL_Employees[[#This Row],[Annual Salary]]&lt;=140000),"MIDDLE INCOME",TBL_Employees[[#This Row],[Annual Salary]]&lt;70000,"LOW INCOME")</f>
        <v>LOW INCOME</v>
      </c>
      <c r="P652" s="3">
        <v>0</v>
      </c>
      <c r="Q652" s="13">
        <f>TBL_Employees[[#This Row],[Bonus %]]*TBL_Employees[[#This Row],[Annual Salary]]</f>
        <v>0</v>
      </c>
      <c r="R652" t="s">
        <v>52</v>
      </c>
      <c r="S652" t="s">
        <v>81</v>
      </c>
      <c r="T652" s="1" t="s">
        <v>21</v>
      </c>
      <c r="U652" s="1" t="str">
        <f>IF(TBL_Employees[[#This Row],[Exit Date]]="","Employed","Resign")</f>
        <v>Employed</v>
      </c>
    </row>
    <row r="653" spans="1:21" x14ac:dyDescent="0.25">
      <c r="A653" t="s">
        <v>570</v>
      </c>
      <c r="B653" t="s">
        <v>1416</v>
      </c>
      <c r="C653" t="s">
        <v>88</v>
      </c>
      <c r="D653" t="s">
        <v>27</v>
      </c>
      <c r="E653" t="s">
        <v>36</v>
      </c>
      <c r="F653" t="s">
        <v>28</v>
      </c>
      <c r="G653" t="s">
        <v>24</v>
      </c>
      <c r="H653">
        <v>43</v>
      </c>
      <c r="I653" s="1">
        <v>42753</v>
      </c>
      <c r="J653" s="9">
        <f>DAY(TBL_Employees[[#This Row],[Hire Date]])</f>
        <v>18</v>
      </c>
      <c r="K653" s="9">
        <f>MONTH(TBL_Employees[[#This Row],[Hire Date]])</f>
        <v>1</v>
      </c>
      <c r="L653" s="9" t="str">
        <f>_xlfn.SWITCH(TBL_Employees[[#This Row],[Month]],1,"JAN",2,"FEB",3,"MAR",4,"APR",5,"MAY",6,"JUN",7,"JUL",8,"AUG",9,"SEP",10,"OCT",11,"NOV",12,"DES")</f>
        <v>JAN</v>
      </c>
      <c r="M653" s="11">
        <f>YEAR(TBL_Employees[[#This Row],[Hire Date]])</f>
        <v>2017</v>
      </c>
      <c r="N653" s="2">
        <v>86417</v>
      </c>
      <c r="O653" s="2" t="str">
        <f>_xlfn.SWITCH(TRUE(),TBL_Employees[[#This Row],[Annual Salary]]&gt;140000,"HIGH INCOME",AND(TBL_Employees[[#This Row],[Annual Salary]]&gt;=70000,TBL_Employees[[#This Row],[Annual Salary]]&lt;=140000),"MIDDLE INCOME",TBL_Employees[[#This Row],[Annual Salary]]&lt;70000,"LOW INCOME")</f>
        <v>MIDDLE INCOME</v>
      </c>
      <c r="P653" s="3">
        <v>0</v>
      </c>
      <c r="Q653" s="13">
        <f>TBL_Employees[[#This Row],[Bonus %]]*TBL_Employees[[#This Row],[Annual Salary]]</f>
        <v>0</v>
      </c>
      <c r="R653" t="s">
        <v>19</v>
      </c>
      <c r="S653" t="s">
        <v>20</v>
      </c>
      <c r="T653" s="1" t="s">
        <v>21</v>
      </c>
      <c r="U653" s="1" t="str">
        <f>IF(TBL_Employees[[#This Row],[Exit Date]]="","Employed","Resign")</f>
        <v>Employed</v>
      </c>
    </row>
    <row r="654" spans="1:21" x14ac:dyDescent="0.25">
      <c r="A654" t="s">
        <v>1417</v>
      </c>
      <c r="B654" t="s">
        <v>1418</v>
      </c>
      <c r="C654" t="s">
        <v>98</v>
      </c>
      <c r="D654" t="s">
        <v>27</v>
      </c>
      <c r="E654" t="s">
        <v>16</v>
      </c>
      <c r="F654" t="s">
        <v>17</v>
      </c>
      <c r="G654" t="s">
        <v>24</v>
      </c>
      <c r="H654">
        <v>65</v>
      </c>
      <c r="I654" s="1">
        <v>37749</v>
      </c>
      <c r="J654" s="9">
        <f>DAY(TBL_Employees[[#This Row],[Hire Date]])</f>
        <v>8</v>
      </c>
      <c r="K654" s="9">
        <f>MONTH(TBL_Employees[[#This Row],[Hire Date]])</f>
        <v>5</v>
      </c>
      <c r="L654" s="9" t="str">
        <f>_xlfn.SWITCH(TBL_Employees[[#This Row],[Month]],1,"JAN",2,"FEB",3,"MAR",4,"APR",5,"MAY",6,"JUN",7,"JUL",8,"AUG",9,"SEP",10,"OCT",11,"NOV",12,"DES")</f>
        <v>MAY</v>
      </c>
      <c r="M654" s="11">
        <f>YEAR(TBL_Employees[[#This Row],[Hire Date]])</f>
        <v>2003</v>
      </c>
      <c r="N654" s="2">
        <v>96548</v>
      </c>
      <c r="O654" s="2" t="str">
        <f>_xlfn.SWITCH(TRUE(),TBL_Employees[[#This Row],[Annual Salary]]&gt;140000,"HIGH INCOME",AND(TBL_Employees[[#This Row],[Annual Salary]]&gt;=70000,TBL_Employees[[#This Row],[Annual Salary]]&lt;=140000),"MIDDLE INCOME",TBL_Employees[[#This Row],[Annual Salary]]&lt;70000,"LOW INCOME")</f>
        <v>MIDDLE INCOME</v>
      </c>
      <c r="P654" s="3">
        <v>0</v>
      </c>
      <c r="Q654" s="13">
        <f>TBL_Employees[[#This Row],[Bonus %]]*TBL_Employees[[#This Row],[Annual Salary]]</f>
        <v>0</v>
      </c>
      <c r="R654" t="s">
        <v>19</v>
      </c>
      <c r="S654" t="s">
        <v>25</v>
      </c>
      <c r="T654" s="1" t="s">
        <v>21</v>
      </c>
      <c r="U654" s="1" t="str">
        <f>IF(TBL_Employees[[#This Row],[Exit Date]]="","Employed","Resign")</f>
        <v>Employed</v>
      </c>
    </row>
    <row r="655" spans="1:21" x14ac:dyDescent="0.25">
      <c r="A655" t="s">
        <v>1428</v>
      </c>
      <c r="B655" t="s">
        <v>1429</v>
      </c>
      <c r="C655" t="s">
        <v>14</v>
      </c>
      <c r="D655" t="s">
        <v>27</v>
      </c>
      <c r="E655" t="s">
        <v>44</v>
      </c>
      <c r="F655" t="s">
        <v>28</v>
      </c>
      <c r="G655" t="s">
        <v>51</v>
      </c>
      <c r="H655">
        <v>54</v>
      </c>
      <c r="I655" s="1">
        <v>40040</v>
      </c>
      <c r="J655" s="9">
        <f>DAY(TBL_Employees[[#This Row],[Hire Date]])</f>
        <v>15</v>
      </c>
      <c r="K655" s="9">
        <f>MONTH(TBL_Employees[[#This Row],[Hire Date]])</f>
        <v>8</v>
      </c>
      <c r="L655" s="9" t="str">
        <f>_xlfn.SWITCH(TBL_Employees[[#This Row],[Month]],1,"JAN",2,"FEB",3,"MAR",4,"APR",5,"MAY",6,"JUN",7,"JUL",8,"AUG",9,"SEP",10,"OCT",11,"NOV",12,"DES")</f>
        <v>AUG</v>
      </c>
      <c r="M655" s="11">
        <f>YEAR(TBL_Employees[[#This Row],[Hire Date]])</f>
        <v>2009</v>
      </c>
      <c r="N655" s="2">
        <v>241083</v>
      </c>
      <c r="O655" s="2" t="str">
        <f>_xlfn.SWITCH(TRUE(),TBL_Employees[[#This Row],[Annual Salary]]&gt;140000,"HIGH INCOME",AND(TBL_Employees[[#This Row],[Annual Salary]]&gt;=70000,TBL_Employees[[#This Row],[Annual Salary]]&lt;=140000),"MIDDLE INCOME",TBL_Employees[[#This Row],[Annual Salary]]&lt;70000,"LOW INCOME")</f>
        <v>HIGH INCOME</v>
      </c>
      <c r="P655" s="3">
        <v>0.39</v>
      </c>
      <c r="Q655" s="13">
        <f>TBL_Employees[[#This Row],[Bonus %]]*TBL_Employees[[#This Row],[Annual Salary]]</f>
        <v>94022.37000000001</v>
      </c>
      <c r="R655" t="s">
        <v>19</v>
      </c>
      <c r="S655" t="s">
        <v>29</v>
      </c>
      <c r="T655" s="1" t="s">
        <v>21</v>
      </c>
      <c r="U655" s="1" t="str">
        <f>IF(TBL_Employees[[#This Row],[Exit Date]]="","Employed","Resign")</f>
        <v>Employed</v>
      </c>
    </row>
    <row r="656" spans="1:21" x14ac:dyDescent="0.25">
      <c r="A656" t="s">
        <v>1432</v>
      </c>
      <c r="B656" t="s">
        <v>1433</v>
      </c>
      <c r="C656" t="s">
        <v>56</v>
      </c>
      <c r="D656" t="s">
        <v>27</v>
      </c>
      <c r="E656" t="s">
        <v>16</v>
      </c>
      <c r="F656" t="s">
        <v>28</v>
      </c>
      <c r="G656" t="s">
        <v>47</v>
      </c>
      <c r="H656">
        <v>40</v>
      </c>
      <c r="I656" s="1">
        <v>43520</v>
      </c>
      <c r="J656" s="9">
        <f>DAY(TBL_Employees[[#This Row],[Hire Date]])</f>
        <v>24</v>
      </c>
      <c r="K656" s="9">
        <f>MONTH(TBL_Employees[[#This Row],[Hire Date]])</f>
        <v>2</v>
      </c>
      <c r="L656" s="9" t="str">
        <f>_xlfn.SWITCH(TBL_Employees[[#This Row],[Month]],1,"JAN",2,"FEB",3,"MAR",4,"APR",5,"MAY",6,"JUN",7,"JUL",8,"AUG",9,"SEP",10,"OCT",11,"NOV",12,"DES")</f>
        <v>FEB</v>
      </c>
      <c r="M656" s="11">
        <f>YEAR(TBL_Employees[[#This Row],[Hire Date]])</f>
        <v>2019</v>
      </c>
      <c r="N656" s="2">
        <v>95899</v>
      </c>
      <c r="O656" s="2" t="str">
        <f>_xlfn.SWITCH(TRUE(),TBL_Employees[[#This Row],[Annual Salary]]&gt;140000,"HIGH INCOME",AND(TBL_Employees[[#This Row],[Annual Salary]]&gt;=70000,TBL_Employees[[#This Row],[Annual Salary]]&lt;=140000),"MIDDLE INCOME",TBL_Employees[[#This Row],[Annual Salary]]&lt;70000,"LOW INCOME")</f>
        <v>MIDDLE INCOME</v>
      </c>
      <c r="P656" s="3">
        <v>0.1</v>
      </c>
      <c r="Q656" s="13">
        <f>TBL_Employees[[#This Row],[Bonus %]]*TBL_Employees[[#This Row],[Annual Salary]]</f>
        <v>9589.9</v>
      </c>
      <c r="R656" t="s">
        <v>19</v>
      </c>
      <c r="S656" t="s">
        <v>29</v>
      </c>
      <c r="T656" s="1">
        <v>44263</v>
      </c>
      <c r="U656" s="1" t="str">
        <f>IF(TBL_Employees[[#This Row],[Exit Date]]="","Employed","Resign")</f>
        <v>Resign</v>
      </c>
    </row>
    <row r="657" spans="1:21" x14ac:dyDescent="0.25">
      <c r="A657" t="s">
        <v>1438</v>
      </c>
      <c r="B657" t="s">
        <v>1439</v>
      </c>
      <c r="C657" t="s">
        <v>55</v>
      </c>
      <c r="D657" t="s">
        <v>27</v>
      </c>
      <c r="E657" t="s">
        <v>32</v>
      </c>
      <c r="F657" t="s">
        <v>17</v>
      </c>
      <c r="G657" t="s">
        <v>24</v>
      </c>
      <c r="H657">
        <v>57</v>
      </c>
      <c r="I657" s="1">
        <v>33728</v>
      </c>
      <c r="J657" s="9">
        <f>DAY(TBL_Employees[[#This Row],[Hire Date]])</f>
        <v>4</v>
      </c>
      <c r="K657" s="9">
        <f>MONTH(TBL_Employees[[#This Row],[Hire Date]])</f>
        <v>5</v>
      </c>
      <c r="L657" s="9" t="str">
        <f>_xlfn.SWITCH(TBL_Employees[[#This Row],[Month]],1,"JAN",2,"FEB",3,"MAR",4,"APR",5,"MAY",6,"JUN",7,"JUL",8,"AUG",9,"SEP",10,"OCT",11,"NOV",12,"DES")</f>
        <v>MAY</v>
      </c>
      <c r="M657" s="11">
        <f>YEAR(TBL_Employees[[#This Row],[Hire Date]])</f>
        <v>1992</v>
      </c>
      <c r="N657" s="2">
        <v>76202</v>
      </c>
      <c r="O657" s="2" t="str">
        <f>_xlfn.SWITCH(TRUE(),TBL_Employees[[#This Row],[Annual Salary]]&gt;140000,"HIGH INCOME",AND(TBL_Employees[[#This Row],[Annual Salary]]&gt;=70000,TBL_Employees[[#This Row],[Annual Salary]]&lt;=140000),"MIDDLE INCOME",TBL_Employees[[#This Row],[Annual Salary]]&lt;70000,"LOW INCOME")</f>
        <v>MIDDLE INCOME</v>
      </c>
      <c r="P657" s="3">
        <v>0</v>
      </c>
      <c r="Q657" s="13">
        <f>TBL_Employees[[#This Row],[Bonus %]]*TBL_Employees[[#This Row],[Annual Salary]]</f>
        <v>0</v>
      </c>
      <c r="R657" t="s">
        <v>19</v>
      </c>
      <c r="S657" t="s">
        <v>25</v>
      </c>
      <c r="T657" s="1">
        <v>34686</v>
      </c>
      <c r="U657" s="1" t="str">
        <f>IF(TBL_Employees[[#This Row],[Exit Date]]="","Employed","Resign")</f>
        <v>Resign</v>
      </c>
    </row>
    <row r="658" spans="1:21" x14ac:dyDescent="0.25">
      <c r="A658" t="s">
        <v>196</v>
      </c>
      <c r="B658" t="s">
        <v>1442</v>
      </c>
      <c r="C658" t="s">
        <v>38</v>
      </c>
      <c r="D658" t="s">
        <v>27</v>
      </c>
      <c r="E658" t="s">
        <v>36</v>
      </c>
      <c r="F658" t="s">
        <v>17</v>
      </c>
      <c r="G658" t="s">
        <v>18</v>
      </c>
      <c r="H658">
        <v>30</v>
      </c>
      <c r="I658" s="1">
        <v>43864</v>
      </c>
      <c r="J658" s="9">
        <f>DAY(TBL_Employees[[#This Row],[Hire Date]])</f>
        <v>3</v>
      </c>
      <c r="K658" s="9">
        <f>MONTH(TBL_Employees[[#This Row],[Hire Date]])</f>
        <v>2</v>
      </c>
      <c r="L658" s="9" t="str">
        <f>_xlfn.SWITCH(TBL_Employees[[#This Row],[Month]],1,"JAN",2,"FEB",3,"MAR",4,"APR",5,"MAY",6,"JUN",7,"JUL",8,"AUG",9,"SEP",10,"OCT",11,"NOV",12,"DES")</f>
        <v>FEB</v>
      </c>
      <c r="M658" s="11">
        <f>YEAR(TBL_Employees[[#This Row],[Hire Date]])</f>
        <v>2020</v>
      </c>
      <c r="N658" s="2">
        <v>94652</v>
      </c>
      <c r="O658" s="2" t="str">
        <f>_xlfn.SWITCH(TRUE(),TBL_Employees[[#This Row],[Annual Salary]]&gt;140000,"HIGH INCOME",AND(TBL_Employees[[#This Row],[Annual Salary]]&gt;=70000,TBL_Employees[[#This Row],[Annual Salary]]&lt;=140000),"MIDDLE INCOME",TBL_Employees[[#This Row],[Annual Salary]]&lt;70000,"LOW INCOME")</f>
        <v>MIDDLE INCOME</v>
      </c>
      <c r="P658" s="3">
        <v>0</v>
      </c>
      <c r="Q658" s="13">
        <f>TBL_Employees[[#This Row],[Bonus %]]*TBL_Employees[[#This Row],[Annual Salary]]</f>
        <v>0</v>
      </c>
      <c r="R658" t="s">
        <v>19</v>
      </c>
      <c r="S658" t="s">
        <v>63</v>
      </c>
      <c r="T658" s="1" t="s">
        <v>21</v>
      </c>
      <c r="U658" s="1" t="str">
        <f>IF(TBL_Employees[[#This Row],[Exit Date]]="","Employed","Resign")</f>
        <v>Employed</v>
      </c>
    </row>
    <row r="659" spans="1:21" x14ac:dyDescent="0.25">
      <c r="A659" t="s">
        <v>70</v>
      </c>
      <c r="B659" t="s">
        <v>1443</v>
      </c>
      <c r="C659" t="s">
        <v>55</v>
      </c>
      <c r="D659" t="s">
        <v>27</v>
      </c>
      <c r="E659" t="s">
        <v>36</v>
      </c>
      <c r="F659" t="s">
        <v>28</v>
      </c>
      <c r="G659" t="s">
        <v>47</v>
      </c>
      <c r="H659">
        <v>34</v>
      </c>
      <c r="I659" s="1">
        <v>42416</v>
      </c>
      <c r="J659" s="9">
        <f>DAY(TBL_Employees[[#This Row],[Hire Date]])</f>
        <v>16</v>
      </c>
      <c r="K659" s="9">
        <f>MONTH(TBL_Employees[[#This Row],[Hire Date]])</f>
        <v>2</v>
      </c>
      <c r="L659" s="9" t="str">
        <f>_xlfn.SWITCH(TBL_Employees[[#This Row],[Month]],1,"JAN",2,"FEB",3,"MAR",4,"APR",5,"MAY",6,"JUN",7,"JUL",8,"AUG",9,"SEP",10,"OCT",11,"NOV",12,"DES")</f>
        <v>FEB</v>
      </c>
      <c r="M659" s="11">
        <f>YEAR(TBL_Employees[[#This Row],[Hire Date]])</f>
        <v>2016</v>
      </c>
      <c r="N659" s="2">
        <v>63411</v>
      </c>
      <c r="O659" s="2" t="str">
        <f>_xlfn.SWITCH(TRUE(),TBL_Employees[[#This Row],[Annual Salary]]&gt;140000,"HIGH INCOME",AND(TBL_Employees[[#This Row],[Annual Salary]]&gt;=70000,TBL_Employees[[#This Row],[Annual Salary]]&lt;=140000),"MIDDLE INCOME",TBL_Employees[[#This Row],[Annual Salary]]&lt;70000,"LOW INCOME")</f>
        <v>LOW INCOME</v>
      </c>
      <c r="P659" s="3">
        <v>0</v>
      </c>
      <c r="Q659" s="13">
        <f>TBL_Employees[[#This Row],[Bonus %]]*TBL_Employees[[#This Row],[Annual Salary]]</f>
        <v>0</v>
      </c>
      <c r="R659" t="s">
        <v>19</v>
      </c>
      <c r="S659" t="s">
        <v>45</v>
      </c>
      <c r="T659" s="1" t="s">
        <v>21</v>
      </c>
      <c r="U659" s="1" t="str">
        <f>IF(TBL_Employees[[#This Row],[Exit Date]]="","Employed","Resign")</f>
        <v>Employed</v>
      </c>
    </row>
    <row r="660" spans="1:21" x14ac:dyDescent="0.25">
      <c r="A660" t="s">
        <v>1451</v>
      </c>
      <c r="B660" t="s">
        <v>1452</v>
      </c>
      <c r="C660" t="s">
        <v>56</v>
      </c>
      <c r="D660" t="s">
        <v>27</v>
      </c>
      <c r="E660" t="s">
        <v>16</v>
      </c>
      <c r="F660" t="s">
        <v>28</v>
      </c>
      <c r="G660" t="s">
        <v>18</v>
      </c>
      <c r="H660">
        <v>26</v>
      </c>
      <c r="I660" s="1">
        <v>43656</v>
      </c>
      <c r="J660" s="9">
        <f>DAY(TBL_Employees[[#This Row],[Hire Date]])</f>
        <v>10</v>
      </c>
      <c r="K660" s="9">
        <f>MONTH(TBL_Employees[[#This Row],[Hire Date]])</f>
        <v>7</v>
      </c>
      <c r="L660" s="9" t="str">
        <f>_xlfn.SWITCH(TBL_Employees[[#This Row],[Month]],1,"JAN",2,"FEB",3,"MAR",4,"APR",5,"MAY",6,"JUN",7,"JUL",8,"AUG",9,"SEP",10,"OCT",11,"NOV",12,"DES")</f>
        <v>JUL</v>
      </c>
      <c r="M660" s="11">
        <f>YEAR(TBL_Employees[[#This Row],[Hire Date]])</f>
        <v>2019</v>
      </c>
      <c r="N660" s="2">
        <v>69110</v>
      </c>
      <c r="O660" s="2" t="str">
        <f>_xlfn.SWITCH(TRUE(),TBL_Employees[[#This Row],[Annual Salary]]&gt;140000,"HIGH INCOME",AND(TBL_Employees[[#This Row],[Annual Salary]]&gt;=70000,TBL_Employees[[#This Row],[Annual Salary]]&lt;=140000),"MIDDLE INCOME",TBL_Employees[[#This Row],[Annual Salary]]&lt;70000,"LOW INCOME")</f>
        <v>LOW INCOME</v>
      </c>
      <c r="P660" s="3">
        <v>0.05</v>
      </c>
      <c r="Q660" s="13">
        <f>TBL_Employees[[#This Row],[Bonus %]]*TBL_Employees[[#This Row],[Annual Salary]]</f>
        <v>3455.5</v>
      </c>
      <c r="R660" t="s">
        <v>19</v>
      </c>
      <c r="S660" t="s">
        <v>20</v>
      </c>
      <c r="T660" s="1" t="s">
        <v>21</v>
      </c>
      <c r="U660" s="1" t="str">
        <f>IF(TBL_Employees[[#This Row],[Exit Date]]="","Employed","Resign")</f>
        <v>Employed</v>
      </c>
    </row>
    <row r="661" spans="1:21" x14ac:dyDescent="0.25">
      <c r="A661" t="s">
        <v>127</v>
      </c>
      <c r="B661" t="s">
        <v>1458</v>
      </c>
      <c r="C661" t="s">
        <v>98</v>
      </c>
      <c r="D661" t="s">
        <v>27</v>
      </c>
      <c r="E661" t="s">
        <v>32</v>
      </c>
      <c r="F661" t="s">
        <v>28</v>
      </c>
      <c r="G661" t="s">
        <v>51</v>
      </c>
      <c r="H661">
        <v>40</v>
      </c>
      <c r="I661" s="1">
        <v>44465</v>
      </c>
      <c r="J661" s="9">
        <f>DAY(TBL_Employees[[#This Row],[Hire Date]])</f>
        <v>26</v>
      </c>
      <c r="K661" s="9">
        <f>MONTH(TBL_Employees[[#This Row],[Hire Date]])</f>
        <v>9</v>
      </c>
      <c r="L661" s="9" t="str">
        <f>_xlfn.SWITCH(TBL_Employees[[#This Row],[Month]],1,"JAN",2,"FEB",3,"MAR",4,"APR",5,"MAY",6,"JUN",7,"JUL",8,"AUG",9,"SEP",10,"OCT",11,"NOV",12,"DES")</f>
        <v>SEP</v>
      </c>
      <c r="M661" s="11">
        <f>YEAR(TBL_Employees[[#This Row],[Hire Date]])</f>
        <v>2021</v>
      </c>
      <c r="N661" s="2">
        <v>87770</v>
      </c>
      <c r="O661" s="2" t="str">
        <f>_xlfn.SWITCH(TRUE(),TBL_Employees[[#This Row],[Annual Salary]]&gt;140000,"HIGH INCOME",AND(TBL_Employees[[#This Row],[Annual Salary]]&gt;=70000,TBL_Employees[[#This Row],[Annual Salary]]&lt;=140000),"MIDDLE INCOME",TBL_Employees[[#This Row],[Annual Salary]]&lt;70000,"LOW INCOME")</f>
        <v>MIDDLE INCOME</v>
      </c>
      <c r="P661" s="3">
        <v>0</v>
      </c>
      <c r="Q661" s="13">
        <f>TBL_Employees[[#This Row],[Bonus %]]*TBL_Employees[[#This Row],[Annual Salary]]</f>
        <v>0</v>
      </c>
      <c r="R661" t="s">
        <v>19</v>
      </c>
      <c r="S661" t="s">
        <v>25</v>
      </c>
      <c r="T661" s="1" t="s">
        <v>21</v>
      </c>
      <c r="U661" s="1" t="str">
        <f>IF(TBL_Employees[[#This Row],[Exit Date]]="","Employed","Resign")</f>
        <v>Employed</v>
      </c>
    </row>
    <row r="662" spans="1:21" x14ac:dyDescent="0.25">
      <c r="A662" t="s">
        <v>1481</v>
      </c>
      <c r="B662" t="s">
        <v>1482</v>
      </c>
      <c r="C662" t="s">
        <v>40</v>
      </c>
      <c r="D662" t="s">
        <v>27</v>
      </c>
      <c r="E662" t="s">
        <v>36</v>
      </c>
      <c r="F662" t="s">
        <v>17</v>
      </c>
      <c r="G662" t="s">
        <v>24</v>
      </c>
      <c r="H662">
        <v>27</v>
      </c>
      <c r="I662" s="1">
        <v>43103</v>
      </c>
      <c r="J662" s="9">
        <f>DAY(TBL_Employees[[#This Row],[Hire Date]])</f>
        <v>3</v>
      </c>
      <c r="K662" s="9">
        <f>MONTH(TBL_Employees[[#This Row],[Hire Date]])</f>
        <v>1</v>
      </c>
      <c r="L662" s="9" t="str">
        <f>_xlfn.SWITCH(TBL_Employees[[#This Row],[Month]],1,"JAN",2,"FEB",3,"MAR",4,"APR",5,"MAY",6,"JUN",7,"JUL",8,"AUG",9,"SEP",10,"OCT",11,"NOV",12,"DES")</f>
        <v>JAN</v>
      </c>
      <c r="M662" s="11">
        <f>YEAR(TBL_Employees[[#This Row],[Hire Date]])</f>
        <v>2018</v>
      </c>
      <c r="N662" s="2">
        <v>167100</v>
      </c>
      <c r="O662" s="2" t="str">
        <f>_xlfn.SWITCH(TRUE(),TBL_Employees[[#This Row],[Annual Salary]]&gt;140000,"HIGH INCOME",AND(TBL_Employees[[#This Row],[Annual Salary]]&gt;=70000,TBL_Employees[[#This Row],[Annual Salary]]&lt;=140000),"MIDDLE INCOME",TBL_Employees[[#This Row],[Annual Salary]]&lt;70000,"LOW INCOME")</f>
        <v>HIGH INCOME</v>
      </c>
      <c r="P662" s="3">
        <v>0.2</v>
      </c>
      <c r="Q662" s="13">
        <f>TBL_Employees[[#This Row],[Bonus %]]*TBL_Employees[[#This Row],[Annual Salary]]</f>
        <v>33420</v>
      </c>
      <c r="R662" t="s">
        <v>33</v>
      </c>
      <c r="S662" t="s">
        <v>34</v>
      </c>
      <c r="T662" s="1" t="s">
        <v>21</v>
      </c>
      <c r="U662" s="1" t="str">
        <f>IF(TBL_Employees[[#This Row],[Exit Date]]="","Employed","Resign")</f>
        <v>Employed</v>
      </c>
    </row>
    <row r="663" spans="1:21" x14ac:dyDescent="0.25">
      <c r="A663" t="s">
        <v>1483</v>
      </c>
      <c r="B663" t="s">
        <v>1484</v>
      </c>
      <c r="C663" t="s">
        <v>55</v>
      </c>
      <c r="D663" t="s">
        <v>27</v>
      </c>
      <c r="E663" t="s">
        <v>32</v>
      </c>
      <c r="F663" t="s">
        <v>17</v>
      </c>
      <c r="G663" t="s">
        <v>18</v>
      </c>
      <c r="H663">
        <v>53</v>
      </c>
      <c r="I663" s="1">
        <v>35543</v>
      </c>
      <c r="J663" s="9">
        <f>DAY(TBL_Employees[[#This Row],[Hire Date]])</f>
        <v>23</v>
      </c>
      <c r="K663" s="9">
        <f>MONTH(TBL_Employees[[#This Row],[Hire Date]])</f>
        <v>4</v>
      </c>
      <c r="L663" s="9" t="str">
        <f>_xlfn.SWITCH(TBL_Employees[[#This Row],[Month]],1,"JAN",2,"FEB",3,"MAR",4,"APR",5,"MAY",6,"JUN",7,"JUL",8,"AUG",9,"SEP",10,"OCT",11,"NOV",12,"DES")</f>
        <v>APR</v>
      </c>
      <c r="M663" s="11">
        <f>YEAR(TBL_Employees[[#This Row],[Hire Date]])</f>
        <v>1997</v>
      </c>
      <c r="N663" s="2">
        <v>78153</v>
      </c>
      <c r="O663" s="2" t="str">
        <f>_xlfn.SWITCH(TRUE(),TBL_Employees[[#This Row],[Annual Salary]]&gt;140000,"HIGH INCOME",AND(TBL_Employees[[#This Row],[Annual Salary]]&gt;=70000,TBL_Employees[[#This Row],[Annual Salary]]&lt;=140000),"MIDDLE INCOME",TBL_Employees[[#This Row],[Annual Salary]]&lt;70000,"LOW INCOME")</f>
        <v>MIDDLE INCOME</v>
      </c>
      <c r="P663" s="3">
        <v>0</v>
      </c>
      <c r="Q663" s="13">
        <f>TBL_Employees[[#This Row],[Bonus %]]*TBL_Employees[[#This Row],[Annual Salary]]</f>
        <v>0</v>
      </c>
      <c r="R663" t="s">
        <v>19</v>
      </c>
      <c r="S663" t="s">
        <v>45</v>
      </c>
      <c r="T663" s="1" t="s">
        <v>21</v>
      </c>
      <c r="U663" s="1" t="str">
        <f>IF(TBL_Employees[[#This Row],[Exit Date]]="","Employed","Resign")</f>
        <v>Employed</v>
      </c>
    </row>
    <row r="664" spans="1:21" x14ac:dyDescent="0.25">
      <c r="A664" t="s">
        <v>1487</v>
      </c>
      <c r="B664" t="s">
        <v>1488</v>
      </c>
      <c r="C664" t="s">
        <v>62</v>
      </c>
      <c r="D664" t="s">
        <v>27</v>
      </c>
      <c r="E664" t="s">
        <v>32</v>
      </c>
      <c r="F664" t="s">
        <v>28</v>
      </c>
      <c r="G664" t="s">
        <v>18</v>
      </c>
      <c r="H664">
        <v>30</v>
      </c>
      <c r="I664" s="1">
        <v>42952</v>
      </c>
      <c r="J664" s="9">
        <f>DAY(TBL_Employees[[#This Row],[Hire Date]])</f>
        <v>5</v>
      </c>
      <c r="K664" s="9">
        <f>MONTH(TBL_Employees[[#This Row],[Hire Date]])</f>
        <v>8</v>
      </c>
      <c r="L664" s="9" t="str">
        <f>_xlfn.SWITCH(TBL_Employees[[#This Row],[Month]],1,"JAN",2,"FEB",3,"MAR",4,"APR",5,"MAY",6,"JUN",7,"JUL",8,"AUG",9,"SEP",10,"OCT",11,"NOV",12,"DES")</f>
        <v>AUG</v>
      </c>
      <c r="M664" s="11">
        <f>YEAR(TBL_Employees[[#This Row],[Hire Date]])</f>
        <v>2017</v>
      </c>
      <c r="N664" s="2">
        <v>119906</v>
      </c>
      <c r="O664" s="2" t="str">
        <f>_xlfn.SWITCH(TRUE(),TBL_Employees[[#This Row],[Annual Salary]]&gt;140000,"HIGH INCOME",AND(TBL_Employees[[#This Row],[Annual Salary]]&gt;=70000,TBL_Employees[[#This Row],[Annual Salary]]&lt;=140000),"MIDDLE INCOME",TBL_Employees[[#This Row],[Annual Salary]]&lt;70000,"LOW INCOME")</f>
        <v>MIDDLE INCOME</v>
      </c>
      <c r="P664" s="3">
        <v>0.05</v>
      </c>
      <c r="Q664" s="13">
        <f>TBL_Employees[[#This Row],[Bonus %]]*TBL_Employees[[#This Row],[Annual Salary]]</f>
        <v>5995.3</v>
      </c>
      <c r="R664" t="s">
        <v>19</v>
      </c>
      <c r="S664" t="s">
        <v>29</v>
      </c>
      <c r="T664" s="1" t="s">
        <v>21</v>
      </c>
      <c r="U664" s="1" t="str">
        <f>IF(TBL_Employees[[#This Row],[Exit Date]]="","Employed","Resign")</f>
        <v>Employed</v>
      </c>
    </row>
    <row r="665" spans="1:21" x14ac:dyDescent="0.25">
      <c r="A665" t="s">
        <v>120</v>
      </c>
      <c r="B665" t="s">
        <v>1490</v>
      </c>
      <c r="C665" t="s">
        <v>91</v>
      </c>
      <c r="D665" t="s">
        <v>27</v>
      </c>
      <c r="E665" t="s">
        <v>32</v>
      </c>
      <c r="F665" t="s">
        <v>28</v>
      </c>
      <c r="G665" t="s">
        <v>24</v>
      </c>
      <c r="H665">
        <v>51</v>
      </c>
      <c r="I665" s="1">
        <v>37638</v>
      </c>
      <c r="J665" s="9">
        <f>DAY(TBL_Employees[[#This Row],[Hire Date]])</f>
        <v>17</v>
      </c>
      <c r="K665" s="9">
        <f>MONTH(TBL_Employees[[#This Row],[Hire Date]])</f>
        <v>1</v>
      </c>
      <c r="L665" s="9" t="str">
        <f>_xlfn.SWITCH(TBL_Employees[[#This Row],[Month]],1,"JAN",2,"FEB",3,"MAR",4,"APR",5,"MAY",6,"JUN",7,"JUL",8,"AUG",9,"SEP",10,"OCT",11,"NOV",12,"DES")</f>
        <v>JAN</v>
      </c>
      <c r="M665" s="11">
        <f>YEAR(TBL_Employees[[#This Row],[Hire Date]])</f>
        <v>2003</v>
      </c>
      <c r="N665" s="2">
        <v>91399</v>
      </c>
      <c r="O665" s="2" t="str">
        <f>_xlfn.SWITCH(TRUE(),TBL_Employees[[#This Row],[Annual Salary]]&gt;140000,"HIGH INCOME",AND(TBL_Employees[[#This Row],[Annual Salary]]&gt;=70000,TBL_Employees[[#This Row],[Annual Salary]]&lt;=140000),"MIDDLE INCOME",TBL_Employees[[#This Row],[Annual Salary]]&lt;70000,"LOW INCOME")</f>
        <v>MIDDLE INCOME</v>
      </c>
      <c r="P665" s="3">
        <v>0</v>
      </c>
      <c r="Q665" s="13">
        <f>TBL_Employees[[#This Row],[Bonus %]]*TBL_Employees[[#This Row],[Annual Salary]]</f>
        <v>0</v>
      </c>
      <c r="R665" t="s">
        <v>19</v>
      </c>
      <c r="S665" t="s">
        <v>63</v>
      </c>
      <c r="T665" s="1" t="s">
        <v>21</v>
      </c>
      <c r="U665" s="1" t="str">
        <f>IF(TBL_Employees[[#This Row],[Exit Date]]="","Employed","Resign")</f>
        <v>Employed</v>
      </c>
    </row>
    <row r="666" spans="1:21" x14ac:dyDescent="0.25">
      <c r="A666" t="s">
        <v>1491</v>
      </c>
      <c r="B666" t="s">
        <v>1492</v>
      </c>
      <c r="C666" t="s">
        <v>26</v>
      </c>
      <c r="D666" t="s">
        <v>27</v>
      </c>
      <c r="E666" t="s">
        <v>16</v>
      </c>
      <c r="F666" t="s">
        <v>28</v>
      </c>
      <c r="G666" t="s">
        <v>51</v>
      </c>
      <c r="H666">
        <v>28</v>
      </c>
      <c r="I666" s="1">
        <v>43006</v>
      </c>
      <c r="J666" s="9">
        <f>DAY(TBL_Employees[[#This Row],[Hire Date]])</f>
        <v>28</v>
      </c>
      <c r="K666" s="9">
        <f>MONTH(TBL_Employees[[#This Row],[Hire Date]])</f>
        <v>9</v>
      </c>
      <c r="L666" s="9" t="str">
        <f>_xlfn.SWITCH(TBL_Employees[[#This Row],[Month]],1,"JAN",2,"FEB",3,"MAR",4,"APR",5,"MAY",6,"JUN",7,"JUL",8,"AUG",9,"SEP",10,"OCT",11,"NOV",12,"DES")</f>
        <v>SEP</v>
      </c>
      <c r="M666" s="11">
        <f>YEAR(TBL_Employees[[#This Row],[Hire Date]])</f>
        <v>2017</v>
      </c>
      <c r="N666" s="2">
        <v>97336</v>
      </c>
      <c r="O666" s="2" t="str">
        <f>_xlfn.SWITCH(TRUE(),TBL_Employees[[#This Row],[Annual Salary]]&gt;140000,"HIGH INCOME",AND(TBL_Employees[[#This Row],[Annual Salary]]&gt;=70000,TBL_Employees[[#This Row],[Annual Salary]]&lt;=140000),"MIDDLE INCOME",TBL_Employees[[#This Row],[Annual Salary]]&lt;70000,"LOW INCOME")</f>
        <v>MIDDLE INCOME</v>
      </c>
      <c r="P666" s="3">
        <v>0</v>
      </c>
      <c r="Q666" s="13">
        <f>TBL_Employees[[#This Row],[Bonus %]]*TBL_Employees[[#This Row],[Annual Salary]]</f>
        <v>0</v>
      </c>
      <c r="R666" t="s">
        <v>19</v>
      </c>
      <c r="S666" t="s">
        <v>25</v>
      </c>
      <c r="T666" s="1" t="s">
        <v>21</v>
      </c>
      <c r="U666" s="1" t="str">
        <f>IF(TBL_Employees[[#This Row],[Exit Date]]="","Employed","Resign")</f>
        <v>Employed</v>
      </c>
    </row>
    <row r="667" spans="1:21" x14ac:dyDescent="0.25">
      <c r="A667" t="s">
        <v>1523</v>
      </c>
      <c r="B667" t="s">
        <v>306</v>
      </c>
      <c r="C667" t="s">
        <v>88</v>
      </c>
      <c r="D667" t="s">
        <v>27</v>
      </c>
      <c r="E667" t="s">
        <v>44</v>
      </c>
      <c r="F667" t="s">
        <v>17</v>
      </c>
      <c r="G667" t="s">
        <v>51</v>
      </c>
      <c r="H667">
        <v>43</v>
      </c>
      <c r="I667" s="1">
        <v>40290</v>
      </c>
      <c r="J667" s="9">
        <f>DAY(TBL_Employees[[#This Row],[Hire Date]])</f>
        <v>22</v>
      </c>
      <c r="K667" s="9">
        <f>MONTH(TBL_Employees[[#This Row],[Hire Date]])</f>
        <v>4</v>
      </c>
      <c r="L667" s="9" t="str">
        <f>_xlfn.SWITCH(TBL_Employees[[#This Row],[Month]],1,"JAN",2,"FEB",3,"MAR",4,"APR",5,"MAY",6,"JUN",7,"JUL",8,"AUG",9,"SEP",10,"OCT",11,"NOV",12,"DES")</f>
        <v>APR</v>
      </c>
      <c r="M667" s="11">
        <f>YEAR(TBL_Employees[[#This Row],[Hire Date]])</f>
        <v>2010</v>
      </c>
      <c r="N667" s="2">
        <v>76912</v>
      </c>
      <c r="O667" s="2" t="str">
        <f>_xlfn.SWITCH(TRUE(),TBL_Employees[[#This Row],[Annual Salary]]&gt;140000,"HIGH INCOME",AND(TBL_Employees[[#This Row],[Annual Salary]]&gt;=70000,TBL_Employees[[#This Row],[Annual Salary]]&lt;=140000),"MIDDLE INCOME",TBL_Employees[[#This Row],[Annual Salary]]&lt;70000,"LOW INCOME")</f>
        <v>MIDDLE INCOME</v>
      </c>
      <c r="P667" s="3">
        <v>0</v>
      </c>
      <c r="Q667" s="13">
        <f>TBL_Employees[[#This Row],[Bonus %]]*TBL_Employees[[#This Row],[Annual Salary]]</f>
        <v>0</v>
      </c>
      <c r="R667" t="s">
        <v>52</v>
      </c>
      <c r="S667" t="s">
        <v>53</v>
      </c>
      <c r="T667" s="1" t="s">
        <v>21</v>
      </c>
      <c r="U667" s="1" t="str">
        <f>IF(TBL_Employees[[#This Row],[Exit Date]]="","Employed","Resign")</f>
        <v>Employed</v>
      </c>
    </row>
    <row r="668" spans="1:21" x14ac:dyDescent="0.25">
      <c r="A668" t="s">
        <v>390</v>
      </c>
      <c r="B668" t="s">
        <v>1530</v>
      </c>
      <c r="C668" t="s">
        <v>14</v>
      </c>
      <c r="D668" t="s">
        <v>27</v>
      </c>
      <c r="E668" t="s">
        <v>44</v>
      </c>
      <c r="F668" t="s">
        <v>28</v>
      </c>
      <c r="G668" t="s">
        <v>47</v>
      </c>
      <c r="H668">
        <v>59</v>
      </c>
      <c r="I668" s="1">
        <v>40542</v>
      </c>
      <c r="J668" s="9">
        <f>DAY(TBL_Employees[[#This Row],[Hire Date]])</f>
        <v>30</v>
      </c>
      <c r="K668" s="9">
        <f>MONTH(TBL_Employees[[#This Row],[Hire Date]])</f>
        <v>12</v>
      </c>
      <c r="L668" s="9" t="str">
        <f>_xlfn.SWITCH(TBL_Employees[[#This Row],[Month]],1,"JAN",2,"FEB",3,"MAR",4,"APR",5,"MAY",6,"JUN",7,"JUL",8,"AUG",9,"SEP",10,"OCT",11,"NOV",12,"DES")</f>
        <v>DES</v>
      </c>
      <c r="M668" s="11">
        <f>YEAR(TBL_Employees[[#This Row],[Hire Date]])</f>
        <v>2010</v>
      </c>
      <c r="N668" s="2">
        <v>246619</v>
      </c>
      <c r="O668" s="2" t="str">
        <f>_xlfn.SWITCH(TRUE(),TBL_Employees[[#This Row],[Annual Salary]]&gt;140000,"HIGH INCOME",AND(TBL_Employees[[#This Row],[Annual Salary]]&gt;=70000,TBL_Employees[[#This Row],[Annual Salary]]&lt;=140000),"MIDDLE INCOME",TBL_Employees[[#This Row],[Annual Salary]]&lt;70000,"LOW INCOME")</f>
        <v>HIGH INCOME</v>
      </c>
      <c r="P668" s="3">
        <v>0.36</v>
      </c>
      <c r="Q668" s="13">
        <f>TBL_Employees[[#This Row],[Bonus %]]*TBL_Employees[[#This Row],[Annual Salary]]</f>
        <v>88782.84</v>
      </c>
      <c r="R668" t="s">
        <v>19</v>
      </c>
      <c r="S668" t="s">
        <v>45</v>
      </c>
      <c r="T668" s="1" t="s">
        <v>21</v>
      </c>
      <c r="U668" s="1" t="str">
        <f>IF(TBL_Employees[[#This Row],[Exit Date]]="","Employed","Resign")</f>
        <v>Employed</v>
      </c>
    </row>
    <row r="669" spans="1:21" x14ac:dyDescent="0.25">
      <c r="A669" t="s">
        <v>121</v>
      </c>
      <c r="B669" t="s">
        <v>1538</v>
      </c>
      <c r="C669" t="s">
        <v>76</v>
      </c>
      <c r="D669" t="s">
        <v>27</v>
      </c>
      <c r="E669" t="s">
        <v>32</v>
      </c>
      <c r="F669" t="s">
        <v>28</v>
      </c>
      <c r="G669" t="s">
        <v>18</v>
      </c>
      <c r="H669">
        <v>51</v>
      </c>
      <c r="I669" s="1">
        <v>41697</v>
      </c>
      <c r="J669" s="9">
        <f>DAY(TBL_Employees[[#This Row],[Hire Date]])</f>
        <v>27</v>
      </c>
      <c r="K669" s="9">
        <f>MONTH(TBL_Employees[[#This Row],[Hire Date]])</f>
        <v>2</v>
      </c>
      <c r="L669" s="9" t="str">
        <f>_xlfn.SWITCH(TBL_Employees[[#This Row],[Month]],1,"JAN",2,"FEB",3,"MAR",4,"APR",5,"MAY",6,"JUN",7,"JUL",8,"AUG",9,"SEP",10,"OCT",11,"NOV",12,"DES")</f>
        <v>FEB</v>
      </c>
      <c r="M669" s="11">
        <f>YEAR(TBL_Employees[[#This Row],[Hire Date]])</f>
        <v>2014</v>
      </c>
      <c r="N669" s="2">
        <v>53929</v>
      </c>
      <c r="O669" s="2" t="str">
        <f>_xlfn.SWITCH(TRUE(),TBL_Employees[[#This Row],[Annual Salary]]&gt;140000,"HIGH INCOME",AND(TBL_Employees[[#This Row],[Annual Salary]]&gt;=70000,TBL_Employees[[#This Row],[Annual Salary]]&lt;=140000),"MIDDLE INCOME",TBL_Employees[[#This Row],[Annual Salary]]&lt;70000,"LOW INCOME")</f>
        <v>LOW INCOME</v>
      </c>
      <c r="P669" s="3">
        <v>0</v>
      </c>
      <c r="Q669" s="13">
        <f>TBL_Employees[[#This Row],[Bonus %]]*TBL_Employees[[#This Row],[Annual Salary]]</f>
        <v>0</v>
      </c>
      <c r="R669" t="s">
        <v>19</v>
      </c>
      <c r="S669" t="s">
        <v>45</v>
      </c>
      <c r="T669" s="1">
        <v>43091</v>
      </c>
      <c r="U669" s="1" t="str">
        <f>IF(TBL_Employees[[#This Row],[Exit Date]]="","Employed","Resign")</f>
        <v>Resign</v>
      </c>
    </row>
    <row r="670" spans="1:21" x14ac:dyDescent="0.25">
      <c r="A670" t="s">
        <v>307</v>
      </c>
      <c r="B670" t="s">
        <v>1547</v>
      </c>
      <c r="C670" t="s">
        <v>73</v>
      </c>
      <c r="D670" t="s">
        <v>27</v>
      </c>
      <c r="E670" t="s">
        <v>44</v>
      </c>
      <c r="F670" t="s">
        <v>28</v>
      </c>
      <c r="G670" t="s">
        <v>18</v>
      </c>
      <c r="H670">
        <v>38</v>
      </c>
      <c r="I670" s="1">
        <v>42113</v>
      </c>
      <c r="J670" s="9">
        <f>DAY(TBL_Employees[[#This Row],[Hire Date]])</f>
        <v>19</v>
      </c>
      <c r="K670" s="9">
        <f>MONTH(TBL_Employees[[#This Row],[Hire Date]])</f>
        <v>4</v>
      </c>
      <c r="L670" s="9" t="str">
        <f>_xlfn.SWITCH(TBL_Employees[[#This Row],[Month]],1,"JAN",2,"FEB",3,"MAR",4,"APR",5,"MAY",6,"JUN",7,"JUL",8,"AUG",9,"SEP",10,"OCT",11,"NOV",12,"DES")</f>
        <v>APR</v>
      </c>
      <c r="M670" s="11">
        <f>YEAR(TBL_Employees[[#This Row],[Hire Date]])</f>
        <v>2015</v>
      </c>
      <c r="N670" s="2">
        <v>48762</v>
      </c>
      <c r="O670" s="2" t="str">
        <f>_xlfn.SWITCH(TRUE(),TBL_Employees[[#This Row],[Annual Salary]]&gt;140000,"HIGH INCOME",AND(TBL_Employees[[#This Row],[Annual Salary]]&gt;=70000,TBL_Employees[[#This Row],[Annual Salary]]&lt;=140000),"MIDDLE INCOME",TBL_Employees[[#This Row],[Annual Salary]]&lt;70000,"LOW INCOME")</f>
        <v>LOW INCOME</v>
      </c>
      <c r="P670" s="3">
        <v>0</v>
      </c>
      <c r="Q670" s="13">
        <f>TBL_Employees[[#This Row],[Bonus %]]*TBL_Employees[[#This Row],[Annual Salary]]</f>
        <v>0</v>
      </c>
      <c r="R670" t="s">
        <v>19</v>
      </c>
      <c r="S670" t="s">
        <v>63</v>
      </c>
      <c r="T670" s="1" t="s">
        <v>21</v>
      </c>
      <c r="U670" s="1" t="str">
        <f>IF(TBL_Employees[[#This Row],[Exit Date]]="","Employed","Resign")</f>
        <v>Employed</v>
      </c>
    </row>
    <row r="671" spans="1:21" x14ac:dyDescent="0.25">
      <c r="A671" t="s">
        <v>247</v>
      </c>
      <c r="B671" t="s">
        <v>1551</v>
      </c>
      <c r="C671" t="s">
        <v>26</v>
      </c>
      <c r="D671" t="s">
        <v>27</v>
      </c>
      <c r="E671" t="s">
        <v>16</v>
      </c>
      <c r="F671" t="s">
        <v>17</v>
      </c>
      <c r="G671" t="s">
        <v>24</v>
      </c>
      <c r="H671">
        <v>36</v>
      </c>
      <c r="I671" s="1">
        <v>42489</v>
      </c>
      <c r="J671" s="9">
        <f>DAY(TBL_Employees[[#This Row],[Hire Date]])</f>
        <v>29</v>
      </c>
      <c r="K671" s="9">
        <f>MONTH(TBL_Employees[[#This Row],[Hire Date]])</f>
        <v>4</v>
      </c>
      <c r="L671" s="9" t="str">
        <f>_xlfn.SWITCH(TBL_Employees[[#This Row],[Month]],1,"JAN",2,"FEB",3,"MAR",4,"APR",5,"MAY",6,"JUN",7,"JUL",8,"AUG",9,"SEP",10,"OCT",11,"NOV",12,"DES")</f>
        <v>APR</v>
      </c>
      <c r="M671" s="11">
        <f>YEAR(TBL_Employees[[#This Row],[Hire Date]])</f>
        <v>2016</v>
      </c>
      <c r="N671" s="2">
        <v>75862</v>
      </c>
      <c r="O671" s="2" t="str">
        <f>_xlfn.SWITCH(TRUE(),TBL_Employees[[#This Row],[Annual Salary]]&gt;140000,"HIGH INCOME",AND(TBL_Employees[[#This Row],[Annual Salary]]&gt;=70000,TBL_Employees[[#This Row],[Annual Salary]]&lt;=140000),"MIDDLE INCOME",TBL_Employees[[#This Row],[Annual Salary]]&lt;70000,"LOW INCOME")</f>
        <v>MIDDLE INCOME</v>
      </c>
      <c r="P671" s="3">
        <v>0</v>
      </c>
      <c r="Q671" s="13">
        <f>TBL_Employees[[#This Row],[Bonus %]]*TBL_Employees[[#This Row],[Annual Salary]]</f>
        <v>0</v>
      </c>
      <c r="R671" t="s">
        <v>19</v>
      </c>
      <c r="S671" t="s">
        <v>25</v>
      </c>
      <c r="T671" s="1" t="s">
        <v>21</v>
      </c>
      <c r="U671" s="1" t="str">
        <f>IF(TBL_Employees[[#This Row],[Exit Date]]="","Employed","Resign")</f>
        <v>Employed</v>
      </c>
    </row>
    <row r="672" spans="1:21" x14ac:dyDescent="0.25">
      <c r="A672" t="s">
        <v>1557</v>
      </c>
      <c r="B672" t="s">
        <v>1558</v>
      </c>
      <c r="C672" t="s">
        <v>88</v>
      </c>
      <c r="D672" t="s">
        <v>27</v>
      </c>
      <c r="E672" t="s">
        <v>32</v>
      </c>
      <c r="F672" t="s">
        <v>28</v>
      </c>
      <c r="G672" t="s">
        <v>18</v>
      </c>
      <c r="H672">
        <v>54</v>
      </c>
      <c r="I672" s="1">
        <v>33785</v>
      </c>
      <c r="J672" s="9">
        <f>DAY(TBL_Employees[[#This Row],[Hire Date]])</f>
        <v>30</v>
      </c>
      <c r="K672" s="9">
        <f>MONTH(TBL_Employees[[#This Row],[Hire Date]])</f>
        <v>6</v>
      </c>
      <c r="L672" s="9" t="str">
        <f>_xlfn.SWITCH(TBL_Employees[[#This Row],[Month]],1,"JAN",2,"FEB",3,"MAR",4,"APR",5,"MAY",6,"JUN",7,"JUL",8,"AUG",9,"SEP",10,"OCT",11,"NOV",12,"DES")</f>
        <v>JUN</v>
      </c>
      <c r="M672" s="11">
        <f>YEAR(TBL_Employees[[#This Row],[Hire Date]])</f>
        <v>1992</v>
      </c>
      <c r="N672" s="2">
        <v>63196</v>
      </c>
      <c r="O672" s="2" t="str">
        <f>_xlfn.SWITCH(TRUE(),TBL_Employees[[#This Row],[Annual Salary]]&gt;140000,"HIGH INCOME",AND(TBL_Employees[[#This Row],[Annual Salary]]&gt;=70000,TBL_Employees[[#This Row],[Annual Salary]]&lt;=140000),"MIDDLE INCOME",TBL_Employees[[#This Row],[Annual Salary]]&lt;70000,"LOW INCOME")</f>
        <v>LOW INCOME</v>
      </c>
      <c r="P672" s="3">
        <v>0</v>
      </c>
      <c r="Q672" s="13">
        <f>TBL_Employees[[#This Row],[Bonus %]]*TBL_Employees[[#This Row],[Annual Salary]]</f>
        <v>0</v>
      </c>
      <c r="R672" t="s">
        <v>19</v>
      </c>
      <c r="S672" t="s">
        <v>20</v>
      </c>
      <c r="T672" s="1">
        <v>41938</v>
      </c>
      <c r="U672" s="1" t="str">
        <f>IF(TBL_Employees[[#This Row],[Exit Date]]="","Employed","Resign")</f>
        <v>Resign</v>
      </c>
    </row>
    <row r="673" spans="1:21" x14ac:dyDescent="0.25">
      <c r="A673" t="s">
        <v>1562</v>
      </c>
      <c r="B673" t="s">
        <v>1563</v>
      </c>
      <c r="C673" t="s">
        <v>56</v>
      </c>
      <c r="D673" t="s">
        <v>27</v>
      </c>
      <c r="E673" t="s">
        <v>36</v>
      </c>
      <c r="F673" t="s">
        <v>17</v>
      </c>
      <c r="G673" t="s">
        <v>51</v>
      </c>
      <c r="H673">
        <v>46</v>
      </c>
      <c r="I673" s="1">
        <v>42849</v>
      </c>
      <c r="J673" s="9">
        <f>DAY(TBL_Employees[[#This Row],[Hire Date]])</f>
        <v>24</v>
      </c>
      <c r="K673" s="9">
        <f>MONTH(TBL_Employees[[#This Row],[Hire Date]])</f>
        <v>4</v>
      </c>
      <c r="L673" s="9" t="str">
        <f>_xlfn.SWITCH(TBL_Employees[[#This Row],[Month]],1,"JAN",2,"FEB",3,"MAR",4,"APR",5,"MAY",6,"JUN",7,"JUL",8,"AUG",9,"SEP",10,"OCT",11,"NOV",12,"DES")</f>
        <v>APR</v>
      </c>
      <c r="M673" s="11">
        <f>YEAR(TBL_Employees[[#This Row],[Hire Date]])</f>
        <v>2017</v>
      </c>
      <c r="N673" s="2">
        <v>77461</v>
      </c>
      <c r="O673" s="2" t="str">
        <f>_xlfn.SWITCH(TRUE(),TBL_Employees[[#This Row],[Annual Salary]]&gt;140000,"HIGH INCOME",AND(TBL_Employees[[#This Row],[Annual Salary]]&gt;=70000,TBL_Employees[[#This Row],[Annual Salary]]&lt;=140000),"MIDDLE INCOME",TBL_Employees[[#This Row],[Annual Salary]]&lt;70000,"LOW INCOME")</f>
        <v>MIDDLE INCOME</v>
      </c>
      <c r="P673" s="3">
        <v>0.09</v>
      </c>
      <c r="Q673" s="13">
        <f>TBL_Employees[[#This Row],[Bonus %]]*TBL_Employees[[#This Row],[Annual Salary]]</f>
        <v>6971.49</v>
      </c>
      <c r="R673" t="s">
        <v>52</v>
      </c>
      <c r="S673" t="s">
        <v>53</v>
      </c>
      <c r="T673" s="1" t="s">
        <v>21</v>
      </c>
      <c r="U673" s="1" t="str">
        <f>IF(TBL_Employees[[#This Row],[Exit Date]]="","Employed","Resign")</f>
        <v>Employed</v>
      </c>
    </row>
    <row r="674" spans="1:21" x14ac:dyDescent="0.25">
      <c r="A674" t="s">
        <v>1569</v>
      </c>
      <c r="B674" t="s">
        <v>1570</v>
      </c>
      <c r="C674" t="s">
        <v>76</v>
      </c>
      <c r="D674" t="s">
        <v>27</v>
      </c>
      <c r="E674" t="s">
        <v>44</v>
      </c>
      <c r="F674" t="s">
        <v>28</v>
      </c>
      <c r="G674" t="s">
        <v>18</v>
      </c>
      <c r="H674">
        <v>48</v>
      </c>
      <c r="I674" s="1">
        <v>37298</v>
      </c>
      <c r="J674" s="9">
        <f>DAY(TBL_Employees[[#This Row],[Hire Date]])</f>
        <v>11</v>
      </c>
      <c r="K674" s="9">
        <f>MONTH(TBL_Employees[[#This Row],[Hire Date]])</f>
        <v>2</v>
      </c>
      <c r="L674" s="9" t="str">
        <f>_xlfn.SWITCH(TBL_Employees[[#This Row],[Month]],1,"JAN",2,"FEB",3,"MAR",4,"APR",5,"MAY",6,"JUN",7,"JUL",8,"AUG",9,"SEP",10,"OCT",11,"NOV",12,"DES")</f>
        <v>FEB</v>
      </c>
      <c r="M674" s="11">
        <f>YEAR(TBL_Employees[[#This Row],[Hire Date]])</f>
        <v>2002</v>
      </c>
      <c r="N674" s="2">
        <v>43080</v>
      </c>
      <c r="O674" s="2" t="str">
        <f>_xlfn.SWITCH(TRUE(),TBL_Employees[[#This Row],[Annual Salary]]&gt;140000,"HIGH INCOME",AND(TBL_Employees[[#This Row],[Annual Salary]]&gt;=70000,TBL_Employees[[#This Row],[Annual Salary]]&lt;=140000),"MIDDLE INCOME",TBL_Employees[[#This Row],[Annual Salary]]&lt;70000,"LOW INCOME")</f>
        <v>LOW INCOME</v>
      </c>
      <c r="P674" s="3">
        <v>0</v>
      </c>
      <c r="Q674" s="13">
        <f>TBL_Employees[[#This Row],[Bonus %]]*TBL_Employees[[#This Row],[Annual Salary]]</f>
        <v>0</v>
      </c>
      <c r="R674" t="s">
        <v>19</v>
      </c>
      <c r="S674" t="s">
        <v>25</v>
      </c>
      <c r="T674" s="1" t="s">
        <v>21</v>
      </c>
      <c r="U674" s="1" t="str">
        <f>IF(TBL_Employees[[#This Row],[Exit Date]]="","Employed","Resign")</f>
        <v>Employed</v>
      </c>
    </row>
    <row r="675" spans="1:21" x14ac:dyDescent="0.25">
      <c r="A675" t="s">
        <v>1579</v>
      </c>
      <c r="B675" t="s">
        <v>1580</v>
      </c>
      <c r="C675" t="s">
        <v>89</v>
      </c>
      <c r="D675" t="s">
        <v>27</v>
      </c>
      <c r="E675" t="s">
        <v>16</v>
      </c>
      <c r="F675" t="s">
        <v>28</v>
      </c>
      <c r="G675" t="s">
        <v>18</v>
      </c>
      <c r="H675">
        <v>48</v>
      </c>
      <c r="I675" s="1">
        <v>38987</v>
      </c>
      <c r="J675" s="9">
        <f>DAY(TBL_Employees[[#This Row],[Hire Date]])</f>
        <v>27</v>
      </c>
      <c r="K675" s="9">
        <f>MONTH(TBL_Employees[[#This Row],[Hire Date]])</f>
        <v>9</v>
      </c>
      <c r="L675" s="9" t="str">
        <f>_xlfn.SWITCH(TBL_Employees[[#This Row],[Month]],1,"JAN",2,"FEB",3,"MAR",4,"APR",5,"MAY",6,"JUN",7,"JUL",8,"AUG",9,"SEP",10,"OCT",11,"NOV",12,"DES")</f>
        <v>SEP</v>
      </c>
      <c r="M675" s="11">
        <f>YEAR(TBL_Employees[[#This Row],[Hire Date]])</f>
        <v>2006</v>
      </c>
      <c r="N675" s="2">
        <v>76505</v>
      </c>
      <c r="O675" s="2" t="str">
        <f>_xlfn.SWITCH(TRUE(),TBL_Employees[[#This Row],[Annual Salary]]&gt;140000,"HIGH INCOME",AND(TBL_Employees[[#This Row],[Annual Salary]]&gt;=70000,TBL_Employees[[#This Row],[Annual Salary]]&lt;=140000),"MIDDLE INCOME",TBL_Employees[[#This Row],[Annual Salary]]&lt;70000,"LOW INCOME")</f>
        <v>MIDDLE INCOME</v>
      </c>
      <c r="P675" s="3">
        <v>0</v>
      </c>
      <c r="Q675" s="13">
        <f>TBL_Employees[[#This Row],[Bonus %]]*TBL_Employees[[#This Row],[Annual Salary]]</f>
        <v>0</v>
      </c>
      <c r="R675" t="s">
        <v>19</v>
      </c>
      <c r="S675" t="s">
        <v>63</v>
      </c>
      <c r="T675" s="1">
        <v>39180</v>
      </c>
      <c r="U675" s="1" t="str">
        <f>IF(TBL_Employees[[#This Row],[Exit Date]]="","Employed","Resign")</f>
        <v>Resign</v>
      </c>
    </row>
    <row r="676" spans="1:21" x14ac:dyDescent="0.25">
      <c r="A676" t="s">
        <v>1581</v>
      </c>
      <c r="B676" t="s">
        <v>1582</v>
      </c>
      <c r="C676" t="s">
        <v>82</v>
      </c>
      <c r="D676" t="s">
        <v>27</v>
      </c>
      <c r="E676" t="s">
        <v>32</v>
      </c>
      <c r="F676" t="s">
        <v>28</v>
      </c>
      <c r="G676" t="s">
        <v>51</v>
      </c>
      <c r="H676">
        <v>39</v>
      </c>
      <c r="I676" s="1">
        <v>42664</v>
      </c>
      <c r="J676" s="9">
        <f>DAY(TBL_Employees[[#This Row],[Hire Date]])</f>
        <v>21</v>
      </c>
      <c r="K676" s="9">
        <f>MONTH(TBL_Employees[[#This Row],[Hire Date]])</f>
        <v>10</v>
      </c>
      <c r="L676" s="9" t="str">
        <f>_xlfn.SWITCH(TBL_Employees[[#This Row],[Month]],1,"JAN",2,"FEB",3,"MAR",4,"APR",5,"MAY",6,"JUN",7,"JUL",8,"AUG",9,"SEP",10,"OCT",11,"NOV",12,"DES")</f>
        <v>OCT</v>
      </c>
      <c r="M676" s="11">
        <f>YEAR(TBL_Employees[[#This Row],[Hire Date]])</f>
        <v>2016</v>
      </c>
      <c r="N676" s="2">
        <v>84297</v>
      </c>
      <c r="O676" s="2" t="str">
        <f>_xlfn.SWITCH(TRUE(),TBL_Employees[[#This Row],[Annual Salary]]&gt;140000,"HIGH INCOME",AND(TBL_Employees[[#This Row],[Annual Salary]]&gt;=70000,TBL_Employees[[#This Row],[Annual Salary]]&lt;=140000),"MIDDLE INCOME",TBL_Employees[[#This Row],[Annual Salary]]&lt;70000,"LOW INCOME")</f>
        <v>MIDDLE INCOME</v>
      </c>
      <c r="P676" s="3">
        <v>0</v>
      </c>
      <c r="Q676" s="13">
        <f>TBL_Employees[[#This Row],[Bonus %]]*TBL_Employees[[#This Row],[Annual Salary]]</f>
        <v>0</v>
      </c>
      <c r="R676" t="s">
        <v>52</v>
      </c>
      <c r="S676" t="s">
        <v>81</v>
      </c>
      <c r="T676" s="1" t="s">
        <v>21</v>
      </c>
      <c r="U676" s="1" t="str">
        <f>IF(TBL_Employees[[#This Row],[Exit Date]]="","Employed","Resign")</f>
        <v>Employed</v>
      </c>
    </row>
    <row r="677" spans="1:21" x14ac:dyDescent="0.25">
      <c r="A677" t="s">
        <v>340</v>
      </c>
      <c r="B677" t="s">
        <v>1588</v>
      </c>
      <c r="C677" t="s">
        <v>35</v>
      </c>
      <c r="D677" t="s">
        <v>27</v>
      </c>
      <c r="E677" t="s">
        <v>16</v>
      </c>
      <c r="F677" t="s">
        <v>28</v>
      </c>
      <c r="G677" t="s">
        <v>51</v>
      </c>
      <c r="H677">
        <v>48</v>
      </c>
      <c r="I677" s="1">
        <v>38560</v>
      </c>
      <c r="J677" s="9">
        <f>DAY(TBL_Employees[[#This Row],[Hire Date]])</f>
        <v>27</v>
      </c>
      <c r="K677" s="9">
        <f>MONTH(TBL_Employees[[#This Row],[Hire Date]])</f>
        <v>7</v>
      </c>
      <c r="L677" s="9" t="str">
        <f>_xlfn.SWITCH(TBL_Employees[[#This Row],[Month]],1,"JAN",2,"FEB",3,"MAR",4,"APR",5,"MAY",6,"JUN",7,"JUL",8,"AUG",9,"SEP",10,"OCT",11,"NOV",12,"DES")</f>
        <v>JUL</v>
      </c>
      <c r="M677" s="11">
        <f>YEAR(TBL_Employees[[#This Row],[Hire Date]])</f>
        <v>2005</v>
      </c>
      <c r="N677" s="2">
        <v>68987</v>
      </c>
      <c r="O677" s="2" t="str">
        <f>_xlfn.SWITCH(TRUE(),TBL_Employees[[#This Row],[Annual Salary]]&gt;140000,"HIGH INCOME",AND(TBL_Employees[[#This Row],[Annual Salary]]&gt;=70000,TBL_Employees[[#This Row],[Annual Salary]]&lt;=140000),"MIDDLE INCOME",TBL_Employees[[#This Row],[Annual Salary]]&lt;70000,"LOW INCOME")</f>
        <v>LOW INCOME</v>
      </c>
      <c r="P677" s="3">
        <v>0</v>
      </c>
      <c r="Q677" s="13">
        <f>TBL_Employees[[#This Row],[Bonus %]]*TBL_Employees[[#This Row],[Annual Salary]]</f>
        <v>0</v>
      </c>
      <c r="R677" t="s">
        <v>19</v>
      </c>
      <c r="S677" t="s">
        <v>20</v>
      </c>
      <c r="T677" s="1">
        <v>38829</v>
      </c>
      <c r="U677" s="1" t="str">
        <f>IF(TBL_Employees[[#This Row],[Exit Date]]="","Employed","Resign")</f>
        <v>Resign</v>
      </c>
    </row>
    <row r="678" spans="1:21" x14ac:dyDescent="0.25">
      <c r="A678" t="s">
        <v>233</v>
      </c>
      <c r="B678" t="s">
        <v>1593</v>
      </c>
      <c r="C678" t="s">
        <v>98</v>
      </c>
      <c r="D678" t="s">
        <v>27</v>
      </c>
      <c r="E678" t="s">
        <v>32</v>
      </c>
      <c r="F678" t="s">
        <v>28</v>
      </c>
      <c r="G678" t="s">
        <v>24</v>
      </c>
      <c r="H678">
        <v>57</v>
      </c>
      <c r="I678" s="1">
        <v>37798</v>
      </c>
      <c r="J678" s="9">
        <f>DAY(TBL_Employees[[#This Row],[Hire Date]])</f>
        <v>26</v>
      </c>
      <c r="K678" s="9">
        <f>MONTH(TBL_Employees[[#This Row],[Hire Date]])</f>
        <v>6</v>
      </c>
      <c r="L678" s="9" t="str">
        <f>_xlfn.SWITCH(TBL_Employees[[#This Row],[Month]],1,"JAN",2,"FEB",3,"MAR",4,"APR",5,"MAY",6,"JUN",7,"JUL",8,"AUG",9,"SEP",10,"OCT",11,"NOV",12,"DES")</f>
        <v>JUN</v>
      </c>
      <c r="M678" s="11">
        <f>YEAR(TBL_Employees[[#This Row],[Hire Date]])</f>
        <v>2003</v>
      </c>
      <c r="N678" s="2">
        <v>63318</v>
      </c>
      <c r="O678" s="2" t="str">
        <f>_xlfn.SWITCH(TRUE(),TBL_Employees[[#This Row],[Annual Salary]]&gt;140000,"HIGH INCOME",AND(TBL_Employees[[#This Row],[Annual Salary]]&gt;=70000,TBL_Employees[[#This Row],[Annual Salary]]&lt;=140000),"MIDDLE INCOME",TBL_Employees[[#This Row],[Annual Salary]]&lt;70000,"LOW INCOME")</f>
        <v>LOW INCOME</v>
      </c>
      <c r="P678" s="3">
        <v>0</v>
      </c>
      <c r="Q678" s="13">
        <f>TBL_Employees[[#This Row],[Bonus %]]*TBL_Employees[[#This Row],[Annual Salary]]</f>
        <v>0</v>
      </c>
      <c r="R678" t="s">
        <v>19</v>
      </c>
      <c r="S678" t="s">
        <v>29</v>
      </c>
      <c r="T678" s="1" t="s">
        <v>21</v>
      </c>
      <c r="U678" s="1" t="str">
        <f>IF(TBL_Employees[[#This Row],[Exit Date]]="","Employed","Resign")</f>
        <v>Employed</v>
      </c>
    </row>
    <row r="679" spans="1:21" x14ac:dyDescent="0.25">
      <c r="A679" t="s">
        <v>1598</v>
      </c>
      <c r="B679" t="s">
        <v>1599</v>
      </c>
      <c r="C679" t="s">
        <v>26</v>
      </c>
      <c r="D679" t="s">
        <v>27</v>
      </c>
      <c r="E679" t="s">
        <v>16</v>
      </c>
      <c r="F679" t="s">
        <v>17</v>
      </c>
      <c r="G679" t="s">
        <v>18</v>
      </c>
      <c r="H679">
        <v>49</v>
      </c>
      <c r="I679" s="1">
        <v>41703</v>
      </c>
      <c r="J679" s="9">
        <f>DAY(TBL_Employees[[#This Row],[Hire Date]])</f>
        <v>5</v>
      </c>
      <c r="K679" s="9">
        <f>MONTH(TBL_Employees[[#This Row],[Hire Date]])</f>
        <v>3</v>
      </c>
      <c r="L679" s="9" t="str">
        <f>_xlfn.SWITCH(TBL_Employees[[#This Row],[Month]],1,"JAN",2,"FEB",3,"MAR",4,"APR",5,"MAY",6,"JUN",7,"JUL",8,"AUG",9,"SEP",10,"OCT",11,"NOV",12,"DES")</f>
        <v>MAR</v>
      </c>
      <c r="M679" s="11">
        <f>YEAR(TBL_Employees[[#This Row],[Hire Date]])</f>
        <v>2014</v>
      </c>
      <c r="N679" s="2">
        <v>88777</v>
      </c>
      <c r="O679" s="2" t="str">
        <f>_xlfn.SWITCH(TRUE(),TBL_Employees[[#This Row],[Annual Salary]]&gt;140000,"HIGH INCOME",AND(TBL_Employees[[#This Row],[Annual Salary]]&gt;=70000,TBL_Employees[[#This Row],[Annual Salary]]&lt;=140000),"MIDDLE INCOME",TBL_Employees[[#This Row],[Annual Salary]]&lt;70000,"LOW INCOME")</f>
        <v>MIDDLE INCOME</v>
      </c>
      <c r="P679" s="3">
        <v>0</v>
      </c>
      <c r="Q679" s="13">
        <f>TBL_Employees[[#This Row],[Bonus %]]*TBL_Employees[[#This Row],[Annual Salary]]</f>
        <v>0</v>
      </c>
      <c r="R679" t="s">
        <v>19</v>
      </c>
      <c r="S679" t="s">
        <v>20</v>
      </c>
      <c r="T679" s="1" t="s">
        <v>21</v>
      </c>
      <c r="U679" s="1" t="str">
        <f>IF(TBL_Employees[[#This Row],[Exit Date]]="","Employed","Resign")</f>
        <v>Employed</v>
      </c>
    </row>
    <row r="680" spans="1:21" x14ac:dyDescent="0.25">
      <c r="A680" t="s">
        <v>1617</v>
      </c>
      <c r="B680" t="s">
        <v>1618</v>
      </c>
      <c r="C680" t="s">
        <v>61</v>
      </c>
      <c r="D680" t="s">
        <v>27</v>
      </c>
      <c r="E680" t="s">
        <v>44</v>
      </c>
      <c r="F680" t="s">
        <v>17</v>
      </c>
      <c r="G680" t="s">
        <v>18</v>
      </c>
      <c r="H680">
        <v>43</v>
      </c>
      <c r="I680" s="1">
        <v>42090</v>
      </c>
      <c r="J680" s="9">
        <f>DAY(TBL_Employees[[#This Row],[Hire Date]])</f>
        <v>27</v>
      </c>
      <c r="K680" s="9">
        <f>MONTH(TBL_Employees[[#This Row],[Hire Date]])</f>
        <v>3</v>
      </c>
      <c r="L680" s="9" t="str">
        <f>_xlfn.SWITCH(TBL_Employees[[#This Row],[Month]],1,"JAN",2,"FEB",3,"MAR",4,"APR",5,"MAY",6,"JUN",7,"JUL",8,"AUG",9,"SEP",10,"OCT",11,"NOV",12,"DES")</f>
        <v>MAR</v>
      </c>
      <c r="M680" s="11">
        <f>YEAR(TBL_Employees[[#This Row],[Hire Date]])</f>
        <v>2015</v>
      </c>
      <c r="N680" s="2">
        <v>120321</v>
      </c>
      <c r="O680" s="2" t="str">
        <f>_xlfn.SWITCH(TRUE(),TBL_Employees[[#This Row],[Annual Salary]]&gt;140000,"HIGH INCOME",AND(TBL_Employees[[#This Row],[Annual Salary]]&gt;=70000,TBL_Employees[[#This Row],[Annual Salary]]&lt;=140000),"MIDDLE INCOME",TBL_Employees[[#This Row],[Annual Salary]]&lt;70000,"LOW INCOME")</f>
        <v>MIDDLE INCOME</v>
      </c>
      <c r="P680" s="3">
        <v>0.12</v>
      </c>
      <c r="Q680" s="13">
        <f>TBL_Employees[[#This Row],[Bonus %]]*TBL_Employees[[#This Row],[Annual Salary]]</f>
        <v>14438.519999999999</v>
      </c>
      <c r="R680" t="s">
        <v>19</v>
      </c>
      <c r="S680" t="s">
        <v>25</v>
      </c>
      <c r="T680" s="1" t="s">
        <v>21</v>
      </c>
      <c r="U680" s="1" t="str">
        <f>IF(TBL_Employees[[#This Row],[Exit Date]]="","Employed","Resign")</f>
        <v>Employed</v>
      </c>
    </row>
    <row r="681" spans="1:21" x14ac:dyDescent="0.25">
      <c r="A681" t="s">
        <v>1619</v>
      </c>
      <c r="B681" t="s">
        <v>281</v>
      </c>
      <c r="C681" t="s">
        <v>73</v>
      </c>
      <c r="D681" t="s">
        <v>27</v>
      </c>
      <c r="E681" t="s">
        <v>36</v>
      </c>
      <c r="F681" t="s">
        <v>17</v>
      </c>
      <c r="G681" t="s">
        <v>51</v>
      </c>
      <c r="H681">
        <v>61</v>
      </c>
      <c r="I681" s="1">
        <v>41861</v>
      </c>
      <c r="J681" s="9">
        <f>DAY(TBL_Employees[[#This Row],[Hire Date]])</f>
        <v>10</v>
      </c>
      <c r="K681" s="9">
        <f>MONTH(TBL_Employees[[#This Row],[Hire Date]])</f>
        <v>8</v>
      </c>
      <c r="L681" s="9" t="str">
        <f>_xlfn.SWITCH(TBL_Employees[[#This Row],[Month]],1,"JAN",2,"FEB",3,"MAR",4,"APR",5,"MAY",6,"JUN",7,"JUL",8,"AUG",9,"SEP",10,"OCT",11,"NOV",12,"DES")</f>
        <v>AUG</v>
      </c>
      <c r="M681" s="11">
        <f>YEAR(TBL_Employees[[#This Row],[Hire Date]])</f>
        <v>2014</v>
      </c>
      <c r="N681" s="2">
        <v>57446</v>
      </c>
      <c r="O681" s="2" t="str">
        <f>_xlfn.SWITCH(TRUE(),TBL_Employees[[#This Row],[Annual Salary]]&gt;140000,"HIGH INCOME",AND(TBL_Employees[[#This Row],[Annual Salary]]&gt;=70000,TBL_Employees[[#This Row],[Annual Salary]]&lt;=140000),"MIDDLE INCOME",TBL_Employees[[#This Row],[Annual Salary]]&lt;70000,"LOW INCOME")</f>
        <v>LOW INCOME</v>
      </c>
      <c r="P681" s="3">
        <v>0</v>
      </c>
      <c r="Q681" s="13">
        <f>TBL_Employees[[#This Row],[Bonus %]]*TBL_Employees[[#This Row],[Annual Salary]]</f>
        <v>0</v>
      </c>
      <c r="R681" t="s">
        <v>19</v>
      </c>
      <c r="S681" t="s">
        <v>39</v>
      </c>
      <c r="T681" s="1" t="s">
        <v>21</v>
      </c>
      <c r="U681" s="1" t="str">
        <f>IF(TBL_Employees[[#This Row],[Exit Date]]="","Employed","Resign")</f>
        <v>Employed</v>
      </c>
    </row>
    <row r="682" spans="1:21" x14ac:dyDescent="0.25">
      <c r="A682" t="s">
        <v>1632</v>
      </c>
      <c r="B682" t="s">
        <v>1633</v>
      </c>
      <c r="C682" t="s">
        <v>26</v>
      </c>
      <c r="D682" t="s">
        <v>27</v>
      </c>
      <c r="E682" t="s">
        <v>36</v>
      </c>
      <c r="F682" t="s">
        <v>17</v>
      </c>
      <c r="G682" t="s">
        <v>24</v>
      </c>
      <c r="H682">
        <v>36</v>
      </c>
      <c r="I682" s="1">
        <v>41964</v>
      </c>
      <c r="J682" s="9">
        <f>DAY(TBL_Employees[[#This Row],[Hire Date]])</f>
        <v>21</v>
      </c>
      <c r="K682" s="9">
        <f>MONTH(TBL_Employees[[#This Row],[Hire Date]])</f>
        <v>11</v>
      </c>
      <c r="L682" s="9" t="str">
        <f>_xlfn.SWITCH(TBL_Employees[[#This Row],[Month]],1,"JAN",2,"FEB",3,"MAR",4,"APR",5,"MAY",6,"JUN",7,"JUL",8,"AUG",9,"SEP",10,"OCT",11,"NOV",12,"DES")</f>
        <v>NOV</v>
      </c>
      <c r="M682" s="11">
        <f>YEAR(TBL_Employees[[#This Row],[Hire Date]])</f>
        <v>2014</v>
      </c>
      <c r="N682" s="2">
        <v>97500</v>
      </c>
      <c r="O682" s="2" t="str">
        <f>_xlfn.SWITCH(TRUE(),TBL_Employees[[#This Row],[Annual Salary]]&gt;140000,"HIGH INCOME",AND(TBL_Employees[[#This Row],[Annual Salary]]&gt;=70000,TBL_Employees[[#This Row],[Annual Salary]]&lt;=140000),"MIDDLE INCOME",TBL_Employees[[#This Row],[Annual Salary]]&lt;70000,"LOW INCOME")</f>
        <v>MIDDLE INCOME</v>
      </c>
      <c r="P682" s="3">
        <v>0</v>
      </c>
      <c r="Q682" s="13">
        <f>TBL_Employees[[#This Row],[Bonus %]]*TBL_Employees[[#This Row],[Annual Salary]]</f>
        <v>0</v>
      </c>
      <c r="R682" t="s">
        <v>19</v>
      </c>
      <c r="S682" t="s">
        <v>45</v>
      </c>
      <c r="T682" s="1" t="s">
        <v>21</v>
      </c>
      <c r="U682" s="1" t="str">
        <f>IF(TBL_Employees[[#This Row],[Exit Date]]="","Employed","Resign")</f>
        <v>Employed</v>
      </c>
    </row>
    <row r="683" spans="1:21" x14ac:dyDescent="0.25">
      <c r="A683" t="s">
        <v>1634</v>
      </c>
      <c r="B683" t="s">
        <v>1635</v>
      </c>
      <c r="C683" t="s">
        <v>73</v>
      </c>
      <c r="D683" t="s">
        <v>27</v>
      </c>
      <c r="E683" t="s">
        <v>36</v>
      </c>
      <c r="F683" t="s">
        <v>28</v>
      </c>
      <c r="G683" t="s">
        <v>24</v>
      </c>
      <c r="H683">
        <v>25</v>
      </c>
      <c r="I683" s="1">
        <v>44213</v>
      </c>
      <c r="J683" s="9">
        <f>DAY(TBL_Employees[[#This Row],[Hire Date]])</f>
        <v>17</v>
      </c>
      <c r="K683" s="9">
        <f>MONTH(TBL_Employees[[#This Row],[Hire Date]])</f>
        <v>1</v>
      </c>
      <c r="L683" s="9" t="str">
        <f>_xlfn.SWITCH(TBL_Employees[[#This Row],[Month]],1,"JAN",2,"FEB",3,"MAR",4,"APR",5,"MAY",6,"JUN",7,"JUL",8,"AUG",9,"SEP",10,"OCT",11,"NOV",12,"DES")</f>
        <v>JAN</v>
      </c>
      <c r="M683" s="11">
        <f>YEAR(TBL_Employees[[#This Row],[Hire Date]])</f>
        <v>2021</v>
      </c>
      <c r="N683" s="2">
        <v>41844</v>
      </c>
      <c r="O683" s="2" t="str">
        <f>_xlfn.SWITCH(TRUE(),TBL_Employees[[#This Row],[Annual Salary]]&gt;140000,"HIGH INCOME",AND(TBL_Employees[[#This Row],[Annual Salary]]&gt;=70000,TBL_Employees[[#This Row],[Annual Salary]]&lt;=140000),"MIDDLE INCOME",TBL_Employees[[#This Row],[Annual Salary]]&lt;70000,"LOW INCOME")</f>
        <v>LOW INCOME</v>
      </c>
      <c r="P683" s="3">
        <v>0</v>
      </c>
      <c r="Q683" s="13">
        <f>TBL_Employees[[#This Row],[Bonus %]]*TBL_Employees[[#This Row],[Annual Salary]]</f>
        <v>0</v>
      </c>
      <c r="R683" t="s">
        <v>33</v>
      </c>
      <c r="S683" t="s">
        <v>80</v>
      </c>
      <c r="T683" s="1" t="s">
        <v>21</v>
      </c>
      <c r="U683" s="1" t="str">
        <f>IF(TBL_Employees[[#This Row],[Exit Date]]="","Employed","Resign")</f>
        <v>Employed</v>
      </c>
    </row>
    <row r="684" spans="1:21" x14ac:dyDescent="0.25">
      <c r="A684" t="s">
        <v>300</v>
      </c>
      <c r="B684" t="s">
        <v>1643</v>
      </c>
      <c r="C684" t="s">
        <v>73</v>
      </c>
      <c r="D684" t="s">
        <v>27</v>
      </c>
      <c r="E684" t="s">
        <v>44</v>
      </c>
      <c r="F684" t="s">
        <v>28</v>
      </c>
      <c r="G684" t="s">
        <v>24</v>
      </c>
      <c r="H684">
        <v>61</v>
      </c>
      <c r="I684" s="1">
        <v>36793</v>
      </c>
      <c r="J684" s="9">
        <f>DAY(TBL_Employees[[#This Row],[Hire Date]])</f>
        <v>24</v>
      </c>
      <c r="K684" s="9">
        <f>MONTH(TBL_Employees[[#This Row],[Hire Date]])</f>
        <v>9</v>
      </c>
      <c r="L684" s="9" t="str">
        <f>_xlfn.SWITCH(TBL_Employees[[#This Row],[Month]],1,"JAN",2,"FEB",3,"MAR",4,"APR",5,"MAY",6,"JUN",7,"JUL",8,"AUG",9,"SEP",10,"OCT",11,"NOV",12,"DES")</f>
        <v>SEP</v>
      </c>
      <c r="M684" s="11">
        <f>YEAR(TBL_Employees[[#This Row],[Hire Date]])</f>
        <v>2000</v>
      </c>
      <c r="N684" s="2">
        <v>40063</v>
      </c>
      <c r="O684" s="2" t="str">
        <f>_xlfn.SWITCH(TRUE(),TBL_Employees[[#This Row],[Annual Salary]]&gt;140000,"HIGH INCOME",AND(TBL_Employees[[#This Row],[Annual Salary]]&gt;=70000,TBL_Employees[[#This Row],[Annual Salary]]&lt;=140000),"MIDDLE INCOME",TBL_Employees[[#This Row],[Annual Salary]]&lt;70000,"LOW INCOME")</f>
        <v>LOW INCOME</v>
      </c>
      <c r="P684" s="3">
        <v>0</v>
      </c>
      <c r="Q684" s="13">
        <f>TBL_Employees[[#This Row],[Bonus %]]*TBL_Employees[[#This Row],[Annual Salary]]</f>
        <v>0</v>
      </c>
      <c r="R684" t="s">
        <v>19</v>
      </c>
      <c r="S684" t="s">
        <v>45</v>
      </c>
      <c r="T684" s="1" t="s">
        <v>21</v>
      </c>
      <c r="U684" s="1" t="str">
        <f>IF(TBL_Employees[[#This Row],[Exit Date]]="","Employed","Resign")</f>
        <v>Employed</v>
      </c>
    </row>
    <row r="685" spans="1:21" x14ac:dyDescent="0.25">
      <c r="A685" t="s">
        <v>363</v>
      </c>
      <c r="B685" t="s">
        <v>1644</v>
      </c>
      <c r="C685" t="s">
        <v>73</v>
      </c>
      <c r="D685" t="s">
        <v>27</v>
      </c>
      <c r="E685" t="s">
        <v>36</v>
      </c>
      <c r="F685" t="s">
        <v>17</v>
      </c>
      <c r="G685" t="s">
        <v>18</v>
      </c>
      <c r="H685">
        <v>55</v>
      </c>
      <c r="I685" s="1">
        <v>38107</v>
      </c>
      <c r="J685" s="9">
        <f>DAY(TBL_Employees[[#This Row],[Hire Date]])</f>
        <v>30</v>
      </c>
      <c r="K685" s="9">
        <f>MONTH(TBL_Employees[[#This Row],[Hire Date]])</f>
        <v>4</v>
      </c>
      <c r="L685" s="9" t="str">
        <f>_xlfn.SWITCH(TBL_Employees[[#This Row],[Month]],1,"JAN",2,"FEB",3,"MAR",4,"APR",5,"MAY",6,"JUN",7,"JUL",8,"AUG",9,"SEP",10,"OCT",11,"NOV",12,"DES")</f>
        <v>APR</v>
      </c>
      <c r="M685" s="11">
        <f>YEAR(TBL_Employees[[#This Row],[Hire Date]])</f>
        <v>2004</v>
      </c>
      <c r="N685" s="2">
        <v>40124</v>
      </c>
      <c r="O685" s="2" t="str">
        <f>_xlfn.SWITCH(TRUE(),TBL_Employees[[#This Row],[Annual Salary]]&gt;140000,"HIGH INCOME",AND(TBL_Employees[[#This Row],[Annual Salary]]&gt;=70000,TBL_Employees[[#This Row],[Annual Salary]]&lt;=140000),"MIDDLE INCOME",TBL_Employees[[#This Row],[Annual Salary]]&lt;70000,"LOW INCOME")</f>
        <v>LOW INCOME</v>
      </c>
      <c r="P685" s="3">
        <v>0</v>
      </c>
      <c r="Q685" s="13">
        <f>TBL_Employees[[#This Row],[Bonus %]]*TBL_Employees[[#This Row],[Annual Salary]]</f>
        <v>0</v>
      </c>
      <c r="R685" t="s">
        <v>19</v>
      </c>
      <c r="S685" t="s">
        <v>25</v>
      </c>
      <c r="T685" s="1" t="s">
        <v>21</v>
      </c>
      <c r="U685" s="1" t="str">
        <f>IF(TBL_Employees[[#This Row],[Exit Date]]="","Employed","Resign")</f>
        <v>Employed</v>
      </c>
    </row>
    <row r="686" spans="1:21" x14ac:dyDescent="0.25">
      <c r="A686" t="s">
        <v>176</v>
      </c>
      <c r="B686" t="s">
        <v>1646</v>
      </c>
      <c r="C686" t="s">
        <v>98</v>
      </c>
      <c r="D686" t="s">
        <v>27</v>
      </c>
      <c r="E686" t="s">
        <v>32</v>
      </c>
      <c r="F686" t="s">
        <v>28</v>
      </c>
      <c r="G686" t="s">
        <v>24</v>
      </c>
      <c r="H686">
        <v>54</v>
      </c>
      <c r="I686" s="1">
        <v>35961</v>
      </c>
      <c r="J686" s="9">
        <f>DAY(TBL_Employees[[#This Row],[Hire Date]])</f>
        <v>15</v>
      </c>
      <c r="K686" s="9">
        <f>MONTH(TBL_Employees[[#This Row],[Hire Date]])</f>
        <v>6</v>
      </c>
      <c r="L686" s="9" t="str">
        <f>_xlfn.SWITCH(TBL_Employees[[#This Row],[Month]],1,"JAN",2,"FEB",3,"MAR",4,"APR",5,"MAY",6,"JUN",7,"JUL",8,"AUG",9,"SEP",10,"OCT",11,"NOV",12,"DES")</f>
        <v>JUN</v>
      </c>
      <c r="M686" s="11">
        <f>YEAR(TBL_Employees[[#This Row],[Hire Date]])</f>
        <v>1998</v>
      </c>
      <c r="N686" s="2">
        <v>95239</v>
      </c>
      <c r="O686" s="2" t="str">
        <f>_xlfn.SWITCH(TRUE(),TBL_Employees[[#This Row],[Annual Salary]]&gt;140000,"HIGH INCOME",AND(TBL_Employees[[#This Row],[Annual Salary]]&gt;=70000,TBL_Employees[[#This Row],[Annual Salary]]&lt;=140000),"MIDDLE INCOME",TBL_Employees[[#This Row],[Annual Salary]]&lt;70000,"LOW INCOME")</f>
        <v>MIDDLE INCOME</v>
      </c>
      <c r="P686" s="3">
        <v>0</v>
      </c>
      <c r="Q686" s="13">
        <f>TBL_Employees[[#This Row],[Bonus %]]*TBL_Employees[[#This Row],[Annual Salary]]</f>
        <v>0</v>
      </c>
      <c r="R686" t="s">
        <v>19</v>
      </c>
      <c r="S686" t="s">
        <v>39</v>
      </c>
      <c r="T686" s="1" t="s">
        <v>21</v>
      </c>
      <c r="U686" s="1" t="str">
        <f>IF(TBL_Employees[[#This Row],[Exit Date]]="","Employed","Resign")</f>
        <v>Employed</v>
      </c>
    </row>
    <row r="687" spans="1:21" x14ac:dyDescent="0.25">
      <c r="A687" t="s">
        <v>1648</v>
      </c>
      <c r="B687" t="s">
        <v>1649</v>
      </c>
      <c r="C687" t="s">
        <v>71</v>
      </c>
      <c r="D687" t="s">
        <v>27</v>
      </c>
      <c r="E687" t="s">
        <v>36</v>
      </c>
      <c r="F687" t="s">
        <v>17</v>
      </c>
      <c r="G687" t="s">
        <v>24</v>
      </c>
      <c r="H687">
        <v>33</v>
      </c>
      <c r="I687" s="1">
        <v>41819</v>
      </c>
      <c r="J687" s="9">
        <f>DAY(TBL_Employees[[#This Row],[Hire Date]])</f>
        <v>29</v>
      </c>
      <c r="K687" s="9">
        <f>MONTH(TBL_Employees[[#This Row],[Hire Date]])</f>
        <v>6</v>
      </c>
      <c r="L687" s="9" t="str">
        <f>_xlfn.SWITCH(TBL_Employees[[#This Row],[Month]],1,"JAN",2,"FEB",3,"MAR",4,"APR",5,"MAY",6,"JUN",7,"JUL",8,"AUG",9,"SEP",10,"OCT",11,"NOV",12,"DES")</f>
        <v>JUN</v>
      </c>
      <c r="M687" s="11">
        <f>YEAR(TBL_Employees[[#This Row],[Hire Date]])</f>
        <v>2014</v>
      </c>
      <c r="N687" s="2">
        <v>96366</v>
      </c>
      <c r="O687" s="2" t="str">
        <f>_xlfn.SWITCH(TRUE(),TBL_Employees[[#This Row],[Annual Salary]]&gt;140000,"HIGH INCOME",AND(TBL_Employees[[#This Row],[Annual Salary]]&gt;=70000,TBL_Employees[[#This Row],[Annual Salary]]&lt;=140000),"MIDDLE INCOME",TBL_Employees[[#This Row],[Annual Salary]]&lt;70000,"LOW INCOME")</f>
        <v>MIDDLE INCOME</v>
      </c>
      <c r="P687" s="3">
        <v>0</v>
      </c>
      <c r="Q687" s="13">
        <f>TBL_Employees[[#This Row],[Bonus %]]*TBL_Employees[[#This Row],[Annual Salary]]</f>
        <v>0</v>
      </c>
      <c r="R687" t="s">
        <v>33</v>
      </c>
      <c r="S687" t="s">
        <v>34</v>
      </c>
      <c r="T687" s="1" t="s">
        <v>21</v>
      </c>
      <c r="U687" s="1" t="str">
        <f>IF(TBL_Employees[[#This Row],[Exit Date]]="","Employed","Resign")</f>
        <v>Employed</v>
      </c>
    </row>
    <row r="688" spans="1:21" x14ac:dyDescent="0.25">
      <c r="A688" t="s">
        <v>594</v>
      </c>
      <c r="B688" t="s">
        <v>1670</v>
      </c>
      <c r="C688" t="s">
        <v>38</v>
      </c>
      <c r="D688" t="s">
        <v>27</v>
      </c>
      <c r="E688" t="s">
        <v>16</v>
      </c>
      <c r="F688" t="s">
        <v>28</v>
      </c>
      <c r="G688" t="s">
        <v>18</v>
      </c>
      <c r="H688">
        <v>48</v>
      </c>
      <c r="I688" s="1">
        <v>40435</v>
      </c>
      <c r="J688" s="9">
        <f>DAY(TBL_Employees[[#This Row],[Hire Date]])</f>
        <v>14</v>
      </c>
      <c r="K688" s="9">
        <f>MONTH(TBL_Employees[[#This Row],[Hire Date]])</f>
        <v>9</v>
      </c>
      <c r="L688" s="9" t="str">
        <f>_xlfn.SWITCH(TBL_Employees[[#This Row],[Month]],1,"JAN",2,"FEB",3,"MAR",4,"APR",5,"MAY",6,"JUN",7,"JUL",8,"AUG",9,"SEP",10,"OCT",11,"NOV",12,"DES")</f>
        <v>SEP</v>
      </c>
      <c r="M688" s="11">
        <f>YEAR(TBL_Employees[[#This Row],[Hire Date]])</f>
        <v>2010</v>
      </c>
      <c r="N688" s="2">
        <v>99335</v>
      </c>
      <c r="O688" s="2" t="str">
        <f>_xlfn.SWITCH(TRUE(),TBL_Employees[[#This Row],[Annual Salary]]&gt;140000,"HIGH INCOME",AND(TBL_Employees[[#This Row],[Annual Salary]]&gt;=70000,TBL_Employees[[#This Row],[Annual Salary]]&lt;=140000),"MIDDLE INCOME",TBL_Employees[[#This Row],[Annual Salary]]&lt;70000,"LOW INCOME")</f>
        <v>MIDDLE INCOME</v>
      </c>
      <c r="P688" s="3">
        <v>0</v>
      </c>
      <c r="Q688" s="13">
        <f>TBL_Employees[[#This Row],[Bonus %]]*TBL_Employees[[#This Row],[Annual Salary]]</f>
        <v>0</v>
      </c>
      <c r="R688" t="s">
        <v>19</v>
      </c>
      <c r="S688" t="s">
        <v>39</v>
      </c>
      <c r="T688" s="1" t="s">
        <v>21</v>
      </c>
      <c r="U688" s="1" t="str">
        <f>IF(TBL_Employees[[#This Row],[Exit Date]]="","Employed","Resign")</f>
        <v>Employed</v>
      </c>
    </row>
    <row r="689" spans="1:21" x14ac:dyDescent="0.25">
      <c r="A689" t="s">
        <v>1673</v>
      </c>
      <c r="B689" t="s">
        <v>1674</v>
      </c>
      <c r="C689" t="s">
        <v>56</v>
      </c>
      <c r="D689" t="s">
        <v>27</v>
      </c>
      <c r="E689" t="s">
        <v>44</v>
      </c>
      <c r="F689" t="s">
        <v>28</v>
      </c>
      <c r="G689" t="s">
        <v>24</v>
      </c>
      <c r="H689">
        <v>35</v>
      </c>
      <c r="I689" s="1">
        <v>42493</v>
      </c>
      <c r="J689" s="9">
        <f>DAY(TBL_Employees[[#This Row],[Hire Date]])</f>
        <v>3</v>
      </c>
      <c r="K689" s="9">
        <f>MONTH(TBL_Employees[[#This Row],[Hire Date]])</f>
        <v>5</v>
      </c>
      <c r="L689" s="9" t="str">
        <f>_xlfn.SWITCH(TBL_Employees[[#This Row],[Month]],1,"JAN",2,"FEB",3,"MAR",4,"APR",5,"MAY",6,"JUN",7,"JUL",8,"AUG",9,"SEP",10,"OCT",11,"NOV",12,"DES")</f>
        <v>MAY</v>
      </c>
      <c r="M689" s="11">
        <f>YEAR(TBL_Employees[[#This Row],[Hire Date]])</f>
        <v>2016</v>
      </c>
      <c r="N689" s="2">
        <v>73899</v>
      </c>
      <c r="O689" s="2" t="str">
        <f>_xlfn.SWITCH(TRUE(),TBL_Employees[[#This Row],[Annual Salary]]&gt;140000,"HIGH INCOME",AND(TBL_Employees[[#This Row],[Annual Salary]]&gt;=70000,TBL_Employees[[#This Row],[Annual Salary]]&lt;=140000),"MIDDLE INCOME",TBL_Employees[[#This Row],[Annual Salary]]&lt;70000,"LOW INCOME")</f>
        <v>MIDDLE INCOME</v>
      </c>
      <c r="P689" s="3">
        <v>0.05</v>
      </c>
      <c r="Q689" s="13">
        <f>TBL_Employees[[#This Row],[Bonus %]]*TBL_Employees[[#This Row],[Annual Salary]]</f>
        <v>3694.9500000000003</v>
      </c>
      <c r="R689" t="s">
        <v>33</v>
      </c>
      <c r="S689" t="s">
        <v>34</v>
      </c>
      <c r="T689" s="1" t="s">
        <v>21</v>
      </c>
      <c r="U689" s="1" t="str">
        <f>IF(TBL_Employees[[#This Row],[Exit Date]]="","Employed","Resign")</f>
        <v>Employed</v>
      </c>
    </row>
    <row r="690" spans="1:21" x14ac:dyDescent="0.25">
      <c r="A690" t="s">
        <v>483</v>
      </c>
      <c r="B690" t="s">
        <v>1682</v>
      </c>
      <c r="C690" t="s">
        <v>55</v>
      </c>
      <c r="D690" t="s">
        <v>27</v>
      </c>
      <c r="E690" t="s">
        <v>44</v>
      </c>
      <c r="F690" t="s">
        <v>17</v>
      </c>
      <c r="G690" t="s">
        <v>24</v>
      </c>
      <c r="H690">
        <v>56</v>
      </c>
      <c r="I690" s="1">
        <v>35238</v>
      </c>
      <c r="J690" s="9">
        <f>DAY(TBL_Employees[[#This Row],[Hire Date]])</f>
        <v>22</v>
      </c>
      <c r="K690" s="9">
        <f>MONTH(TBL_Employees[[#This Row],[Hire Date]])</f>
        <v>6</v>
      </c>
      <c r="L690" s="9" t="str">
        <f>_xlfn.SWITCH(TBL_Employees[[#This Row],[Month]],1,"JAN",2,"FEB",3,"MAR",4,"APR",5,"MAY",6,"JUN",7,"JUL",8,"AUG",9,"SEP",10,"OCT",11,"NOV",12,"DES")</f>
        <v>JUN</v>
      </c>
      <c r="M690" s="11">
        <f>YEAR(TBL_Employees[[#This Row],[Hire Date]])</f>
        <v>1996</v>
      </c>
      <c r="N690" s="2">
        <v>82806</v>
      </c>
      <c r="O690" s="2" t="str">
        <f>_xlfn.SWITCH(TRUE(),TBL_Employees[[#This Row],[Annual Salary]]&gt;140000,"HIGH INCOME",AND(TBL_Employees[[#This Row],[Annual Salary]]&gt;=70000,TBL_Employees[[#This Row],[Annual Salary]]&lt;=140000),"MIDDLE INCOME",TBL_Employees[[#This Row],[Annual Salary]]&lt;70000,"LOW INCOME")</f>
        <v>MIDDLE INCOME</v>
      </c>
      <c r="P690" s="3">
        <v>0</v>
      </c>
      <c r="Q690" s="13">
        <f>TBL_Employees[[#This Row],[Bonus %]]*TBL_Employees[[#This Row],[Annual Salary]]</f>
        <v>0</v>
      </c>
      <c r="R690" t="s">
        <v>19</v>
      </c>
      <c r="S690" t="s">
        <v>63</v>
      </c>
      <c r="T690" s="1" t="s">
        <v>21</v>
      </c>
      <c r="U690" s="1" t="str">
        <f>IF(TBL_Employees[[#This Row],[Exit Date]]="","Employed","Resign")</f>
        <v>Employed</v>
      </c>
    </row>
    <row r="691" spans="1:21" x14ac:dyDescent="0.25">
      <c r="A691" t="s">
        <v>1691</v>
      </c>
      <c r="B691" t="s">
        <v>1692</v>
      </c>
      <c r="C691" t="s">
        <v>71</v>
      </c>
      <c r="D691" t="s">
        <v>27</v>
      </c>
      <c r="E691" t="s">
        <v>36</v>
      </c>
      <c r="F691" t="s">
        <v>28</v>
      </c>
      <c r="G691" t="s">
        <v>18</v>
      </c>
      <c r="H691">
        <v>41</v>
      </c>
      <c r="I691" s="1">
        <v>43013</v>
      </c>
      <c r="J691" s="9">
        <f>DAY(TBL_Employees[[#This Row],[Hire Date]])</f>
        <v>5</v>
      </c>
      <c r="K691" s="9">
        <f>MONTH(TBL_Employees[[#This Row],[Hire Date]])</f>
        <v>10</v>
      </c>
      <c r="L691" s="9" t="str">
        <f>_xlfn.SWITCH(TBL_Employees[[#This Row],[Month]],1,"JAN",2,"FEB",3,"MAR",4,"APR",5,"MAY",6,"JUN",7,"JUL",8,"AUG",9,"SEP",10,"OCT",11,"NOV",12,"DES")</f>
        <v>OCT</v>
      </c>
      <c r="M691" s="11">
        <f>YEAR(TBL_Employees[[#This Row],[Hire Date]])</f>
        <v>2017</v>
      </c>
      <c r="N691" s="2">
        <v>67468</v>
      </c>
      <c r="O691" s="2" t="str">
        <f>_xlfn.SWITCH(TRUE(),TBL_Employees[[#This Row],[Annual Salary]]&gt;140000,"HIGH INCOME",AND(TBL_Employees[[#This Row],[Annual Salary]]&gt;=70000,TBL_Employees[[#This Row],[Annual Salary]]&lt;=140000),"MIDDLE INCOME",TBL_Employees[[#This Row],[Annual Salary]]&lt;70000,"LOW INCOME")</f>
        <v>LOW INCOME</v>
      </c>
      <c r="P691" s="3">
        <v>0</v>
      </c>
      <c r="Q691" s="13">
        <f>TBL_Employees[[#This Row],[Bonus %]]*TBL_Employees[[#This Row],[Annual Salary]]</f>
        <v>0</v>
      </c>
      <c r="R691" t="s">
        <v>19</v>
      </c>
      <c r="S691" t="s">
        <v>45</v>
      </c>
      <c r="T691" s="1" t="s">
        <v>21</v>
      </c>
      <c r="U691" s="1" t="str">
        <f>IF(TBL_Employees[[#This Row],[Exit Date]]="","Employed","Resign")</f>
        <v>Employed</v>
      </c>
    </row>
    <row r="692" spans="1:21" x14ac:dyDescent="0.25">
      <c r="A692" t="s">
        <v>878</v>
      </c>
      <c r="B692" t="s">
        <v>1697</v>
      </c>
      <c r="C692" t="s">
        <v>35</v>
      </c>
      <c r="D692" t="s">
        <v>27</v>
      </c>
      <c r="E692" t="s">
        <v>32</v>
      </c>
      <c r="F692" t="s">
        <v>17</v>
      </c>
      <c r="G692" t="s">
        <v>24</v>
      </c>
      <c r="H692">
        <v>29</v>
      </c>
      <c r="I692" s="1">
        <v>43048</v>
      </c>
      <c r="J692" s="9">
        <f>DAY(TBL_Employees[[#This Row],[Hire Date]])</f>
        <v>9</v>
      </c>
      <c r="K692" s="9">
        <f>MONTH(TBL_Employees[[#This Row],[Hire Date]])</f>
        <v>11</v>
      </c>
      <c r="L692" s="9" t="str">
        <f>_xlfn.SWITCH(TBL_Employees[[#This Row],[Month]],1,"JAN",2,"FEB",3,"MAR",4,"APR",5,"MAY",6,"JUN",7,"JUL",8,"AUG",9,"SEP",10,"OCT",11,"NOV",12,"DES")</f>
        <v>NOV</v>
      </c>
      <c r="M692" s="11">
        <f>YEAR(TBL_Employees[[#This Row],[Hire Date]])</f>
        <v>2017</v>
      </c>
      <c r="N692" s="2">
        <v>63985</v>
      </c>
      <c r="O692" s="2" t="str">
        <f>_xlfn.SWITCH(TRUE(),TBL_Employees[[#This Row],[Annual Salary]]&gt;140000,"HIGH INCOME",AND(TBL_Employees[[#This Row],[Annual Salary]]&gt;=70000,TBL_Employees[[#This Row],[Annual Salary]]&lt;=140000),"MIDDLE INCOME",TBL_Employees[[#This Row],[Annual Salary]]&lt;70000,"LOW INCOME")</f>
        <v>LOW INCOME</v>
      </c>
      <c r="P692" s="3">
        <v>0</v>
      </c>
      <c r="Q692" s="13">
        <f>TBL_Employees[[#This Row],[Bonus %]]*TBL_Employees[[#This Row],[Annual Salary]]</f>
        <v>0</v>
      </c>
      <c r="R692" t="s">
        <v>19</v>
      </c>
      <c r="S692" t="s">
        <v>45</v>
      </c>
      <c r="T692" s="1" t="s">
        <v>21</v>
      </c>
      <c r="U692" s="1" t="str">
        <f>IF(TBL_Employees[[#This Row],[Exit Date]]="","Employed","Resign")</f>
        <v>Employed</v>
      </c>
    </row>
    <row r="693" spans="1:21" x14ac:dyDescent="0.25">
      <c r="A693" t="s">
        <v>1698</v>
      </c>
      <c r="B693" t="s">
        <v>1699</v>
      </c>
      <c r="C693" t="s">
        <v>88</v>
      </c>
      <c r="D693" t="s">
        <v>27</v>
      </c>
      <c r="E693" t="s">
        <v>36</v>
      </c>
      <c r="F693" t="s">
        <v>17</v>
      </c>
      <c r="G693" t="s">
        <v>18</v>
      </c>
      <c r="H693">
        <v>64</v>
      </c>
      <c r="I693" s="1">
        <v>38176</v>
      </c>
      <c r="J693" s="9">
        <f>DAY(TBL_Employees[[#This Row],[Hire Date]])</f>
        <v>8</v>
      </c>
      <c r="K693" s="9">
        <f>MONTH(TBL_Employees[[#This Row],[Hire Date]])</f>
        <v>7</v>
      </c>
      <c r="L693" s="9" t="str">
        <f>_xlfn.SWITCH(TBL_Employees[[#This Row],[Month]],1,"JAN",2,"FEB",3,"MAR",4,"APR",5,"MAY",6,"JUN",7,"JUL",8,"AUG",9,"SEP",10,"OCT",11,"NOV",12,"DES")</f>
        <v>JUL</v>
      </c>
      <c r="M693" s="11">
        <f>YEAR(TBL_Employees[[#This Row],[Hire Date]])</f>
        <v>2004</v>
      </c>
      <c r="N693" s="2">
        <v>77903</v>
      </c>
      <c r="O693" s="2" t="str">
        <f>_xlfn.SWITCH(TRUE(),TBL_Employees[[#This Row],[Annual Salary]]&gt;140000,"HIGH INCOME",AND(TBL_Employees[[#This Row],[Annual Salary]]&gt;=70000,TBL_Employees[[#This Row],[Annual Salary]]&lt;=140000),"MIDDLE INCOME",TBL_Employees[[#This Row],[Annual Salary]]&lt;70000,"LOW INCOME")</f>
        <v>MIDDLE INCOME</v>
      </c>
      <c r="P693" s="3">
        <v>0</v>
      </c>
      <c r="Q693" s="13">
        <f>TBL_Employees[[#This Row],[Bonus %]]*TBL_Employees[[#This Row],[Annual Salary]]</f>
        <v>0</v>
      </c>
      <c r="R693" t="s">
        <v>19</v>
      </c>
      <c r="S693" t="s">
        <v>63</v>
      </c>
      <c r="T693" s="1" t="s">
        <v>21</v>
      </c>
      <c r="U693" s="1" t="str">
        <f>IF(TBL_Employees[[#This Row],[Exit Date]]="","Employed","Resign")</f>
        <v>Employed</v>
      </c>
    </row>
    <row r="694" spans="1:21" x14ac:dyDescent="0.25">
      <c r="A694" t="s">
        <v>261</v>
      </c>
      <c r="B694" t="s">
        <v>1702</v>
      </c>
      <c r="C694" t="s">
        <v>91</v>
      </c>
      <c r="D694" t="s">
        <v>27</v>
      </c>
      <c r="E694" t="s">
        <v>32</v>
      </c>
      <c r="F694" t="s">
        <v>28</v>
      </c>
      <c r="G694" t="s">
        <v>24</v>
      </c>
      <c r="H694">
        <v>29</v>
      </c>
      <c r="I694" s="1">
        <v>44375</v>
      </c>
      <c r="J694" s="9">
        <f>DAY(TBL_Employees[[#This Row],[Hire Date]])</f>
        <v>28</v>
      </c>
      <c r="K694" s="9">
        <f>MONTH(TBL_Employees[[#This Row],[Hire Date]])</f>
        <v>6</v>
      </c>
      <c r="L694" s="9" t="str">
        <f>_xlfn.SWITCH(TBL_Employees[[#This Row],[Month]],1,"JAN",2,"FEB",3,"MAR",4,"APR",5,"MAY",6,"JUN",7,"JUL",8,"AUG",9,"SEP",10,"OCT",11,"NOV",12,"DES")</f>
        <v>JUN</v>
      </c>
      <c r="M694" s="11">
        <f>YEAR(TBL_Employees[[#This Row],[Hire Date]])</f>
        <v>2021</v>
      </c>
      <c r="N694" s="2">
        <v>71234</v>
      </c>
      <c r="O694" s="2" t="str">
        <f>_xlfn.SWITCH(TRUE(),TBL_Employees[[#This Row],[Annual Salary]]&gt;140000,"HIGH INCOME",AND(TBL_Employees[[#This Row],[Annual Salary]]&gt;=70000,TBL_Employees[[#This Row],[Annual Salary]]&lt;=140000),"MIDDLE INCOME",TBL_Employees[[#This Row],[Annual Salary]]&lt;70000,"LOW INCOME")</f>
        <v>MIDDLE INCOME</v>
      </c>
      <c r="P694" s="3">
        <v>0</v>
      </c>
      <c r="Q694" s="13">
        <f>TBL_Employees[[#This Row],[Bonus %]]*TBL_Employees[[#This Row],[Annual Salary]]</f>
        <v>0</v>
      </c>
      <c r="R694" t="s">
        <v>19</v>
      </c>
      <c r="S694" t="s">
        <v>63</v>
      </c>
      <c r="T694" s="1" t="s">
        <v>21</v>
      </c>
      <c r="U694" s="1" t="str">
        <f>IF(TBL_Employees[[#This Row],[Exit Date]]="","Employed","Resign")</f>
        <v>Employed</v>
      </c>
    </row>
    <row r="695" spans="1:21" x14ac:dyDescent="0.25">
      <c r="A695" t="s">
        <v>242</v>
      </c>
      <c r="B695" t="s">
        <v>1706</v>
      </c>
      <c r="C695" t="s">
        <v>76</v>
      </c>
      <c r="D695" t="s">
        <v>27</v>
      </c>
      <c r="E695" t="s">
        <v>16</v>
      </c>
      <c r="F695" t="s">
        <v>28</v>
      </c>
      <c r="G695" t="s">
        <v>51</v>
      </c>
      <c r="H695">
        <v>64</v>
      </c>
      <c r="I695" s="1">
        <v>44009</v>
      </c>
      <c r="J695" s="9">
        <f>DAY(TBL_Employees[[#This Row],[Hire Date]])</f>
        <v>27</v>
      </c>
      <c r="K695" s="9">
        <f>MONTH(TBL_Employees[[#This Row],[Hire Date]])</f>
        <v>6</v>
      </c>
      <c r="L695" s="9" t="str">
        <f>_xlfn.SWITCH(TBL_Employees[[#This Row],[Month]],1,"JAN",2,"FEB",3,"MAR",4,"APR",5,"MAY",6,"JUN",7,"JUL",8,"AUG",9,"SEP",10,"OCT",11,"NOV",12,"DES")</f>
        <v>JUN</v>
      </c>
      <c r="M695" s="11">
        <f>YEAR(TBL_Employees[[#This Row],[Hire Date]])</f>
        <v>2020</v>
      </c>
      <c r="N695" s="2">
        <v>40316</v>
      </c>
      <c r="O695" s="2" t="str">
        <f>_xlfn.SWITCH(TRUE(),TBL_Employees[[#This Row],[Annual Salary]]&gt;140000,"HIGH INCOME",AND(TBL_Employees[[#This Row],[Annual Salary]]&gt;=70000,TBL_Employees[[#This Row],[Annual Salary]]&lt;=140000),"MIDDLE INCOME",TBL_Employees[[#This Row],[Annual Salary]]&lt;70000,"LOW INCOME")</f>
        <v>LOW INCOME</v>
      </c>
      <c r="P695" s="3">
        <v>0</v>
      </c>
      <c r="Q695" s="13">
        <f>TBL_Employees[[#This Row],[Bonus %]]*TBL_Employees[[#This Row],[Annual Salary]]</f>
        <v>0</v>
      </c>
      <c r="R695" t="s">
        <v>52</v>
      </c>
      <c r="S695" t="s">
        <v>81</v>
      </c>
      <c r="T695" s="1" t="s">
        <v>21</v>
      </c>
      <c r="U695" s="1" t="str">
        <f>IF(TBL_Employees[[#This Row],[Exit Date]]="","Employed","Resign")</f>
        <v>Employed</v>
      </c>
    </row>
    <row r="696" spans="1:21" x14ac:dyDescent="0.25">
      <c r="A696" t="s">
        <v>223</v>
      </c>
      <c r="B696" t="s">
        <v>1707</v>
      </c>
      <c r="C696" t="s">
        <v>62</v>
      </c>
      <c r="D696" t="s">
        <v>27</v>
      </c>
      <c r="E696" t="s">
        <v>16</v>
      </c>
      <c r="F696" t="s">
        <v>17</v>
      </c>
      <c r="G696" t="s">
        <v>24</v>
      </c>
      <c r="H696">
        <v>55</v>
      </c>
      <c r="I696" s="1">
        <v>38391</v>
      </c>
      <c r="J696" s="9">
        <f>DAY(TBL_Employees[[#This Row],[Hire Date]])</f>
        <v>8</v>
      </c>
      <c r="K696" s="9">
        <f>MONTH(TBL_Employees[[#This Row],[Hire Date]])</f>
        <v>2</v>
      </c>
      <c r="L696" s="9" t="str">
        <f>_xlfn.SWITCH(TBL_Employees[[#This Row],[Month]],1,"JAN",2,"FEB",3,"MAR",4,"APR",5,"MAY",6,"JUN",7,"JUL",8,"AUG",9,"SEP",10,"OCT",11,"NOV",12,"DES")</f>
        <v>FEB</v>
      </c>
      <c r="M696" s="11">
        <f>YEAR(TBL_Employees[[#This Row],[Hire Date]])</f>
        <v>2005</v>
      </c>
      <c r="N696" s="2">
        <v>115145</v>
      </c>
      <c r="O696" s="2" t="str">
        <f>_xlfn.SWITCH(TRUE(),TBL_Employees[[#This Row],[Annual Salary]]&gt;140000,"HIGH INCOME",AND(TBL_Employees[[#This Row],[Annual Salary]]&gt;=70000,TBL_Employees[[#This Row],[Annual Salary]]&lt;=140000),"MIDDLE INCOME",TBL_Employees[[#This Row],[Annual Salary]]&lt;70000,"LOW INCOME")</f>
        <v>MIDDLE INCOME</v>
      </c>
      <c r="P696" s="3">
        <v>0.05</v>
      </c>
      <c r="Q696" s="13">
        <f>TBL_Employees[[#This Row],[Bonus %]]*TBL_Employees[[#This Row],[Annual Salary]]</f>
        <v>5757.25</v>
      </c>
      <c r="R696" t="s">
        <v>33</v>
      </c>
      <c r="S696" t="s">
        <v>80</v>
      </c>
      <c r="T696" s="1" t="s">
        <v>21</v>
      </c>
      <c r="U696" s="1" t="str">
        <f>IF(TBL_Employees[[#This Row],[Exit Date]]="","Employed","Resign")</f>
        <v>Employed</v>
      </c>
    </row>
    <row r="697" spans="1:21" x14ac:dyDescent="0.25">
      <c r="A697" t="s">
        <v>1708</v>
      </c>
      <c r="B697" t="s">
        <v>1709</v>
      </c>
      <c r="C697" t="s">
        <v>38</v>
      </c>
      <c r="D697" t="s">
        <v>27</v>
      </c>
      <c r="E697" t="s">
        <v>36</v>
      </c>
      <c r="F697" t="s">
        <v>17</v>
      </c>
      <c r="G697" t="s">
        <v>51</v>
      </c>
      <c r="H697">
        <v>43</v>
      </c>
      <c r="I697" s="1">
        <v>39885</v>
      </c>
      <c r="J697" s="9">
        <f>DAY(TBL_Employees[[#This Row],[Hire Date]])</f>
        <v>13</v>
      </c>
      <c r="K697" s="9">
        <f>MONTH(TBL_Employees[[#This Row],[Hire Date]])</f>
        <v>3</v>
      </c>
      <c r="L697" s="9" t="str">
        <f>_xlfn.SWITCH(TBL_Employees[[#This Row],[Month]],1,"JAN",2,"FEB",3,"MAR",4,"APR",5,"MAY",6,"JUN",7,"JUL",8,"AUG",9,"SEP",10,"OCT",11,"NOV",12,"DES")</f>
        <v>MAR</v>
      </c>
      <c r="M697" s="11">
        <f>YEAR(TBL_Employees[[#This Row],[Hire Date]])</f>
        <v>2009</v>
      </c>
      <c r="N697" s="2">
        <v>62335</v>
      </c>
      <c r="O697" s="2" t="str">
        <f>_xlfn.SWITCH(TRUE(),TBL_Employees[[#This Row],[Annual Salary]]&gt;140000,"HIGH INCOME",AND(TBL_Employees[[#This Row],[Annual Salary]]&gt;=70000,TBL_Employees[[#This Row],[Annual Salary]]&lt;=140000),"MIDDLE INCOME",TBL_Employees[[#This Row],[Annual Salary]]&lt;70000,"LOW INCOME")</f>
        <v>LOW INCOME</v>
      </c>
      <c r="P697" s="3">
        <v>0</v>
      </c>
      <c r="Q697" s="13">
        <f>TBL_Employees[[#This Row],[Bonus %]]*TBL_Employees[[#This Row],[Annual Salary]]</f>
        <v>0</v>
      </c>
      <c r="R697" t="s">
        <v>52</v>
      </c>
      <c r="S697" t="s">
        <v>81</v>
      </c>
      <c r="T697" s="1" t="s">
        <v>21</v>
      </c>
      <c r="U697" s="1" t="str">
        <f>IF(TBL_Employees[[#This Row],[Exit Date]]="","Employed","Resign")</f>
        <v>Employed</v>
      </c>
    </row>
    <row r="698" spans="1:21" x14ac:dyDescent="0.25">
      <c r="A698" t="s">
        <v>1115</v>
      </c>
      <c r="B698" t="s">
        <v>1713</v>
      </c>
      <c r="C698" t="s">
        <v>55</v>
      </c>
      <c r="D698" t="s">
        <v>27</v>
      </c>
      <c r="E698" t="s">
        <v>36</v>
      </c>
      <c r="F698" t="s">
        <v>17</v>
      </c>
      <c r="G698" t="s">
        <v>24</v>
      </c>
      <c r="H698">
        <v>45</v>
      </c>
      <c r="I698" s="1">
        <v>37445</v>
      </c>
      <c r="J698" s="9">
        <f>DAY(TBL_Employees[[#This Row],[Hire Date]])</f>
        <v>8</v>
      </c>
      <c r="K698" s="9">
        <f>MONTH(TBL_Employees[[#This Row],[Hire Date]])</f>
        <v>7</v>
      </c>
      <c r="L698" s="9" t="str">
        <f>_xlfn.SWITCH(TBL_Employees[[#This Row],[Month]],1,"JAN",2,"FEB",3,"MAR",4,"APR",5,"MAY",6,"JUN",7,"JUL",8,"AUG",9,"SEP",10,"OCT",11,"NOV",12,"DES")</f>
        <v>JUL</v>
      </c>
      <c r="M698" s="11">
        <f>YEAR(TBL_Employees[[#This Row],[Hire Date]])</f>
        <v>2002</v>
      </c>
      <c r="N698" s="2">
        <v>92655</v>
      </c>
      <c r="O698" s="2" t="str">
        <f>_xlfn.SWITCH(TRUE(),TBL_Employees[[#This Row],[Annual Salary]]&gt;140000,"HIGH INCOME",AND(TBL_Employees[[#This Row],[Annual Salary]]&gt;=70000,TBL_Employees[[#This Row],[Annual Salary]]&lt;=140000),"MIDDLE INCOME",TBL_Employees[[#This Row],[Annual Salary]]&lt;70000,"LOW INCOME")</f>
        <v>MIDDLE INCOME</v>
      </c>
      <c r="P698" s="3">
        <v>0</v>
      </c>
      <c r="Q698" s="13">
        <f>TBL_Employees[[#This Row],[Bonus %]]*TBL_Employees[[#This Row],[Annual Salary]]</f>
        <v>0</v>
      </c>
      <c r="R698" t="s">
        <v>33</v>
      </c>
      <c r="S698" t="s">
        <v>34</v>
      </c>
      <c r="T698" s="1" t="s">
        <v>21</v>
      </c>
      <c r="U698" s="1" t="str">
        <f>IF(TBL_Employees[[#This Row],[Exit Date]]="","Employed","Resign")</f>
        <v>Employed</v>
      </c>
    </row>
    <row r="699" spans="1:21" x14ac:dyDescent="0.25">
      <c r="A699" t="s">
        <v>335</v>
      </c>
      <c r="B699" t="s">
        <v>1715</v>
      </c>
      <c r="C699" t="s">
        <v>26</v>
      </c>
      <c r="D699" t="s">
        <v>27</v>
      </c>
      <c r="E699" t="s">
        <v>44</v>
      </c>
      <c r="F699" t="s">
        <v>17</v>
      </c>
      <c r="G699" t="s">
        <v>18</v>
      </c>
      <c r="H699">
        <v>61</v>
      </c>
      <c r="I699" s="1">
        <v>38392</v>
      </c>
      <c r="J699" s="9">
        <f>DAY(TBL_Employees[[#This Row],[Hire Date]])</f>
        <v>9</v>
      </c>
      <c r="K699" s="9">
        <f>MONTH(TBL_Employees[[#This Row],[Hire Date]])</f>
        <v>2</v>
      </c>
      <c r="L699" s="9" t="str">
        <f>_xlfn.SWITCH(TBL_Employees[[#This Row],[Month]],1,"JAN",2,"FEB",3,"MAR",4,"APR",5,"MAY",6,"JUN",7,"JUL",8,"AUG",9,"SEP",10,"OCT",11,"NOV",12,"DES")</f>
        <v>FEB</v>
      </c>
      <c r="M699" s="11">
        <f>YEAR(TBL_Employees[[#This Row],[Hire Date]])</f>
        <v>2005</v>
      </c>
      <c r="N699" s="2">
        <v>64462</v>
      </c>
      <c r="O699" s="2" t="str">
        <f>_xlfn.SWITCH(TRUE(),TBL_Employees[[#This Row],[Annual Salary]]&gt;140000,"HIGH INCOME",AND(TBL_Employees[[#This Row],[Annual Salary]]&gt;=70000,TBL_Employees[[#This Row],[Annual Salary]]&lt;=140000),"MIDDLE INCOME",TBL_Employees[[#This Row],[Annual Salary]]&lt;70000,"LOW INCOME")</f>
        <v>LOW INCOME</v>
      </c>
      <c r="P699" s="3">
        <v>0</v>
      </c>
      <c r="Q699" s="13">
        <f>TBL_Employees[[#This Row],[Bonus %]]*TBL_Employees[[#This Row],[Annual Salary]]</f>
        <v>0</v>
      </c>
      <c r="R699" t="s">
        <v>19</v>
      </c>
      <c r="S699" t="s">
        <v>20</v>
      </c>
      <c r="T699" s="1" t="s">
        <v>21</v>
      </c>
      <c r="U699" s="1" t="str">
        <f>IF(TBL_Employees[[#This Row],[Exit Date]]="","Employed","Resign")</f>
        <v>Employed</v>
      </c>
    </row>
    <row r="700" spans="1:21" x14ac:dyDescent="0.25">
      <c r="A700" t="s">
        <v>350</v>
      </c>
      <c r="B700" t="s">
        <v>1721</v>
      </c>
      <c r="C700" t="s">
        <v>98</v>
      </c>
      <c r="D700" t="s">
        <v>27</v>
      </c>
      <c r="E700" t="s">
        <v>36</v>
      </c>
      <c r="F700" t="s">
        <v>17</v>
      </c>
      <c r="G700" t="s">
        <v>18</v>
      </c>
      <c r="H700">
        <v>57</v>
      </c>
      <c r="I700" s="1">
        <v>35113</v>
      </c>
      <c r="J700" s="9">
        <f>DAY(TBL_Employees[[#This Row],[Hire Date]])</f>
        <v>18</v>
      </c>
      <c r="K700" s="9">
        <f>MONTH(TBL_Employees[[#This Row],[Hire Date]])</f>
        <v>2</v>
      </c>
      <c r="L700" s="9" t="str">
        <f>_xlfn.SWITCH(TBL_Employees[[#This Row],[Month]],1,"JAN",2,"FEB",3,"MAR",4,"APR",5,"MAY",6,"JUN",7,"JUL",8,"AUG",9,"SEP",10,"OCT",11,"NOV",12,"DES")</f>
        <v>FEB</v>
      </c>
      <c r="M700" s="11">
        <f>YEAR(TBL_Employees[[#This Row],[Hire Date]])</f>
        <v>1996</v>
      </c>
      <c r="N700" s="2">
        <v>75354</v>
      </c>
      <c r="O700" s="2" t="str">
        <f>_xlfn.SWITCH(TRUE(),TBL_Employees[[#This Row],[Annual Salary]]&gt;140000,"HIGH INCOME",AND(TBL_Employees[[#This Row],[Annual Salary]]&gt;=70000,TBL_Employees[[#This Row],[Annual Salary]]&lt;=140000),"MIDDLE INCOME",TBL_Employees[[#This Row],[Annual Salary]]&lt;70000,"LOW INCOME")</f>
        <v>MIDDLE INCOME</v>
      </c>
      <c r="P700" s="3">
        <v>0</v>
      </c>
      <c r="Q700" s="13">
        <f>TBL_Employees[[#This Row],[Bonus %]]*TBL_Employees[[#This Row],[Annual Salary]]</f>
        <v>0</v>
      </c>
      <c r="R700" t="s">
        <v>19</v>
      </c>
      <c r="S700" t="s">
        <v>25</v>
      </c>
      <c r="T700" s="1">
        <v>35413</v>
      </c>
      <c r="U700" s="1" t="str">
        <f>IF(TBL_Employees[[#This Row],[Exit Date]]="","Employed","Resign")</f>
        <v>Resign</v>
      </c>
    </row>
    <row r="701" spans="1:21" x14ac:dyDescent="0.25">
      <c r="A701" t="s">
        <v>1735</v>
      </c>
      <c r="B701" t="s">
        <v>1736</v>
      </c>
      <c r="C701" t="s">
        <v>38</v>
      </c>
      <c r="D701" t="s">
        <v>27</v>
      </c>
      <c r="E701" t="s">
        <v>36</v>
      </c>
      <c r="F701" t="s">
        <v>17</v>
      </c>
      <c r="G701" t="s">
        <v>24</v>
      </c>
      <c r="H701">
        <v>50</v>
      </c>
      <c r="I701" s="1">
        <v>44445</v>
      </c>
      <c r="J701" s="9">
        <f>DAY(TBL_Employees[[#This Row],[Hire Date]])</f>
        <v>6</v>
      </c>
      <c r="K701" s="9">
        <f>MONTH(TBL_Employees[[#This Row],[Hire Date]])</f>
        <v>9</v>
      </c>
      <c r="L701" s="9" t="str">
        <f>_xlfn.SWITCH(TBL_Employees[[#This Row],[Month]],1,"JAN",2,"FEB",3,"MAR",4,"APR",5,"MAY",6,"JUN",7,"JUL",8,"AUG",9,"SEP",10,"OCT",11,"NOV",12,"DES")</f>
        <v>SEP</v>
      </c>
      <c r="M701" s="11">
        <f>YEAR(TBL_Employees[[#This Row],[Hire Date]])</f>
        <v>2021</v>
      </c>
      <c r="N701" s="2">
        <v>83418</v>
      </c>
      <c r="O701" s="2" t="str">
        <f>_xlfn.SWITCH(TRUE(),TBL_Employees[[#This Row],[Annual Salary]]&gt;140000,"HIGH INCOME",AND(TBL_Employees[[#This Row],[Annual Salary]]&gt;=70000,TBL_Employees[[#This Row],[Annual Salary]]&lt;=140000),"MIDDLE INCOME",TBL_Employees[[#This Row],[Annual Salary]]&lt;70000,"LOW INCOME")</f>
        <v>MIDDLE INCOME</v>
      </c>
      <c r="P701" s="3">
        <v>0</v>
      </c>
      <c r="Q701" s="13">
        <f>TBL_Employees[[#This Row],[Bonus %]]*TBL_Employees[[#This Row],[Annual Salary]]</f>
        <v>0</v>
      </c>
      <c r="R701" t="s">
        <v>33</v>
      </c>
      <c r="S701" t="s">
        <v>74</v>
      </c>
      <c r="T701" s="1" t="s">
        <v>21</v>
      </c>
      <c r="U701" s="1" t="str">
        <f>IF(TBL_Employees[[#This Row],[Exit Date]]="","Employed","Resign")</f>
        <v>Employed</v>
      </c>
    </row>
    <row r="702" spans="1:21" x14ac:dyDescent="0.25">
      <c r="A702" t="s">
        <v>1737</v>
      </c>
      <c r="B702" t="s">
        <v>1738</v>
      </c>
      <c r="C702" t="s">
        <v>88</v>
      </c>
      <c r="D702" t="s">
        <v>27</v>
      </c>
      <c r="E702" t="s">
        <v>44</v>
      </c>
      <c r="F702" t="s">
        <v>17</v>
      </c>
      <c r="G702" t="s">
        <v>18</v>
      </c>
      <c r="H702">
        <v>45</v>
      </c>
      <c r="I702" s="1">
        <v>43042</v>
      </c>
      <c r="J702" s="9">
        <f>DAY(TBL_Employees[[#This Row],[Hire Date]])</f>
        <v>3</v>
      </c>
      <c r="K702" s="9">
        <f>MONTH(TBL_Employees[[#This Row],[Hire Date]])</f>
        <v>11</v>
      </c>
      <c r="L702" s="9" t="str">
        <f>_xlfn.SWITCH(TBL_Employees[[#This Row],[Month]],1,"JAN",2,"FEB",3,"MAR",4,"APR",5,"MAY",6,"JUN",7,"JUL",8,"AUG",9,"SEP",10,"OCT",11,"NOV",12,"DES")</f>
        <v>NOV</v>
      </c>
      <c r="M702" s="11">
        <f>YEAR(TBL_Employees[[#This Row],[Hire Date]])</f>
        <v>2017</v>
      </c>
      <c r="N702" s="2">
        <v>66660</v>
      </c>
      <c r="O702" s="2" t="str">
        <f>_xlfn.SWITCH(TRUE(),TBL_Employees[[#This Row],[Annual Salary]]&gt;140000,"HIGH INCOME",AND(TBL_Employees[[#This Row],[Annual Salary]]&gt;=70000,TBL_Employees[[#This Row],[Annual Salary]]&lt;=140000),"MIDDLE INCOME",TBL_Employees[[#This Row],[Annual Salary]]&lt;70000,"LOW INCOME")</f>
        <v>LOW INCOME</v>
      </c>
      <c r="P702" s="3">
        <v>0</v>
      </c>
      <c r="Q702" s="13">
        <f>TBL_Employees[[#This Row],[Bonus %]]*TBL_Employees[[#This Row],[Annual Salary]]</f>
        <v>0</v>
      </c>
      <c r="R702" t="s">
        <v>19</v>
      </c>
      <c r="S702" t="s">
        <v>25</v>
      </c>
      <c r="T702" s="1" t="s">
        <v>21</v>
      </c>
      <c r="U702" s="1" t="str">
        <f>IF(TBL_Employees[[#This Row],[Exit Date]]="","Employed","Resign")</f>
        <v>Employed</v>
      </c>
    </row>
    <row r="703" spans="1:21" x14ac:dyDescent="0.25">
      <c r="A703" t="s">
        <v>1747</v>
      </c>
      <c r="B703" t="s">
        <v>1748</v>
      </c>
      <c r="C703" t="s">
        <v>14</v>
      </c>
      <c r="D703" t="s">
        <v>27</v>
      </c>
      <c r="E703" t="s">
        <v>16</v>
      </c>
      <c r="F703" t="s">
        <v>28</v>
      </c>
      <c r="G703" t="s">
        <v>51</v>
      </c>
      <c r="H703">
        <v>42</v>
      </c>
      <c r="I703" s="1">
        <v>40511</v>
      </c>
      <c r="J703" s="9">
        <f>DAY(TBL_Employees[[#This Row],[Hire Date]])</f>
        <v>29</v>
      </c>
      <c r="K703" s="9">
        <f>MONTH(TBL_Employees[[#This Row],[Hire Date]])</f>
        <v>11</v>
      </c>
      <c r="L703" s="9" t="str">
        <f>_xlfn.SWITCH(TBL_Employees[[#This Row],[Month]],1,"JAN",2,"FEB",3,"MAR",4,"APR",5,"MAY",6,"JUN",7,"JUL",8,"AUG",9,"SEP",10,"OCT",11,"NOV",12,"DES")</f>
        <v>NOV</v>
      </c>
      <c r="M703" s="11">
        <f>YEAR(TBL_Employees[[#This Row],[Hire Date]])</f>
        <v>2010</v>
      </c>
      <c r="N703" s="2">
        <v>186725</v>
      </c>
      <c r="O703" s="2" t="str">
        <f>_xlfn.SWITCH(TRUE(),TBL_Employees[[#This Row],[Annual Salary]]&gt;140000,"HIGH INCOME",AND(TBL_Employees[[#This Row],[Annual Salary]]&gt;=70000,TBL_Employees[[#This Row],[Annual Salary]]&lt;=140000),"MIDDLE INCOME",TBL_Employees[[#This Row],[Annual Salary]]&lt;70000,"LOW INCOME")</f>
        <v>HIGH INCOME</v>
      </c>
      <c r="P703" s="3">
        <v>0.32</v>
      </c>
      <c r="Q703" s="13">
        <f>TBL_Employees[[#This Row],[Bonus %]]*TBL_Employees[[#This Row],[Annual Salary]]</f>
        <v>59752</v>
      </c>
      <c r="R703" t="s">
        <v>52</v>
      </c>
      <c r="S703" t="s">
        <v>81</v>
      </c>
      <c r="T703" s="1" t="s">
        <v>21</v>
      </c>
      <c r="U703" s="1" t="str">
        <f>IF(TBL_Employees[[#This Row],[Exit Date]]="","Employed","Resign")</f>
        <v>Employed</v>
      </c>
    </row>
    <row r="704" spans="1:21" x14ac:dyDescent="0.25">
      <c r="A704" t="s">
        <v>268</v>
      </c>
      <c r="B704" t="s">
        <v>1757</v>
      </c>
      <c r="C704" t="s">
        <v>71</v>
      </c>
      <c r="D704" t="s">
        <v>27</v>
      </c>
      <c r="E704" t="s">
        <v>44</v>
      </c>
      <c r="F704" t="s">
        <v>17</v>
      </c>
      <c r="G704" t="s">
        <v>24</v>
      </c>
      <c r="H704">
        <v>45</v>
      </c>
      <c r="I704" s="1">
        <v>39069</v>
      </c>
      <c r="J704" s="9">
        <f>DAY(TBL_Employees[[#This Row],[Hire Date]])</f>
        <v>18</v>
      </c>
      <c r="K704" s="9">
        <f>MONTH(TBL_Employees[[#This Row],[Hire Date]])</f>
        <v>12</v>
      </c>
      <c r="L704" s="9" t="str">
        <f>_xlfn.SWITCH(TBL_Employees[[#This Row],[Month]],1,"JAN",2,"FEB",3,"MAR",4,"APR",5,"MAY",6,"JUN",7,"JUL",8,"AUG",9,"SEP",10,"OCT",11,"NOV",12,"DES")</f>
        <v>DES</v>
      </c>
      <c r="M704" s="11">
        <f>YEAR(TBL_Employees[[#This Row],[Hire Date]])</f>
        <v>2006</v>
      </c>
      <c r="N704" s="2">
        <v>68337</v>
      </c>
      <c r="O704" s="2" t="str">
        <f>_xlfn.SWITCH(TRUE(),TBL_Employees[[#This Row],[Annual Salary]]&gt;140000,"HIGH INCOME",AND(TBL_Employees[[#This Row],[Annual Salary]]&gt;=70000,TBL_Employees[[#This Row],[Annual Salary]]&lt;=140000),"MIDDLE INCOME",TBL_Employees[[#This Row],[Annual Salary]]&lt;70000,"LOW INCOME")</f>
        <v>LOW INCOME</v>
      </c>
      <c r="P704" s="3">
        <v>0</v>
      </c>
      <c r="Q704" s="13">
        <f>TBL_Employees[[#This Row],[Bonus %]]*TBL_Employees[[#This Row],[Annual Salary]]</f>
        <v>0</v>
      </c>
      <c r="R704" t="s">
        <v>33</v>
      </c>
      <c r="S704" t="s">
        <v>80</v>
      </c>
      <c r="T704" s="1" t="s">
        <v>21</v>
      </c>
      <c r="U704" s="1" t="str">
        <f>IF(TBL_Employees[[#This Row],[Exit Date]]="","Employed","Resign")</f>
        <v>Employed</v>
      </c>
    </row>
    <row r="705" spans="1:21" x14ac:dyDescent="0.25">
      <c r="A705" t="s">
        <v>1759</v>
      </c>
      <c r="B705" t="s">
        <v>1760</v>
      </c>
      <c r="C705" t="s">
        <v>91</v>
      </c>
      <c r="D705" t="s">
        <v>27</v>
      </c>
      <c r="E705" t="s">
        <v>44</v>
      </c>
      <c r="F705" t="s">
        <v>17</v>
      </c>
      <c r="G705" t="s">
        <v>18</v>
      </c>
      <c r="H705">
        <v>26</v>
      </c>
      <c r="I705" s="1">
        <v>44266</v>
      </c>
      <c r="J705" s="9">
        <f>DAY(TBL_Employees[[#This Row],[Hire Date]])</f>
        <v>11</v>
      </c>
      <c r="K705" s="9">
        <f>MONTH(TBL_Employees[[#This Row],[Hire Date]])</f>
        <v>3</v>
      </c>
      <c r="L705" s="9" t="str">
        <f>_xlfn.SWITCH(TBL_Employees[[#This Row],[Month]],1,"JAN",2,"FEB",3,"MAR",4,"APR",5,"MAY",6,"JUN",7,"JUL",8,"AUG",9,"SEP",10,"OCT",11,"NOV",12,"DES")</f>
        <v>MAR</v>
      </c>
      <c r="M705" s="11">
        <f>YEAR(TBL_Employees[[#This Row],[Hire Date]])</f>
        <v>2021</v>
      </c>
      <c r="N705" s="2">
        <v>74170</v>
      </c>
      <c r="O705" s="2" t="str">
        <f>_xlfn.SWITCH(TRUE(),TBL_Employees[[#This Row],[Annual Salary]]&gt;140000,"HIGH INCOME",AND(TBL_Employees[[#This Row],[Annual Salary]]&gt;=70000,TBL_Employees[[#This Row],[Annual Salary]]&lt;=140000),"MIDDLE INCOME",TBL_Employees[[#This Row],[Annual Salary]]&lt;70000,"LOW INCOME")</f>
        <v>MIDDLE INCOME</v>
      </c>
      <c r="P705" s="3">
        <v>0</v>
      </c>
      <c r="Q705" s="13">
        <f>TBL_Employees[[#This Row],[Bonus %]]*TBL_Employees[[#This Row],[Annual Salary]]</f>
        <v>0</v>
      </c>
      <c r="R705" t="s">
        <v>19</v>
      </c>
      <c r="S705" t="s">
        <v>25</v>
      </c>
      <c r="T705" s="1" t="s">
        <v>21</v>
      </c>
      <c r="U705" s="1" t="str">
        <f>IF(TBL_Employees[[#This Row],[Exit Date]]="","Employed","Resign")</f>
        <v>Employed</v>
      </c>
    </row>
    <row r="706" spans="1:21" x14ac:dyDescent="0.25">
      <c r="A706" t="s">
        <v>48</v>
      </c>
      <c r="B706" t="s">
        <v>1763</v>
      </c>
      <c r="C706" t="s">
        <v>62</v>
      </c>
      <c r="D706" t="s">
        <v>27</v>
      </c>
      <c r="E706" t="s">
        <v>44</v>
      </c>
      <c r="F706" t="s">
        <v>17</v>
      </c>
      <c r="G706" t="s">
        <v>18</v>
      </c>
      <c r="H706">
        <v>51</v>
      </c>
      <c r="I706" s="1">
        <v>43903</v>
      </c>
      <c r="J706" s="9">
        <f>DAY(TBL_Employees[[#This Row],[Hire Date]])</f>
        <v>13</v>
      </c>
      <c r="K706" s="9">
        <f>MONTH(TBL_Employees[[#This Row],[Hire Date]])</f>
        <v>3</v>
      </c>
      <c r="L706" s="9" t="str">
        <f>_xlfn.SWITCH(TBL_Employees[[#This Row],[Month]],1,"JAN",2,"FEB",3,"MAR",4,"APR",5,"MAY",6,"JUN",7,"JUL",8,"AUG",9,"SEP",10,"OCT",11,"NOV",12,"DES")</f>
        <v>MAR</v>
      </c>
      <c r="M706" s="11">
        <f>YEAR(TBL_Employees[[#This Row],[Hire Date]])</f>
        <v>2020</v>
      </c>
      <c r="N706" s="2">
        <v>107195</v>
      </c>
      <c r="O706" s="2" t="str">
        <f>_xlfn.SWITCH(TRUE(),TBL_Employees[[#This Row],[Annual Salary]]&gt;140000,"HIGH INCOME",AND(TBL_Employees[[#This Row],[Annual Salary]]&gt;=70000,TBL_Employees[[#This Row],[Annual Salary]]&lt;=140000),"MIDDLE INCOME",TBL_Employees[[#This Row],[Annual Salary]]&lt;70000,"LOW INCOME")</f>
        <v>MIDDLE INCOME</v>
      </c>
      <c r="P706" s="3">
        <v>0.09</v>
      </c>
      <c r="Q706" s="13">
        <f>TBL_Employees[[#This Row],[Bonus %]]*TBL_Employees[[#This Row],[Annual Salary]]</f>
        <v>9647.5499999999993</v>
      </c>
      <c r="R706" t="s">
        <v>19</v>
      </c>
      <c r="S706" t="s">
        <v>25</v>
      </c>
      <c r="T706" s="1" t="s">
        <v>21</v>
      </c>
      <c r="U706" s="1" t="str">
        <f>IF(TBL_Employees[[#This Row],[Exit Date]]="","Employed","Resign")</f>
        <v>Employed</v>
      </c>
    </row>
    <row r="707" spans="1:21" x14ac:dyDescent="0.25">
      <c r="A707" t="s">
        <v>1770</v>
      </c>
      <c r="B707" t="s">
        <v>1771</v>
      </c>
      <c r="C707" t="s">
        <v>82</v>
      </c>
      <c r="D707" t="s">
        <v>27</v>
      </c>
      <c r="E707" t="s">
        <v>36</v>
      </c>
      <c r="F707" t="s">
        <v>28</v>
      </c>
      <c r="G707" t="s">
        <v>24</v>
      </c>
      <c r="H707">
        <v>45</v>
      </c>
      <c r="I707" s="1">
        <v>40253</v>
      </c>
      <c r="J707" s="9">
        <f>DAY(TBL_Employees[[#This Row],[Hire Date]])</f>
        <v>16</v>
      </c>
      <c r="K707" s="9">
        <f>MONTH(TBL_Employees[[#This Row],[Hire Date]])</f>
        <v>3</v>
      </c>
      <c r="L707" s="9" t="str">
        <f>_xlfn.SWITCH(TBL_Employees[[#This Row],[Month]],1,"JAN",2,"FEB",3,"MAR",4,"APR",5,"MAY",6,"JUN",7,"JUL",8,"AUG",9,"SEP",10,"OCT",11,"NOV",12,"DES")</f>
        <v>MAR</v>
      </c>
      <c r="M707" s="11">
        <f>YEAR(TBL_Employees[[#This Row],[Hire Date]])</f>
        <v>2010</v>
      </c>
      <c r="N707" s="2">
        <v>88182</v>
      </c>
      <c r="O707" s="2" t="str">
        <f>_xlfn.SWITCH(TRUE(),TBL_Employees[[#This Row],[Annual Salary]]&gt;140000,"HIGH INCOME",AND(TBL_Employees[[#This Row],[Annual Salary]]&gt;=70000,TBL_Employees[[#This Row],[Annual Salary]]&lt;=140000),"MIDDLE INCOME",TBL_Employees[[#This Row],[Annual Salary]]&lt;70000,"LOW INCOME")</f>
        <v>MIDDLE INCOME</v>
      </c>
      <c r="P707" s="3">
        <v>0</v>
      </c>
      <c r="Q707" s="13">
        <f>TBL_Employees[[#This Row],[Bonus %]]*TBL_Employees[[#This Row],[Annual Salary]]</f>
        <v>0</v>
      </c>
      <c r="R707" t="s">
        <v>33</v>
      </c>
      <c r="S707" t="s">
        <v>34</v>
      </c>
      <c r="T707" s="1" t="s">
        <v>21</v>
      </c>
      <c r="U707" s="1" t="str">
        <f>IF(TBL_Employees[[#This Row],[Exit Date]]="","Employed","Resign")</f>
        <v>Employed</v>
      </c>
    </row>
    <row r="708" spans="1:21" x14ac:dyDescent="0.25">
      <c r="A708" t="s">
        <v>163</v>
      </c>
      <c r="B708" t="s">
        <v>1772</v>
      </c>
      <c r="C708" t="s">
        <v>26</v>
      </c>
      <c r="D708" t="s">
        <v>27</v>
      </c>
      <c r="E708" t="s">
        <v>44</v>
      </c>
      <c r="F708" t="s">
        <v>28</v>
      </c>
      <c r="G708" t="s">
        <v>18</v>
      </c>
      <c r="H708">
        <v>61</v>
      </c>
      <c r="I708" s="1">
        <v>43703</v>
      </c>
      <c r="J708" s="9">
        <f>DAY(TBL_Employees[[#This Row],[Hire Date]])</f>
        <v>26</v>
      </c>
      <c r="K708" s="9">
        <f>MONTH(TBL_Employees[[#This Row],[Hire Date]])</f>
        <v>8</v>
      </c>
      <c r="L708" s="9" t="str">
        <f>_xlfn.SWITCH(TBL_Employees[[#This Row],[Month]],1,"JAN",2,"FEB",3,"MAR",4,"APR",5,"MAY",6,"JUN",7,"JUL",8,"AUG",9,"SEP",10,"OCT",11,"NOV",12,"DES")</f>
        <v>AUG</v>
      </c>
      <c r="M708" s="11">
        <f>YEAR(TBL_Employees[[#This Row],[Hire Date]])</f>
        <v>2019</v>
      </c>
      <c r="N708" s="2">
        <v>75780</v>
      </c>
      <c r="O708" s="2" t="str">
        <f>_xlfn.SWITCH(TRUE(),TBL_Employees[[#This Row],[Annual Salary]]&gt;140000,"HIGH INCOME",AND(TBL_Employees[[#This Row],[Annual Salary]]&gt;=70000,TBL_Employees[[#This Row],[Annual Salary]]&lt;=140000),"MIDDLE INCOME",TBL_Employees[[#This Row],[Annual Salary]]&lt;70000,"LOW INCOME")</f>
        <v>MIDDLE INCOME</v>
      </c>
      <c r="P708" s="3">
        <v>0</v>
      </c>
      <c r="Q708" s="13">
        <f>TBL_Employees[[#This Row],[Bonus %]]*TBL_Employees[[#This Row],[Annual Salary]]</f>
        <v>0</v>
      </c>
      <c r="R708" t="s">
        <v>19</v>
      </c>
      <c r="S708" t="s">
        <v>63</v>
      </c>
      <c r="T708" s="1" t="s">
        <v>21</v>
      </c>
      <c r="U708" s="1" t="str">
        <f>IF(TBL_Employees[[#This Row],[Exit Date]]="","Employed","Resign")</f>
        <v>Employed</v>
      </c>
    </row>
    <row r="709" spans="1:21" x14ac:dyDescent="0.25">
      <c r="A709" t="s">
        <v>1777</v>
      </c>
      <c r="B709" t="s">
        <v>1778</v>
      </c>
      <c r="C709" t="s">
        <v>38</v>
      </c>
      <c r="D709" t="s">
        <v>27</v>
      </c>
      <c r="E709" t="s">
        <v>32</v>
      </c>
      <c r="F709" t="s">
        <v>28</v>
      </c>
      <c r="G709" t="s">
        <v>51</v>
      </c>
      <c r="H709">
        <v>30</v>
      </c>
      <c r="I709" s="1">
        <v>42777</v>
      </c>
      <c r="J709" s="9">
        <f>DAY(TBL_Employees[[#This Row],[Hire Date]])</f>
        <v>11</v>
      </c>
      <c r="K709" s="9">
        <f>MONTH(TBL_Employees[[#This Row],[Hire Date]])</f>
        <v>2</v>
      </c>
      <c r="L709" s="9" t="str">
        <f>_xlfn.SWITCH(TBL_Employees[[#This Row],[Month]],1,"JAN",2,"FEB",3,"MAR",4,"APR",5,"MAY",6,"JUN",7,"JUL",8,"AUG",9,"SEP",10,"OCT",11,"NOV",12,"DES")</f>
        <v>FEB</v>
      </c>
      <c r="M709" s="11">
        <f>YEAR(TBL_Employees[[#This Row],[Hire Date]])</f>
        <v>2017</v>
      </c>
      <c r="N709" s="2">
        <v>92058</v>
      </c>
      <c r="O709" s="2" t="str">
        <f>_xlfn.SWITCH(TRUE(),TBL_Employees[[#This Row],[Annual Salary]]&gt;140000,"HIGH INCOME",AND(TBL_Employees[[#This Row],[Annual Salary]]&gt;=70000,TBL_Employees[[#This Row],[Annual Salary]]&lt;=140000),"MIDDLE INCOME",TBL_Employees[[#This Row],[Annual Salary]]&lt;70000,"LOW INCOME")</f>
        <v>MIDDLE INCOME</v>
      </c>
      <c r="P709" s="3">
        <v>0</v>
      </c>
      <c r="Q709" s="13">
        <f>TBL_Employees[[#This Row],[Bonus %]]*TBL_Employees[[#This Row],[Annual Salary]]</f>
        <v>0</v>
      </c>
      <c r="R709" t="s">
        <v>19</v>
      </c>
      <c r="S709" t="s">
        <v>25</v>
      </c>
      <c r="T709" s="1" t="s">
        <v>21</v>
      </c>
      <c r="U709" s="1" t="str">
        <f>IF(TBL_Employees[[#This Row],[Exit Date]]="","Employed","Resign")</f>
        <v>Employed</v>
      </c>
    </row>
    <row r="710" spans="1:21" x14ac:dyDescent="0.25">
      <c r="A710" t="s">
        <v>360</v>
      </c>
      <c r="B710" t="s">
        <v>1786</v>
      </c>
      <c r="C710" t="s">
        <v>71</v>
      </c>
      <c r="D710" t="s">
        <v>27</v>
      </c>
      <c r="E710" t="s">
        <v>32</v>
      </c>
      <c r="F710" t="s">
        <v>28</v>
      </c>
      <c r="G710" t="s">
        <v>47</v>
      </c>
      <c r="H710">
        <v>61</v>
      </c>
      <c r="I710" s="1">
        <v>38013</v>
      </c>
      <c r="J710" s="9">
        <f>DAY(TBL_Employees[[#This Row],[Hire Date]])</f>
        <v>27</v>
      </c>
      <c r="K710" s="9">
        <f>MONTH(TBL_Employees[[#This Row],[Hire Date]])</f>
        <v>1</v>
      </c>
      <c r="L710" s="9" t="str">
        <f>_xlfn.SWITCH(TBL_Employees[[#This Row],[Month]],1,"JAN",2,"FEB",3,"MAR",4,"APR",5,"MAY",6,"JUN",7,"JUL",8,"AUG",9,"SEP",10,"OCT",11,"NOV",12,"DES")</f>
        <v>JAN</v>
      </c>
      <c r="M710" s="11">
        <f>YEAR(TBL_Employees[[#This Row],[Hire Date]])</f>
        <v>2004</v>
      </c>
      <c r="N710" s="2">
        <v>88478</v>
      </c>
      <c r="O710" s="2" t="str">
        <f>_xlfn.SWITCH(TRUE(),TBL_Employees[[#This Row],[Annual Salary]]&gt;140000,"HIGH INCOME",AND(TBL_Employees[[#This Row],[Annual Salary]]&gt;=70000,TBL_Employees[[#This Row],[Annual Salary]]&lt;=140000),"MIDDLE INCOME",TBL_Employees[[#This Row],[Annual Salary]]&lt;70000,"LOW INCOME")</f>
        <v>MIDDLE INCOME</v>
      </c>
      <c r="P710" s="3">
        <v>0</v>
      </c>
      <c r="Q710" s="13">
        <f>TBL_Employees[[#This Row],[Bonus %]]*TBL_Employees[[#This Row],[Annual Salary]]</f>
        <v>0</v>
      </c>
      <c r="R710" t="s">
        <v>19</v>
      </c>
      <c r="S710" t="s">
        <v>25</v>
      </c>
      <c r="T710" s="1" t="s">
        <v>21</v>
      </c>
      <c r="U710" s="1" t="str">
        <f>IF(TBL_Employees[[#This Row],[Exit Date]]="","Employed","Resign")</f>
        <v>Employed</v>
      </c>
    </row>
    <row r="711" spans="1:21" x14ac:dyDescent="0.25">
      <c r="A711" t="s">
        <v>1787</v>
      </c>
      <c r="B711" t="s">
        <v>1788</v>
      </c>
      <c r="C711" t="s">
        <v>56</v>
      </c>
      <c r="D711" t="s">
        <v>27</v>
      </c>
      <c r="E711" t="s">
        <v>44</v>
      </c>
      <c r="F711" t="s">
        <v>17</v>
      </c>
      <c r="G711" t="s">
        <v>24</v>
      </c>
      <c r="H711">
        <v>48</v>
      </c>
      <c r="I711" s="1">
        <v>41749</v>
      </c>
      <c r="J711" s="9">
        <f>DAY(TBL_Employees[[#This Row],[Hire Date]])</f>
        <v>20</v>
      </c>
      <c r="K711" s="9">
        <f>MONTH(TBL_Employees[[#This Row],[Hire Date]])</f>
        <v>4</v>
      </c>
      <c r="L711" s="9" t="str">
        <f>_xlfn.SWITCH(TBL_Employees[[#This Row],[Month]],1,"JAN",2,"FEB",3,"MAR",4,"APR",5,"MAY",6,"JUN",7,"JUL",8,"AUG",9,"SEP",10,"OCT",11,"NOV",12,"DES")</f>
        <v>APR</v>
      </c>
      <c r="M711" s="11">
        <f>YEAR(TBL_Employees[[#This Row],[Hire Date]])</f>
        <v>2014</v>
      </c>
      <c r="N711" s="2">
        <v>91679</v>
      </c>
      <c r="O711" s="2" t="str">
        <f>_xlfn.SWITCH(TRUE(),TBL_Employees[[#This Row],[Annual Salary]]&gt;140000,"HIGH INCOME",AND(TBL_Employees[[#This Row],[Annual Salary]]&gt;=70000,TBL_Employees[[#This Row],[Annual Salary]]&lt;=140000),"MIDDLE INCOME",TBL_Employees[[#This Row],[Annual Salary]]&lt;70000,"LOW INCOME")</f>
        <v>MIDDLE INCOME</v>
      </c>
      <c r="P711" s="3">
        <v>7.0000000000000007E-2</v>
      </c>
      <c r="Q711" s="13">
        <f>TBL_Employees[[#This Row],[Bonus %]]*TBL_Employees[[#This Row],[Annual Salary]]</f>
        <v>6417.5300000000007</v>
      </c>
      <c r="R711" t="s">
        <v>33</v>
      </c>
      <c r="S711" t="s">
        <v>80</v>
      </c>
      <c r="T711" s="1" t="s">
        <v>21</v>
      </c>
      <c r="U711" s="1" t="str">
        <f>IF(TBL_Employees[[#This Row],[Exit Date]]="","Employed","Resign")</f>
        <v>Employed</v>
      </c>
    </row>
    <row r="712" spans="1:21" x14ac:dyDescent="0.25">
      <c r="A712" t="s">
        <v>395</v>
      </c>
      <c r="B712" t="s">
        <v>1789</v>
      </c>
      <c r="C712" t="s">
        <v>35</v>
      </c>
      <c r="D712" t="s">
        <v>27</v>
      </c>
      <c r="E712" t="s">
        <v>36</v>
      </c>
      <c r="F712" t="s">
        <v>28</v>
      </c>
      <c r="G712" t="s">
        <v>24</v>
      </c>
      <c r="H712">
        <v>34</v>
      </c>
      <c r="I712" s="1">
        <v>43414</v>
      </c>
      <c r="J712" s="9">
        <f>DAY(TBL_Employees[[#This Row],[Hire Date]])</f>
        <v>10</v>
      </c>
      <c r="K712" s="9">
        <f>MONTH(TBL_Employees[[#This Row],[Hire Date]])</f>
        <v>11</v>
      </c>
      <c r="L712" s="9" t="str">
        <f>_xlfn.SWITCH(TBL_Employees[[#This Row],[Month]],1,"JAN",2,"FEB",3,"MAR",4,"APR",5,"MAY",6,"JUN",7,"JUL",8,"AUG",9,"SEP",10,"OCT",11,"NOV",12,"DES")</f>
        <v>NOV</v>
      </c>
      <c r="M712" s="11">
        <f>YEAR(TBL_Employees[[#This Row],[Hire Date]])</f>
        <v>2018</v>
      </c>
      <c r="N712" s="2">
        <v>61944</v>
      </c>
      <c r="O712" s="2" t="str">
        <f>_xlfn.SWITCH(TRUE(),TBL_Employees[[#This Row],[Annual Salary]]&gt;140000,"HIGH INCOME",AND(TBL_Employees[[#This Row],[Annual Salary]]&gt;=70000,TBL_Employees[[#This Row],[Annual Salary]]&lt;=140000),"MIDDLE INCOME",TBL_Employees[[#This Row],[Annual Salary]]&lt;70000,"LOW INCOME")</f>
        <v>LOW INCOME</v>
      </c>
      <c r="P712" s="3">
        <v>0</v>
      </c>
      <c r="Q712" s="13">
        <f>TBL_Employees[[#This Row],[Bonus %]]*TBL_Employees[[#This Row],[Annual Salary]]</f>
        <v>0</v>
      </c>
      <c r="R712" t="s">
        <v>33</v>
      </c>
      <c r="S712" t="s">
        <v>74</v>
      </c>
      <c r="T712" s="1" t="s">
        <v>21</v>
      </c>
      <c r="U712" s="1" t="str">
        <f>IF(TBL_Employees[[#This Row],[Exit Date]]="","Employed","Resign")</f>
        <v>Employed</v>
      </c>
    </row>
    <row r="713" spans="1:21" x14ac:dyDescent="0.25">
      <c r="A713" t="s">
        <v>1804</v>
      </c>
      <c r="B713" t="s">
        <v>1805</v>
      </c>
      <c r="C713" t="s">
        <v>71</v>
      </c>
      <c r="D713" t="s">
        <v>27</v>
      </c>
      <c r="E713" t="s">
        <v>44</v>
      </c>
      <c r="F713" t="s">
        <v>17</v>
      </c>
      <c r="G713" t="s">
        <v>51</v>
      </c>
      <c r="H713">
        <v>36</v>
      </c>
      <c r="I713" s="1">
        <v>44217</v>
      </c>
      <c r="J713" s="9">
        <f>DAY(TBL_Employees[[#This Row],[Hire Date]])</f>
        <v>21</v>
      </c>
      <c r="K713" s="9">
        <f>MONTH(TBL_Employees[[#This Row],[Hire Date]])</f>
        <v>1</v>
      </c>
      <c r="L713" s="9" t="str">
        <f>_xlfn.SWITCH(TBL_Employees[[#This Row],[Month]],1,"JAN",2,"FEB",3,"MAR",4,"APR",5,"MAY",6,"JUN",7,"JUL",8,"AUG",9,"SEP",10,"OCT",11,"NOV",12,"DES")</f>
        <v>JAN</v>
      </c>
      <c r="M713" s="11">
        <f>YEAR(TBL_Employees[[#This Row],[Hire Date]])</f>
        <v>2021</v>
      </c>
      <c r="N713" s="2">
        <v>90333</v>
      </c>
      <c r="O713" s="2" t="str">
        <f>_xlfn.SWITCH(TRUE(),TBL_Employees[[#This Row],[Annual Salary]]&gt;140000,"HIGH INCOME",AND(TBL_Employees[[#This Row],[Annual Salary]]&gt;=70000,TBL_Employees[[#This Row],[Annual Salary]]&lt;=140000),"MIDDLE INCOME",TBL_Employees[[#This Row],[Annual Salary]]&lt;70000,"LOW INCOME")</f>
        <v>MIDDLE INCOME</v>
      </c>
      <c r="P713" s="3">
        <v>0</v>
      </c>
      <c r="Q713" s="13">
        <f>TBL_Employees[[#This Row],[Bonus %]]*TBL_Employees[[#This Row],[Annual Salary]]</f>
        <v>0</v>
      </c>
      <c r="R713" t="s">
        <v>52</v>
      </c>
      <c r="S713" t="s">
        <v>66</v>
      </c>
      <c r="T713" s="1" t="s">
        <v>21</v>
      </c>
      <c r="U713" s="1" t="str">
        <f>IF(TBL_Employees[[#This Row],[Exit Date]]="","Employed","Resign")</f>
        <v>Employed</v>
      </c>
    </row>
    <row r="714" spans="1:21" x14ac:dyDescent="0.25">
      <c r="A714" t="s">
        <v>304</v>
      </c>
      <c r="B714" t="s">
        <v>1808</v>
      </c>
      <c r="C714" t="s">
        <v>76</v>
      </c>
      <c r="D714" t="s">
        <v>27</v>
      </c>
      <c r="E714" t="s">
        <v>16</v>
      </c>
      <c r="F714" t="s">
        <v>17</v>
      </c>
      <c r="G714" t="s">
        <v>18</v>
      </c>
      <c r="H714">
        <v>52</v>
      </c>
      <c r="I714" s="1">
        <v>38406</v>
      </c>
      <c r="J714" s="9">
        <f>DAY(TBL_Employees[[#This Row],[Hire Date]])</f>
        <v>23</v>
      </c>
      <c r="K714" s="9">
        <f>MONTH(TBL_Employees[[#This Row],[Hire Date]])</f>
        <v>2</v>
      </c>
      <c r="L714" s="9" t="str">
        <f>_xlfn.SWITCH(TBL_Employees[[#This Row],[Month]],1,"JAN",2,"FEB",3,"MAR",4,"APR",5,"MAY",6,"JUN",7,"JUL",8,"AUG",9,"SEP",10,"OCT",11,"NOV",12,"DES")</f>
        <v>FEB</v>
      </c>
      <c r="M714" s="11">
        <f>YEAR(TBL_Employees[[#This Row],[Hire Date]])</f>
        <v>2005</v>
      </c>
      <c r="N714" s="2">
        <v>45286</v>
      </c>
      <c r="O714" s="2" t="str">
        <f>_xlfn.SWITCH(TRUE(),TBL_Employees[[#This Row],[Annual Salary]]&gt;140000,"HIGH INCOME",AND(TBL_Employees[[#This Row],[Annual Salary]]&gt;=70000,TBL_Employees[[#This Row],[Annual Salary]]&lt;=140000),"MIDDLE INCOME",TBL_Employees[[#This Row],[Annual Salary]]&lt;70000,"LOW INCOME")</f>
        <v>LOW INCOME</v>
      </c>
      <c r="P714" s="3">
        <v>0</v>
      </c>
      <c r="Q714" s="13">
        <f>TBL_Employees[[#This Row],[Bonus %]]*TBL_Employees[[#This Row],[Annual Salary]]</f>
        <v>0</v>
      </c>
      <c r="R714" t="s">
        <v>19</v>
      </c>
      <c r="S714" t="s">
        <v>20</v>
      </c>
      <c r="T714" s="1" t="s">
        <v>21</v>
      </c>
      <c r="U714" s="1" t="str">
        <f>IF(TBL_Employees[[#This Row],[Exit Date]]="","Employed","Resign")</f>
        <v>Employed</v>
      </c>
    </row>
    <row r="715" spans="1:21" x14ac:dyDescent="0.25">
      <c r="A715" t="s">
        <v>41</v>
      </c>
      <c r="B715" t="s">
        <v>1812</v>
      </c>
      <c r="C715" t="s">
        <v>89</v>
      </c>
      <c r="D715" t="s">
        <v>27</v>
      </c>
      <c r="E715" t="s">
        <v>36</v>
      </c>
      <c r="F715" t="s">
        <v>17</v>
      </c>
      <c r="G715" t="s">
        <v>18</v>
      </c>
      <c r="H715">
        <v>36</v>
      </c>
      <c r="I715" s="1">
        <v>40413</v>
      </c>
      <c r="J715" s="9">
        <f>DAY(TBL_Employees[[#This Row],[Hire Date]])</f>
        <v>23</v>
      </c>
      <c r="K715" s="9">
        <f>MONTH(TBL_Employees[[#This Row],[Hire Date]])</f>
        <v>8</v>
      </c>
      <c r="L715" s="9" t="str">
        <f>_xlfn.SWITCH(TBL_Employees[[#This Row],[Month]],1,"JAN",2,"FEB",3,"MAR",4,"APR",5,"MAY",6,"JUN",7,"JUL",8,"AUG",9,"SEP",10,"OCT",11,"NOV",12,"DES")</f>
        <v>AUG</v>
      </c>
      <c r="M715" s="11">
        <f>YEAR(TBL_Employees[[#This Row],[Hire Date]])</f>
        <v>2010</v>
      </c>
      <c r="N715" s="2">
        <v>61310</v>
      </c>
      <c r="O715" s="2" t="str">
        <f>_xlfn.SWITCH(TRUE(),TBL_Employees[[#This Row],[Annual Salary]]&gt;140000,"HIGH INCOME",AND(TBL_Employees[[#This Row],[Annual Salary]]&gt;=70000,TBL_Employees[[#This Row],[Annual Salary]]&lt;=140000),"MIDDLE INCOME",TBL_Employees[[#This Row],[Annual Salary]]&lt;70000,"LOW INCOME")</f>
        <v>LOW INCOME</v>
      </c>
      <c r="P715" s="3">
        <v>0</v>
      </c>
      <c r="Q715" s="13">
        <f>TBL_Employees[[#This Row],[Bonus %]]*TBL_Employees[[#This Row],[Annual Salary]]</f>
        <v>0</v>
      </c>
      <c r="R715" t="s">
        <v>19</v>
      </c>
      <c r="S715" t="s">
        <v>39</v>
      </c>
      <c r="T715" s="1" t="s">
        <v>21</v>
      </c>
      <c r="U715" s="1" t="str">
        <f>IF(TBL_Employees[[#This Row],[Exit Date]]="","Employed","Resign")</f>
        <v>Employed</v>
      </c>
    </row>
    <row r="716" spans="1:21" x14ac:dyDescent="0.25">
      <c r="A716" t="s">
        <v>117</v>
      </c>
      <c r="B716" t="s">
        <v>1621</v>
      </c>
      <c r="C716" t="s">
        <v>98</v>
      </c>
      <c r="D716" t="s">
        <v>27</v>
      </c>
      <c r="E716" t="s">
        <v>16</v>
      </c>
      <c r="F716" t="s">
        <v>28</v>
      </c>
      <c r="G716" t="s">
        <v>24</v>
      </c>
      <c r="H716">
        <v>55</v>
      </c>
      <c r="I716" s="1">
        <v>42683</v>
      </c>
      <c r="J716" s="9">
        <f>DAY(TBL_Employees[[#This Row],[Hire Date]])</f>
        <v>9</v>
      </c>
      <c r="K716" s="9">
        <f>MONTH(TBL_Employees[[#This Row],[Hire Date]])</f>
        <v>11</v>
      </c>
      <c r="L716" s="9" t="str">
        <f>_xlfn.SWITCH(TBL_Employees[[#This Row],[Month]],1,"JAN",2,"FEB",3,"MAR",4,"APR",5,"MAY",6,"JUN",7,"JUL",8,"AUG",9,"SEP",10,"OCT",11,"NOV",12,"DES")</f>
        <v>NOV</v>
      </c>
      <c r="M716" s="11">
        <f>YEAR(TBL_Employees[[#This Row],[Hire Date]])</f>
        <v>2016</v>
      </c>
      <c r="N716" s="2">
        <v>87851</v>
      </c>
      <c r="O716" s="2" t="str">
        <f>_xlfn.SWITCH(TRUE(),TBL_Employees[[#This Row],[Annual Salary]]&gt;140000,"HIGH INCOME",AND(TBL_Employees[[#This Row],[Annual Salary]]&gt;=70000,TBL_Employees[[#This Row],[Annual Salary]]&lt;=140000),"MIDDLE INCOME",TBL_Employees[[#This Row],[Annual Salary]]&lt;70000,"LOW INCOME")</f>
        <v>MIDDLE INCOME</v>
      </c>
      <c r="P716" s="3">
        <v>0</v>
      </c>
      <c r="Q716" s="13">
        <f>TBL_Employees[[#This Row],[Bonus %]]*TBL_Employees[[#This Row],[Annual Salary]]</f>
        <v>0</v>
      </c>
      <c r="R716" t="s">
        <v>33</v>
      </c>
      <c r="S716" t="s">
        <v>80</v>
      </c>
      <c r="T716" s="1" t="s">
        <v>21</v>
      </c>
      <c r="U716" s="1" t="str">
        <f>IF(TBL_Employees[[#This Row],[Exit Date]]="","Employed","Resign")</f>
        <v>Employed</v>
      </c>
    </row>
    <row r="717" spans="1:21" x14ac:dyDescent="0.25">
      <c r="A717" t="s">
        <v>217</v>
      </c>
      <c r="B717" t="s">
        <v>1818</v>
      </c>
      <c r="C717" t="s">
        <v>88</v>
      </c>
      <c r="D717" t="s">
        <v>27</v>
      </c>
      <c r="E717" t="s">
        <v>44</v>
      </c>
      <c r="F717" t="s">
        <v>17</v>
      </c>
      <c r="G717" t="s">
        <v>24</v>
      </c>
      <c r="H717">
        <v>39</v>
      </c>
      <c r="I717" s="1">
        <v>43943</v>
      </c>
      <c r="J717" s="9">
        <f>DAY(TBL_Employees[[#This Row],[Hire Date]])</f>
        <v>22</v>
      </c>
      <c r="K717" s="9">
        <f>MONTH(TBL_Employees[[#This Row],[Hire Date]])</f>
        <v>4</v>
      </c>
      <c r="L717" s="9" t="str">
        <f>_xlfn.SWITCH(TBL_Employees[[#This Row],[Month]],1,"JAN",2,"FEB",3,"MAR",4,"APR",5,"MAY",6,"JUN",7,"JUL",8,"AUG",9,"SEP",10,"OCT",11,"NOV",12,"DES")</f>
        <v>APR</v>
      </c>
      <c r="M717" s="11">
        <f>YEAR(TBL_Employees[[#This Row],[Hire Date]])</f>
        <v>2020</v>
      </c>
      <c r="N717" s="2">
        <v>90535</v>
      </c>
      <c r="O717" s="2" t="str">
        <f>_xlfn.SWITCH(TRUE(),TBL_Employees[[#This Row],[Annual Salary]]&gt;140000,"HIGH INCOME",AND(TBL_Employees[[#This Row],[Annual Salary]]&gt;=70000,TBL_Employees[[#This Row],[Annual Salary]]&lt;=140000),"MIDDLE INCOME",TBL_Employees[[#This Row],[Annual Salary]]&lt;70000,"LOW INCOME")</f>
        <v>MIDDLE INCOME</v>
      </c>
      <c r="P717" s="3">
        <v>0</v>
      </c>
      <c r="Q717" s="13">
        <f>TBL_Employees[[#This Row],[Bonus %]]*TBL_Employees[[#This Row],[Annual Salary]]</f>
        <v>0</v>
      </c>
      <c r="R717" t="s">
        <v>19</v>
      </c>
      <c r="S717" t="s">
        <v>45</v>
      </c>
      <c r="T717" s="1" t="s">
        <v>21</v>
      </c>
      <c r="U717" s="1" t="str">
        <f>IF(TBL_Employees[[#This Row],[Exit Date]]="","Employed","Resign")</f>
        <v>Employed</v>
      </c>
    </row>
    <row r="718" spans="1:21" x14ac:dyDescent="0.25">
      <c r="A718" t="s">
        <v>106</v>
      </c>
      <c r="B718" t="s">
        <v>1829</v>
      </c>
      <c r="C718" t="s">
        <v>35</v>
      </c>
      <c r="D718" t="s">
        <v>27</v>
      </c>
      <c r="E718" t="s">
        <v>36</v>
      </c>
      <c r="F718" t="s">
        <v>28</v>
      </c>
      <c r="G718" t="s">
        <v>51</v>
      </c>
      <c r="H718">
        <v>26</v>
      </c>
      <c r="I718" s="1">
        <v>43569</v>
      </c>
      <c r="J718" s="9">
        <f>DAY(TBL_Employees[[#This Row],[Hire Date]])</f>
        <v>14</v>
      </c>
      <c r="K718" s="9">
        <f>MONTH(TBL_Employees[[#This Row],[Hire Date]])</f>
        <v>4</v>
      </c>
      <c r="L718" s="9" t="str">
        <f>_xlfn.SWITCH(TBL_Employees[[#This Row],[Month]],1,"JAN",2,"FEB",3,"MAR",4,"APR",5,"MAY",6,"JUN",7,"JUL",8,"AUG",9,"SEP",10,"OCT",11,"NOV",12,"DES")</f>
        <v>APR</v>
      </c>
      <c r="M718" s="11">
        <f>YEAR(TBL_Employees[[#This Row],[Hire Date]])</f>
        <v>2019</v>
      </c>
      <c r="N718" s="2">
        <v>74467</v>
      </c>
      <c r="O718" s="2" t="str">
        <f>_xlfn.SWITCH(TRUE(),TBL_Employees[[#This Row],[Annual Salary]]&gt;140000,"HIGH INCOME",AND(TBL_Employees[[#This Row],[Annual Salary]]&gt;=70000,TBL_Employees[[#This Row],[Annual Salary]]&lt;=140000),"MIDDLE INCOME",TBL_Employees[[#This Row],[Annual Salary]]&lt;70000,"LOW INCOME")</f>
        <v>MIDDLE INCOME</v>
      </c>
      <c r="P718" s="3">
        <v>0</v>
      </c>
      <c r="Q718" s="13">
        <f>TBL_Employees[[#This Row],[Bonus %]]*TBL_Employees[[#This Row],[Annual Salary]]</f>
        <v>0</v>
      </c>
      <c r="R718" t="s">
        <v>19</v>
      </c>
      <c r="S718" t="s">
        <v>29</v>
      </c>
      <c r="T718" s="1">
        <v>44211</v>
      </c>
      <c r="U718" s="1" t="str">
        <f>IF(TBL_Employees[[#This Row],[Exit Date]]="","Employed","Resign")</f>
        <v>Resign</v>
      </c>
    </row>
    <row r="719" spans="1:21" x14ac:dyDescent="0.25">
      <c r="A719" t="s">
        <v>1839</v>
      </c>
      <c r="B719" t="s">
        <v>1840</v>
      </c>
      <c r="C719" t="s">
        <v>38</v>
      </c>
      <c r="D719" t="s">
        <v>27</v>
      </c>
      <c r="E719" t="s">
        <v>36</v>
      </c>
      <c r="F719" t="s">
        <v>17</v>
      </c>
      <c r="G719" t="s">
        <v>24</v>
      </c>
      <c r="H719">
        <v>33</v>
      </c>
      <c r="I719" s="1">
        <v>43029</v>
      </c>
      <c r="J719" s="9">
        <f>DAY(TBL_Employees[[#This Row],[Hire Date]])</f>
        <v>21</v>
      </c>
      <c r="K719" s="9">
        <f>MONTH(TBL_Employees[[#This Row],[Hire Date]])</f>
        <v>10</v>
      </c>
      <c r="L719" s="9" t="str">
        <f>_xlfn.SWITCH(TBL_Employees[[#This Row],[Month]],1,"JAN",2,"FEB",3,"MAR",4,"APR",5,"MAY",6,"JUN",7,"JUL",8,"AUG",9,"SEP",10,"OCT",11,"NOV",12,"DES")</f>
        <v>OCT</v>
      </c>
      <c r="M719" s="11">
        <f>YEAR(TBL_Employees[[#This Row],[Hire Date]])</f>
        <v>2017</v>
      </c>
      <c r="N719" s="2">
        <v>69332</v>
      </c>
      <c r="O719" s="2" t="str">
        <f>_xlfn.SWITCH(TRUE(),TBL_Employees[[#This Row],[Annual Salary]]&gt;140000,"HIGH INCOME",AND(TBL_Employees[[#This Row],[Annual Salary]]&gt;=70000,TBL_Employees[[#This Row],[Annual Salary]]&lt;=140000),"MIDDLE INCOME",TBL_Employees[[#This Row],[Annual Salary]]&lt;70000,"LOW INCOME")</f>
        <v>LOW INCOME</v>
      </c>
      <c r="P719" s="3">
        <v>0</v>
      </c>
      <c r="Q719" s="13">
        <f>TBL_Employees[[#This Row],[Bonus %]]*TBL_Employees[[#This Row],[Annual Salary]]</f>
        <v>0</v>
      </c>
      <c r="R719" t="s">
        <v>19</v>
      </c>
      <c r="S719" t="s">
        <v>29</v>
      </c>
      <c r="T719" s="1" t="s">
        <v>21</v>
      </c>
      <c r="U719" s="1" t="str">
        <f>IF(TBL_Employees[[#This Row],[Exit Date]]="","Employed","Resign")</f>
        <v>Employed</v>
      </c>
    </row>
    <row r="720" spans="1:21" x14ac:dyDescent="0.25">
      <c r="A720" t="s">
        <v>1856</v>
      </c>
      <c r="B720" t="s">
        <v>1857</v>
      </c>
      <c r="C720" t="s">
        <v>26</v>
      </c>
      <c r="D720" t="s">
        <v>27</v>
      </c>
      <c r="E720" t="s">
        <v>16</v>
      </c>
      <c r="F720" t="s">
        <v>17</v>
      </c>
      <c r="G720" t="s">
        <v>18</v>
      </c>
      <c r="H720">
        <v>45</v>
      </c>
      <c r="I720" s="1">
        <v>39908</v>
      </c>
      <c r="J720" s="9">
        <f>DAY(TBL_Employees[[#This Row],[Hire Date]])</f>
        <v>5</v>
      </c>
      <c r="K720" s="9">
        <f>MONTH(TBL_Employees[[#This Row],[Hire Date]])</f>
        <v>4</v>
      </c>
      <c r="L720" s="9" t="str">
        <f>_xlfn.SWITCH(TBL_Employees[[#This Row],[Month]],1,"JAN",2,"FEB",3,"MAR",4,"APR",5,"MAY",6,"JUN",7,"JUL",8,"AUG",9,"SEP",10,"OCT",11,"NOV",12,"DES")</f>
        <v>APR</v>
      </c>
      <c r="M720" s="11">
        <f>YEAR(TBL_Employees[[#This Row],[Hire Date]])</f>
        <v>2009</v>
      </c>
      <c r="N720" s="2">
        <v>64505</v>
      </c>
      <c r="O720" s="2" t="str">
        <f>_xlfn.SWITCH(TRUE(),TBL_Employees[[#This Row],[Annual Salary]]&gt;140000,"HIGH INCOME",AND(TBL_Employees[[#This Row],[Annual Salary]]&gt;=70000,TBL_Employees[[#This Row],[Annual Salary]]&lt;=140000),"MIDDLE INCOME",TBL_Employees[[#This Row],[Annual Salary]]&lt;70000,"LOW INCOME")</f>
        <v>LOW INCOME</v>
      </c>
      <c r="P720" s="3">
        <v>0</v>
      </c>
      <c r="Q720" s="13">
        <f>TBL_Employees[[#This Row],[Bonus %]]*TBL_Employees[[#This Row],[Annual Salary]]</f>
        <v>0</v>
      </c>
      <c r="R720" t="s">
        <v>19</v>
      </c>
      <c r="S720" t="s">
        <v>45</v>
      </c>
      <c r="T720" s="1" t="s">
        <v>21</v>
      </c>
      <c r="U720" s="1" t="str">
        <f>IF(TBL_Employees[[#This Row],[Exit Date]]="","Employed","Resign")</f>
        <v>Employed</v>
      </c>
    </row>
    <row r="721" spans="1:21" x14ac:dyDescent="0.25">
      <c r="A721" t="s">
        <v>384</v>
      </c>
      <c r="B721" t="s">
        <v>1868</v>
      </c>
      <c r="C721" t="s">
        <v>61</v>
      </c>
      <c r="D721" t="s">
        <v>27</v>
      </c>
      <c r="E721" t="s">
        <v>36</v>
      </c>
      <c r="F721" t="s">
        <v>28</v>
      </c>
      <c r="G721" t="s">
        <v>24</v>
      </c>
      <c r="H721">
        <v>46</v>
      </c>
      <c r="I721" s="1">
        <v>43085</v>
      </c>
      <c r="J721" s="9">
        <f>DAY(TBL_Employees[[#This Row],[Hire Date]])</f>
        <v>16</v>
      </c>
      <c r="K721" s="9">
        <f>MONTH(TBL_Employees[[#This Row],[Hire Date]])</f>
        <v>12</v>
      </c>
      <c r="L721" s="9" t="str">
        <f>_xlfn.SWITCH(TBL_Employees[[#This Row],[Month]],1,"JAN",2,"FEB",3,"MAR",4,"APR",5,"MAY",6,"JUN",7,"JUL",8,"AUG",9,"SEP",10,"OCT",11,"NOV",12,"DES")</f>
        <v>DES</v>
      </c>
      <c r="M721" s="11">
        <f>YEAR(TBL_Employees[[#This Row],[Hire Date]])</f>
        <v>2017</v>
      </c>
      <c r="N721" s="2">
        <v>136716</v>
      </c>
      <c r="O721" s="2" t="str">
        <f>_xlfn.SWITCH(TRUE(),TBL_Employees[[#This Row],[Annual Salary]]&gt;140000,"HIGH INCOME",AND(TBL_Employees[[#This Row],[Annual Salary]]&gt;=70000,TBL_Employees[[#This Row],[Annual Salary]]&lt;=140000),"MIDDLE INCOME",TBL_Employees[[#This Row],[Annual Salary]]&lt;70000,"LOW INCOME")</f>
        <v>MIDDLE INCOME</v>
      </c>
      <c r="P721" s="3">
        <v>0.12</v>
      </c>
      <c r="Q721" s="13">
        <f>TBL_Employees[[#This Row],[Bonus %]]*TBL_Employees[[#This Row],[Annual Salary]]</f>
        <v>16405.919999999998</v>
      </c>
      <c r="R721" t="s">
        <v>19</v>
      </c>
      <c r="S721" t="s">
        <v>25</v>
      </c>
      <c r="T721" s="1" t="s">
        <v>21</v>
      </c>
      <c r="U721" s="1" t="str">
        <f>IF(TBL_Employees[[#This Row],[Exit Date]]="","Employed","Resign")</f>
        <v>Employed</v>
      </c>
    </row>
    <row r="722" spans="1:21" x14ac:dyDescent="0.25">
      <c r="A722" t="s">
        <v>1883</v>
      </c>
      <c r="B722" t="s">
        <v>1884</v>
      </c>
      <c r="C722" t="s">
        <v>62</v>
      </c>
      <c r="D722" t="s">
        <v>27</v>
      </c>
      <c r="E722" t="s">
        <v>36</v>
      </c>
      <c r="F722" t="s">
        <v>28</v>
      </c>
      <c r="G722" t="s">
        <v>24</v>
      </c>
      <c r="H722">
        <v>45</v>
      </c>
      <c r="I722" s="1">
        <v>42026</v>
      </c>
      <c r="J722" s="9">
        <f>DAY(TBL_Employees[[#This Row],[Hire Date]])</f>
        <v>22</v>
      </c>
      <c r="K722" s="9">
        <f>MONTH(TBL_Employees[[#This Row],[Hire Date]])</f>
        <v>1</v>
      </c>
      <c r="L722" s="9" t="str">
        <f>_xlfn.SWITCH(TBL_Employees[[#This Row],[Month]],1,"JAN",2,"FEB",3,"MAR",4,"APR",5,"MAY",6,"JUN",7,"JUL",8,"AUG",9,"SEP",10,"OCT",11,"NOV",12,"DES")</f>
        <v>JAN</v>
      </c>
      <c r="M722" s="11">
        <f>YEAR(TBL_Employees[[#This Row],[Hire Date]])</f>
        <v>2015</v>
      </c>
      <c r="N722" s="2">
        <v>101288</v>
      </c>
      <c r="O722" s="2" t="str">
        <f>_xlfn.SWITCH(TRUE(),TBL_Employees[[#This Row],[Annual Salary]]&gt;140000,"HIGH INCOME",AND(TBL_Employees[[#This Row],[Annual Salary]]&gt;=70000,TBL_Employees[[#This Row],[Annual Salary]]&lt;=140000),"MIDDLE INCOME",TBL_Employees[[#This Row],[Annual Salary]]&lt;70000,"LOW INCOME")</f>
        <v>MIDDLE INCOME</v>
      </c>
      <c r="P722" s="3">
        <v>0.1</v>
      </c>
      <c r="Q722" s="13">
        <f>TBL_Employees[[#This Row],[Bonus %]]*TBL_Employees[[#This Row],[Annual Salary]]</f>
        <v>10128.800000000001</v>
      </c>
      <c r="R722" t="s">
        <v>19</v>
      </c>
      <c r="S722" t="s">
        <v>39</v>
      </c>
      <c r="T722" s="1" t="s">
        <v>21</v>
      </c>
      <c r="U722" s="1" t="str">
        <f>IF(TBL_Employees[[#This Row],[Exit Date]]="","Employed","Resign")</f>
        <v>Employed</v>
      </c>
    </row>
    <row r="723" spans="1:21" x14ac:dyDescent="0.25">
      <c r="A723" t="s">
        <v>1886</v>
      </c>
      <c r="B723" t="s">
        <v>1887</v>
      </c>
      <c r="C723" t="s">
        <v>38</v>
      </c>
      <c r="D723" t="s">
        <v>27</v>
      </c>
      <c r="E723" t="s">
        <v>36</v>
      </c>
      <c r="F723" t="s">
        <v>17</v>
      </c>
      <c r="G723" t="s">
        <v>47</v>
      </c>
      <c r="H723">
        <v>37</v>
      </c>
      <c r="I723" s="1">
        <v>42487</v>
      </c>
      <c r="J723" s="9">
        <f>DAY(TBL_Employees[[#This Row],[Hire Date]])</f>
        <v>27</v>
      </c>
      <c r="K723" s="9">
        <f>MONTH(TBL_Employees[[#This Row],[Hire Date]])</f>
        <v>4</v>
      </c>
      <c r="L723" s="9" t="str">
        <f>_xlfn.SWITCH(TBL_Employees[[#This Row],[Month]],1,"JAN",2,"FEB",3,"MAR",4,"APR",5,"MAY",6,"JUN",7,"JUL",8,"AUG",9,"SEP",10,"OCT",11,"NOV",12,"DES")</f>
        <v>APR</v>
      </c>
      <c r="M723" s="11">
        <f>YEAR(TBL_Employees[[#This Row],[Hire Date]])</f>
        <v>2016</v>
      </c>
      <c r="N723" s="2">
        <v>91400</v>
      </c>
      <c r="O723" s="2" t="str">
        <f>_xlfn.SWITCH(TRUE(),TBL_Employees[[#This Row],[Annual Salary]]&gt;140000,"HIGH INCOME",AND(TBL_Employees[[#This Row],[Annual Salary]]&gt;=70000,TBL_Employees[[#This Row],[Annual Salary]]&lt;=140000),"MIDDLE INCOME",TBL_Employees[[#This Row],[Annual Salary]]&lt;70000,"LOW INCOME")</f>
        <v>MIDDLE INCOME</v>
      </c>
      <c r="P723" s="3">
        <v>0</v>
      </c>
      <c r="Q723" s="13">
        <f>TBL_Employees[[#This Row],[Bonus %]]*TBL_Employees[[#This Row],[Annual Salary]]</f>
        <v>0</v>
      </c>
      <c r="R723" t="s">
        <v>19</v>
      </c>
      <c r="S723" t="s">
        <v>20</v>
      </c>
      <c r="T723" s="1" t="s">
        <v>21</v>
      </c>
      <c r="U723" s="1" t="str">
        <f>IF(TBL_Employees[[#This Row],[Exit Date]]="","Employed","Resign")</f>
        <v>Employed</v>
      </c>
    </row>
    <row r="724" spans="1:21" x14ac:dyDescent="0.25">
      <c r="A724" t="s">
        <v>213</v>
      </c>
      <c r="B724" t="s">
        <v>1893</v>
      </c>
      <c r="C724" t="s">
        <v>91</v>
      </c>
      <c r="D724" t="s">
        <v>27</v>
      </c>
      <c r="E724" t="s">
        <v>44</v>
      </c>
      <c r="F724" t="s">
        <v>28</v>
      </c>
      <c r="G724" t="s">
        <v>24</v>
      </c>
      <c r="H724">
        <v>34</v>
      </c>
      <c r="I724" s="1">
        <v>43728</v>
      </c>
      <c r="J724" s="9">
        <f>DAY(TBL_Employees[[#This Row],[Hire Date]])</f>
        <v>20</v>
      </c>
      <c r="K724" s="9">
        <f>MONTH(TBL_Employees[[#This Row],[Hire Date]])</f>
        <v>9</v>
      </c>
      <c r="L724" s="9" t="str">
        <f>_xlfn.SWITCH(TBL_Employees[[#This Row],[Month]],1,"JAN",2,"FEB",3,"MAR",4,"APR",5,"MAY",6,"JUN",7,"JUL",8,"AUG",9,"SEP",10,"OCT",11,"NOV",12,"DES")</f>
        <v>SEP</v>
      </c>
      <c r="M724" s="11">
        <f>YEAR(TBL_Employees[[#This Row],[Hire Date]])</f>
        <v>2019</v>
      </c>
      <c r="N724" s="2">
        <v>94735</v>
      </c>
      <c r="O724" s="2" t="str">
        <f>_xlfn.SWITCH(TRUE(),TBL_Employees[[#This Row],[Annual Salary]]&gt;140000,"HIGH INCOME",AND(TBL_Employees[[#This Row],[Annual Salary]]&gt;=70000,TBL_Employees[[#This Row],[Annual Salary]]&lt;=140000),"MIDDLE INCOME",TBL_Employees[[#This Row],[Annual Salary]]&lt;70000,"LOW INCOME")</f>
        <v>MIDDLE INCOME</v>
      </c>
      <c r="P724" s="3">
        <v>0</v>
      </c>
      <c r="Q724" s="13">
        <f>TBL_Employees[[#This Row],[Bonus %]]*TBL_Employees[[#This Row],[Annual Salary]]</f>
        <v>0</v>
      </c>
      <c r="R724" t="s">
        <v>33</v>
      </c>
      <c r="S724" t="s">
        <v>60</v>
      </c>
      <c r="T724" s="1" t="s">
        <v>21</v>
      </c>
      <c r="U724" s="1" t="str">
        <f>IF(TBL_Employees[[#This Row],[Exit Date]]="","Employed","Resign")</f>
        <v>Employed</v>
      </c>
    </row>
    <row r="725" spans="1:21" x14ac:dyDescent="0.25">
      <c r="A725" t="s">
        <v>1901</v>
      </c>
      <c r="B725" t="s">
        <v>1902</v>
      </c>
      <c r="C725" t="s">
        <v>61</v>
      </c>
      <c r="D725" t="s">
        <v>27</v>
      </c>
      <c r="E725" t="s">
        <v>44</v>
      </c>
      <c r="F725" t="s">
        <v>28</v>
      </c>
      <c r="G725" t="s">
        <v>51</v>
      </c>
      <c r="H725">
        <v>33</v>
      </c>
      <c r="I725" s="1">
        <v>41267</v>
      </c>
      <c r="J725" s="9">
        <f>DAY(TBL_Employees[[#This Row],[Hire Date]])</f>
        <v>24</v>
      </c>
      <c r="K725" s="9">
        <f>MONTH(TBL_Employees[[#This Row],[Hire Date]])</f>
        <v>12</v>
      </c>
      <c r="L725" s="9" t="str">
        <f>_xlfn.SWITCH(TBL_Employees[[#This Row],[Month]],1,"JAN",2,"FEB",3,"MAR",4,"APR",5,"MAY",6,"JUN",7,"JUL",8,"AUG",9,"SEP",10,"OCT",11,"NOV",12,"DES")</f>
        <v>DES</v>
      </c>
      <c r="M725" s="11">
        <f>YEAR(TBL_Employees[[#This Row],[Hire Date]])</f>
        <v>2012</v>
      </c>
      <c r="N725" s="2">
        <v>132544</v>
      </c>
      <c r="O725" s="2" t="str">
        <f>_xlfn.SWITCH(TRUE(),TBL_Employees[[#This Row],[Annual Salary]]&gt;140000,"HIGH INCOME",AND(TBL_Employees[[#This Row],[Annual Salary]]&gt;=70000,TBL_Employees[[#This Row],[Annual Salary]]&lt;=140000),"MIDDLE INCOME",TBL_Employees[[#This Row],[Annual Salary]]&lt;70000,"LOW INCOME")</f>
        <v>MIDDLE INCOME</v>
      </c>
      <c r="P725" s="3">
        <v>0.1</v>
      </c>
      <c r="Q725" s="13">
        <f>TBL_Employees[[#This Row],[Bonus %]]*TBL_Employees[[#This Row],[Annual Salary]]</f>
        <v>13254.400000000001</v>
      </c>
      <c r="R725" t="s">
        <v>52</v>
      </c>
      <c r="S725" t="s">
        <v>66</v>
      </c>
      <c r="T725" s="1" t="s">
        <v>21</v>
      </c>
      <c r="U725" s="1" t="str">
        <f>IF(TBL_Employees[[#This Row],[Exit Date]]="","Employed","Resign")</f>
        <v>Employed</v>
      </c>
    </row>
    <row r="726" spans="1:21" x14ac:dyDescent="0.25">
      <c r="A726" t="s">
        <v>204</v>
      </c>
      <c r="B726" t="s">
        <v>1905</v>
      </c>
      <c r="C726" t="s">
        <v>56</v>
      </c>
      <c r="D726" t="s">
        <v>27</v>
      </c>
      <c r="E726" t="s">
        <v>44</v>
      </c>
      <c r="F726" t="s">
        <v>17</v>
      </c>
      <c r="G726" t="s">
        <v>24</v>
      </c>
      <c r="H726">
        <v>36</v>
      </c>
      <c r="I726" s="1">
        <v>41972</v>
      </c>
      <c r="J726" s="9">
        <f>DAY(TBL_Employees[[#This Row],[Hire Date]])</f>
        <v>29</v>
      </c>
      <c r="K726" s="9">
        <f>MONTH(TBL_Employees[[#This Row],[Hire Date]])</f>
        <v>11</v>
      </c>
      <c r="L726" s="9" t="str">
        <f>_xlfn.SWITCH(TBL_Employees[[#This Row],[Month]],1,"JAN",2,"FEB",3,"MAR",4,"APR",5,"MAY",6,"JUN",7,"JUL",8,"AUG",9,"SEP",10,"OCT",11,"NOV",12,"DES")</f>
        <v>NOV</v>
      </c>
      <c r="M726" s="11">
        <f>YEAR(TBL_Employees[[#This Row],[Hire Date]])</f>
        <v>2014</v>
      </c>
      <c r="N726" s="2">
        <v>88730</v>
      </c>
      <c r="O726" s="2" t="str">
        <f>_xlfn.SWITCH(TRUE(),TBL_Employees[[#This Row],[Annual Salary]]&gt;140000,"HIGH INCOME",AND(TBL_Employees[[#This Row],[Annual Salary]]&gt;=70000,TBL_Employees[[#This Row],[Annual Salary]]&lt;=140000),"MIDDLE INCOME",TBL_Employees[[#This Row],[Annual Salary]]&lt;70000,"LOW INCOME")</f>
        <v>MIDDLE INCOME</v>
      </c>
      <c r="P726" s="3">
        <v>0.08</v>
      </c>
      <c r="Q726" s="13">
        <f>TBL_Employees[[#This Row],[Bonus %]]*TBL_Employees[[#This Row],[Annual Salary]]</f>
        <v>7098.4000000000005</v>
      </c>
      <c r="R726" t="s">
        <v>33</v>
      </c>
      <c r="S726" t="s">
        <v>80</v>
      </c>
      <c r="T726" s="1" t="s">
        <v>21</v>
      </c>
      <c r="U726" s="1" t="str">
        <f>IF(TBL_Employees[[#This Row],[Exit Date]]="","Employed","Resign")</f>
        <v>Employed</v>
      </c>
    </row>
    <row r="727" spans="1:21" x14ac:dyDescent="0.25">
      <c r="A727" t="s">
        <v>1910</v>
      </c>
      <c r="B727" t="s">
        <v>1911</v>
      </c>
      <c r="C727" t="s">
        <v>61</v>
      </c>
      <c r="D727" t="s">
        <v>27</v>
      </c>
      <c r="E727" t="s">
        <v>36</v>
      </c>
      <c r="F727" t="s">
        <v>17</v>
      </c>
      <c r="G727" t="s">
        <v>24</v>
      </c>
      <c r="H727">
        <v>53</v>
      </c>
      <c r="I727" s="1">
        <v>35532</v>
      </c>
      <c r="J727" s="9">
        <f>DAY(TBL_Employees[[#This Row],[Hire Date]])</f>
        <v>12</v>
      </c>
      <c r="K727" s="9">
        <f>MONTH(TBL_Employees[[#This Row],[Hire Date]])</f>
        <v>4</v>
      </c>
      <c r="L727" s="9" t="str">
        <f>_xlfn.SWITCH(TBL_Employees[[#This Row],[Month]],1,"JAN",2,"FEB",3,"MAR",4,"APR",5,"MAY",6,"JUN",7,"JUL",8,"AUG",9,"SEP",10,"OCT",11,"NOV",12,"DES")</f>
        <v>APR</v>
      </c>
      <c r="M727" s="11">
        <f>YEAR(TBL_Employees[[#This Row],[Hire Date]])</f>
        <v>1997</v>
      </c>
      <c r="N727" s="2">
        <v>154388</v>
      </c>
      <c r="O727" s="2" t="str">
        <f>_xlfn.SWITCH(TRUE(),TBL_Employees[[#This Row],[Annual Salary]]&gt;140000,"HIGH INCOME",AND(TBL_Employees[[#This Row],[Annual Salary]]&gt;=70000,TBL_Employees[[#This Row],[Annual Salary]]&lt;=140000),"MIDDLE INCOME",TBL_Employees[[#This Row],[Annual Salary]]&lt;70000,"LOW INCOME")</f>
        <v>HIGH INCOME</v>
      </c>
      <c r="P727" s="3">
        <v>0.1</v>
      </c>
      <c r="Q727" s="13">
        <f>TBL_Employees[[#This Row],[Bonus %]]*TBL_Employees[[#This Row],[Annual Salary]]</f>
        <v>15438.800000000001</v>
      </c>
      <c r="R727" t="s">
        <v>19</v>
      </c>
      <c r="S727" t="s">
        <v>63</v>
      </c>
      <c r="T727" s="1" t="s">
        <v>21</v>
      </c>
      <c r="U727" s="1" t="str">
        <f>IF(TBL_Employees[[#This Row],[Exit Date]]="","Employed","Resign")</f>
        <v>Employed</v>
      </c>
    </row>
    <row r="728" spans="1:21" x14ac:dyDescent="0.25">
      <c r="A728" t="s">
        <v>1913</v>
      </c>
      <c r="B728" t="s">
        <v>1914</v>
      </c>
      <c r="C728" t="s">
        <v>88</v>
      </c>
      <c r="D728" t="s">
        <v>27</v>
      </c>
      <c r="E728" t="s">
        <v>44</v>
      </c>
      <c r="F728" t="s">
        <v>28</v>
      </c>
      <c r="G728" t="s">
        <v>51</v>
      </c>
      <c r="H728">
        <v>55</v>
      </c>
      <c r="I728" s="1">
        <v>34290</v>
      </c>
      <c r="J728" s="9">
        <f>DAY(TBL_Employees[[#This Row],[Hire Date]])</f>
        <v>17</v>
      </c>
      <c r="K728" s="9">
        <f>MONTH(TBL_Employees[[#This Row],[Hire Date]])</f>
        <v>11</v>
      </c>
      <c r="L728" s="9" t="str">
        <f>_xlfn.SWITCH(TBL_Employees[[#This Row],[Month]],1,"JAN",2,"FEB",3,"MAR",4,"APR",5,"MAY",6,"JUN",7,"JUL",8,"AUG",9,"SEP",10,"OCT",11,"NOV",12,"DES")</f>
        <v>NOV</v>
      </c>
      <c r="M728" s="11">
        <f>YEAR(TBL_Employees[[#This Row],[Hire Date]])</f>
        <v>1993</v>
      </c>
      <c r="N728" s="2">
        <v>80170</v>
      </c>
      <c r="O728" s="2" t="str">
        <f>_xlfn.SWITCH(TRUE(),TBL_Employees[[#This Row],[Annual Salary]]&gt;140000,"HIGH INCOME",AND(TBL_Employees[[#This Row],[Annual Salary]]&gt;=70000,TBL_Employees[[#This Row],[Annual Salary]]&lt;=140000),"MIDDLE INCOME",TBL_Employees[[#This Row],[Annual Salary]]&lt;70000,"LOW INCOME")</f>
        <v>MIDDLE INCOME</v>
      </c>
      <c r="P728" s="3">
        <v>0</v>
      </c>
      <c r="Q728" s="13">
        <f>TBL_Employees[[#This Row],[Bonus %]]*TBL_Employees[[#This Row],[Annual Salary]]</f>
        <v>0</v>
      </c>
      <c r="R728" t="s">
        <v>19</v>
      </c>
      <c r="S728" t="s">
        <v>45</v>
      </c>
      <c r="T728" s="1" t="s">
        <v>21</v>
      </c>
      <c r="U728" s="1" t="str">
        <f>IF(TBL_Employees[[#This Row],[Exit Date]]="","Employed","Resign")</f>
        <v>Employed</v>
      </c>
    </row>
    <row r="729" spans="1:21" x14ac:dyDescent="0.25">
      <c r="A729" t="s">
        <v>260</v>
      </c>
      <c r="B729" t="s">
        <v>1920</v>
      </c>
      <c r="C729" t="s">
        <v>71</v>
      </c>
      <c r="D729" t="s">
        <v>27</v>
      </c>
      <c r="E729" t="s">
        <v>44</v>
      </c>
      <c r="F729" t="s">
        <v>17</v>
      </c>
      <c r="G729" t="s">
        <v>51</v>
      </c>
      <c r="H729">
        <v>36</v>
      </c>
      <c r="I729" s="1">
        <v>42677</v>
      </c>
      <c r="J729" s="9">
        <f>DAY(TBL_Employees[[#This Row],[Hire Date]])</f>
        <v>3</v>
      </c>
      <c r="K729" s="9">
        <f>MONTH(TBL_Employees[[#This Row],[Hire Date]])</f>
        <v>11</v>
      </c>
      <c r="L729" s="9" t="str">
        <f>_xlfn.SWITCH(TBL_Employees[[#This Row],[Month]],1,"JAN",2,"FEB",3,"MAR",4,"APR",5,"MAY",6,"JUN",7,"JUL",8,"AUG",9,"SEP",10,"OCT",11,"NOV",12,"DES")</f>
        <v>NOV</v>
      </c>
      <c r="M729" s="11">
        <f>YEAR(TBL_Employees[[#This Row],[Hire Date]])</f>
        <v>2016</v>
      </c>
      <c r="N729" s="2">
        <v>94618</v>
      </c>
      <c r="O729" s="2" t="str">
        <f>_xlfn.SWITCH(TRUE(),TBL_Employees[[#This Row],[Annual Salary]]&gt;140000,"HIGH INCOME",AND(TBL_Employees[[#This Row],[Annual Salary]]&gt;=70000,TBL_Employees[[#This Row],[Annual Salary]]&lt;=140000),"MIDDLE INCOME",TBL_Employees[[#This Row],[Annual Salary]]&lt;70000,"LOW INCOME")</f>
        <v>MIDDLE INCOME</v>
      </c>
      <c r="P729" s="3">
        <v>0</v>
      </c>
      <c r="Q729" s="13">
        <f>TBL_Employees[[#This Row],[Bonus %]]*TBL_Employees[[#This Row],[Annual Salary]]</f>
        <v>0</v>
      </c>
      <c r="R729" t="s">
        <v>19</v>
      </c>
      <c r="S729" t="s">
        <v>29</v>
      </c>
      <c r="T729" s="1" t="s">
        <v>21</v>
      </c>
      <c r="U729" s="1" t="str">
        <f>IF(TBL_Employees[[#This Row],[Exit Date]]="","Employed","Resign")</f>
        <v>Employed</v>
      </c>
    </row>
    <row r="730" spans="1:21" x14ac:dyDescent="0.25">
      <c r="A730" t="s">
        <v>1927</v>
      </c>
      <c r="B730" t="s">
        <v>1928</v>
      </c>
      <c r="C730" t="s">
        <v>76</v>
      </c>
      <c r="D730" t="s">
        <v>27</v>
      </c>
      <c r="E730" t="s">
        <v>44</v>
      </c>
      <c r="F730" t="s">
        <v>28</v>
      </c>
      <c r="G730" t="s">
        <v>51</v>
      </c>
      <c r="H730">
        <v>29</v>
      </c>
      <c r="I730" s="1">
        <v>42509</v>
      </c>
      <c r="J730" s="9">
        <f>DAY(TBL_Employees[[#This Row],[Hire Date]])</f>
        <v>19</v>
      </c>
      <c r="K730" s="9">
        <f>MONTH(TBL_Employees[[#This Row],[Hire Date]])</f>
        <v>5</v>
      </c>
      <c r="L730" s="9" t="str">
        <f>_xlfn.SWITCH(TBL_Employees[[#This Row],[Month]],1,"JAN",2,"FEB",3,"MAR",4,"APR",5,"MAY",6,"JUN",7,"JUL",8,"AUG",9,"SEP",10,"OCT",11,"NOV",12,"DES")</f>
        <v>MAY</v>
      </c>
      <c r="M730" s="11">
        <f>YEAR(TBL_Employees[[#This Row],[Hire Date]])</f>
        <v>2016</v>
      </c>
      <c r="N730" s="2">
        <v>52693</v>
      </c>
      <c r="O730" s="2" t="str">
        <f>_xlfn.SWITCH(TRUE(),TBL_Employees[[#This Row],[Annual Salary]]&gt;140000,"HIGH INCOME",AND(TBL_Employees[[#This Row],[Annual Salary]]&gt;=70000,TBL_Employees[[#This Row],[Annual Salary]]&lt;=140000),"MIDDLE INCOME",TBL_Employees[[#This Row],[Annual Salary]]&lt;70000,"LOW INCOME")</f>
        <v>LOW INCOME</v>
      </c>
      <c r="P730" s="3">
        <v>0</v>
      </c>
      <c r="Q730" s="13">
        <f>TBL_Employees[[#This Row],[Bonus %]]*TBL_Employees[[#This Row],[Annual Salary]]</f>
        <v>0</v>
      </c>
      <c r="R730" t="s">
        <v>52</v>
      </c>
      <c r="S730" t="s">
        <v>66</v>
      </c>
      <c r="T730" s="1" t="s">
        <v>21</v>
      </c>
      <c r="U730" s="1" t="str">
        <f>IF(TBL_Employees[[#This Row],[Exit Date]]="","Employed","Resign")</f>
        <v>Employed</v>
      </c>
    </row>
    <row r="731" spans="1:21" x14ac:dyDescent="0.25">
      <c r="A731" t="s">
        <v>1929</v>
      </c>
      <c r="B731" t="s">
        <v>1930</v>
      </c>
      <c r="C731" t="s">
        <v>89</v>
      </c>
      <c r="D731" t="s">
        <v>27</v>
      </c>
      <c r="E731" t="s">
        <v>16</v>
      </c>
      <c r="F731" t="s">
        <v>17</v>
      </c>
      <c r="G731" t="s">
        <v>18</v>
      </c>
      <c r="H731">
        <v>58</v>
      </c>
      <c r="I731" s="1">
        <v>42486</v>
      </c>
      <c r="J731" s="9">
        <f>DAY(TBL_Employees[[#This Row],[Hire Date]])</f>
        <v>26</v>
      </c>
      <c r="K731" s="9">
        <f>MONTH(TBL_Employees[[#This Row],[Hire Date]])</f>
        <v>4</v>
      </c>
      <c r="L731" s="9" t="str">
        <f>_xlfn.SWITCH(TBL_Employees[[#This Row],[Month]],1,"JAN",2,"FEB",3,"MAR",4,"APR",5,"MAY",6,"JUN",7,"JUL",8,"AUG",9,"SEP",10,"OCT",11,"NOV",12,"DES")</f>
        <v>APR</v>
      </c>
      <c r="M731" s="11">
        <f>YEAR(TBL_Employees[[#This Row],[Hire Date]])</f>
        <v>2016</v>
      </c>
      <c r="N731" s="2">
        <v>72045</v>
      </c>
      <c r="O731" s="2" t="str">
        <f>_xlfn.SWITCH(TRUE(),TBL_Employees[[#This Row],[Annual Salary]]&gt;140000,"HIGH INCOME",AND(TBL_Employees[[#This Row],[Annual Salary]]&gt;=70000,TBL_Employees[[#This Row],[Annual Salary]]&lt;=140000),"MIDDLE INCOME",TBL_Employees[[#This Row],[Annual Salary]]&lt;70000,"LOW INCOME")</f>
        <v>MIDDLE INCOME</v>
      </c>
      <c r="P731" s="3">
        <v>0</v>
      </c>
      <c r="Q731" s="13">
        <f>TBL_Employees[[#This Row],[Bonus %]]*TBL_Employees[[#This Row],[Annual Salary]]</f>
        <v>0</v>
      </c>
      <c r="R731" t="s">
        <v>19</v>
      </c>
      <c r="S731" t="s">
        <v>39</v>
      </c>
      <c r="T731" s="1" t="s">
        <v>21</v>
      </c>
      <c r="U731" s="1" t="str">
        <f>IF(TBL_Employees[[#This Row],[Exit Date]]="","Employed","Resign")</f>
        <v>Employed</v>
      </c>
    </row>
    <row r="732" spans="1:21" x14ac:dyDescent="0.25">
      <c r="A732" t="s">
        <v>1935</v>
      </c>
      <c r="B732" t="s">
        <v>1936</v>
      </c>
      <c r="C732" t="s">
        <v>71</v>
      </c>
      <c r="D732" t="s">
        <v>27</v>
      </c>
      <c r="E732" t="s">
        <v>16</v>
      </c>
      <c r="F732" t="s">
        <v>28</v>
      </c>
      <c r="G732" t="s">
        <v>18</v>
      </c>
      <c r="H732">
        <v>61</v>
      </c>
      <c r="I732" s="1">
        <v>42437</v>
      </c>
      <c r="J732" s="9">
        <f>DAY(TBL_Employees[[#This Row],[Hire Date]])</f>
        <v>8</v>
      </c>
      <c r="K732" s="9">
        <f>MONTH(TBL_Employees[[#This Row],[Hire Date]])</f>
        <v>3</v>
      </c>
      <c r="L732" s="9" t="str">
        <f>_xlfn.SWITCH(TBL_Employees[[#This Row],[Month]],1,"JAN",2,"FEB",3,"MAR",4,"APR",5,"MAY",6,"JUN",7,"JUL",8,"AUG",9,"SEP",10,"OCT",11,"NOV",12,"DES")</f>
        <v>MAR</v>
      </c>
      <c r="M732" s="11">
        <f>YEAR(TBL_Employees[[#This Row],[Hire Date]])</f>
        <v>2016</v>
      </c>
      <c r="N732" s="2">
        <v>96566</v>
      </c>
      <c r="O732" s="2" t="str">
        <f>_xlfn.SWITCH(TRUE(),TBL_Employees[[#This Row],[Annual Salary]]&gt;140000,"HIGH INCOME",AND(TBL_Employees[[#This Row],[Annual Salary]]&gt;=70000,TBL_Employees[[#This Row],[Annual Salary]]&lt;=140000),"MIDDLE INCOME",TBL_Employees[[#This Row],[Annual Salary]]&lt;70000,"LOW INCOME")</f>
        <v>MIDDLE INCOME</v>
      </c>
      <c r="P732" s="3">
        <v>0</v>
      </c>
      <c r="Q732" s="13">
        <f>TBL_Employees[[#This Row],[Bonus %]]*TBL_Employees[[#This Row],[Annual Salary]]</f>
        <v>0</v>
      </c>
      <c r="R732" t="s">
        <v>19</v>
      </c>
      <c r="S732" t="s">
        <v>29</v>
      </c>
      <c r="T732" s="1" t="s">
        <v>21</v>
      </c>
      <c r="U732" s="1" t="str">
        <f>IF(TBL_Employees[[#This Row],[Exit Date]]="","Employed","Resign")</f>
        <v>Employed</v>
      </c>
    </row>
    <row r="733" spans="1:21" x14ac:dyDescent="0.25">
      <c r="A733" t="s">
        <v>197</v>
      </c>
      <c r="B733" t="s">
        <v>1937</v>
      </c>
      <c r="C733" t="s">
        <v>76</v>
      </c>
      <c r="D733" t="s">
        <v>27</v>
      </c>
      <c r="E733" t="s">
        <v>16</v>
      </c>
      <c r="F733" t="s">
        <v>28</v>
      </c>
      <c r="G733" t="s">
        <v>51</v>
      </c>
      <c r="H733">
        <v>45</v>
      </c>
      <c r="I733" s="1">
        <v>37126</v>
      </c>
      <c r="J733" s="9">
        <f>DAY(TBL_Employees[[#This Row],[Hire Date]])</f>
        <v>23</v>
      </c>
      <c r="K733" s="9">
        <f>MONTH(TBL_Employees[[#This Row],[Hire Date]])</f>
        <v>8</v>
      </c>
      <c r="L733" s="9" t="str">
        <f>_xlfn.SWITCH(TBL_Employees[[#This Row],[Month]],1,"JAN",2,"FEB",3,"MAR",4,"APR",5,"MAY",6,"JUN",7,"JUL",8,"AUG",9,"SEP",10,"OCT",11,"NOV",12,"DES")</f>
        <v>AUG</v>
      </c>
      <c r="M733" s="11">
        <f>YEAR(TBL_Employees[[#This Row],[Hire Date]])</f>
        <v>2001</v>
      </c>
      <c r="N733" s="2">
        <v>54994</v>
      </c>
      <c r="O733" s="2" t="str">
        <f>_xlfn.SWITCH(TRUE(),TBL_Employees[[#This Row],[Annual Salary]]&gt;140000,"HIGH INCOME",AND(TBL_Employees[[#This Row],[Annual Salary]]&gt;=70000,TBL_Employees[[#This Row],[Annual Salary]]&lt;=140000),"MIDDLE INCOME",TBL_Employees[[#This Row],[Annual Salary]]&lt;70000,"LOW INCOME")</f>
        <v>LOW INCOME</v>
      </c>
      <c r="P733" s="3">
        <v>0</v>
      </c>
      <c r="Q733" s="13">
        <f>TBL_Employees[[#This Row],[Bonus %]]*TBL_Employees[[#This Row],[Annual Salary]]</f>
        <v>0</v>
      </c>
      <c r="R733" t="s">
        <v>19</v>
      </c>
      <c r="S733" t="s">
        <v>29</v>
      </c>
      <c r="T733" s="1" t="s">
        <v>21</v>
      </c>
      <c r="U733" s="1" t="str">
        <f>IF(TBL_Employees[[#This Row],[Exit Date]]="","Employed","Resign")</f>
        <v>Employed</v>
      </c>
    </row>
    <row r="734" spans="1:21" x14ac:dyDescent="0.25">
      <c r="A734" t="s">
        <v>1938</v>
      </c>
      <c r="B734" t="s">
        <v>1939</v>
      </c>
      <c r="C734" t="s">
        <v>89</v>
      </c>
      <c r="D734" t="s">
        <v>27</v>
      </c>
      <c r="E734" t="s">
        <v>32</v>
      </c>
      <c r="F734" t="s">
        <v>17</v>
      </c>
      <c r="G734" t="s">
        <v>18</v>
      </c>
      <c r="H734">
        <v>40</v>
      </c>
      <c r="I734" s="1">
        <v>40944</v>
      </c>
      <c r="J734" s="9">
        <f>DAY(TBL_Employees[[#This Row],[Hire Date]])</f>
        <v>5</v>
      </c>
      <c r="K734" s="9">
        <f>MONTH(TBL_Employees[[#This Row],[Hire Date]])</f>
        <v>2</v>
      </c>
      <c r="L734" s="9" t="str">
        <f>_xlfn.SWITCH(TBL_Employees[[#This Row],[Month]],1,"JAN",2,"FEB",3,"MAR",4,"APR",5,"MAY",6,"JUN",7,"JUL",8,"AUG",9,"SEP",10,"OCT",11,"NOV",12,"DES")</f>
        <v>FEB</v>
      </c>
      <c r="M734" s="11">
        <f>YEAR(TBL_Employees[[#This Row],[Hire Date]])</f>
        <v>2012</v>
      </c>
      <c r="N734" s="2">
        <v>61523</v>
      </c>
      <c r="O734" s="2" t="str">
        <f>_xlfn.SWITCH(TRUE(),TBL_Employees[[#This Row],[Annual Salary]]&gt;140000,"HIGH INCOME",AND(TBL_Employees[[#This Row],[Annual Salary]]&gt;=70000,TBL_Employees[[#This Row],[Annual Salary]]&lt;=140000),"MIDDLE INCOME",TBL_Employees[[#This Row],[Annual Salary]]&lt;70000,"LOW INCOME")</f>
        <v>LOW INCOME</v>
      </c>
      <c r="P734" s="3">
        <v>0</v>
      </c>
      <c r="Q734" s="13">
        <f>TBL_Employees[[#This Row],[Bonus %]]*TBL_Employees[[#This Row],[Annual Salary]]</f>
        <v>0</v>
      </c>
      <c r="R734" t="s">
        <v>19</v>
      </c>
      <c r="S734" t="s">
        <v>29</v>
      </c>
      <c r="T734" s="1" t="s">
        <v>21</v>
      </c>
      <c r="U734" s="1" t="str">
        <f>IF(TBL_Employees[[#This Row],[Exit Date]]="","Employed","Resign")</f>
        <v>Employed</v>
      </c>
    </row>
    <row r="735" spans="1:21" x14ac:dyDescent="0.25">
      <c r="A735" t="s">
        <v>153</v>
      </c>
      <c r="B735" t="s">
        <v>1947</v>
      </c>
      <c r="C735" t="s">
        <v>91</v>
      </c>
      <c r="D735" t="s">
        <v>27</v>
      </c>
      <c r="E735" t="s">
        <v>32</v>
      </c>
      <c r="F735" t="s">
        <v>28</v>
      </c>
      <c r="G735" t="s">
        <v>51</v>
      </c>
      <c r="H735">
        <v>48</v>
      </c>
      <c r="I735" s="1">
        <v>39635</v>
      </c>
      <c r="J735" s="9">
        <f>DAY(TBL_Employees[[#This Row],[Hire Date]])</f>
        <v>6</v>
      </c>
      <c r="K735" s="9">
        <f>MONTH(TBL_Employees[[#This Row],[Hire Date]])</f>
        <v>7</v>
      </c>
      <c r="L735" s="9" t="str">
        <f>_xlfn.SWITCH(TBL_Employees[[#This Row],[Month]],1,"JAN",2,"FEB",3,"MAR",4,"APR",5,"MAY",6,"JUN",7,"JUL",8,"AUG",9,"SEP",10,"OCT",11,"NOV",12,"DES")</f>
        <v>JUL</v>
      </c>
      <c r="M735" s="11">
        <f>YEAR(TBL_Employees[[#This Row],[Hire Date]])</f>
        <v>2008</v>
      </c>
      <c r="N735" s="2">
        <v>94815</v>
      </c>
      <c r="O735" s="2" t="str">
        <f>_xlfn.SWITCH(TRUE(),TBL_Employees[[#This Row],[Annual Salary]]&gt;140000,"HIGH INCOME",AND(TBL_Employees[[#This Row],[Annual Salary]]&gt;=70000,TBL_Employees[[#This Row],[Annual Salary]]&lt;=140000),"MIDDLE INCOME",TBL_Employees[[#This Row],[Annual Salary]]&lt;70000,"LOW INCOME")</f>
        <v>MIDDLE INCOME</v>
      </c>
      <c r="P735" s="3">
        <v>0</v>
      </c>
      <c r="Q735" s="13">
        <f>TBL_Employees[[#This Row],[Bonus %]]*TBL_Employees[[#This Row],[Annual Salary]]</f>
        <v>0</v>
      </c>
      <c r="R735" t="s">
        <v>19</v>
      </c>
      <c r="S735" t="s">
        <v>20</v>
      </c>
      <c r="T735" s="1" t="s">
        <v>21</v>
      </c>
      <c r="U735" s="1" t="str">
        <f>IF(TBL_Employees[[#This Row],[Exit Date]]="","Employed","Resign")</f>
        <v>Employed</v>
      </c>
    </row>
    <row r="736" spans="1:21" x14ac:dyDescent="0.25">
      <c r="A736" t="s">
        <v>463</v>
      </c>
      <c r="B736" t="s">
        <v>1951</v>
      </c>
      <c r="C736" t="s">
        <v>14</v>
      </c>
      <c r="D736" t="s">
        <v>27</v>
      </c>
      <c r="E736" t="s">
        <v>44</v>
      </c>
      <c r="F736" t="s">
        <v>17</v>
      </c>
      <c r="G736" t="s">
        <v>24</v>
      </c>
      <c r="H736">
        <v>57</v>
      </c>
      <c r="I736" s="1">
        <v>42685</v>
      </c>
      <c r="J736" s="9">
        <f>DAY(TBL_Employees[[#This Row],[Hire Date]])</f>
        <v>11</v>
      </c>
      <c r="K736" s="9">
        <f>MONTH(TBL_Employees[[#This Row],[Hire Date]])</f>
        <v>11</v>
      </c>
      <c r="L736" s="9" t="str">
        <f>_xlfn.SWITCH(TBL_Employees[[#This Row],[Month]],1,"JAN",2,"FEB",3,"MAR",4,"APR",5,"MAY",6,"JUN",7,"JUL",8,"AUG",9,"SEP",10,"OCT",11,"NOV",12,"DES")</f>
        <v>NOV</v>
      </c>
      <c r="M736" s="11">
        <f>YEAR(TBL_Employees[[#This Row],[Hire Date]])</f>
        <v>2016</v>
      </c>
      <c r="N736" s="2">
        <v>246589</v>
      </c>
      <c r="O736" s="2" t="str">
        <f>_xlfn.SWITCH(TRUE(),TBL_Employees[[#This Row],[Annual Salary]]&gt;140000,"HIGH INCOME",AND(TBL_Employees[[#This Row],[Annual Salary]]&gt;=70000,TBL_Employees[[#This Row],[Annual Salary]]&lt;=140000),"MIDDLE INCOME",TBL_Employees[[#This Row],[Annual Salary]]&lt;70000,"LOW INCOME")</f>
        <v>HIGH INCOME</v>
      </c>
      <c r="P736" s="3">
        <v>0.33</v>
      </c>
      <c r="Q736" s="13">
        <f>TBL_Employees[[#This Row],[Bonus %]]*TBL_Employees[[#This Row],[Annual Salary]]</f>
        <v>81374.37000000001</v>
      </c>
      <c r="R736" t="s">
        <v>19</v>
      </c>
      <c r="S736" t="s">
        <v>39</v>
      </c>
      <c r="T736" s="1">
        <v>42820</v>
      </c>
      <c r="U736" s="1" t="str">
        <f>IF(TBL_Employees[[#This Row],[Exit Date]]="","Employed","Resign")</f>
        <v>Resign</v>
      </c>
    </row>
    <row r="737" spans="1:21" x14ac:dyDescent="0.25">
      <c r="A737" t="s">
        <v>1956</v>
      </c>
      <c r="B737" t="s">
        <v>1957</v>
      </c>
      <c r="C737" t="s">
        <v>61</v>
      </c>
      <c r="D737" t="s">
        <v>27</v>
      </c>
      <c r="E737" t="s">
        <v>16</v>
      </c>
      <c r="F737" t="s">
        <v>17</v>
      </c>
      <c r="G737" t="s">
        <v>18</v>
      </c>
      <c r="H737">
        <v>46</v>
      </c>
      <c r="I737" s="1">
        <v>37265</v>
      </c>
      <c r="J737" s="9">
        <f>DAY(TBL_Employees[[#This Row],[Hire Date]])</f>
        <v>9</v>
      </c>
      <c r="K737" s="9">
        <f>MONTH(TBL_Employees[[#This Row],[Hire Date]])</f>
        <v>1</v>
      </c>
      <c r="L737" s="9" t="str">
        <f>_xlfn.SWITCH(TBL_Employees[[#This Row],[Month]],1,"JAN",2,"FEB",3,"MAR",4,"APR",5,"MAY",6,"JUN",7,"JUL",8,"AUG",9,"SEP",10,"OCT",11,"NOV",12,"DES")</f>
        <v>JAN</v>
      </c>
      <c r="M737" s="11">
        <f>YEAR(TBL_Employees[[#This Row],[Hire Date]])</f>
        <v>2002</v>
      </c>
      <c r="N737" s="2">
        <v>148035</v>
      </c>
      <c r="O737" s="2" t="str">
        <f>_xlfn.SWITCH(TRUE(),TBL_Employees[[#This Row],[Annual Salary]]&gt;140000,"HIGH INCOME",AND(TBL_Employees[[#This Row],[Annual Salary]]&gt;=70000,TBL_Employees[[#This Row],[Annual Salary]]&lt;=140000),"MIDDLE INCOME",TBL_Employees[[#This Row],[Annual Salary]]&lt;70000,"LOW INCOME")</f>
        <v>HIGH INCOME</v>
      </c>
      <c r="P737" s="3">
        <v>0.14000000000000001</v>
      </c>
      <c r="Q737" s="13">
        <f>TBL_Employees[[#This Row],[Bonus %]]*TBL_Employees[[#This Row],[Annual Salary]]</f>
        <v>20724.900000000001</v>
      </c>
      <c r="R737" t="s">
        <v>19</v>
      </c>
      <c r="S737" t="s">
        <v>39</v>
      </c>
      <c r="T737" s="1" t="s">
        <v>21</v>
      </c>
      <c r="U737" s="1" t="str">
        <f>IF(TBL_Employees[[#This Row],[Exit Date]]="","Employed","Resign")</f>
        <v>Employed</v>
      </c>
    </row>
    <row r="738" spans="1:21" x14ac:dyDescent="0.25">
      <c r="A738" t="s">
        <v>313</v>
      </c>
      <c r="B738" t="s">
        <v>1965</v>
      </c>
      <c r="C738" t="s">
        <v>61</v>
      </c>
      <c r="D738" t="s">
        <v>27</v>
      </c>
      <c r="E738" t="s">
        <v>16</v>
      </c>
      <c r="F738" t="s">
        <v>28</v>
      </c>
      <c r="G738" t="s">
        <v>24</v>
      </c>
      <c r="H738">
        <v>37</v>
      </c>
      <c r="I738" s="1">
        <v>40511</v>
      </c>
      <c r="J738" s="9">
        <f>DAY(TBL_Employees[[#This Row],[Hire Date]])</f>
        <v>29</v>
      </c>
      <c r="K738" s="9">
        <f>MONTH(TBL_Employees[[#This Row],[Hire Date]])</f>
        <v>11</v>
      </c>
      <c r="L738" s="9" t="str">
        <f>_xlfn.SWITCH(TBL_Employees[[#This Row],[Month]],1,"JAN",2,"FEB",3,"MAR",4,"APR",5,"MAY",6,"JUN",7,"JUL",8,"AUG",9,"SEP",10,"OCT",11,"NOV",12,"DES")</f>
        <v>NOV</v>
      </c>
      <c r="M738" s="11">
        <f>YEAR(TBL_Employees[[#This Row],[Hire Date]])</f>
        <v>2010</v>
      </c>
      <c r="N738" s="2">
        <v>146961</v>
      </c>
      <c r="O738" s="2" t="str">
        <f>_xlfn.SWITCH(TRUE(),TBL_Employees[[#This Row],[Annual Salary]]&gt;140000,"HIGH INCOME",AND(TBL_Employees[[#This Row],[Annual Salary]]&gt;=70000,TBL_Employees[[#This Row],[Annual Salary]]&lt;=140000),"MIDDLE INCOME",TBL_Employees[[#This Row],[Annual Salary]]&lt;70000,"LOW INCOME")</f>
        <v>HIGH INCOME</v>
      </c>
      <c r="P738" s="3">
        <v>0.11</v>
      </c>
      <c r="Q738" s="13">
        <f>TBL_Employees[[#This Row],[Bonus %]]*TBL_Employees[[#This Row],[Annual Salary]]</f>
        <v>16165.710000000001</v>
      </c>
      <c r="R738" t="s">
        <v>19</v>
      </c>
      <c r="S738" t="s">
        <v>29</v>
      </c>
      <c r="T738" s="1" t="s">
        <v>21</v>
      </c>
      <c r="U738" s="1" t="str">
        <f>IF(TBL_Employees[[#This Row],[Exit Date]]="","Employed","Resign")</f>
        <v>Employed</v>
      </c>
    </row>
    <row r="739" spans="1:21" x14ac:dyDescent="0.25">
      <c r="A739" t="s">
        <v>1117</v>
      </c>
      <c r="B739" t="s">
        <v>1968</v>
      </c>
      <c r="C739" t="s">
        <v>55</v>
      </c>
      <c r="D739" t="s">
        <v>27</v>
      </c>
      <c r="E739" t="s">
        <v>36</v>
      </c>
      <c r="F739" t="s">
        <v>28</v>
      </c>
      <c r="G739" t="s">
        <v>18</v>
      </c>
      <c r="H739">
        <v>30</v>
      </c>
      <c r="I739" s="1">
        <v>42169</v>
      </c>
      <c r="J739" s="9">
        <f>DAY(TBL_Employees[[#This Row],[Hire Date]])</f>
        <v>14</v>
      </c>
      <c r="K739" s="9">
        <f>MONTH(TBL_Employees[[#This Row],[Hire Date]])</f>
        <v>6</v>
      </c>
      <c r="L739" s="9" t="str">
        <f>_xlfn.SWITCH(TBL_Employees[[#This Row],[Month]],1,"JAN",2,"FEB",3,"MAR",4,"APR",5,"MAY",6,"JUN",7,"JUL",8,"AUG",9,"SEP",10,"OCT",11,"NOV",12,"DES")</f>
        <v>JUN</v>
      </c>
      <c r="M739" s="11">
        <f>YEAR(TBL_Employees[[#This Row],[Hire Date]])</f>
        <v>2015</v>
      </c>
      <c r="N739" s="2">
        <v>67489</v>
      </c>
      <c r="O739" s="2" t="str">
        <f>_xlfn.SWITCH(TRUE(),TBL_Employees[[#This Row],[Annual Salary]]&gt;140000,"HIGH INCOME",AND(TBL_Employees[[#This Row],[Annual Salary]]&gt;=70000,TBL_Employees[[#This Row],[Annual Salary]]&lt;=140000),"MIDDLE INCOME",TBL_Employees[[#This Row],[Annual Salary]]&lt;70000,"LOW INCOME")</f>
        <v>LOW INCOME</v>
      </c>
      <c r="P739" s="3">
        <v>0</v>
      </c>
      <c r="Q739" s="13">
        <f>TBL_Employees[[#This Row],[Bonus %]]*TBL_Employees[[#This Row],[Annual Salary]]</f>
        <v>0</v>
      </c>
      <c r="R739" t="s">
        <v>19</v>
      </c>
      <c r="S739" t="s">
        <v>20</v>
      </c>
      <c r="T739" s="1" t="s">
        <v>21</v>
      </c>
      <c r="U739" s="1" t="str">
        <f>IF(TBL_Employees[[#This Row],[Exit Date]]="","Employed","Resign")</f>
        <v>Employed</v>
      </c>
    </row>
    <row r="740" spans="1:21" x14ac:dyDescent="0.25">
      <c r="A740" t="s">
        <v>1969</v>
      </c>
      <c r="B740" t="s">
        <v>1970</v>
      </c>
      <c r="C740" t="s">
        <v>40</v>
      </c>
      <c r="D740" t="s">
        <v>27</v>
      </c>
      <c r="E740" t="s">
        <v>36</v>
      </c>
      <c r="F740" t="s">
        <v>17</v>
      </c>
      <c r="G740" t="s">
        <v>18</v>
      </c>
      <c r="H740">
        <v>46</v>
      </c>
      <c r="I740" s="1">
        <v>43379</v>
      </c>
      <c r="J740" s="9">
        <f>DAY(TBL_Employees[[#This Row],[Hire Date]])</f>
        <v>6</v>
      </c>
      <c r="K740" s="9">
        <f>MONTH(TBL_Employees[[#This Row],[Hire Date]])</f>
        <v>10</v>
      </c>
      <c r="L740" s="9" t="str">
        <f>_xlfn.SWITCH(TBL_Employees[[#This Row],[Month]],1,"JAN",2,"FEB",3,"MAR",4,"APR",5,"MAY",6,"JUN",7,"JUL",8,"AUG",9,"SEP",10,"OCT",11,"NOV",12,"DES")</f>
        <v>OCT</v>
      </c>
      <c r="M740" s="11">
        <f>YEAR(TBL_Employees[[#This Row],[Hire Date]])</f>
        <v>2018</v>
      </c>
      <c r="N740" s="2">
        <v>166259</v>
      </c>
      <c r="O740" s="2" t="str">
        <f>_xlfn.SWITCH(TRUE(),TBL_Employees[[#This Row],[Annual Salary]]&gt;140000,"HIGH INCOME",AND(TBL_Employees[[#This Row],[Annual Salary]]&gt;=70000,TBL_Employees[[#This Row],[Annual Salary]]&lt;=140000),"MIDDLE INCOME",TBL_Employees[[#This Row],[Annual Salary]]&lt;70000,"LOW INCOME")</f>
        <v>HIGH INCOME</v>
      </c>
      <c r="P740" s="3">
        <v>0.17</v>
      </c>
      <c r="Q740" s="13">
        <f>TBL_Employees[[#This Row],[Bonus %]]*TBL_Employees[[#This Row],[Annual Salary]]</f>
        <v>28264.030000000002</v>
      </c>
      <c r="R740" t="s">
        <v>19</v>
      </c>
      <c r="S740" t="s">
        <v>20</v>
      </c>
      <c r="T740" s="1" t="s">
        <v>21</v>
      </c>
      <c r="U740" s="1" t="str">
        <f>IF(TBL_Employees[[#This Row],[Exit Date]]="","Employed","Resign")</f>
        <v>Employed</v>
      </c>
    </row>
    <row r="741" spans="1:21" x14ac:dyDescent="0.25">
      <c r="A741" t="s">
        <v>1971</v>
      </c>
      <c r="B741" t="s">
        <v>1972</v>
      </c>
      <c r="C741" t="s">
        <v>76</v>
      </c>
      <c r="D741" t="s">
        <v>27</v>
      </c>
      <c r="E741" t="s">
        <v>32</v>
      </c>
      <c r="F741" t="s">
        <v>17</v>
      </c>
      <c r="G741" t="s">
        <v>24</v>
      </c>
      <c r="H741">
        <v>55</v>
      </c>
      <c r="I741" s="1">
        <v>39820</v>
      </c>
      <c r="J741" s="9">
        <f>DAY(TBL_Employees[[#This Row],[Hire Date]])</f>
        <v>7</v>
      </c>
      <c r="K741" s="9">
        <f>MONTH(TBL_Employees[[#This Row],[Hire Date]])</f>
        <v>1</v>
      </c>
      <c r="L741" s="9" t="str">
        <f>_xlfn.SWITCH(TBL_Employees[[#This Row],[Month]],1,"JAN",2,"FEB",3,"MAR",4,"APR",5,"MAY",6,"JUN",7,"JUL",8,"AUG",9,"SEP",10,"OCT",11,"NOV",12,"DES")</f>
        <v>JAN</v>
      </c>
      <c r="M741" s="11">
        <f>YEAR(TBL_Employees[[#This Row],[Hire Date]])</f>
        <v>2009</v>
      </c>
      <c r="N741" s="2">
        <v>47032</v>
      </c>
      <c r="O741" s="2" t="str">
        <f>_xlfn.SWITCH(TRUE(),TBL_Employees[[#This Row],[Annual Salary]]&gt;140000,"HIGH INCOME",AND(TBL_Employees[[#This Row],[Annual Salary]]&gt;=70000,TBL_Employees[[#This Row],[Annual Salary]]&lt;=140000),"MIDDLE INCOME",TBL_Employees[[#This Row],[Annual Salary]]&lt;70000,"LOW INCOME")</f>
        <v>LOW INCOME</v>
      </c>
      <c r="P741" s="3">
        <v>0</v>
      </c>
      <c r="Q741" s="13">
        <f>TBL_Employees[[#This Row],[Bonus %]]*TBL_Employees[[#This Row],[Annual Salary]]</f>
        <v>0</v>
      </c>
      <c r="R741" t="s">
        <v>19</v>
      </c>
      <c r="S741" t="s">
        <v>29</v>
      </c>
      <c r="T741" s="1" t="s">
        <v>21</v>
      </c>
      <c r="U741" s="1" t="str">
        <f>IF(TBL_Employees[[#This Row],[Exit Date]]="","Employed","Resign")</f>
        <v>Employed</v>
      </c>
    </row>
    <row r="742" spans="1:21" x14ac:dyDescent="0.25">
      <c r="A742" t="s">
        <v>432</v>
      </c>
      <c r="B742" t="s">
        <v>433</v>
      </c>
      <c r="C742" t="s">
        <v>14</v>
      </c>
      <c r="D742" t="s">
        <v>43</v>
      </c>
      <c r="E742" t="s">
        <v>16</v>
      </c>
      <c r="F742" t="s">
        <v>17</v>
      </c>
      <c r="G742" t="s">
        <v>24</v>
      </c>
      <c r="H742">
        <v>41</v>
      </c>
      <c r="I742" s="1">
        <v>41346</v>
      </c>
      <c r="J742" s="9">
        <f>DAY(TBL_Employees[[#This Row],[Hire Date]])</f>
        <v>13</v>
      </c>
      <c r="K742" s="9">
        <f>MONTH(TBL_Employees[[#This Row],[Hire Date]])</f>
        <v>3</v>
      </c>
      <c r="L742" s="9" t="str">
        <f>_xlfn.SWITCH(TBL_Employees[[#This Row],[Month]],1,"JAN",2,"FEB",3,"MAR",4,"APR",5,"MAY",6,"JUN",7,"JUL",8,"AUG",9,"SEP",10,"OCT",11,"NOV",12,"DES")</f>
        <v>MAR</v>
      </c>
      <c r="M742" s="11">
        <f>YEAR(TBL_Employees[[#This Row],[Hire Date]])</f>
        <v>2013</v>
      </c>
      <c r="N742" s="2">
        <v>249270</v>
      </c>
      <c r="O742" s="2" t="str">
        <f>_xlfn.SWITCH(TRUE(),TBL_Employees[[#This Row],[Annual Salary]]&gt;140000,"HIGH INCOME",AND(TBL_Employees[[#This Row],[Annual Salary]]&gt;=70000,TBL_Employees[[#This Row],[Annual Salary]]&lt;=140000),"MIDDLE INCOME",TBL_Employees[[#This Row],[Annual Salary]]&lt;70000,"LOW INCOME")</f>
        <v>HIGH INCOME</v>
      </c>
      <c r="P742" s="3">
        <v>0.3</v>
      </c>
      <c r="Q742" s="13">
        <f>TBL_Employees[[#This Row],[Bonus %]]*TBL_Employees[[#This Row],[Annual Salary]]</f>
        <v>74781</v>
      </c>
      <c r="R742" t="s">
        <v>19</v>
      </c>
      <c r="S742" t="s">
        <v>63</v>
      </c>
      <c r="T742" s="1" t="s">
        <v>21</v>
      </c>
      <c r="U742" s="1" t="str">
        <f>IF(TBL_Employees[[#This Row],[Exit Date]]="","Employed","Resign")</f>
        <v>Employed</v>
      </c>
    </row>
    <row r="743" spans="1:21" x14ac:dyDescent="0.25">
      <c r="A743" t="s">
        <v>436</v>
      </c>
      <c r="B743" t="s">
        <v>437</v>
      </c>
      <c r="C743" t="s">
        <v>61</v>
      </c>
      <c r="D743" t="s">
        <v>43</v>
      </c>
      <c r="E743" t="s">
        <v>44</v>
      </c>
      <c r="F743" t="s">
        <v>17</v>
      </c>
      <c r="G743" t="s">
        <v>51</v>
      </c>
      <c r="H743">
        <v>64</v>
      </c>
      <c r="I743" s="1">
        <v>37956</v>
      </c>
      <c r="J743" s="9">
        <f>DAY(TBL_Employees[[#This Row],[Hire Date]])</f>
        <v>1</v>
      </c>
      <c r="K743" s="9">
        <f>MONTH(TBL_Employees[[#This Row],[Hire Date]])</f>
        <v>12</v>
      </c>
      <c r="L743" s="9" t="str">
        <f>_xlfn.SWITCH(TBL_Employees[[#This Row],[Month]],1,"JAN",2,"FEB",3,"MAR",4,"APR",5,"MAY",6,"JUN",7,"JUL",8,"AUG",9,"SEP",10,"OCT",11,"NOV",12,"DES")</f>
        <v>DES</v>
      </c>
      <c r="M743" s="11">
        <f>YEAR(TBL_Employees[[#This Row],[Hire Date]])</f>
        <v>2003</v>
      </c>
      <c r="N743" s="2">
        <v>154828</v>
      </c>
      <c r="O743" s="2" t="str">
        <f>_xlfn.SWITCH(TRUE(),TBL_Employees[[#This Row],[Annual Salary]]&gt;140000,"HIGH INCOME",AND(TBL_Employees[[#This Row],[Annual Salary]]&gt;=70000,TBL_Employees[[#This Row],[Annual Salary]]&lt;=140000),"MIDDLE INCOME",TBL_Employees[[#This Row],[Annual Salary]]&lt;70000,"LOW INCOME")</f>
        <v>HIGH INCOME</v>
      </c>
      <c r="P743" s="3">
        <v>0.13</v>
      </c>
      <c r="Q743" s="13">
        <f>TBL_Employees[[#This Row],[Bonus %]]*TBL_Employees[[#This Row],[Annual Salary]]</f>
        <v>20127.64</v>
      </c>
      <c r="R743" t="s">
        <v>19</v>
      </c>
      <c r="S743" t="s">
        <v>63</v>
      </c>
      <c r="T743" s="1" t="s">
        <v>21</v>
      </c>
      <c r="U743" s="1" t="str">
        <f>IF(TBL_Employees[[#This Row],[Exit Date]]="","Employed","Resign")</f>
        <v>Employed</v>
      </c>
    </row>
    <row r="744" spans="1:21" x14ac:dyDescent="0.25">
      <c r="A744" t="s">
        <v>467</v>
      </c>
      <c r="B744" t="s">
        <v>468</v>
      </c>
      <c r="C744" t="s">
        <v>14</v>
      </c>
      <c r="D744" t="s">
        <v>43</v>
      </c>
      <c r="E744" t="s">
        <v>16</v>
      </c>
      <c r="F744" t="s">
        <v>28</v>
      </c>
      <c r="G744" t="s">
        <v>18</v>
      </c>
      <c r="H744">
        <v>27</v>
      </c>
      <c r="I744" s="1">
        <v>43758</v>
      </c>
      <c r="J744" s="9">
        <f>DAY(TBL_Employees[[#This Row],[Hire Date]])</f>
        <v>20</v>
      </c>
      <c r="K744" s="9">
        <f>MONTH(TBL_Employees[[#This Row],[Hire Date]])</f>
        <v>10</v>
      </c>
      <c r="L744" s="9" t="str">
        <f>_xlfn.SWITCH(TBL_Employees[[#This Row],[Month]],1,"JAN",2,"FEB",3,"MAR",4,"APR",5,"MAY",6,"JUN",7,"JUL",8,"AUG",9,"SEP",10,"OCT",11,"NOV",12,"DES")</f>
        <v>OCT</v>
      </c>
      <c r="M744" s="11">
        <f>YEAR(TBL_Employees[[#This Row],[Hire Date]])</f>
        <v>2019</v>
      </c>
      <c r="N744" s="2">
        <v>256420</v>
      </c>
      <c r="O744" s="2" t="str">
        <f>_xlfn.SWITCH(TRUE(),TBL_Employees[[#This Row],[Annual Salary]]&gt;140000,"HIGH INCOME",AND(TBL_Employees[[#This Row],[Annual Salary]]&gt;=70000,TBL_Employees[[#This Row],[Annual Salary]]&lt;=140000),"MIDDLE INCOME",TBL_Employees[[#This Row],[Annual Salary]]&lt;70000,"LOW INCOME")</f>
        <v>HIGH INCOME</v>
      </c>
      <c r="P744" s="3">
        <v>0.3</v>
      </c>
      <c r="Q744" s="13">
        <f>TBL_Employees[[#This Row],[Bonus %]]*TBL_Employees[[#This Row],[Annual Salary]]</f>
        <v>76926</v>
      </c>
      <c r="R744" t="s">
        <v>19</v>
      </c>
      <c r="S744" t="s">
        <v>39</v>
      </c>
      <c r="T744" s="1" t="s">
        <v>21</v>
      </c>
      <c r="U744" s="1" t="str">
        <f>IF(TBL_Employees[[#This Row],[Exit Date]]="","Employed","Resign")</f>
        <v>Employed</v>
      </c>
    </row>
    <row r="745" spans="1:21" x14ac:dyDescent="0.25">
      <c r="A745" t="s">
        <v>342</v>
      </c>
      <c r="B745" t="s">
        <v>473</v>
      </c>
      <c r="C745" t="s">
        <v>62</v>
      </c>
      <c r="D745" t="s">
        <v>43</v>
      </c>
      <c r="E745" t="s">
        <v>44</v>
      </c>
      <c r="F745" t="s">
        <v>17</v>
      </c>
      <c r="G745" t="s">
        <v>18</v>
      </c>
      <c r="H745">
        <v>53</v>
      </c>
      <c r="I745" s="1">
        <v>41601</v>
      </c>
      <c r="J745" s="9">
        <f>DAY(TBL_Employees[[#This Row],[Hire Date]])</f>
        <v>23</v>
      </c>
      <c r="K745" s="9">
        <f>MONTH(TBL_Employees[[#This Row],[Hire Date]])</f>
        <v>11</v>
      </c>
      <c r="L745" s="9" t="str">
        <f>_xlfn.SWITCH(TBL_Employees[[#This Row],[Month]],1,"JAN",2,"FEB",3,"MAR",4,"APR",5,"MAY",6,"JUN",7,"JUL",8,"AUG",9,"SEP",10,"OCT",11,"NOV",12,"DES")</f>
        <v>NOV</v>
      </c>
      <c r="M745" s="11">
        <f>YEAR(TBL_Employees[[#This Row],[Hire Date]])</f>
        <v>2013</v>
      </c>
      <c r="N745" s="2">
        <v>113135</v>
      </c>
      <c r="O745" s="2" t="str">
        <f>_xlfn.SWITCH(TRUE(),TBL_Employees[[#This Row],[Annual Salary]]&gt;140000,"HIGH INCOME",AND(TBL_Employees[[#This Row],[Annual Salary]]&gt;=70000,TBL_Employees[[#This Row],[Annual Salary]]&lt;=140000),"MIDDLE INCOME",TBL_Employees[[#This Row],[Annual Salary]]&lt;70000,"LOW INCOME")</f>
        <v>MIDDLE INCOME</v>
      </c>
      <c r="P745" s="3">
        <v>0.05</v>
      </c>
      <c r="Q745" s="13">
        <f>TBL_Employees[[#This Row],[Bonus %]]*TBL_Employees[[#This Row],[Annual Salary]]</f>
        <v>5656.75</v>
      </c>
      <c r="R745" t="s">
        <v>19</v>
      </c>
      <c r="S745" t="s">
        <v>25</v>
      </c>
      <c r="T745" s="1" t="s">
        <v>21</v>
      </c>
      <c r="U745" s="1" t="str">
        <f>IF(TBL_Employees[[#This Row],[Exit Date]]="","Employed","Resign")</f>
        <v>Employed</v>
      </c>
    </row>
    <row r="746" spans="1:21" x14ac:dyDescent="0.25">
      <c r="A746" t="s">
        <v>477</v>
      </c>
      <c r="B746" t="s">
        <v>478</v>
      </c>
      <c r="C746" t="s">
        <v>61</v>
      </c>
      <c r="D746" t="s">
        <v>43</v>
      </c>
      <c r="E746" t="s">
        <v>16</v>
      </c>
      <c r="F746" t="s">
        <v>17</v>
      </c>
      <c r="G746" t="s">
        <v>18</v>
      </c>
      <c r="H746">
        <v>29</v>
      </c>
      <c r="I746" s="1">
        <v>43609</v>
      </c>
      <c r="J746" s="9">
        <f>DAY(TBL_Employees[[#This Row],[Hire Date]])</f>
        <v>24</v>
      </c>
      <c r="K746" s="9">
        <f>MONTH(TBL_Employees[[#This Row],[Hire Date]])</f>
        <v>5</v>
      </c>
      <c r="L746" s="9" t="str">
        <f>_xlfn.SWITCH(TBL_Employees[[#This Row],[Month]],1,"JAN",2,"FEB",3,"MAR",4,"APR",5,"MAY",6,"JUN",7,"JUL",8,"AUG",9,"SEP",10,"OCT",11,"NOV",12,"DES")</f>
        <v>MAY</v>
      </c>
      <c r="M746" s="11">
        <f>YEAR(TBL_Employees[[#This Row],[Hire Date]])</f>
        <v>2019</v>
      </c>
      <c r="N746" s="2">
        <v>122350</v>
      </c>
      <c r="O746" s="2" t="str">
        <f>_xlfn.SWITCH(TRUE(),TBL_Employees[[#This Row],[Annual Salary]]&gt;140000,"HIGH INCOME",AND(TBL_Employees[[#This Row],[Annual Salary]]&gt;=70000,TBL_Employees[[#This Row],[Annual Salary]]&lt;=140000),"MIDDLE INCOME",TBL_Employees[[#This Row],[Annual Salary]]&lt;70000,"LOW INCOME")</f>
        <v>MIDDLE INCOME</v>
      </c>
      <c r="P746" s="3">
        <v>0.12</v>
      </c>
      <c r="Q746" s="13">
        <f>TBL_Employees[[#This Row],[Bonus %]]*TBL_Employees[[#This Row],[Annual Salary]]</f>
        <v>14682</v>
      </c>
      <c r="R746" t="s">
        <v>19</v>
      </c>
      <c r="S746" t="s">
        <v>39</v>
      </c>
      <c r="T746" s="1" t="s">
        <v>21</v>
      </c>
      <c r="U746" s="1" t="str">
        <f>IF(TBL_Employees[[#This Row],[Exit Date]]="","Employed","Resign")</f>
        <v>Employed</v>
      </c>
    </row>
    <row r="747" spans="1:21" x14ac:dyDescent="0.25">
      <c r="A747" t="s">
        <v>490</v>
      </c>
      <c r="B747" t="s">
        <v>491</v>
      </c>
      <c r="C747" t="s">
        <v>64</v>
      </c>
      <c r="D747" t="s">
        <v>43</v>
      </c>
      <c r="E747" t="s">
        <v>36</v>
      </c>
      <c r="F747" t="s">
        <v>17</v>
      </c>
      <c r="G747" t="s">
        <v>47</v>
      </c>
      <c r="H747">
        <v>27</v>
      </c>
      <c r="I747" s="1">
        <v>44460</v>
      </c>
      <c r="J747" s="9">
        <f>DAY(TBL_Employees[[#This Row],[Hire Date]])</f>
        <v>21</v>
      </c>
      <c r="K747" s="9">
        <f>MONTH(TBL_Employees[[#This Row],[Hire Date]])</f>
        <v>9</v>
      </c>
      <c r="L747" s="9" t="str">
        <f>_xlfn.SWITCH(TBL_Employees[[#This Row],[Month]],1,"JAN",2,"FEB",3,"MAR",4,"APR",5,"MAY",6,"JUN",7,"JUL",8,"AUG",9,"SEP",10,"OCT",11,"NOV",12,"DES")</f>
        <v>SEP</v>
      </c>
      <c r="M747" s="11">
        <f>YEAR(TBL_Employees[[#This Row],[Hire Date]])</f>
        <v>2021</v>
      </c>
      <c r="N747" s="2">
        <v>68728</v>
      </c>
      <c r="O747" s="2" t="str">
        <f>_xlfn.SWITCH(TRUE(),TBL_Employees[[#This Row],[Annual Salary]]&gt;140000,"HIGH INCOME",AND(TBL_Employees[[#This Row],[Annual Salary]]&gt;=70000,TBL_Employees[[#This Row],[Annual Salary]]&lt;=140000),"MIDDLE INCOME",TBL_Employees[[#This Row],[Annual Salary]]&lt;70000,"LOW INCOME")</f>
        <v>LOW INCOME</v>
      </c>
      <c r="P747" s="3">
        <v>0</v>
      </c>
      <c r="Q747" s="13">
        <f>TBL_Employees[[#This Row],[Bonus %]]*TBL_Employees[[#This Row],[Annual Salary]]</f>
        <v>0</v>
      </c>
      <c r="R747" t="s">
        <v>19</v>
      </c>
      <c r="S747" t="s">
        <v>39</v>
      </c>
      <c r="T747" s="1" t="s">
        <v>21</v>
      </c>
      <c r="U747" s="1" t="str">
        <f>IF(TBL_Employees[[#This Row],[Exit Date]]="","Employed","Resign")</f>
        <v>Employed</v>
      </c>
    </row>
    <row r="748" spans="1:21" x14ac:dyDescent="0.25">
      <c r="A748" t="s">
        <v>494</v>
      </c>
      <c r="B748" t="s">
        <v>495</v>
      </c>
      <c r="C748" t="s">
        <v>64</v>
      </c>
      <c r="D748" t="s">
        <v>43</v>
      </c>
      <c r="E748" t="s">
        <v>36</v>
      </c>
      <c r="F748" t="s">
        <v>28</v>
      </c>
      <c r="G748" t="s">
        <v>51</v>
      </c>
      <c r="H748">
        <v>35</v>
      </c>
      <c r="I748" s="1">
        <v>40678</v>
      </c>
      <c r="J748" s="9">
        <f>DAY(TBL_Employees[[#This Row],[Hire Date]])</f>
        <v>15</v>
      </c>
      <c r="K748" s="9">
        <f>MONTH(TBL_Employees[[#This Row],[Hire Date]])</f>
        <v>5</v>
      </c>
      <c r="L748" s="9" t="str">
        <f>_xlfn.SWITCH(TBL_Employees[[#This Row],[Month]],1,"JAN",2,"FEB",3,"MAR",4,"APR",5,"MAY",6,"JUN",7,"JUL",8,"AUG",9,"SEP",10,"OCT",11,"NOV",12,"DES")</f>
        <v>MAY</v>
      </c>
      <c r="M748" s="11">
        <f>YEAR(TBL_Employees[[#This Row],[Hire Date]])</f>
        <v>2011</v>
      </c>
      <c r="N748" s="2">
        <v>66889</v>
      </c>
      <c r="O748" s="2" t="str">
        <f>_xlfn.SWITCH(TRUE(),TBL_Employees[[#This Row],[Annual Salary]]&gt;140000,"HIGH INCOME",AND(TBL_Employees[[#This Row],[Annual Salary]]&gt;=70000,TBL_Employees[[#This Row],[Annual Salary]]&lt;=140000),"MIDDLE INCOME",TBL_Employees[[#This Row],[Annual Salary]]&lt;70000,"LOW INCOME")</f>
        <v>LOW INCOME</v>
      </c>
      <c r="P748" s="3">
        <v>0</v>
      </c>
      <c r="Q748" s="13">
        <f>TBL_Employees[[#This Row],[Bonus %]]*TBL_Employees[[#This Row],[Annual Salary]]</f>
        <v>0</v>
      </c>
      <c r="R748" t="s">
        <v>19</v>
      </c>
      <c r="S748" t="s">
        <v>29</v>
      </c>
      <c r="T748" s="1" t="s">
        <v>21</v>
      </c>
      <c r="U748" s="1" t="str">
        <f>IF(TBL_Employees[[#This Row],[Exit Date]]="","Employed","Resign")</f>
        <v>Employed</v>
      </c>
    </row>
    <row r="749" spans="1:21" x14ac:dyDescent="0.25">
      <c r="A749" t="s">
        <v>505</v>
      </c>
      <c r="B749" t="s">
        <v>506</v>
      </c>
      <c r="C749" t="s">
        <v>61</v>
      </c>
      <c r="D749" t="s">
        <v>43</v>
      </c>
      <c r="E749" t="s">
        <v>16</v>
      </c>
      <c r="F749" t="s">
        <v>28</v>
      </c>
      <c r="G749" t="s">
        <v>24</v>
      </c>
      <c r="H749">
        <v>45</v>
      </c>
      <c r="I749" s="1">
        <v>44266</v>
      </c>
      <c r="J749" s="9">
        <f>DAY(TBL_Employees[[#This Row],[Hire Date]])</f>
        <v>11</v>
      </c>
      <c r="K749" s="9">
        <f>MONTH(TBL_Employees[[#This Row],[Hire Date]])</f>
        <v>3</v>
      </c>
      <c r="L749" s="9" t="str">
        <f>_xlfn.SWITCH(TBL_Employees[[#This Row],[Month]],1,"JAN",2,"FEB",3,"MAR",4,"APR",5,"MAY",6,"JUN",7,"JUL",8,"AUG",9,"SEP",10,"OCT",11,"NOV",12,"DES")</f>
        <v>MAR</v>
      </c>
      <c r="M749" s="11">
        <f>YEAR(TBL_Employees[[#This Row],[Hire Date]])</f>
        <v>2021</v>
      </c>
      <c r="N749" s="2">
        <v>135062</v>
      </c>
      <c r="O749" s="2" t="str">
        <f>_xlfn.SWITCH(TRUE(),TBL_Employees[[#This Row],[Annual Salary]]&gt;140000,"HIGH INCOME",AND(TBL_Employees[[#This Row],[Annual Salary]]&gt;=70000,TBL_Employees[[#This Row],[Annual Salary]]&lt;=140000),"MIDDLE INCOME",TBL_Employees[[#This Row],[Annual Salary]]&lt;70000,"LOW INCOME")</f>
        <v>MIDDLE INCOME</v>
      </c>
      <c r="P749" s="3">
        <v>0.15</v>
      </c>
      <c r="Q749" s="13">
        <f>TBL_Employees[[#This Row],[Bonus %]]*TBL_Employees[[#This Row],[Annual Salary]]</f>
        <v>20259.3</v>
      </c>
      <c r="R749" t="s">
        <v>33</v>
      </c>
      <c r="S749" t="s">
        <v>34</v>
      </c>
      <c r="T749" s="1" t="s">
        <v>21</v>
      </c>
      <c r="U749" s="1" t="str">
        <f>IF(TBL_Employees[[#This Row],[Exit Date]]="","Employed","Resign")</f>
        <v>Employed</v>
      </c>
    </row>
    <row r="750" spans="1:21" x14ac:dyDescent="0.25">
      <c r="A750" t="s">
        <v>516</v>
      </c>
      <c r="B750" t="s">
        <v>517</v>
      </c>
      <c r="C750" t="s">
        <v>62</v>
      </c>
      <c r="D750" t="s">
        <v>43</v>
      </c>
      <c r="E750" t="s">
        <v>16</v>
      </c>
      <c r="F750" t="s">
        <v>17</v>
      </c>
      <c r="G750" t="s">
        <v>24</v>
      </c>
      <c r="H750">
        <v>30</v>
      </c>
      <c r="I750" s="1">
        <v>42484</v>
      </c>
      <c r="J750" s="9">
        <f>DAY(TBL_Employees[[#This Row],[Hire Date]])</f>
        <v>24</v>
      </c>
      <c r="K750" s="9">
        <f>MONTH(TBL_Employees[[#This Row],[Hire Date]])</f>
        <v>4</v>
      </c>
      <c r="L750" s="9" t="str">
        <f>_xlfn.SWITCH(TBL_Employees[[#This Row],[Month]],1,"JAN",2,"FEB",3,"MAR",4,"APR",5,"MAY",6,"JUN",7,"JUL",8,"AUG",9,"SEP",10,"OCT",11,"NOV",12,"DES")</f>
        <v>APR</v>
      </c>
      <c r="M750" s="11">
        <f>YEAR(TBL_Employees[[#This Row],[Hire Date]])</f>
        <v>2016</v>
      </c>
      <c r="N750" s="2">
        <v>120341</v>
      </c>
      <c r="O750" s="2" t="str">
        <f>_xlfn.SWITCH(TRUE(),TBL_Employees[[#This Row],[Annual Salary]]&gt;140000,"HIGH INCOME",AND(TBL_Employees[[#This Row],[Annual Salary]]&gt;=70000,TBL_Employees[[#This Row],[Annual Salary]]&lt;=140000),"MIDDLE INCOME",TBL_Employees[[#This Row],[Annual Salary]]&lt;70000,"LOW INCOME")</f>
        <v>MIDDLE INCOME</v>
      </c>
      <c r="P750" s="3">
        <v>7.0000000000000007E-2</v>
      </c>
      <c r="Q750" s="13">
        <f>TBL_Employees[[#This Row],[Bonus %]]*TBL_Employees[[#This Row],[Annual Salary]]</f>
        <v>8423.8700000000008</v>
      </c>
      <c r="R750" t="s">
        <v>19</v>
      </c>
      <c r="S750" t="s">
        <v>63</v>
      </c>
      <c r="T750" s="1" t="s">
        <v>21</v>
      </c>
      <c r="U750" s="1" t="str">
        <f>IF(TBL_Employees[[#This Row],[Exit Date]]="","Employed","Resign")</f>
        <v>Employed</v>
      </c>
    </row>
    <row r="751" spans="1:21" x14ac:dyDescent="0.25">
      <c r="A751" t="s">
        <v>182</v>
      </c>
      <c r="B751" t="s">
        <v>528</v>
      </c>
      <c r="C751" t="s">
        <v>14</v>
      </c>
      <c r="D751" t="s">
        <v>43</v>
      </c>
      <c r="E751" t="s">
        <v>16</v>
      </c>
      <c r="F751" t="s">
        <v>28</v>
      </c>
      <c r="G751" t="s">
        <v>51</v>
      </c>
      <c r="H751">
        <v>57</v>
      </c>
      <c r="I751" s="1">
        <v>37828</v>
      </c>
      <c r="J751" s="9">
        <f>DAY(TBL_Employees[[#This Row],[Hire Date]])</f>
        <v>26</v>
      </c>
      <c r="K751" s="9">
        <f>MONTH(TBL_Employees[[#This Row],[Hire Date]])</f>
        <v>7</v>
      </c>
      <c r="L751" s="9" t="str">
        <f>_xlfn.SWITCH(TBL_Employees[[#This Row],[Month]],1,"JAN",2,"FEB",3,"MAR",4,"APR",5,"MAY",6,"JUN",7,"JUL",8,"AUG",9,"SEP",10,"OCT",11,"NOV",12,"DES")</f>
        <v>JUL</v>
      </c>
      <c r="M751" s="11">
        <f>YEAR(TBL_Employees[[#This Row],[Hire Date]])</f>
        <v>2003</v>
      </c>
      <c r="N751" s="2">
        <v>206624</v>
      </c>
      <c r="O751" s="2" t="str">
        <f>_xlfn.SWITCH(TRUE(),TBL_Employees[[#This Row],[Annual Salary]]&gt;140000,"HIGH INCOME",AND(TBL_Employees[[#This Row],[Annual Salary]]&gt;=70000,TBL_Employees[[#This Row],[Annual Salary]]&lt;=140000),"MIDDLE INCOME",TBL_Employees[[#This Row],[Annual Salary]]&lt;70000,"LOW INCOME")</f>
        <v>HIGH INCOME</v>
      </c>
      <c r="P751" s="3">
        <v>0.4</v>
      </c>
      <c r="Q751" s="13">
        <f>TBL_Employees[[#This Row],[Bonus %]]*TBL_Employees[[#This Row],[Annual Salary]]</f>
        <v>82649.600000000006</v>
      </c>
      <c r="R751" t="s">
        <v>52</v>
      </c>
      <c r="S751" t="s">
        <v>53</v>
      </c>
      <c r="T751" s="1" t="s">
        <v>21</v>
      </c>
      <c r="U751" s="1" t="str">
        <f>IF(TBL_Employees[[#This Row],[Exit Date]]="","Employed","Resign")</f>
        <v>Employed</v>
      </c>
    </row>
    <row r="752" spans="1:21" x14ac:dyDescent="0.25">
      <c r="A752" t="s">
        <v>537</v>
      </c>
      <c r="B752" t="s">
        <v>538</v>
      </c>
      <c r="C752" t="s">
        <v>64</v>
      </c>
      <c r="D752" t="s">
        <v>43</v>
      </c>
      <c r="E752" t="s">
        <v>32</v>
      </c>
      <c r="F752" t="s">
        <v>28</v>
      </c>
      <c r="G752" t="s">
        <v>47</v>
      </c>
      <c r="H752">
        <v>41</v>
      </c>
      <c r="I752" s="1">
        <v>42626</v>
      </c>
      <c r="J752" s="9">
        <f>DAY(TBL_Employees[[#This Row],[Hire Date]])</f>
        <v>13</v>
      </c>
      <c r="K752" s="9">
        <f>MONTH(TBL_Employees[[#This Row],[Hire Date]])</f>
        <v>9</v>
      </c>
      <c r="L752" s="9" t="str">
        <f>_xlfn.SWITCH(TBL_Employees[[#This Row],[Month]],1,"JAN",2,"FEB",3,"MAR",4,"APR",5,"MAY",6,"JUN",7,"JUL",8,"AUG",9,"SEP",10,"OCT",11,"NOV",12,"DES")</f>
        <v>SEP</v>
      </c>
      <c r="M752" s="11">
        <f>YEAR(TBL_Employees[[#This Row],[Hire Date]])</f>
        <v>2016</v>
      </c>
      <c r="N752" s="2">
        <v>64847</v>
      </c>
      <c r="O752" s="2" t="str">
        <f>_xlfn.SWITCH(TRUE(),TBL_Employees[[#This Row],[Annual Salary]]&gt;140000,"HIGH INCOME",AND(TBL_Employees[[#This Row],[Annual Salary]]&gt;=70000,TBL_Employees[[#This Row],[Annual Salary]]&lt;=140000),"MIDDLE INCOME",TBL_Employees[[#This Row],[Annual Salary]]&lt;70000,"LOW INCOME")</f>
        <v>LOW INCOME</v>
      </c>
      <c r="P752" s="3">
        <v>0</v>
      </c>
      <c r="Q752" s="13">
        <f>TBL_Employees[[#This Row],[Bonus %]]*TBL_Employees[[#This Row],[Annual Salary]]</f>
        <v>0</v>
      </c>
      <c r="R752" t="s">
        <v>19</v>
      </c>
      <c r="S752" t="s">
        <v>45</v>
      </c>
      <c r="T752" s="1" t="s">
        <v>21</v>
      </c>
      <c r="U752" s="1" t="str">
        <f>IF(TBL_Employees[[#This Row],[Exit Date]]="","Employed","Resign")</f>
        <v>Employed</v>
      </c>
    </row>
    <row r="753" spans="1:21" x14ac:dyDescent="0.25">
      <c r="A753" t="s">
        <v>555</v>
      </c>
      <c r="B753" t="s">
        <v>556</v>
      </c>
      <c r="C753" t="s">
        <v>62</v>
      </c>
      <c r="D753" t="s">
        <v>43</v>
      </c>
      <c r="E753" t="s">
        <v>16</v>
      </c>
      <c r="F753" t="s">
        <v>28</v>
      </c>
      <c r="G753" t="s">
        <v>24</v>
      </c>
      <c r="H753">
        <v>27</v>
      </c>
      <c r="I753" s="1">
        <v>43368</v>
      </c>
      <c r="J753" s="9">
        <f>DAY(TBL_Employees[[#This Row],[Hire Date]])</f>
        <v>25</v>
      </c>
      <c r="K753" s="9">
        <f>MONTH(TBL_Employees[[#This Row],[Hire Date]])</f>
        <v>9</v>
      </c>
      <c r="L753" s="9" t="str">
        <f>_xlfn.SWITCH(TBL_Employees[[#This Row],[Month]],1,"JAN",2,"FEB",3,"MAR",4,"APR",5,"MAY",6,"JUN",7,"JUL",8,"AUG",9,"SEP",10,"OCT",11,"NOV",12,"DES")</f>
        <v>SEP</v>
      </c>
      <c r="M753" s="11">
        <f>YEAR(TBL_Employees[[#This Row],[Hire Date]])</f>
        <v>2018</v>
      </c>
      <c r="N753" s="2">
        <v>114441</v>
      </c>
      <c r="O753" s="2" t="str">
        <f>_xlfn.SWITCH(TRUE(),TBL_Employees[[#This Row],[Annual Salary]]&gt;140000,"HIGH INCOME",AND(TBL_Employees[[#This Row],[Annual Salary]]&gt;=70000,TBL_Employees[[#This Row],[Annual Salary]]&lt;=140000),"MIDDLE INCOME",TBL_Employees[[#This Row],[Annual Salary]]&lt;70000,"LOW INCOME")</f>
        <v>MIDDLE INCOME</v>
      </c>
      <c r="P753" s="3">
        <v>0.1</v>
      </c>
      <c r="Q753" s="13">
        <f>TBL_Employees[[#This Row],[Bonus %]]*TBL_Employees[[#This Row],[Annual Salary]]</f>
        <v>11444.1</v>
      </c>
      <c r="R753" t="s">
        <v>33</v>
      </c>
      <c r="S753" t="s">
        <v>80</v>
      </c>
      <c r="T753" s="1">
        <v>43821</v>
      </c>
      <c r="U753" s="1" t="str">
        <f>IF(TBL_Employees[[#This Row],[Exit Date]]="","Employed","Resign")</f>
        <v>Resign</v>
      </c>
    </row>
    <row r="754" spans="1:21" x14ac:dyDescent="0.25">
      <c r="A754" t="s">
        <v>186</v>
      </c>
      <c r="B754" t="s">
        <v>601</v>
      </c>
      <c r="C754" t="s">
        <v>42</v>
      </c>
      <c r="D754" t="s">
        <v>43</v>
      </c>
      <c r="E754" t="s">
        <v>32</v>
      </c>
      <c r="F754" t="s">
        <v>17</v>
      </c>
      <c r="G754" t="s">
        <v>51</v>
      </c>
      <c r="H754">
        <v>42</v>
      </c>
      <c r="I754" s="1">
        <v>44198</v>
      </c>
      <c r="J754" s="9">
        <f>DAY(TBL_Employees[[#This Row],[Hire Date]])</f>
        <v>2</v>
      </c>
      <c r="K754" s="9">
        <f>MONTH(TBL_Employees[[#This Row],[Hire Date]])</f>
        <v>1</v>
      </c>
      <c r="L754" s="9" t="str">
        <f>_xlfn.SWITCH(TBL_Employees[[#This Row],[Month]],1,"JAN",2,"FEB",3,"MAR",4,"APR",5,"MAY",6,"JUN",7,"JUL",8,"AUG",9,"SEP",10,"OCT",11,"NOV",12,"DES")</f>
        <v>JAN</v>
      </c>
      <c r="M754" s="11">
        <f>YEAR(TBL_Employees[[#This Row],[Hire Date]])</f>
        <v>2021</v>
      </c>
      <c r="N754" s="2">
        <v>94430</v>
      </c>
      <c r="O754" s="2" t="str">
        <f>_xlfn.SWITCH(TRUE(),TBL_Employees[[#This Row],[Annual Salary]]&gt;140000,"HIGH INCOME",AND(TBL_Employees[[#This Row],[Annual Salary]]&gt;=70000,TBL_Employees[[#This Row],[Annual Salary]]&lt;=140000),"MIDDLE INCOME",TBL_Employees[[#This Row],[Annual Salary]]&lt;70000,"LOW INCOME")</f>
        <v>MIDDLE INCOME</v>
      </c>
      <c r="P754" s="3">
        <v>0</v>
      </c>
      <c r="Q754" s="13">
        <f>TBL_Employees[[#This Row],[Bonus %]]*TBL_Employees[[#This Row],[Annual Salary]]</f>
        <v>0</v>
      </c>
      <c r="R754" t="s">
        <v>19</v>
      </c>
      <c r="S754" t="s">
        <v>63</v>
      </c>
      <c r="T754" s="1" t="s">
        <v>21</v>
      </c>
      <c r="U754" s="1" t="str">
        <f>IF(TBL_Employees[[#This Row],[Exit Date]]="","Employed","Resign")</f>
        <v>Employed</v>
      </c>
    </row>
    <row r="755" spans="1:21" x14ac:dyDescent="0.25">
      <c r="A755" t="s">
        <v>609</v>
      </c>
      <c r="B755" t="s">
        <v>92</v>
      </c>
      <c r="C755" t="s">
        <v>62</v>
      </c>
      <c r="D755" t="s">
        <v>43</v>
      </c>
      <c r="E755" t="s">
        <v>36</v>
      </c>
      <c r="F755" t="s">
        <v>17</v>
      </c>
      <c r="G755" t="s">
        <v>18</v>
      </c>
      <c r="H755">
        <v>65</v>
      </c>
      <c r="I755" s="1">
        <v>40793</v>
      </c>
      <c r="J755" s="9">
        <f>DAY(TBL_Employees[[#This Row],[Hire Date]])</f>
        <v>7</v>
      </c>
      <c r="K755" s="9">
        <f>MONTH(TBL_Employees[[#This Row],[Hire Date]])</f>
        <v>9</v>
      </c>
      <c r="L755" s="9" t="str">
        <f>_xlfn.SWITCH(TBL_Employees[[#This Row],[Month]],1,"JAN",2,"FEB",3,"MAR",4,"APR",5,"MAY",6,"JUN",7,"JUL",8,"AUG",9,"SEP",10,"OCT",11,"NOV",12,"DES")</f>
        <v>SEP</v>
      </c>
      <c r="M755" s="11">
        <f>YEAR(TBL_Employees[[#This Row],[Hire Date]])</f>
        <v>2011</v>
      </c>
      <c r="N755" s="2">
        <v>104903</v>
      </c>
      <c r="O755" s="2" t="str">
        <f>_xlfn.SWITCH(TRUE(),TBL_Employees[[#This Row],[Annual Salary]]&gt;140000,"HIGH INCOME",AND(TBL_Employees[[#This Row],[Annual Salary]]&gt;=70000,TBL_Employees[[#This Row],[Annual Salary]]&lt;=140000),"MIDDLE INCOME",TBL_Employees[[#This Row],[Annual Salary]]&lt;70000,"LOW INCOME")</f>
        <v>MIDDLE INCOME</v>
      </c>
      <c r="P755" s="3">
        <v>0.1</v>
      </c>
      <c r="Q755" s="13">
        <f>TBL_Employees[[#This Row],[Bonus %]]*TBL_Employees[[#This Row],[Annual Salary]]</f>
        <v>10490.300000000001</v>
      </c>
      <c r="R755" t="s">
        <v>19</v>
      </c>
      <c r="S755" t="s">
        <v>29</v>
      </c>
      <c r="T755" s="1" t="s">
        <v>21</v>
      </c>
      <c r="U755" s="1" t="str">
        <f>IF(TBL_Employees[[#This Row],[Exit Date]]="","Employed","Resign")</f>
        <v>Employed</v>
      </c>
    </row>
    <row r="756" spans="1:21" x14ac:dyDescent="0.25">
      <c r="A756" t="s">
        <v>613</v>
      </c>
      <c r="B756" t="s">
        <v>614</v>
      </c>
      <c r="C756" t="s">
        <v>42</v>
      </c>
      <c r="D756" t="s">
        <v>43</v>
      </c>
      <c r="E756" t="s">
        <v>32</v>
      </c>
      <c r="F756" t="s">
        <v>17</v>
      </c>
      <c r="G756" t="s">
        <v>24</v>
      </c>
      <c r="H756">
        <v>39</v>
      </c>
      <c r="I756" s="1">
        <v>39391</v>
      </c>
      <c r="J756" s="9">
        <f>DAY(TBL_Employees[[#This Row],[Hire Date]])</f>
        <v>5</v>
      </c>
      <c r="K756" s="9">
        <f>MONTH(TBL_Employees[[#This Row],[Hire Date]])</f>
        <v>11</v>
      </c>
      <c r="L756" s="9" t="str">
        <f>_xlfn.SWITCH(TBL_Employees[[#This Row],[Month]],1,"JAN",2,"FEB",3,"MAR",4,"APR",5,"MAY",6,"JUN",7,"JUL",8,"AUG",9,"SEP",10,"OCT",11,"NOV",12,"DES")</f>
        <v>NOV</v>
      </c>
      <c r="M756" s="11">
        <f>YEAR(TBL_Employees[[#This Row],[Hire Date]])</f>
        <v>2007</v>
      </c>
      <c r="N756" s="2">
        <v>99017</v>
      </c>
      <c r="O756" s="2" t="str">
        <f>_xlfn.SWITCH(TRUE(),TBL_Employees[[#This Row],[Annual Salary]]&gt;140000,"HIGH INCOME",AND(TBL_Employees[[#This Row],[Annual Salary]]&gt;=70000,TBL_Employees[[#This Row],[Annual Salary]]&lt;=140000),"MIDDLE INCOME",TBL_Employees[[#This Row],[Annual Salary]]&lt;70000,"LOW INCOME")</f>
        <v>MIDDLE INCOME</v>
      </c>
      <c r="P756" s="3">
        <v>0</v>
      </c>
      <c r="Q756" s="13">
        <f>TBL_Employees[[#This Row],[Bonus %]]*TBL_Employees[[#This Row],[Annual Salary]]</f>
        <v>0</v>
      </c>
      <c r="R756" t="s">
        <v>33</v>
      </c>
      <c r="S756" t="s">
        <v>60</v>
      </c>
      <c r="T756" s="1" t="s">
        <v>21</v>
      </c>
      <c r="U756" s="1" t="str">
        <f>IF(TBL_Employees[[#This Row],[Exit Date]]="","Employed","Resign")</f>
        <v>Employed</v>
      </c>
    </row>
    <row r="757" spans="1:21" x14ac:dyDescent="0.25">
      <c r="A757" t="s">
        <v>637</v>
      </c>
      <c r="B757" t="s">
        <v>638</v>
      </c>
      <c r="C757" t="s">
        <v>42</v>
      </c>
      <c r="D757" t="s">
        <v>43</v>
      </c>
      <c r="E757" t="s">
        <v>44</v>
      </c>
      <c r="F757" t="s">
        <v>17</v>
      </c>
      <c r="G757" t="s">
        <v>18</v>
      </c>
      <c r="H757">
        <v>35</v>
      </c>
      <c r="I757" s="1">
        <v>43715</v>
      </c>
      <c r="J757" s="9">
        <f>DAY(TBL_Employees[[#This Row],[Hire Date]])</f>
        <v>7</v>
      </c>
      <c r="K757" s="9">
        <f>MONTH(TBL_Employees[[#This Row],[Hire Date]])</f>
        <v>9</v>
      </c>
      <c r="L757" s="9" t="str">
        <f>_xlfn.SWITCH(TBL_Employees[[#This Row],[Month]],1,"JAN",2,"FEB",3,"MAR",4,"APR",5,"MAY",6,"JUN",7,"JUL",8,"AUG",9,"SEP",10,"OCT",11,"NOV",12,"DES")</f>
        <v>SEP</v>
      </c>
      <c r="M757" s="11">
        <f>YEAR(TBL_Employees[[#This Row],[Hire Date]])</f>
        <v>2019</v>
      </c>
      <c r="N757" s="2">
        <v>70992</v>
      </c>
      <c r="O757" s="2" t="str">
        <f>_xlfn.SWITCH(TRUE(),TBL_Employees[[#This Row],[Annual Salary]]&gt;140000,"HIGH INCOME",AND(TBL_Employees[[#This Row],[Annual Salary]]&gt;=70000,TBL_Employees[[#This Row],[Annual Salary]]&lt;=140000),"MIDDLE INCOME",TBL_Employees[[#This Row],[Annual Salary]]&lt;70000,"LOW INCOME")</f>
        <v>MIDDLE INCOME</v>
      </c>
      <c r="P757" s="3">
        <v>0</v>
      </c>
      <c r="Q757" s="13">
        <f>TBL_Employees[[#This Row],[Bonus %]]*TBL_Employees[[#This Row],[Annual Salary]]</f>
        <v>0</v>
      </c>
      <c r="R757" t="s">
        <v>19</v>
      </c>
      <c r="S757" t="s">
        <v>25</v>
      </c>
      <c r="T757" s="1" t="s">
        <v>21</v>
      </c>
      <c r="U757" s="1" t="str">
        <f>IF(TBL_Employees[[#This Row],[Exit Date]]="","Employed","Resign")</f>
        <v>Employed</v>
      </c>
    </row>
    <row r="758" spans="1:21" x14ac:dyDescent="0.25">
      <c r="A758" t="s">
        <v>272</v>
      </c>
      <c r="B758" t="s">
        <v>676</v>
      </c>
      <c r="C758" t="s">
        <v>14</v>
      </c>
      <c r="D758" t="s">
        <v>43</v>
      </c>
      <c r="E758" t="s">
        <v>44</v>
      </c>
      <c r="F758" t="s">
        <v>28</v>
      </c>
      <c r="G758" t="s">
        <v>24</v>
      </c>
      <c r="H758">
        <v>40</v>
      </c>
      <c r="I758" s="1">
        <v>39872</v>
      </c>
      <c r="J758" s="9">
        <f>DAY(TBL_Employees[[#This Row],[Hire Date]])</f>
        <v>28</v>
      </c>
      <c r="K758" s="9">
        <f>MONTH(TBL_Employees[[#This Row],[Hire Date]])</f>
        <v>2</v>
      </c>
      <c r="L758" s="9" t="str">
        <f>_xlfn.SWITCH(TBL_Employees[[#This Row],[Month]],1,"JAN",2,"FEB",3,"MAR",4,"APR",5,"MAY",6,"JUN",7,"JUL",8,"AUG",9,"SEP",10,"OCT",11,"NOV",12,"DES")</f>
        <v>FEB</v>
      </c>
      <c r="M758" s="11">
        <f>YEAR(TBL_Employees[[#This Row],[Hire Date]])</f>
        <v>2009</v>
      </c>
      <c r="N758" s="2">
        <v>242919</v>
      </c>
      <c r="O758" s="2" t="str">
        <f>_xlfn.SWITCH(TRUE(),TBL_Employees[[#This Row],[Annual Salary]]&gt;140000,"HIGH INCOME",AND(TBL_Employees[[#This Row],[Annual Salary]]&gt;=70000,TBL_Employees[[#This Row],[Annual Salary]]&lt;=140000),"MIDDLE INCOME",TBL_Employees[[#This Row],[Annual Salary]]&lt;70000,"LOW INCOME")</f>
        <v>HIGH INCOME</v>
      </c>
      <c r="P758" s="3">
        <v>0.31</v>
      </c>
      <c r="Q758" s="13">
        <f>TBL_Employees[[#This Row],[Bonus %]]*TBL_Employees[[#This Row],[Annual Salary]]</f>
        <v>75304.89</v>
      </c>
      <c r="R758" t="s">
        <v>33</v>
      </c>
      <c r="S758" t="s">
        <v>80</v>
      </c>
      <c r="T758" s="1" t="s">
        <v>21</v>
      </c>
      <c r="U758" s="1" t="str">
        <f>IF(TBL_Employees[[#This Row],[Exit Date]]="","Employed","Resign")</f>
        <v>Employed</v>
      </c>
    </row>
    <row r="759" spans="1:21" x14ac:dyDescent="0.25">
      <c r="A759" t="s">
        <v>691</v>
      </c>
      <c r="B759" t="s">
        <v>692</v>
      </c>
      <c r="C759" t="s">
        <v>62</v>
      </c>
      <c r="D759" t="s">
        <v>43</v>
      </c>
      <c r="E759" t="s">
        <v>36</v>
      </c>
      <c r="F759" t="s">
        <v>17</v>
      </c>
      <c r="G759" t="s">
        <v>18</v>
      </c>
      <c r="H759">
        <v>59</v>
      </c>
      <c r="I759" s="1">
        <v>39197</v>
      </c>
      <c r="J759" s="9">
        <f>DAY(TBL_Employees[[#This Row],[Hire Date]])</f>
        <v>25</v>
      </c>
      <c r="K759" s="9">
        <f>MONTH(TBL_Employees[[#This Row],[Hire Date]])</f>
        <v>4</v>
      </c>
      <c r="L759" s="9" t="str">
        <f>_xlfn.SWITCH(TBL_Employees[[#This Row],[Month]],1,"JAN",2,"FEB",3,"MAR",4,"APR",5,"MAY",6,"JUN",7,"JUL",8,"AUG",9,"SEP",10,"OCT",11,"NOV",12,"DES")</f>
        <v>APR</v>
      </c>
      <c r="M759" s="11">
        <f>YEAR(TBL_Employees[[#This Row],[Hire Date]])</f>
        <v>2007</v>
      </c>
      <c r="N759" s="2">
        <v>129708</v>
      </c>
      <c r="O759" s="2" t="str">
        <f>_xlfn.SWITCH(TRUE(),TBL_Employees[[#This Row],[Annual Salary]]&gt;140000,"HIGH INCOME",AND(TBL_Employees[[#This Row],[Annual Salary]]&gt;=70000,TBL_Employees[[#This Row],[Annual Salary]]&lt;=140000),"MIDDLE INCOME",TBL_Employees[[#This Row],[Annual Salary]]&lt;70000,"LOW INCOME")</f>
        <v>MIDDLE INCOME</v>
      </c>
      <c r="P759" s="3">
        <v>0.05</v>
      </c>
      <c r="Q759" s="13">
        <f>TBL_Employees[[#This Row],[Bonus %]]*TBL_Employees[[#This Row],[Annual Salary]]</f>
        <v>6485.4000000000005</v>
      </c>
      <c r="R759" t="s">
        <v>19</v>
      </c>
      <c r="S759" t="s">
        <v>45</v>
      </c>
      <c r="T759" s="1" t="s">
        <v>21</v>
      </c>
      <c r="U759" s="1" t="str">
        <f>IF(TBL_Employees[[#This Row],[Exit Date]]="","Employed","Resign")</f>
        <v>Employed</v>
      </c>
    </row>
    <row r="760" spans="1:21" x14ac:dyDescent="0.25">
      <c r="A760" t="s">
        <v>693</v>
      </c>
      <c r="B760" t="s">
        <v>694</v>
      </c>
      <c r="C760" t="s">
        <v>62</v>
      </c>
      <c r="D760" t="s">
        <v>43</v>
      </c>
      <c r="E760" t="s">
        <v>16</v>
      </c>
      <c r="F760" t="s">
        <v>28</v>
      </c>
      <c r="G760" t="s">
        <v>24</v>
      </c>
      <c r="H760">
        <v>55</v>
      </c>
      <c r="I760" s="1">
        <v>34595</v>
      </c>
      <c r="J760" s="9">
        <f>DAY(TBL_Employees[[#This Row],[Hire Date]])</f>
        <v>18</v>
      </c>
      <c r="K760" s="9">
        <f>MONTH(TBL_Employees[[#This Row],[Hire Date]])</f>
        <v>9</v>
      </c>
      <c r="L760" s="9" t="str">
        <f>_xlfn.SWITCH(TBL_Employees[[#This Row],[Month]],1,"JAN",2,"FEB",3,"MAR",4,"APR",5,"MAY",6,"JUN",7,"JUL",8,"AUG",9,"SEP",10,"OCT",11,"NOV",12,"DES")</f>
        <v>SEP</v>
      </c>
      <c r="M760" s="11">
        <f>YEAR(TBL_Employees[[#This Row],[Hire Date]])</f>
        <v>1994</v>
      </c>
      <c r="N760" s="2">
        <v>102270</v>
      </c>
      <c r="O760" s="2" t="str">
        <f>_xlfn.SWITCH(TRUE(),TBL_Employees[[#This Row],[Annual Salary]]&gt;140000,"HIGH INCOME",AND(TBL_Employees[[#This Row],[Annual Salary]]&gt;=70000,TBL_Employees[[#This Row],[Annual Salary]]&lt;=140000),"MIDDLE INCOME",TBL_Employees[[#This Row],[Annual Salary]]&lt;70000,"LOW INCOME")</f>
        <v>MIDDLE INCOME</v>
      </c>
      <c r="P760" s="3">
        <v>0.1</v>
      </c>
      <c r="Q760" s="13">
        <f>TBL_Employees[[#This Row],[Bonus %]]*TBL_Employees[[#This Row],[Annual Salary]]</f>
        <v>10227</v>
      </c>
      <c r="R760" t="s">
        <v>19</v>
      </c>
      <c r="S760" t="s">
        <v>20</v>
      </c>
      <c r="T760" s="1" t="s">
        <v>21</v>
      </c>
      <c r="U760" s="1" t="str">
        <f>IF(TBL_Employees[[#This Row],[Exit Date]]="","Employed","Resign")</f>
        <v>Employed</v>
      </c>
    </row>
    <row r="761" spans="1:21" x14ac:dyDescent="0.25">
      <c r="A761" t="s">
        <v>697</v>
      </c>
      <c r="B761" t="s">
        <v>698</v>
      </c>
      <c r="C761" t="s">
        <v>62</v>
      </c>
      <c r="D761" t="s">
        <v>43</v>
      </c>
      <c r="E761" t="s">
        <v>16</v>
      </c>
      <c r="F761" t="s">
        <v>28</v>
      </c>
      <c r="G761" t="s">
        <v>18</v>
      </c>
      <c r="H761">
        <v>51</v>
      </c>
      <c r="I761" s="1">
        <v>44014</v>
      </c>
      <c r="J761" s="9">
        <f>DAY(TBL_Employees[[#This Row],[Hire Date]])</f>
        <v>2</v>
      </c>
      <c r="K761" s="9">
        <f>MONTH(TBL_Employees[[#This Row],[Hire Date]])</f>
        <v>7</v>
      </c>
      <c r="L761" s="9" t="str">
        <f>_xlfn.SWITCH(TBL_Employees[[#This Row],[Month]],1,"JAN",2,"FEB",3,"MAR",4,"APR",5,"MAY",6,"JUN",7,"JUL",8,"AUG",9,"SEP",10,"OCT",11,"NOV",12,"DES")</f>
        <v>JUL</v>
      </c>
      <c r="M761" s="11">
        <f>YEAR(TBL_Employees[[#This Row],[Hire Date]])</f>
        <v>2020</v>
      </c>
      <c r="N761" s="2">
        <v>100099</v>
      </c>
      <c r="O761" s="2" t="str">
        <f>_xlfn.SWITCH(TRUE(),TBL_Employees[[#This Row],[Annual Salary]]&gt;140000,"HIGH INCOME",AND(TBL_Employees[[#This Row],[Annual Salary]]&gt;=70000,TBL_Employees[[#This Row],[Annual Salary]]&lt;=140000),"MIDDLE INCOME",TBL_Employees[[#This Row],[Annual Salary]]&lt;70000,"LOW INCOME")</f>
        <v>MIDDLE INCOME</v>
      </c>
      <c r="P761" s="3">
        <v>0.08</v>
      </c>
      <c r="Q761" s="13">
        <f>TBL_Employees[[#This Row],[Bonus %]]*TBL_Employees[[#This Row],[Annual Salary]]</f>
        <v>8007.92</v>
      </c>
      <c r="R761" t="s">
        <v>19</v>
      </c>
      <c r="S761" t="s">
        <v>45</v>
      </c>
      <c r="T761" s="1" t="s">
        <v>21</v>
      </c>
      <c r="U761" s="1" t="str">
        <f>IF(TBL_Employees[[#This Row],[Exit Date]]="","Employed","Resign")</f>
        <v>Employed</v>
      </c>
    </row>
    <row r="762" spans="1:21" x14ac:dyDescent="0.25">
      <c r="A762" t="s">
        <v>256</v>
      </c>
      <c r="B762" t="s">
        <v>701</v>
      </c>
      <c r="C762" t="s">
        <v>42</v>
      </c>
      <c r="D762" t="s">
        <v>43</v>
      </c>
      <c r="E762" t="s">
        <v>44</v>
      </c>
      <c r="F762" t="s">
        <v>17</v>
      </c>
      <c r="G762" t="s">
        <v>24</v>
      </c>
      <c r="H762">
        <v>47</v>
      </c>
      <c r="I762" s="1">
        <v>42928</v>
      </c>
      <c r="J762" s="9">
        <f>DAY(TBL_Employees[[#This Row],[Hire Date]])</f>
        <v>12</v>
      </c>
      <c r="K762" s="9">
        <f>MONTH(TBL_Employees[[#This Row],[Hire Date]])</f>
        <v>7</v>
      </c>
      <c r="L762" s="9" t="str">
        <f>_xlfn.SWITCH(TBL_Employees[[#This Row],[Month]],1,"JAN",2,"FEB",3,"MAR",4,"APR",5,"MAY",6,"JUN",7,"JUL",8,"AUG",9,"SEP",10,"OCT",11,"NOV",12,"DES")</f>
        <v>JUL</v>
      </c>
      <c r="M762" s="11">
        <f>YEAR(TBL_Employees[[#This Row],[Hire Date]])</f>
        <v>2017</v>
      </c>
      <c r="N762" s="2">
        <v>70996</v>
      </c>
      <c r="O762" s="2" t="str">
        <f>_xlfn.SWITCH(TRUE(),TBL_Employees[[#This Row],[Annual Salary]]&gt;140000,"HIGH INCOME",AND(TBL_Employees[[#This Row],[Annual Salary]]&gt;=70000,TBL_Employees[[#This Row],[Annual Salary]]&lt;=140000),"MIDDLE INCOME",TBL_Employees[[#This Row],[Annual Salary]]&lt;70000,"LOW INCOME")</f>
        <v>MIDDLE INCOME</v>
      </c>
      <c r="P762" s="3">
        <v>0</v>
      </c>
      <c r="Q762" s="13">
        <f>TBL_Employees[[#This Row],[Bonus %]]*TBL_Employees[[#This Row],[Annual Salary]]</f>
        <v>0</v>
      </c>
      <c r="R762" t="s">
        <v>33</v>
      </c>
      <c r="S762" t="s">
        <v>34</v>
      </c>
      <c r="T762" s="1" t="s">
        <v>21</v>
      </c>
      <c r="U762" s="1" t="str">
        <f>IF(TBL_Employees[[#This Row],[Exit Date]]="","Employed","Resign")</f>
        <v>Employed</v>
      </c>
    </row>
    <row r="763" spans="1:21" x14ac:dyDescent="0.25">
      <c r="A763" t="s">
        <v>702</v>
      </c>
      <c r="B763" t="s">
        <v>703</v>
      </c>
      <c r="C763" t="s">
        <v>68</v>
      </c>
      <c r="D763" t="s">
        <v>43</v>
      </c>
      <c r="E763" t="s">
        <v>32</v>
      </c>
      <c r="F763" t="s">
        <v>28</v>
      </c>
      <c r="G763" t="s">
        <v>18</v>
      </c>
      <c r="H763">
        <v>55</v>
      </c>
      <c r="I763" s="1">
        <v>38328</v>
      </c>
      <c r="J763" s="9">
        <f>DAY(TBL_Employees[[#This Row],[Hire Date]])</f>
        <v>7</v>
      </c>
      <c r="K763" s="9">
        <f>MONTH(TBL_Employees[[#This Row],[Hire Date]])</f>
        <v>12</v>
      </c>
      <c r="L763" s="9" t="str">
        <f>_xlfn.SWITCH(TBL_Employees[[#This Row],[Month]],1,"JAN",2,"FEB",3,"MAR",4,"APR",5,"MAY",6,"JUN",7,"JUL",8,"AUG",9,"SEP",10,"OCT",11,"NOV",12,"DES")</f>
        <v>DES</v>
      </c>
      <c r="M763" s="11">
        <f>YEAR(TBL_Employees[[#This Row],[Hire Date]])</f>
        <v>2004</v>
      </c>
      <c r="N763" s="2">
        <v>40752</v>
      </c>
      <c r="O763" s="2" t="str">
        <f>_xlfn.SWITCH(TRUE(),TBL_Employees[[#This Row],[Annual Salary]]&gt;140000,"HIGH INCOME",AND(TBL_Employees[[#This Row],[Annual Salary]]&gt;=70000,TBL_Employees[[#This Row],[Annual Salary]]&lt;=140000),"MIDDLE INCOME",TBL_Employees[[#This Row],[Annual Salary]]&lt;70000,"LOW INCOME")</f>
        <v>LOW INCOME</v>
      </c>
      <c r="P763" s="3">
        <v>0</v>
      </c>
      <c r="Q763" s="13">
        <f>TBL_Employees[[#This Row],[Bonus %]]*TBL_Employees[[#This Row],[Annual Salary]]</f>
        <v>0</v>
      </c>
      <c r="R763" t="s">
        <v>19</v>
      </c>
      <c r="S763" t="s">
        <v>39</v>
      </c>
      <c r="T763" s="1" t="s">
        <v>21</v>
      </c>
      <c r="U763" s="1" t="str">
        <f>IF(TBL_Employees[[#This Row],[Exit Date]]="","Employed","Resign")</f>
        <v>Employed</v>
      </c>
    </row>
    <row r="764" spans="1:21" x14ac:dyDescent="0.25">
      <c r="A764" t="s">
        <v>710</v>
      </c>
      <c r="B764" t="s">
        <v>711</v>
      </c>
      <c r="C764" t="s">
        <v>68</v>
      </c>
      <c r="D764" t="s">
        <v>43</v>
      </c>
      <c r="E764" t="s">
        <v>44</v>
      </c>
      <c r="F764" t="s">
        <v>28</v>
      </c>
      <c r="G764" t="s">
        <v>51</v>
      </c>
      <c r="H764">
        <v>38</v>
      </c>
      <c r="I764" s="1">
        <v>42492</v>
      </c>
      <c r="J764" s="9">
        <f>DAY(TBL_Employees[[#This Row],[Hire Date]])</f>
        <v>2</v>
      </c>
      <c r="K764" s="9">
        <f>MONTH(TBL_Employees[[#This Row],[Hire Date]])</f>
        <v>5</v>
      </c>
      <c r="L764" s="9" t="str">
        <f>_xlfn.SWITCH(TBL_Employees[[#This Row],[Month]],1,"JAN",2,"FEB",3,"MAR",4,"APR",5,"MAY",6,"JUN",7,"JUL",8,"AUG",9,"SEP",10,"OCT",11,"NOV",12,"DES")</f>
        <v>MAY</v>
      </c>
      <c r="M764" s="11">
        <f>YEAR(TBL_Employees[[#This Row],[Hire Date]])</f>
        <v>2016</v>
      </c>
      <c r="N764" s="2">
        <v>50784</v>
      </c>
      <c r="O764" s="2" t="str">
        <f>_xlfn.SWITCH(TRUE(),TBL_Employees[[#This Row],[Annual Salary]]&gt;140000,"HIGH INCOME",AND(TBL_Employees[[#This Row],[Annual Salary]]&gt;=70000,TBL_Employees[[#This Row],[Annual Salary]]&lt;=140000),"MIDDLE INCOME",TBL_Employees[[#This Row],[Annual Salary]]&lt;70000,"LOW INCOME")</f>
        <v>LOW INCOME</v>
      </c>
      <c r="P764" s="3">
        <v>0</v>
      </c>
      <c r="Q764" s="13">
        <f>TBL_Employees[[#This Row],[Bonus %]]*TBL_Employees[[#This Row],[Annual Salary]]</f>
        <v>0</v>
      </c>
      <c r="R764" t="s">
        <v>52</v>
      </c>
      <c r="S764" t="s">
        <v>66</v>
      </c>
      <c r="T764" s="1" t="s">
        <v>21</v>
      </c>
      <c r="U764" s="1" t="str">
        <f>IF(TBL_Employees[[#This Row],[Exit Date]]="","Employed","Resign")</f>
        <v>Employed</v>
      </c>
    </row>
    <row r="765" spans="1:21" x14ac:dyDescent="0.25">
      <c r="A765" t="s">
        <v>724</v>
      </c>
      <c r="B765" t="s">
        <v>725</v>
      </c>
      <c r="C765" t="s">
        <v>68</v>
      </c>
      <c r="D765" t="s">
        <v>43</v>
      </c>
      <c r="E765" t="s">
        <v>36</v>
      </c>
      <c r="F765" t="s">
        <v>28</v>
      </c>
      <c r="G765" t="s">
        <v>51</v>
      </c>
      <c r="H765">
        <v>30</v>
      </c>
      <c r="I765" s="1">
        <v>43272</v>
      </c>
      <c r="J765" s="9">
        <f>DAY(TBL_Employees[[#This Row],[Hire Date]])</f>
        <v>21</v>
      </c>
      <c r="K765" s="9">
        <f>MONTH(TBL_Employees[[#This Row],[Hire Date]])</f>
        <v>6</v>
      </c>
      <c r="L765" s="9" t="str">
        <f>_xlfn.SWITCH(TBL_Employees[[#This Row],[Month]],1,"JAN",2,"FEB",3,"MAR",4,"APR",5,"MAY",6,"JUN",7,"JUL",8,"AUG",9,"SEP",10,"OCT",11,"NOV",12,"DES")</f>
        <v>JUN</v>
      </c>
      <c r="M765" s="11">
        <f>YEAR(TBL_Employees[[#This Row],[Hire Date]])</f>
        <v>2018</v>
      </c>
      <c r="N765" s="2">
        <v>56154</v>
      </c>
      <c r="O765" s="2" t="str">
        <f>_xlfn.SWITCH(TRUE(),TBL_Employees[[#This Row],[Annual Salary]]&gt;140000,"HIGH INCOME",AND(TBL_Employees[[#This Row],[Annual Salary]]&gt;=70000,TBL_Employees[[#This Row],[Annual Salary]]&lt;=140000),"MIDDLE INCOME",TBL_Employees[[#This Row],[Annual Salary]]&lt;70000,"LOW INCOME")</f>
        <v>LOW INCOME</v>
      </c>
      <c r="P765" s="3">
        <v>0</v>
      </c>
      <c r="Q765" s="13">
        <f>TBL_Employees[[#This Row],[Bonus %]]*TBL_Employees[[#This Row],[Annual Salary]]</f>
        <v>0</v>
      </c>
      <c r="R765" t="s">
        <v>52</v>
      </c>
      <c r="S765" t="s">
        <v>53</v>
      </c>
      <c r="T765" s="1" t="s">
        <v>21</v>
      </c>
      <c r="U765" s="1" t="str">
        <f>IF(TBL_Employees[[#This Row],[Exit Date]]="","Employed","Resign")</f>
        <v>Employed</v>
      </c>
    </row>
    <row r="766" spans="1:21" x14ac:dyDescent="0.25">
      <c r="A766" t="s">
        <v>729</v>
      </c>
      <c r="B766" t="s">
        <v>730</v>
      </c>
      <c r="C766" t="s">
        <v>14</v>
      </c>
      <c r="D766" t="s">
        <v>43</v>
      </c>
      <c r="E766" t="s">
        <v>32</v>
      </c>
      <c r="F766" t="s">
        <v>17</v>
      </c>
      <c r="G766" t="s">
        <v>47</v>
      </c>
      <c r="H766">
        <v>30</v>
      </c>
      <c r="I766" s="1">
        <v>42634</v>
      </c>
      <c r="J766" s="9">
        <f>DAY(TBL_Employees[[#This Row],[Hire Date]])</f>
        <v>21</v>
      </c>
      <c r="K766" s="9">
        <f>MONTH(TBL_Employees[[#This Row],[Hire Date]])</f>
        <v>9</v>
      </c>
      <c r="L766" s="9" t="str">
        <f>_xlfn.SWITCH(TBL_Employees[[#This Row],[Month]],1,"JAN",2,"FEB",3,"MAR",4,"APR",5,"MAY",6,"JUN",7,"JUL",8,"AUG",9,"SEP",10,"OCT",11,"NOV",12,"DES")</f>
        <v>SEP</v>
      </c>
      <c r="M766" s="11">
        <f>YEAR(TBL_Employees[[#This Row],[Hire Date]])</f>
        <v>2016</v>
      </c>
      <c r="N766" s="2">
        <v>221217</v>
      </c>
      <c r="O766" s="2" t="str">
        <f>_xlfn.SWITCH(TRUE(),TBL_Employees[[#This Row],[Annual Salary]]&gt;140000,"HIGH INCOME",AND(TBL_Employees[[#This Row],[Annual Salary]]&gt;=70000,TBL_Employees[[#This Row],[Annual Salary]]&lt;=140000),"MIDDLE INCOME",TBL_Employees[[#This Row],[Annual Salary]]&lt;70000,"LOW INCOME")</f>
        <v>HIGH INCOME</v>
      </c>
      <c r="P766" s="3">
        <v>0.32</v>
      </c>
      <c r="Q766" s="13">
        <f>TBL_Employees[[#This Row],[Bonus %]]*TBL_Employees[[#This Row],[Annual Salary]]</f>
        <v>70789.440000000002</v>
      </c>
      <c r="R766" t="s">
        <v>19</v>
      </c>
      <c r="S766" t="s">
        <v>29</v>
      </c>
      <c r="T766" s="1">
        <v>43003</v>
      </c>
      <c r="U766" s="1" t="str">
        <f>IF(TBL_Employees[[#This Row],[Exit Date]]="","Employed","Resign")</f>
        <v>Resign</v>
      </c>
    </row>
    <row r="767" spans="1:21" x14ac:dyDescent="0.25">
      <c r="A767" t="s">
        <v>757</v>
      </c>
      <c r="B767" t="s">
        <v>758</v>
      </c>
      <c r="C767" t="s">
        <v>14</v>
      </c>
      <c r="D767" t="s">
        <v>43</v>
      </c>
      <c r="E767" t="s">
        <v>44</v>
      </c>
      <c r="F767" t="s">
        <v>17</v>
      </c>
      <c r="G767" t="s">
        <v>18</v>
      </c>
      <c r="H767">
        <v>29</v>
      </c>
      <c r="I767" s="1">
        <v>42740</v>
      </c>
      <c r="J767" s="9">
        <f>DAY(TBL_Employees[[#This Row],[Hire Date]])</f>
        <v>5</v>
      </c>
      <c r="K767" s="9">
        <f>MONTH(TBL_Employees[[#This Row],[Hire Date]])</f>
        <v>1</v>
      </c>
      <c r="L767" s="9" t="str">
        <f>_xlfn.SWITCH(TBL_Employees[[#This Row],[Month]],1,"JAN",2,"FEB",3,"MAR",4,"APR",5,"MAY",6,"JUN",7,"JUL",8,"AUG",9,"SEP",10,"OCT",11,"NOV",12,"DES")</f>
        <v>JAN</v>
      </c>
      <c r="M767" s="11">
        <f>YEAR(TBL_Employees[[#This Row],[Hire Date]])</f>
        <v>2017</v>
      </c>
      <c r="N767" s="2">
        <v>190401</v>
      </c>
      <c r="O767" s="2" t="str">
        <f>_xlfn.SWITCH(TRUE(),TBL_Employees[[#This Row],[Annual Salary]]&gt;140000,"HIGH INCOME",AND(TBL_Employees[[#This Row],[Annual Salary]]&gt;=70000,TBL_Employees[[#This Row],[Annual Salary]]&lt;=140000),"MIDDLE INCOME",TBL_Employees[[#This Row],[Annual Salary]]&lt;70000,"LOW INCOME")</f>
        <v>HIGH INCOME</v>
      </c>
      <c r="P767" s="3">
        <v>0.37</v>
      </c>
      <c r="Q767" s="13">
        <f>TBL_Employees[[#This Row],[Bonus %]]*TBL_Employees[[#This Row],[Annual Salary]]</f>
        <v>70448.37</v>
      </c>
      <c r="R767" t="s">
        <v>19</v>
      </c>
      <c r="S767" t="s">
        <v>29</v>
      </c>
      <c r="T767" s="1" t="s">
        <v>21</v>
      </c>
      <c r="U767" s="1" t="str">
        <f>IF(TBL_Employees[[#This Row],[Exit Date]]="","Employed","Resign")</f>
        <v>Employed</v>
      </c>
    </row>
    <row r="768" spans="1:21" x14ac:dyDescent="0.25">
      <c r="A768" t="s">
        <v>205</v>
      </c>
      <c r="B768" t="s">
        <v>791</v>
      </c>
      <c r="C768" t="s">
        <v>42</v>
      </c>
      <c r="D768" t="s">
        <v>43</v>
      </c>
      <c r="E768" t="s">
        <v>16</v>
      </c>
      <c r="F768" t="s">
        <v>17</v>
      </c>
      <c r="G768" t="s">
        <v>18</v>
      </c>
      <c r="H768">
        <v>34</v>
      </c>
      <c r="I768" s="1">
        <v>41085</v>
      </c>
      <c r="J768" s="9">
        <f>DAY(TBL_Employees[[#This Row],[Hire Date]])</f>
        <v>25</v>
      </c>
      <c r="K768" s="9">
        <f>MONTH(TBL_Employees[[#This Row],[Hire Date]])</f>
        <v>6</v>
      </c>
      <c r="L768" s="9" t="str">
        <f>_xlfn.SWITCH(TBL_Employees[[#This Row],[Month]],1,"JAN",2,"FEB",3,"MAR",4,"APR",5,"MAY",6,"JUN",7,"JUL",8,"AUG",9,"SEP",10,"OCT",11,"NOV",12,"DES")</f>
        <v>JUN</v>
      </c>
      <c r="M768" s="11">
        <f>YEAR(TBL_Employees[[#This Row],[Hire Date]])</f>
        <v>2012</v>
      </c>
      <c r="N768" s="2">
        <v>83066</v>
      </c>
      <c r="O768" s="2" t="str">
        <f>_xlfn.SWITCH(TRUE(),TBL_Employees[[#This Row],[Annual Salary]]&gt;140000,"HIGH INCOME",AND(TBL_Employees[[#This Row],[Annual Salary]]&gt;=70000,TBL_Employees[[#This Row],[Annual Salary]]&lt;=140000),"MIDDLE INCOME",TBL_Employees[[#This Row],[Annual Salary]]&lt;70000,"LOW INCOME")</f>
        <v>MIDDLE INCOME</v>
      </c>
      <c r="P768" s="3">
        <v>0</v>
      </c>
      <c r="Q768" s="13">
        <f>TBL_Employees[[#This Row],[Bonus %]]*TBL_Employees[[#This Row],[Annual Salary]]</f>
        <v>0</v>
      </c>
      <c r="R768" t="s">
        <v>19</v>
      </c>
      <c r="S768" t="s">
        <v>20</v>
      </c>
      <c r="T768" s="1">
        <v>41430</v>
      </c>
      <c r="U768" s="1" t="str">
        <f>IF(TBL_Employees[[#This Row],[Exit Date]]="","Employed","Resign")</f>
        <v>Resign</v>
      </c>
    </row>
    <row r="769" spans="1:21" x14ac:dyDescent="0.25">
      <c r="A769" t="s">
        <v>807</v>
      </c>
      <c r="B769" t="s">
        <v>808</v>
      </c>
      <c r="C769" t="s">
        <v>62</v>
      </c>
      <c r="D769" t="s">
        <v>43</v>
      </c>
      <c r="E769" t="s">
        <v>36</v>
      </c>
      <c r="F769" t="s">
        <v>28</v>
      </c>
      <c r="G769" t="s">
        <v>18</v>
      </c>
      <c r="H769">
        <v>38</v>
      </c>
      <c r="I769" s="1">
        <v>39544</v>
      </c>
      <c r="J769" s="9">
        <f>DAY(TBL_Employees[[#This Row],[Hire Date]])</f>
        <v>6</v>
      </c>
      <c r="K769" s="9">
        <f>MONTH(TBL_Employees[[#This Row],[Hire Date]])</f>
        <v>4</v>
      </c>
      <c r="L769" s="9" t="str">
        <f>_xlfn.SWITCH(TBL_Employees[[#This Row],[Month]],1,"JAN",2,"FEB",3,"MAR",4,"APR",5,"MAY",6,"JUN",7,"JUL",8,"AUG",9,"SEP",10,"OCT",11,"NOV",12,"DES")</f>
        <v>APR</v>
      </c>
      <c r="M769" s="11">
        <f>YEAR(TBL_Employees[[#This Row],[Hire Date]])</f>
        <v>2008</v>
      </c>
      <c r="N769" s="2">
        <v>126856</v>
      </c>
      <c r="O769" s="2" t="str">
        <f>_xlfn.SWITCH(TRUE(),TBL_Employees[[#This Row],[Annual Salary]]&gt;140000,"HIGH INCOME",AND(TBL_Employees[[#This Row],[Annual Salary]]&gt;=70000,TBL_Employees[[#This Row],[Annual Salary]]&lt;=140000),"MIDDLE INCOME",TBL_Employees[[#This Row],[Annual Salary]]&lt;70000,"LOW INCOME")</f>
        <v>MIDDLE INCOME</v>
      </c>
      <c r="P769" s="3">
        <v>0.06</v>
      </c>
      <c r="Q769" s="13">
        <f>TBL_Employees[[#This Row],[Bonus %]]*TBL_Employees[[#This Row],[Annual Salary]]</f>
        <v>7611.36</v>
      </c>
      <c r="R769" t="s">
        <v>19</v>
      </c>
      <c r="S769" t="s">
        <v>29</v>
      </c>
      <c r="T769" s="1" t="s">
        <v>21</v>
      </c>
      <c r="U769" s="1" t="str">
        <f>IF(TBL_Employees[[#This Row],[Exit Date]]="","Employed","Resign")</f>
        <v>Employed</v>
      </c>
    </row>
    <row r="770" spans="1:21" x14ac:dyDescent="0.25">
      <c r="A770" t="s">
        <v>861</v>
      </c>
      <c r="B770" t="s">
        <v>862</v>
      </c>
      <c r="C770" t="s">
        <v>61</v>
      </c>
      <c r="D770" t="s">
        <v>43</v>
      </c>
      <c r="E770" t="s">
        <v>36</v>
      </c>
      <c r="F770" t="s">
        <v>17</v>
      </c>
      <c r="G770" t="s">
        <v>51</v>
      </c>
      <c r="H770">
        <v>45</v>
      </c>
      <c r="I770" s="1">
        <v>38218</v>
      </c>
      <c r="J770" s="9">
        <f>DAY(TBL_Employees[[#This Row],[Hire Date]])</f>
        <v>19</v>
      </c>
      <c r="K770" s="9">
        <f>MONTH(TBL_Employees[[#This Row],[Hire Date]])</f>
        <v>8</v>
      </c>
      <c r="L770" s="9" t="str">
        <f>_xlfn.SWITCH(TBL_Employees[[#This Row],[Month]],1,"JAN",2,"FEB",3,"MAR",4,"APR",5,"MAY",6,"JUN",7,"JUL",8,"AUG",9,"SEP",10,"OCT",11,"NOV",12,"DES")</f>
        <v>AUG</v>
      </c>
      <c r="M770" s="11">
        <f>YEAR(TBL_Employees[[#This Row],[Hire Date]])</f>
        <v>2004</v>
      </c>
      <c r="N770" s="2">
        <v>121065</v>
      </c>
      <c r="O770" s="2" t="str">
        <f>_xlfn.SWITCH(TRUE(),TBL_Employees[[#This Row],[Annual Salary]]&gt;140000,"HIGH INCOME",AND(TBL_Employees[[#This Row],[Annual Salary]]&gt;=70000,TBL_Employees[[#This Row],[Annual Salary]]&lt;=140000),"MIDDLE INCOME",TBL_Employees[[#This Row],[Annual Salary]]&lt;70000,"LOW INCOME")</f>
        <v>MIDDLE INCOME</v>
      </c>
      <c r="P770" s="3">
        <v>0.15</v>
      </c>
      <c r="Q770" s="13">
        <f>TBL_Employees[[#This Row],[Bonus %]]*TBL_Employees[[#This Row],[Annual Salary]]</f>
        <v>18159.75</v>
      </c>
      <c r="R770" t="s">
        <v>52</v>
      </c>
      <c r="S770" t="s">
        <v>66</v>
      </c>
      <c r="T770" s="1" t="s">
        <v>21</v>
      </c>
      <c r="U770" s="1" t="str">
        <f>IF(TBL_Employees[[#This Row],[Exit Date]]="","Employed","Resign")</f>
        <v>Employed</v>
      </c>
    </row>
    <row r="771" spans="1:21" x14ac:dyDescent="0.25">
      <c r="A771" t="s">
        <v>394</v>
      </c>
      <c r="B771" t="s">
        <v>873</v>
      </c>
      <c r="C771" t="s">
        <v>68</v>
      </c>
      <c r="D771" t="s">
        <v>43</v>
      </c>
      <c r="E771" t="s">
        <v>36</v>
      </c>
      <c r="F771" t="s">
        <v>17</v>
      </c>
      <c r="G771" t="s">
        <v>24</v>
      </c>
      <c r="H771">
        <v>65</v>
      </c>
      <c r="I771" s="1">
        <v>41543</v>
      </c>
      <c r="J771" s="9">
        <f>DAY(TBL_Employees[[#This Row],[Hire Date]])</f>
        <v>26</v>
      </c>
      <c r="K771" s="9">
        <f>MONTH(TBL_Employees[[#This Row],[Hire Date]])</f>
        <v>9</v>
      </c>
      <c r="L771" s="9" t="str">
        <f>_xlfn.SWITCH(TBL_Employees[[#This Row],[Month]],1,"JAN",2,"FEB",3,"MAR",4,"APR",5,"MAY",6,"JUN",7,"JUL",8,"AUG",9,"SEP",10,"OCT",11,"NOV",12,"DES")</f>
        <v>SEP</v>
      </c>
      <c r="M771" s="11">
        <f>YEAR(TBL_Employees[[#This Row],[Hire Date]])</f>
        <v>2013</v>
      </c>
      <c r="N771" s="2">
        <v>50341</v>
      </c>
      <c r="O771" s="2" t="str">
        <f>_xlfn.SWITCH(TRUE(),TBL_Employees[[#This Row],[Annual Salary]]&gt;140000,"HIGH INCOME",AND(TBL_Employees[[#This Row],[Annual Salary]]&gt;=70000,TBL_Employees[[#This Row],[Annual Salary]]&lt;=140000),"MIDDLE INCOME",TBL_Employees[[#This Row],[Annual Salary]]&lt;70000,"LOW INCOME")</f>
        <v>LOW INCOME</v>
      </c>
      <c r="P771" s="3">
        <v>0</v>
      </c>
      <c r="Q771" s="13">
        <f>TBL_Employees[[#This Row],[Bonus %]]*TBL_Employees[[#This Row],[Annual Salary]]</f>
        <v>0</v>
      </c>
      <c r="R771" t="s">
        <v>33</v>
      </c>
      <c r="S771" t="s">
        <v>60</v>
      </c>
      <c r="T771" s="1" t="s">
        <v>21</v>
      </c>
      <c r="U771" s="1" t="str">
        <f>IF(TBL_Employees[[#This Row],[Exit Date]]="","Employed","Resign")</f>
        <v>Employed</v>
      </c>
    </row>
    <row r="772" spans="1:21" x14ac:dyDescent="0.25">
      <c r="A772" t="s">
        <v>878</v>
      </c>
      <c r="B772" t="s">
        <v>879</v>
      </c>
      <c r="C772" t="s">
        <v>61</v>
      </c>
      <c r="D772" t="s">
        <v>43</v>
      </c>
      <c r="E772" t="s">
        <v>44</v>
      </c>
      <c r="F772" t="s">
        <v>28</v>
      </c>
      <c r="G772" t="s">
        <v>18</v>
      </c>
      <c r="H772">
        <v>30</v>
      </c>
      <c r="I772" s="1">
        <v>44030</v>
      </c>
      <c r="J772" s="9">
        <f>DAY(TBL_Employees[[#This Row],[Hire Date]])</f>
        <v>18</v>
      </c>
      <c r="K772" s="9">
        <f>MONTH(TBL_Employees[[#This Row],[Hire Date]])</f>
        <v>7</v>
      </c>
      <c r="L772" s="9" t="str">
        <f>_xlfn.SWITCH(TBL_Employees[[#This Row],[Month]],1,"JAN",2,"FEB",3,"MAR",4,"APR",5,"MAY",6,"JUN",7,"JUL",8,"AUG",9,"SEP",10,"OCT",11,"NOV",12,"DES")</f>
        <v>JUL</v>
      </c>
      <c r="M772" s="11">
        <f>YEAR(TBL_Employees[[#This Row],[Hire Date]])</f>
        <v>2020</v>
      </c>
      <c r="N772" s="2">
        <v>148485</v>
      </c>
      <c r="O772" s="2" t="str">
        <f>_xlfn.SWITCH(TRUE(),TBL_Employees[[#This Row],[Annual Salary]]&gt;140000,"HIGH INCOME",AND(TBL_Employees[[#This Row],[Annual Salary]]&gt;=70000,TBL_Employees[[#This Row],[Annual Salary]]&lt;=140000),"MIDDLE INCOME",TBL_Employees[[#This Row],[Annual Salary]]&lt;70000,"LOW INCOME")</f>
        <v>HIGH INCOME</v>
      </c>
      <c r="P772" s="3">
        <v>0.15</v>
      </c>
      <c r="Q772" s="13">
        <f>TBL_Employees[[#This Row],[Bonus %]]*TBL_Employees[[#This Row],[Annual Salary]]</f>
        <v>22272.75</v>
      </c>
      <c r="R772" t="s">
        <v>19</v>
      </c>
      <c r="S772" t="s">
        <v>45</v>
      </c>
      <c r="T772" s="1" t="s">
        <v>21</v>
      </c>
      <c r="U772" s="1" t="str">
        <f>IF(TBL_Employees[[#This Row],[Exit Date]]="","Employed","Resign")</f>
        <v>Employed</v>
      </c>
    </row>
    <row r="773" spans="1:21" x14ac:dyDescent="0.25">
      <c r="A773" t="s">
        <v>199</v>
      </c>
      <c r="B773" t="s">
        <v>884</v>
      </c>
      <c r="C773" t="s">
        <v>68</v>
      </c>
      <c r="D773" t="s">
        <v>43</v>
      </c>
      <c r="E773" t="s">
        <v>16</v>
      </c>
      <c r="F773" t="s">
        <v>17</v>
      </c>
      <c r="G773" t="s">
        <v>24</v>
      </c>
      <c r="H773">
        <v>40</v>
      </c>
      <c r="I773" s="1">
        <v>44251</v>
      </c>
      <c r="J773" s="9">
        <f>DAY(TBL_Employees[[#This Row],[Hire Date]])</f>
        <v>24</v>
      </c>
      <c r="K773" s="9">
        <f>MONTH(TBL_Employees[[#This Row],[Hire Date]])</f>
        <v>2</v>
      </c>
      <c r="L773" s="9" t="str">
        <f>_xlfn.SWITCH(TBL_Employees[[#This Row],[Month]],1,"JAN",2,"FEB",3,"MAR",4,"APR",5,"MAY",6,"JUN",7,"JUL",8,"AUG",9,"SEP",10,"OCT",11,"NOV",12,"DES")</f>
        <v>FEB</v>
      </c>
      <c r="M773" s="11">
        <f>YEAR(TBL_Employees[[#This Row],[Hire Date]])</f>
        <v>2021</v>
      </c>
      <c r="N773" s="2">
        <v>46833</v>
      </c>
      <c r="O773" s="2" t="str">
        <f>_xlfn.SWITCH(TRUE(),TBL_Employees[[#This Row],[Annual Salary]]&gt;140000,"HIGH INCOME",AND(TBL_Employees[[#This Row],[Annual Salary]]&gt;=70000,TBL_Employees[[#This Row],[Annual Salary]]&lt;=140000),"MIDDLE INCOME",TBL_Employees[[#This Row],[Annual Salary]]&lt;70000,"LOW INCOME")</f>
        <v>LOW INCOME</v>
      </c>
      <c r="P773" s="3">
        <v>0</v>
      </c>
      <c r="Q773" s="13">
        <f>TBL_Employees[[#This Row],[Bonus %]]*TBL_Employees[[#This Row],[Annual Salary]]</f>
        <v>0</v>
      </c>
      <c r="R773" t="s">
        <v>33</v>
      </c>
      <c r="S773" t="s">
        <v>34</v>
      </c>
      <c r="T773" s="1">
        <v>44510</v>
      </c>
      <c r="U773" s="1" t="str">
        <f>IF(TBL_Employees[[#This Row],[Exit Date]]="","Employed","Resign")</f>
        <v>Resign</v>
      </c>
    </row>
    <row r="774" spans="1:21" x14ac:dyDescent="0.25">
      <c r="A774" t="s">
        <v>908</v>
      </c>
      <c r="B774" t="s">
        <v>909</v>
      </c>
      <c r="C774" t="s">
        <v>61</v>
      </c>
      <c r="D774" t="s">
        <v>43</v>
      </c>
      <c r="E774" t="s">
        <v>32</v>
      </c>
      <c r="F774" t="s">
        <v>17</v>
      </c>
      <c r="G774" t="s">
        <v>24</v>
      </c>
      <c r="H774">
        <v>59</v>
      </c>
      <c r="I774" s="1">
        <v>39689</v>
      </c>
      <c r="J774" s="9">
        <f>DAY(TBL_Employees[[#This Row],[Hire Date]])</f>
        <v>29</v>
      </c>
      <c r="K774" s="9">
        <f>MONTH(TBL_Employees[[#This Row],[Hire Date]])</f>
        <v>8</v>
      </c>
      <c r="L774" s="9" t="str">
        <f>_xlfn.SWITCH(TBL_Employees[[#This Row],[Month]],1,"JAN",2,"FEB",3,"MAR",4,"APR",5,"MAY",6,"JUN",7,"JUL",8,"AUG",9,"SEP",10,"OCT",11,"NOV",12,"DES")</f>
        <v>AUG</v>
      </c>
      <c r="M774" s="11">
        <f>YEAR(TBL_Employees[[#This Row],[Hire Date]])</f>
        <v>2008</v>
      </c>
      <c r="N774" s="2">
        <v>157969</v>
      </c>
      <c r="O774" s="2" t="str">
        <f>_xlfn.SWITCH(TRUE(),TBL_Employees[[#This Row],[Annual Salary]]&gt;140000,"HIGH INCOME",AND(TBL_Employees[[#This Row],[Annual Salary]]&gt;=70000,TBL_Employees[[#This Row],[Annual Salary]]&lt;=140000),"MIDDLE INCOME",TBL_Employees[[#This Row],[Annual Salary]]&lt;70000,"LOW INCOME")</f>
        <v>HIGH INCOME</v>
      </c>
      <c r="P774" s="3">
        <v>0.1</v>
      </c>
      <c r="Q774" s="13">
        <f>TBL_Employees[[#This Row],[Bonus %]]*TBL_Employees[[#This Row],[Annual Salary]]</f>
        <v>15796.900000000001</v>
      </c>
      <c r="R774" t="s">
        <v>33</v>
      </c>
      <c r="S774" t="s">
        <v>80</v>
      </c>
      <c r="T774" s="1" t="s">
        <v>21</v>
      </c>
      <c r="U774" s="1" t="str">
        <f>IF(TBL_Employees[[#This Row],[Exit Date]]="","Employed","Resign")</f>
        <v>Employed</v>
      </c>
    </row>
    <row r="775" spans="1:21" x14ac:dyDescent="0.25">
      <c r="A775" t="s">
        <v>320</v>
      </c>
      <c r="B775" t="s">
        <v>928</v>
      </c>
      <c r="C775" t="s">
        <v>62</v>
      </c>
      <c r="D775" t="s">
        <v>43</v>
      </c>
      <c r="E775" t="s">
        <v>32</v>
      </c>
      <c r="F775" t="s">
        <v>28</v>
      </c>
      <c r="G775" t="s">
        <v>24</v>
      </c>
      <c r="H775">
        <v>28</v>
      </c>
      <c r="I775" s="1">
        <v>43863</v>
      </c>
      <c r="J775" s="9">
        <f>DAY(TBL_Employees[[#This Row],[Hire Date]])</f>
        <v>2</v>
      </c>
      <c r="K775" s="9">
        <f>MONTH(TBL_Employees[[#This Row],[Hire Date]])</f>
        <v>2</v>
      </c>
      <c r="L775" s="9" t="str">
        <f>_xlfn.SWITCH(TBL_Employees[[#This Row],[Month]],1,"JAN",2,"FEB",3,"MAR",4,"APR",5,"MAY",6,"JUN",7,"JUL",8,"AUG",9,"SEP",10,"OCT",11,"NOV",12,"DES")</f>
        <v>FEB</v>
      </c>
      <c r="M775" s="11">
        <f>YEAR(TBL_Employees[[#This Row],[Hire Date]])</f>
        <v>2020</v>
      </c>
      <c r="N775" s="2">
        <v>115417</v>
      </c>
      <c r="O775" s="2" t="str">
        <f>_xlfn.SWITCH(TRUE(),TBL_Employees[[#This Row],[Annual Salary]]&gt;140000,"HIGH INCOME",AND(TBL_Employees[[#This Row],[Annual Salary]]&gt;=70000,TBL_Employees[[#This Row],[Annual Salary]]&lt;=140000),"MIDDLE INCOME",TBL_Employees[[#This Row],[Annual Salary]]&lt;70000,"LOW INCOME")</f>
        <v>MIDDLE INCOME</v>
      </c>
      <c r="P775" s="3">
        <v>0.06</v>
      </c>
      <c r="Q775" s="13">
        <f>TBL_Employees[[#This Row],[Bonus %]]*TBL_Employees[[#This Row],[Annual Salary]]</f>
        <v>6925.0199999999995</v>
      </c>
      <c r="R775" t="s">
        <v>33</v>
      </c>
      <c r="S775" t="s">
        <v>74</v>
      </c>
      <c r="T775" s="1" t="s">
        <v>21</v>
      </c>
      <c r="U775" s="1" t="str">
        <f>IF(TBL_Employees[[#This Row],[Exit Date]]="","Employed","Resign")</f>
        <v>Employed</v>
      </c>
    </row>
    <row r="776" spans="1:21" x14ac:dyDescent="0.25">
      <c r="A776" t="s">
        <v>264</v>
      </c>
      <c r="B776" t="s">
        <v>972</v>
      </c>
      <c r="C776" t="s">
        <v>64</v>
      </c>
      <c r="D776" t="s">
        <v>43</v>
      </c>
      <c r="E776" t="s">
        <v>44</v>
      </c>
      <c r="F776" t="s">
        <v>28</v>
      </c>
      <c r="G776" t="s">
        <v>51</v>
      </c>
      <c r="H776">
        <v>37</v>
      </c>
      <c r="I776" s="1">
        <v>41363</v>
      </c>
      <c r="J776" s="9">
        <f>DAY(TBL_Employees[[#This Row],[Hire Date]])</f>
        <v>30</v>
      </c>
      <c r="K776" s="9">
        <f>MONTH(TBL_Employees[[#This Row],[Hire Date]])</f>
        <v>3</v>
      </c>
      <c r="L776" s="9" t="str">
        <f>_xlfn.SWITCH(TBL_Employees[[#This Row],[Month]],1,"JAN",2,"FEB",3,"MAR",4,"APR",5,"MAY",6,"JUN",7,"JUL",8,"AUG",9,"SEP",10,"OCT",11,"NOV",12,"DES")</f>
        <v>MAR</v>
      </c>
      <c r="M776" s="11">
        <f>YEAR(TBL_Employees[[#This Row],[Hire Date]])</f>
        <v>2013</v>
      </c>
      <c r="N776" s="2">
        <v>69570</v>
      </c>
      <c r="O776" s="2" t="str">
        <f>_xlfn.SWITCH(TRUE(),TBL_Employees[[#This Row],[Annual Salary]]&gt;140000,"HIGH INCOME",AND(TBL_Employees[[#This Row],[Annual Salary]]&gt;=70000,TBL_Employees[[#This Row],[Annual Salary]]&lt;=140000),"MIDDLE INCOME",TBL_Employees[[#This Row],[Annual Salary]]&lt;70000,"LOW INCOME")</f>
        <v>LOW INCOME</v>
      </c>
      <c r="P776" s="3">
        <v>0</v>
      </c>
      <c r="Q776" s="13">
        <f>TBL_Employees[[#This Row],[Bonus %]]*TBL_Employees[[#This Row],[Annual Salary]]</f>
        <v>0</v>
      </c>
      <c r="R776" t="s">
        <v>19</v>
      </c>
      <c r="S776" t="s">
        <v>45</v>
      </c>
      <c r="T776" s="1" t="s">
        <v>21</v>
      </c>
      <c r="U776" s="1" t="str">
        <f>IF(TBL_Employees[[#This Row],[Exit Date]]="","Employed","Resign")</f>
        <v>Employed</v>
      </c>
    </row>
    <row r="777" spans="1:21" x14ac:dyDescent="0.25">
      <c r="A777" t="s">
        <v>287</v>
      </c>
      <c r="B777" t="s">
        <v>981</v>
      </c>
      <c r="C777" t="s">
        <v>14</v>
      </c>
      <c r="D777" t="s">
        <v>43</v>
      </c>
      <c r="E777" t="s">
        <v>44</v>
      </c>
      <c r="F777" t="s">
        <v>28</v>
      </c>
      <c r="G777" t="s">
        <v>24</v>
      </c>
      <c r="H777">
        <v>38</v>
      </c>
      <c r="I777" s="1">
        <v>44433</v>
      </c>
      <c r="J777" s="9">
        <f>DAY(TBL_Employees[[#This Row],[Hire Date]])</f>
        <v>25</v>
      </c>
      <c r="K777" s="9">
        <f>MONTH(TBL_Employees[[#This Row],[Hire Date]])</f>
        <v>8</v>
      </c>
      <c r="L777" s="9" t="str">
        <f>_xlfn.SWITCH(TBL_Employees[[#This Row],[Month]],1,"JAN",2,"FEB",3,"MAR",4,"APR",5,"MAY",6,"JUN",7,"JUL",8,"AUG",9,"SEP",10,"OCT",11,"NOV",12,"DES")</f>
        <v>AUG</v>
      </c>
      <c r="M777" s="11">
        <f>YEAR(TBL_Employees[[#This Row],[Hire Date]])</f>
        <v>2021</v>
      </c>
      <c r="N777" s="2">
        <v>255230</v>
      </c>
      <c r="O777" s="2" t="str">
        <f>_xlfn.SWITCH(TRUE(),TBL_Employees[[#This Row],[Annual Salary]]&gt;140000,"HIGH INCOME",AND(TBL_Employees[[#This Row],[Annual Salary]]&gt;=70000,TBL_Employees[[#This Row],[Annual Salary]]&lt;=140000),"MIDDLE INCOME",TBL_Employees[[#This Row],[Annual Salary]]&lt;70000,"LOW INCOME")</f>
        <v>HIGH INCOME</v>
      </c>
      <c r="P777" s="3">
        <v>0.36</v>
      </c>
      <c r="Q777" s="13">
        <f>TBL_Employees[[#This Row],[Bonus %]]*TBL_Employees[[#This Row],[Annual Salary]]</f>
        <v>91882.8</v>
      </c>
      <c r="R777" t="s">
        <v>19</v>
      </c>
      <c r="S777" t="s">
        <v>25</v>
      </c>
      <c r="T777" s="1" t="s">
        <v>21</v>
      </c>
      <c r="U777" s="1" t="str">
        <f>IF(TBL_Employees[[#This Row],[Exit Date]]="","Employed","Resign")</f>
        <v>Employed</v>
      </c>
    </row>
    <row r="778" spans="1:21" x14ac:dyDescent="0.25">
      <c r="A778" t="s">
        <v>271</v>
      </c>
      <c r="B778" t="s">
        <v>1000</v>
      </c>
      <c r="C778" t="s">
        <v>42</v>
      </c>
      <c r="D778" t="s">
        <v>43</v>
      </c>
      <c r="E778" t="s">
        <v>36</v>
      </c>
      <c r="F778" t="s">
        <v>17</v>
      </c>
      <c r="G778" t="s">
        <v>51</v>
      </c>
      <c r="H778">
        <v>33</v>
      </c>
      <c r="I778" s="1">
        <v>41756</v>
      </c>
      <c r="J778" s="9">
        <f>DAY(TBL_Employees[[#This Row],[Hire Date]])</f>
        <v>27</v>
      </c>
      <c r="K778" s="9">
        <f>MONTH(TBL_Employees[[#This Row],[Hire Date]])</f>
        <v>4</v>
      </c>
      <c r="L778" s="9" t="str">
        <f>_xlfn.SWITCH(TBL_Employees[[#This Row],[Month]],1,"JAN",2,"FEB",3,"MAR",4,"APR",5,"MAY",6,"JUN",7,"JUL",8,"AUG",9,"SEP",10,"OCT",11,"NOV",12,"DES")</f>
        <v>APR</v>
      </c>
      <c r="M778" s="11">
        <f>YEAR(TBL_Employees[[#This Row],[Hire Date]])</f>
        <v>2014</v>
      </c>
      <c r="N778" s="2">
        <v>75869</v>
      </c>
      <c r="O778" s="2" t="str">
        <f>_xlfn.SWITCH(TRUE(),TBL_Employees[[#This Row],[Annual Salary]]&gt;140000,"HIGH INCOME",AND(TBL_Employees[[#This Row],[Annual Salary]]&gt;=70000,TBL_Employees[[#This Row],[Annual Salary]]&lt;=140000),"MIDDLE INCOME",TBL_Employees[[#This Row],[Annual Salary]]&lt;70000,"LOW INCOME")</f>
        <v>MIDDLE INCOME</v>
      </c>
      <c r="P778" s="3">
        <v>0</v>
      </c>
      <c r="Q778" s="13">
        <f>TBL_Employees[[#This Row],[Bonus %]]*TBL_Employees[[#This Row],[Annual Salary]]</f>
        <v>0</v>
      </c>
      <c r="R778" t="s">
        <v>52</v>
      </c>
      <c r="S778" t="s">
        <v>53</v>
      </c>
      <c r="T778" s="1" t="s">
        <v>21</v>
      </c>
      <c r="U778" s="1" t="str">
        <f>IF(TBL_Employees[[#This Row],[Exit Date]]="","Employed","Resign")</f>
        <v>Employed</v>
      </c>
    </row>
    <row r="779" spans="1:21" x14ac:dyDescent="0.25">
      <c r="A779" t="s">
        <v>232</v>
      </c>
      <c r="B779" t="s">
        <v>1009</v>
      </c>
      <c r="C779" t="s">
        <v>42</v>
      </c>
      <c r="D779" t="s">
        <v>43</v>
      </c>
      <c r="E779" t="s">
        <v>32</v>
      </c>
      <c r="F779" t="s">
        <v>17</v>
      </c>
      <c r="G779" t="s">
        <v>24</v>
      </c>
      <c r="H779">
        <v>46</v>
      </c>
      <c r="I779" s="1">
        <v>37271</v>
      </c>
      <c r="J779" s="9">
        <f>DAY(TBL_Employees[[#This Row],[Hire Date]])</f>
        <v>15</v>
      </c>
      <c r="K779" s="9">
        <f>MONTH(TBL_Employees[[#This Row],[Hire Date]])</f>
        <v>1</v>
      </c>
      <c r="L779" s="9" t="str">
        <f>_xlfn.SWITCH(TBL_Employees[[#This Row],[Month]],1,"JAN",2,"FEB",3,"MAR",4,"APR",5,"MAY",6,"JUN",7,"JUL",8,"AUG",9,"SEP",10,"OCT",11,"NOV",12,"DES")</f>
        <v>JAN</v>
      </c>
      <c r="M779" s="11">
        <f>YEAR(TBL_Employees[[#This Row],[Hire Date]])</f>
        <v>2002</v>
      </c>
      <c r="N779" s="2">
        <v>86510</v>
      </c>
      <c r="O779" s="2" t="str">
        <f>_xlfn.SWITCH(TRUE(),TBL_Employees[[#This Row],[Annual Salary]]&gt;140000,"HIGH INCOME",AND(TBL_Employees[[#This Row],[Annual Salary]]&gt;=70000,TBL_Employees[[#This Row],[Annual Salary]]&lt;=140000),"MIDDLE INCOME",TBL_Employees[[#This Row],[Annual Salary]]&lt;70000,"LOW INCOME")</f>
        <v>MIDDLE INCOME</v>
      </c>
      <c r="P779" s="3">
        <v>0</v>
      </c>
      <c r="Q779" s="13">
        <f>TBL_Employees[[#This Row],[Bonus %]]*TBL_Employees[[#This Row],[Annual Salary]]</f>
        <v>0</v>
      </c>
      <c r="R779" t="s">
        <v>33</v>
      </c>
      <c r="S779" t="s">
        <v>60</v>
      </c>
      <c r="T779" s="1">
        <v>37623</v>
      </c>
      <c r="U779" s="1" t="str">
        <f>IF(TBL_Employees[[#This Row],[Exit Date]]="","Employed","Resign")</f>
        <v>Resign</v>
      </c>
    </row>
    <row r="780" spans="1:21" x14ac:dyDescent="0.25">
      <c r="A780" t="s">
        <v>1018</v>
      </c>
      <c r="B780" t="s">
        <v>1019</v>
      </c>
      <c r="C780" t="s">
        <v>40</v>
      </c>
      <c r="D780" t="s">
        <v>43</v>
      </c>
      <c r="E780" t="s">
        <v>36</v>
      </c>
      <c r="F780" t="s">
        <v>17</v>
      </c>
      <c r="G780" t="s">
        <v>24</v>
      </c>
      <c r="H780">
        <v>64</v>
      </c>
      <c r="I780" s="1">
        <v>40588</v>
      </c>
      <c r="J780" s="9">
        <f>DAY(TBL_Employees[[#This Row],[Hire Date]])</f>
        <v>14</v>
      </c>
      <c r="K780" s="9">
        <f>MONTH(TBL_Employees[[#This Row],[Hire Date]])</f>
        <v>2</v>
      </c>
      <c r="L780" s="9" t="str">
        <f>_xlfn.SWITCH(TBL_Employees[[#This Row],[Month]],1,"JAN",2,"FEB",3,"MAR",4,"APR",5,"MAY",6,"JUN",7,"JUL",8,"AUG",9,"SEP",10,"OCT",11,"NOV",12,"DES")</f>
        <v>FEB</v>
      </c>
      <c r="M780" s="11">
        <f>YEAR(TBL_Employees[[#This Row],[Hire Date]])</f>
        <v>2011</v>
      </c>
      <c r="N780" s="2">
        <v>171217</v>
      </c>
      <c r="O780" s="2" t="str">
        <f>_xlfn.SWITCH(TRUE(),TBL_Employees[[#This Row],[Annual Salary]]&gt;140000,"HIGH INCOME",AND(TBL_Employees[[#This Row],[Annual Salary]]&gt;=70000,TBL_Employees[[#This Row],[Annual Salary]]&lt;=140000),"MIDDLE INCOME",TBL_Employees[[#This Row],[Annual Salary]]&lt;70000,"LOW INCOME")</f>
        <v>HIGH INCOME</v>
      </c>
      <c r="P780" s="3">
        <v>0.19</v>
      </c>
      <c r="Q780" s="13">
        <f>TBL_Employees[[#This Row],[Bonus %]]*TBL_Employees[[#This Row],[Annual Salary]]</f>
        <v>32531.23</v>
      </c>
      <c r="R780" t="s">
        <v>19</v>
      </c>
      <c r="S780" t="s">
        <v>63</v>
      </c>
      <c r="T780" s="1" t="s">
        <v>21</v>
      </c>
      <c r="U780" s="1" t="str">
        <f>IF(TBL_Employees[[#This Row],[Exit Date]]="","Employed","Resign")</f>
        <v>Employed</v>
      </c>
    </row>
    <row r="781" spans="1:21" x14ac:dyDescent="0.25">
      <c r="A781" t="s">
        <v>1041</v>
      </c>
      <c r="B781" t="s">
        <v>1042</v>
      </c>
      <c r="C781" t="s">
        <v>40</v>
      </c>
      <c r="D781" t="s">
        <v>43</v>
      </c>
      <c r="E781" t="s">
        <v>16</v>
      </c>
      <c r="F781" t="s">
        <v>28</v>
      </c>
      <c r="G781" t="s">
        <v>24</v>
      </c>
      <c r="H781">
        <v>49</v>
      </c>
      <c r="I781" s="1">
        <v>36210</v>
      </c>
      <c r="J781" s="9">
        <f>DAY(TBL_Employees[[#This Row],[Hire Date]])</f>
        <v>19</v>
      </c>
      <c r="K781" s="9">
        <f>MONTH(TBL_Employees[[#This Row],[Hire Date]])</f>
        <v>2</v>
      </c>
      <c r="L781" s="9" t="str">
        <f>_xlfn.SWITCH(TBL_Employees[[#This Row],[Month]],1,"JAN",2,"FEB",3,"MAR",4,"APR",5,"MAY",6,"JUN",7,"JUL",8,"AUG",9,"SEP",10,"OCT",11,"NOV",12,"DES")</f>
        <v>FEB</v>
      </c>
      <c r="M781" s="11">
        <f>YEAR(TBL_Employees[[#This Row],[Hire Date]])</f>
        <v>1999</v>
      </c>
      <c r="N781" s="2">
        <v>191807</v>
      </c>
      <c r="O781" s="2" t="str">
        <f>_xlfn.SWITCH(TRUE(),TBL_Employees[[#This Row],[Annual Salary]]&gt;140000,"HIGH INCOME",AND(TBL_Employees[[#This Row],[Annual Salary]]&gt;=70000,TBL_Employees[[#This Row],[Annual Salary]]&lt;=140000),"MIDDLE INCOME",TBL_Employees[[#This Row],[Annual Salary]]&lt;70000,"LOW INCOME")</f>
        <v>HIGH INCOME</v>
      </c>
      <c r="P781" s="3">
        <v>0.21</v>
      </c>
      <c r="Q781" s="13">
        <f>TBL_Employees[[#This Row],[Bonus %]]*TBL_Employees[[#This Row],[Annual Salary]]</f>
        <v>40279.47</v>
      </c>
      <c r="R781" t="s">
        <v>33</v>
      </c>
      <c r="S781" t="s">
        <v>80</v>
      </c>
      <c r="T781" s="1" t="s">
        <v>21</v>
      </c>
      <c r="U781" s="1" t="str">
        <f>IF(TBL_Employees[[#This Row],[Exit Date]]="","Employed","Resign")</f>
        <v>Employed</v>
      </c>
    </row>
    <row r="782" spans="1:21" x14ac:dyDescent="0.25">
      <c r="A782" t="s">
        <v>1055</v>
      </c>
      <c r="B782" t="s">
        <v>1056</v>
      </c>
      <c r="C782" t="s">
        <v>64</v>
      </c>
      <c r="D782" t="s">
        <v>43</v>
      </c>
      <c r="E782" t="s">
        <v>36</v>
      </c>
      <c r="F782" t="s">
        <v>28</v>
      </c>
      <c r="G782" t="s">
        <v>18</v>
      </c>
      <c r="H782">
        <v>48</v>
      </c>
      <c r="I782" s="1">
        <v>38623</v>
      </c>
      <c r="J782" s="9">
        <f>DAY(TBL_Employees[[#This Row],[Hire Date]])</f>
        <v>28</v>
      </c>
      <c r="K782" s="9">
        <f>MONTH(TBL_Employees[[#This Row],[Hire Date]])</f>
        <v>9</v>
      </c>
      <c r="L782" s="9" t="str">
        <f>_xlfn.SWITCH(TBL_Employees[[#This Row],[Month]],1,"JAN",2,"FEB",3,"MAR",4,"APR",5,"MAY",6,"JUN",7,"JUL",8,"AUG",9,"SEP",10,"OCT",11,"NOV",12,"DES")</f>
        <v>SEP</v>
      </c>
      <c r="M782" s="11">
        <f>YEAR(TBL_Employees[[#This Row],[Hire Date]])</f>
        <v>2005</v>
      </c>
      <c r="N782" s="2">
        <v>74655</v>
      </c>
      <c r="O782" s="2" t="str">
        <f>_xlfn.SWITCH(TRUE(),TBL_Employees[[#This Row],[Annual Salary]]&gt;140000,"HIGH INCOME",AND(TBL_Employees[[#This Row],[Annual Salary]]&gt;=70000,TBL_Employees[[#This Row],[Annual Salary]]&lt;=140000),"MIDDLE INCOME",TBL_Employees[[#This Row],[Annual Salary]]&lt;70000,"LOW INCOME")</f>
        <v>MIDDLE INCOME</v>
      </c>
      <c r="P782" s="3">
        <v>0</v>
      </c>
      <c r="Q782" s="13">
        <f>TBL_Employees[[#This Row],[Bonus %]]*TBL_Employees[[#This Row],[Annual Salary]]</f>
        <v>0</v>
      </c>
      <c r="R782" t="s">
        <v>19</v>
      </c>
      <c r="S782" t="s">
        <v>25</v>
      </c>
      <c r="T782" s="1" t="s">
        <v>21</v>
      </c>
      <c r="U782" s="1" t="str">
        <f>IF(TBL_Employees[[#This Row],[Exit Date]]="","Employed","Resign")</f>
        <v>Employed</v>
      </c>
    </row>
    <row r="783" spans="1:21" x14ac:dyDescent="0.25">
      <c r="A783" t="s">
        <v>156</v>
      </c>
      <c r="B783" t="s">
        <v>1057</v>
      </c>
      <c r="C783" t="s">
        <v>42</v>
      </c>
      <c r="D783" t="s">
        <v>43</v>
      </c>
      <c r="E783" t="s">
        <v>36</v>
      </c>
      <c r="F783" t="s">
        <v>28</v>
      </c>
      <c r="G783" t="s">
        <v>24</v>
      </c>
      <c r="H783">
        <v>51</v>
      </c>
      <c r="I783" s="1">
        <v>41013</v>
      </c>
      <c r="J783" s="9">
        <f>DAY(TBL_Employees[[#This Row],[Hire Date]])</f>
        <v>14</v>
      </c>
      <c r="K783" s="9">
        <f>MONTH(TBL_Employees[[#This Row],[Hire Date]])</f>
        <v>4</v>
      </c>
      <c r="L783" s="9" t="str">
        <f>_xlfn.SWITCH(TBL_Employees[[#This Row],[Month]],1,"JAN",2,"FEB",3,"MAR",4,"APR",5,"MAY",6,"JUN",7,"JUL",8,"AUG",9,"SEP",10,"OCT",11,"NOV",12,"DES")</f>
        <v>APR</v>
      </c>
      <c r="M783" s="11">
        <f>YEAR(TBL_Employees[[#This Row],[Hire Date]])</f>
        <v>2012</v>
      </c>
      <c r="N783" s="2">
        <v>82300</v>
      </c>
      <c r="O783" s="2" t="str">
        <f>_xlfn.SWITCH(TRUE(),TBL_Employees[[#This Row],[Annual Salary]]&gt;140000,"HIGH INCOME",AND(TBL_Employees[[#This Row],[Annual Salary]]&gt;=70000,TBL_Employees[[#This Row],[Annual Salary]]&lt;=140000),"MIDDLE INCOME",TBL_Employees[[#This Row],[Annual Salary]]&lt;70000,"LOW INCOME")</f>
        <v>MIDDLE INCOME</v>
      </c>
      <c r="P783" s="3">
        <v>0</v>
      </c>
      <c r="Q783" s="13">
        <f>TBL_Employees[[#This Row],[Bonus %]]*TBL_Employees[[#This Row],[Annual Salary]]</f>
        <v>0</v>
      </c>
      <c r="R783" t="s">
        <v>33</v>
      </c>
      <c r="S783" t="s">
        <v>34</v>
      </c>
      <c r="T783" s="1" t="s">
        <v>21</v>
      </c>
      <c r="U783" s="1" t="str">
        <f>IF(TBL_Employees[[#This Row],[Exit Date]]="","Employed","Resign")</f>
        <v>Employed</v>
      </c>
    </row>
    <row r="784" spans="1:21" x14ac:dyDescent="0.25">
      <c r="A784" t="s">
        <v>1060</v>
      </c>
      <c r="B784" t="s">
        <v>1061</v>
      </c>
      <c r="C784" t="s">
        <v>42</v>
      </c>
      <c r="D784" t="s">
        <v>43</v>
      </c>
      <c r="E784" t="s">
        <v>16</v>
      </c>
      <c r="F784" t="s">
        <v>28</v>
      </c>
      <c r="G784" t="s">
        <v>51</v>
      </c>
      <c r="H784">
        <v>33</v>
      </c>
      <c r="I784" s="1">
        <v>41973</v>
      </c>
      <c r="J784" s="9">
        <f>DAY(TBL_Employees[[#This Row],[Hire Date]])</f>
        <v>30</v>
      </c>
      <c r="K784" s="9">
        <f>MONTH(TBL_Employees[[#This Row],[Hire Date]])</f>
        <v>11</v>
      </c>
      <c r="L784" s="9" t="str">
        <f>_xlfn.SWITCH(TBL_Employees[[#This Row],[Month]],1,"JAN",2,"FEB",3,"MAR",4,"APR",5,"MAY",6,"JUN",7,"JUL",8,"AUG",9,"SEP",10,"OCT",11,"NOV",12,"DES")</f>
        <v>NOV</v>
      </c>
      <c r="M784" s="11">
        <f>YEAR(TBL_Employees[[#This Row],[Hire Date]])</f>
        <v>2014</v>
      </c>
      <c r="N784" s="2">
        <v>91280</v>
      </c>
      <c r="O784" s="2" t="str">
        <f>_xlfn.SWITCH(TRUE(),TBL_Employees[[#This Row],[Annual Salary]]&gt;140000,"HIGH INCOME",AND(TBL_Employees[[#This Row],[Annual Salary]]&gt;=70000,TBL_Employees[[#This Row],[Annual Salary]]&lt;=140000),"MIDDLE INCOME",TBL_Employees[[#This Row],[Annual Salary]]&lt;70000,"LOW INCOME")</f>
        <v>MIDDLE INCOME</v>
      </c>
      <c r="P784" s="3">
        <v>0</v>
      </c>
      <c r="Q784" s="13">
        <f>TBL_Employees[[#This Row],[Bonus %]]*TBL_Employees[[#This Row],[Annual Salary]]</f>
        <v>0</v>
      </c>
      <c r="R784" t="s">
        <v>19</v>
      </c>
      <c r="S784" t="s">
        <v>45</v>
      </c>
      <c r="T784" s="1" t="s">
        <v>21</v>
      </c>
      <c r="U784" s="1" t="str">
        <f>IF(TBL_Employees[[#This Row],[Exit Date]]="","Employed","Resign")</f>
        <v>Employed</v>
      </c>
    </row>
    <row r="785" spans="1:21" x14ac:dyDescent="0.25">
      <c r="A785" t="s">
        <v>122</v>
      </c>
      <c r="B785" t="s">
        <v>1074</v>
      </c>
      <c r="C785" t="s">
        <v>61</v>
      </c>
      <c r="D785" t="s">
        <v>43</v>
      </c>
      <c r="E785" t="s">
        <v>44</v>
      </c>
      <c r="F785" t="s">
        <v>17</v>
      </c>
      <c r="G785" t="s">
        <v>24</v>
      </c>
      <c r="H785">
        <v>31</v>
      </c>
      <c r="I785" s="1">
        <v>43695</v>
      </c>
      <c r="J785" s="9">
        <f>DAY(TBL_Employees[[#This Row],[Hire Date]])</f>
        <v>18</v>
      </c>
      <c r="K785" s="9">
        <f>MONTH(TBL_Employees[[#This Row],[Hire Date]])</f>
        <v>8</v>
      </c>
      <c r="L785" s="9" t="str">
        <f>_xlfn.SWITCH(TBL_Employees[[#This Row],[Month]],1,"JAN",2,"FEB",3,"MAR",4,"APR",5,"MAY",6,"JUN",7,"JUL",8,"AUG",9,"SEP",10,"OCT",11,"NOV",12,"DES")</f>
        <v>AUG</v>
      </c>
      <c r="M785" s="11">
        <f>YEAR(TBL_Employees[[#This Row],[Hire Date]])</f>
        <v>2019</v>
      </c>
      <c r="N785" s="2">
        <v>126353</v>
      </c>
      <c r="O785" s="2" t="str">
        <f>_xlfn.SWITCH(TRUE(),TBL_Employees[[#This Row],[Annual Salary]]&gt;140000,"HIGH INCOME",AND(TBL_Employees[[#This Row],[Annual Salary]]&gt;=70000,TBL_Employees[[#This Row],[Annual Salary]]&lt;=140000),"MIDDLE INCOME",TBL_Employees[[#This Row],[Annual Salary]]&lt;70000,"LOW INCOME")</f>
        <v>MIDDLE INCOME</v>
      </c>
      <c r="P785" s="3">
        <v>0.12</v>
      </c>
      <c r="Q785" s="13">
        <f>TBL_Employees[[#This Row],[Bonus %]]*TBL_Employees[[#This Row],[Annual Salary]]</f>
        <v>15162.359999999999</v>
      </c>
      <c r="R785" t="s">
        <v>33</v>
      </c>
      <c r="S785" t="s">
        <v>74</v>
      </c>
      <c r="T785" s="1" t="s">
        <v>21</v>
      </c>
      <c r="U785" s="1" t="str">
        <f>IF(TBL_Employees[[#This Row],[Exit Date]]="","Employed","Resign")</f>
        <v>Employed</v>
      </c>
    </row>
    <row r="786" spans="1:21" x14ac:dyDescent="0.25">
      <c r="A786" t="s">
        <v>1094</v>
      </c>
      <c r="B786" t="s">
        <v>1095</v>
      </c>
      <c r="C786" t="s">
        <v>61</v>
      </c>
      <c r="D786" t="s">
        <v>43</v>
      </c>
      <c r="E786" t="s">
        <v>16</v>
      </c>
      <c r="F786" t="s">
        <v>28</v>
      </c>
      <c r="G786" t="s">
        <v>24</v>
      </c>
      <c r="H786">
        <v>45</v>
      </c>
      <c r="I786" s="1">
        <v>37014</v>
      </c>
      <c r="J786" s="9">
        <f>DAY(TBL_Employees[[#This Row],[Hire Date]])</f>
        <v>3</v>
      </c>
      <c r="K786" s="9">
        <f>MONTH(TBL_Employees[[#This Row],[Hire Date]])</f>
        <v>5</v>
      </c>
      <c r="L786" s="9" t="str">
        <f>_xlfn.SWITCH(TBL_Employees[[#This Row],[Month]],1,"JAN",2,"FEB",3,"MAR",4,"APR",5,"MAY",6,"JUN",7,"JUL",8,"AUG",9,"SEP",10,"OCT",11,"NOV",12,"DES")</f>
        <v>MAY</v>
      </c>
      <c r="M786" s="11">
        <f>YEAR(TBL_Employees[[#This Row],[Hire Date]])</f>
        <v>2001</v>
      </c>
      <c r="N786" s="2">
        <v>147752</v>
      </c>
      <c r="O786" s="2" t="str">
        <f>_xlfn.SWITCH(TRUE(),TBL_Employees[[#This Row],[Annual Salary]]&gt;140000,"HIGH INCOME",AND(TBL_Employees[[#This Row],[Annual Salary]]&gt;=70000,TBL_Employees[[#This Row],[Annual Salary]]&lt;=140000),"MIDDLE INCOME",TBL_Employees[[#This Row],[Annual Salary]]&lt;70000,"LOW INCOME")</f>
        <v>HIGH INCOME</v>
      </c>
      <c r="P786" s="3">
        <v>0.12</v>
      </c>
      <c r="Q786" s="13">
        <f>TBL_Employees[[#This Row],[Bonus %]]*TBL_Employees[[#This Row],[Annual Salary]]</f>
        <v>17730.239999999998</v>
      </c>
      <c r="R786" t="s">
        <v>33</v>
      </c>
      <c r="S786" t="s">
        <v>74</v>
      </c>
      <c r="T786" s="1">
        <v>40903</v>
      </c>
      <c r="U786" s="1" t="str">
        <f>IF(TBL_Employees[[#This Row],[Exit Date]]="","Employed","Resign")</f>
        <v>Resign</v>
      </c>
    </row>
    <row r="787" spans="1:21" x14ac:dyDescent="0.25">
      <c r="A787" t="s">
        <v>1096</v>
      </c>
      <c r="B787" t="s">
        <v>1097</v>
      </c>
      <c r="C787" t="s">
        <v>61</v>
      </c>
      <c r="D787" t="s">
        <v>43</v>
      </c>
      <c r="E787" t="s">
        <v>36</v>
      </c>
      <c r="F787" t="s">
        <v>17</v>
      </c>
      <c r="G787" t="s">
        <v>24</v>
      </c>
      <c r="H787">
        <v>25</v>
      </c>
      <c r="I787" s="1">
        <v>44453</v>
      </c>
      <c r="J787" s="9">
        <f>DAY(TBL_Employees[[#This Row],[Hire Date]])</f>
        <v>14</v>
      </c>
      <c r="K787" s="9">
        <f>MONTH(TBL_Employees[[#This Row],[Hire Date]])</f>
        <v>9</v>
      </c>
      <c r="L787" s="9" t="str">
        <f>_xlfn.SWITCH(TBL_Employees[[#This Row],[Month]],1,"JAN",2,"FEB",3,"MAR",4,"APR",5,"MAY",6,"JUN",7,"JUL",8,"AUG",9,"SEP",10,"OCT",11,"NOV",12,"DES")</f>
        <v>SEP</v>
      </c>
      <c r="M787" s="11">
        <f>YEAR(TBL_Employees[[#This Row],[Hire Date]])</f>
        <v>2021</v>
      </c>
      <c r="N787" s="2">
        <v>136810</v>
      </c>
      <c r="O787" s="2" t="str">
        <f>_xlfn.SWITCH(TRUE(),TBL_Employees[[#This Row],[Annual Salary]]&gt;140000,"HIGH INCOME",AND(TBL_Employees[[#This Row],[Annual Salary]]&gt;=70000,TBL_Employees[[#This Row],[Annual Salary]]&lt;=140000),"MIDDLE INCOME",TBL_Employees[[#This Row],[Annual Salary]]&lt;70000,"LOW INCOME")</f>
        <v>MIDDLE INCOME</v>
      </c>
      <c r="P787" s="3">
        <v>0.14000000000000001</v>
      </c>
      <c r="Q787" s="13">
        <f>TBL_Employees[[#This Row],[Bonus %]]*TBL_Employees[[#This Row],[Annual Salary]]</f>
        <v>19153.400000000001</v>
      </c>
      <c r="R787" t="s">
        <v>33</v>
      </c>
      <c r="S787" t="s">
        <v>80</v>
      </c>
      <c r="T787" s="1" t="s">
        <v>21</v>
      </c>
      <c r="U787" s="1" t="str">
        <f>IF(TBL_Employees[[#This Row],[Exit Date]]="","Employed","Resign")</f>
        <v>Employed</v>
      </c>
    </row>
    <row r="788" spans="1:21" x14ac:dyDescent="0.25">
      <c r="A788" t="s">
        <v>1105</v>
      </c>
      <c r="B788" t="s">
        <v>1106</v>
      </c>
      <c r="C788" t="s">
        <v>14</v>
      </c>
      <c r="D788" t="s">
        <v>43</v>
      </c>
      <c r="E788" t="s">
        <v>32</v>
      </c>
      <c r="F788" t="s">
        <v>28</v>
      </c>
      <c r="G788" t="s">
        <v>24</v>
      </c>
      <c r="H788">
        <v>57</v>
      </c>
      <c r="I788" s="1">
        <v>42951</v>
      </c>
      <c r="J788" s="9">
        <f>DAY(TBL_Employees[[#This Row],[Hire Date]])</f>
        <v>4</v>
      </c>
      <c r="K788" s="9">
        <f>MONTH(TBL_Employees[[#This Row],[Hire Date]])</f>
        <v>8</v>
      </c>
      <c r="L788" s="9" t="str">
        <f>_xlfn.SWITCH(TBL_Employees[[#This Row],[Month]],1,"JAN",2,"FEB",3,"MAR",4,"APR",5,"MAY",6,"JUN",7,"JUL",8,"AUG",9,"SEP",10,"OCT",11,"NOV",12,"DES")</f>
        <v>AUG</v>
      </c>
      <c r="M788" s="11">
        <f>YEAR(TBL_Employees[[#This Row],[Hire Date]])</f>
        <v>2017</v>
      </c>
      <c r="N788" s="2">
        <v>183190</v>
      </c>
      <c r="O788" s="2" t="str">
        <f>_xlfn.SWITCH(TRUE(),TBL_Employees[[#This Row],[Annual Salary]]&gt;140000,"HIGH INCOME",AND(TBL_Employees[[#This Row],[Annual Salary]]&gt;=70000,TBL_Employees[[#This Row],[Annual Salary]]&lt;=140000),"MIDDLE INCOME",TBL_Employees[[#This Row],[Annual Salary]]&lt;70000,"LOW INCOME")</f>
        <v>HIGH INCOME</v>
      </c>
      <c r="P788" s="3">
        <v>0.36</v>
      </c>
      <c r="Q788" s="13">
        <f>TBL_Employees[[#This Row],[Bonus %]]*TBL_Employees[[#This Row],[Annual Salary]]</f>
        <v>65948.399999999994</v>
      </c>
      <c r="R788" t="s">
        <v>19</v>
      </c>
      <c r="S788" t="s">
        <v>20</v>
      </c>
      <c r="T788" s="1" t="s">
        <v>21</v>
      </c>
      <c r="U788" s="1" t="str">
        <f>IF(TBL_Employees[[#This Row],[Exit Date]]="","Employed","Resign")</f>
        <v>Employed</v>
      </c>
    </row>
    <row r="789" spans="1:21" x14ac:dyDescent="0.25">
      <c r="A789" t="s">
        <v>115</v>
      </c>
      <c r="B789" t="s">
        <v>1110</v>
      </c>
      <c r="C789" t="s">
        <v>62</v>
      </c>
      <c r="D789" t="s">
        <v>43</v>
      </c>
      <c r="E789" t="s">
        <v>44</v>
      </c>
      <c r="F789" t="s">
        <v>17</v>
      </c>
      <c r="G789" t="s">
        <v>24</v>
      </c>
      <c r="H789">
        <v>43</v>
      </c>
      <c r="I789" s="1">
        <v>38879</v>
      </c>
      <c r="J789" s="9">
        <f>DAY(TBL_Employees[[#This Row],[Hire Date]])</f>
        <v>11</v>
      </c>
      <c r="K789" s="9">
        <f>MONTH(TBL_Employees[[#This Row],[Hire Date]])</f>
        <v>6</v>
      </c>
      <c r="L789" s="9" t="str">
        <f>_xlfn.SWITCH(TBL_Employees[[#This Row],[Month]],1,"JAN",2,"FEB",3,"MAR",4,"APR",5,"MAY",6,"JUN",7,"JUL",8,"AUG",9,"SEP",10,"OCT",11,"NOV",12,"DES")</f>
        <v>JUN</v>
      </c>
      <c r="M789" s="11">
        <f>YEAR(TBL_Employees[[#This Row],[Hire Date]])</f>
        <v>2006</v>
      </c>
      <c r="N789" s="2">
        <v>117278</v>
      </c>
      <c r="O789" s="2" t="str">
        <f>_xlfn.SWITCH(TRUE(),TBL_Employees[[#This Row],[Annual Salary]]&gt;140000,"HIGH INCOME",AND(TBL_Employees[[#This Row],[Annual Salary]]&gt;=70000,TBL_Employees[[#This Row],[Annual Salary]]&lt;=140000),"MIDDLE INCOME",TBL_Employees[[#This Row],[Annual Salary]]&lt;70000,"LOW INCOME")</f>
        <v>MIDDLE INCOME</v>
      </c>
      <c r="P789" s="3">
        <v>0.09</v>
      </c>
      <c r="Q789" s="13">
        <f>TBL_Employees[[#This Row],[Bonus %]]*TBL_Employees[[#This Row],[Annual Salary]]</f>
        <v>10555.02</v>
      </c>
      <c r="R789" t="s">
        <v>19</v>
      </c>
      <c r="S789" t="s">
        <v>45</v>
      </c>
      <c r="T789" s="1" t="s">
        <v>21</v>
      </c>
      <c r="U789" s="1" t="str">
        <f>IF(TBL_Employees[[#This Row],[Exit Date]]="","Employed","Resign")</f>
        <v>Employed</v>
      </c>
    </row>
    <row r="790" spans="1:21" x14ac:dyDescent="0.25">
      <c r="A790" t="s">
        <v>1137</v>
      </c>
      <c r="B790" t="s">
        <v>1138</v>
      </c>
      <c r="C790" t="s">
        <v>42</v>
      </c>
      <c r="D790" t="s">
        <v>43</v>
      </c>
      <c r="E790" t="s">
        <v>32</v>
      </c>
      <c r="F790" t="s">
        <v>17</v>
      </c>
      <c r="G790" t="s">
        <v>51</v>
      </c>
      <c r="H790">
        <v>32</v>
      </c>
      <c r="I790" s="1">
        <v>41590</v>
      </c>
      <c r="J790" s="9">
        <f>DAY(TBL_Employees[[#This Row],[Hire Date]])</f>
        <v>12</v>
      </c>
      <c r="K790" s="9">
        <f>MONTH(TBL_Employees[[#This Row],[Hire Date]])</f>
        <v>11</v>
      </c>
      <c r="L790" s="9" t="str">
        <f>_xlfn.SWITCH(TBL_Employees[[#This Row],[Month]],1,"JAN",2,"FEB",3,"MAR",4,"APR",5,"MAY",6,"JUN",7,"JUL",8,"AUG",9,"SEP",10,"OCT",11,"NOV",12,"DES")</f>
        <v>NOV</v>
      </c>
      <c r="M790" s="11">
        <f>YEAR(TBL_Employees[[#This Row],[Hire Date]])</f>
        <v>2013</v>
      </c>
      <c r="N790" s="2">
        <v>88895</v>
      </c>
      <c r="O790" s="2" t="str">
        <f>_xlfn.SWITCH(TRUE(),TBL_Employees[[#This Row],[Annual Salary]]&gt;140000,"HIGH INCOME",AND(TBL_Employees[[#This Row],[Annual Salary]]&gt;=70000,TBL_Employees[[#This Row],[Annual Salary]]&lt;=140000),"MIDDLE INCOME",TBL_Employees[[#This Row],[Annual Salary]]&lt;70000,"LOW INCOME")</f>
        <v>MIDDLE INCOME</v>
      </c>
      <c r="P790" s="3">
        <v>0</v>
      </c>
      <c r="Q790" s="13">
        <f>TBL_Employees[[#This Row],[Bonus %]]*TBL_Employees[[#This Row],[Annual Salary]]</f>
        <v>0</v>
      </c>
      <c r="R790" t="s">
        <v>19</v>
      </c>
      <c r="S790" t="s">
        <v>20</v>
      </c>
      <c r="T790" s="1" t="s">
        <v>21</v>
      </c>
      <c r="U790" s="1" t="str">
        <f>IF(TBL_Employees[[#This Row],[Exit Date]]="","Employed","Resign")</f>
        <v>Employed</v>
      </c>
    </row>
    <row r="791" spans="1:21" x14ac:dyDescent="0.25">
      <c r="A791" t="s">
        <v>103</v>
      </c>
      <c r="B791" t="s">
        <v>1139</v>
      </c>
      <c r="C791" t="s">
        <v>40</v>
      </c>
      <c r="D791" t="s">
        <v>43</v>
      </c>
      <c r="E791" t="s">
        <v>32</v>
      </c>
      <c r="F791" t="s">
        <v>28</v>
      </c>
      <c r="G791" t="s">
        <v>24</v>
      </c>
      <c r="H791">
        <v>45</v>
      </c>
      <c r="I791" s="1">
        <v>38332</v>
      </c>
      <c r="J791" s="9">
        <f>DAY(TBL_Employees[[#This Row],[Hire Date]])</f>
        <v>11</v>
      </c>
      <c r="K791" s="9">
        <f>MONTH(TBL_Employees[[#This Row],[Hire Date]])</f>
        <v>12</v>
      </c>
      <c r="L791" s="9" t="str">
        <f>_xlfn.SWITCH(TBL_Employees[[#This Row],[Month]],1,"JAN",2,"FEB",3,"MAR",4,"APR",5,"MAY",6,"JUN",7,"JUL",8,"AUG",9,"SEP",10,"OCT",11,"NOV",12,"DES")</f>
        <v>DES</v>
      </c>
      <c r="M791" s="11">
        <f>YEAR(TBL_Employees[[#This Row],[Hire Date]])</f>
        <v>2004</v>
      </c>
      <c r="N791" s="2">
        <v>168846</v>
      </c>
      <c r="O791" s="2" t="str">
        <f>_xlfn.SWITCH(TRUE(),TBL_Employees[[#This Row],[Annual Salary]]&gt;140000,"HIGH INCOME",AND(TBL_Employees[[#This Row],[Annual Salary]]&gt;=70000,TBL_Employees[[#This Row],[Annual Salary]]&lt;=140000),"MIDDLE INCOME",TBL_Employees[[#This Row],[Annual Salary]]&lt;70000,"LOW INCOME")</f>
        <v>HIGH INCOME</v>
      </c>
      <c r="P791" s="3">
        <v>0.24</v>
      </c>
      <c r="Q791" s="13">
        <f>TBL_Employees[[#This Row],[Bonus %]]*TBL_Employees[[#This Row],[Annual Salary]]</f>
        <v>40523.040000000001</v>
      </c>
      <c r="R791" t="s">
        <v>33</v>
      </c>
      <c r="S791" t="s">
        <v>80</v>
      </c>
      <c r="T791" s="1" t="s">
        <v>21</v>
      </c>
      <c r="U791" s="1" t="str">
        <f>IF(TBL_Employees[[#This Row],[Exit Date]]="","Employed","Resign")</f>
        <v>Employed</v>
      </c>
    </row>
    <row r="792" spans="1:21" x14ac:dyDescent="0.25">
      <c r="A792" t="s">
        <v>270</v>
      </c>
      <c r="B792" t="s">
        <v>1148</v>
      </c>
      <c r="C792" t="s">
        <v>14</v>
      </c>
      <c r="D792" t="s">
        <v>43</v>
      </c>
      <c r="E792" t="s">
        <v>32</v>
      </c>
      <c r="F792" t="s">
        <v>28</v>
      </c>
      <c r="G792" t="s">
        <v>18</v>
      </c>
      <c r="H792">
        <v>26</v>
      </c>
      <c r="I792" s="1">
        <v>44101</v>
      </c>
      <c r="J792" s="9">
        <f>DAY(TBL_Employees[[#This Row],[Hire Date]])</f>
        <v>27</v>
      </c>
      <c r="K792" s="9">
        <f>MONTH(TBL_Employees[[#This Row],[Hire Date]])</f>
        <v>9</v>
      </c>
      <c r="L792" s="9" t="str">
        <f>_xlfn.SWITCH(TBL_Employees[[#This Row],[Month]],1,"JAN",2,"FEB",3,"MAR",4,"APR",5,"MAY",6,"JUN",7,"JUL",8,"AUG",9,"SEP",10,"OCT",11,"NOV",12,"DES")</f>
        <v>SEP</v>
      </c>
      <c r="M792" s="11">
        <f>YEAR(TBL_Employees[[#This Row],[Hire Date]])</f>
        <v>2020</v>
      </c>
      <c r="N792" s="2">
        <v>223055</v>
      </c>
      <c r="O792" s="2" t="str">
        <f>_xlfn.SWITCH(TRUE(),TBL_Employees[[#This Row],[Annual Salary]]&gt;140000,"HIGH INCOME",AND(TBL_Employees[[#This Row],[Annual Salary]]&gt;=70000,TBL_Employees[[#This Row],[Annual Salary]]&lt;=140000),"MIDDLE INCOME",TBL_Employees[[#This Row],[Annual Salary]]&lt;70000,"LOW INCOME")</f>
        <v>HIGH INCOME</v>
      </c>
      <c r="P792" s="3">
        <v>0.3</v>
      </c>
      <c r="Q792" s="13">
        <f>TBL_Employees[[#This Row],[Bonus %]]*TBL_Employees[[#This Row],[Annual Salary]]</f>
        <v>66916.5</v>
      </c>
      <c r="R792" t="s">
        <v>19</v>
      </c>
      <c r="S792" t="s">
        <v>29</v>
      </c>
      <c r="T792" s="1" t="s">
        <v>21</v>
      </c>
      <c r="U792" s="1" t="str">
        <f>IF(TBL_Employees[[#This Row],[Exit Date]]="","Employed","Resign")</f>
        <v>Employed</v>
      </c>
    </row>
    <row r="793" spans="1:21" x14ac:dyDescent="0.25">
      <c r="A793" t="s">
        <v>1162</v>
      </c>
      <c r="B793" t="s">
        <v>1163</v>
      </c>
      <c r="C793" t="s">
        <v>42</v>
      </c>
      <c r="D793" t="s">
        <v>43</v>
      </c>
      <c r="E793" t="s">
        <v>16</v>
      </c>
      <c r="F793" t="s">
        <v>28</v>
      </c>
      <c r="G793" t="s">
        <v>51</v>
      </c>
      <c r="H793">
        <v>42</v>
      </c>
      <c r="I793" s="1">
        <v>42101</v>
      </c>
      <c r="J793" s="9">
        <f>DAY(TBL_Employees[[#This Row],[Hire Date]])</f>
        <v>7</v>
      </c>
      <c r="K793" s="9">
        <f>MONTH(TBL_Employees[[#This Row],[Hire Date]])</f>
        <v>4</v>
      </c>
      <c r="L793" s="9" t="str">
        <f>_xlfn.SWITCH(TBL_Employees[[#This Row],[Month]],1,"JAN",2,"FEB",3,"MAR",4,"APR",5,"MAY",6,"JUN",7,"JUL",8,"AUG",9,"SEP",10,"OCT",11,"NOV",12,"DES")</f>
        <v>APR</v>
      </c>
      <c r="M793" s="11">
        <f>YEAR(TBL_Employees[[#This Row],[Hire Date]])</f>
        <v>2015</v>
      </c>
      <c r="N793" s="2">
        <v>99697</v>
      </c>
      <c r="O793" s="2" t="str">
        <f>_xlfn.SWITCH(TRUE(),TBL_Employees[[#This Row],[Annual Salary]]&gt;140000,"HIGH INCOME",AND(TBL_Employees[[#This Row],[Annual Salary]]&gt;=70000,TBL_Employees[[#This Row],[Annual Salary]]&lt;=140000),"MIDDLE INCOME",TBL_Employees[[#This Row],[Annual Salary]]&lt;70000,"LOW INCOME")</f>
        <v>MIDDLE INCOME</v>
      </c>
      <c r="P793" s="3">
        <v>0</v>
      </c>
      <c r="Q793" s="13">
        <f>TBL_Employees[[#This Row],[Bonus %]]*TBL_Employees[[#This Row],[Annual Salary]]</f>
        <v>0</v>
      </c>
      <c r="R793" t="s">
        <v>52</v>
      </c>
      <c r="S793" t="s">
        <v>66</v>
      </c>
      <c r="T793" s="1" t="s">
        <v>21</v>
      </c>
      <c r="U793" s="1" t="str">
        <f>IF(TBL_Employees[[#This Row],[Exit Date]]="","Employed","Resign")</f>
        <v>Employed</v>
      </c>
    </row>
    <row r="794" spans="1:21" x14ac:dyDescent="0.25">
      <c r="A794" t="s">
        <v>952</v>
      </c>
      <c r="B794" t="s">
        <v>1178</v>
      </c>
      <c r="C794" t="s">
        <v>61</v>
      </c>
      <c r="D794" t="s">
        <v>43</v>
      </c>
      <c r="E794" t="s">
        <v>36</v>
      </c>
      <c r="F794" t="s">
        <v>28</v>
      </c>
      <c r="G794" t="s">
        <v>24</v>
      </c>
      <c r="H794">
        <v>63</v>
      </c>
      <c r="I794" s="1">
        <v>42064</v>
      </c>
      <c r="J794" s="9">
        <f>DAY(TBL_Employees[[#This Row],[Hire Date]])</f>
        <v>1</v>
      </c>
      <c r="K794" s="9">
        <f>MONTH(TBL_Employees[[#This Row],[Hire Date]])</f>
        <v>3</v>
      </c>
      <c r="L794" s="9" t="str">
        <f>_xlfn.SWITCH(TBL_Employees[[#This Row],[Month]],1,"JAN",2,"FEB",3,"MAR",4,"APR",5,"MAY",6,"JUN",7,"JUL",8,"AUG",9,"SEP",10,"OCT",11,"NOV",12,"DES")</f>
        <v>MAR</v>
      </c>
      <c r="M794" s="11">
        <f>YEAR(TBL_Employees[[#This Row],[Hire Date]])</f>
        <v>2015</v>
      </c>
      <c r="N794" s="2">
        <v>148321</v>
      </c>
      <c r="O794" s="2" t="str">
        <f>_xlfn.SWITCH(TRUE(),TBL_Employees[[#This Row],[Annual Salary]]&gt;140000,"HIGH INCOME",AND(TBL_Employees[[#This Row],[Annual Salary]]&gt;=70000,TBL_Employees[[#This Row],[Annual Salary]]&lt;=140000),"MIDDLE INCOME",TBL_Employees[[#This Row],[Annual Salary]]&lt;70000,"LOW INCOME")</f>
        <v>HIGH INCOME</v>
      </c>
      <c r="P794" s="3">
        <v>0.15</v>
      </c>
      <c r="Q794" s="13">
        <f>TBL_Employees[[#This Row],[Bonus %]]*TBL_Employees[[#This Row],[Annual Salary]]</f>
        <v>22248.149999999998</v>
      </c>
      <c r="R794" t="s">
        <v>33</v>
      </c>
      <c r="S794" t="s">
        <v>60</v>
      </c>
      <c r="T794" s="1" t="s">
        <v>21</v>
      </c>
      <c r="U794" s="1" t="str">
        <f>IF(TBL_Employees[[#This Row],[Exit Date]]="","Employed","Resign")</f>
        <v>Employed</v>
      </c>
    </row>
    <row r="795" spans="1:21" x14ac:dyDescent="0.25">
      <c r="A795" t="s">
        <v>137</v>
      </c>
      <c r="B795" t="s">
        <v>1186</v>
      </c>
      <c r="C795" t="s">
        <v>14</v>
      </c>
      <c r="D795" t="s">
        <v>43</v>
      </c>
      <c r="E795" t="s">
        <v>16</v>
      </c>
      <c r="F795" t="s">
        <v>28</v>
      </c>
      <c r="G795" t="s">
        <v>24</v>
      </c>
      <c r="H795">
        <v>39</v>
      </c>
      <c r="I795" s="1">
        <v>43804</v>
      </c>
      <c r="J795" s="9">
        <f>DAY(TBL_Employees[[#This Row],[Hire Date]])</f>
        <v>5</v>
      </c>
      <c r="K795" s="9">
        <f>MONTH(TBL_Employees[[#This Row],[Hire Date]])</f>
        <v>12</v>
      </c>
      <c r="L795" s="9" t="str">
        <f>_xlfn.SWITCH(TBL_Employees[[#This Row],[Month]],1,"JAN",2,"FEB",3,"MAR",4,"APR",5,"MAY",6,"JUN",7,"JUL",8,"AUG",9,"SEP",10,"OCT",11,"NOV",12,"DES")</f>
        <v>DES</v>
      </c>
      <c r="M795" s="11">
        <f>YEAR(TBL_Employees[[#This Row],[Hire Date]])</f>
        <v>2019</v>
      </c>
      <c r="N795" s="2">
        <v>254057</v>
      </c>
      <c r="O795" s="2" t="str">
        <f>_xlfn.SWITCH(TRUE(),TBL_Employees[[#This Row],[Annual Salary]]&gt;140000,"HIGH INCOME",AND(TBL_Employees[[#This Row],[Annual Salary]]&gt;=70000,TBL_Employees[[#This Row],[Annual Salary]]&lt;=140000),"MIDDLE INCOME",TBL_Employees[[#This Row],[Annual Salary]]&lt;70000,"LOW INCOME")</f>
        <v>HIGH INCOME</v>
      </c>
      <c r="P795" s="3">
        <v>0.39</v>
      </c>
      <c r="Q795" s="13">
        <f>TBL_Employees[[#This Row],[Bonus %]]*TBL_Employees[[#This Row],[Annual Salary]]</f>
        <v>99082.23000000001</v>
      </c>
      <c r="R795" t="s">
        <v>33</v>
      </c>
      <c r="S795" t="s">
        <v>74</v>
      </c>
      <c r="T795" s="1" t="s">
        <v>21</v>
      </c>
      <c r="U795" s="1" t="str">
        <f>IF(TBL_Employees[[#This Row],[Exit Date]]="","Employed","Resign")</f>
        <v>Employed</v>
      </c>
    </row>
    <row r="796" spans="1:21" x14ac:dyDescent="0.25">
      <c r="A796" t="s">
        <v>1198</v>
      </c>
      <c r="B796" t="s">
        <v>1199</v>
      </c>
      <c r="C796" t="s">
        <v>61</v>
      </c>
      <c r="D796" t="s">
        <v>43</v>
      </c>
      <c r="E796" t="s">
        <v>16</v>
      </c>
      <c r="F796" t="s">
        <v>17</v>
      </c>
      <c r="G796" t="s">
        <v>24</v>
      </c>
      <c r="H796">
        <v>25</v>
      </c>
      <c r="I796" s="1">
        <v>43930</v>
      </c>
      <c r="J796" s="9">
        <f>DAY(TBL_Employees[[#This Row],[Hire Date]])</f>
        <v>9</v>
      </c>
      <c r="K796" s="9">
        <f>MONTH(TBL_Employees[[#This Row],[Hire Date]])</f>
        <v>4</v>
      </c>
      <c r="L796" s="9" t="str">
        <f>_xlfn.SWITCH(TBL_Employees[[#This Row],[Month]],1,"JAN",2,"FEB",3,"MAR",4,"APR",5,"MAY",6,"JUN",7,"JUL",8,"AUG",9,"SEP",10,"OCT",11,"NOV",12,"DES")</f>
        <v>APR</v>
      </c>
      <c r="M796" s="11">
        <f>YEAR(TBL_Employees[[#This Row],[Hire Date]])</f>
        <v>2020</v>
      </c>
      <c r="N796" s="2">
        <v>157057</v>
      </c>
      <c r="O796" s="2" t="str">
        <f>_xlfn.SWITCH(TRUE(),TBL_Employees[[#This Row],[Annual Salary]]&gt;140000,"HIGH INCOME",AND(TBL_Employees[[#This Row],[Annual Salary]]&gt;=70000,TBL_Employees[[#This Row],[Annual Salary]]&lt;=140000),"MIDDLE INCOME",TBL_Employees[[#This Row],[Annual Salary]]&lt;70000,"LOW INCOME")</f>
        <v>HIGH INCOME</v>
      </c>
      <c r="P796" s="3">
        <v>0.1</v>
      </c>
      <c r="Q796" s="13">
        <f>TBL_Employees[[#This Row],[Bonus %]]*TBL_Employees[[#This Row],[Annual Salary]]</f>
        <v>15705.7</v>
      </c>
      <c r="R796" t="s">
        <v>19</v>
      </c>
      <c r="S796" t="s">
        <v>29</v>
      </c>
      <c r="T796" s="1" t="s">
        <v>21</v>
      </c>
      <c r="U796" s="1" t="str">
        <f>IF(TBL_Employees[[#This Row],[Exit Date]]="","Employed","Resign")</f>
        <v>Employed</v>
      </c>
    </row>
    <row r="797" spans="1:21" x14ac:dyDescent="0.25">
      <c r="A797" t="s">
        <v>1233</v>
      </c>
      <c r="B797" t="s">
        <v>1234</v>
      </c>
      <c r="C797" t="s">
        <v>64</v>
      </c>
      <c r="D797" t="s">
        <v>43</v>
      </c>
      <c r="E797" t="s">
        <v>36</v>
      </c>
      <c r="F797" t="s">
        <v>28</v>
      </c>
      <c r="G797" t="s">
        <v>24</v>
      </c>
      <c r="H797">
        <v>52</v>
      </c>
      <c r="I797" s="1">
        <v>36303</v>
      </c>
      <c r="J797" s="9">
        <f>DAY(TBL_Employees[[#This Row],[Hire Date]])</f>
        <v>23</v>
      </c>
      <c r="K797" s="9">
        <f>MONTH(TBL_Employees[[#This Row],[Hire Date]])</f>
        <v>5</v>
      </c>
      <c r="L797" s="9" t="str">
        <f>_xlfn.SWITCH(TBL_Employees[[#This Row],[Month]],1,"JAN",2,"FEB",3,"MAR",4,"APR",5,"MAY",6,"JUN",7,"JUL",8,"AUG",9,"SEP",10,"OCT",11,"NOV",12,"DES")</f>
        <v>MAY</v>
      </c>
      <c r="M797" s="11">
        <f>YEAR(TBL_Employees[[#This Row],[Hire Date]])</f>
        <v>1999</v>
      </c>
      <c r="N797" s="2">
        <v>68807</v>
      </c>
      <c r="O797" s="2" t="str">
        <f>_xlfn.SWITCH(TRUE(),TBL_Employees[[#This Row],[Annual Salary]]&gt;140000,"HIGH INCOME",AND(TBL_Employees[[#This Row],[Annual Salary]]&gt;=70000,TBL_Employees[[#This Row],[Annual Salary]]&lt;=140000),"MIDDLE INCOME",TBL_Employees[[#This Row],[Annual Salary]]&lt;70000,"LOW INCOME")</f>
        <v>LOW INCOME</v>
      </c>
      <c r="P797" s="3">
        <v>0</v>
      </c>
      <c r="Q797" s="13">
        <f>TBL_Employees[[#This Row],[Bonus %]]*TBL_Employees[[#This Row],[Annual Salary]]</f>
        <v>0</v>
      </c>
      <c r="R797" t="s">
        <v>33</v>
      </c>
      <c r="S797" t="s">
        <v>34</v>
      </c>
      <c r="T797" s="1">
        <v>42338</v>
      </c>
      <c r="U797" s="1" t="str">
        <f>IF(TBL_Employees[[#This Row],[Exit Date]]="","Employed","Resign")</f>
        <v>Resign</v>
      </c>
    </row>
    <row r="798" spans="1:21" x14ac:dyDescent="0.25">
      <c r="A798" t="s">
        <v>1237</v>
      </c>
      <c r="B798" t="s">
        <v>1238</v>
      </c>
      <c r="C798" t="s">
        <v>68</v>
      </c>
      <c r="D798" t="s">
        <v>43</v>
      </c>
      <c r="E798" t="s">
        <v>36</v>
      </c>
      <c r="F798" t="s">
        <v>28</v>
      </c>
      <c r="G798" t="s">
        <v>18</v>
      </c>
      <c r="H798">
        <v>28</v>
      </c>
      <c r="I798" s="1">
        <v>44395</v>
      </c>
      <c r="J798" s="9">
        <f>DAY(TBL_Employees[[#This Row],[Hire Date]])</f>
        <v>18</v>
      </c>
      <c r="K798" s="9">
        <f>MONTH(TBL_Employees[[#This Row],[Hire Date]])</f>
        <v>7</v>
      </c>
      <c r="L798" s="9" t="str">
        <f>_xlfn.SWITCH(TBL_Employees[[#This Row],[Month]],1,"JAN",2,"FEB",3,"MAR",4,"APR",5,"MAY",6,"JUN",7,"JUL",8,"AUG",9,"SEP",10,"OCT",11,"NOV",12,"DES")</f>
        <v>JUL</v>
      </c>
      <c r="M798" s="11">
        <f>YEAR(TBL_Employees[[#This Row],[Hire Date]])</f>
        <v>2021</v>
      </c>
      <c r="N798" s="2">
        <v>43391</v>
      </c>
      <c r="O798" s="2" t="str">
        <f>_xlfn.SWITCH(TRUE(),TBL_Employees[[#This Row],[Annual Salary]]&gt;140000,"HIGH INCOME",AND(TBL_Employees[[#This Row],[Annual Salary]]&gt;=70000,TBL_Employees[[#This Row],[Annual Salary]]&lt;=140000),"MIDDLE INCOME",TBL_Employees[[#This Row],[Annual Salary]]&lt;70000,"LOW INCOME")</f>
        <v>LOW INCOME</v>
      </c>
      <c r="P798" s="3">
        <v>0</v>
      </c>
      <c r="Q798" s="13">
        <f>TBL_Employees[[#This Row],[Bonus %]]*TBL_Employees[[#This Row],[Annual Salary]]</f>
        <v>0</v>
      </c>
      <c r="R798" t="s">
        <v>19</v>
      </c>
      <c r="S798" t="s">
        <v>29</v>
      </c>
      <c r="T798" s="1" t="s">
        <v>21</v>
      </c>
      <c r="U798" s="1" t="str">
        <f>IF(TBL_Employees[[#This Row],[Exit Date]]="","Employed","Resign")</f>
        <v>Employed</v>
      </c>
    </row>
    <row r="799" spans="1:21" x14ac:dyDescent="0.25">
      <c r="A799" t="s">
        <v>277</v>
      </c>
      <c r="B799" t="s">
        <v>1240</v>
      </c>
      <c r="C799" t="s">
        <v>14</v>
      </c>
      <c r="D799" t="s">
        <v>43</v>
      </c>
      <c r="E799" t="s">
        <v>32</v>
      </c>
      <c r="F799" t="s">
        <v>17</v>
      </c>
      <c r="G799" t="s">
        <v>24</v>
      </c>
      <c r="H799">
        <v>45</v>
      </c>
      <c r="I799" s="1">
        <v>42428</v>
      </c>
      <c r="J799" s="9">
        <f>DAY(TBL_Employees[[#This Row],[Hire Date]])</f>
        <v>28</v>
      </c>
      <c r="K799" s="9">
        <f>MONTH(TBL_Employees[[#This Row],[Hire Date]])</f>
        <v>2</v>
      </c>
      <c r="L799" s="9" t="str">
        <f>_xlfn.SWITCH(TBL_Employees[[#This Row],[Month]],1,"JAN",2,"FEB",3,"MAR",4,"APR",5,"MAY",6,"JUN",7,"JUL",8,"AUG",9,"SEP",10,"OCT",11,"NOV",12,"DES")</f>
        <v>FEB</v>
      </c>
      <c r="M799" s="11">
        <f>YEAR(TBL_Employees[[#This Row],[Hire Date]])</f>
        <v>2016</v>
      </c>
      <c r="N799" s="2">
        <v>211637</v>
      </c>
      <c r="O799" s="2" t="str">
        <f>_xlfn.SWITCH(TRUE(),TBL_Employees[[#This Row],[Annual Salary]]&gt;140000,"HIGH INCOME",AND(TBL_Employees[[#This Row],[Annual Salary]]&gt;=70000,TBL_Employees[[#This Row],[Annual Salary]]&lt;=140000),"MIDDLE INCOME",TBL_Employees[[#This Row],[Annual Salary]]&lt;70000,"LOW INCOME")</f>
        <v>HIGH INCOME</v>
      </c>
      <c r="P799" s="3">
        <v>0.31</v>
      </c>
      <c r="Q799" s="13">
        <f>TBL_Employees[[#This Row],[Bonus %]]*TBL_Employees[[#This Row],[Annual Salary]]</f>
        <v>65607.47</v>
      </c>
      <c r="R799" t="s">
        <v>19</v>
      </c>
      <c r="S799" t="s">
        <v>20</v>
      </c>
      <c r="T799" s="1" t="s">
        <v>21</v>
      </c>
      <c r="U799" s="1" t="str">
        <f>IF(TBL_Employees[[#This Row],[Exit Date]]="","Employed","Resign")</f>
        <v>Employed</v>
      </c>
    </row>
    <row r="800" spans="1:21" x14ac:dyDescent="0.25">
      <c r="A800" t="s">
        <v>1261</v>
      </c>
      <c r="B800" t="s">
        <v>1262</v>
      </c>
      <c r="C800" t="s">
        <v>42</v>
      </c>
      <c r="D800" t="s">
        <v>43</v>
      </c>
      <c r="E800" t="s">
        <v>32</v>
      </c>
      <c r="F800" t="s">
        <v>28</v>
      </c>
      <c r="G800" t="s">
        <v>18</v>
      </c>
      <c r="H800">
        <v>33</v>
      </c>
      <c r="I800" s="1">
        <v>42325</v>
      </c>
      <c r="J800" s="9">
        <f>DAY(TBL_Employees[[#This Row],[Hire Date]])</f>
        <v>17</v>
      </c>
      <c r="K800" s="9">
        <f>MONTH(TBL_Employees[[#This Row],[Hire Date]])</f>
        <v>11</v>
      </c>
      <c r="L800" s="9" t="str">
        <f>_xlfn.SWITCH(TBL_Employees[[#This Row],[Month]],1,"JAN",2,"FEB",3,"MAR",4,"APR",5,"MAY",6,"JUN",7,"JUL",8,"AUG",9,"SEP",10,"OCT",11,"NOV",12,"DES")</f>
        <v>NOV</v>
      </c>
      <c r="M800" s="11">
        <f>YEAR(TBL_Employees[[#This Row],[Hire Date]])</f>
        <v>2015</v>
      </c>
      <c r="N800" s="2">
        <v>91632</v>
      </c>
      <c r="O800" s="2" t="str">
        <f>_xlfn.SWITCH(TRUE(),TBL_Employees[[#This Row],[Annual Salary]]&gt;140000,"HIGH INCOME",AND(TBL_Employees[[#This Row],[Annual Salary]]&gt;=70000,TBL_Employees[[#This Row],[Annual Salary]]&lt;=140000),"MIDDLE INCOME",TBL_Employees[[#This Row],[Annual Salary]]&lt;70000,"LOW INCOME")</f>
        <v>MIDDLE INCOME</v>
      </c>
      <c r="P800" s="3">
        <v>0</v>
      </c>
      <c r="Q800" s="13">
        <f>TBL_Employees[[#This Row],[Bonus %]]*TBL_Employees[[#This Row],[Annual Salary]]</f>
        <v>0</v>
      </c>
      <c r="R800" t="s">
        <v>19</v>
      </c>
      <c r="S800" t="s">
        <v>39</v>
      </c>
      <c r="T800" s="1" t="s">
        <v>21</v>
      </c>
      <c r="U800" s="1" t="str">
        <f>IF(TBL_Employees[[#This Row],[Exit Date]]="","Employed","Resign")</f>
        <v>Employed</v>
      </c>
    </row>
    <row r="801" spans="1:21" x14ac:dyDescent="0.25">
      <c r="A801" t="s">
        <v>330</v>
      </c>
      <c r="B801" t="s">
        <v>1281</v>
      </c>
      <c r="C801" t="s">
        <v>14</v>
      </c>
      <c r="D801" t="s">
        <v>43</v>
      </c>
      <c r="E801" t="s">
        <v>32</v>
      </c>
      <c r="F801" t="s">
        <v>28</v>
      </c>
      <c r="G801" t="s">
        <v>24</v>
      </c>
      <c r="H801">
        <v>41</v>
      </c>
      <c r="I801" s="1">
        <v>41916</v>
      </c>
      <c r="J801" s="9">
        <f>DAY(TBL_Employees[[#This Row],[Hire Date]])</f>
        <v>4</v>
      </c>
      <c r="K801" s="9">
        <f>MONTH(TBL_Employees[[#This Row],[Hire Date]])</f>
        <v>10</v>
      </c>
      <c r="L801" s="9" t="str">
        <f>_xlfn.SWITCH(TBL_Employees[[#This Row],[Month]],1,"JAN",2,"FEB",3,"MAR",4,"APR",5,"MAY",6,"JUN",7,"JUL",8,"AUG",9,"SEP",10,"OCT",11,"NOV",12,"DES")</f>
        <v>OCT</v>
      </c>
      <c r="M801" s="11">
        <f>YEAR(TBL_Employees[[#This Row],[Hire Date]])</f>
        <v>2014</v>
      </c>
      <c r="N801" s="2">
        <v>257194</v>
      </c>
      <c r="O801" s="2" t="str">
        <f>_xlfn.SWITCH(TRUE(),TBL_Employees[[#This Row],[Annual Salary]]&gt;140000,"HIGH INCOME",AND(TBL_Employees[[#This Row],[Annual Salary]]&gt;=70000,TBL_Employees[[#This Row],[Annual Salary]]&lt;=140000),"MIDDLE INCOME",TBL_Employees[[#This Row],[Annual Salary]]&lt;70000,"LOW INCOME")</f>
        <v>HIGH INCOME</v>
      </c>
      <c r="P801" s="3">
        <v>0.35</v>
      </c>
      <c r="Q801" s="13">
        <f>TBL_Employees[[#This Row],[Bonus %]]*TBL_Employees[[#This Row],[Annual Salary]]</f>
        <v>90017.9</v>
      </c>
      <c r="R801" t="s">
        <v>33</v>
      </c>
      <c r="S801" t="s">
        <v>80</v>
      </c>
      <c r="T801" s="1" t="s">
        <v>21</v>
      </c>
      <c r="U801" s="1" t="str">
        <f>IF(TBL_Employees[[#This Row],[Exit Date]]="","Employed","Resign")</f>
        <v>Employed</v>
      </c>
    </row>
    <row r="802" spans="1:21" x14ac:dyDescent="0.25">
      <c r="A802" t="s">
        <v>93</v>
      </c>
      <c r="B802" t="s">
        <v>1293</v>
      </c>
      <c r="C802" t="s">
        <v>64</v>
      </c>
      <c r="D802" t="s">
        <v>43</v>
      </c>
      <c r="E802" t="s">
        <v>36</v>
      </c>
      <c r="F802" t="s">
        <v>17</v>
      </c>
      <c r="G802" t="s">
        <v>18</v>
      </c>
      <c r="H802">
        <v>33</v>
      </c>
      <c r="I802" s="1">
        <v>43904</v>
      </c>
      <c r="J802" s="9">
        <f>DAY(TBL_Employees[[#This Row],[Hire Date]])</f>
        <v>14</v>
      </c>
      <c r="K802" s="9">
        <f>MONTH(TBL_Employees[[#This Row],[Hire Date]])</f>
        <v>3</v>
      </c>
      <c r="L802" s="9" t="str">
        <f>_xlfn.SWITCH(TBL_Employees[[#This Row],[Month]],1,"JAN",2,"FEB",3,"MAR",4,"APR",5,"MAY",6,"JUN",7,"JUL",8,"AUG",9,"SEP",10,"OCT",11,"NOV",12,"DES")</f>
        <v>MAR</v>
      </c>
      <c r="M802" s="11">
        <f>YEAR(TBL_Employees[[#This Row],[Hire Date]])</f>
        <v>2020</v>
      </c>
      <c r="N802" s="2">
        <v>68846</v>
      </c>
      <c r="O802" s="2" t="str">
        <f>_xlfn.SWITCH(TRUE(),TBL_Employees[[#This Row],[Annual Salary]]&gt;140000,"HIGH INCOME",AND(TBL_Employees[[#This Row],[Annual Salary]]&gt;=70000,TBL_Employees[[#This Row],[Annual Salary]]&lt;=140000),"MIDDLE INCOME",TBL_Employees[[#This Row],[Annual Salary]]&lt;70000,"LOW INCOME")</f>
        <v>LOW INCOME</v>
      </c>
      <c r="P802" s="3">
        <v>0</v>
      </c>
      <c r="Q802" s="13">
        <f>TBL_Employees[[#This Row],[Bonus %]]*TBL_Employees[[#This Row],[Annual Salary]]</f>
        <v>0</v>
      </c>
      <c r="R802" t="s">
        <v>19</v>
      </c>
      <c r="S802" t="s">
        <v>20</v>
      </c>
      <c r="T802" s="1" t="s">
        <v>21</v>
      </c>
      <c r="U802" s="1" t="str">
        <f>IF(TBL_Employees[[#This Row],[Exit Date]]="","Employed","Resign")</f>
        <v>Employed</v>
      </c>
    </row>
    <row r="803" spans="1:21" x14ac:dyDescent="0.25">
      <c r="A803" t="s">
        <v>123</v>
      </c>
      <c r="B803" t="s">
        <v>1300</v>
      </c>
      <c r="C803" t="s">
        <v>61</v>
      </c>
      <c r="D803" t="s">
        <v>43</v>
      </c>
      <c r="E803" t="s">
        <v>44</v>
      </c>
      <c r="F803" t="s">
        <v>17</v>
      </c>
      <c r="G803" t="s">
        <v>24</v>
      </c>
      <c r="H803">
        <v>35</v>
      </c>
      <c r="I803" s="1">
        <v>41690</v>
      </c>
      <c r="J803" s="9">
        <f>DAY(TBL_Employees[[#This Row],[Hire Date]])</f>
        <v>20</v>
      </c>
      <c r="K803" s="9">
        <f>MONTH(TBL_Employees[[#This Row],[Hire Date]])</f>
        <v>2</v>
      </c>
      <c r="L803" s="9" t="str">
        <f>_xlfn.SWITCH(TBL_Employees[[#This Row],[Month]],1,"JAN",2,"FEB",3,"MAR",4,"APR",5,"MAY",6,"JUN",7,"JUL",8,"AUG",9,"SEP",10,"OCT",11,"NOV",12,"DES")</f>
        <v>FEB</v>
      </c>
      <c r="M803" s="11">
        <f>YEAR(TBL_Employees[[#This Row],[Hire Date]])</f>
        <v>2014</v>
      </c>
      <c r="N803" s="2">
        <v>155905</v>
      </c>
      <c r="O803" s="2" t="str">
        <f>_xlfn.SWITCH(TRUE(),TBL_Employees[[#This Row],[Annual Salary]]&gt;140000,"HIGH INCOME",AND(TBL_Employees[[#This Row],[Annual Salary]]&gt;=70000,TBL_Employees[[#This Row],[Annual Salary]]&lt;=140000),"MIDDLE INCOME",TBL_Employees[[#This Row],[Annual Salary]]&lt;70000,"LOW INCOME")</f>
        <v>HIGH INCOME</v>
      </c>
      <c r="P803" s="3">
        <v>0.14000000000000001</v>
      </c>
      <c r="Q803" s="13">
        <f>TBL_Employees[[#This Row],[Bonus %]]*TBL_Employees[[#This Row],[Annual Salary]]</f>
        <v>21826.7</v>
      </c>
      <c r="R803" t="s">
        <v>19</v>
      </c>
      <c r="S803" t="s">
        <v>39</v>
      </c>
      <c r="T803" s="1" t="s">
        <v>21</v>
      </c>
      <c r="U803" s="1" t="str">
        <f>IF(TBL_Employees[[#This Row],[Exit Date]]="","Employed","Resign")</f>
        <v>Employed</v>
      </c>
    </row>
    <row r="804" spans="1:21" x14ac:dyDescent="0.25">
      <c r="A804" t="s">
        <v>1310</v>
      </c>
      <c r="B804" t="s">
        <v>1311</v>
      </c>
      <c r="C804" t="s">
        <v>64</v>
      </c>
      <c r="D804" t="s">
        <v>43</v>
      </c>
      <c r="E804" t="s">
        <v>36</v>
      </c>
      <c r="F804" t="s">
        <v>28</v>
      </c>
      <c r="G804" t="s">
        <v>47</v>
      </c>
      <c r="H804">
        <v>35</v>
      </c>
      <c r="I804" s="1">
        <v>44015</v>
      </c>
      <c r="J804" s="9">
        <f>DAY(TBL_Employees[[#This Row],[Hire Date]])</f>
        <v>3</v>
      </c>
      <c r="K804" s="9">
        <f>MONTH(TBL_Employees[[#This Row],[Hire Date]])</f>
        <v>7</v>
      </c>
      <c r="L804" s="9" t="str">
        <f>_xlfn.SWITCH(TBL_Employees[[#This Row],[Month]],1,"JAN",2,"FEB",3,"MAR",4,"APR",5,"MAY",6,"JUN",7,"JUL",8,"AUG",9,"SEP",10,"OCT",11,"NOV",12,"DES")</f>
        <v>JUL</v>
      </c>
      <c r="M804" s="11">
        <f>YEAR(TBL_Employees[[#This Row],[Hire Date]])</f>
        <v>2020</v>
      </c>
      <c r="N804" s="2">
        <v>51513</v>
      </c>
      <c r="O804" s="2" t="str">
        <f>_xlfn.SWITCH(TRUE(),TBL_Employees[[#This Row],[Annual Salary]]&gt;140000,"HIGH INCOME",AND(TBL_Employees[[#This Row],[Annual Salary]]&gt;=70000,TBL_Employees[[#This Row],[Annual Salary]]&lt;=140000),"MIDDLE INCOME",TBL_Employees[[#This Row],[Annual Salary]]&lt;70000,"LOW INCOME")</f>
        <v>LOW INCOME</v>
      </c>
      <c r="P804" s="3">
        <v>0</v>
      </c>
      <c r="Q804" s="13">
        <f>TBL_Employees[[#This Row],[Bonus %]]*TBL_Employees[[#This Row],[Annual Salary]]</f>
        <v>0</v>
      </c>
      <c r="R804" t="s">
        <v>19</v>
      </c>
      <c r="S804" t="s">
        <v>29</v>
      </c>
      <c r="T804" s="1" t="s">
        <v>21</v>
      </c>
      <c r="U804" s="1" t="str">
        <f>IF(TBL_Employees[[#This Row],[Exit Date]]="","Employed","Resign")</f>
        <v>Employed</v>
      </c>
    </row>
    <row r="805" spans="1:21" x14ac:dyDescent="0.25">
      <c r="A805" t="s">
        <v>1312</v>
      </c>
      <c r="B805" t="s">
        <v>1313</v>
      </c>
      <c r="C805" t="s">
        <v>14</v>
      </c>
      <c r="D805" t="s">
        <v>43</v>
      </c>
      <c r="E805" t="s">
        <v>32</v>
      </c>
      <c r="F805" t="s">
        <v>28</v>
      </c>
      <c r="G805" t="s">
        <v>24</v>
      </c>
      <c r="H805">
        <v>60</v>
      </c>
      <c r="I805" s="1">
        <v>39109</v>
      </c>
      <c r="J805" s="9">
        <f>DAY(TBL_Employees[[#This Row],[Hire Date]])</f>
        <v>27</v>
      </c>
      <c r="K805" s="9">
        <f>MONTH(TBL_Employees[[#This Row],[Hire Date]])</f>
        <v>1</v>
      </c>
      <c r="L805" s="9" t="str">
        <f>_xlfn.SWITCH(TBL_Employees[[#This Row],[Month]],1,"JAN",2,"FEB",3,"MAR",4,"APR",5,"MAY",6,"JUN",7,"JUL",8,"AUG",9,"SEP",10,"OCT",11,"NOV",12,"DES")</f>
        <v>JAN</v>
      </c>
      <c r="M805" s="11">
        <f>YEAR(TBL_Employees[[#This Row],[Hire Date]])</f>
        <v>2007</v>
      </c>
      <c r="N805" s="2">
        <v>234311</v>
      </c>
      <c r="O805" s="2" t="str">
        <f>_xlfn.SWITCH(TRUE(),TBL_Employees[[#This Row],[Annual Salary]]&gt;140000,"HIGH INCOME",AND(TBL_Employees[[#This Row],[Annual Salary]]&gt;=70000,TBL_Employees[[#This Row],[Annual Salary]]&lt;=140000),"MIDDLE INCOME",TBL_Employees[[#This Row],[Annual Salary]]&lt;70000,"LOW INCOME")</f>
        <v>HIGH INCOME</v>
      </c>
      <c r="P805" s="3">
        <v>0.37</v>
      </c>
      <c r="Q805" s="13">
        <f>TBL_Employees[[#This Row],[Bonus %]]*TBL_Employees[[#This Row],[Annual Salary]]</f>
        <v>86695.069999999992</v>
      </c>
      <c r="R805" t="s">
        <v>19</v>
      </c>
      <c r="S805" t="s">
        <v>45</v>
      </c>
      <c r="T805" s="1" t="s">
        <v>21</v>
      </c>
      <c r="U805" s="1" t="str">
        <f>IF(TBL_Employees[[#This Row],[Exit Date]]="","Employed","Resign")</f>
        <v>Employed</v>
      </c>
    </row>
    <row r="806" spans="1:21" x14ac:dyDescent="0.25">
      <c r="A806" t="s">
        <v>1085</v>
      </c>
      <c r="B806" t="s">
        <v>1317</v>
      </c>
      <c r="C806" t="s">
        <v>40</v>
      </c>
      <c r="D806" t="s">
        <v>43</v>
      </c>
      <c r="E806" t="s">
        <v>32</v>
      </c>
      <c r="F806" t="s">
        <v>17</v>
      </c>
      <c r="G806" t="s">
        <v>24</v>
      </c>
      <c r="H806">
        <v>36</v>
      </c>
      <c r="I806" s="1">
        <v>40434</v>
      </c>
      <c r="J806" s="9">
        <f>DAY(TBL_Employees[[#This Row],[Hire Date]])</f>
        <v>13</v>
      </c>
      <c r="K806" s="9">
        <f>MONTH(TBL_Employees[[#This Row],[Hire Date]])</f>
        <v>9</v>
      </c>
      <c r="L806" s="9" t="str">
        <f>_xlfn.SWITCH(TBL_Employees[[#This Row],[Month]],1,"JAN",2,"FEB",3,"MAR",4,"APR",5,"MAY",6,"JUN",7,"JUL",8,"AUG",9,"SEP",10,"OCT",11,"NOV",12,"DES")</f>
        <v>SEP</v>
      </c>
      <c r="M806" s="11">
        <f>YEAR(TBL_Employees[[#This Row],[Hire Date]])</f>
        <v>2010</v>
      </c>
      <c r="N806" s="2">
        <v>157070</v>
      </c>
      <c r="O806" s="2" t="str">
        <f>_xlfn.SWITCH(TRUE(),TBL_Employees[[#This Row],[Annual Salary]]&gt;140000,"HIGH INCOME",AND(TBL_Employees[[#This Row],[Annual Salary]]&gt;=70000,TBL_Employees[[#This Row],[Annual Salary]]&lt;=140000),"MIDDLE INCOME",TBL_Employees[[#This Row],[Annual Salary]]&lt;70000,"LOW INCOME")</f>
        <v>HIGH INCOME</v>
      </c>
      <c r="P806" s="3">
        <v>0.28000000000000003</v>
      </c>
      <c r="Q806" s="13">
        <f>TBL_Employees[[#This Row],[Bonus %]]*TBL_Employees[[#This Row],[Annual Salary]]</f>
        <v>43979.600000000006</v>
      </c>
      <c r="R806" t="s">
        <v>33</v>
      </c>
      <c r="S806" t="s">
        <v>80</v>
      </c>
      <c r="T806" s="1" t="s">
        <v>21</v>
      </c>
      <c r="U806" s="1" t="str">
        <f>IF(TBL_Employees[[#This Row],[Exit Date]]="","Employed","Resign")</f>
        <v>Employed</v>
      </c>
    </row>
    <row r="807" spans="1:21" x14ac:dyDescent="0.25">
      <c r="A807" t="s">
        <v>1320</v>
      </c>
      <c r="B807" t="s">
        <v>237</v>
      </c>
      <c r="C807" t="s">
        <v>62</v>
      </c>
      <c r="D807" t="s">
        <v>43</v>
      </c>
      <c r="E807" t="s">
        <v>36</v>
      </c>
      <c r="F807" t="s">
        <v>17</v>
      </c>
      <c r="G807" t="s">
        <v>24</v>
      </c>
      <c r="H807">
        <v>64</v>
      </c>
      <c r="I807" s="1">
        <v>43729</v>
      </c>
      <c r="J807" s="9">
        <f>DAY(TBL_Employees[[#This Row],[Hire Date]])</f>
        <v>21</v>
      </c>
      <c r="K807" s="9">
        <f>MONTH(TBL_Employees[[#This Row],[Hire Date]])</f>
        <v>9</v>
      </c>
      <c r="L807" s="9" t="str">
        <f>_xlfn.SWITCH(TBL_Employees[[#This Row],[Month]],1,"JAN",2,"FEB",3,"MAR",4,"APR",5,"MAY",6,"JUN",7,"JUL",8,"AUG",9,"SEP",10,"OCT",11,"NOV",12,"DES")</f>
        <v>SEP</v>
      </c>
      <c r="M807" s="11">
        <f>YEAR(TBL_Employees[[#This Row],[Hire Date]])</f>
        <v>2019</v>
      </c>
      <c r="N807" s="2">
        <v>108780</v>
      </c>
      <c r="O807" s="2" t="str">
        <f>_xlfn.SWITCH(TRUE(),TBL_Employees[[#This Row],[Annual Salary]]&gt;140000,"HIGH INCOME",AND(TBL_Employees[[#This Row],[Annual Salary]]&gt;=70000,TBL_Employees[[#This Row],[Annual Salary]]&lt;=140000),"MIDDLE INCOME",TBL_Employees[[#This Row],[Annual Salary]]&lt;70000,"LOW INCOME")</f>
        <v>MIDDLE INCOME</v>
      </c>
      <c r="P807" s="3">
        <v>0.06</v>
      </c>
      <c r="Q807" s="13">
        <f>TBL_Employees[[#This Row],[Bonus %]]*TBL_Employees[[#This Row],[Annual Salary]]</f>
        <v>6526.8</v>
      </c>
      <c r="R807" t="s">
        <v>33</v>
      </c>
      <c r="S807" t="s">
        <v>74</v>
      </c>
      <c r="T807" s="1" t="s">
        <v>21</v>
      </c>
      <c r="U807" s="1" t="str">
        <f>IF(TBL_Employees[[#This Row],[Exit Date]]="","Employed","Resign")</f>
        <v>Employed</v>
      </c>
    </row>
    <row r="808" spans="1:21" x14ac:dyDescent="0.25">
      <c r="A808" t="s">
        <v>1325</v>
      </c>
      <c r="B808" t="s">
        <v>1326</v>
      </c>
      <c r="C808" t="s">
        <v>64</v>
      </c>
      <c r="D808" t="s">
        <v>43</v>
      </c>
      <c r="E808" t="s">
        <v>16</v>
      </c>
      <c r="F808" t="s">
        <v>28</v>
      </c>
      <c r="G808" t="s">
        <v>51</v>
      </c>
      <c r="H808">
        <v>61</v>
      </c>
      <c r="I808" s="1">
        <v>39568</v>
      </c>
      <c r="J808" s="9">
        <f>DAY(TBL_Employees[[#This Row],[Hire Date]])</f>
        <v>30</v>
      </c>
      <c r="K808" s="9">
        <f>MONTH(TBL_Employees[[#This Row],[Hire Date]])</f>
        <v>4</v>
      </c>
      <c r="L808" s="9" t="str">
        <f>_xlfn.SWITCH(TBL_Employees[[#This Row],[Month]],1,"JAN",2,"FEB",3,"MAR",4,"APR",5,"MAY",6,"JUN",7,"JUL",8,"AUG",9,"SEP",10,"OCT",11,"NOV",12,"DES")</f>
        <v>APR</v>
      </c>
      <c r="M808" s="11">
        <f>YEAR(TBL_Employees[[#This Row],[Hire Date]])</f>
        <v>2008</v>
      </c>
      <c r="N808" s="2">
        <v>69352</v>
      </c>
      <c r="O808" s="2" t="str">
        <f>_xlfn.SWITCH(TRUE(),TBL_Employees[[#This Row],[Annual Salary]]&gt;140000,"HIGH INCOME",AND(TBL_Employees[[#This Row],[Annual Salary]]&gt;=70000,TBL_Employees[[#This Row],[Annual Salary]]&lt;=140000),"MIDDLE INCOME",TBL_Employees[[#This Row],[Annual Salary]]&lt;70000,"LOW INCOME")</f>
        <v>LOW INCOME</v>
      </c>
      <c r="P808" s="3">
        <v>0</v>
      </c>
      <c r="Q808" s="13">
        <f>TBL_Employees[[#This Row],[Bonus %]]*TBL_Employees[[#This Row],[Annual Salary]]</f>
        <v>0</v>
      </c>
      <c r="R808" t="s">
        <v>52</v>
      </c>
      <c r="S808" t="s">
        <v>66</v>
      </c>
      <c r="T808" s="1" t="s">
        <v>21</v>
      </c>
      <c r="U808" s="1" t="str">
        <f>IF(TBL_Employees[[#This Row],[Exit Date]]="","Employed","Resign")</f>
        <v>Employed</v>
      </c>
    </row>
    <row r="809" spans="1:21" x14ac:dyDescent="0.25">
      <c r="A809" t="s">
        <v>268</v>
      </c>
      <c r="B809" t="s">
        <v>1327</v>
      </c>
      <c r="C809" t="s">
        <v>64</v>
      </c>
      <c r="D809" t="s">
        <v>43</v>
      </c>
      <c r="E809" t="s">
        <v>16</v>
      </c>
      <c r="F809" t="s">
        <v>28</v>
      </c>
      <c r="G809" t="s">
        <v>24</v>
      </c>
      <c r="H809">
        <v>65</v>
      </c>
      <c r="I809" s="1">
        <v>37181</v>
      </c>
      <c r="J809" s="9">
        <f>DAY(TBL_Employees[[#This Row],[Hire Date]])</f>
        <v>17</v>
      </c>
      <c r="K809" s="9">
        <f>MONTH(TBL_Employees[[#This Row],[Hire Date]])</f>
        <v>10</v>
      </c>
      <c r="L809" s="9" t="str">
        <f>_xlfn.SWITCH(TBL_Employees[[#This Row],[Month]],1,"JAN",2,"FEB",3,"MAR",4,"APR",5,"MAY",6,"JUN",7,"JUL",8,"AUG",9,"SEP",10,"OCT",11,"NOV",12,"DES")</f>
        <v>OCT</v>
      </c>
      <c r="M809" s="11">
        <f>YEAR(TBL_Employees[[#This Row],[Hire Date]])</f>
        <v>2001</v>
      </c>
      <c r="N809" s="2">
        <v>74631</v>
      </c>
      <c r="O809" s="2" t="str">
        <f>_xlfn.SWITCH(TRUE(),TBL_Employees[[#This Row],[Annual Salary]]&gt;140000,"HIGH INCOME",AND(TBL_Employees[[#This Row],[Annual Salary]]&gt;=70000,TBL_Employees[[#This Row],[Annual Salary]]&lt;=140000),"MIDDLE INCOME",TBL_Employees[[#This Row],[Annual Salary]]&lt;70000,"LOW INCOME")</f>
        <v>MIDDLE INCOME</v>
      </c>
      <c r="P809" s="3">
        <v>0</v>
      </c>
      <c r="Q809" s="13">
        <f>TBL_Employees[[#This Row],[Bonus %]]*TBL_Employees[[#This Row],[Annual Salary]]</f>
        <v>0</v>
      </c>
      <c r="R809" t="s">
        <v>33</v>
      </c>
      <c r="S809" t="s">
        <v>80</v>
      </c>
      <c r="T809" s="1" t="s">
        <v>21</v>
      </c>
      <c r="U809" s="1" t="str">
        <f>IF(TBL_Employees[[#This Row],[Exit Date]]="","Employed","Resign")</f>
        <v>Employed</v>
      </c>
    </row>
    <row r="810" spans="1:21" x14ac:dyDescent="0.25">
      <c r="A810" t="s">
        <v>1361</v>
      </c>
      <c r="B810" t="s">
        <v>1362</v>
      </c>
      <c r="C810" t="s">
        <v>40</v>
      </c>
      <c r="D810" t="s">
        <v>43</v>
      </c>
      <c r="E810" t="s">
        <v>16</v>
      </c>
      <c r="F810" t="s">
        <v>28</v>
      </c>
      <c r="G810" t="s">
        <v>24</v>
      </c>
      <c r="H810">
        <v>29</v>
      </c>
      <c r="I810" s="1">
        <v>44454</v>
      </c>
      <c r="J810" s="9">
        <f>DAY(TBL_Employees[[#This Row],[Hire Date]])</f>
        <v>15</v>
      </c>
      <c r="K810" s="9">
        <f>MONTH(TBL_Employees[[#This Row],[Hire Date]])</f>
        <v>9</v>
      </c>
      <c r="L810" s="9" t="str">
        <f>_xlfn.SWITCH(TBL_Employees[[#This Row],[Month]],1,"JAN",2,"FEB",3,"MAR",4,"APR",5,"MAY",6,"JUN",7,"JUL",8,"AUG",9,"SEP",10,"OCT",11,"NOV",12,"DES")</f>
        <v>SEP</v>
      </c>
      <c r="M810" s="11">
        <f>YEAR(TBL_Employees[[#This Row],[Hire Date]])</f>
        <v>2021</v>
      </c>
      <c r="N810" s="2">
        <v>199783</v>
      </c>
      <c r="O810" s="2" t="str">
        <f>_xlfn.SWITCH(TRUE(),TBL_Employees[[#This Row],[Annual Salary]]&gt;140000,"HIGH INCOME",AND(TBL_Employees[[#This Row],[Annual Salary]]&gt;=70000,TBL_Employees[[#This Row],[Annual Salary]]&lt;=140000),"MIDDLE INCOME",TBL_Employees[[#This Row],[Annual Salary]]&lt;70000,"LOW INCOME")</f>
        <v>HIGH INCOME</v>
      </c>
      <c r="P810" s="3">
        <v>0.21</v>
      </c>
      <c r="Q810" s="13">
        <f>TBL_Employees[[#This Row],[Bonus %]]*TBL_Employees[[#This Row],[Annual Salary]]</f>
        <v>41954.43</v>
      </c>
      <c r="R810" t="s">
        <v>19</v>
      </c>
      <c r="S810" t="s">
        <v>20</v>
      </c>
      <c r="T810" s="1">
        <v>44661</v>
      </c>
      <c r="U810" s="1" t="str">
        <f>IF(TBL_Employees[[#This Row],[Exit Date]]="","Employed","Resign")</f>
        <v>Resign</v>
      </c>
    </row>
    <row r="811" spans="1:21" x14ac:dyDescent="0.25">
      <c r="A811" t="s">
        <v>1365</v>
      </c>
      <c r="B811" t="s">
        <v>1366</v>
      </c>
      <c r="C811" t="s">
        <v>62</v>
      </c>
      <c r="D811" t="s">
        <v>43</v>
      </c>
      <c r="E811" t="s">
        <v>32</v>
      </c>
      <c r="F811" t="s">
        <v>28</v>
      </c>
      <c r="G811" t="s">
        <v>18</v>
      </c>
      <c r="H811">
        <v>51</v>
      </c>
      <c r="I811" s="1">
        <v>35456</v>
      </c>
      <c r="J811" s="9">
        <f>DAY(TBL_Employees[[#This Row],[Hire Date]])</f>
        <v>26</v>
      </c>
      <c r="K811" s="9">
        <f>MONTH(TBL_Employees[[#This Row],[Hire Date]])</f>
        <v>1</v>
      </c>
      <c r="L811" s="9" t="str">
        <f>_xlfn.SWITCH(TBL_Employees[[#This Row],[Month]],1,"JAN",2,"FEB",3,"MAR",4,"APR",5,"MAY",6,"JUN",7,"JUL",8,"AUG",9,"SEP",10,"OCT",11,"NOV",12,"DES")</f>
        <v>JAN</v>
      </c>
      <c r="M811" s="11">
        <f>YEAR(TBL_Employees[[#This Row],[Hire Date]])</f>
        <v>1997</v>
      </c>
      <c r="N811" s="2">
        <v>104431</v>
      </c>
      <c r="O811" s="2" t="str">
        <f>_xlfn.SWITCH(TRUE(),TBL_Employees[[#This Row],[Annual Salary]]&gt;140000,"HIGH INCOME",AND(TBL_Employees[[#This Row],[Annual Salary]]&gt;=70000,TBL_Employees[[#This Row],[Annual Salary]]&lt;=140000),"MIDDLE INCOME",TBL_Employees[[#This Row],[Annual Salary]]&lt;70000,"LOW INCOME")</f>
        <v>MIDDLE INCOME</v>
      </c>
      <c r="P811" s="3">
        <v>7.0000000000000007E-2</v>
      </c>
      <c r="Q811" s="13">
        <f>TBL_Employees[[#This Row],[Bonus %]]*TBL_Employees[[#This Row],[Annual Salary]]</f>
        <v>7310.170000000001</v>
      </c>
      <c r="R811" t="s">
        <v>19</v>
      </c>
      <c r="S811" t="s">
        <v>39</v>
      </c>
      <c r="T811" s="1" t="s">
        <v>21</v>
      </c>
      <c r="U811" s="1" t="str">
        <f>IF(TBL_Employees[[#This Row],[Exit Date]]="","Employed","Resign")</f>
        <v>Employed</v>
      </c>
    </row>
    <row r="812" spans="1:21" x14ac:dyDescent="0.25">
      <c r="A812" t="s">
        <v>352</v>
      </c>
      <c r="B812" t="s">
        <v>1370</v>
      </c>
      <c r="C812" t="s">
        <v>40</v>
      </c>
      <c r="D812" t="s">
        <v>43</v>
      </c>
      <c r="E812" t="s">
        <v>32</v>
      </c>
      <c r="F812" t="s">
        <v>28</v>
      </c>
      <c r="G812" t="s">
        <v>24</v>
      </c>
      <c r="H812">
        <v>45</v>
      </c>
      <c r="I812" s="1">
        <v>39519</v>
      </c>
      <c r="J812" s="9">
        <f>DAY(TBL_Employees[[#This Row],[Hire Date]])</f>
        <v>12</v>
      </c>
      <c r="K812" s="9">
        <f>MONTH(TBL_Employees[[#This Row],[Hire Date]])</f>
        <v>3</v>
      </c>
      <c r="L812" s="9" t="str">
        <f>_xlfn.SWITCH(TBL_Employees[[#This Row],[Month]],1,"JAN",2,"FEB",3,"MAR",4,"APR",5,"MAY",6,"JUN",7,"JUL",8,"AUG",9,"SEP",10,"OCT",11,"NOV",12,"DES")</f>
        <v>MAR</v>
      </c>
      <c r="M812" s="11">
        <f>YEAR(TBL_Employees[[#This Row],[Hire Date]])</f>
        <v>2008</v>
      </c>
      <c r="N812" s="2">
        <v>186138</v>
      </c>
      <c r="O812" s="2" t="str">
        <f>_xlfn.SWITCH(TRUE(),TBL_Employees[[#This Row],[Annual Salary]]&gt;140000,"HIGH INCOME",AND(TBL_Employees[[#This Row],[Annual Salary]]&gt;=70000,TBL_Employees[[#This Row],[Annual Salary]]&lt;=140000),"MIDDLE INCOME",TBL_Employees[[#This Row],[Annual Salary]]&lt;70000,"LOW INCOME")</f>
        <v>HIGH INCOME</v>
      </c>
      <c r="P812" s="3">
        <v>0.28000000000000003</v>
      </c>
      <c r="Q812" s="13">
        <f>TBL_Employees[[#This Row],[Bonus %]]*TBL_Employees[[#This Row],[Annual Salary]]</f>
        <v>52118.640000000007</v>
      </c>
      <c r="R812" t="s">
        <v>33</v>
      </c>
      <c r="S812" t="s">
        <v>80</v>
      </c>
      <c r="T812" s="1" t="s">
        <v>21</v>
      </c>
      <c r="U812" s="1" t="str">
        <f>IF(TBL_Employees[[#This Row],[Exit Date]]="","Employed","Resign")</f>
        <v>Employed</v>
      </c>
    </row>
    <row r="813" spans="1:21" x14ac:dyDescent="0.25">
      <c r="A813" t="s">
        <v>1383</v>
      </c>
      <c r="B813" t="s">
        <v>1384</v>
      </c>
      <c r="C813" t="s">
        <v>42</v>
      </c>
      <c r="D813" t="s">
        <v>43</v>
      </c>
      <c r="E813" t="s">
        <v>32</v>
      </c>
      <c r="F813" t="s">
        <v>28</v>
      </c>
      <c r="G813" t="s">
        <v>24</v>
      </c>
      <c r="H813">
        <v>40</v>
      </c>
      <c r="I813" s="1">
        <v>41904</v>
      </c>
      <c r="J813" s="9">
        <f>DAY(TBL_Employees[[#This Row],[Hire Date]])</f>
        <v>22</v>
      </c>
      <c r="K813" s="9">
        <f>MONTH(TBL_Employees[[#This Row],[Hire Date]])</f>
        <v>9</v>
      </c>
      <c r="L813" s="9" t="str">
        <f>_xlfn.SWITCH(TBL_Employees[[#This Row],[Month]],1,"JAN",2,"FEB",3,"MAR",4,"APR",5,"MAY",6,"JUN",7,"JUL",8,"AUG",9,"SEP",10,"OCT",11,"NOV",12,"DES")</f>
        <v>SEP</v>
      </c>
      <c r="M813" s="11">
        <f>YEAR(TBL_Employees[[#This Row],[Hire Date]])</f>
        <v>2014</v>
      </c>
      <c r="N813" s="2">
        <v>73779</v>
      </c>
      <c r="O813" s="2" t="str">
        <f>_xlfn.SWITCH(TRUE(),TBL_Employees[[#This Row],[Annual Salary]]&gt;140000,"HIGH INCOME",AND(TBL_Employees[[#This Row],[Annual Salary]]&gt;=70000,TBL_Employees[[#This Row],[Annual Salary]]&lt;=140000),"MIDDLE INCOME",TBL_Employees[[#This Row],[Annual Salary]]&lt;70000,"LOW INCOME")</f>
        <v>MIDDLE INCOME</v>
      </c>
      <c r="P813" s="3">
        <v>0</v>
      </c>
      <c r="Q813" s="13">
        <f>TBL_Employees[[#This Row],[Bonus %]]*TBL_Employees[[#This Row],[Annual Salary]]</f>
        <v>0</v>
      </c>
      <c r="R813" t="s">
        <v>33</v>
      </c>
      <c r="S813" t="s">
        <v>80</v>
      </c>
      <c r="T813" s="1">
        <v>43594</v>
      </c>
      <c r="U813" s="1" t="str">
        <f>IF(TBL_Employees[[#This Row],[Exit Date]]="","Employed","Resign")</f>
        <v>Resign</v>
      </c>
    </row>
    <row r="814" spans="1:21" x14ac:dyDescent="0.25">
      <c r="A814" t="s">
        <v>1388</v>
      </c>
      <c r="B814" t="s">
        <v>193</v>
      </c>
      <c r="C814" t="s">
        <v>68</v>
      </c>
      <c r="D814" t="s">
        <v>43</v>
      </c>
      <c r="E814" t="s">
        <v>44</v>
      </c>
      <c r="F814" t="s">
        <v>17</v>
      </c>
      <c r="G814" t="s">
        <v>18</v>
      </c>
      <c r="H814">
        <v>64</v>
      </c>
      <c r="I814" s="1">
        <v>37662</v>
      </c>
      <c r="J814" s="9">
        <f>DAY(TBL_Employees[[#This Row],[Hire Date]])</f>
        <v>10</v>
      </c>
      <c r="K814" s="9">
        <f>MONTH(TBL_Employees[[#This Row],[Hire Date]])</f>
        <v>2</v>
      </c>
      <c r="L814" s="9" t="str">
        <f>_xlfn.SWITCH(TBL_Employees[[#This Row],[Month]],1,"JAN",2,"FEB",3,"MAR",4,"APR",5,"MAY",6,"JUN",7,"JUL",8,"AUG",9,"SEP",10,"OCT",11,"NOV",12,"DES")</f>
        <v>FEB</v>
      </c>
      <c r="M814" s="11">
        <f>YEAR(TBL_Employees[[#This Row],[Hire Date]])</f>
        <v>2003</v>
      </c>
      <c r="N814" s="2">
        <v>57032</v>
      </c>
      <c r="O814" s="2" t="str">
        <f>_xlfn.SWITCH(TRUE(),TBL_Employees[[#This Row],[Annual Salary]]&gt;140000,"HIGH INCOME",AND(TBL_Employees[[#This Row],[Annual Salary]]&gt;=70000,TBL_Employees[[#This Row],[Annual Salary]]&lt;=140000),"MIDDLE INCOME",TBL_Employees[[#This Row],[Annual Salary]]&lt;70000,"LOW INCOME")</f>
        <v>LOW INCOME</v>
      </c>
      <c r="P814" s="3">
        <v>0</v>
      </c>
      <c r="Q814" s="13">
        <f>TBL_Employees[[#This Row],[Bonus %]]*TBL_Employees[[#This Row],[Annual Salary]]</f>
        <v>0</v>
      </c>
      <c r="R814" t="s">
        <v>19</v>
      </c>
      <c r="S814" t="s">
        <v>45</v>
      </c>
      <c r="T814" s="1" t="s">
        <v>21</v>
      </c>
      <c r="U814" s="1" t="str">
        <f>IF(TBL_Employees[[#This Row],[Exit Date]]="","Employed","Resign")</f>
        <v>Employed</v>
      </c>
    </row>
    <row r="815" spans="1:21" x14ac:dyDescent="0.25">
      <c r="A815" t="s">
        <v>178</v>
      </c>
      <c r="B815" t="s">
        <v>1391</v>
      </c>
      <c r="C815" t="s">
        <v>40</v>
      </c>
      <c r="D815" t="s">
        <v>43</v>
      </c>
      <c r="E815" t="s">
        <v>36</v>
      </c>
      <c r="F815" t="s">
        <v>17</v>
      </c>
      <c r="G815" t="s">
        <v>24</v>
      </c>
      <c r="H815">
        <v>35</v>
      </c>
      <c r="I815" s="1">
        <v>42800</v>
      </c>
      <c r="J815" s="9">
        <f>DAY(TBL_Employees[[#This Row],[Hire Date]])</f>
        <v>6</v>
      </c>
      <c r="K815" s="9">
        <f>MONTH(TBL_Employees[[#This Row],[Hire Date]])</f>
        <v>3</v>
      </c>
      <c r="L815" s="9" t="str">
        <f>_xlfn.SWITCH(TBL_Employees[[#This Row],[Month]],1,"JAN",2,"FEB",3,"MAR",4,"APR",5,"MAY",6,"JUN",7,"JUL",8,"AUG",9,"SEP",10,"OCT",11,"NOV",12,"DES")</f>
        <v>MAR</v>
      </c>
      <c r="M815" s="11">
        <f>YEAR(TBL_Employees[[#This Row],[Hire Date]])</f>
        <v>2017</v>
      </c>
      <c r="N815" s="2">
        <v>171426</v>
      </c>
      <c r="O815" s="2" t="str">
        <f>_xlfn.SWITCH(TRUE(),TBL_Employees[[#This Row],[Annual Salary]]&gt;140000,"HIGH INCOME",AND(TBL_Employees[[#This Row],[Annual Salary]]&gt;=70000,TBL_Employees[[#This Row],[Annual Salary]]&lt;=140000),"MIDDLE INCOME",TBL_Employees[[#This Row],[Annual Salary]]&lt;70000,"LOW INCOME")</f>
        <v>HIGH INCOME</v>
      </c>
      <c r="P815" s="3">
        <v>0.15</v>
      </c>
      <c r="Q815" s="13">
        <f>TBL_Employees[[#This Row],[Bonus %]]*TBL_Employees[[#This Row],[Annual Salary]]</f>
        <v>25713.899999999998</v>
      </c>
      <c r="R815" t="s">
        <v>33</v>
      </c>
      <c r="S815" t="s">
        <v>60</v>
      </c>
      <c r="T815" s="1">
        <v>43000</v>
      </c>
      <c r="U815" s="1" t="str">
        <f>IF(TBL_Employees[[#This Row],[Exit Date]]="","Employed","Resign")</f>
        <v>Resign</v>
      </c>
    </row>
    <row r="816" spans="1:21" x14ac:dyDescent="0.25">
      <c r="A816" t="s">
        <v>1407</v>
      </c>
      <c r="B816" t="s">
        <v>1408</v>
      </c>
      <c r="C816" t="s">
        <v>68</v>
      </c>
      <c r="D816" t="s">
        <v>43</v>
      </c>
      <c r="E816" t="s">
        <v>16</v>
      </c>
      <c r="F816" t="s">
        <v>17</v>
      </c>
      <c r="G816" t="s">
        <v>47</v>
      </c>
      <c r="H816">
        <v>65</v>
      </c>
      <c r="I816" s="1">
        <v>40711</v>
      </c>
      <c r="J816" s="9">
        <f>DAY(TBL_Employees[[#This Row],[Hire Date]])</f>
        <v>17</v>
      </c>
      <c r="K816" s="9">
        <f>MONTH(TBL_Employees[[#This Row],[Hire Date]])</f>
        <v>6</v>
      </c>
      <c r="L816" s="9" t="str">
        <f>_xlfn.SWITCH(TBL_Employees[[#This Row],[Month]],1,"JAN",2,"FEB",3,"MAR",4,"APR",5,"MAY",6,"JUN",7,"JUL",8,"AUG",9,"SEP",10,"OCT",11,"NOV",12,"DES")</f>
        <v>JUN</v>
      </c>
      <c r="M816" s="11">
        <f>YEAR(TBL_Employees[[#This Row],[Hire Date]])</f>
        <v>2011</v>
      </c>
      <c r="N816" s="2">
        <v>56686</v>
      </c>
      <c r="O816" s="2" t="str">
        <f>_xlfn.SWITCH(TRUE(),TBL_Employees[[#This Row],[Annual Salary]]&gt;140000,"HIGH INCOME",AND(TBL_Employees[[#This Row],[Annual Salary]]&gt;=70000,TBL_Employees[[#This Row],[Annual Salary]]&lt;=140000),"MIDDLE INCOME",TBL_Employees[[#This Row],[Annual Salary]]&lt;70000,"LOW INCOME")</f>
        <v>LOW INCOME</v>
      </c>
      <c r="P816" s="3">
        <v>0</v>
      </c>
      <c r="Q816" s="13">
        <f>TBL_Employees[[#This Row],[Bonus %]]*TBL_Employees[[#This Row],[Annual Salary]]</f>
        <v>0</v>
      </c>
      <c r="R816" t="s">
        <v>19</v>
      </c>
      <c r="S816" t="s">
        <v>63</v>
      </c>
      <c r="T816" s="1">
        <v>42164</v>
      </c>
      <c r="U816" s="1" t="str">
        <f>IF(TBL_Employees[[#This Row],[Exit Date]]="","Employed","Resign")</f>
        <v>Resign</v>
      </c>
    </row>
    <row r="817" spans="1:21" x14ac:dyDescent="0.25">
      <c r="A817" t="s">
        <v>1411</v>
      </c>
      <c r="B817" t="s">
        <v>1412</v>
      </c>
      <c r="C817" t="s">
        <v>40</v>
      </c>
      <c r="D817" t="s">
        <v>43</v>
      </c>
      <c r="E817" t="s">
        <v>36</v>
      </c>
      <c r="F817" t="s">
        <v>17</v>
      </c>
      <c r="G817" t="s">
        <v>47</v>
      </c>
      <c r="H817">
        <v>45</v>
      </c>
      <c r="I817" s="1">
        <v>39507</v>
      </c>
      <c r="J817" s="9">
        <f>DAY(TBL_Employees[[#This Row],[Hire Date]])</f>
        <v>29</v>
      </c>
      <c r="K817" s="9">
        <f>MONTH(TBL_Employees[[#This Row],[Hire Date]])</f>
        <v>2</v>
      </c>
      <c r="L817" s="9" t="str">
        <f>_xlfn.SWITCH(TBL_Employees[[#This Row],[Month]],1,"JAN",2,"FEB",3,"MAR",4,"APR",5,"MAY",6,"JUN",7,"JUL",8,"AUG",9,"SEP",10,"OCT",11,"NOV",12,"DES")</f>
        <v>FEB</v>
      </c>
      <c r="M817" s="11">
        <f>YEAR(TBL_Employees[[#This Row],[Hire Date]])</f>
        <v>2008</v>
      </c>
      <c r="N817" s="2">
        <v>150577</v>
      </c>
      <c r="O817" s="2" t="str">
        <f>_xlfn.SWITCH(TRUE(),TBL_Employees[[#This Row],[Annual Salary]]&gt;140000,"HIGH INCOME",AND(TBL_Employees[[#This Row],[Annual Salary]]&gt;=70000,TBL_Employees[[#This Row],[Annual Salary]]&lt;=140000),"MIDDLE INCOME",TBL_Employees[[#This Row],[Annual Salary]]&lt;70000,"LOW INCOME")</f>
        <v>HIGH INCOME</v>
      </c>
      <c r="P817" s="3">
        <v>0.25</v>
      </c>
      <c r="Q817" s="13">
        <f>TBL_Employees[[#This Row],[Bonus %]]*TBL_Employees[[#This Row],[Annual Salary]]</f>
        <v>37644.25</v>
      </c>
      <c r="R817" t="s">
        <v>19</v>
      </c>
      <c r="S817" t="s">
        <v>45</v>
      </c>
      <c r="T817" s="1" t="s">
        <v>21</v>
      </c>
      <c r="U817" s="1" t="str">
        <f>IF(TBL_Employees[[#This Row],[Exit Date]]="","Employed","Resign")</f>
        <v>Employed</v>
      </c>
    </row>
    <row r="818" spans="1:21" x14ac:dyDescent="0.25">
      <c r="A818" t="s">
        <v>172</v>
      </c>
      <c r="B818" t="s">
        <v>1437</v>
      </c>
      <c r="C818" t="s">
        <v>64</v>
      </c>
      <c r="D818" t="s">
        <v>43</v>
      </c>
      <c r="E818" t="s">
        <v>32</v>
      </c>
      <c r="F818" t="s">
        <v>17</v>
      </c>
      <c r="G818" t="s">
        <v>18</v>
      </c>
      <c r="H818">
        <v>39</v>
      </c>
      <c r="I818" s="1">
        <v>42843</v>
      </c>
      <c r="J818" s="9">
        <f>DAY(TBL_Employees[[#This Row],[Hire Date]])</f>
        <v>18</v>
      </c>
      <c r="K818" s="9">
        <f>MONTH(TBL_Employees[[#This Row],[Hire Date]])</f>
        <v>4</v>
      </c>
      <c r="L818" s="9" t="str">
        <f>_xlfn.SWITCH(TBL_Employees[[#This Row],[Month]],1,"JAN",2,"FEB",3,"MAR",4,"APR",5,"MAY",6,"JUN",7,"JUL",8,"AUG",9,"SEP",10,"OCT",11,"NOV",12,"DES")</f>
        <v>APR</v>
      </c>
      <c r="M818" s="11">
        <f>YEAR(TBL_Employees[[#This Row],[Hire Date]])</f>
        <v>2017</v>
      </c>
      <c r="N818" s="2">
        <v>58745</v>
      </c>
      <c r="O818" s="2" t="str">
        <f>_xlfn.SWITCH(TRUE(),TBL_Employees[[#This Row],[Annual Salary]]&gt;140000,"HIGH INCOME",AND(TBL_Employees[[#This Row],[Annual Salary]]&gt;=70000,TBL_Employees[[#This Row],[Annual Salary]]&lt;=140000),"MIDDLE INCOME",TBL_Employees[[#This Row],[Annual Salary]]&lt;70000,"LOW INCOME")</f>
        <v>LOW INCOME</v>
      </c>
      <c r="P818" s="3">
        <v>0</v>
      </c>
      <c r="Q818" s="13">
        <f>TBL_Employees[[#This Row],[Bonus %]]*TBL_Employees[[#This Row],[Annual Salary]]</f>
        <v>0</v>
      </c>
      <c r="R818" t="s">
        <v>19</v>
      </c>
      <c r="S818" t="s">
        <v>25</v>
      </c>
      <c r="T818" s="1" t="s">
        <v>21</v>
      </c>
      <c r="U818" s="1" t="str">
        <f>IF(TBL_Employees[[#This Row],[Exit Date]]="","Employed","Resign")</f>
        <v>Employed</v>
      </c>
    </row>
    <row r="819" spans="1:21" x14ac:dyDescent="0.25">
      <c r="A819" t="s">
        <v>1453</v>
      </c>
      <c r="B819" t="s">
        <v>1454</v>
      </c>
      <c r="C819" t="s">
        <v>14</v>
      </c>
      <c r="D819" t="s">
        <v>43</v>
      </c>
      <c r="E819" t="s">
        <v>44</v>
      </c>
      <c r="F819" t="s">
        <v>28</v>
      </c>
      <c r="G819" t="s">
        <v>18</v>
      </c>
      <c r="H819">
        <v>52</v>
      </c>
      <c r="I819" s="1">
        <v>37418</v>
      </c>
      <c r="J819" s="9">
        <f>DAY(TBL_Employees[[#This Row],[Hire Date]])</f>
        <v>11</v>
      </c>
      <c r="K819" s="9">
        <f>MONTH(TBL_Employees[[#This Row],[Hire Date]])</f>
        <v>6</v>
      </c>
      <c r="L819" s="9" t="str">
        <f>_xlfn.SWITCH(TBL_Employees[[#This Row],[Month]],1,"JAN",2,"FEB",3,"MAR",4,"APR",5,"MAY",6,"JUN",7,"JUL",8,"AUG",9,"SEP",10,"OCT",11,"NOV",12,"DES")</f>
        <v>JUN</v>
      </c>
      <c r="M819" s="11">
        <f>YEAR(TBL_Employees[[#This Row],[Hire Date]])</f>
        <v>2002</v>
      </c>
      <c r="N819" s="2">
        <v>236314</v>
      </c>
      <c r="O819" s="2" t="str">
        <f>_xlfn.SWITCH(TRUE(),TBL_Employees[[#This Row],[Annual Salary]]&gt;140000,"HIGH INCOME",AND(TBL_Employees[[#This Row],[Annual Salary]]&gt;=70000,TBL_Employees[[#This Row],[Annual Salary]]&lt;=140000),"MIDDLE INCOME",TBL_Employees[[#This Row],[Annual Salary]]&lt;70000,"LOW INCOME")</f>
        <v>HIGH INCOME</v>
      </c>
      <c r="P819" s="3">
        <v>0.34</v>
      </c>
      <c r="Q819" s="13">
        <f>TBL_Employees[[#This Row],[Bonus %]]*TBL_Employees[[#This Row],[Annual Salary]]</f>
        <v>80346.760000000009</v>
      </c>
      <c r="R819" t="s">
        <v>19</v>
      </c>
      <c r="S819" t="s">
        <v>45</v>
      </c>
      <c r="T819" s="1" t="s">
        <v>21</v>
      </c>
      <c r="U819" s="1" t="str">
        <f>IF(TBL_Employees[[#This Row],[Exit Date]]="","Employed","Resign")</f>
        <v>Employed</v>
      </c>
    </row>
    <row r="820" spans="1:21" x14ac:dyDescent="0.25">
      <c r="A820" t="s">
        <v>1455</v>
      </c>
      <c r="B820" t="s">
        <v>1456</v>
      </c>
      <c r="C820" t="s">
        <v>68</v>
      </c>
      <c r="D820" t="s">
        <v>43</v>
      </c>
      <c r="E820" t="s">
        <v>32</v>
      </c>
      <c r="F820" t="s">
        <v>28</v>
      </c>
      <c r="G820" t="s">
        <v>51</v>
      </c>
      <c r="H820">
        <v>51</v>
      </c>
      <c r="I820" s="1">
        <v>39252</v>
      </c>
      <c r="J820" s="9">
        <f>DAY(TBL_Employees[[#This Row],[Hire Date]])</f>
        <v>19</v>
      </c>
      <c r="K820" s="9">
        <f>MONTH(TBL_Employees[[#This Row],[Hire Date]])</f>
        <v>6</v>
      </c>
      <c r="L820" s="9" t="str">
        <f>_xlfn.SWITCH(TBL_Employees[[#This Row],[Month]],1,"JAN",2,"FEB",3,"MAR",4,"APR",5,"MAY",6,"JUN",7,"JUL",8,"AUG",9,"SEP",10,"OCT",11,"NOV",12,"DES")</f>
        <v>JUN</v>
      </c>
      <c r="M820" s="11">
        <f>YEAR(TBL_Employees[[#This Row],[Hire Date]])</f>
        <v>2007</v>
      </c>
      <c r="N820" s="2">
        <v>45206</v>
      </c>
      <c r="O820" s="2" t="str">
        <f>_xlfn.SWITCH(TRUE(),TBL_Employees[[#This Row],[Annual Salary]]&gt;140000,"HIGH INCOME",AND(TBL_Employees[[#This Row],[Annual Salary]]&gt;=70000,TBL_Employees[[#This Row],[Annual Salary]]&lt;=140000),"MIDDLE INCOME",TBL_Employees[[#This Row],[Annual Salary]]&lt;70000,"LOW INCOME")</f>
        <v>LOW INCOME</v>
      </c>
      <c r="P820" s="3">
        <v>0</v>
      </c>
      <c r="Q820" s="13">
        <f>TBL_Employees[[#This Row],[Bonus %]]*TBL_Employees[[#This Row],[Annual Salary]]</f>
        <v>0</v>
      </c>
      <c r="R820" t="s">
        <v>19</v>
      </c>
      <c r="S820" t="s">
        <v>29</v>
      </c>
      <c r="T820" s="1" t="s">
        <v>21</v>
      </c>
      <c r="U820" s="1" t="str">
        <f>IF(TBL_Employees[[#This Row],[Exit Date]]="","Employed","Resign")</f>
        <v>Employed</v>
      </c>
    </row>
    <row r="821" spans="1:21" x14ac:dyDescent="0.25">
      <c r="A821" t="s">
        <v>1479</v>
      </c>
      <c r="B821" t="s">
        <v>1480</v>
      </c>
      <c r="C821" t="s">
        <v>62</v>
      </c>
      <c r="D821" t="s">
        <v>43</v>
      </c>
      <c r="E821" t="s">
        <v>32</v>
      </c>
      <c r="F821" t="s">
        <v>17</v>
      </c>
      <c r="G821" t="s">
        <v>18</v>
      </c>
      <c r="H821">
        <v>29</v>
      </c>
      <c r="I821" s="1">
        <v>42676</v>
      </c>
      <c r="J821" s="9">
        <f>DAY(TBL_Employees[[#This Row],[Hire Date]])</f>
        <v>2</v>
      </c>
      <c r="K821" s="9">
        <f>MONTH(TBL_Employees[[#This Row],[Hire Date]])</f>
        <v>11</v>
      </c>
      <c r="L821" s="9" t="str">
        <f>_xlfn.SWITCH(TBL_Employees[[#This Row],[Month]],1,"JAN",2,"FEB",3,"MAR",4,"APR",5,"MAY",6,"JUN",7,"JUL",8,"AUG",9,"SEP",10,"OCT",11,"NOV",12,"DES")</f>
        <v>NOV</v>
      </c>
      <c r="M821" s="11">
        <f>YEAR(TBL_Employees[[#This Row],[Hire Date]])</f>
        <v>2016</v>
      </c>
      <c r="N821" s="2">
        <v>122054</v>
      </c>
      <c r="O821" s="2" t="str">
        <f>_xlfn.SWITCH(TRUE(),TBL_Employees[[#This Row],[Annual Salary]]&gt;140000,"HIGH INCOME",AND(TBL_Employees[[#This Row],[Annual Salary]]&gt;=70000,TBL_Employees[[#This Row],[Annual Salary]]&lt;=140000),"MIDDLE INCOME",TBL_Employees[[#This Row],[Annual Salary]]&lt;70000,"LOW INCOME")</f>
        <v>MIDDLE INCOME</v>
      </c>
      <c r="P821" s="3">
        <v>0.06</v>
      </c>
      <c r="Q821" s="13">
        <f>TBL_Employees[[#This Row],[Bonus %]]*TBL_Employees[[#This Row],[Annual Salary]]</f>
        <v>7323.24</v>
      </c>
      <c r="R821" t="s">
        <v>19</v>
      </c>
      <c r="S821" t="s">
        <v>39</v>
      </c>
      <c r="T821" s="1" t="s">
        <v>21</v>
      </c>
      <c r="U821" s="1" t="str">
        <f>IF(TBL_Employees[[#This Row],[Exit Date]]="","Employed","Resign")</f>
        <v>Employed</v>
      </c>
    </row>
    <row r="822" spans="1:21" x14ac:dyDescent="0.25">
      <c r="A822" t="s">
        <v>1489</v>
      </c>
      <c r="B822" t="s">
        <v>356</v>
      </c>
      <c r="C822" t="s">
        <v>68</v>
      </c>
      <c r="D822" t="s">
        <v>43</v>
      </c>
      <c r="E822" t="s">
        <v>44</v>
      </c>
      <c r="F822" t="s">
        <v>17</v>
      </c>
      <c r="G822" t="s">
        <v>18</v>
      </c>
      <c r="H822">
        <v>28</v>
      </c>
      <c r="I822" s="1">
        <v>43847</v>
      </c>
      <c r="J822" s="9">
        <f>DAY(TBL_Employees[[#This Row],[Hire Date]])</f>
        <v>17</v>
      </c>
      <c r="K822" s="9">
        <f>MONTH(TBL_Employees[[#This Row],[Hire Date]])</f>
        <v>1</v>
      </c>
      <c r="L822" s="9" t="str">
        <f>_xlfn.SWITCH(TBL_Employees[[#This Row],[Month]],1,"JAN",2,"FEB",3,"MAR",4,"APR",5,"MAY",6,"JUN",7,"JUL",8,"AUG",9,"SEP",10,"OCT",11,"NOV",12,"DES")</f>
        <v>JAN</v>
      </c>
      <c r="M822" s="11">
        <f>YEAR(TBL_Employees[[#This Row],[Hire Date]])</f>
        <v>2020</v>
      </c>
      <c r="N822" s="2">
        <v>45061</v>
      </c>
      <c r="O822" s="2" t="str">
        <f>_xlfn.SWITCH(TRUE(),TBL_Employees[[#This Row],[Annual Salary]]&gt;140000,"HIGH INCOME",AND(TBL_Employees[[#This Row],[Annual Salary]]&gt;=70000,TBL_Employees[[#This Row],[Annual Salary]]&lt;=140000),"MIDDLE INCOME",TBL_Employees[[#This Row],[Annual Salary]]&lt;70000,"LOW INCOME")</f>
        <v>LOW INCOME</v>
      </c>
      <c r="P822" s="3">
        <v>0</v>
      </c>
      <c r="Q822" s="13">
        <f>TBL_Employees[[#This Row],[Bonus %]]*TBL_Employees[[#This Row],[Annual Salary]]</f>
        <v>0</v>
      </c>
      <c r="R822" t="s">
        <v>19</v>
      </c>
      <c r="S822" t="s">
        <v>45</v>
      </c>
      <c r="T822" s="1" t="s">
        <v>21</v>
      </c>
      <c r="U822" s="1" t="str">
        <f>IF(TBL_Employees[[#This Row],[Exit Date]]="","Employed","Resign")</f>
        <v>Employed</v>
      </c>
    </row>
    <row r="823" spans="1:21" x14ac:dyDescent="0.25">
      <c r="A823" t="s">
        <v>1498</v>
      </c>
      <c r="B823" t="s">
        <v>1499</v>
      </c>
      <c r="C823" t="s">
        <v>14</v>
      </c>
      <c r="D823" t="s">
        <v>43</v>
      </c>
      <c r="E823" t="s">
        <v>44</v>
      </c>
      <c r="F823" t="s">
        <v>28</v>
      </c>
      <c r="G823" t="s">
        <v>51</v>
      </c>
      <c r="H823">
        <v>44</v>
      </c>
      <c r="I823" s="1">
        <v>44283</v>
      </c>
      <c r="J823" s="9">
        <f>DAY(TBL_Employees[[#This Row],[Hire Date]])</f>
        <v>28</v>
      </c>
      <c r="K823" s="9">
        <f>MONTH(TBL_Employees[[#This Row],[Hire Date]])</f>
        <v>3</v>
      </c>
      <c r="L823" s="9" t="str">
        <f>_xlfn.SWITCH(TBL_Employees[[#This Row],[Month]],1,"JAN",2,"FEB",3,"MAR",4,"APR",5,"MAY",6,"JUN",7,"JUL",8,"AUG",9,"SEP",10,"OCT",11,"NOV",12,"DES")</f>
        <v>MAR</v>
      </c>
      <c r="M823" s="11">
        <f>YEAR(TBL_Employees[[#This Row],[Hire Date]])</f>
        <v>2021</v>
      </c>
      <c r="N823" s="2">
        <v>186033</v>
      </c>
      <c r="O823" s="2" t="str">
        <f>_xlfn.SWITCH(TRUE(),TBL_Employees[[#This Row],[Annual Salary]]&gt;140000,"HIGH INCOME",AND(TBL_Employees[[#This Row],[Annual Salary]]&gt;=70000,TBL_Employees[[#This Row],[Annual Salary]]&lt;=140000),"MIDDLE INCOME",TBL_Employees[[#This Row],[Annual Salary]]&lt;70000,"LOW INCOME")</f>
        <v>HIGH INCOME</v>
      </c>
      <c r="P823" s="3">
        <v>0.34</v>
      </c>
      <c r="Q823" s="13">
        <f>TBL_Employees[[#This Row],[Bonus %]]*TBL_Employees[[#This Row],[Annual Salary]]</f>
        <v>63251.22</v>
      </c>
      <c r="R823" t="s">
        <v>52</v>
      </c>
      <c r="S823" t="s">
        <v>53</v>
      </c>
      <c r="T823" s="1" t="s">
        <v>21</v>
      </c>
      <c r="U823" s="1" t="str">
        <f>IF(TBL_Employees[[#This Row],[Exit Date]]="","Employed","Resign")</f>
        <v>Employed</v>
      </c>
    </row>
    <row r="824" spans="1:21" x14ac:dyDescent="0.25">
      <c r="A824" t="s">
        <v>1500</v>
      </c>
      <c r="B824" t="s">
        <v>1501</v>
      </c>
      <c r="C824" t="s">
        <v>61</v>
      </c>
      <c r="D824" t="s">
        <v>43</v>
      </c>
      <c r="E824" t="s">
        <v>36</v>
      </c>
      <c r="F824" t="s">
        <v>28</v>
      </c>
      <c r="G824" t="s">
        <v>24</v>
      </c>
      <c r="H824">
        <v>60</v>
      </c>
      <c r="I824" s="1">
        <v>44403</v>
      </c>
      <c r="J824" s="9">
        <f>DAY(TBL_Employees[[#This Row],[Hire Date]])</f>
        <v>26</v>
      </c>
      <c r="K824" s="9">
        <f>MONTH(TBL_Employees[[#This Row],[Hire Date]])</f>
        <v>7</v>
      </c>
      <c r="L824" s="9" t="str">
        <f>_xlfn.SWITCH(TBL_Employees[[#This Row],[Month]],1,"JAN",2,"FEB",3,"MAR",4,"APR",5,"MAY",6,"JUN",7,"JUL",8,"AUG",9,"SEP",10,"OCT",11,"NOV",12,"DES")</f>
        <v>JUL</v>
      </c>
      <c r="M824" s="11">
        <f>YEAR(TBL_Employees[[#This Row],[Hire Date]])</f>
        <v>2021</v>
      </c>
      <c r="N824" s="2">
        <v>121480</v>
      </c>
      <c r="O824" s="2" t="str">
        <f>_xlfn.SWITCH(TRUE(),TBL_Employees[[#This Row],[Annual Salary]]&gt;140000,"HIGH INCOME",AND(TBL_Employees[[#This Row],[Annual Salary]]&gt;=70000,TBL_Employees[[#This Row],[Annual Salary]]&lt;=140000),"MIDDLE INCOME",TBL_Employees[[#This Row],[Annual Salary]]&lt;70000,"LOW INCOME")</f>
        <v>MIDDLE INCOME</v>
      </c>
      <c r="P824" s="3">
        <v>0.14000000000000001</v>
      </c>
      <c r="Q824" s="13">
        <f>TBL_Employees[[#This Row],[Bonus %]]*TBL_Employees[[#This Row],[Annual Salary]]</f>
        <v>17007.2</v>
      </c>
      <c r="R824" t="s">
        <v>19</v>
      </c>
      <c r="S824" t="s">
        <v>39</v>
      </c>
      <c r="T824" s="1" t="s">
        <v>21</v>
      </c>
      <c r="U824" s="1" t="str">
        <f>IF(TBL_Employees[[#This Row],[Exit Date]]="","Employed","Resign")</f>
        <v>Employed</v>
      </c>
    </row>
    <row r="825" spans="1:21" x14ac:dyDescent="0.25">
      <c r="A825" t="s">
        <v>396</v>
      </c>
      <c r="B825" t="s">
        <v>1504</v>
      </c>
      <c r="C825" t="s">
        <v>14</v>
      </c>
      <c r="D825" t="s">
        <v>43</v>
      </c>
      <c r="E825" t="s">
        <v>32</v>
      </c>
      <c r="F825" t="s">
        <v>17</v>
      </c>
      <c r="G825" t="s">
        <v>51</v>
      </c>
      <c r="H825">
        <v>47</v>
      </c>
      <c r="I825" s="1">
        <v>36232</v>
      </c>
      <c r="J825" s="9">
        <f>DAY(TBL_Employees[[#This Row],[Hire Date]])</f>
        <v>13</v>
      </c>
      <c r="K825" s="9">
        <f>MONTH(TBL_Employees[[#This Row],[Hire Date]])</f>
        <v>3</v>
      </c>
      <c r="L825" s="9" t="str">
        <f>_xlfn.SWITCH(TBL_Employees[[#This Row],[Month]],1,"JAN",2,"FEB",3,"MAR",4,"APR",5,"MAY",6,"JUN",7,"JUL",8,"AUG",9,"SEP",10,"OCT",11,"NOV",12,"DES")</f>
        <v>MAR</v>
      </c>
      <c r="M825" s="11">
        <f>YEAR(TBL_Employees[[#This Row],[Hire Date]])</f>
        <v>1999</v>
      </c>
      <c r="N825" s="2">
        <v>239394</v>
      </c>
      <c r="O825" s="2" t="str">
        <f>_xlfn.SWITCH(TRUE(),TBL_Employees[[#This Row],[Annual Salary]]&gt;140000,"HIGH INCOME",AND(TBL_Employees[[#This Row],[Annual Salary]]&gt;=70000,TBL_Employees[[#This Row],[Annual Salary]]&lt;=140000),"MIDDLE INCOME",TBL_Employees[[#This Row],[Annual Salary]]&lt;70000,"LOW INCOME")</f>
        <v>HIGH INCOME</v>
      </c>
      <c r="P825" s="3">
        <v>0.32</v>
      </c>
      <c r="Q825" s="13">
        <f>TBL_Employees[[#This Row],[Bonus %]]*TBL_Employees[[#This Row],[Annual Salary]]</f>
        <v>76606.080000000002</v>
      </c>
      <c r="R825" t="s">
        <v>19</v>
      </c>
      <c r="S825" t="s">
        <v>25</v>
      </c>
      <c r="T825" s="1" t="s">
        <v>21</v>
      </c>
      <c r="U825" s="1" t="str">
        <f>IF(TBL_Employees[[#This Row],[Exit Date]]="","Employed","Resign")</f>
        <v>Employed</v>
      </c>
    </row>
    <row r="826" spans="1:21" x14ac:dyDescent="0.25">
      <c r="A826" t="s">
        <v>126</v>
      </c>
      <c r="B826" t="s">
        <v>1511</v>
      </c>
      <c r="C826" t="s">
        <v>61</v>
      </c>
      <c r="D826" t="s">
        <v>43</v>
      </c>
      <c r="E826" t="s">
        <v>44</v>
      </c>
      <c r="F826" t="s">
        <v>17</v>
      </c>
      <c r="G826" t="s">
        <v>51</v>
      </c>
      <c r="H826">
        <v>29</v>
      </c>
      <c r="I826" s="1">
        <v>43966</v>
      </c>
      <c r="J826" s="9">
        <f>DAY(TBL_Employees[[#This Row],[Hire Date]])</f>
        <v>15</v>
      </c>
      <c r="K826" s="9">
        <f>MONTH(TBL_Employees[[#This Row],[Hire Date]])</f>
        <v>5</v>
      </c>
      <c r="L826" s="9" t="str">
        <f>_xlfn.SWITCH(TBL_Employees[[#This Row],[Month]],1,"JAN",2,"FEB",3,"MAR",4,"APR",5,"MAY",6,"JUN",7,"JUL",8,"AUG",9,"SEP",10,"OCT",11,"NOV",12,"DES")</f>
        <v>MAY</v>
      </c>
      <c r="M826" s="11">
        <f>YEAR(TBL_Employees[[#This Row],[Hire Date]])</f>
        <v>2020</v>
      </c>
      <c r="N826" s="2">
        <v>137106</v>
      </c>
      <c r="O826" s="2" t="str">
        <f>_xlfn.SWITCH(TRUE(),TBL_Employees[[#This Row],[Annual Salary]]&gt;140000,"HIGH INCOME",AND(TBL_Employees[[#This Row],[Annual Salary]]&gt;=70000,TBL_Employees[[#This Row],[Annual Salary]]&lt;=140000),"MIDDLE INCOME",TBL_Employees[[#This Row],[Annual Salary]]&lt;70000,"LOW INCOME")</f>
        <v>MIDDLE INCOME</v>
      </c>
      <c r="P826" s="3">
        <v>0.12</v>
      </c>
      <c r="Q826" s="13">
        <f>TBL_Employees[[#This Row],[Bonus %]]*TBL_Employees[[#This Row],[Annual Salary]]</f>
        <v>16452.72</v>
      </c>
      <c r="R826" t="s">
        <v>52</v>
      </c>
      <c r="S826" t="s">
        <v>53</v>
      </c>
      <c r="T826" s="1" t="s">
        <v>21</v>
      </c>
      <c r="U826" s="1" t="str">
        <f>IF(TBL_Employees[[#This Row],[Exit Date]]="","Employed","Resign")</f>
        <v>Employed</v>
      </c>
    </row>
    <row r="827" spans="1:21" x14ac:dyDescent="0.25">
      <c r="A827" t="s">
        <v>1516</v>
      </c>
      <c r="B827" t="s">
        <v>1517</v>
      </c>
      <c r="C827" t="s">
        <v>62</v>
      </c>
      <c r="D827" t="s">
        <v>43</v>
      </c>
      <c r="E827" t="s">
        <v>36</v>
      </c>
      <c r="F827" t="s">
        <v>17</v>
      </c>
      <c r="G827" t="s">
        <v>24</v>
      </c>
      <c r="H827">
        <v>50</v>
      </c>
      <c r="I827" s="1">
        <v>40979</v>
      </c>
      <c r="J827" s="9">
        <f>DAY(TBL_Employees[[#This Row],[Hire Date]])</f>
        <v>11</v>
      </c>
      <c r="K827" s="9">
        <f>MONTH(TBL_Employees[[#This Row],[Hire Date]])</f>
        <v>3</v>
      </c>
      <c r="L827" s="9" t="str">
        <f>_xlfn.SWITCH(TBL_Employees[[#This Row],[Month]],1,"JAN",2,"FEB",3,"MAR",4,"APR",5,"MAY",6,"JUN",7,"JUL",8,"AUG",9,"SEP",10,"OCT",11,"NOV",12,"DES")</f>
        <v>MAR</v>
      </c>
      <c r="M827" s="11">
        <f>YEAR(TBL_Employees[[#This Row],[Hire Date]])</f>
        <v>2012</v>
      </c>
      <c r="N827" s="2">
        <v>108134</v>
      </c>
      <c r="O827" s="2" t="str">
        <f>_xlfn.SWITCH(TRUE(),TBL_Employees[[#This Row],[Annual Salary]]&gt;140000,"HIGH INCOME",AND(TBL_Employees[[#This Row],[Annual Salary]]&gt;=70000,TBL_Employees[[#This Row],[Annual Salary]]&lt;=140000),"MIDDLE INCOME",TBL_Employees[[#This Row],[Annual Salary]]&lt;70000,"LOW INCOME")</f>
        <v>MIDDLE INCOME</v>
      </c>
      <c r="P827" s="3">
        <v>0.1</v>
      </c>
      <c r="Q827" s="13">
        <f>TBL_Employees[[#This Row],[Bonus %]]*TBL_Employees[[#This Row],[Annual Salary]]</f>
        <v>10813.400000000001</v>
      </c>
      <c r="R827" t="s">
        <v>33</v>
      </c>
      <c r="S827" t="s">
        <v>74</v>
      </c>
      <c r="T827" s="1" t="s">
        <v>21</v>
      </c>
      <c r="U827" s="1" t="str">
        <f>IF(TBL_Employees[[#This Row],[Exit Date]]="","Employed","Resign")</f>
        <v>Employed</v>
      </c>
    </row>
    <row r="828" spans="1:21" x14ac:dyDescent="0.25">
      <c r="A828" t="s">
        <v>1518</v>
      </c>
      <c r="B828" t="s">
        <v>262</v>
      </c>
      <c r="C828" t="s">
        <v>62</v>
      </c>
      <c r="D828" t="s">
        <v>43</v>
      </c>
      <c r="E828" t="s">
        <v>16</v>
      </c>
      <c r="F828" t="s">
        <v>17</v>
      </c>
      <c r="G828" t="s">
        <v>47</v>
      </c>
      <c r="H828">
        <v>55</v>
      </c>
      <c r="I828" s="1">
        <v>33958</v>
      </c>
      <c r="J828" s="9">
        <f>DAY(TBL_Employees[[#This Row],[Hire Date]])</f>
        <v>20</v>
      </c>
      <c r="K828" s="9">
        <f>MONTH(TBL_Employees[[#This Row],[Hire Date]])</f>
        <v>12</v>
      </c>
      <c r="L828" s="9" t="str">
        <f>_xlfn.SWITCH(TBL_Employees[[#This Row],[Month]],1,"JAN",2,"FEB",3,"MAR",4,"APR",5,"MAY",6,"JUN",7,"JUL",8,"AUG",9,"SEP",10,"OCT",11,"NOV",12,"DES")</f>
        <v>DES</v>
      </c>
      <c r="M828" s="11">
        <f>YEAR(TBL_Employees[[#This Row],[Hire Date]])</f>
        <v>1992</v>
      </c>
      <c r="N828" s="2">
        <v>113950</v>
      </c>
      <c r="O828" s="2" t="str">
        <f>_xlfn.SWITCH(TRUE(),TBL_Employees[[#This Row],[Annual Salary]]&gt;140000,"HIGH INCOME",AND(TBL_Employees[[#This Row],[Annual Salary]]&gt;=70000,TBL_Employees[[#This Row],[Annual Salary]]&lt;=140000),"MIDDLE INCOME",TBL_Employees[[#This Row],[Annual Salary]]&lt;70000,"LOW INCOME")</f>
        <v>MIDDLE INCOME</v>
      </c>
      <c r="P828" s="3">
        <v>0.09</v>
      </c>
      <c r="Q828" s="13">
        <f>TBL_Employees[[#This Row],[Bonus %]]*TBL_Employees[[#This Row],[Annual Salary]]</f>
        <v>10255.5</v>
      </c>
      <c r="R828" t="s">
        <v>19</v>
      </c>
      <c r="S828" t="s">
        <v>45</v>
      </c>
      <c r="T828" s="1" t="s">
        <v>21</v>
      </c>
      <c r="U828" s="1" t="str">
        <f>IF(TBL_Employees[[#This Row],[Exit Date]]="","Employed","Resign")</f>
        <v>Employed</v>
      </c>
    </row>
    <row r="829" spans="1:21" x14ac:dyDescent="0.25">
      <c r="A829" t="s">
        <v>1213</v>
      </c>
      <c r="B829" t="s">
        <v>1519</v>
      </c>
      <c r="C829" t="s">
        <v>14</v>
      </c>
      <c r="D829" t="s">
        <v>43</v>
      </c>
      <c r="E829" t="s">
        <v>44</v>
      </c>
      <c r="F829" t="s">
        <v>17</v>
      </c>
      <c r="G829" t="s">
        <v>24</v>
      </c>
      <c r="H829">
        <v>52</v>
      </c>
      <c r="I829" s="1">
        <v>35886</v>
      </c>
      <c r="J829" s="9">
        <f>DAY(TBL_Employees[[#This Row],[Hire Date]])</f>
        <v>1</v>
      </c>
      <c r="K829" s="9">
        <f>MONTH(TBL_Employees[[#This Row],[Hire Date]])</f>
        <v>4</v>
      </c>
      <c r="L829" s="9" t="str">
        <f>_xlfn.SWITCH(TBL_Employees[[#This Row],[Month]],1,"JAN",2,"FEB",3,"MAR",4,"APR",5,"MAY",6,"JUN",7,"JUL",8,"AUG",9,"SEP",10,"OCT",11,"NOV",12,"DES")</f>
        <v>APR</v>
      </c>
      <c r="M829" s="11">
        <f>YEAR(TBL_Employees[[#This Row],[Hire Date]])</f>
        <v>1998</v>
      </c>
      <c r="N829" s="2">
        <v>182035</v>
      </c>
      <c r="O829" s="2" t="str">
        <f>_xlfn.SWITCH(TRUE(),TBL_Employees[[#This Row],[Annual Salary]]&gt;140000,"HIGH INCOME",AND(TBL_Employees[[#This Row],[Annual Salary]]&gt;=70000,TBL_Employees[[#This Row],[Annual Salary]]&lt;=140000),"MIDDLE INCOME",TBL_Employees[[#This Row],[Annual Salary]]&lt;70000,"LOW INCOME")</f>
        <v>HIGH INCOME</v>
      </c>
      <c r="P829" s="3">
        <v>0.3</v>
      </c>
      <c r="Q829" s="13">
        <f>TBL_Employees[[#This Row],[Bonus %]]*TBL_Employees[[#This Row],[Annual Salary]]</f>
        <v>54610.5</v>
      </c>
      <c r="R829" t="s">
        <v>19</v>
      </c>
      <c r="S829" t="s">
        <v>20</v>
      </c>
      <c r="T829" s="1" t="s">
        <v>21</v>
      </c>
      <c r="U829" s="1" t="str">
        <f>IF(TBL_Employees[[#This Row],[Exit Date]]="","Employed","Resign")</f>
        <v>Employed</v>
      </c>
    </row>
    <row r="830" spans="1:21" x14ac:dyDescent="0.25">
      <c r="A830" t="s">
        <v>1525</v>
      </c>
      <c r="B830" t="s">
        <v>1526</v>
      </c>
      <c r="C830" t="s">
        <v>64</v>
      </c>
      <c r="D830" t="s">
        <v>43</v>
      </c>
      <c r="E830" t="s">
        <v>36</v>
      </c>
      <c r="F830" t="s">
        <v>28</v>
      </c>
      <c r="G830" t="s">
        <v>18</v>
      </c>
      <c r="H830">
        <v>65</v>
      </c>
      <c r="I830" s="1">
        <v>38584</v>
      </c>
      <c r="J830" s="9">
        <f>DAY(TBL_Employees[[#This Row],[Hire Date]])</f>
        <v>20</v>
      </c>
      <c r="K830" s="9">
        <f>MONTH(TBL_Employees[[#This Row],[Hire Date]])</f>
        <v>8</v>
      </c>
      <c r="L830" s="9" t="str">
        <f>_xlfn.SWITCH(TBL_Employees[[#This Row],[Month]],1,"JAN",2,"FEB",3,"MAR",4,"APR",5,"MAY",6,"JUN",7,"JUL",8,"AUG",9,"SEP",10,"OCT",11,"NOV",12,"DES")</f>
        <v>AUG</v>
      </c>
      <c r="M830" s="11">
        <f>YEAR(TBL_Employees[[#This Row],[Hire Date]])</f>
        <v>2005</v>
      </c>
      <c r="N830" s="2">
        <v>59833</v>
      </c>
      <c r="O830" s="2" t="str">
        <f>_xlfn.SWITCH(TRUE(),TBL_Employees[[#This Row],[Annual Salary]]&gt;140000,"HIGH INCOME",AND(TBL_Employees[[#This Row],[Annual Salary]]&gt;=70000,TBL_Employees[[#This Row],[Annual Salary]]&lt;=140000),"MIDDLE INCOME",TBL_Employees[[#This Row],[Annual Salary]]&lt;70000,"LOW INCOME")</f>
        <v>LOW INCOME</v>
      </c>
      <c r="P830" s="3">
        <v>0</v>
      </c>
      <c r="Q830" s="13">
        <f>TBL_Employees[[#This Row],[Bonus %]]*TBL_Employees[[#This Row],[Annual Salary]]</f>
        <v>0</v>
      </c>
      <c r="R830" t="s">
        <v>19</v>
      </c>
      <c r="S830" t="s">
        <v>29</v>
      </c>
      <c r="T830" s="1" t="s">
        <v>21</v>
      </c>
      <c r="U830" s="1" t="str">
        <f>IF(TBL_Employees[[#This Row],[Exit Date]]="","Employed","Resign")</f>
        <v>Employed</v>
      </c>
    </row>
    <row r="831" spans="1:21" x14ac:dyDescent="0.25">
      <c r="A831" t="s">
        <v>1527</v>
      </c>
      <c r="B831" t="s">
        <v>1528</v>
      </c>
      <c r="C831" t="s">
        <v>61</v>
      </c>
      <c r="D831" t="s">
        <v>43</v>
      </c>
      <c r="E831" t="s">
        <v>44</v>
      </c>
      <c r="F831" t="s">
        <v>28</v>
      </c>
      <c r="G831" t="s">
        <v>24</v>
      </c>
      <c r="H831">
        <v>45</v>
      </c>
      <c r="I831" s="1">
        <v>38453</v>
      </c>
      <c r="J831" s="9">
        <f>DAY(TBL_Employees[[#This Row],[Hire Date]])</f>
        <v>11</v>
      </c>
      <c r="K831" s="9">
        <f>MONTH(TBL_Employees[[#This Row],[Hire Date]])</f>
        <v>4</v>
      </c>
      <c r="L831" s="9" t="str">
        <f>_xlfn.SWITCH(TBL_Employees[[#This Row],[Month]],1,"JAN",2,"FEB",3,"MAR",4,"APR",5,"MAY",6,"JUN",7,"JUL",8,"AUG",9,"SEP",10,"OCT",11,"NOV",12,"DES")</f>
        <v>APR</v>
      </c>
      <c r="M831" s="11">
        <f>YEAR(TBL_Employees[[#This Row],[Hire Date]])</f>
        <v>2005</v>
      </c>
      <c r="N831" s="2">
        <v>128468</v>
      </c>
      <c r="O831" s="2" t="str">
        <f>_xlfn.SWITCH(TRUE(),TBL_Employees[[#This Row],[Annual Salary]]&gt;140000,"HIGH INCOME",AND(TBL_Employees[[#This Row],[Annual Salary]]&gt;=70000,TBL_Employees[[#This Row],[Annual Salary]]&lt;=140000),"MIDDLE INCOME",TBL_Employees[[#This Row],[Annual Salary]]&lt;70000,"LOW INCOME")</f>
        <v>MIDDLE INCOME</v>
      </c>
      <c r="P831" s="3">
        <v>0.11</v>
      </c>
      <c r="Q831" s="13">
        <f>TBL_Employees[[#This Row],[Bonus %]]*TBL_Employees[[#This Row],[Annual Salary]]</f>
        <v>14131.48</v>
      </c>
      <c r="R831" t="s">
        <v>19</v>
      </c>
      <c r="S831" t="s">
        <v>20</v>
      </c>
      <c r="T831" s="1" t="s">
        <v>21</v>
      </c>
      <c r="U831" s="1" t="str">
        <f>IF(TBL_Employees[[#This Row],[Exit Date]]="","Employed","Resign")</f>
        <v>Employed</v>
      </c>
    </row>
    <row r="832" spans="1:21" x14ac:dyDescent="0.25">
      <c r="A832" t="s">
        <v>1536</v>
      </c>
      <c r="B832" t="s">
        <v>1537</v>
      </c>
      <c r="C832" t="s">
        <v>40</v>
      </c>
      <c r="D832" t="s">
        <v>43</v>
      </c>
      <c r="E832" t="s">
        <v>44</v>
      </c>
      <c r="F832" t="s">
        <v>17</v>
      </c>
      <c r="G832" t="s">
        <v>24</v>
      </c>
      <c r="H832">
        <v>28</v>
      </c>
      <c r="I832" s="1">
        <v>43810</v>
      </c>
      <c r="J832" s="9">
        <f>DAY(TBL_Employees[[#This Row],[Hire Date]])</f>
        <v>11</v>
      </c>
      <c r="K832" s="9">
        <f>MONTH(TBL_Employees[[#This Row],[Hire Date]])</f>
        <v>12</v>
      </c>
      <c r="L832" s="9" t="str">
        <f>_xlfn.SWITCH(TBL_Employees[[#This Row],[Month]],1,"JAN",2,"FEB",3,"MAR",4,"APR",5,"MAY",6,"JUN",7,"JUL",8,"AUG",9,"SEP",10,"OCT",11,"NOV",12,"DES")</f>
        <v>DES</v>
      </c>
      <c r="M832" s="11">
        <f>YEAR(TBL_Employees[[#This Row],[Hire Date]])</f>
        <v>2019</v>
      </c>
      <c r="N832" s="2">
        <v>182321</v>
      </c>
      <c r="O832" s="2" t="str">
        <f>_xlfn.SWITCH(TRUE(),TBL_Employees[[#This Row],[Annual Salary]]&gt;140000,"HIGH INCOME",AND(TBL_Employees[[#This Row],[Annual Salary]]&gt;=70000,TBL_Employees[[#This Row],[Annual Salary]]&lt;=140000),"MIDDLE INCOME",TBL_Employees[[#This Row],[Annual Salary]]&lt;70000,"LOW INCOME")</f>
        <v>HIGH INCOME</v>
      </c>
      <c r="P832" s="3">
        <v>0.28000000000000003</v>
      </c>
      <c r="Q832" s="13">
        <f>TBL_Employees[[#This Row],[Bonus %]]*TBL_Employees[[#This Row],[Annual Salary]]</f>
        <v>51049.880000000005</v>
      </c>
      <c r="R832" t="s">
        <v>33</v>
      </c>
      <c r="S832" t="s">
        <v>60</v>
      </c>
      <c r="T832" s="1" t="s">
        <v>21</v>
      </c>
      <c r="U832" s="1" t="str">
        <f>IF(TBL_Employees[[#This Row],[Exit Date]]="","Employed","Resign")</f>
        <v>Employed</v>
      </c>
    </row>
    <row r="833" spans="1:21" x14ac:dyDescent="0.25">
      <c r="A833" t="s">
        <v>239</v>
      </c>
      <c r="B833" t="s">
        <v>1550</v>
      </c>
      <c r="C833" t="s">
        <v>40</v>
      </c>
      <c r="D833" t="s">
        <v>43</v>
      </c>
      <c r="E833" t="s">
        <v>44</v>
      </c>
      <c r="F833" t="s">
        <v>28</v>
      </c>
      <c r="G833" t="s">
        <v>18</v>
      </c>
      <c r="H833">
        <v>32</v>
      </c>
      <c r="I833" s="1">
        <v>42702</v>
      </c>
      <c r="J833" s="9">
        <f>DAY(TBL_Employees[[#This Row],[Hire Date]])</f>
        <v>28</v>
      </c>
      <c r="K833" s="9">
        <f>MONTH(TBL_Employees[[#This Row],[Hire Date]])</f>
        <v>11</v>
      </c>
      <c r="L833" s="9" t="str">
        <f>_xlfn.SWITCH(TBL_Employees[[#This Row],[Month]],1,"JAN",2,"FEB",3,"MAR",4,"APR",5,"MAY",6,"JUN",7,"JUL",8,"AUG",9,"SEP",10,"OCT",11,"NOV",12,"DES")</f>
        <v>NOV</v>
      </c>
      <c r="M833" s="11">
        <f>YEAR(TBL_Employees[[#This Row],[Hire Date]])</f>
        <v>2016</v>
      </c>
      <c r="N833" s="2">
        <v>177443</v>
      </c>
      <c r="O833" s="2" t="str">
        <f>_xlfn.SWITCH(TRUE(),TBL_Employees[[#This Row],[Annual Salary]]&gt;140000,"HIGH INCOME",AND(TBL_Employees[[#This Row],[Annual Salary]]&gt;=70000,TBL_Employees[[#This Row],[Annual Salary]]&lt;=140000),"MIDDLE INCOME",TBL_Employees[[#This Row],[Annual Salary]]&lt;70000,"LOW INCOME")</f>
        <v>HIGH INCOME</v>
      </c>
      <c r="P833" s="3">
        <v>0.16</v>
      </c>
      <c r="Q833" s="13">
        <f>TBL_Employees[[#This Row],[Bonus %]]*TBL_Employees[[#This Row],[Annual Salary]]</f>
        <v>28390.880000000001</v>
      </c>
      <c r="R833" t="s">
        <v>19</v>
      </c>
      <c r="S833" t="s">
        <v>63</v>
      </c>
      <c r="T833" s="1" t="s">
        <v>21</v>
      </c>
      <c r="U833" s="1" t="str">
        <f>IF(TBL_Employees[[#This Row],[Exit Date]]="","Employed","Resign")</f>
        <v>Employed</v>
      </c>
    </row>
    <row r="834" spans="1:21" x14ac:dyDescent="0.25">
      <c r="A834" t="s">
        <v>269</v>
      </c>
      <c r="B834" t="s">
        <v>1556</v>
      </c>
      <c r="C834" t="s">
        <v>42</v>
      </c>
      <c r="D834" t="s">
        <v>43</v>
      </c>
      <c r="E834" t="s">
        <v>32</v>
      </c>
      <c r="F834" t="s">
        <v>28</v>
      </c>
      <c r="G834" t="s">
        <v>24</v>
      </c>
      <c r="H834">
        <v>45</v>
      </c>
      <c r="I834" s="1">
        <v>39347</v>
      </c>
      <c r="J834" s="9">
        <f>DAY(TBL_Employees[[#This Row],[Hire Date]])</f>
        <v>22</v>
      </c>
      <c r="K834" s="9">
        <f>MONTH(TBL_Employees[[#This Row],[Hire Date]])</f>
        <v>9</v>
      </c>
      <c r="L834" s="9" t="str">
        <f>_xlfn.SWITCH(TBL_Employees[[#This Row],[Month]],1,"JAN",2,"FEB",3,"MAR",4,"APR",5,"MAY",6,"JUN",7,"JUL",8,"AUG",9,"SEP",10,"OCT",11,"NOV",12,"DES")</f>
        <v>SEP</v>
      </c>
      <c r="M834" s="11">
        <f>YEAR(TBL_Employees[[#This Row],[Hire Date]])</f>
        <v>2007</v>
      </c>
      <c r="N834" s="2">
        <v>92293</v>
      </c>
      <c r="O834" s="2" t="str">
        <f>_xlfn.SWITCH(TRUE(),TBL_Employees[[#This Row],[Annual Salary]]&gt;140000,"HIGH INCOME",AND(TBL_Employees[[#This Row],[Annual Salary]]&gt;=70000,TBL_Employees[[#This Row],[Annual Salary]]&lt;=140000),"MIDDLE INCOME",TBL_Employees[[#This Row],[Annual Salary]]&lt;70000,"LOW INCOME")</f>
        <v>MIDDLE INCOME</v>
      </c>
      <c r="P834" s="3">
        <v>0</v>
      </c>
      <c r="Q834" s="13">
        <f>TBL_Employees[[#This Row],[Bonus %]]*TBL_Employees[[#This Row],[Annual Salary]]</f>
        <v>0</v>
      </c>
      <c r="R834" t="s">
        <v>33</v>
      </c>
      <c r="S834" t="s">
        <v>34</v>
      </c>
      <c r="T834" s="1" t="s">
        <v>21</v>
      </c>
      <c r="U834" s="1" t="str">
        <f>IF(TBL_Employees[[#This Row],[Exit Date]]="","Employed","Resign")</f>
        <v>Employed</v>
      </c>
    </row>
    <row r="835" spans="1:21" x14ac:dyDescent="0.25">
      <c r="A835" t="s">
        <v>109</v>
      </c>
      <c r="B835" t="s">
        <v>1561</v>
      </c>
      <c r="C835" t="s">
        <v>14</v>
      </c>
      <c r="D835" t="s">
        <v>43</v>
      </c>
      <c r="E835" t="s">
        <v>32</v>
      </c>
      <c r="F835" t="s">
        <v>28</v>
      </c>
      <c r="G835" t="s">
        <v>24</v>
      </c>
      <c r="H835">
        <v>45</v>
      </c>
      <c r="I835" s="1">
        <v>42271</v>
      </c>
      <c r="J835" s="9">
        <f>DAY(TBL_Employees[[#This Row],[Hire Date]])</f>
        <v>24</v>
      </c>
      <c r="K835" s="9">
        <f>MONTH(TBL_Employees[[#This Row],[Hire Date]])</f>
        <v>9</v>
      </c>
      <c r="L835" s="9" t="str">
        <f>_xlfn.SWITCH(TBL_Employees[[#This Row],[Month]],1,"JAN",2,"FEB",3,"MAR",4,"APR",5,"MAY",6,"JUN",7,"JUL",8,"AUG",9,"SEP",10,"OCT",11,"NOV",12,"DES")</f>
        <v>SEP</v>
      </c>
      <c r="M835" s="11">
        <f>YEAR(TBL_Employees[[#This Row],[Hire Date]])</f>
        <v>2015</v>
      </c>
      <c r="N835" s="2">
        <v>202680</v>
      </c>
      <c r="O835" s="2" t="str">
        <f>_xlfn.SWITCH(TRUE(),TBL_Employees[[#This Row],[Annual Salary]]&gt;140000,"HIGH INCOME",AND(TBL_Employees[[#This Row],[Annual Salary]]&gt;=70000,TBL_Employees[[#This Row],[Annual Salary]]&lt;=140000),"MIDDLE INCOME",TBL_Employees[[#This Row],[Annual Salary]]&lt;70000,"LOW INCOME")</f>
        <v>HIGH INCOME</v>
      </c>
      <c r="P835" s="3">
        <v>0.32</v>
      </c>
      <c r="Q835" s="13">
        <f>TBL_Employees[[#This Row],[Bonus %]]*TBL_Employees[[#This Row],[Annual Salary]]</f>
        <v>64857.599999999999</v>
      </c>
      <c r="R835" t="s">
        <v>19</v>
      </c>
      <c r="S835" t="s">
        <v>39</v>
      </c>
      <c r="T835" s="1">
        <v>44790</v>
      </c>
      <c r="U835" s="1" t="str">
        <f>IF(TBL_Employees[[#This Row],[Exit Date]]="","Employed","Resign")</f>
        <v>Resign</v>
      </c>
    </row>
    <row r="836" spans="1:21" x14ac:dyDescent="0.25">
      <c r="A836" t="s">
        <v>278</v>
      </c>
      <c r="B836" t="s">
        <v>1571</v>
      </c>
      <c r="C836" t="s">
        <v>62</v>
      </c>
      <c r="D836" t="s">
        <v>43</v>
      </c>
      <c r="E836" t="s">
        <v>36</v>
      </c>
      <c r="F836" t="s">
        <v>17</v>
      </c>
      <c r="G836" t="s">
        <v>51</v>
      </c>
      <c r="H836">
        <v>29</v>
      </c>
      <c r="I836" s="1">
        <v>44325</v>
      </c>
      <c r="J836" s="9">
        <f>DAY(TBL_Employees[[#This Row],[Hire Date]])</f>
        <v>9</v>
      </c>
      <c r="K836" s="9">
        <f>MONTH(TBL_Employees[[#This Row],[Hire Date]])</f>
        <v>5</v>
      </c>
      <c r="L836" s="9" t="str">
        <f>_xlfn.SWITCH(TBL_Employees[[#This Row],[Month]],1,"JAN",2,"FEB",3,"MAR",4,"APR",5,"MAY",6,"JUN",7,"JUL",8,"AUG",9,"SEP",10,"OCT",11,"NOV",12,"DES")</f>
        <v>MAY</v>
      </c>
      <c r="M836" s="11">
        <f>YEAR(TBL_Employees[[#This Row],[Hire Date]])</f>
        <v>2021</v>
      </c>
      <c r="N836" s="2">
        <v>129541</v>
      </c>
      <c r="O836" s="2" t="str">
        <f>_xlfn.SWITCH(TRUE(),TBL_Employees[[#This Row],[Annual Salary]]&gt;140000,"HIGH INCOME",AND(TBL_Employees[[#This Row],[Annual Salary]]&gt;=70000,TBL_Employees[[#This Row],[Annual Salary]]&lt;=140000),"MIDDLE INCOME",TBL_Employees[[#This Row],[Annual Salary]]&lt;70000,"LOW INCOME")</f>
        <v>MIDDLE INCOME</v>
      </c>
      <c r="P836" s="3">
        <v>0.08</v>
      </c>
      <c r="Q836" s="13">
        <f>TBL_Employees[[#This Row],[Bonus %]]*TBL_Employees[[#This Row],[Annual Salary]]</f>
        <v>10363.280000000001</v>
      </c>
      <c r="R836" t="s">
        <v>19</v>
      </c>
      <c r="S836" t="s">
        <v>39</v>
      </c>
      <c r="T836" s="1">
        <v>44340</v>
      </c>
      <c r="U836" s="1" t="str">
        <f>IF(TBL_Employees[[#This Row],[Exit Date]]="","Employed","Resign")</f>
        <v>Resign</v>
      </c>
    </row>
    <row r="837" spans="1:21" x14ac:dyDescent="0.25">
      <c r="A837" t="s">
        <v>1594</v>
      </c>
      <c r="B837" t="s">
        <v>1595</v>
      </c>
      <c r="C837" t="s">
        <v>42</v>
      </c>
      <c r="D837" t="s">
        <v>43</v>
      </c>
      <c r="E837" t="s">
        <v>36</v>
      </c>
      <c r="F837" t="s">
        <v>28</v>
      </c>
      <c r="G837" t="s">
        <v>24</v>
      </c>
      <c r="H837">
        <v>63</v>
      </c>
      <c r="I837" s="1">
        <v>42778</v>
      </c>
      <c r="J837" s="9">
        <f>DAY(TBL_Employees[[#This Row],[Hire Date]])</f>
        <v>12</v>
      </c>
      <c r="K837" s="9">
        <f>MONTH(TBL_Employees[[#This Row],[Hire Date]])</f>
        <v>2</v>
      </c>
      <c r="L837" s="9" t="str">
        <f>_xlfn.SWITCH(TBL_Employees[[#This Row],[Month]],1,"JAN",2,"FEB",3,"MAR",4,"APR",5,"MAY",6,"JUN",7,"JUL",8,"AUG",9,"SEP",10,"OCT",11,"NOV",12,"DES")</f>
        <v>FEB</v>
      </c>
      <c r="M837" s="11">
        <f>YEAR(TBL_Employees[[#This Row],[Hire Date]])</f>
        <v>2017</v>
      </c>
      <c r="N837" s="2">
        <v>77629</v>
      </c>
      <c r="O837" s="2" t="str">
        <f>_xlfn.SWITCH(TRUE(),TBL_Employees[[#This Row],[Annual Salary]]&gt;140000,"HIGH INCOME",AND(TBL_Employees[[#This Row],[Annual Salary]]&gt;=70000,TBL_Employees[[#This Row],[Annual Salary]]&lt;=140000),"MIDDLE INCOME",TBL_Employees[[#This Row],[Annual Salary]]&lt;70000,"LOW INCOME")</f>
        <v>MIDDLE INCOME</v>
      </c>
      <c r="P837" s="3">
        <v>0</v>
      </c>
      <c r="Q837" s="13">
        <f>TBL_Employees[[#This Row],[Bonus %]]*TBL_Employees[[#This Row],[Annual Salary]]</f>
        <v>0</v>
      </c>
      <c r="R837" t="s">
        <v>33</v>
      </c>
      <c r="S837" t="s">
        <v>60</v>
      </c>
      <c r="T837" s="1" t="s">
        <v>21</v>
      </c>
      <c r="U837" s="1" t="str">
        <f>IF(TBL_Employees[[#This Row],[Exit Date]]="","Employed","Resign")</f>
        <v>Employed</v>
      </c>
    </row>
    <row r="838" spans="1:21" x14ac:dyDescent="0.25">
      <c r="A838" t="s">
        <v>1650</v>
      </c>
      <c r="B838" t="s">
        <v>1651</v>
      </c>
      <c r="C838" t="s">
        <v>68</v>
      </c>
      <c r="D838" t="s">
        <v>43</v>
      </c>
      <c r="E838" t="s">
        <v>32</v>
      </c>
      <c r="F838" t="s">
        <v>17</v>
      </c>
      <c r="G838" t="s">
        <v>24</v>
      </c>
      <c r="H838">
        <v>39</v>
      </c>
      <c r="I838" s="1">
        <v>41849</v>
      </c>
      <c r="J838" s="9">
        <f>DAY(TBL_Employees[[#This Row],[Hire Date]])</f>
        <v>29</v>
      </c>
      <c r="K838" s="9">
        <f>MONTH(TBL_Employees[[#This Row],[Hire Date]])</f>
        <v>7</v>
      </c>
      <c r="L838" s="9" t="str">
        <f>_xlfn.SWITCH(TBL_Employees[[#This Row],[Month]],1,"JAN",2,"FEB",3,"MAR",4,"APR",5,"MAY",6,"JUN",7,"JUL",8,"AUG",9,"SEP",10,"OCT",11,"NOV",12,"DES")</f>
        <v>JUL</v>
      </c>
      <c r="M838" s="11">
        <f>YEAR(TBL_Employees[[#This Row],[Hire Date]])</f>
        <v>2014</v>
      </c>
      <c r="N838" s="2">
        <v>40897</v>
      </c>
      <c r="O838" s="2" t="str">
        <f>_xlfn.SWITCH(TRUE(),TBL_Employees[[#This Row],[Annual Salary]]&gt;140000,"HIGH INCOME",AND(TBL_Employees[[#This Row],[Annual Salary]]&gt;=70000,TBL_Employees[[#This Row],[Annual Salary]]&lt;=140000),"MIDDLE INCOME",TBL_Employees[[#This Row],[Annual Salary]]&lt;70000,"LOW INCOME")</f>
        <v>LOW INCOME</v>
      </c>
      <c r="P838" s="3">
        <v>0</v>
      </c>
      <c r="Q838" s="13">
        <f>TBL_Employees[[#This Row],[Bonus %]]*TBL_Employees[[#This Row],[Annual Salary]]</f>
        <v>0</v>
      </c>
      <c r="R838" t="s">
        <v>19</v>
      </c>
      <c r="S838" t="s">
        <v>63</v>
      </c>
      <c r="T838" s="1" t="s">
        <v>21</v>
      </c>
      <c r="U838" s="1" t="str">
        <f>IF(TBL_Employees[[#This Row],[Exit Date]]="","Employed","Resign")</f>
        <v>Employed</v>
      </c>
    </row>
    <row r="839" spans="1:21" x14ac:dyDescent="0.25">
      <c r="A839" t="s">
        <v>1683</v>
      </c>
      <c r="B839" t="s">
        <v>1684</v>
      </c>
      <c r="C839" t="s">
        <v>40</v>
      </c>
      <c r="D839" t="s">
        <v>43</v>
      </c>
      <c r="E839" t="s">
        <v>44</v>
      </c>
      <c r="F839" t="s">
        <v>17</v>
      </c>
      <c r="G839" t="s">
        <v>24</v>
      </c>
      <c r="H839">
        <v>53</v>
      </c>
      <c r="I839" s="1">
        <v>35601</v>
      </c>
      <c r="J839" s="9">
        <f>DAY(TBL_Employees[[#This Row],[Hire Date]])</f>
        <v>20</v>
      </c>
      <c r="K839" s="9">
        <f>MONTH(TBL_Employees[[#This Row],[Hire Date]])</f>
        <v>6</v>
      </c>
      <c r="L839" s="9" t="str">
        <f>_xlfn.SWITCH(TBL_Employees[[#This Row],[Month]],1,"JAN",2,"FEB",3,"MAR",4,"APR",5,"MAY",6,"JUN",7,"JUL",8,"AUG",9,"SEP",10,"OCT",11,"NOV",12,"DES")</f>
        <v>JUN</v>
      </c>
      <c r="M839" s="11">
        <f>YEAR(TBL_Employees[[#This Row],[Hire Date]])</f>
        <v>1997</v>
      </c>
      <c r="N839" s="2">
        <v>164399</v>
      </c>
      <c r="O839" s="2" t="str">
        <f>_xlfn.SWITCH(TRUE(),TBL_Employees[[#This Row],[Annual Salary]]&gt;140000,"HIGH INCOME",AND(TBL_Employees[[#This Row],[Annual Salary]]&gt;=70000,TBL_Employees[[#This Row],[Annual Salary]]&lt;=140000),"MIDDLE INCOME",TBL_Employees[[#This Row],[Annual Salary]]&lt;70000,"LOW INCOME")</f>
        <v>HIGH INCOME</v>
      </c>
      <c r="P839" s="3">
        <v>0.25</v>
      </c>
      <c r="Q839" s="13">
        <f>TBL_Employees[[#This Row],[Bonus %]]*TBL_Employees[[#This Row],[Annual Salary]]</f>
        <v>41099.75</v>
      </c>
      <c r="R839" t="s">
        <v>19</v>
      </c>
      <c r="S839" t="s">
        <v>63</v>
      </c>
      <c r="T839" s="1" t="s">
        <v>21</v>
      </c>
      <c r="U839" s="1" t="str">
        <f>IF(TBL_Employees[[#This Row],[Exit Date]]="","Employed","Resign")</f>
        <v>Employed</v>
      </c>
    </row>
    <row r="840" spans="1:21" x14ac:dyDescent="0.25">
      <c r="A840" t="s">
        <v>1686</v>
      </c>
      <c r="B840" t="s">
        <v>1687</v>
      </c>
      <c r="C840" t="s">
        <v>61</v>
      </c>
      <c r="D840" t="s">
        <v>43</v>
      </c>
      <c r="E840" t="s">
        <v>36</v>
      </c>
      <c r="F840" t="s">
        <v>28</v>
      </c>
      <c r="G840" t="s">
        <v>24</v>
      </c>
      <c r="H840">
        <v>32</v>
      </c>
      <c r="I840" s="1">
        <v>42764</v>
      </c>
      <c r="J840" s="9">
        <f>DAY(TBL_Employees[[#This Row],[Hire Date]])</f>
        <v>29</v>
      </c>
      <c r="K840" s="9">
        <f>MONTH(TBL_Employees[[#This Row],[Hire Date]])</f>
        <v>1</v>
      </c>
      <c r="L840" s="9" t="str">
        <f>_xlfn.SWITCH(TBL_Employees[[#This Row],[Month]],1,"JAN",2,"FEB",3,"MAR",4,"APR",5,"MAY",6,"JUN",7,"JUL",8,"AUG",9,"SEP",10,"OCT",11,"NOV",12,"DES")</f>
        <v>JAN</v>
      </c>
      <c r="M840" s="11">
        <f>YEAR(TBL_Employees[[#This Row],[Hire Date]])</f>
        <v>2017</v>
      </c>
      <c r="N840" s="2">
        <v>143970</v>
      </c>
      <c r="O840" s="2" t="str">
        <f>_xlfn.SWITCH(TRUE(),TBL_Employees[[#This Row],[Annual Salary]]&gt;140000,"HIGH INCOME",AND(TBL_Employees[[#This Row],[Annual Salary]]&gt;=70000,TBL_Employees[[#This Row],[Annual Salary]]&lt;=140000),"MIDDLE INCOME",TBL_Employees[[#This Row],[Annual Salary]]&lt;70000,"LOW INCOME")</f>
        <v>HIGH INCOME</v>
      </c>
      <c r="P840" s="3">
        <v>0.12</v>
      </c>
      <c r="Q840" s="13">
        <f>TBL_Employees[[#This Row],[Bonus %]]*TBL_Employees[[#This Row],[Annual Salary]]</f>
        <v>17276.399999999998</v>
      </c>
      <c r="R840" t="s">
        <v>19</v>
      </c>
      <c r="S840" t="s">
        <v>63</v>
      </c>
      <c r="T840" s="1">
        <v>43078</v>
      </c>
      <c r="U840" s="1" t="str">
        <f>IF(TBL_Employees[[#This Row],[Exit Date]]="","Employed","Resign")</f>
        <v>Resign</v>
      </c>
    </row>
    <row r="841" spans="1:21" x14ac:dyDescent="0.25">
      <c r="A841" t="s">
        <v>1700</v>
      </c>
      <c r="B841" t="s">
        <v>1701</v>
      </c>
      <c r="C841" t="s">
        <v>40</v>
      </c>
      <c r="D841" t="s">
        <v>43</v>
      </c>
      <c r="E841" t="s">
        <v>32</v>
      </c>
      <c r="F841" t="s">
        <v>28</v>
      </c>
      <c r="G841" t="s">
        <v>18</v>
      </c>
      <c r="H841">
        <v>33</v>
      </c>
      <c r="I841" s="1">
        <v>42898</v>
      </c>
      <c r="J841" s="9">
        <f>DAY(TBL_Employees[[#This Row],[Hire Date]])</f>
        <v>12</v>
      </c>
      <c r="K841" s="9">
        <f>MONTH(TBL_Employees[[#This Row],[Hire Date]])</f>
        <v>6</v>
      </c>
      <c r="L841" s="9" t="str">
        <f>_xlfn.SWITCH(TBL_Employees[[#This Row],[Month]],1,"JAN",2,"FEB",3,"MAR",4,"APR",5,"MAY",6,"JUN",7,"JUL",8,"AUG",9,"SEP",10,"OCT",11,"NOV",12,"DES")</f>
        <v>JUN</v>
      </c>
      <c r="M841" s="11">
        <f>YEAR(TBL_Employees[[#This Row],[Hire Date]])</f>
        <v>2017</v>
      </c>
      <c r="N841" s="2">
        <v>164396</v>
      </c>
      <c r="O841" s="2" t="str">
        <f>_xlfn.SWITCH(TRUE(),TBL_Employees[[#This Row],[Annual Salary]]&gt;140000,"HIGH INCOME",AND(TBL_Employees[[#This Row],[Annual Salary]]&gt;=70000,TBL_Employees[[#This Row],[Annual Salary]]&lt;=140000),"MIDDLE INCOME",TBL_Employees[[#This Row],[Annual Salary]]&lt;70000,"LOW INCOME")</f>
        <v>HIGH INCOME</v>
      </c>
      <c r="P841" s="3">
        <v>0.28999999999999998</v>
      </c>
      <c r="Q841" s="13">
        <f>TBL_Employees[[#This Row],[Bonus %]]*TBL_Employees[[#This Row],[Annual Salary]]</f>
        <v>47674.84</v>
      </c>
      <c r="R841" t="s">
        <v>19</v>
      </c>
      <c r="S841" t="s">
        <v>29</v>
      </c>
      <c r="T841" s="1" t="s">
        <v>21</v>
      </c>
      <c r="U841" s="1" t="str">
        <f>IF(TBL_Employees[[#This Row],[Exit Date]]="","Employed","Resign")</f>
        <v>Employed</v>
      </c>
    </row>
    <row r="842" spans="1:21" x14ac:dyDescent="0.25">
      <c r="A842" t="s">
        <v>1718</v>
      </c>
      <c r="B842" t="s">
        <v>1719</v>
      </c>
      <c r="C842" t="s">
        <v>61</v>
      </c>
      <c r="D842" t="s">
        <v>43</v>
      </c>
      <c r="E842" t="s">
        <v>44</v>
      </c>
      <c r="F842" t="s">
        <v>17</v>
      </c>
      <c r="G842" t="s">
        <v>18</v>
      </c>
      <c r="H842">
        <v>55</v>
      </c>
      <c r="I842" s="1">
        <v>36977</v>
      </c>
      <c r="J842" s="9">
        <f>DAY(TBL_Employees[[#This Row],[Hire Date]])</f>
        <v>27</v>
      </c>
      <c r="K842" s="9">
        <f>MONTH(TBL_Employees[[#This Row],[Hire Date]])</f>
        <v>3</v>
      </c>
      <c r="L842" s="9" t="str">
        <f>_xlfn.SWITCH(TBL_Employees[[#This Row],[Month]],1,"JAN",2,"FEB",3,"MAR",4,"APR",5,"MAY",6,"JUN",7,"JUL",8,"AUG",9,"SEP",10,"OCT",11,"NOV",12,"DES")</f>
        <v>MAR</v>
      </c>
      <c r="M842" s="11">
        <f>YEAR(TBL_Employees[[#This Row],[Hire Date]])</f>
        <v>2001</v>
      </c>
      <c r="N842" s="2">
        <v>157812</v>
      </c>
      <c r="O842" s="2" t="str">
        <f>_xlfn.SWITCH(TRUE(),TBL_Employees[[#This Row],[Annual Salary]]&gt;140000,"HIGH INCOME",AND(TBL_Employees[[#This Row],[Annual Salary]]&gt;=70000,TBL_Employees[[#This Row],[Annual Salary]]&lt;=140000),"MIDDLE INCOME",TBL_Employees[[#This Row],[Annual Salary]]&lt;70000,"LOW INCOME")</f>
        <v>HIGH INCOME</v>
      </c>
      <c r="P842" s="3">
        <v>0.11</v>
      </c>
      <c r="Q842" s="13">
        <f>TBL_Employees[[#This Row],[Bonus %]]*TBL_Employees[[#This Row],[Annual Salary]]</f>
        <v>17359.32</v>
      </c>
      <c r="R842" t="s">
        <v>19</v>
      </c>
      <c r="S842" t="s">
        <v>45</v>
      </c>
      <c r="T842" s="1" t="s">
        <v>21</v>
      </c>
      <c r="U842" s="1" t="str">
        <f>IF(TBL_Employees[[#This Row],[Exit Date]]="","Employed","Resign")</f>
        <v>Employed</v>
      </c>
    </row>
    <row r="843" spans="1:21" x14ac:dyDescent="0.25">
      <c r="A843" t="s">
        <v>280</v>
      </c>
      <c r="B843" t="s">
        <v>1728</v>
      </c>
      <c r="C843" t="s">
        <v>62</v>
      </c>
      <c r="D843" t="s">
        <v>43</v>
      </c>
      <c r="E843" t="s">
        <v>16</v>
      </c>
      <c r="F843" t="s">
        <v>17</v>
      </c>
      <c r="G843" t="s">
        <v>47</v>
      </c>
      <c r="H843">
        <v>42</v>
      </c>
      <c r="I843" s="1">
        <v>42266</v>
      </c>
      <c r="J843" s="9">
        <f>DAY(TBL_Employees[[#This Row],[Hire Date]])</f>
        <v>19</v>
      </c>
      <c r="K843" s="9">
        <f>MONTH(TBL_Employees[[#This Row],[Hire Date]])</f>
        <v>9</v>
      </c>
      <c r="L843" s="9" t="str">
        <f>_xlfn.SWITCH(TBL_Employees[[#This Row],[Month]],1,"JAN",2,"FEB",3,"MAR",4,"APR",5,"MAY",6,"JUN",7,"JUL",8,"AUG",9,"SEP",10,"OCT",11,"NOV",12,"DES")</f>
        <v>SEP</v>
      </c>
      <c r="M843" s="11">
        <f>YEAR(TBL_Employees[[#This Row],[Hire Date]])</f>
        <v>2015</v>
      </c>
      <c r="N843" s="2">
        <v>103423</v>
      </c>
      <c r="O843" s="2" t="str">
        <f>_xlfn.SWITCH(TRUE(),TBL_Employees[[#This Row],[Annual Salary]]&gt;140000,"HIGH INCOME",AND(TBL_Employees[[#This Row],[Annual Salary]]&gt;=70000,TBL_Employees[[#This Row],[Annual Salary]]&lt;=140000),"MIDDLE INCOME",TBL_Employees[[#This Row],[Annual Salary]]&lt;70000,"LOW INCOME")</f>
        <v>MIDDLE INCOME</v>
      </c>
      <c r="P843" s="3">
        <v>0.06</v>
      </c>
      <c r="Q843" s="13">
        <f>TBL_Employees[[#This Row],[Bonus %]]*TBL_Employees[[#This Row],[Annual Salary]]</f>
        <v>6205.38</v>
      </c>
      <c r="R843" t="s">
        <v>19</v>
      </c>
      <c r="S843" t="s">
        <v>29</v>
      </c>
      <c r="T843" s="1" t="s">
        <v>21</v>
      </c>
      <c r="U843" s="1" t="str">
        <f>IF(TBL_Employees[[#This Row],[Exit Date]]="","Employed","Resign")</f>
        <v>Employed</v>
      </c>
    </row>
    <row r="844" spans="1:21" x14ac:dyDescent="0.25">
      <c r="A844" t="s">
        <v>134</v>
      </c>
      <c r="B844" t="s">
        <v>1756</v>
      </c>
      <c r="C844" t="s">
        <v>40</v>
      </c>
      <c r="D844" t="s">
        <v>43</v>
      </c>
      <c r="E844" t="s">
        <v>32</v>
      </c>
      <c r="F844" t="s">
        <v>28</v>
      </c>
      <c r="G844" t="s">
        <v>24</v>
      </c>
      <c r="H844">
        <v>49</v>
      </c>
      <c r="I844" s="1">
        <v>41816</v>
      </c>
      <c r="J844" s="9">
        <f>DAY(TBL_Employees[[#This Row],[Hire Date]])</f>
        <v>26</v>
      </c>
      <c r="K844" s="9">
        <f>MONTH(TBL_Employees[[#This Row],[Hire Date]])</f>
        <v>6</v>
      </c>
      <c r="L844" s="9" t="str">
        <f>_xlfn.SWITCH(TBL_Employees[[#This Row],[Month]],1,"JAN",2,"FEB",3,"MAR",4,"APR",5,"MAY",6,"JUN",7,"JUL",8,"AUG",9,"SEP",10,"OCT",11,"NOV",12,"DES")</f>
        <v>JUN</v>
      </c>
      <c r="M844" s="11">
        <f>YEAR(TBL_Employees[[#This Row],[Hire Date]])</f>
        <v>2014</v>
      </c>
      <c r="N844" s="2">
        <v>153961</v>
      </c>
      <c r="O844" s="2" t="str">
        <f>_xlfn.SWITCH(TRUE(),TBL_Employees[[#This Row],[Annual Salary]]&gt;140000,"HIGH INCOME",AND(TBL_Employees[[#This Row],[Annual Salary]]&gt;=70000,TBL_Employees[[#This Row],[Annual Salary]]&lt;=140000),"MIDDLE INCOME",TBL_Employees[[#This Row],[Annual Salary]]&lt;70000,"LOW INCOME")</f>
        <v>HIGH INCOME</v>
      </c>
      <c r="P844" s="3">
        <v>0.25</v>
      </c>
      <c r="Q844" s="13">
        <f>TBL_Employees[[#This Row],[Bonus %]]*TBL_Employees[[#This Row],[Annual Salary]]</f>
        <v>38490.25</v>
      </c>
      <c r="R844" t="s">
        <v>33</v>
      </c>
      <c r="S844" t="s">
        <v>74</v>
      </c>
      <c r="T844" s="1" t="s">
        <v>21</v>
      </c>
      <c r="U844" s="1" t="str">
        <f>IF(TBL_Employees[[#This Row],[Exit Date]]="","Employed","Resign")</f>
        <v>Employed</v>
      </c>
    </row>
    <row r="845" spans="1:21" x14ac:dyDescent="0.25">
      <c r="A845" t="s">
        <v>1689</v>
      </c>
      <c r="B845" t="s">
        <v>1764</v>
      </c>
      <c r="C845" t="s">
        <v>61</v>
      </c>
      <c r="D845" t="s">
        <v>43</v>
      </c>
      <c r="E845" t="s">
        <v>44</v>
      </c>
      <c r="F845" t="s">
        <v>28</v>
      </c>
      <c r="G845" t="s">
        <v>18</v>
      </c>
      <c r="H845">
        <v>45</v>
      </c>
      <c r="I845" s="1">
        <v>43111</v>
      </c>
      <c r="J845" s="9">
        <f>DAY(TBL_Employees[[#This Row],[Hire Date]])</f>
        <v>11</v>
      </c>
      <c r="K845" s="9">
        <f>MONTH(TBL_Employees[[#This Row],[Hire Date]])</f>
        <v>1</v>
      </c>
      <c r="L845" s="9" t="str">
        <f>_xlfn.SWITCH(TBL_Employees[[#This Row],[Month]],1,"JAN",2,"FEB",3,"MAR",4,"APR",5,"MAY",6,"JUN",7,"JUL",8,"AUG",9,"SEP",10,"OCT",11,"NOV",12,"DES")</f>
        <v>JAN</v>
      </c>
      <c r="M845" s="11">
        <f>YEAR(TBL_Employees[[#This Row],[Hire Date]])</f>
        <v>2018</v>
      </c>
      <c r="N845" s="2">
        <v>127422</v>
      </c>
      <c r="O845" s="2" t="str">
        <f>_xlfn.SWITCH(TRUE(),TBL_Employees[[#This Row],[Annual Salary]]&gt;140000,"HIGH INCOME",AND(TBL_Employees[[#This Row],[Annual Salary]]&gt;=70000,TBL_Employees[[#This Row],[Annual Salary]]&lt;=140000),"MIDDLE INCOME",TBL_Employees[[#This Row],[Annual Salary]]&lt;70000,"LOW INCOME")</f>
        <v>MIDDLE INCOME</v>
      </c>
      <c r="P845" s="3">
        <v>0.15</v>
      </c>
      <c r="Q845" s="13">
        <f>TBL_Employees[[#This Row],[Bonus %]]*TBL_Employees[[#This Row],[Annual Salary]]</f>
        <v>19113.3</v>
      </c>
      <c r="R845" t="s">
        <v>19</v>
      </c>
      <c r="S845" t="s">
        <v>29</v>
      </c>
      <c r="T845" s="1" t="s">
        <v>21</v>
      </c>
      <c r="U845" s="1" t="str">
        <f>IF(TBL_Employees[[#This Row],[Exit Date]]="","Employed","Resign")</f>
        <v>Employed</v>
      </c>
    </row>
    <row r="846" spans="1:21" x14ac:dyDescent="0.25">
      <c r="A846" t="s">
        <v>1767</v>
      </c>
      <c r="B846" t="s">
        <v>1768</v>
      </c>
      <c r="C846" t="s">
        <v>14</v>
      </c>
      <c r="D846" t="s">
        <v>43</v>
      </c>
      <c r="E846" t="s">
        <v>32</v>
      </c>
      <c r="F846" t="s">
        <v>17</v>
      </c>
      <c r="G846" t="s">
        <v>51</v>
      </c>
      <c r="H846">
        <v>32</v>
      </c>
      <c r="I846" s="1">
        <v>41675</v>
      </c>
      <c r="J846" s="9">
        <f>DAY(TBL_Employees[[#This Row],[Hire Date]])</f>
        <v>5</v>
      </c>
      <c r="K846" s="9">
        <f>MONTH(TBL_Employees[[#This Row],[Hire Date]])</f>
        <v>2</v>
      </c>
      <c r="L846" s="9" t="str">
        <f>_xlfn.SWITCH(TBL_Employees[[#This Row],[Month]],1,"JAN",2,"FEB",3,"MAR",4,"APR",5,"MAY",6,"JUN",7,"JUL",8,"AUG",9,"SEP",10,"OCT",11,"NOV",12,"DES")</f>
        <v>FEB</v>
      </c>
      <c r="M846" s="11">
        <f>YEAR(TBL_Employees[[#This Row],[Hire Date]])</f>
        <v>2014</v>
      </c>
      <c r="N846" s="2">
        <v>203445</v>
      </c>
      <c r="O846" s="2" t="str">
        <f>_xlfn.SWITCH(TRUE(),TBL_Employees[[#This Row],[Annual Salary]]&gt;140000,"HIGH INCOME",AND(TBL_Employees[[#This Row],[Annual Salary]]&gt;=70000,TBL_Employees[[#This Row],[Annual Salary]]&lt;=140000),"MIDDLE INCOME",TBL_Employees[[#This Row],[Annual Salary]]&lt;70000,"LOW INCOME")</f>
        <v>HIGH INCOME</v>
      </c>
      <c r="P846" s="3">
        <v>0.34</v>
      </c>
      <c r="Q846" s="13">
        <f>TBL_Employees[[#This Row],[Bonus %]]*TBL_Employees[[#This Row],[Annual Salary]]</f>
        <v>69171.3</v>
      </c>
      <c r="R846" t="s">
        <v>52</v>
      </c>
      <c r="S846" t="s">
        <v>81</v>
      </c>
      <c r="T846" s="1" t="s">
        <v>21</v>
      </c>
      <c r="U846" s="1" t="str">
        <f>IF(TBL_Employees[[#This Row],[Exit Date]]="","Employed","Resign")</f>
        <v>Employed</v>
      </c>
    </row>
    <row r="847" spans="1:21" x14ac:dyDescent="0.25">
      <c r="A847" t="s">
        <v>1784</v>
      </c>
      <c r="B847" t="s">
        <v>1785</v>
      </c>
      <c r="C847" t="s">
        <v>62</v>
      </c>
      <c r="D847" t="s">
        <v>43</v>
      </c>
      <c r="E847" t="s">
        <v>36</v>
      </c>
      <c r="F847" t="s">
        <v>17</v>
      </c>
      <c r="G847" t="s">
        <v>51</v>
      </c>
      <c r="H847">
        <v>65</v>
      </c>
      <c r="I847" s="1">
        <v>38967</v>
      </c>
      <c r="J847" s="9">
        <f>DAY(TBL_Employees[[#This Row],[Hire Date]])</f>
        <v>7</v>
      </c>
      <c r="K847" s="9">
        <f>MONTH(TBL_Employees[[#This Row],[Hire Date]])</f>
        <v>9</v>
      </c>
      <c r="L847" s="9" t="str">
        <f>_xlfn.SWITCH(TBL_Employees[[#This Row],[Month]],1,"JAN",2,"FEB",3,"MAR",4,"APR",5,"MAY",6,"JUN",7,"JUL",8,"AUG",9,"SEP",10,"OCT",11,"NOV",12,"DES")</f>
        <v>SEP</v>
      </c>
      <c r="M847" s="11">
        <f>YEAR(TBL_Employees[[#This Row],[Hire Date]])</f>
        <v>2006</v>
      </c>
      <c r="N847" s="2">
        <v>127626</v>
      </c>
      <c r="O847" s="2" t="str">
        <f>_xlfn.SWITCH(TRUE(),TBL_Employees[[#This Row],[Annual Salary]]&gt;140000,"HIGH INCOME",AND(TBL_Employees[[#This Row],[Annual Salary]]&gt;=70000,TBL_Employees[[#This Row],[Annual Salary]]&lt;=140000),"MIDDLE INCOME",TBL_Employees[[#This Row],[Annual Salary]]&lt;70000,"LOW INCOME")</f>
        <v>MIDDLE INCOME</v>
      </c>
      <c r="P847" s="3">
        <v>0.1</v>
      </c>
      <c r="Q847" s="13">
        <f>TBL_Employees[[#This Row],[Bonus %]]*TBL_Employees[[#This Row],[Annual Salary]]</f>
        <v>12762.6</v>
      </c>
      <c r="R847" t="s">
        <v>19</v>
      </c>
      <c r="S847" t="s">
        <v>45</v>
      </c>
      <c r="T847" s="1" t="s">
        <v>21</v>
      </c>
      <c r="U847" s="1" t="str">
        <f>IF(TBL_Employees[[#This Row],[Exit Date]]="","Employed","Resign")</f>
        <v>Employed</v>
      </c>
    </row>
    <row r="848" spans="1:21" x14ac:dyDescent="0.25">
      <c r="A848" t="s">
        <v>1798</v>
      </c>
      <c r="B848" t="s">
        <v>1799</v>
      </c>
      <c r="C848" t="s">
        <v>40</v>
      </c>
      <c r="D848" t="s">
        <v>43</v>
      </c>
      <c r="E848" t="s">
        <v>44</v>
      </c>
      <c r="F848" t="s">
        <v>28</v>
      </c>
      <c r="G848" t="s">
        <v>18</v>
      </c>
      <c r="H848">
        <v>25</v>
      </c>
      <c r="I848" s="1">
        <v>44058</v>
      </c>
      <c r="J848" s="9">
        <f>DAY(TBL_Employees[[#This Row],[Hire Date]])</f>
        <v>15</v>
      </c>
      <c r="K848" s="9">
        <f>MONTH(TBL_Employees[[#This Row],[Hire Date]])</f>
        <v>8</v>
      </c>
      <c r="L848" s="9" t="str">
        <f>_xlfn.SWITCH(TBL_Employees[[#This Row],[Month]],1,"JAN",2,"FEB",3,"MAR",4,"APR",5,"MAY",6,"JUN",7,"JUL",8,"AUG",9,"SEP",10,"OCT",11,"NOV",12,"DES")</f>
        <v>AUG</v>
      </c>
      <c r="M848" s="11">
        <f>YEAR(TBL_Employees[[#This Row],[Hire Date]])</f>
        <v>2020</v>
      </c>
      <c r="N848" s="2">
        <v>172007</v>
      </c>
      <c r="O848" s="2" t="str">
        <f>_xlfn.SWITCH(TRUE(),TBL_Employees[[#This Row],[Annual Salary]]&gt;140000,"HIGH INCOME",AND(TBL_Employees[[#This Row],[Annual Salary]]&gt;=70000,TBL_Employees[[#This Row],[Annual Salary]]&lt;=140000),"MIDDLE INCOME",TBL_Employees[[#This Row],[Annual Salary]]&lt;70000,"LOW INCOME")</f>
        <v>HIGH INCOME</v>
      </c>
      <c r="P848" s="3">
        <v>0.26</v>
      </c>
      <c r="Q848" s="13">
        <f>TBL_Employees[[#This Row],[Bonus %]]*TBL_Employees[[#This Row],[Annual Salary]]</f>
        <v>44721.82</v>
      </c>
      <c r="R848" t="s">
        <v>19</v>
      </c>
      <c r="S848" t="s">
        <v>45</v>
      </c>
      <c r="T848" s="1" t="s">
        <v>21</v>
      </c>
      <c r="U848" s="1" t="str">
        <f>IF(TBL_Employees[[#This Row],[Exit Date]]="","Employed","Resign")</f>
        <v>Employed</v>
      </c>
    </row>
    <row r="849" spans="1:21" x14ac:dyDescent="0.25">
      <c r="A849" t="s">
        <v>1800</v>
      </c>
      <c r="B849" t="s">
        <v>1801</v>
      </c>
      <c r="C849" t="s">
        <v>14</v>
      </c>
      <c r="D849" t="s">
        <v>43</v>
      </c>
      <c r="E849" t="s">
        <v>36</v>
      </c>
      <c r="F849" t="s">
        <v>17</v>
      </c>
      <c r="G849" t="s">
        <v>51</v>
      </c>
      <c r="H849">
        <v>37</v>
      </c>
      <c r="I849" s="1">
        <v>40745</v>
      </c>
      <c r="J849" s="9">
        <f>DAY(TBL_Employees[[#This Row],[Hire Date]])</f>
        <v>21</v>
      </c>
      <c r="K849" s="9">
        <f>MONTH(TBL_Employees[[#This Row],[Hire Date]])</f>
        <v>7</v>
      </c>
      <c r="L849" s="9" t="str">
        <f>_xlfn.SWITCH(TBL_Employees[[#This Row],[Month]],1,"JAN",2,"FEB",3,"MAR",4,"APR",5,"MAY",6,"JUN",7,"JUL",8,"AUG",9,"SEP",10,"OCT",11,"NOV",12,"DES")</f>
        <v>JUL</v>
      </c>
      <c r="M849" s="11">
        <f>YEAR(TBL_Employees[[#This Row],[Hire Date]])</f>
        <v>2011</v>
      </c>
      <c r="N849" s="2">
        <v>219474</v>
      </c>
      <c r="O849" s="2" t="str">
        <f>_xlfn.SWITCH(TRUE(),TBL_Employees[[#This Row],[Annual Salary]]&gt;140000,"HIGH INCOME",AND(TBL_Employees[[#This Row],[Annual Salary]]&gt;=70000,TBL_Employees[[#This Row],[Annual Salary]]&lt;=140000),"MIDDLE INCOME",TBL_Employees[[#This Row],[Annual Salary]]&lt;70000,"LOW INCOME")</f>
        <v>HIGH INCOME</v>
      </c>
      <c r="P849" s="3">
        <v>0.36</v>
      </c>
      <c r="Q849" s="13">
        <f>TBL_Employees[[#This Row],[Bonus %]]*TBL_Employees[[#This Row],[Annual Salary]]</f>
        <v>79010.64</v>
      </c>
      <c r="R849" t="s">
        <v>52</v>
      </c>
      <c r="S849" t="s">
        <v>81</v>
      </c>
      <c r="T849" s="1" t="s">
        <v>21</v>
      </c>
      <c r="U849" s="1" t="str">
        <f>IF(TBL_Employees[[#This Row],[Exit Date]]="","Employed","Resign")</f>
        <v>Employed</v>
      </c>
    </row>
    <row r="850" spans="1:21" x14ac:dyDescent="0.25">
      <c r="A850" t="s">
        <v>323</v>
      </c>
      <c r="B850" t="s">
        <v>1809</v>
      </c>
      <c r="C850" t="s">
        <v>40</v>
      </c>
      <c r="D850" t="s">
        <v>43</v>
      </c>
      <c r="E850" t="s">
        <v>16</v>
      </c>
      <c r="F850" t="s">
        <v>28</v>
      </c>
      <c r="G850" t="s">
        <v>18</v>
      </c>
      <c r="H850">
        <v>48</v>
      </c>
      <c r="I850" s="1">
        <v>39302</v>
      </c>
      <c r="J850" s="9">
        <f>DAY(TBL_Employees[[#This Row],[Hire Date]])</f>
        <v>8</v>
      </c>
      <c r="K850" s="9">
        <f>MONTH(TBL_Employees[[#This Row],[Hire Date]])</f>
        <v>8</v>
      </c>
      <c r="L850" s="9" t="str">
        <f>_xlfn.SWITCH(TBL_Employees[[#This Row],[Month]],1,"JAN",2,"FEB",3,"MAR",4,"APR",5,"MAY",6,"JUN",7,"JUL",8,"AUG",9,"SEP",10,"OCT",11,"NOV",12,"DES")</f>
        <v>AUG</v>
      </c>
      <c r="M850" s="11">
        <f>YEAR(TBL_Employees[[#This Row],[Hire Date]])</f>
        <v>2007</v>
      </c>
      <c r="N850" s="2">
        <v>194723</v>
      </c>
      <c r="O850" s="2" t="str">
        <f>_xlfn.SWITCH(TRUE(),TBL_Employees[[#This Row],[Annual Salary]]&gt;140000,"HIGH INCOME",AND(TBL_Employees[[#This Row],[Annual Salary]]&gt;=70000,TBL_Employees[[#This Row],[Annual Salary]]&lt;=140000),"MIDDLE INCOME",TBL_Employees[[#This Row],[Annual Salary]]&lt;70000,"LOW INCOME")</f>
        <v>HIGH INCOME</v>
      </c>
      <c r="P850" s="3">
        <v>0.25</v>
      </c>
      <c r="Q850" s="13">
        <f>TBL_Employees[[#This Row],[Bonus %]]*TBL_Employees[[#This Row],[Annual Salary]]</f>
        <v>48680.75</v>
      </c>
      <c r="R850" t="s">
        <v>19</v>
      </c>
      <c r="S850" t="s">
        <v>39</v>
      </c>
      <c r="T850" s="1" t="s">
        <v>21</v>
      </c>
      <c r="U850" s="1" t="str">
        <f>IF(TBL_Employees[[#This Row],[Exit Date]]="","Employed","Resign")</f>
        <v>Employed</v>
      </c>
    </row>
    <row r="851" spans="1:21" x14ac:dyDescent="0.25">
      <c r="A851" t="s">
        <v>1819</v>
      </c>
      <c r="B851" t="s">
        <v>1820</v>
      </c>
      <c r="C851" t="s">
        <v>42</v>
      </c>
      <c r="D851" t="s">
        <v>43</v>
      </c>
      <c r="E851" t="s">
        <v>44</v>
      </c>
      <c r="F851" t="s">
        <v>28</v>
      </c>
      <c r="G851" t="s">
        <v>24</v>
      </c>
      <c r="H851">
        <v>55</v>
      </c>
      <c r="I851" s="1">
        <v>38909</v>
      </c>
      <c r="J851" s="9">
        <f>DAY(TBL_Employees[[#This Row],[Hire Date]])</f>
        <v>11</v>
      </c>
      <c r="K851" s="9">
        <f>MONTH(TBL_Employees[[#This Row],[Hire Date]])</f>
        <v>7</v>
      </c>
      <c r="L851" s="9" t="str">
        <f>_xlfn.SWITCH(TBL_Employees[[#This Row],[Month]],1,"JAN",2,"FEB",3,"MAR",4,"APR",5,"MAY",6,"JUN",7,"JUL",8,"AUG",9,"SEP",10,"OCT",11,"NOV",12,"DES")</f>
        <v>JUL</v>
      </c>
      <c r="M851" s="11">
        <f>YEAR(TBL_Employees[[#This Row],[Hire Date]])</f>
        <v>2006</v>
      </c>
      <c r="N851" s="2">
        <v>93343</v>
      </c>
      <c r="O851" s="2" t="str">
        <f>_xlfn.SWITCH(TRUE(),TBL_Employees[[#This Row],[Annual Salary]]&gt;140000,"HIGH INCOME",AND(TBL_Employees[[#This Row],[Annual Salary]]&gt;=70000,TBL_Employees[[#This Row],[Annual Salary]]&lt;=140000),"MIDDLE INCOME",TBL_Employees[[#This Row],[Annual Salary]]&lt;70000,"LOW INCOME")</f>
        <v>MIDDLE INCOME</v>
      </c>
      <c r="P851" s="3">
        <v>0</v>
      </c>
      <c r="Q851" s="13">
        <f>TBL_Employees[[#This Row],[Bonus %]]*TBL_Employees[[#This Row],[Annual Salary]]</f>
        <v>0</v>
      </c>
      <c r="R851" t="s">
        <v>33</v>
      </c>
      <c r="S851" t="s">
        <v>80</v>
      </c>
      <c r="T851" s="1" t="s">
        <v>21</v>
      </c>
      <c r="U851" s="1" t="str">
        <f>IF(TBL_Employees[[#This Row],[Exit Date]]="","Employed","Resign")</f>
        <v>Employed</v>
      </c>
    </row>
    <row r="852" spans="1:21" x14ac:dyDescent="0.25">
      <c r="A852" t="s">
        <v>1634</v>
      </c>
      <c r="B852" t="s">
        <v>409</v>
      </c>
      <c r="C852" t="s">
        <v>68</v>
      </c>
      <c r="D852" t="s">
        <v>43</v>
      </c>
      <c r="E852" t="s">
        <v>16</v>
      </c>
      <c r="F852" t="s">
        <v>17</v>
      </c>
      <c r="G852" t="s">
        <v>18</v>
      </c>
      <c r="H852">
        <v>43</v>
      </c>
      <c r="I852" s="1">
        <v>43659</v>
      </c>
      <c r="J852" s="9">
        <f>DAY(TBL_Employees[[#This Row],[Hire Date]])</f>
        <v>13</v>
      </c>
      <c r="K852" s="9">
        <f>MONTH(TBL_Employees[[#This Row],[Hire Date]])</f>
        <v>7</v>
      </c>
      <c r="L852" s="9" t="str">
        <f>_xlfn.SWITCH(TBL_Employees[[#This Row],[Month]],1,"JAN",2,"FEB",3,"MAR",4,"APR",5,"MAY",6,"JUN",7,"JUL",8,"AUG",9,"SEP",10,"OCT",11,"NOV",12,"DES")</f>
        <v>JUL</v>
      </c>
      <c r="M852" s="11">
        <f>YEAR(TBL_Employees[[#This Row],[Hire Date]])</f>
        <v>2019</v>
      </c>
      <c r="N852" s="2">
        <v>41545</v>
      </c>
      <c r="O852" s="2" t="str">
        <f>_xlfn.SWITCH(TRUE(),TBL_Employees[[#This Row],[Annual Salary]]&gt;140000,"HIGH INCOME",AND(TBL_Employees[[#This Row],[Annual Salary]]&gt;=70000,TBL_Employees[[#This Row],[Annual Salary]]&lt;=140000),"MIDDLE INCOME",TBL_Employees[[#This Row],[Annual Salary]]&lt;70000,"LOW INCOME")</f>
        <v>LOW INCOME</v>
      </c>
      <c r="P852" s="3">
        <v>0</v>
      </c>
      <c r="Q852" s="13">
        <f>TBL_Employees[[#This Row],[Bonus %]]*TBL_Employees[[#This Row],[Annual Salary]]</f>
        <v>0</v>
      </c>
      <c r="R852" t="s">
        <v>19</v>
      </c>
      <c r="S852" t="s">
        <v>45</v>
      </c>
      <c r="T852" s="1" t="s">
        <v>21</v>
      </c>
      <c r="U852" s="1" t="str">
        <f>IF(TBL_Employees[[#This Row],[Exit Date]]="","Employed","Resign")</f>
        <v>Employed</v>
      </c>
    </row>
    <row r="853" spans="1:21" x14ac:dyDescent="0.25">
      <c r="A853" t="s">
        <v>1854</v>
      </c>
      <c r="B853" t="s">
        <v>1855</v>
      </c>
      <c r="C853" t="s">
        <v>40</v>
      </c>
      <c r="D853" t="s">
        <v>43</v>
      </c>
      <c r="E853" t="s">
        <v>16</v>
      </c>
      <c r="F853" t="s">
        <v>17</v>
      </c>
      <c r="G853" t="s">
        <v>51</v>
      </c>
      <c r="H853">
        <v>43</v>
      </c>
      <c r="I853" s="1">
        <v>41928</v>
      </c>
      <c r="J853" s="9">
        <f>DAY(TBL_Employees[[#This Row],[Hire Date]])</f>
        <v>16</v>
      </c>
      <c r="K853" s="9">
        <f>MONTH(TBL_Employees[[#This Row],[Hire Date]])</f>
        <v>10</v>
      </c>
      <c r="L853" s="9" t="str">
        <f>_xlfn.SWITCH(TBL_Employees[[#This Row],[Month]],1,"JAN",2,"FEB",3,"MAR",4,"APR",5,"MAY",6,"JUN",7,"JUL",8,"AUG",9,"SEP",10,"OCT",11,"NOV",12,"DES")</f>
        <v>OCT</v>
      </c>
      <c r="M853" s="11">
        <f>YEAR(TBL_Employees[[#This Row],[Hire Date]])</f>
        <v>2014</v>
      </c>
      <c r="N853" s="2">
        <v>171360</v>
      </c>
      <c r="O853" s="2" t="str">
        <f>_xlfn.SWITCH(TRUE(),TBL_Employees[[#This Row],[Annual Salary]]&gt;140000,"HIGH INCOME",AND(TBL_Employees[[#This Row],[Annual Salary]]&gt;=70000,TBL_Employees[[#This Row],[Annual Salary]]&lt;=140000),"MIDDLE INCOME",TBL_Employees[[#This Row],[Annual Salary]]&lt;70000,"LOW INCOME")</f>
        <v>HIGH INCOME</v>
      </c>
      <c r="P853" s="3">
        <v>0.23</v>
      </c>
      <c r="Q853" s="13">
        <f>TBL_Employees[[#This Row],[Bonus %]]*TBL_Employees[[#This Row],[Annual Salary]]</f>
        <v>39412.800000000003</v>
      </c>
      <c r="R853" t="s">
        <v>52</v>
      </c>
      <c r="S853" t="s">
        <v>81</v>
      </c>
      <c r="T853" s="1" t="s">
        <v>21</v>
      </c>
      <c r="U853" s="1" t="str">
        <f>IF(TBL_Employees[[#This Row],[Exit Date]]="","Employed","Resign")</f>
        <v>Employed</v>
      </c>
    </row>
    <row r="854" spans="1:21" x14ac:dyDescent="0.25">
      <c r="A854" t="s">
        <v>1864</v>
      </c>
      <c r="B854" t="s">
        <v>1865</v>
      </c>
      <c r="C854" t="s">
        <v>61</v>
      </c>
      <c r="D854" t="s">
        <v>43</v>
      </c>
      <c r="E854" t="s">
        <v>32</v>
      </c>
      <c r="F854" t="s">
        <v>17</v>
      </c>
      <c r="G854" t="s">
        <v>24</v>
      </c>
      <c r="H854">
        <v>65</v>
      </c>
      <c r="I854" s="1">
        <v>36823</v>
      </c>
      <c r="J854" s="9">
        <f>DAY(TBL_Employees[[#This Row],[Hire Date]])</f>
        <v>24</v>
      </c>
      <c r="K854" s="9">
        <f>MONTH(TBL_Employees[[#This Row],[Hire Date]])</f>
        <v>10</v>
      </c>
      <c r="L854" s="9" t="str">
        <f>_xlfn.SWITCH(TBL_Employees[[#This Row],[Month]],1,"JAN",2,"FEB",3,"MAR",4,"APR",5,"MAY",6,"JUN",7,"JUL",8,"AUG",9,"SEP",10,"OCT",11,"NOV",12,"DES")</f>
        <v>OCT</v>
      </c>
      <c r="M854" s="11">
        <f>YEAR(TBL_Employees[[#This Row],[Hire Date]])</f>
        <v>2000</v>
      </c>
      <c r="N854" s="2">
        <v>149417</v>
      </c>
      <c r="O854" s="2" t="str">
        <f>_xlfn.SWITCH(TRUE(),TBL_Employees[[#This Row],[Annual Salary]]&gt;140000,"HIGH INCOME",AND(TBL_Employees[[#This Row],[Annual Salary]]&gt;=70000,TBL_Employees[[#This Row],[Annual Salary]]&lt;=140000),"MIDDLE INCOME",TBL_Employees[[#This Row],[Annual Salary]]&lt;70000,"LOW INCOME")</f>
        <v>HIGH INCOME</v>
      </c>
      <c r="P854" s="3">
        <v>0.13</v>
      </c>
      <c r="Q854" s="13">
        <f>TBL_Employees[[#This Row],[Bonus %]]*TBL_Employees[[#This Row],[Annual Salary]]</f>
        <v>19424.21</v>
      </c>
      <c r="R854" t="s">
        <v>33</v>
      </c>
      <c r="S854" t="s">
        <v>34</v>
      </c>
      <c r="T854" s="1" t="s">
        <v>21</v>
      </c>
      <c r="U854" s="1" t="str">
        <f>IF(TBL_Employees[[#This Row],[Exit Date]]="","Employed","Resign")</f>
        <v>Employed</v>
      </c>
    </row>
    <row r="855" spans="1:21" x14ac:dyDescent="0.25">
      <c r="A855" t="s">
        <v>1921</v>
      </c>
      <c r="B855" t="s">
        <v>1922</v>
      </c>
      <c r="C855" t="s">
        <v>40</v>
      </c>
      <c r="D855" t="s">
        <v>43</v>
      </c>
      <c r="E855" t="s">
        <v>16</v>
      </c>
      <c r="F855" t="s">
        <v>28</v>
      </c>
      <c r="G855" t="s">
        <v>18</v>
      </c>
      <c r="H855">
        <v>26</v>
      </c>
      <c r="I855" s="1">
        <v>43753</v>
      </c>
      <c r="J855" s="9">
        <f>DAY(TBL_Employees[[#This Row],[Hire Date]])</f>
        <v>15</v>
      </c>
      <c r="K855" s="9">
        <f>MONTH(TBL_Employees[[#This Row],[Hire Date]])</f>
        <v>10</v>
      </c>
      <c r="L855" s="9" t="str">
        <f>_xlfn.SWITCH(TBL_Employees[[#This Row],[Month]],1,"JAN",2,"FEB",3,"MAR",4,"APR",5,"MAY",6,"JUN",7,"JUL",8,"AUG",9,"SEP",10,"OCT",11,"NOV",12,"DES")</f>
        <v>OCT</v>
      </c>
      <c r="M855" s="11">
        <f>YEAR(TBL_Employees[[#This Row],[Hire Date]])</f>
        <v>2019</v>
      </c>
      <c r="N855" s="2">
        <v>151556</v>
      </c>
      <c r="O855" s="2" t="str">
        <f>_xlfn.SWITCH(TRUE(),TBL_Employees[[#This Row],[Annual Salary]]&gt;140000,"HIGH INCOME",AND(TBL_Employees[[#This Row],[Annual Salary]]&gt;=70000,TBL_Employees[[#This Row],[Annual Salary]]&lt;=140000),"MIDDLE INCOME",TBL_Employees[[#This Row],[Annual Salary]]&lt;70000,"LOW INCOME")</f>
        <v>HIGH INCOME</v>
      </c>
      <c r="P855" s="3">
        <v>0.2</v>
      </c>
      <c r="Q855" s="13">
        <f>TBL_Employees[[#This Row],[Bonus %]]*TBL_Employees[[#This Row],[Annual Salary]]</f>
        <v>30311.200000000001</v>
      </c>
      <c r="R855" t="s">
        <v>19</v>
      </c>
      <c r="S855" t="s">
        <v>45</v>
      </c>
      <c r="T855" s="1" t="s">
        <v>21</v>
      </c>
      <c r="U855" s="1" t="str">
        <f>IF(TBL_Employees[[#This Row],[Exit Date]]="","Employed","Resign")</f>
        <v>Employed</v>
      </c>
    </row>
    <row r="856" spans="1:21" x14ac:dyDescent="0.25">
      <c r="A856" t="s">
        <v>1931</v>
      </c>
      <c r="B856" t="s">
        <v>1932</v>
      </c>
      <c r="C856" t="s">
        <v>64</v>
      </c>
      <c r="D856" t="s">
        <v>43</v>
      </c>
      <c r="E856" t="s">
        <v>36</v>
      </c>
      <c r="F856" t="s">
        <v>28</v>
      </c>
      <c r="G856" t="s">
        <v>51</v>
      </c>
      <c r="H856">
        <v>47</v>
      </c>
      <c r="I856" s="1">
        <v>38684</v>
      </c>
      <c r="J856" s="9">
        <f>DAY(TBL_Employees[[#This Row],[Hire Date]])</f>
        <v>28</v>
      </c>
      <c r="K856" s="9">
        <f>MONTH(TBL_Employees[[#This Row],[Hire Date]])</f>
        <v>11</v>
      </c>
      <c r="L856" s="9" t="str">
        <f>_xlfn.SWITCH(TBL_Employees[[#This Row],[Month]],1,"JAN",2,"FEB",3,"MAR",4,"APR",5,"MAY",6,"JUN",7,"JUL",8,"AUG",9,"SEP",10,"OCT",11,"NOV",12,"DES")</f>
        <v>NOV</v>
      </c>
      <c r="M856" s="11">
        <f>YEAR(TBL_Employees[[#This Row],[Hire Date]])</f>
        <v>2005</v>
      </c>
      <c r="N856" s="2">
        <v>62749</v>
      </c>
      <c r="O856" s="2" t="str">
        <f>_xlfn.SWITCH(TRUE(),TBL_Employees[[#This Row],[Annual Salary]]&gt;140000,"HIGH INCOME",AND(TBL_Employees[[#This Row],[Annual Salary]]&gt;=70000,TBL_Employees[[#This Row],[Annual Salary]]&lt;=140000),"MIDDLE INCOME",TBL_Employees[[#This Row],[Annual Salary]]&lt;70000,"LOW INCOME")</f>
        <v>LOW INCOME</v>
      </c>
      <c r="P856" s="3">
        <v>0</v>
      </c>
      <c r="Q856" s="13">
        <f>TBL_Employees[[#This Row],[Bonus %]]*TBL_Employees[[#This Row],[Annual Salary]]</f>
        <v>0</v>
      </c>
      <c r="R856" t="s">
        <v>52</v>
      </c>
      <c r="S856" t="s">
        <v>81</v>
      </c>
      <c r="T856" s="1" t="s">
        <v>21</v>
      </c>
      <c r="U856" s="1" t="str">
        <f>IF(TBL_Employees[[#This Row],[Exit Date]]="","Employed","Resign")</f>
        <v>Employed</v>
      </c>
    </row>
    <row r="857" spans="1:21" x14ac:dyDescent="0.25">
      <c r="A857" t="s">
        <v>1933</v>
      </c>
      <c r="B857" t="s">
        <v>1934</v>
      </c>
      <c r="C857" t="s">
        <v>61</v>
      </c>
      <c r="D857" t="s">
        <v>43</v>
      </c>
      <c r="E857" t="s">
        <v>44</v>
      </c>
      <c r="F857" t="s">
        <v>28</v>
      </c>
      <c r="G857" t="s">
        <v>24</v>
      </c>
      <c r="H857">
        <v>52</v>
      </c>
      <c r="I857" s="1">
        <v>43255</v>
      </c>
      <c r="J857" s="9">
        <f>DAY(TBL_Employees[[#This Row],[Hire Date]])</f>
        <v>4</v>
      </c>
      <c r="K857" s="9">
        <f>MONTH(TBL_Employees[[#This Row],[Hire Date]])</f>
        <v>6</v>
      </c>
      <c r="L857" s="9" t="str">
        <f>_xlfn.SWITCH(TBL_Employees[[#This Row],[Month]],1,"JAN",2,"FEB",3,"MAR",4,"APR",5,"MAY",6,"JUN",7,"JUL",8,"AUG",9,"SEP",10,"OCT",11,"NOV",12,"DES")</f>
        <v>JUN</v>
      </c>
      <c r="M857" s="11">
        <f>YEAR(TBL_Employees[[#This Row],[Hire Date]])</f>
        <v>2018</v>
      </c>
      <c r="N857" s="2">
        <v>154884</v>
      </c>
      <c r="O857" s="2" t="str">
        <f>_xlfn.SWITCH(TRUE(),TBL_Employees[[#This Row],[Annual Salary]]&gt;140000,"HIGH INCOME",AND(TBL_Employees[[#This Row],[Annual Salary]]&gt;=70000,TBL_Employees[[#This Row],[Annual Salary]]&lt;=140000),"MIDDLE INCOME",TBL_Employees[[#This Row],[Annual Salary]]&lt;70000,"LOW INCOME")</f>
        <v>HIGH INCOME</v>
      </c>
      <c r="P857" s="3">
        <v>0.1</v>
      </c>
      <c r="Q857" s="13">
        <f>TBL_Employees[[#This Row],[Bonus %]]*TBL_Employees[[#This Row],[Annual Salary]]</f>
        <v>15488.400000000001</v>
      </c>
      <c r="R857" t="s">
        <v>33</v>
      </c>
      <c r="S857" t="s">
        <v>74</v>
      </c>
      <c r="T857" s="1" t="s">
        <v>21</v>
      </c>
      <c r="U857" s="1" t="str">
        <f>IF(TBL_Employees[[#This Row],[Exit Date]]="","Employed","Resign")</f>
        <v>Employed</v>
      </c>
    </row>
    <row r="858" spans="1:21" x14ac:dyDescent="0.25">
      <c r="A858" t="s">
        <v>403</v>
      </c>
      <c r="B858" t="s">
        <v>1950</v>
      </c>
      <c r="C858" t="s">
        <v>42</v>
      </c>
      <c r="D858" t="s">
        <v>43</v>
      </c>
      <c r="E858" t="s">
        <v>44</v>
      </c>
      <c r="F858" t="s">
        <v>17</v>
      </c>
      <c r="G858" t="s">
        <v>51</v>
      </c>
      <c r="H858">
        <v>35</v>
      </c>
      <c r="I858" s="1">
        <v>42745</v>
      </c>
      <c r="J858" s="9">
        <f>DAY(TBL_Employees[[#This Row],[Hire Date]])</f>
        <v>10</v>
      </c>
      <c r="K858" s="9">
        <f>MONTH(TBL_Employees[[#This Row],[Hire Date]])</f>
        <v>1</v>
      </c>
      <c r="L858" s="9" t="str">
        <f>_xlfn.SWITCH(TBL_Employees[[#This Row],[Month]],1,"JAN",2,"FEB",3,"MAR",4,"APR",5,"MAY",6,"JUN",7,"JUL",8,"AUG",9,"SEP",10,"OCT",11,"NOV",12,"DES")</f>
        <v>JAN</v>
      </c>
      <c r="M858" s="11">
        <f>YEAR(TBL_Employees[[#This Row],[Hire Date]])</f>
        <v>2017</v>
      </c>
      <c r="N858" s="2">
        <v>80622</v>
      </c>
      <c r="O858" s="2" t="str">
        <f>_xlfn.SWITCH(TRUE(),TBL_Employees[[#This Row],[Annual Salary]]&gt;140000,"HIGH INCOME",AND(TBL_Employees[[#This Row],[Annual Salary]]&gt;=70000,TBL_Employees[[#This Row],[Annual Salary]]&lt;=140000),"MIDDLE INCOME",TBL_Employees[[#This Row],[Annual Salary]]&lt;70000,"LOW INCOME")</f>
        <v>MIDDLE INCOME</v>
      </c>
      <c r="P858" s="3">
        <v>0</v>
      </c>
      <c r="Q858" s="13">
        <f>TBL_Employees[[#This Row],[Bonus %]]*TBL_Employees[[#This Row],[Annual Salary]]</f>
        <v>0</v>
      </c>
      <c r="R858" t="s">
        <v>19</v>
      </c>
      <c r="S858" t="s">
        <v>25</v>
      </c>
      <c r="T858" s="1" t="s">
        <v>21</v>
      </c>
      <c r="U858" s="1" t="str">
        <f>IF(TBL_Employees[[#This Row],[Exit Date]]="","Employed","Resign")</f>
        <v>Employed</v>
      </c>
    </row>
    <row r="859" spans="1:21" x14ac:dyDescent="0.25">
      <c r="A859" t="s">
        <v>1952</v>
      </c>
      <c r="B859" t="s">
        <v>1953</v>
      </c>
      <c r="C859" t="s">
        <v>62</v>
      </c>
      <c r="D859" t="s">
        <v>43</v>
      </c>
      <c r="E859" t="s">
        <v>44</v>
      </c>
      <c r="F859" t="s">
        <v>28</v>
      </c>
      <c r="G859" t="s">
        <v>24</v>
      </c>
      <c r="H859">
        <v>49</v>
      </c>
      <c r="I859" s="1">
        <v>43240</v>
      </c>
      <c r="J859" s="9">
        <f>DAY(TBL_Employees[[#This Row],[Hire Date]])</f>
        <v>20</v>
      </c>
      <c r="K859" s="9">
        <f>MONTH(TBL_Employees[[#This Row],[Hire Date]])</f>
        <v>5</v>
      </c>
      <c r="L859" s="9" t="str">
        <f>_xlfn.SWITCH(TBL_Employees[[#This Row],[Month]],1,"JAN",2,"FEB",3,"MAR",4,"APR",5,"MAY",6,"JUN",7,"JUL",8,"AUG",9,"SEP",10,"OCT",11,"NOV",12,"DES")</f>
        <v>MAY</v>
      </c>
      <c r="M859" s="11">
        <f>YEAR(TBL_Employees[[#This Row],[Hire Date]])</f>
        <v>2018</v>
      </c>
      <c r="N859" s="2">
        <v>119397</v>
      </c>
      <c r="O859" s="2" t="str">
        <f>_xlfn.SWITCH(TRUE(),TBL_Employees[[#This Row],[Annual Salary]]&gt;140000,"HIGH INCOME",AND(TBL_Employees[[#This Row],[Annual Salary]]&gt;=70000,TBL_Employees[[#This Row],[Annual Salary]]&lt;=140000),"MIDDLE INCOME",TBL_Employees[[#This Row],[Annual Salary]]&lt;70000,"LOW INCOME")</f>
        <v>MIDDLE INCOME</v>
      </c>
      <c r="P859" s="3">
        <v>0.09</v>
      </c>
      <c r="Q859" s="13">
        <f>TBL_Employees[[#This Row],[Bonus %]]*TBL_Employees[[#This Row],[Annual Salary]]</f>
        <v>10745.73</v>
      </c>
      <c r="R859" t="s">
        <v>33</v>
      </c>
      <c r="S859" t="s">
        <v>60</v>
      </c>
      <c r="T859" s="1">
        <v>43538</v>
      </c>
      <c r="U859" s="1" t="str">
        <f>IF(TBL_Employees[[#This Row],[Exit Date]]="","Employed","Resign")</f>
        <v>Resign</v>
      </c>
    </row>
    <row r="860" spans="1:21" x14ac:dyDescent="0.25">
      <c r="A860" t="s">
        <v>1973</v>
      </c>
      <c r="B860" t="s">
        <v>1974</v>
      </c>
      <c r="C860" t="s">
        <v>42</v>
      </c>
      <c r="D860" t="s">
        <v>43</v>
      </c>
      <c r="E860" t="s">
        <v>44</v>
      </c>
      <c r="F860" t="s">
        <v>28</v>
      </c>
      <c r="G860" t="s">
        <v>18</v>
      </c>
      <c r="H860">
        <v>33</v>
      </c>
      <c r="I860" s="1">
        <v>42631</v>
      </c>
      <c r="J860" s="9">
        <f>DAY(TBL_Employees[[#This Row],[Hire Date]])</f>
        <v>18</v>
      </c>
      <c r="K860" s="9">
        <f>MONTH(TBL_Employees[[#This Row],[Hire Date]])</f>
        <v>9</v>
      </c>
      <c r="L860" s="9" t="str">
        <f>_xlfn.SWITCH(TBL_Employees[[#This Row],[Month]],1,"JAN",2,"FEB",3,"MAR",4,"APR",5,"MAY",6,"JUN",7,"JUL",8,"AUG",9,"SEP",10,"OCT",11,"NOV",12,"DES")</f>
        <v>SEP</v>
      </c>
      <c r="M860" s="11">
        <f>YEAR(TBL_Employees[[#This Row],[Hire Date]])</f>
        <v>2016</v>
      </c>
      <c r="N860" s="2">
        <v>98427</v>
      </c>
      <c r="O860" s="2" t="str">
        <f>_xlfn.SWITCH(TRUE(),TBL_Employees[[#This Row],[Annual Salary]]&gt;140000,"HIGH INCOME",AND(TBL_Employees[[#This Row],[Annual Salary]]&gt;=70000,TBL_Employees[[#This Row],[Annual Salary]]&lt;=140000),"MIDDLE INCOME",TBL_Employees[[#This Row],[Annual Salary]]&lt;70000,"LOW INCOME")</f>
        <v>MIDDLE INCOME</v>
      </c>
      <c r="P860" s="3">
        <v>0</v>
      </c>
      <c r="Q860" s="13">
        <f>TBL_Employees[[#This Row],[Bonus %]]*TBL_Employees[[#This Row],[Annual Salary]]</f>
        <v>0</v>
      </c>
      <c r="R860" t="s">
        <v>19</v>
      </c>
      <c r="S860" t="s">
        <v>29</v>
      </c>
      <c r="T860" s="1" t="s">
        <v>21</v>
      </c>
      <c r="U860" s="1" t="str">
        <f>IF(TBL_Employees[[#This Row],[Exit Date]]="","Employed","Resign")</f>
        <v>Employed</v>
      </c>
    </row>
    <row r="861" spans="1:21" x14ac:dyDescent="0.25">
      <c r="A861" t="s">
        <v>1977</v>
      </c>
      <c r="B861" t="s">
        <v>1978</v>
      </c>
      <c r="C861" t="s">
        <v>40</v>
      </c>
      <c r="D861" t="s">
        <v>43</v>
      </c>
      <c r="E861" t="s">
        <v>44</v>
      </c>
      <c r="F861" t="s">
        <v>28</v>
      </c>
      <c r="G861" t="s">
        <v>24</v>
      </c>
      <c r="H861">
        <v>31</v>
      </c>
      <c r="I861" s="1">
        <v>43626</v>
      </c>
      <c r="J861" s="9">
        <f>DAY(TBL_Employees[[#This Row],[Hire Date]])</f>
        <v>10</v>
      </c>
      <c r="K861" s="9">
        <f>MONTH(TBL_Employees[[#This Row],[Hire Date]])</f>
        <v>6</v>
      </c>
      <c r="L861" s="9" t="str">
        <f>_xlfn.SWITCH(TBL_Employees[[#This Row],[Month]],1,"JAN",2,"FEB",3,"MAR",4,"APR",5,"MAY",6,"JUN",7,"JUL",8,"AUG",9,"SEP",10,"OCT",11,"NOV",12,"DES")</f>
        <v>JUN</v>
      </c>
      <c r="M861" s="11">
        <f>YEAR(TBL_Employees[[#This Row],[Hire Date]])</f>
        <v>2019</v>
      </c>
      <c r="N861" s="2">
        <v>176710</v>
      </c>
      <c r="O861" s="2" t="str">
        <f>_xlfn.SWITCH(TRUE(),TBL_Employees[[#This Row],[Annual Salary]]&gt;140000,"HIGH INCOME",AND(TBL_Employees[[#This Row],[Annual Salary]]&gt;=70000,TBL_Employees[[#This Row],[Annual Salary]]&lt;=140000),"MIDDLE INCOME",TBL_Employees[[#This Row],[Annual Salary]]&lt;70000,"LOW INCOME")</f>
        <v>HIGH INCOME</v>
      </c>
      <c r="P861" s="3">
        <v>0.15</v>
      </c>
      <c r="Q861" s="13">
        <f>TBL_Employees[[#This Row],[Bonus %]]*TBL_Employees[[#This Row],[Annual Salary]]</f>
        <v>26506.5</v>
      </c>
      <c r="R861" t="s">
        <v>19</v>
      </c>
      <c r="S861" t="s">
        <v>45</v>
      </c>
      <c r="T861" s="1" t="s">
        <v>21</v>
      </c>
      <c r="U861" s="1" t="str">
        <f>IF(TBL_Employees[[#This Row],[Exit Date]]="","Employed","Resign")</f>
        <v>Employed</v>
      </c>
    </row>
    <row r="862" spans="1:21" x14ac:dyDescent="0.25">
      <c r="A862" t="s">
        <v>417</v>
      </c>
      <c r="B862" t="s">
        <v>418</v>
      </c>
      <c r="C862" t="s">
        <v>94</v>
      </c>
      <c r="D862" t="s">
        <v>50</v>
      </c>
      <c r="E862" t="s">
        <v>32</v>
      </c>
      <c r="F862" t="s">
        <v>28</v>
      </c>
      <c r="G862" t="s">
        <v>24</v>
      </c>
      <c r="H862">
        <v>57</v>
      </c>
      <c r="I862" s="1">
        <v>42759</v>
      </c>
      <c r="J862" s="9">
        <f>DAY(TBL_Employees[[#This Row],[Hire Date]])</f>
        <v>24</v>
      </c>
      <c r="K862" s="9">
        <f>MONTH(TBL_Employees[[#This Row],[Hire Date]])</f>
        <v>1</v>
      </c>
      <c r="L862" s="9" t="str">
        <f>_xlfn.SWITCH(TBL_Employees[[#This Row],[Month]],1,"JAN",2,"FEB",3,"MAR",4,"APR",5,"MAY",6,"JUN",7,"JUL",8,"AUG",9,"SEP",10,"OCT",11,"NOV",12,"DES")</f>
        <v>JAN</v>
      </c>
      <c r="M862" s="11">
        <f>YEAR(TBL_Employees[[#This Row],[Hire Date]])</f>
        <v>2017</v>
      </c>
      <c r="N862" s="2">
        <v>50994</v>
      </c>
      <c r="O862" s="2" t="str">
        <f>_xlfn.SWITCH(TRUE(),TBL_Employees[[#This Row],[Annual Salary]]&gt;140000,"HIGH INCOME",AND(TBL_Employees[[#This Row],[Annual Salary]]&gt;=70000,TBL_Employees[[#This Row],[Annual Salary]]&lt;=140000),"MIDDLE INCOME",TBL_Employees[[#This Row],[Annual Salary]]&lt;70000,"LOW INCOME")</f>
        <v>LOW INCOME</v>
      </c>
      <c r="P862" s="3">
        <v>0</v>
      </c>
      <c r="Q862" s="13">
        <f>TBL_Employees[[#This Row],[Bonus %]]*TBL_Employees[[#This Row],[Annual Salary]]</f>
        <v>0</v>
      </c>
      <c r="R862" t="s">
        <v>33</v>
      </c>
      <c r="S862" t="s">
        <v>80</v>
      </c>
      <c r="T862" s="1" t="s">
        <v>21</v>
      </c>
      <c r="U862" s="1" t="str">
        <f>IF(TBL_Employees[[#This Row],[Exit Date]]="","Employed","Resign")</f>
        <v>Employed</v>
      </c>
    </row>
    <row r="863" spans="1:21" x14ac:dyDescent="0.25">
      <c r="A863" t="s">
        <v>369</v>
      </c>
      <c r="B863" t="s">
        <v>440</v>
      </c>
      <c r="C863" t="s">
        <v>40</v>
      </c>
      <c r="D863" t="s">
        <v>50</v>
      </c>
      <c r="E863" t="s">
        <v>16</v>
      </c>
      <c r="F863" t="s">
        <v>28</v>
      </c>
      <c r="G863" t="s">
        <v>24</v>
      </c>
      <c r="H863">
        <v>45</v>
      </c>
      <c r="I863" s="1">
        <v>37446</v>
      </c>
      <c r="J863" s="9">
        <f>DAY(TBL_Employees[[#This Row],[Hire Date]])</f>
        <v>9</v>
      </c>
      <c r="K863" s="9">
        <f>MONTH(TBL_Employees[[#This Row],[Hire Date]])</f>
        <v>7</v>
      </c>
      <c r="L863" s="9" t="str">
        <f>_xlfn.SWITCH(TBL_Employees[[#This Row],[Month]],1,"JAN",2,"FEB",3,"MAR",4,"APR",5,"MAY",6,"JUN",7,"JUL",8,"AUG",9,"SEP",10,"OCT",11,"NOV",12,"DES")</f>
        <v>JUL</v>
      </c>
      <c r="M863" s="11">
        <f>YEAR(TBL_Employees[[#This Row],[Hire Date]])</f>
        <v>2002</v>
      </c>
      <c r="N863" s="2">
        <v>166331</v>
      </c>
      <c r="O863" s="2" t="str">
        <f>_xlfn.SWITCH(TRUE(),TBL_Employees[[#This Row],[Annual Salary]]&gt;140000,"HIGH INCOME",AND(TBL_Employees[[#This Row],[Annual Salary]]&gt;=70000,TBL_Employees[[#This Row],[Annual Salary]]&lt;=140000),"MIDDLE INCOME",TBL_Employees[[#This Row],[Annual Salary]]&lt;70000,"LOW INCOME")</f>
        <v>HIGH INCOME</v>
      </c>
      <c r="P863" s="3">
        <v>0.18</v>
      </c>
      <c r="Q863" s="13">
        <f>TBL_Employees[[#This Row],[Bonus %]]*TBL_Employees[[#This Row],[Annual Salary]]</f>
        <v>29939.579999999998</v>
      </c>
      <c r="R863" t="s">
        <v>33</v>
      </c>
      <c r="S863" t="s">
        <v>80</v>
      </c>
      <c r="T863" s="1" t="s">
        <v>21</v>
      </c>
      <c r="U863" s="1" t="str">
        <f>IF(TBL_Employees[[#This Row],[Exit Date]]="","Employed","Resign")</f>
        <v>Employed</v>
      </c>
    </row>
    <row r="864" spans="1:21" x14ac:dyDescent="0.25">
      <c r="A864" t="s">
        <v>340</v>
      </c>
      <c r="B864" t="s">
        <v>442</v>
      </c>
      <c r="C864" t="s">
        <v>40</v>
      </c>
      <c r="D864" t="s">
        <v>50</v>
      </c>
      <c r="E864" t="s">
        <v>36</v>
      </c>
      <c r="F864" t="s">
        <v>17</v>
      </c>
      <c r="G864" t="s">
        <v>51</v>
      </c>
      <c r="H864">
        <v>36</v>
      </c>
      <c r="I864" s="1">
        <v>44288</v>
      </c>
      <c r="J864" s="9">
        <f>DAY(TBL_Employees[[#This Row],[Hire Date]])</f>
        <v>2</v>
      </c>
      <c r="K864" s="9">
        <f>MONTH(TBL_Employees[[#This Row],[Hire Date]])</f>
        <v>4</v>
      </c>
      <c r="L864" s="9" t="str">
        <f>_xlfn.SWITCH(TBL_Employees[[#This Row],[Month]],1,"JAN",2,"FEB",3,"MAR",4,"APR",5,"MAY",6,"JUN",7,"JUL",8,"AUG",9,"SEP",10,"OCT",11,"NOV",12,"DES")</f>
        <v>APR</v>
      </c>
      <c r="M864" s="11">
        <f>YEAR(TBL_Employees[[#This Row],[Hire Date]])</f>
        <v>2021</v>
      </c>
      <c r="N864" s="2">
        <v>151703</v>
      </c>
      <c r="O864" s="2" t="str">
        <f>_xlfn.SWITCH(TRUE(),TBL_Employees[[#This Row],[Annual Salary]]&gt;140000,"HIGH INCOME",AND(TBL_Employees[[#This Row],[Annual Salary]]&gt;=70000,TBL_Employees[[#This Row],[Annual Salary]]&lt;=140000),"MIDDLE INCOME",TBL_Employees[[#This Row],[Annual Salary]]&lt;70000,"LOW INCOME")</f>
        <v>HIGH INCOME</v>
      </c>
      <c r="P864" s="3">
        <v>0.21</v>
      </c>
      <c r="Q864" s="13">
        <f>TBL_Employees[[#This Row],[Bonus %]]*TBL_Employees[[#This Row],[Annual Salary]]</f>
        <v>31857.629999999997</v>
      </c>
      <c r="R864" t="s">
        <v>19</v>
      </c>
      <c r="S864" t="s">
        <v>45</v>
      </c>
      <c r="T864" s="1" t="s">
        <v>21</v>
      </c>
      <c r="U864" s="1" t="str">
        <f>IF(TBL_Employees[[#This Row],[Exit Date]]="","Employed","Resign")</f>
        <v>Employed</v>
      </c>
    </row>
    <row r="865" spans="1:21" x14ac:dyDescent="0.25">
      <c r="A865" t="s">
        <v>445</v>
      </c>
      <c r="B865" t="s">
        <v>446</v>
      </c>
      <c r="C865" t="s">
        <v>68</v>
      </c>
      <c r="D865" t="s">
        <v>50</v>
      </c>
      <c r="E865" t="s">
        <v>44</v>
      </c>
      <c r="F865" t="s">
        <v>28</v>
      </c>
      <c r="G865" t="s">
        <v>18</v>
      </c>
      <c r="H865">
        <v>37</v>
      </c>
      <c r="I865" s="1">
        <v>43713</v>
      </c>
      <c r="J865" s="9">
        <f>DAY(TBL_Employees[[#This Row],[Hire Date]])</f>
        <v>5</v>
      </c>
      <c r="K865" s="9">
        <f>MONTH(TBL_Employees[[#This Row],[Hire Date]])</f>
        <v>9</v>
      </c>
      <c r="L865" s="9" t="str">
        <f>_xlfn.SWITCH(TBL_Employees[[#This Row],[Month]],1,"JAN",2,"FEB",3,"MAR",4,"APR",5,"MAY",6,"JUN",7,"JUL",8,"AUG",9,"SEP",10,"OCT",11,"NOV",12,"DES")</f>
        <v>SEP</v>
      </c>
      <c r="M865" s="11">
        <f>YEAR(TBL_Employees[[#This Row],[Hire Date]])</f>
        <v>2019</v>
      </c>
      <c r="N865" s="2">
        <v>49998</v>
      </c>
      <c r="O865" s="2" t="str">
        <f>_xlfn.SWITCH(TRUE(),TBL_Employees[[#This Row],[Annual Salary]]&gt;140000,"HIGH INCOME",AND(TBL_Employees[[#This Row],[Annual Salary]]&gt;=70000,TBL_Employees[[#This Row],[Annual Salary]]&lt;=140000),"MIDDLE INCOME",TBL_Employees[[#This Row],[Annual Salary]]&lt;70000,"LOW INCOME")</f>
        <v>LOW INCOME</v>
      </c>
      <c r="P865" s="3">
        <v>0</v>
      </c>
      <c r="Q865" s="13">
        <f>TBL_Employees[[#This Row],[Bonus %]]*TBL_Employees[[#This Row],[Annual Salary]]</f>
        <v>0</v>
      </c>
      <c r="R865" t="s">
        <v>19</v>
      </c>
      <c r="S865" t="s">
        <v>63</v>
      </c>
      <c r="T865" s="1" t="s">
        <v>21</v>
      </c>
      <c r="U865" s="1" t="str">
        <f>IF(TBL_Employees[[#This Row],[Exit Date]]="","Employed","Resign")</f>
        <v>Employed</v>
      </c>
    </row>
    <row r="866" spans="1:21" x14ac:dyDescent="0.25">
      <c r="A866" t="s">
        <v>231</v>
      </c>
      <c r="B866" t="s">
        <v>447</v>
      </c>
      <c r="C866" t="s">
        <v>14</v>
      </c>
      <c r="D866" t="s">
        <v>50</v>
      </c>
      <c r="E866" t="s">
        <v>44</v>
      </c>
      <c r="F866" t="s">
        <v>28</v>
      </c>
      <c r="G866" t="s">
        <v>24</v>
      </c>
      <c r="H866">
        <v>44</v>
      </c>
      <c r="I866" s="1">
        <v>41700</v>
      </c>
      <c r="J866" s="9">
        <f>DAY(TBL_Employees[[#This Row],[Hire Date]])</f>
        <v>2</v>
      </c>
      <c r="K866" s="9">
        <f>MONTH(TBL_Employees[[#This Row],[Hire Date]])</f>
        <v>3</v>
      </c>
      <c r="L866" s="9" t="str">
        <f>_xlfn.SWITCH(TBL_Employees[[#This Row],[Month]],1,"JAN",2,"FEB",3,"MAR",4,"APR",5,"MAY",6,"JUN",7,"JUL",8,"AUG",9,"SEP",10,"OCT",11,"NOV",12,"DES")</f>
        <v>MAR</v>
      </c>
      <c r="M866" s="11">
        <f>YEAR(TBL_Employees[[#This Row],[Hire Date]])</f>
        <v>2014</v>
      </c>
      <c r="N866" s="2">
        <v>207172</v>
      </c>
      <c r="O866" s="2" t="str">
        <f>_xlfn.SWITCH(TRUE(),TBL_Employees[[#This Row],[Annual Salary]]&gt;140000,"HIGH INCOME",AND(TBL_Employees[[#This Row],[Annual Salary]]&gt;=70000,TBL_Employees[[#This Row],[Annual Salary]]&lt;=140000),"MIDDLE INCOME",TBL_Employees[[#This Row],[Annual Salary]]&lt;70000,"LOW INCOME")</f>
        <v>HIGH INCOME</v>
      </c>
      <c r="P866" s="3">
        <v>0.31</v>
      </c>
      <c r="Q866" s="13">
        <f>TBL_Employees[[#This Row],[Bonus %]]*TBL_Employees[[#This Row],[Annual Salary]]</f>
        <v>64223.32</v>
      </c>
      <c r="R866" t="s">
        <v>33</v>
      </c>
      <c r="S866" t="s">
        <v>80</v>
      </c>
      <c r="T866" s="1" t="s">
        <v>21</v>
      </c>
      <c r="U866" s="1" t="str">
        <f>IF(TBL_Employees[[#This Row],[Exit Date]]="","Employed","Resign")</f>
        <v>Employed</v>
      </c>
    </row>
    <row r="867" spans="1:21" x14ac:dyDescent="0.25">
      <c r="A867" t="s">
        <v>54</v>
      </c>
      <c r="B867" t="s">
        <v>460</v>
      </c>
      <c r="C867" t="s">
        <v>64</v>
      </c>
      <c r="D867" t="s">
        <v>50</v>
      </c>
      <c r="E867" t="s">
        <v>16</v>
      </c>
      <c r="F867" t="s">
        <v>28</v>
      </c>
      <c r="G867" t="s">
        <v>18</v>
      </c>
      <c r="H867">
        <v>61</v>
      </c>
      <c r="I867" s="1">
        <v>39640</v>
      </c>
      <c r="J867" s="9">
        <f>DAY(TBL_Employees[[#This Row],[Hire Date]])</f>
        <v>11</v>
      </c>
      <c r="K867" s="9">
        <f>MONTH(TBL_Employees[[#This Row],[Hire Date]])</f>
        <v>7</v>
      </c>
      <c r="L867" s="9" t="str">
        <f>_xlfn.SWITCH(TBL_Employees[[#This Row],[Month]],1,"JAN",2,"FEB",3,"MAR",4,"APR",5,"MAY",6,"JUN",7,"JUL",8,"AUG",9,"SEP",10,"OCT",11,"NOV",12,"DES")</f>
        <v>JUL</v>
      </c>
      <c r="M867" s="11">
        <f>YEAR(TBL_Employees[[#This Row],[Hire Date]])</f>
        <v>2008</v>
      </c>
      <c r="N867" s="2">
        <v>66521</v>
      </c>
      <c r="O867" s="2" t="str">
        <f>_xlfn.SWITCH(TRUE(),TBL_Employees[[#This Row],[Annual Salary]]&gt;140000,"HIGH INCOME",AND(TBL_Employees[[#This Row],[Annual Salary]]&gt;=70000,TBL_Employees[[#This Row],[Annual Salary]]&lt;=140000),"MIDDLE INCOME",TBL_Employees[[#This Row],[Annual Salary]]&lt;70000,"LOW INCOME")</f>
        <v>LOW INCOME</v>
      </c>
      <c r="P867" s="3">
        <v>0</v>
      </c>
      <c r="Q867" s="13">
        <f>TBL_Employees[[#This Row],[Bonus %]]*TBL_Employees[[#This Row],[Annual Salary]]</f>
        <v>0</v>
      </c>
      <c r="R867" t="s">
        <v>19</v>
      </c>
      <c r="S867" t="s">
        <v>63</v>
      </c>
      <c r="T867" s="1" t="s">
        <v>21</v>
      </c>
      <c r="U867" s="1" t="str">
        <f>IF(TBL_Employees[[#This Row],[Exit Date]]="","Employed","Resign")</f>
        <v>Employed</v>
      </c>
    </row>
    <row r="868" spans="1:21" x14ac:dyDescent="0.25">
      <c r="A868" t="s">
        <v>461</v>
      </c>
      <c r="B868" t="s">
        <v>462</v>
      </c>
      <c r="C868" t="s">
        <v>94</v>
      </c>
      <c r="D868" t="s">
        <v>50</v>
      </c>
      <c r="E868" t="s">
        <v>44</v>
      </c>
      <c r="F868" t="s">
        <v>28</v>
      </c>
      <c r="G868" t="s">
        <v>24</v>
      </c>
      <c r="H868">
        <v>30</v>
      </c>
      <c r="I868" s="1">
        <v>42642</v>
      </c>
      <c r="J868" s="9">
        <f>DAY(TBL_Employees[[#This Row],[Hire Date]])</f>
        <v>29</v>
      </c>
      <c r="K868" s="9">
        <f>MONTH(TBL_Employees[[#This Row],[Hire Date]])</f>
        <v>9</v>
      </c>
      <c r="L868" s="9" t="str">
        <f>_xlfn.SWITCH(TBL_Employees[[#This Row],[Month]],1,"JAN",2,"FEB",3,"MAR",4,"APR",5,"MAY",6,"JUN",7,"JUL",8,"AUG",9,"SEP",10,"OCT",11,"NOV",12,"DES")</f>
        <v>SEP</v>
      </c>
      <c r="M868" s="11">
        <f>YEAR(TBL_Employees[[#This Row],[Hire Date]])</f>
        <v>2016</v>
      </c>
      <c r="N868" s="2">
        <v>59100</v>
      </c>
      <c r="O868" s="2" t="str">
        <f>_xlfn.SWITCH(TRUE(),TBL_Employees[[#This Row],[Annual Salary]]&gt;140000,"HIGH INCOME",AND(TBL_Employees[[#This Row],[Annual Salary]]&gt;=70000,TBL_Employees[[#This Row],[Annual Salary]]&lt;=140000),"MIDDLE INCOME",TBL_Employees[[#This Row],[Annual Salary]]&lt;70000,"LOW INCOME")</f>
        <v>LOW INCOME</v>
      </c>
      <c r="P868" s="3">
        <v>0</v>
      </c>
      <c r="Q868" s="13">
        <f>TBL_Employees[[#This Row],[Bonus %]]*TBL_Employees[[#This Row],[Annual Salary]]</f>
        <v>0</v>
      </c>
      <c r="R868" t="s">
        <v>33</v>
      </c>
      <c r="S868" t="s">
        <v>80</v>
      </c>
      <c r="T868" s="1" t="s">
        <v>21</v>
      </c>
      <c r="U868" s="1" t="str">
        <f>IF(TBL_Employees[[#This Row],[Exit Date]]="","Employed","Resign")</f>
        <v>Employed</v>
      </c>
    </row>
    <row r="869" spans="1:21" x14ac:dyDescent="0.25">
      <c r="A869" t="s">
        <v>475</v>
      </c>
      <c r="B869" t="s">
        <v>476</v>
      </c>
      <c r="C869" t="s">
        <v>94</v>
      </c>
      <c r="D869" t="s">
        <v>50</v>
      </c>
      <c r="E869" t="s">
        <v>44</v>
      </c>
      <c r="F869" t="s">
        <v>28</v>
      </c>
      <c r="G869" t="s">
        <v>24</v>
      </c>
      <c r="H869">
        <v>37</v>
      </c>
      <c r="I869" s="1">
        <v>41592</v>
      </c>
      <c r="J869" s="9">
        <f>DAY(TBL_Employees[[#This Row],[Hire Date]])</f>
        <v>14</v>
      </c>
      <c r="K869" s="9">
        <f>MONTH(TBL_Employees[[#This Row],[Hire Date]])</f>
        <v>11</v>
      </c>
      <c r="L869" s="9" t="str">
        <f>_xlfn.SWITCH(TBL_Employees[[#This Row],[Month]],1,"JAN",2,"FEB",3,"MAR",4,"APR",5,"MAY",6,"JUN",7,"JUL",8,"AUG",9,"SEP",10,"OCT",11,"NOV",12,"DES")</f>
        <v>NOV</v>
      </c>
      <c r="M869" s="11">
        <f>YEAR(TBL_Employees[[#This Row],[Hire Date]])</f>
        <v>2013</v>
      </c>
      <c r="N869" s="2">
        <v>56037</v>
      </c>
      <c r="O869" s="2" t="str">
        <f>_xlfn.SWITCH(TRUE(),TBL_Employees[[#This Row],[Annual Salary]]&gt;140000,"HIGH INCOME",AND(TBL_Employees[[#This Row],[Annual Salary]]&gt;=70000,TBL_Employees[[#This Row],[Annual Salary]]&lt;=140000),"MIDDLE INCOME",TBL_Employees[[#This Row],[Annual Salary]]&lt;70000,"LOW INCOME")</f>
        <v>LOW INCOME</v>
      </c>
      <c r="P869" s="3">
        <v>0</v>
      </c>
      <c r="Q869" s="13">
        <f>TBL_Employees[[#This Row],[Bonus %]]*TBL_Employees[[#This Row],[Annual Salary]]</f>
        <v>0</v>
      </c>
      <c r="R869" t="s">
        <v>33</v>
      </c>
      <c r="S869" t="s">
        <v>74</v>
      </c>
      <c r="T869" s="1" t="s">
        <v>21</v>
      </c>
      <c r="U869" s="1" t="str">
        <f>IF(TBL_Employees[[#This Row],[Exit Date]]="","Employed","Resign")</f>
        <v>Employed</v>
      </c>
    </row>
    <row r="870" spans="1:21" x14ac:dyDescent="0.25">
      <c r="A870" t="s">
        <v>514</v>
      </c>
      <c r="B870" t="s">
        <v>404</v>
      </c>
      <c r="C870" t="s">
        <v>42</v>
      </c>
      <c r="D870" t="s">
        <v>50</v>
      </c>
      <c r="E870" t="s">
        <v>32</v>
      </c>
      <c r="F870" t="s">
        <v>17</v>
      </c>
      <c r="G870" t="s">
        <v>18</v>
      </c>
      <c r="H870">
        <v>38</v>
      </c>
      <c r="I870" s="1">
        <v>39474</v>
      </c>
      <c r="J870" s="9">
        <f>DAY(TBL_Employees[[#This Row],[Hire Date]])</f>
        <v>27</v>
      </c>
      <c r="K870" s="9">
        <f>MONTH(TBL_Employees[[#This Row],[Hire Date]])</f>
        <v>1</v>
      </c>
      <c r="L870" s="9" t="str">
        <f>_xlfn.SWITCH(TBL_Employees[[#This Row],[Month]],1,"JAN",2,"FEB",3,"MAR",4,"APR",5,"MAY",6,"JUN",7,"JUL",8,"AUG",9,"SEP",10,"OCT",11,"NOV",12,"DES")</f>
        <v>JAN</v>
      </c>
      <c r="M870" s="11">
        <f>YEAR(TBL_Employees[[#This Row],[Hire Date]])</f>
        <v>2008</v>
      </c>
      <c r="N870" s="2">
        <v>80024</v>
      </c>
      <c r="O870" s="2" t="str">
        <f>_xlfn.SWITCH(TRUE(),TBL_Employees[[#This Row],[Annual Salary]]&gt;140000,"HIGH INCOME",AND(TBL_Employees[[#This Row],[Annual Salary]]&gt;=70000,TBL_Employees[[#This Row],[Annual Salary]]&lt;=140000),"MIDDLE INCOME",TBL_Employees[[#This Row],[Annual Salary]]&lt;70000,"LOW INCOME")</f>
        <v>MIDDLE INCOME</v>
      </c>
      <c r="P870" s="3">
        <v>0</v>
      </c>
      <c r="Q870" s="13">
        <f>TBL_Employees[[#This Row],[Bonus %]]*TBL_Employees[[#This Row],[Annual Salary]]</f>
        <v>0</v>
      </c>
      <c r="R870" t="s">
        <v>19</v>
      </c>
      <c r="S870" t="s">
        <v>29</v>
      </c>
      <c r="T870" s="1" t="s">
        <v>21</v>
      </c>
      <c r="U870" s="1" t="str">
        <f>IF(TBL_Employees[[#This Row],[Exit Date]]="","Employed","Resign")</f>
        <v>Employed</v>
      </c>
    </row>
    <row r="871" spans="1:21" x14ac:dyDescent="0.25">
      <c r="A871" t="s">
        <v>560</v>
      </c>
      <c r="B871" t="s">
        <v>561</v>
      </c>
      <c r="C871" t="s">
        <v>94</v>
      </c>
      <c r="D871" t="s">
        <v>50</v>
      </c>
      <c r="E871" t="s">
        <v>36</v>
      </c>
      <c r="F871" t="s">
        <v>28</v>
      </c>
      <c r="G871" t="s">
        <v>24</v>
      </c>
      <c r="H871">
        <v>31</v>
      </c>
      <c r="I871" s="1">
        <v>42938</v>
      </c>
      <c r="J871" s="9">
        <f>DAY(TBL_Employees[[#This Row],[Hire Date]])</f>
        <v>22</v>
      </c>
      <c r="K871" s="9">
        <f>MONTH(TBL_Employees[[#This Row],[Hire Date]])</f>
        <v>7</v>
      </c>
      <c r="L871" s="9" t="str">
        <f>_xlfn.SWITCH(TBL_Employees[[#This Row],[Month]],1,"JAN",2,"FEB",3,"MAR",4,"APR",5,"MAY",6,"JUN",7,"JUL",8,"AUG",9,"SEP",10,"OCT",11,"NOV",12,"DES")</f>
        <v>JUL</v>
      </c>
      <c r="M871" s="11">
        <f>YEAR(TBL_Employees[[#This Row],[Hire Date]])</f>
        <v>2017</v>
      </c>
      <c r="N871" s="2">
        <v>55854</v>
      </c>
      <c r="O871" s="2" t="str">
        <f>_xlfn.SWITCH(TRUE(),TBL_Employees[[#This Row],[Annual Salary]]&gt;140000,"HIGH INCOME",AND(TBL_Employees[[#This Row],[Annual Salary]]&gt;=70000,TBL_Employees[[#This Row],[Annual Salary]]&lt;=140000),"MIDDLE INCOME",TBL_Employees[[#This Row],[Annual Salary]]&lt;70000,"LOW INCOME")</f>
        <v>LOW INCOME</v>
      </c>
      <c r="P871" s="3">
        <v>0</v>
      </c>
      <c r="Q871" s="13">
        <f>TBL_Employees[[#This Row],[Bonus %]]*TBL_Employees[[#This Row],[Annual Salary]]</f>
        <v>0</v>
      </c>
      <c r="R871" t="s">
        <v>19</v>
      </c>
      <c r="S871" t="s">
        <v>25</v>
      </c>
      <c r="T871" s="1" t="s">
        <v>21</v>
      </c>
      <c r="U871" s="1" t="str">
        <f>IF(TBL_Employees[[#This Row],[Exit Date]]="","Employed","Resign")</f>
        <v>Employed</v>
      </c>
    </row>
    <row r="872" spans="1:21" x14ac:dyDescent="0.25">
      <c r="A872" t="s">
        <v>564</v>
      </c>
      <c r="B872" t="s">
        <v>565</v>
      </c>
      <c r="C872" t="s">
        <v>61</v>
      </c>
      <c r="D872" t="s">
        <v>50</v>
      </c>
      <c r="E872" t="s">
        <v>36</v>
      </c>
      <c r="F872" t="s">
        <v>17</v>
      </c>
      <c r="G872" t="s">
        <v>24</v>
      </c>
      <c r="H872">
        <v>34</v>
      </c>
      <c r="I872" s="1">
        <v>42116</v>
      </c>
      <c r="J872" s="9">
        <f>DAY(TBL_Employees[[#This Row],[Hire Date]])</f>
        <v>22</v>
      </c>
      <c r="K872" s="9">
        <f>MONTH(TBL_Employees[[#This Row],[Hire Date]])</f>
        <v>4</v>
      </c>
      <c r="L872" s="9" t="str">
        <f>_xlfn.SWITCH(TBL_Employees[[#This Row],[Month]],1,"JAN",2,"FEB",3,"MAR",4,"APR",5,"MAY",6,"JUN",7,"JUL",8,"AUG",9,"SEP",10,"OCT",11,"NOV",12,"DES")</f>
        <v>APR</v>
      </c>
      <c r="M872" s="11">
        <f>YEAR(TBL_Employees[[#This Row],[Hire Date]])</f>
        <v>2015</v>
      </c>
      <c r="N872" s="2">
        <v>154941</v>
      </c>
      <c r="O872" s="2" t="str">
        <f>_xlfn.SWITCH(TRUE(),TBL_Employees[[#This Row],[Annual Salary]]&gt;140000,"HIGH INCOME",AND(TBL_Employees[[#This Row],[Annual Salary]]&gt;=70000,TBL_Employees[[#This Row],[Annual Salary]]&lt;=140000),"MIDDLE INCOME",TBL_Employees[[#This Row],[Annual Salary]]&lt;70000,"LOW INCOME")</f>
        <v>HIGH INCOME</v>
      </c>
      <c r="P872" s="3">
        <v>0.13</v>
      </c>
      <c r="Q872" s="13">
        <f>TBL_Employees[[#This Row],[Bonus %]]*TBL_Employees[[#This Row],[Annual Salary]]</f>
        <v>20142.330000000002</v>
      </c>
      <c r="R872" t="s">
        <v>19</v>
      </c>
      <c r="S872" t="s">
        <v>39</v>
      </c>
      <c r="T872" s="1" t="s">
        <v>21</v>
      </c>
      <c r="U872" s="1" t="str">
        <f>IF(TBL_Employees[[#This Row],[Exit Date]]="","Employed","Resign")</f>
        <v>Employed</v>
      </c>
    </row>
    <row r="873" spans="1:21" x14ac:dyDescent="0.25">
      <c r="A873" t="s">
        <v>570</v>
      </c>
      <c r="B873" t="s">
        <v>571</v>
      </c>
      <c r="C873" t="s">
        <v>14</v>
      </c>
      <c r="D873" t="s">
        <v>50</v>
      </c>
      <c r="E873" t="s">
        <v>36</v>
      </c>
      <c r="F873" t="s">
        <v>17</v>
      </c>
      <c r="G873" t="s">
        <v>18</v>
      </c>
      <c r="H873">
        <v>31</v>
      </c>
      <c r="I873" s="1">
        <v>44063</v>
      </c>
      <c r="J873" s="9">
        <f>DAY(TBL_Employees[[#This Row],[Hire Date]])</f>
        <v>20</v>
      </c>
      <c r="K873" s="9">
        <f>MONTH(TBL_Employees[[#This Row],[Hire Date]])</f>
        <v>8</v>
      </c>
      <c r="L873" s="9" t="str">
        <f>_xlfn.SWITCH(TBL_Employees[[#This Row],[Month]],1,"JAN",2,"FEB",3,"MAR",4,"APR",5,"MAY",6,"JUN",7,"JUL",8,"AUG",9,"SEP",10,"OCT",11,"NOV",12,"DES")</f>
        <v>AUG</v>
      </c>
      <c r="M873" s="11">
        <f>YEAR(TBL_Employees[[#This Row],[Hire Date]])</f>
        <v>2020</v>
      </c>
      <c r="N873" s="2">
        <v>219693</v>
      </c>
      <c r="O873" s="2" t="str">
        <f>_xlfn.SWITCH(TRUE(),TBL_Employees[[#This Row],[Annual Salary]]&gt;140000,"HIGH INCOME",AND(TBL_Employees[[#This Row],[Annual Salary]]&gt;=70000,TBL_Employees[[#This Row],[Annual Salary]]&lt;=140000),"MIDDLE INCOME",TBL_Employees[[#This Row],[Annual Salary]]&lt;70000,"LOW INCOME")</f>
        <v>HIGH INCOME</v>
      </c>
      <c r="P873" s="3">
        <v>0.3</v>
      </c>
      <c r="Q873" s="13">
        <f>TBL_Employees[[#This Row],[Bonus %]]*TBL_Employees[[#This Row],[Annual Salary]]</f>
        <v>65907.899999999994</v>
      </c>
      <c r="R873" t="s">
        <v>19</v>
      </c>
      <c r="S873" t="s">
        <v>25</v>
      </c>
      <c r="T873" s="1" t="s">
        <v>21</v>
      </c>
      <c r="U873" s="1" t="str">
        <f>IF(TBL_Employees[[#This Row],[Exit Date]]="","Employed","Resign")</f>
        <v>Employed</v>
      </c>
    </row>
    <row r="874" spans="1:21" x14ac:dyDescent="0.25">
      <c r="A874" t="s">
        <v>228</v>
      </c>
      <c r="B874" t="s">
        <v>588</v>
      </c>
      <c r="C874" t="s">
        <v>49</v>
      </c>
      <c r="D874" t="s">
        <v>50</v>
      </c>
      <c r="E874" t="s">
        <v>32</v>
      </c>
      <c r="F874" t="s">
        <v>17</v>
      </c>
      <c r="G874" t="s">
        <v>24</v>
      </c>
      <c r="H874">
        <v>41</v>
      </c>
      <c r="I874" s="1">
        <v>38398</v>
      </c>
      <c r="J874" s="9">
        <f>DAY(TBL_Employees[[#This Row],[Hire Date]])</f>
        <v>15</v>
      </c>
      <c r="K874" s="9">
        <f>MONTH(TBL_Employees[[#This Row],[Hire Date]])</f>
        <v>2</v>
      </c>
      <c r="L874" s="9" t="str">
        <f>_xlfn.SWITCH(TBL_Employees[[#This Row],[Month]],1,"JAN",2,"FEB",3,"MAR",4,"APR",5,"MAY",6,"JUN",7,"JUL",8,"AUG",9,"SEP",10,"OCT",11,"NOV",12,"DES")</f>
        <v>FEB</v>
      </c>
      <c r="M874" s="11">
        <f>YEAR(TBL_Employees[[#This Row],[Hire Date]])</f>
        <v>2005</v>
      </c>
      <c r="N874" s="2">
        <v>95372</v>
      </c>
      <c r="O874" s="2" t="str">
        <f>_xlfn.SWITCH(TRUE(),TBL_Employees[[#This Row],[Annual Salary]]&gt;140000,"HIGH INCOME",AND(TBL_Employees[[#This Row],[Annual Salary]]&gt;=70000,TBL_Employees[[#This Row],[Annual Salary]]&lt;=140000),"MIDDLE INCOME",TBL_Employees[[#This Row],[Annual Salary]]&lt;70000,"LOW INCOME")</f>
        <v>MIDDLE INCOME</v>
      </c>
      <c r="P874" s="3">
        <v>0</v>
      </c>
      <c r="Q874" s="13">
        <f>TBL_Employees[[#This Row],[Bonus %]]*TBL_Employees[[#This Row],[Annual Salary]]</f>
        <v>0</v>
      </c>
      <c r="R874" t="s">
        <v>33</v>
      </c>
      <c r="S874" t="s">
        <v>74</v>
      </c>
      <c r="T874" s="1" t="s">
        <v>21</v>
      </c>
      <c r="U874" s="1" t="str">
        <f>IF(TBL_Employees[[#This Row],[Exit Date]]="","Employed","Resign")</f>
        <v>Employed</v>
      </c>
    </row>
    <row r="875" spans="1:21" x14ac:dyDescent="0.25">
      <c r="A875" t="s">
        <v>236</v>
      </c>
      <c r="B875" t="s">
        <v>593</v>
      </c>
      <c r="C875" t="s">
        <v>40</v>
      </c>
      <c r="D875" t="s">
        <v>50</v>
      </c>
      <c r="E875" t="s">
        <v>16</v>
      </c>
      <c r="F875" t="s">
        <v>17</v>
      </c>
      <c r="G875" t="s">
        <v>24</v>
      </c>
      <c r="H875">
        <v>41</v>
      </c>
      <c r="I875" s="1">
        <v>43322</v>
      </c>
      <c r="J875" s="9">
        <f>DAY(TBL_Employees[[#This Row],[Hire Date]])</f>
        <v>10</v>
      </c>
      <c r="K875" s="9">
        <f>MONTH(TBL_Employees[[#This Row],[Hire Date]])</f>
        <v>8</v>
      </c>
      <c r="L875" s="9" t="str">
        <f>_xlfn.SWITCH(TBL_Employees[[#This Row],[Month]],1,"JAN",2,"FEB",3,"MAR",4,"APR",5,"MAY",6,"JUN",7,"JUL",8,"AUG",9,"SEP",10,"OCT",11,"NOV",12,"DES")</f>
        <v>AUG</v>
      </c>
      <c r="M875" s="11">
        <f>YEAR(TBL_Employees[[#This Row],[Hire Date]])</f>
        <v>2018</v>
      </c>
      <c r="N875" s="2">
        <v>171173</v>
      </c>
      <c r="O875" s="2" t="str">
        <f>_xlfn.SWITCH(TRUE(),TBL_Employees[[#This Row],[Annual Salary]]&gt;140000,"HIGH INCOME",AND(TBL_Employees[[#This Row],[Annual Salary]]&gt;=70000,TBL_Employees[[#This Row],[Annual Salary]]&lt;=140000),"MIDDLE INCOME",TBL_Employees[[#This Row],[Annual Salary]]&lt;70000,"LOW INCOME")</f>
        <v>HIGH INCOME</v>
      </c>
      <c r="P875" s="3">
        <v>0.21</v>
      </c>
      <c r="Q875" s="13">
        <f>TBL_Employees[[#This Row],[Bonus %]]*TBL_Employees[[#This Row],[Annual Salary]]</f>
        <v>35946.33</v>
      </c>
      <c r="R875" t="s">
        <v>19</v>
      </c>
      <c r="S875" t="s">
        <v>29</v>
      </c>
      <c r="T875" s="1" t="s">
        <v>21</v>
      </c>
      <c r="U875" s="1" t="str">
        <f>IF(TBL_Employees[[#This Row],[Exit Date]]="","Employed","Resign")</f>
        <v>Employed</v>
      </c>
    </row>
    <row r="876" spans="1:21" x14ac:dyDescent="0.25">
      <c r="A876" t="s">
        <v>594</v>
      </c>
      <c r="B876" t="s">
        <v>595</v>
      </c>
      <c r="C876" t="s">
        <v>14</v>
      </c>
      <c r="D876" t="s">
        <v>50</v>
      </c>
      <c r="E876" t="s">
        <v>32</v>
      </c>
      <c r="F876" t="s">
        <v>28</v>
      </c>
      <c r="G876" t="s">
        <v>51</v>
      </c>
      <c r="H876">
        <v>61</v>
      </c>
      <c r="I876" s="1">
        <v>43732</v>
      </c>
      <c r="J876" s="9">
        <f>DAY(TBL_Employees[[#This Row],[Hire Date]])</f>
        <v>24</v>
      </c>
      <c r="K876" s="9">
        <f>MONTH(TBL_Employees[[#This Row],[Hire Date]])</f>
        <v>9</v>
      </c>
      <c r="L876" s="9" t="str">
        <f>_xlfn.SWITCH(TBL_Employees[[#This Row],[Month]],1,"JAN",2,"FEB",3,"MAR",4,"APR",5,"MAY",6,"JUN",7,"JUL",8,"AUG",9,"SEP",10,"OCT",11,"NOV",12,"DES")</f>
        <v>SEP</v>
      </c>
      <c r="M876" s="11">
        <f>YEAR(TBL_Employees[[#This Row],[Hire Date]])</f>
        <v>2019</v>
      </c>
      <c r="N876" s="2">
        <v>201464</v>
      </c>
      <c r="O876" s="2" t="str">
        <f>_xlfn.SWITCH(TRUE(),TBL_Employees[[#This Row],[Annual Salary]]&gt;140000,"HIGH INCOME",AND(TBL_Employees[[#This Row],[Annual Salary]]&gt;=70000,TBL_Employees[[#This Row],[Annual Salary]]&lt;=140000),"MIDDLE INCOME",TBL_Employees[[#This Row],[Annual Salary]]&lt;70000,"LOW INCOME")</f>
        <v>HIGH INCOME</v>
      </c>
      <c r="P876" s="3">
        <v>0.37</v>
      </c>
      <c r="Q876" s="13">
        <f>TBL_Employees[[#This Row],[Bonus %]]*TBL_Employees[[#This Row],[Annual Salary]]</f>
        <v>74541.679999999993</v>
      </c>
      <c r="R876" t="s">
        <v>19</v>
      </c>
      <c r="S876" t="s">
        <v>20</v>
      </c>
      <c r="T876" s="1" t="s">
        <v>21</v>
      </c>
      <c r="U876" s="1" t="str">
        <f>IF(TBL_Employees[[#This Row],[Exit Date]]="","Employed","Resign")</f>
        <v>Employed</v>
      </c>
    </row>
    <row r="877" spans="1:21" x14ac:dyDescent="0.25">
      <c r="A877" t="s">
        <v>626</v>
      </c>
      <c r="B877" t="s">
        <v>627</v>
      </c>
      <c r="C877" t="s">
        <v>68</v>
      </c>
      <c r="D877" t="s">
        <v>50</v>
      </c>
      <c r="E877" t="s">
        <v>16</v>
      </c>
      <c r="F877" t="s">
        <v>17</v>
      </c>
      <c r="G877" t="s">
        <v>24</v>
      </c>
      <c r="H877">
        <v>30</v>
      </c>
      <c r="I877" s="1">
        <v>44241</v>
      </c>
      <c r="J877" s="9">
        <f>DAY(TBL_Employees[[#This Row],[Hire Date]])</f>
        <v>14</v>
      </c>
      <c r="K877" s="9">
        <f>MONTH(TBL_Employees[[#This Row],[Hire Date]])</f>
        <v>2</v>
      </c>
      <c r="L877" s="9" t="str">
        <f>_xlfn.SWITCH(TBL_Employees[[#This Row],[Month]],1,"JAN",2,"FEB",3,"MAR",4,"APR",5,"MAY",6,"JUN",7,"JUL",8,"AUG",9,"SEP",10,"OCT",11,"NOV",12,"DES")</f>
        <v>FEB</v>
      </c>
      <c r="M877" s="11">
        <f>YEAR(TBL_Employees[[#This Row],[Hire Date]])</f>
        <v>2021</v>
      </c>
      <c r="N877" s="2">
        <v>48340</v>
      </c>
      <c r="O877" s="2" t="str">
        <f>_xlfn.SWITCH(TRUE(),TBL_Employees[[#This Row],[Annual Salary]]&gt;140000,"HIGH INCOME",AND(TBL_Employees[[#This Row],[Annual Salary]]&gt;=70000,TBL_Employees[[#This Row],[Annual Salary]]&lt;=140000),"MIDDLE INCOME",TBL_Employees[[#This Row],[Annual Salary]]&lt;70000,"LOW INCOME")</f>
        <v>LOW INCOME</v>
      </c>
      <c r="P877" s="3">
        <v>0</v>
      </c>
      <c r="Q877" s="13">
        <f>TBL_Employees[[#This Row],[Bonus %]]*TBL_Employees[[#This Row],[Annual Salary]]</f>
        <v>0</v>
      </c>
      <c r="R877" t="s">
        <v>33</v>
      </c>
      <c r="S877" t="s">
        <v>60</v>
      </c>
      <c r="T877" s="1" t="s">
        <v>21</v>
      </c>
      <c r="U877" s="1" t="str">
        <f>IF(TBL_Employees[[#This Row],[Exit Date]]="","Employed","Resign")</f>
        <v>Employed</v>
      </c>
    </row>
    <row r="878" spans="1:21" x14ac:dyDescent="0.25">
      <c r="A878" t="s">
        <v>379</v>
      </c>
      <c r="B878" t="s">
        <v>633</v>
      </c>
      <c r="C878" t="s">
        <v>14</v>
      </c>
      <c r="D878" t="s">
        <v>50</v>
      </c>
      <c r="E878" t="s">
        <v>16</v>
      </c>
      <c r="F878" t="s">
        <v>28</v>
      </c>
      <c r="G878" t="s">
        <v>51</v>
      </c>
      <c r="H878">
        <v>39</v>
      </c>
      <c r="I878" s="1">
        <v>40778</v>
      </c>
      <c r="J878" s="9">
        <f>DAY(TBL_Employees[[#This Row],[Hire Date]])</f>
        <v>23</v>
      </c>
      <c r="K878" s="9">
        <f>MONTH(TBL_Employees[[#This Row],[Hire Date]])</f>
        <v>8</v>
      </c>
      <c r="L878" s="9" t="str">
        <f>_xlfn.SWITCH(TBL_Employees[[#This Row],[Month]],1,"JAN",2,"FEB",3,"MAR",4,"APR",5,"MAY",6,"JUN",7,"JUL",8,"AUG",9,"SEP",10,"OCT",11,"NOV",12,"DES")</f>
        <v>AUG</v>
      </c>
      <c r="M878" s="11">
        <f>YEAR(TBL_Employees[[#This Row],[Hire Date]])</f>
        <v>2011</v>
      </c>
      <c r="N878" s="2">
        <v>249506</v>
      </c>
      <c r="O878" s="2" t="str">
        <f>_xlfn.SWITCH(TRUE(),TBL_Employees[[#This Row],[Annual Salary]]&gt;140000,"HIGH INCOME",AND(TBL_Employees[[#This Row],[Annual Salary]]&gt;=70000,TBL_Employees[[#This Row],[Annual Salary]]&lt;=140000),"MIDDLE INCOME",TBL_Employees[[#This Row],[Annual Salary]]&lt;70000,"LOW INCOME")</f>
        <v>HIGH INCOME</v>
      </c>
      <c r="P878" s="3">
        <v>0.3</v>
      </c>
      <c r="Q878" s="13">
        <f>TBL_Employees[[#This Row],[Bonus %]]*TBL_Employees[[#This Row],[Annual Salary]]</f>
        <v>74851.8</v>
      </c>
      <c r="R878" t="s">
        <v>52</v>
      </c>
      <c r="S878" t="s">
        <v>66</v>
      </c>
      <c r="T878" s="1" t="s">
        <v>21</v>
      </c>
      <c r="U878" s="1" t="str">
        <f>IF(TBL_Employees[[#This Row],[Exit Date]]="","Employed","Resign")</f>
        <v>Employed</v>
      </c>
    </row>
    <row r="879" spans="1:21" x14ac:dyDescent="0.25">
      <c r="A879" t="s">
        <v>647</v>
      </c>
      <c r="B879" t="s">
        <v>648</v>
      </c>
      <c r="C879" t="s">
        <v>61</v>
      </c>
      <c r="D879" t="s">
        <v>50</v>
      </c>
      <c r="E879" t="s">
        <v>32</v>
      </c>
      <c r="F879" t="s">
        <v>17</v>
      </c>
      <c r="G879" t="s">
        <v>18</v>
      </c>
      <c r="H879">
        <v>46</v>
      </c>
      <c r="I879" s="1">
        <v>41473</v>
      </c>
      <c r="J879" s="9">
        <f>DAY(TBL_Employees[[#This Row],[Hire Date]])</f>
        <v>18</v>
      </c>
      <c r="K879" s="9">
        <f>MONTH(TBL_Employees[[#This Row],[Hire Date]])</f>
        <v>7</v>
      </c>
      <c r="L879" s="9" t="str">
        <f>_xlfn.SWITCH(TBL_Employees[[#This Row],[Month]],1,"JAN",2,"FEB",3,"MAR",4,"APR",5,"MAY",6,"JUN",7,"JUL",8,"AUG",9,"SEP",10,"OCT",11,"NOV",12,"DES")</f>
        <v>JUL</v>
      </c>
      <c r="M879" s="11">
        <f>YEAR(TBL_Employees[[#This Row],[Hire Date]])</f>
        <v>2013</v>
      </c>
      <c r="N879" s="2">
        <v>149712</v>
      </c>
      <c r="O879" s="2" t="str">
        <f>_xlfn.SWITCH(TRUE(),TBL_Employees[[#This Row],[Annual Salary]]&gt;140000,"HIGH INCOME",AND(TBL_Employees[[#This Row],[Annual Salary]]&gt;=70000,TBL_Employees[[#This Row],[Annual Salary]]&lt;=140000),"MIDDLE INCOME",TBL_Employees[[#This Row],[Annual Salary]]&lt;70000,"LOW INCOME")</f>
        <v>HIGH INCOME</v>
      </c>
      <c r="P879" s="3">
        <v>0.14000000000000001</v>
      </c>
      <c r="Q879" s="13">
        <f>TBL_Employees[[#This Row],[Bonus %]]*TBL_Employees[[#This Row],[Annual Salary]]</f>
        <v>20959.68</v>
      </c>
      <c r="R879" t="s">
        <v>19</v>
      </c>
      <c r="S879" t="s">
        <v>29</v>
      </c>
      <c r="T879" s="1" t="s">
        <v>21</v>
      </c>
      <c r="U879" s="1" t="str">
        <f>IF(TBL_Employees[[#This Row],[Exit Date]]="","Employed","Resign")</f>
        <v>Employed</v>
      </c>
    </row>
    <row r="880" spans="1:21" x14ac:dyDescent="0.25">
      <c r="A880" t="s">
        <v>654</v>
      </c>
      <c r="B880" t="s">
        <v>655</v>
      </c>
      <c r="C880" t="s">
        <v>42</v>
      </c>
      <c r="D880" t="s">
        <v>50</v>
      </c>
      <c r="E880" t="s">
        <v>44</v>
      </c>
      <c r="F880" t="s">
        <v>17</v>
      </c>
      <c r="G880" t="s">
        <v>18</v>
      </c>
      <c r="H880">
        <v>49</v>
      </c>
      <c r="I880" s="1">
        <v>35200</v>
      </c>
      <c r="J880" s="9">
        <f>DAY(TBL_Employees[[#This Row],[Hire Date]])</f>
        <v>15</v>
      </c>
      <c r="K880" s="9">
        <f>MONTH(TBL_Employees[[#This Row],[Hire Date]])</f>
        <v>5</v>
      </c>
      <c r="L880" s="9" t="str">
        <f>_xlfn.SWITCH(TBL_Employees[[#This Row],[Month]],1,"JAN",2,"FEB",3,"MAR",4,"APR",5,"MAY",6,"JUN",7,"JUL",8,"AUG",9,"SEP",10,"OCT",11,"NOV",12,"DES")</f>
        <v>MAY</v>
      </c>
      <c r="M880" s="11">
        <f>YEAR(TBL_Employees[[#This Row],[Hire Date]])</f>
        <v>1996</v>
      </c>
      <c r="N880" s="2">
        <v>86658</v>
      </c>
      <c r="O880" s="2" t="str">
        <f>_xlfn.SWITCH(TRUE(),TBL_Employees[[#This Row],[Annual Salary]]&gt;140000,"HIGH INCOME",AND(TBL_Employees[[#This Row],[Annual Salary]]&gt;=70000,TBL_Employees[[#This Row],[Annual Salary]]&lt;=140000),"MIDDLE INCOME",TBL_Employees[[#This Row],[Annual Salary]]&lt;70000,"LOW INCOME")</f>
        <v>MIDDLE INCOME</v>
      </c>
      <c r="P880" s="3">
        <v>0</v>
      </c>
      <c r="Q880" s="13">
        <f>TBL_Employees[[#This Row],[Bonus %]]*TBL_Employees[[#This Row],[Annual Salary]]</f>
        <v>0</v>
      </c>
      <c r="R880" t="s">
        <v>19</v>
      </c>
      <c r="S880" t="s">
        <v>39</v>
      </c>
      <c r="T880" s="1" t="s">
        <v>21</v>
      </c>
      <c r="U880" s="1" t="str">
        <f>IF(TBL_Employees[[#This Row],[Exit Date]]="","Employed","Resign")</f>
        <v>Employed</v>
      </c>
    </row>
    <row r="881" spans="1:21" x14ac:dyDescent="0.25">
      <c r="A881" t="s">
        <v>672</v>
      </c>
      <c r="B881" t="s">
        <v>673</v>
      </c>
      <c r="C881" t="s">
        <v>42</v>
      </c>
      <c r="D881" t="s">
        <v>50</v>
      </c>
      <c r="E881" t="s">
        <v>44</v>
      </c>
      <c r="F881" t="s">
        <v>28</v>
      </c>
      <c r="G881" t="s">
        <v>51</v>
      </c>
      <c r="H881">
        <v>61</v>
      </c>
      <c r="I881" s="1">
        <v>42858</v>
      </c>
      <c r="J881" s="9">
        <f>DAY(TBL_Employees[[#This Row],[Hire Date]])</f>
        <v>3</v>
      </c>
      <c r="K881" s="9">
        <f>MONTH(TBL_Employees[[#This Row],[Hire Date]])</f>
        <v>5</v>
      </c>
      <c r="L881" s="9" t="str">
        <f>_xlfn.SWITCH(TBL_Employees[[#This Row],[Month]],1,"JAN",2,"FEB",3,"MAR",4,"APR",5,"MAY",6,"JUN",7,"JUL",8,"AUG",9,"SEP",10,"OCT",11,"NOV",12,"DES")</f>
        <v>MAY</v>
      </c>
      <c r="M881" s="11">
        <f>YEAR(TBL_Employees[[#This Row],[Hire Date]])</f>
        <v>2017</v>
      </c>
      <c r="N881" s="2">
        <v>90855</v>
      </c>
      <c r="O881" s="2" t="str">
        <f>_xlfn.SWITCH(TRUE(),TBL_Employees[[#This Row],[Annual Salary]]&gt;140000,"HIGH INCOME",AND(TBL_Employees[[#This Row],[Annual Salary]]&gt;=70000,TBL_Employees[[#This Row],[Annual Salary]]&lt;=140000),"MIDDLE INCOME",TBL_Employees[[#This Row],[Annual Salary]]&lt;70000,"LOW INCOME")</f>
        <v>MIDDLE INCOME</v>
      </c>
      <c r="P881" s="3">
        <v>0</v>
      </c>
      <c r="Q881" s="13">
        <f>TBL_Employees[[#This Row],[Bonus %]]*TBL_Employees[[#This Row],[Annual Salary]]</f>
        <v>0</v>
      </c>
      <c r="R881" t="s">
        <v>52</v>
      </c>
      <c r="S881" t="s">
        <v>53</v>
      </c>
      <c r="T881" s="1" t="s">
        <v>21</v>
      </c>
      <c r="U881" s="1" t="str">
        <f>IF(TBL_Employees[[#This Row],[Exit Date]]="","Employed","Resign")</f>
        <v>Employed</v>
      </c>
    </row>
    <row r="882" spans="1:21" x14ac:dyDescent="0.25">
      <c r="A882" t="s">
        <v>117</v>
      </c>
      <c r="B882" t="s">
        <v>680</v>
      </c>
      <c r="C882" t="s">
        <v>49</v>
      </c>
      <c r="D882" t="s">
        <v>50</v>
      </c>
      <c r="E882" t="s">
        <v>16</v>
      </c>
      <c r="F882" t="s">
        <v>17</v>
      </c>
      <c r="G882" t="s">
        <v>18</v>
      </c>
      <c r="H882">
        <v>30</v>
      </c>
      <c r="I882" s="1">
        <v>42722</v>
      </c>
      <c r="J882" s="9">
        <f>DAY(TBL_Employees[[#This Row],[Hire Date]])</f>
        <v>18</v>
      </c>
      <c r="K882" s="9">
        <f>MONTH(TBL_Employees[[#This Row],[Hire Date]])</f>
        <v>12</v>
      </c>
      <c r="L882" s="9" t="str">
        <f>_xlfn.SWITCH(TBL_Employees[[#This Row],[Month]],1,"JAN",2,"FEB",3,"MAR",4,"APR",5,"MAY",6,"JUN",7,"JUL",8,"AUG",9,"SEP",10,"OCT",11,"NOV",12,"DES")</f>
        <v>DES</v>
      </c>
      <c r="M882" s="11">
        <f>YEAR(TBL_Employees[[#This Row],[Hire Date]])</f>
        <v>2016</v>
      </c>
      <c r="N882" s="2">
        <v>89458</v>
      </c>
      <c r="O882" s="2" t="str">
        <f>_xlfn.SWITCH(TRUE(),TBL_Employees[[#This Row],[Annual Salary]]&gt;140000,"HIGH INCOME",AND(TBL_Employees[[#This Row],[Annual Salary]]&gt;=70000,TBL_Employees[[#This Row],[Annual Salary]]&lt;=140000),"MIDDLE INCOME",TBL_Employees[[#This Row],[Annual Salary]]&lt;70000,"LOW INCOME")</f>
        <v>MIDDLE INCOME</v>
      </c>
      <c r="P882" s="3">
        <v>0</v>
      </c>
      <c r="Q882" s="13">
        <f>TBL_Employees[[#This Row],[Bonus %]]*TBL_Employees[[#This Row],[Annual Salary]]</f>
        <v>0</v>
      </c>
      <c r="R882" t="s">
        <v>19</v>
      </c>
      <c r="S882" t="s">
        <v>25</v>
      </c>
      <c r="T882" s="1" t="s">
        <v>21</v>
      </c>
      <c r="U882" s="1" t="str">
        <f>IF(TBL_Employees[[#This Row],[Exit Date]]="","Employed","Resign")</f>
        <v>Employed</v>
      </c>
    </row>
    <row r="883" spans="1:21" x14ac:dyDescent="0.25">
      <c r="A883" t="s">
        <v>187</v>
      </c>
      <c r="B883" t="s">
        <v>515</v>
      </c>
      <c r="C883" t="s">
        <v>61</v>
      </c>
      <c r="D883" t="s">
        <v>50</v>
      </c>
      <c r="E883" t="s">
        <v>16</v>
      </c>
      <c r="F883" t="s">
        <v>17</v>
      </c>
      <c r="G883" t="s">
        <v>18</v>
      </c>
      <c r="H883">
        <v>62</v>
      </c>
      <c r="I883" s="1">
        <v>36374</v>
      </c>
      <c r="J883" s="9">
        <f>DAY(TBL_Employees[[#This Row],[Hire Date]])</f>
        <v>2</v>
      </c>
      <c r="K883" s="9">
        <f>MONTH(TBL_Employees[[#This Row],[Hire Date]])</f>
        <v>8</v>
      </c>
      <c r="L883" s="9" t="str">
        <f>_xlfn.SWITCH(TBL_Employees[[#This Row],[Month]],1,"JAN",2,"FEB",3,"MAR",4,"APR",5,"MAY",6,"JUN",7,"JUL",8,"AUG",9,"SEP",10,"OCT",11,"NOV",12,"DES")</f>
        <v>AUG</v>
      </c>
      <c r="M883" s="11">
        <f>YEAR(TBL_Employees[[#This Row],[Hire Date]])</f>
        <v>1999</v>
      </c>
      <c r="N883" s="2">
        <v>137995</v>
      </c>
      <c r="O883" s="2" t="str">
        <f>_xlfn.SWITCH(TRUE(),TBL_Employees[[#This Row],[Annual Salary]]&gt;140000,"HIGH INCOME",AND(TBL_Employees[[#This Row],[Annual Salary]]&gt;=70000,TBL_Employees[[#This Row],[Annual Salary]]&lt;=140000),"MIDDLE INCOME",TBL_Employees[[#This Row],[Annual Salary]]&lt;70000,"LOW INCOME")</f>
        <v>MIDDLE INCOME</v>
      </c>
      <c r="P883" s="3">
        <v>0.14000000000000001</v>
      </c>
      <c r="Q883" s="13">
        <f>TBL_Employees[[#This Row],[Bonus %]]*TBL_Employees[[#This Row],[Annual Salary]]</f>
        <v>19319.300000000003</v>
      </c>
      <c r="R883" t="s">
        <v>19</v>
      </c>
      <c r="S883" t="s">
        <v>25</v>
      </c>
      <c r="T883" s="1" t="s">
        <v>21</v>
      </c>
      <c r="U883" s="1" t="str">
        <f>IF(TBL_Employees[[#This Row],[Exit Date]]="","Employed","Resign")</f>
        <v>Employed</v>
      </c>
    </row>
    <row r="884" spans="1:21" x14ac:dyDescent="0.25">
      <c r="A884" t="s">
        <v>714</v>
      </c>
      <c r="B884" t="s">
        <v>715</v>
      </c>
      <c r="C884" t="s">
        <v>61</v>
      </c>
      <c r="D884" t="s">
        <v>50</v>
      </c>
      <c r="E884" t="s">
        <v>44</v>
      </c>
      <c r="F884" t="s">
        <v>28</v>
      </c>
      <c r="G884" t="s">
        <v>18</v>
      </c>
      <c r="H884">
        <v>50</v>
      </c>
      <c r="I884" s="1">
        <v>37705</v>
      </c>
      <c r="J884" s="9">
        <f>DAY(TBL_Employees[[#This Row],[Hire Date]])</f>
        <v>25</v>
      </c>
      <c r="K884" s="9">
        <f>MONTH(TBL_Employees[[#This Row],[Hire Date]])</f>
        <v>3</v>
      </c>
      <c r="L884" s="9" t="str">
        <f>_xlfn.SWITCH(TBL_Employees[[#This Row],[Month]],1,"JAN",2,"FEB",3,"MAR",4,"APR",5,"MAY",6,"JUN",7,"JUL",8,"AUG",9,"SEP",10,"OCT",11,"NOV",12,"DES")</f>
        <v>MAR</v>
      </c>
      <c r="M884" s="11">
        <f>YEAR(TBL_Employees[[#This Row],[Hire Date]])</f>
        <v>2003</v>
      </c>
      <c r="N884" s="2">
        <v>123405</v>
      </c>
      <c r="O884" s="2" t="str">
        <f>_xlfn.SWITCH(TRUE(),TBL_Employees[[#This Row],[Annual Salary]]&gt;140000,"HIGH INCOME",AND(TBL_Employees[[#This Row],[Annual Salary]]&gt;=70000,TBL_Employees[[#This Row],[Annual Salary]]&lt;=140000),"MIDDLE INCOME",TBL_Employees[[#This Row],[Annual Salary]]&lt;70000,"LOW INCOME")</f>
        <v>MIDDLE INCOME</v>
      </c>
      <c r="P884" s="3">
        <v>0.13</v>
      </c>
      <c r="Q884" s="13">
        <f>TBL_Employees[[#This Row],[Bonus %]]*TBL_Employees[[#This Row],[Annual Salary]]</f>
        <v>16042.650000000001</v>
      </c>
      <c r="R884" t="s">
        <v>19</v>
      </c>
      <c r="S884" t="s">
        <v>29</v>
      </c>
      <c r="T884" s="1" t="s">
        <v>21</v>
      </c>
      <c r="U884" s="1" t="str">
        <f>IF(TBL_Employees[[#This Row],[Exit Date]]="","Employed","Resign")</f>
        <v>Employed</v>
      </c>
    </row>
    <row r="885" spans="1:21" x14ac:dyDescent="0.25">
      <c r="A885" t="s">
        <v>716</v>
      </c>
      <c r="B885" t="s">
        <v>348</v>
      </c>
      <c r="C885" t="s">
        <v>94</v>
      </c>
      <c r="D885" t="s">
        <v>50</v>
      </c>
      <c r="E885" t="s">
        <v>36</v>
      </c>
      <c r="F885" t="s">
        <v>17</v>
      </c>
      <c r="G885" t="s">
        <v>24</v>
      </c>
      <c r="H885">
        <v>46</v>
      </c>
      <c r="I885" s="1">
        <v>38066</v>
      </c>
      <c r="J885" s="9">
        <f>DAY(TBL_Employees[[#This Row],[Hire Date]])</f>
        <v>20</v>
      </c>
      <c r="K885" s="9">
        <f>MONTH(TBL_Employees[[#This Row],[Hire Date]])</f>
        <v>3</v>
      </c>
      <c r="L885" s="9" t="str">
        <f>_xlfn.SWITCH(TBL_Employees[[#This Row],[Month]],1,"JAN",2,"FEB",3,"MAR",4,"APR",5,"MAY",6,"JUN",7,"JUL",8,"AUG",9,"SEP",10,"OCT",11,"NOV",12,"DES")</f>
        <v>MAR</v>
      </c>
      <c r="M885" s="11">
        <f>YEAR(TBL_Employees[[#This Row],[Hire Date]])</f>
        <v>2004</v>
      </c>
      <c r="N885" s="2">
        <v>73004</v>
      </c>
      <c r="O885" s="2" t="str">
        <f>_xlfn.SWITCH(TRUE(),TBL_Employees[[#This Row],[Annual Salary]]&gt;140000,"HIGH INCOME",AND(TBL_Employees[[#This Row],[Annual Salary]]&gt;=70000,TBL_Employees[[#This Row],[Annual Salary]]&lt;=140000),"MIDDLE INCOME",TBL_Employees[[#This Row],[Annual Salary]]&lt;70000,"LOW INCOME")</f>
        <v>MIDDLE INCOME</v>
      </c>
      <c r="P885" s="3">
        <v>0</v>
      </c>
      <c r="Q885" s="13">
        <f>TBL_Employees[[#This Row],[Bonus %]]*TBL_Employees[[#This Row],[Annual Salary]]</f>
        <v>0</v>
      </c>
      <c r="R885" t="s">
        <v>33</v>
      </c>
      <c r="S885" t="s">
        <v>60</v>
      </c>
      <c r="T885" s="1" t="s">
        <v>21</v>
      </c>
      <c r="U885" s="1" t="str">
        <f>IF(TBL_Employees[[#This Row],[Exit Date]]="","Employed","Resign")</f>
        <v>Employed</v>
      </c>
    </row>
    <row r="886" spans="1:21" x14ac:dyDescent="0.25">
      <c r="A886" t="s">
        <v>185</v>
      </c>
      <c r="B886" t="s">
        <v>719</v>
      </c>
      <c r="C886" t="s">
        <v>40</v>
      </c>
      <c r="D886" t="s">
        <v>50</v>
      </c>
      <c r="E886" t="s">
        <v>32</v>
      </c>
      <c r="F886" t="s">
        <v>17</v>
      </c>
      <c r="G886" t="s">
        <v>51</v>
      </c>
      <c r="H886">
        <v>49</v>
      </c>
      <c r="I886" s="1">
        <v>35887</v>
      </c>
      <c r="J886" s="9">
        <f>DAY(TBL_Employees[[#This Row],[Hire Date]])</f>
        <v>2</v>
      </c>
      <c r="K886" s="9">
        <f>MONTH(TBL_Employees[[#This Row],[Hire Date]])</f>
        <v>4</v>
      </c>
      <c r="L886" s="9" t="str">
        <f>_xlfn.SWITCH(TBL_Employees[[#This Row],[Month]],1,"JAN",2,"FEB",3,"MAR",4,"APR",5,"MAY",6,"JUN",7,"JUL",8,"AUG",9,"SEP",10,"OCT",11,"NOV",12,"DES")</f>
        <v>APR</v>
      </c>
      <c r="M886" s="11">
        <f>YEAR(TBL_Employees[[#This Row],[Hire Date]])</f>
        <v>1998</v>
      </c>
      <c r="N886" s="2">
        <v>160832</v>
      </c>
      <c r="O886" s="2" t="str">
        <f>_xlfn.SWITCH(TRUE(),TBL_Employees[[#This Row],[Annual Salary]]&gt;140000,"HIGH INCOME",AND(TBL_Employees[[#This Row],[Annual Salary]]&gt;=70000,TBL_Employees[[#This Row],[Annual Salary]]&lt;=140000),"MIDDLE INCOME",TBL_Employees[[#This Row],[Annual Salary]]&lt;70000,"LOW INCOME")</f>
        <v>HIGH INCOME</v>
      </c>
      <c r="P886" s="3">
        <v>0.3</v>
      </c>
      <c r="Q886" s="13">
        <f>TBL_Employees[[#This Row],[Bonus %]]*TBL_Employees[[#This Row],[Annual Salary]]</f>
        <v>48249.599999999999</v>
      </c>
      <c r="R886" t="s">
        <v>19</v>
      </c>
      <c r="S886" t="s">
        <v>39</v>
      </c>
      <c r="T886" s="1" t="s">
        <v>21</v>
      </c>
      <c r="U886" s="1" t="str">
        <f>IF(TBL_Employees[[#This Row],[Exit Date]]="","Employed","Resign")</f>
        <v>Employed</v>
      </c>
    </row>
    <row r="887" spans="1:21" x14ac:dyDescent="0.25">
      <c r="A887" t="s">
        <v>722</v>
      </c>
      <c r="B887" t="s">
        <v>723</v>
      </c>
      <c r="C887" t="s">
        <v>62</v>
      </c>
      <c r="D887" t="s">
        <v>50</v>
      </c>
      <c r="E887" t="s">
        <v>32</v>
      </c>
      <c r="F887" t="s">
        <v>28</v>
      </c>
      <c r="G887" t="s">
        <v>24</v>
      </c>
      <c r="H887">
        <v>28</v>
      </c>
      <c r="I887" s="1">
        <v>44274</v>
      </c>
      <c r="J887" s="9">
        <f>DAY(TBL_Employees[[#This Row],[Hire Date]])</f>
        <v>19</v>
      </c>
      <c r="K887" s="9">
        <f>MONTH(TBL_Employees[[#This Row],[Hire Date]])</f>
        <v>3</v>
      </c>
      <c r="L887" s="9" t="str">
        <f>_xlfn.SWITCH(TBL_Employees[[#This Row],[Month]],1,"JAN",2,"FEB",3,"MAR",4,"APR",5,"MAY",6,"JUN",7,"JUL",8,"AUG",9,"SEP",10,"OCT",11,"NOV",12,"DES")</f>
        <v>MAR</v>
      </c>
      <c r="M887" s="11">
        <f>YEAR(TBL_Employees[[#This Row],[Hire Date]])</f>
        <v>2021</v>
      </c>
      <c r="N887" s="2">
        <v>127543</v>
      </c>
      <c r="O887" s="2" t="str">
        <f>_xlfn.SWITCH(TRUE(),TBL_Employees[[#This Row],[Annual Salary]]&gt;140000,"HIGH INCOME",AND(TBL_Employees[[#This Row],[Annual Salary]]&gt;=70000,TBL_Employees[[#This Row],[Annual Salary]]&lt;=140000),"MIDDLE INCOME",TBL_Employees[[#This Row],[Annual Salary]]&lt;70000,"LOW INCOME")</f>
        <v>MIDDLE INCOME</v>
      </c>
      <c r="P887" s="3">
        <v>0.06</v>
      </c>
      <c r="Q887" s="13">
        <f>TBL_Employees[[#This Row],[Bonus %]]*TBL_Employees[[#This Row],[Annual Salary]]</f>
        <v>7652.58</v>
      </c>
      <c r="R887" t="s">
        <v>33</v>
      </c>
      <c r="S887" t="s">
        <v>74</v>
      </c>
      <c r="T887" s="1" t="s">
        <v>21</v>
      </c>
      <c r="U887" s="1" t="str">
        <f>IF(TBL_Employees[[#This Row],[Exit Date]]="","Employed","Resign")</f>
        <v>Employed</v>
      </c>
    </row>
    <row r="888" spans="1:21" x14ac:dyDescent="0.25">
      <c r="A888" t="s">
        <v>189</v>
      </c>
      <c r="B888" t="s">
        <v>726</v>
      </c>
      <c r="C888" t="s">
        <v>14</v>
      </c>
      <c r="D888" t="s">
        <v>50</v>
      </c>
      <c r="E888" t="s">
        <v>36</v>
      </c>
      <c r="F888" t="s">
        <v>17</v>
      </c>
      <c r="G888" t="s">
        <v>24</v>
      </c>
      <c r="H888">
        <v>36</v>
      </c>
      <c r="I888" s="1">
        <v>41692</v>
      </c>
      <c r="J888" s="9">
        <f>DAY(TBL_Employees[[#This Row],[Hire Date]])</f>
        <v>22</v>
      </c>
      <c r="K888" s="9">
        <f>MONTH(TBL_Employees[[#This Row],[Hire Date]])</f>
        <v>2</v>
      </c>
      <c r="L888" s="9" t="str">
        <f>_xlfn.SWITCH(TBL_Employees[[#This Row],[Month]],1,"JAN",2,"FEB",3,"MAR",4,"APR",5,"MAY",6,"JUN",7,"JUL",8,"AUG",9,"SEP",10,"OCT",11,"NOV",12,"DES")</f>
        <v>FEB</v>
      </c>
      <c r="M888" s="11">
        <f>YEAR(TBL_Employees[[#This Row],[Hire Date]])</f>
        <v>2014</v>
      </c>
      <c r="N888" s="2">
        <v>218530</v>
      </c>
      <c r="O888" s="2" t="str">
        <f>_xlfn.SWITCH(TRUE(),TBL_Employees[[#This Row],[Annual Salary]]&gt;140000,"HIGH INCOME",AND(TBL_Employees[[#This Row],[Annual Salary]]&gt;=70000,TBL_Employees[[#This Row],[Annual Salary]]&lt;=140000),"MIDDLE INCOME",TBL_Employees[[#This Row],[Annual Salary]]&lt;70000,"LOW INCOME")</f>
        <v>HIGH INCOME</v>
      </c>
      <c r="P888" s="3">
        <v>0.3</v>
      </c>
      <c r="Q888" s="13">
        <f>TBL_Employees[[#This Row],[Bonus %]]*TBL_Employees[[#This Row],[Annual Salary]]</f>
        <v>65559</v>
      </c>
      <c r="R888" t="s">
        <v>33</v>
      </c>
      <c r="S888" t="s">
        <v>74</v>
      </c>
      <c r="T888" s="1" t="s">
        <v>21</v>
      </c>
      <c r="U888" s="1" t="str">
        <f>IF(TBL_Employees[[#This Row],[Exit Date]]="","Employed","Resign")</f>
        <v>Employed</v>
      </c>
    </row>
    <row r="889" spans="1:21" x14ac:dyDescent="0.25">
      <c r="A889" t="s">
        <v>184</v>
      </c>
      <c r="B889" t="s">
        <v>732</v>
      </c>
      <c r="C889" t="s">
        <v>68</v>
      </c>
      <c r="D889" t="s">
        <v>50</v>
      </c>
      <c r="E889" t="s">
        <v>32</v>
      </c>
      <c r="F889" t="s">
        <v>17</v>
      </c>
      <c r="G889" t="s">
        <v>51</v>
      </c>
      <c r="H889">
        <v>47</v>
      </c>
      <c r="I889" s="1">
        <v>42164</v>
      </c>
      <c r="J889" s="9">
        <f>DAY(TBL_Employees[[#This Row],[Hire Date]])</f>
        <v>9</v>
      </c>
      <c r="K889" s="9">
        <f>MONTH(TBL_Employees[[#This Row],[Hire Date]])</f>
        <v>6</v>
      </c>
      <c r="L889" s="9" t="str">
        <f>_xlfn.SWITCH(TBL_Employees[[#This Row],[Month]],1,"JAN",2,"FEB",3,"MAR",4,"APR",5,"MAY",6,"JUN",7,"JUL",8,"AUG",9,"SEP",10,"OCT",11,"NOV",12,"DES")</f>
        <v>JUN</v>
      </c>
      <c r="M889" s="11">
        <f>YEAR(TBL_Employees[[#This Row],[Hire Date]])</f>
        <v>2015</v>
      </c>
      <c r="N889" s="2">
        <v>41429</v>
      </c>
      <c r="O889" s="2" t="str">
        <f>_xlfn.SWITCH(TRUE(),TBL_Employees[[#This Row],[Annual Salary]]&gt;140000,"HIGH INCOME",AND(TBL_Employees[[#This Row],[Annual Salary]]&gt;=70000,TBL_Employees[[#This Row],[Annual Salary]]&lt;=140000),"MIDDLE INCOME",TBL_Employees[[#This Row],[Annual Salary]]&lt;70000,"LOW INCOME")</f>
        <v>LOW INCOME</v>
      </c>
      <c r="P889" s="3">
        <v>0</v>
      </c>
      <c r="Q889" s="13">
        <f>TBL_Employees[[#This Row],[Bonus %]]*TBL_Employees[[#This Row],[Annual Salary]]</f>
        <v>0</v>
      </c>
      <c r="R889" t="s">
        <v>19</v>
      </c>
      <c r="S889" t="s">
        <v>63</v>
      </c>
      <c r="T889" s="1" t="s">
        <v>21</v>
      </c>
      <c r="U889" s="1" t="str">
        <f>IF(TBL_Employees[[#This Row],[Exit Date]]="","Employed","Resign")</f>
        <v>Employed</v>
      </c>
    </row>
    <row r="890" spans="1:21" x14ac:dyDescent="0.25">
      <c r="A890" t="s">
        <v>743</v>
      </c>
      <c r="B890" t="s">
        <v>744</v>
      </c>
      <c r="C890" t="s">
        <v>42</v>
      </c>
      <c r="D890" t="s">
        <v>50</v>
      </c>
      <c r="E890" t="s">
        <v>32</v>
      </c>
      <c r="F890" t="s">
        <v>28</v>
      </c>
      <c r="G890" t="s">
        <v>47</v>
      </c>
      <c r="H890">
        <v>36</v>
      </c>
      <c r="I890" s="1">
        <v>44556</v>
      </c>
      <c r="J890" s="9">
        <f>DAY(TBL_Employees[[#This Row],[Hire Date]])</f>
        <v>26</v>
      </c>
      <c r="K890" s="9">
        <f>MONTH(TBL_Employees[[#This Row],[Hire Date]])</f>
        <v>12</v>
      </c>
      <c r="L890" s="9" t="str">
        <f>_xlfn.SWITCH(TBL_Employees[[#This Row],[Month]],1,"JAN",2,"FEB",3,"MAR",4,"APR",5,"MAY",6,"JUN",7,"JUL",8,"AUG",9,"SEP",10,"OCT",11,"NOV",12,"DES")</f>
        <v>DES</v>
      </c>
      <c r="M890" s="11">
        <f>YEAR(TBL_Employees[[#This Row],[Hire Date]])</f>
        <v>2021</v>
      </c>
      <c r="N890" s="2">
        <v>75119</v>
      </c>
      <c r="O890" s="2" t="str">
        <f>_xlfn.SWITCH(TRUE(),TBL_Employees[[#This Row],[Annual Salary]]&gt;140000,"HIGH INCOME",AND(TBL_Employees[[#This Row],[Annual Salary]]&gt;=70000,TBL_Employees[[#This Row],[Annual Salary]]&lt;=140000),"MIDDLE INCOME",TBL_Employees[[#This Row],[Annual Salary]]&lt;70000,"LOW INCOME")</f>
        <v>MIDDLE INCOME</v>
      </c>
      <c r="P890" s="3">
        <v>0</v>
      </c>
      <c r="Q890" s="13">
        <f>TBL_Employees[[#This Row],[Bonus %]]*TBL_Employees[[#This Row],[Annual Salary]]</f>
        <v>0</v>
      </c>
      <c r="R890" t="s">
        <v>19</v>
      </c>
      <c r="S890" t="s">
        <v>20</v>
      </c>
      <c r="T890" s="1" t="s">
        <v>21</v>
      </c>
      <c r="U890" s="1" t="str">
        <f>IF(TBL_Employees[[#This Row],[Exit Date]]="","Employed","Resign")</f>
        <v>Employed</v>
      </c>
    </row>
    <row r="891" spans="1:21" x14ac:dyDescent="0.25">
      <c r="A891" t="s">
        <v>746</v>
      </c>
      <c r="B891" t="s">
        <v>747</v>
      </c>
      <c r="C891" t="s">
        <v>94</v>
      </c>
      <c r="D891" t="s">
        <v>50</v>
      </c>
      <c r="E891" t="s">
        <v>44</v>
      </c>
      <c r="F891" t="s">
        <v>17</v>
      </c>
      <c r="G891" t="s">
        <v>51</v>
      </c>
      <c r="H891">
        <v>45</v>
      </c>
      <c r="I891" s="1">
        <v>41769</v>
      </c>
      <c r="J891" s="9">
        <f>DAY(TBL_Employees[[#This Row],[Hire Date]])</f>
        <v>10</v>
      </c>
      <c r="K891" s="9">
        <f>MONTH(TBL_Employees[[#This Row],[Hire Date]])</f>
        <v>5</v>
      </c>
      <c r="L891" s="9" t="str">
        <f>_xlfn.SWITCH(TBL_Employees[[#This Row],[Month]],1,"JAN",2,"FEB",3,"MAR",4,"APR",5,"MAY",6,"JUN",7,"JUL",8,"AUG",9,"SEP",10,"OCT",11,"NOV",12,"DES")</f>
        <v>MAY</v>
      </c>
      <c r="M891" s="11">
        <f>YEAR(TBL_Employees[[#This Row],[Hire Date]])</f>
        <v>2014</v>
      </c>
      <c r="N891" s="2">
        <v>65047</v>
      </c>
      <c r="O891" s="2" t="str">
        <f>_xlfn.SWITCH(TRUE(),TBL_Employees[[#This Row],[Annual Salary]]&gt;140000,"HIGH INCOME",AND(TBL_Employees[[#This Row],[Annual Salary]]&gt;=70000,TBL_Employees[[#This Row],[Annual Salary]]&lt;=140000),"MIDDLE INCOME",TBL_Employees[[#This Row],[Annual Salary]]&lt;70000,"LOW INCOME")</f>
        <v>LOW INCOME</v>
      </c>
      <c r="P891" s="3">
        <v>0</v>
      </c>
      <c r="Q891" s="13">
        <f>TBL_Employees[[#This Row],[Bonus %]]*TBL_Employees[[#This Row],[Annual Salary]]</f>
        <v>0</v>
      </c>
      <c r="R891" t="s">
        <v>52</v>
      </c>
      <c r="S891" t="s">
        <v>53</v>
      </c>
      <c r="T891" s="1" t="s">
        <v>21</v>
      </c>
      <c r="U891" s="1" t="str">
        <f>IF(TBL_Employees[[#This Row],[Exit Date]]="","Employed","Resign")</f>
        <v>Employed</v>
      </c>
    </row>
    <row r="892" spans="1:21" x14ac:dyDescent="0.25">
      <c r="A892" t="s">
        <v>748</v>
      </c>
      <c r="B892" t="s">
        <v>749</v>
      </c>
      <c r="C892" t="s">
        <v>61</v>
      </c>
      <c r="D892" t="s">
        <v>50</v>
      </c>
      <c r="E892" t="s">
        <v>36</v>
      </c>
      <c r="F892" t="s">
        <v>28</v>
      </c>
      <c r="G892" t="s">
        <v>18</v>
      </c>
      <c r="H892">
        <v>29</v>
      </c>
      <c r="I892" s="1">
        <v>42810</v>
      </c>
      <c r="J892" s="9">
        <f>DAY(TBL_Employees[[#This Row],[Hire Date]])</f>
        <v>16</v>
      </c>
      <c r="K892" s="9">
        <f>MONTH(TBL_Employees[[#This Row],[Hire Date]])</f>
        <v>3</v>
      </c>
      <c r="L892" s="9" t="str">
        <f>_xlfn.SWITCH(TBL_Employees[[#This Row],[Month]],1,"JAN",2,"FEB",3,"MAR",4,"APR",5,"MAY",6,"JUN",7,"JUL",8,"AUG",9,"SEP",10,"OCT",11,"NOV",12,"DES")</f>
        <v>MAR</v>
      </c>
      <c r="M892" s="11">
        <f>YEAR(TBL_Employees[[#This Row],[Hire Date]])</f>
        <v>2017</v>
      </c>
      <c r="N892" s="2">
        <v>151413</v>
      </c>
      <c r="O892" s="2" t="str">
        <f>_xlfn.SWITCH(TRUE(),TBL_Employees[[#This Row],[Annual Salary]]&gt;140000,"HIGH INCOME",AND(TBL_Employees[[#This Row],[Annual Salary]]&gt;=70000,TBL_Employees[[#This Row],[Annual Salary]]&lt;=140000),"MIDDLE INCOME",TBL_Employees[[#This Row],[Annual Salary]]&lt;70000,"LOW INCOME")</f>
        <v>HIGH INCOME</v>
      </c>
      <c r="P892" s="3">
        <v>0.15</v>
      </c>
      <c r="Q892" s="13">
        <f>TBL_Employees[[#This Row],[Bonus %]]*TBL_Employees[[#This Row],[Annual Salary]]</f>
        <v>22711.95</v>
      </c>
      <c r="R892" t="s">
        <v>19</v>
      </c>
      <c r="S892" t="s">
        <v>63</v>
      </c>
      <c r="T892" s="1" t="s">
        <v>21</v>
      </c>
      <c r="U892" s="1" t="str">
        <f>IF(TBL_Employees[[#This Row],[Exit Date]]="","Employed","Resign")</f>
        <v>Employed</v>
      </c>
    </row>
    <row r="893" spans="1:21" x14ac:dyDescent="0.25">
      <c r="A893" t="s">
        <v>761</v>
      </c>
      <c r="B893" t="s">
        <v>762</v>
      </c>
      <c r="C893" t="s">
        <v>49</v>
      </c>
      <c r="D893" t="s">
        <v>50</v>
      </c>
      <c r="E893" t="s">
        <v>44</v>
      </c>
      <c r="F893" t="s">
        <v>28</v>
      </c>
      <c r="G893" t="s">
        <v>51</v>
      </c>
      <c r="H893">
        <v>45</v>
      </c>
      <c r="I893" s="1">
        <v>44237</v>
      </c>
      <c r="J893" s="9">
        <f>DAY(TBL_Employees[[#This Row],[Hire Date]])</f>
        <v>10</v>
      </c>
      <c r="K893" s="9">
        <f>MONTH(TBL_Employees[[#This Row],[Hire Date]])</f>
        <v>2</v>
      </c>
      <c r="L893" s="9" t="str">
        <f>_xlfn.SWITCH(TBL_Employees[[#This Row],[Month]],1,"JAN",2,"FEB",3,"MAR",4,"APR",5,"MAY",6,"JUN",7,"JUL",8,"AUG",9,"SEP",10,"OCT",11,"NOV",12,"DES")</f>
        <v>FEB</v>
      </c>
      <c r="M893" s="11">
        <f>YEAR(TBL_Employees[[#This Row],[Hire Date]])</f>
        <v>2021</v>
      </c>
      <c r="N893" s="2">
        <v>79882</v>
      </c>
      <c r="O893" s="2" t="str">
        <f>_xlfn.SWITCH(TRUE(),TBL_Employees[[#This Row],[Annual Salary]]&gt;140000,"HIGH INCOME",AND(TBL_Employees[[#This Row],[Annual Salary]]&gt;=70000,TBL_Employees[[#This Row],[Annual Salary]]&lt;=140000),"MIDDLE INCOME",TBL_Employees[[#This Row],[Annual Salary]]&lt;70000,"LOW INCOME")</f>
        <v>MIDDLE INCOME</v>
      </c>
      <c r="P893" s="3">
        <v>0</v>
      </c>
      <c r="Q893" s="13">
        <f>TBL_Employees[[#This Row],[Bonus %]]*TBL_Employees[[#This Row],[Annual Salary]]</f>
        <v>0</v>
      </c>
      <c r="R893" t="s">
        <v>19</v>
      </c>
      <c r="S893" t="s">
        <v>39</v>
      </c>
      <c r="T893" s="1" t="s">
        <v>21</v>
      </c>
      <c r="U893" s="1" t="str">
        <f>IF(TBL_Employees[[#This Row],[Exit Date]]="","Employed","Resign")</f>
        <v>Employed</v>
      </c>
    </row>
    <row r="894" spans="1:21" x14ac:dyDescent="0.25">
      <c r="A894" t="s">
        <v>768</v>
      </c>
      <c r="B894" t="s">
        <v>769</v>
      </c>
      <c r="C894" t="s">
        <v>42</v>
      </c>
      <c r="D894" t="s">
        <v>50</v>
      </c>
      <c r="E894" t="s">
        <v>32</v>
      </c>
      <c r="F894" t="s">
        <v>17</v>
      </c>
      <c r="G894" t="s">
        <v>18</v>
      </c>
      <c r="H894">
        <v>28</v>
      </c>
      <c r="I894" s="1">
        <v>44380</v>
      </c>
      <c r="J894" s="9">
        <f>DAY(TBL_Employees[[#This Row],[Hire Date]])</f>
        <v>3</v>
      </c>
      <c r="K894" s="9">
        <f>MONTH(TBL_Employees[[#This Row],[Hire Date]])</f>
        <v>7</v>
      </c>
      <c r="L894" s="9" t="str">
        <f>_xlfn.SWITCH(TBL_Employees[[#This Row],[Month]],1,"JAN",2,"FEB",3,"MAR",4,"APR",5,"MAY",6,"JUN",7,"JUL",8,"AUG",9,"SEP",10,"OCT",11,"NOV",12,"DES")</f>
        <v>JUL</v>
      </c>
      <c r="M894" s="11">
        <f>YEAR(TBL_Employees[[#This Row],[Hire Date]])</f>
        <v>2021</v>
      </c>
      <c r="N894" s="2">
        <v>82739</v>
      </c>
      <c r="O894" s="2" t="str">
        <f>_xlfn.SWITCH(TRUE(),TBL_Employees[[#This Row],[Annual Salary]]&gt;140000,"HIGH INCOME",AND(TBL_Employees[[#This Row],[Annual Salary]]&gt;=70000,TBL_Employees[[#This Row],[Annual Salary]]&lt;=140000),"MIDDLE INCOME",TBL_Employees[[#This Row],[Annual Salary]]&lt;70000,"LOW INCOME")</f>
        <v>MIDDLE INCOME</v>
      </c>
      <c r="P894" s="3">
        <v>0</v>
      </c>
      <c r="Q894" s="13">
        <f>TBL_Employees[[#This Row],[Bonus %]]*TBL_Employees[[#This Row],[Annual Salary]]</f>
        <v>0</v>
      </c>
      <c r="R894" t="s">
        <v>19</v>
      </c>
      <c r="S894" t="s">
        <v>39</v>
      </c>
      <c r="T894" s="1" t="s">
        <v>21</v>
      </c>
      <c r="U894" s="1" t="str">
        <f>IF(TBL_Employees[[#This Row],[Exit Date]]="","Employed","Resign")</f>
        <v>Employed</v>
      </c>
    </row>
    <row r="895" spans="1:21" x14ac:dyDescent="0.25">
      <c r="A895" t="s">
        <v>772</v>
      </c>
      <c r="B895" t="s">
        <v>773</v>
      </c>
      <c r="C895" t="s">
        <v>49</v>
      </c>
      <c r="D895" t="s">
        <v>50</v>
      </c>
      <c r="E895" t="s">
        <v>32</v>
      </c>
      <c r="F895" t="s">
        <v>17</v>
      </c>
      <c r="G895" t="s">
        <v>24</v>
      </c>
      <c r="H895">
        <v>40</v>
      </c>
      <c r="I895" s="1">
        <v>40563</v>
      </c>
      <c r="J895" s="9">
        <f>DAY(TBL_Employees[[#This Row],[Hire Date]])</f>
        <v>20</v>
      </c>
      <c r="K895" s="9">
        <f>MONTH(TBL_Employees[[#This Row],[Hire Date]])</f>
        <v>1</v>
      </c>
      <c r="L895" s="9" t="str">
        <f>_xlfn.SWITCH(TBL_Employees[[#This Row],[Month]],1,"JAN",2,"FEB",3,"MAR",4,"APR",5,"MAY",6,"JUN",7,"JUL",8,"AUG",9,"SEP",10,"OCT",11,"NOV",12,"DES")</f>
        <v>JAN</v>
      </c>
      <c r="M895" s="11">
        <f>YEAR(TBL_Employees[[#This Row],[Hire Date]])</f>
        <v>2011</v>
      </c>
      <c r="N895" s="2">
        <v>96719</v>
      </c>
      <c r="O895" s="2" t="str">
        <f>_xlfn.SWITCH(TRUE(),TBL_Employees[[#This Row],[Annual Salary]]&gt;140000,"HIGH INCOME",AND(TBL_Employees[[#This Row],[Annual Salary]]&gt;=70000,TBL_Employees[[#This Row],[Annual Salary]]&lt;=140000),"MIDDLE INCOME",TBL_Employees[[#This Row],[Annual Salary]]&lt;70000,"LOW INCOME")</f>
        <v>MIDDLE INCOME</v>
      </c>
      <c r="P895" s="3">
        <v>0</v>
      </c>
      <c r="Q895" s="13">
        <f>TBL_Employees[[#This Row],[Bonus %]]*TBL_Employees[[#This Row],[Annual Salary]]</f>
        <v>0</v>
      </c>
      <c r="R895" t="s">
        <v>33</v>
      </c>
      <c r="S895" t="s">
        <v>34</v>
      </c>
      <c r="T895" s="1" t="s">
        <v>21</v>
      </c>
      <c r="U895" s="1" t="str">
        <f>IF(TBL_Employees[[#This Row],[Exit Date]]="","Employed","Resign")</f>
        <v>Employed</v>
      </c>
    </row>
    <row r="896" spans="1:21" x14ac:dyDescent="0.25">
      <c r="A896" t="s">
        <v>792</v>
      </c>
      <c r="B896" t="s">
        <v>793</v>
      </c>
      <c r="C896" t="s">
        <v>64</v>
      </c>
      <c r="D896" t="s">
        <v>50</v>
      </c>
      <c r="E896" t="s">
        <v>16</v>
      </c>
      <c r="F896" t="s">
        <v>17</v>
      </c>
      <c r="G896" t="s">
        <v>51</v>
      </c>
      <c r="H896">
        <v>48</v>
      </c>
      <c r="I896" s="1">
        <v>41773</v>
      </c>
      <c r="J896" s="9">
        <f>DAY(TBL_Employees[[#This Row],[Hire Date]])</f>
        <v>14</v>
      </c>
      <c r="K896" s="9">
        <f>MONTH(TBL_Employees[[#This Row],[Hire Date]])</f>
        <v>5</v>
      </c>
      <c r="L896" s="9" t="str">
        <f>_xlfn.SWITCH(TBL_Employees[[#This Row],[Month]],1,"JAN",2,"FEB",3,"MAR",4,"APR",5,"MAY",6,"JUN",7,"JUL",8,"AUG",9,"SEP",10,"OCT",11,"NOV",12,"DES")</f>
        <v>MAY</v>
      </c>
      <c r="M896" s="11">
        <f>YEAR(TBL_Employees[[#This Row],[Hire Date]])</f>
        <v>2014</v>
      </c>
      <c r="N896" s="2">
        <v>61216</v>
      </c>
      <c r="O896" s="2" t="str">
        <f>_xlfn.SWITCH(TRUE(),TBL_Employees[[#This Row],[Annual Salary]]&gt;140000,"HIGH INCOME",AND(TBL_Employees[[#This Row],[Annual Salary]]&gt;=70000,TBL_Employees[[#This Row],[Annual Salary]]&lt;=140000),"MIDDLE INCOME",TBL_Employees[[#This Row],[Annual Salary]]&lt;70000,"LOW INCOME")</f>
        <v>LOW INCOME</v>
      </c>
      <c r="P896" s="3">
        <v>0</v>
      </c>
      <c r="Q896" s="13">
        <f>TBL_Employees[[#This Row],[Bonus %]]*TBL_Employees[[#This Row],[Annual Salary]]</f>
        <v>0</v>
      </c>
      <c r="R896" t="s">
        <v>19</v>
      </c>
      <c r="S896" t="s">
        <v>63</v>
      </c>
      <c r="T896" s="1" t="s">
        <v>21</v>
      </c>
      <c r="U896" s="1" t="str">
        <f>IF(TBL_Employees[[#This Row],[Exit Date]]="","Employed","Resign")</f>
        <v>Employed</v>
      </c>
    </row>
    <row r="897" spans="1:21" x14ac:dyDescent="0.25">
      <c r="A897" t="s">
        <v>797</v>
      </c>
      <c r="B897" t="s">
        <v>798</v>
      </c>
      <c r="C897" t="s">
        <v>61</v>
      </c>
      <c r="D897" t="s">
        <v>50</v>
      </c>
      <c r="E897" t="s">
        <v>32</v>
      </c>
      <c r="F897" t="s">
        <v>28</v>
      </c>
      <c r="G897" t="s">
        <v>51</v>
      </c>
      <c r="H897">
        <v>55</v>
      </c>
      <c r="I897" s="1">
        <v>41594</v>
      </c>
      <c r="J897" s="9">
        <f>DAY(TBL_Employees[[#This Row],[Hire Date]])</f>
        <v>16</v>
      </c>
      <c r="K897" s="9">
        <f>MONTH(TBL_Employees[[#This Row],[Hire Date]])</f>
        <v>11</v>
      </c>
      <c r="L897" s="9" t="str">
        <f>_xlfn.SWITCH(TBL_Employees[[#This Row],[Month]],1,"JAN",2,"FEB",3,"MAR",4,"APR",5,"MAY",6,"JUN",7,"JUL",8,"AUG",9,"SEP",10,"OCT",11,"NOV",12,"DES")</f>
        <v>NOV</v>
      </c>
      <c r="M897" s="11">
        <f>YEAR(TBL_Employees[[#This Row],[Hire Date]])</f>
        <v>2013</v>
      </c>
      <c r="N897" s="2">
        <v>124129</v>
      </c>
      <c r="O897" s="2" t="str">
        <f>_xlfn.SWITCH(TRUE(),TBL_Employees[[#This Row],[Annual Salary]]&gt;140000,"HIGH INCOME",AND(TBL_Employees[[#This Row],[Annual Salary]]&gt;=70000,TBL_Employees[[#This Row],[Annual Salary]]&lt;=140000),"MIDDLE INCOME",TBL_Employees[[#This Row],[Annual Salary]]&lt;70000,"LOW INCOME")</f>
        <v>MIDDLE INCOME</v>
      </c>
      <c r="P897" s="3">
        <v>0.15</v>
      </c>
      <c r="Q897" s="13">
        <f>TBL_Employees[[#This Row],[Bonus %]]*TBL_Employees[[#This Row],[Annual Salary]]</f>
        <v>18619.349999999999</v>
      </c>
      <c r="R897" t="s">
        <v>52</v>
      </c>
      <c r="S897" t="s">
        <v>53</v>
      </c>
      <c r="T897" s="1" t="s">
        <v>21</v>
      </c>
      <c r="U897" s="1" t="str">
        <f>IF(TBL_Employees[[#This Row],[Exit Date]]="","Employed","Resign")</f>
        <v>Employed</v>
      </c>
    </row>
    <row r="898" spans="1:21" x14ac:dyDescent="0.25">
      <c r="A898" t="s">
        <v>803</v>
      </c>
      <c r="B898" t="s">
        <v>804</v>
      </c>
      <c r="C898" t="s">
        <v>62</v>
      </c>
      <c r="D898" t="s">
        <v>50</v>
      </c>
      <c r="E898" t="s">
        <v>44</v>
      </c>
      <c r="F898" t="s">
        <v>28</v>
      </c>
      <c r="G898" t="s">
        <v>18</v>
      </c>
      <c r="H898">
        <v>43</v>
      </c>
      <c r="I898" s="1">
        <v>38748</v>
      </c>
      <c r="J898" s="9">
        <f>DAY(TBL_Employees[[#This Row],[Hire Date]])</f>
        <v>31</v>
      </c>
      <c r="K898" s="9">
        <f>MONTH(TBL_Employees[[#This Row],[Hire Date]])</f>
        <v>1</v>
      </c>
      <c r="L898" s="9" t="str">
        <f>_xlfn.SWITCH(TBL_Employees[[#This Row],[Month]],1,"JAN",2,"FEB",3,"MAR",4,"APR",5,"MAY",6,"JUN",7,"JUL",8,"AUG",9,"SEP",10,"OCT",11,"NOV",12,"DES")</f>
        <v>JAN</v>
      </c>
      <c r="M898" s="11">
        <f>YEAR(TBL_Employees[[#This Row],[Hire Date]])</f>
        <v>2006</v>
      </c>
      <c r="N898" s="2">
        <v>117518</v>
      </c>
      <c r="O898" s="2" t="str">
        <f>_xlfn.SWITCH(TRUE(),TBL_Employees[[#This Row],[Annual Salary]]&gt;140000,"HIGH INCOME",AND(TBL_Employees[[#This Row],[Annual Salary]]&gt;=70000,TBL_Employees[[#This Row],[Annual Salary]]&lt;=140000),"MIDDLE INCOME",TBL_Employees[[#This Row],[Annual Salary]]&lt;70000,"LOW INCOME")</f>
        <v>MIDDLE INCOME</v>
      </c>
      <c r="P898" s="3">
        <v>7.0000000000000007E-2</v>
      </c>
      <c r="Q898" s="13">
        <f>TBL_Employees[[#This Row],[Bonus %]]*TBL_Employees[[#This Row],[Annual Salary]]</f>
        <v>8226.26</v>
      </c>
      <c r="R898" t="s">
        <v>19</v>
      </c>
      <c r="S898" t="s">
        <v>63</v>
      </c>
      <c r="T898" s="1" t="s">
        <v>21</v>
      </c>
      <c r="U898" s="1" t="str">
        <f>IF(TBL_Employees[[#This Row],[Exit Date]]="","Employed","Resign")</f>
        <v>Employed</v>
      </c>
    </row>
    <row r="899" spans="1:21" x14ac:dyDescent="0.25">
      <c r="A899" t="s">
        <v>811</v>
      </c>
      <c r="B899" t="s">
        <v>812</v>
      </c>
      <c r="C899" t="s">
        <v>40</v>
      </c>
      <c r="D899" t="s">
        <v>50</v>
      </c>
      <c r="E899" t="s">
        <v>16</v>
      </c>
      <c r="F899" t="s">
        <v>17</v>
      </c>
      <c r="G899" t="s">
        <v>24</v>
      </c>
      <c r="H899">
        <v>45</v>
      </c>
      <c r="I899" s="1">
        <v>37316</v>
      </c>
      <c r="J899" s="9">
        <f>DAY(TBL_Employees[[#This Row],[Hire Date]])</f>
        <v>1</v>
      </c>
      <c r="K899" s="9">
        <f>MONTH(TBL_Employees[[#This Row],[Hire Date]])</f>
        <v>3</v>
      </c>
      <c r="L899" s="9" t="str">
        <f>_xlfn.SWITCH(TBL_Employees[[#This Row],[Month]],1,"JAN",2,"FEB",3,"MAR",4,"APR",5,"MAY",6,"JUN",7,"JUL",8,"AUG",9,"SEP",10,"OCT",11,"NOV",12,"DES")</f>
        <v>MAR</v>
      </c>
      <c r="M899" s="11">
        <f>YEAR(TBL_Employees[[#This Row],[Hire Date]])</f>
        <v>2002</v>
      </c>
      <c r="N899" s="2">
        <v>165181</v>
      </c>
      <c r="O899" s="2" t="str">
        <f>_xlfn.SWITCH(TRUE(),TBL_Employees[[#This Row],[Annual Salary]]&gt;140000,"HIGH INCOME",AND(TBL_Employees[[#This Row],[Annual Salary]]&gt;=70000,TBL_Employees[[#This Row],[Annual Salary]]&lt;=140000),"MIDDLE INCOME",TBL_Employees[[#This Row],[Annual Salary]]&lt;70000,"LOW INCOME")</f>
        <v>HIGH INCOME</v>
      </c>
      <c r="P899" s="3">
        <v>0.16</v>
      </c>
      <c r="Q899" s="13">
        <f>TBL_Employees[[#This Row],[Bonus %]]*TBL_Employees[[#This Row],[Annual Salary]]</f>
        <v>26428.959999999999</v>
      </c>
      <c r="R899" t="s">
        <v>19</v>
      </c>
      <c r="S899" t="s">
        <v>63</v>
      </c>
      <c r="T899" s="1" t="s">
        <v>21</v>
      </c>
      <c r="U899" s="1" t="str">
        <f>IF(TBL_Employees[[#This Row],[Exit Date]]="","Employed","Resign")</f>
        <v>Employed</v>
      </c>
    </row>
    <row r="900" spans="1:21" x14ac:dyDescent="0.25">
      <c r="A900" t="s">
        <v>844</v>
      </c>
      <c r="B900" t="s">
        <v>845</v>
      </c>
      <c r="C900" t="s">
        <v>42</v>
      </c>
      <c r="D900" t="s">
        <v>50</v>
      </c>
      <c r="E900" t="s">
        <v>44</v>
      </c>
      <c r="F900" t="s">
        <v>17</v>
      </c>
      <c r="G900" t="s">
        <v>18</v>
      </c>
      <c r="H900">
        <v>26</v>
      </c>
      <c r="I900" s="1">
        <v>43752</v>
      </c>
      <c r="J900" s="9">
        <f>DAY(TBL_Employees[[#This Row],[Hire Date]])</f>
        <v>14</v>
      </c>
      <c r="K900" s="9">
        <f>MONTH(TBL_Employees[[#This Row],[Hire Date]])</f>
        <v>10</v>
      </c>
      <c r="L900" s="9" t="str">
        <f>_xlfn.SWITCH(TBL_Employees[[#This Row],[Month]],1,"JAN",2,"FEB",3,"MAR",4,"APR",5,"MAY",6,"JUN",7,"JUL",8,"AUG",9,"SEP",10,"OCT",11,"NOV",12,"DES")</f>
        <v>OCT</v>
      </c>
      <c r="M900" s="11">
        <f>YEAR(TBL_Employees[[#This Row],[Hire Date]])</f>
        <v>2019</v>
      </c>
      <c r="N900" s="2">
        <v>79356</v>
      </c>
      <c r="O900" s="2" t="str">
        <f>_xlfn.SWITCH(TRUE(),TBL_Employees[[#This Row],[Annual Salary]]&gt;140000,"HIGH INCOME",AND(TBL_Employees[[#This Row],[Annual Salary]]&gt;=70000,TBL_Employees[[#This Row],[Annual Salary]]&lt;=140000),"MIDDLE INCOME",TBL_Employees[[#This Row],[Annual Salary]]&lt;70000,"LOW INCOME")</f>
        <v>MIDDLE INCOME</v>
      </c>
      <c r="P900" s="3">
        <v>0</v>
      </c>
      <c r="Q900" s="13">
        <f>TBL_Employees[[#This Row],[Bonus %]]*TBL_Employees[[#This Row],[Annual Salary]]</f>
        <v>0</v>
      </c>
      <c r="R900" t="s">
        <v>19</v>
      </c>
      <c r="S900" t="s">
        <v>39</v>
      </c>
      <c r="T900" s="1" t="s">
        <v>21</v>
      </c>
      <c r="U900" s="1" t="str">
        <f>IF(TBL_Employees[[#This Row],[Exit Date]]="","Employed","Resign")</f>
        <v>Employed</v>
      </c>
    </row>
    <row r="901" spans="1:21" x14ac:dyDescent="0.25">
      <c r="A901" t="s">
        <v>263</v>
      </c>
      <c r="B901" t="s">
        <v>851</v>
      </c>
      <c r="C901" t="s">
        <v>14</v>
      </c>
      <c r="D901" t="s">
        <v>50</v>
      </c>
      <c r="E901" t="s">
        <v>16</v>
      </c>
      <c r="F901" t="s">
        <v>17</v>
      </c>
      <c r="G901" t="s">
        <v>51</v>
      </c>
      <c r="H901">
        <v>42</v>
      </c>
      <c r="I901" s="1">
        <v>41528</v>
      </c>
      <c r="J901" s="9">
        <f>DAY(TBL_Employees[[#This Row],[Hire Date]])</f>
        <v>11</v>
      </c>
      <c r="K901" s="9">
        <f>MONTH(TBL_Employees[[#This Row],[Hire Date]])</f>
        <v>9</v>
      </c>
      <c r="L901" s="9" t="str">
        <f>_xlfn.SWITCH(TBL_Employees[[#This Row],[Month]],1,"JAN",2,"FEB",3,"MAR",4,"APR",5,"MAY",6,"JUN",7,"JUL",8,"AUG",9,"SEP",10,"OCT",11,"NOV",12,"DES")</f>
        <v>SEP</v>
      </c>
      <c r="M901" s="11">
        <f>YEAR(TBL_Employees[[#This Row],[Hire Date]])</f>
        <v>2013</v>
      </c>
      <c r="N901" s="2">
        <v>181452</v>
      </c>
      <c r="O901" s="2" t="str">
        <f>_xlfn.SWITCH(TRUE(),TBL_Employees[[#This Row],[Annual Salary]]&gt;140000,"HIGH INCOME",AND(TBL_Employees[[#This Row],[Annual Salary]]&gt;=70000,TBL_Employees[[#This Row],[Annual Salary]]&lt;=140000),"MIDDLE INCOME",TBL_Employees[[#This Row],[Annual Salary]]&lt;70000,"LOW INCOME")</f>
        <v>HIGH INCOME</v>
      </c>
      <c r="P901" s="3">
        <v>0.3</v>
      </c>
      <c r="Q901" s="13">
        <f>TBL_Employees[[#This Row],[Bonus %]]*TBL_Employees[[#This Row],[Annual Salary]]</f>
        <v>54435.6</v>
      </c>
      <c r="R901" t="s">
        <v>19</v>
      </c>
      <c r="S901" t="s">
        <v>29</v>
      </c>
      <c r="T901" s="1" t="s">
        <v>21</v>
      </c>
      <c r="U901" s="1" t="str">
        <f>IF(TBL_Employees[[#This Row],[Exit Date]]="","Employed","Resign")</f>
        <v>Employed</v>
      </c>
    </row>
    <row r="902" spans="1:21" x14ac:dyDescent="0.25">
      <c r="A902" t="s">
        <v>863</v>
      </c>
      <c r="B902" t="s">
        <v>864</v>
      </c>
      <c r="C902" t="s">
        <v>42</v>
      </c>
      <c r="D902" t="s">
        <v>50</v>
      </c>
      <c r="E902" t="s">
        <v>32</v>
      </c>
      <c r="F902" t="s">
        <v>28</v>
      </c>
      <c r="G902" t="s">
        <v>47</v>
      </c>
      <c r="H902">
        <v>43</v>
      </c>
      <c r="I902" s="1">
        <v>38093</v>
      </c>
      <c r="J902" s="9">
        <f>DAY(TBL_Employees[[#This Row],[Hire Date]])</f>
        <v>16</v>
      </c>
      <c r="K902" s="9">
        <f>MONTH(TBL_Employees[[#This Row],[Hire Date]])</f>
        <v>4</v>
      </c>
      <c r="L902" s="9" t="str">
        <f>_xlfn.SWITCH(TBL_Employees[[#This Row],[Month]],1,"JAN",2,"FEB",3,"MAR",4,"APR",5,"MAY",6,"JUN",7,"JUL",8,"AUG",9,"SEP",10,"OCT",11,"NOV",12,"DES")</f>
        <v>APR</v>
      </c>
      <c r="M902" s="11">
        <f>YEAR(TBL_Employees[[#This Row],[Hire Date]])</f>
        <v>2004</v>
      </c>
      <c r="N902" s="2">
        <v>94246</v>
      </c>
      <c r="O902" s="2" t="str">
        <f>_xlfn.SWITCH(TRUE(),TBL_Employees[[#This Row],[Annual Salary]]&gt;140000,"HIGH INCOME",AND(TBL_Employees[[#This Row],[Annual Salary]]&gt;=70000,TBL_Employees[[#This Row],[Annual Salary]]&lt;=140000),"MIDDLE INCOME",TBL_Employees[[#This Row],[Annual Salary]]&lt;70000,"LOW INCOME")</f>
        <v>MIDDLE INCOME</v>
      </c>
      <c r="P902" s="3">
        <v>0</v>
      </c>
      <c r="Q902" s="13">
        <f>TBL_Employees[[#This Row],[Bonus %]]*TBL_Employees[[#This Row],[Annual Salary]]</f>
        <v>0</v>
      </c>
      <c r="R902" t="s">
        <v>19</v>
      </c>
      <c r="S902" t="s">
        <v>25</v>
      </c>
      <c r="T902" s="1" t="s">
        <v>21</v>
      </c>
      <c r="U902" s="1" t="str">
        <f>IF(TBL_Employees[[#This Row],[Exit Date]]="","Employed","Resign")</f>
        <v>Employed</v>
      </c>
    </row>
    <row r="903" spans="1:21" x14ac:dyDescent="0.25">
      <c r="A903" t="s">
        <v>370</v>
      </c>
      <c r="B903" t="s">
        <v>897</v>
      </c>
      <c r="C903" t="s">
        <v>94</v>
      </c>
      <c r="D903" t="s">
        <v>50</v>
      </c>
      <c r="E903" t="s">
        <v>44</v>
      </c>
      <c r="F903" t="s">
        <v>17</v>
      </c>
      <c r="G903" t="s">
        <v>24</v>
      </c>
      <c r="H903">
        <v>47</v>
      </c>
      <c r="I903" s="1">
        <v>42195</v>
      </c>
      <c r="J903" s="9">
        <f>DAY(TBL_Employees[[#This Row],[Hire Date]])</f>
        <v>10</v>
      </c>
      <c r="K903" s="9">
        <f>MONTH(TBL_Employees[[#This Row],[Hire Date]])</f>
        <v>7</v>
      </c>
      <c r="L903" s="9" t="str">
        <f>_xlfn.SWITCH(TBL_Employees[[#This Row],[Month]],1,"JAN",2,"FEB",3,"MAR",4,"APR",5,"MAY",6,"JUN",7,"JUL",8,"AUG",9,"SEP",10,"OCT",11,"NOV",12,"DES")</f>
        <v>JUL</v>
      </c>
      <c r="M903" s="11">
        <f>YEAR(TBL_Employees[[#This Row],[Hire Date]])</f>
        <v>2015</v>
      </c>
      <c r="N903" s="2">
        <v>63880</v>
      </c>
      <c r="O903" s="2" t="str">
        <f>_xlfn.SWITCH(TRUE(),TBL_Employees[[#This Row],[Annual Salary]]&gt;140000,"HIGH INCOME",AND(TBL_Employees[[#This Row],[Annual Salary]]&gt;=70000,TBL_Employees[[#This Row],[Annual Salary]]&lt;=140000),"MIDDLE INCOME",TBL_Employees[[#This Row],[Annual Salary]]&lt;70000,"LOW INCOME")</f>
        <v>LOW INCOME</v>
      </c>
      <c r="P903" s="3">
        <v>0</v>
      </c>
      <c r="Q903" s="13">
        <f>TBL_Employees[[#This Row],[Bonus %]]*TBL_Employees[[#This Row],[Annual Salary]]</f>
        <v>0</v>
      </c>
      <c r="R903" t="s">
        <v>33</v>
      </c>
      <c r="S903" t="s">
        <v>80</v>
      </c>
      <c r="T903" s="1" t="s">
        <v>21</v>
      </c>
      <c r="U903" s="1" t="str">
        <f>IF(TBL_Employees[[#This Row],[Exit Date]]="","Employed","Resign")</f>
        <v>Employed</v>
      </c>
    </row>
    <row r="904" spans="1:21" x14ac:dyDescent="0.25">
      <c r="A904" t="s">
        <v>179</v>
      </c>
      <c r="B904" t="s">
        <v>907</v>
      </c>
      <c r="C904" t="s">
        <v>68</v>
      </c>
      <c r="D904" t="s">
        <v>50</v>
      </c>
      <c r="E904" t="s">
        <v>44</v>
      </c>
      <c r="F904" t="s">
        <v>28</v>
      </c>
      <c r="G904" t="s">
        <v>24</v>
      </c>
      <c r="H904">
        <v>25</v>
      </c>
      <c r="I904" s="1">
        <v>44405</v>
      </c>
      <c r="J904" s="9">
        <f>DAY(TBL_Employees[[#This Row],[Hire Date]])</f>
        <v>28</v>
      </c>
      <c r="K904" s="9">
        <f>MONTH(TBL_Employees[[#This Row],[Hire Date]])</f>
        <v>7</v>
      </c>
      <c r="L904" s="9" t="str">
        <f>_xlfn.SWITCH(TBL_Employees[[#This Row],[Month]],1,"JAN",2,"FEB",3,"MAR",4,"APR",5,"MAY",6,"JUN",7,"JUL",8,"AUG",9,"SEP",10,"OCT",11,"NOV",12,"DES")</f>
        <v>JUL</v>
      </c>
      <c r="M904" s="11">
        <f>YEAR(TBL_Employees[[#This Row],[Hire Date]])</f>
        <v>2021</v>
      </c>
      <c r="N904" s="2">
        <v>46845</v>
      </c>
      <c r="O904" s="2" t="str">
        <f>_xlfn.SWITCH(TRUE(),TBL_Employees[[#This Row],[Annual Salary]]&gt;140000,"HIGH INCOME",AND(TBL_Employees[[#This Row],[Annual Salary]]&gt;=70000,TBL_Employees[[#This Row],[Annual Salary]]&lt;=140000),"MIDDLE INCOME",TBL_Employees[[#This Row],[Annual Salary]]&lt;70000,"LOW INCOME")</f>
        <v>LOW INCOME</v>
      </c>
      <c r="P904" s="3">
        <v>0</v>
      </c>
      <c r="Q904" s="13">
        <f>TBL_Employees[[#This Row],[Bonus %]]*TBL_Employees[[#This Row],[Annual Salary]]</f>
        <v>0</v>
      </c>
      <c r="R904" t="s">
        <v>19</v>
      </c>
      <c r="S904" t="s">
        <v>45</v>
      </c>
      <c r="T904" s="1" t="s">
        <v>21</v>
      </c>
      <c r="U904" s="1" t="str">
        <f>IF(TBL_Employees[[#This Row],[Exit Date]]="","Employed","Resign")</f>
        <v>Employed</v>
      </c>
    </row>
    <row r="905" spans="1:21" x14ac:dyDescent="0.25">
      <c r="A905" t="s">
        <v>915</v>
      </c>
      <c r="B905" t="s">
        <v>916</v>
      </c>
      <c r="C905" t="s">
        <v>61</v>
      </c>
      <c r="D905" t="s">
        <v>50</v>
      </c>
      <c r="E905" t="s">
        <v>36</v>
      </c>
      <c r="F905" t="s">
        <v>17</v>
      </c>
      <c r="G905" t="s">
        <v>18</v>
      </c>
      <c r="H905">
        <v>49</v>
      </c>
      <c r="I905" s="1">
        <v>41379</v>
      </c>
      <c r="J905" s="9">
        <f>DAY(TBL_Employees[[#This Row],[Hire Date]])</f>
        <v>15</v>
      </c>
      <c r="K905" s="9">
        <f>MONTH(TBL_Employees[[#This Row],[Hire Date]])</f>
        <v>4</v>
      </c>
      <c r="L905" s="9" t="str">
        <f>_xlfn.SWITCH(TBL_Employees[[#This Row],[Month]],1,"JAN",2,"FEB",3,"MAR",4,"APR",5,"MAY",6,"JUN",7,"JUL",8,"AUG",9,"SEP",10,"OCT",11,"NOV",12,"DES")</f>
        <v>APR</v>
      </c>
      <c r="M905" s="11">
        <f>YEAR(TBL_Employees[[#This Row],[Hire Date]])</f>
        <v>2013</v>
      </c>
      <c r="N905" s="2">
        <v>128303</v>
      </c>
      <c r="O905" s="2" t="str">
        <f>_xlfn.SWITCH(TRUE(),TBL_Employees[[#This Row],[Annual Salary]]&gt;140000,"HIGH INCOME",AND(TBL_Employees[[#This Row],[Annual Salary]]&gt;=70000,TBL_Employees[[#This Row],[Annual Salary]]&lt;=140000),"MIDDLE INCOME",TBL_Employees[[#This Row],[Annual Salary]]&lt;70000,"LOW INCOME")</f>
        <v>MIDDLE INCOME</v>
      </c>
      <c r="P905" s="3">
        <v>0.15</v>
      </c>
      <c r="Q905" s="13">
        <f>TBL_Employees[[#This Row],[Bonus %]]*TBL_Employees[[#This Row],[Annual Salary]]</f>
        <v>19245.45</v>
      </c>
      <c r="R905" t="s">
        <v>19</v>
      </c>
      <c r="S905" t="s">
        <v>39</v>
      </c>
      <c r="T905" s="1" t="s">
        <v>21</v>
      </c>
      <c r="U905" s="1" t="str">
        <f>IF(TBL_Employees[[#This Row],[Exit Date]]="","Employed","Resign")</f>
        <v>Employed</v>
      </c>
    </row>
    <row r="906" spans="1:21" x14ac:dyDescent="0.25">
      <c r="A906" t="s">
        <v>124</v>
      </c>
      <c r="B906" t="s">
        <v>919</v>
      </c>
      <c r="C906" t="s">
        <v>61</v>
      </c>
      <c r="D906" t="s">
        <v>50</v>
      </c>
      <c r="E906" t="s">
        <v>36</v>
      </c>
      <c r="F906" t="s">
        <v>28</v>
      </c>
      <c r="G906" t="s">
        <v>24</v>
      </c>
      <c r="H906">
        <v>45</v>
      </c>
      <c r="I906" s="1">
        <v>39332</v>
      </c>
      <c r="J906" s="9">
        <f>DAY(TBL_Employees[[#This Row],[Hire Date]])</f>
        <v>7</v>
      </c>
      <c r="K906" s="9">
        <f>MONTH(TBL_Employees[[#This Row],[Hire Date]])</f>
        <v>9</v>
      </c>
      <c r="L906" s="9" t="str">
        <f>_xlfn.SWITCH(TBL_Employees[[#This Row],[Month]],1,"JAN",2,"FEB",3,"MAR",4,"APR",5,"MAY",6,"JUN",7,"JUL",8,"AUG",9,"SEP",10,"OCT",11,"NOV",12,"DES")</f>
        <v>SEP</v>
      </c>
      <c r="M906" s="11">
        <f>YEAR(TBL_Employees[[#This Row],[Hire Date]])</f>
        <v>2007</v>
      </c>
      <c r="N906" s="2">
        <v>151027</v>
      </c>
      <c r="O906" s="2" t="str">
        <f>_xlfn.SWITCH(TRUE(),TBL_Employees[[#This Row],[Annual Salary]]&gt;140000,"HIGH INCOME",AND(TBL_Employees[[#This Row],[Annual Salary]]&gt;=70000,TBL_Employees[[#This Row],[Annual Salary]]&lt;=140000),"MIDDLE INCOME",TBL_Employees[[#This Row],[Annual Salary]]&lt;70000,"LOW INCOME")</f>
        <v>HIGH INCOME</v>
      </c>
      <c r="P906" s="3">
        <v>0.1</v>
      </c>
      <c r="Q906" s="13">
        <f>TBL_Employees[[#This Row],[Bonus %]]*TBL_Employees[[#This Row],[Annual Salary]]</f>
        <v>15102.7</v>
      </c>
      <c r="R906" t="s">
        <v>33</v>
      </c>
      <c r="S906" t="s">
        <v>74</v>
      </c>
      <c r="T906" s="1" t="s">
        <v>21</v>
      </c>
      <c r="U906" s="1" t="str">
        <f>IF(TBL_Employees[[#This Row],[Exit Date]]="","Employed","Resign")</f>
        <v>Employed</v>
      </c>
    </row>
    <row r="907" spans="1:21" x14ac:dyDescent="0.25">
      <c r="A907" t="s">
        <v>368</v>
      </c>
      <c r="B907" t="s">
        <v>925</v>
      </c>
      <c r="C907" t="s">
        <v>61</v>
      </c>
      <c r="D907" t="s">
        <v>50</v>
      </c>
      <c r="E907" t="s">
        <v>44</v>
      </c>
      <c r="F907" t="s">
        <v>17</v>
      </c>
      <c r="G907" t="s">
        <v>24</v>
      </c>
      <c r="H907">
        <v>30</v>
      </c>
      <c r="I907" s="1">
        <v>42168</v>
      </c>
      <c r="J907" s="9">
        <f>DAY(TBL_Employees[[#This Row],[Hire Date]])</f>
        <v>13</v>
      </c>
      <c r="K907" s="9">
        <f>MONTH(TBL_Employees[[#This Row],[Hire Date]])</f>
        <v>6</v>
      </c>
      <c r="L907" s="9" t="str">
        <f>_xlfn.SWITCH(TBL_Employees[[#This Row],[Month]],1,"JAN",2,"FEB",3,"MAR",4,"APR",5,"MAY",6,"JUN",7,"JUL",8,"AUG",9,"SEP",10,"OCT",11,"NOV",12,"DES")</f>
        <v>JUN</v>
      </c>
      <c r="M907" s="11">
        <f>YEAR(TBL_Employees[[#This Row],[Hire Date]])</f>
        <v>2015</v>
      </c>
      <c r="N907" s="2">
        <v>127972</v>
      </c>
      <c r="O907" s="2" t="str">
        <f>_xlfn.SWITCH(TRUE(),TBL_Employees[[#This Row],[Annual Salary]]&gt;140000,"HIGH INCOME",AND(TBL_Employees[[#This Row],[Annual Salary]]&gt;=70000,TBL_Employees[[#This Row],[Annual Salary]]&lt;=140000),"MIDDLE INCOME",TBL_Employees[[#This Row],[Annual Salary]]&lt;70000,"LOW INCOME")</f>
        <v>MIDDLE INCOME</v>
      </c>
      <c r="P907" s="3">
        <v>0.11</v>
      </c>
      <c r="Q907" s="13">
        <f>TBL_Employees[[#This Row],[Bonus %]]*TBL_Employees[[#This Row],[Annual Salary]]</f>
        <v>14076.92</v>
      </c>
      <c r="R907" t="s">
        <v>19</v>
      </c>
      <c r="S907" t="s">
        <v>63</v>
      </c>
      <c r="T907" s="1" t="s">
        <v>21</v>
      </c>
      <c r="U907" s="1" t="str">
        <f>IF(TBL_Employees[[#This Row],[Exit Date]]="","Employed","Resign")</f>
        <v>Employed</v>
      </c>
    </row>
    <row r="908" spans="1:21" x14ac:dyDescent="0.25">
      <c r="A908" t="s">
        <v>252</v>
      </c>
      <c r="B908" t="s">
        <v>935</v>
      </c>
      <c r="C908" t="s">
        <v>94</v>
      </c>
      <c r="D908" t="s">
        <v>50</v>
      </c>
      <c r="E908" t="s">
        <v>36</v>
      </c>
      <c r="F908" t="s">
        <v>28</v>
      </c>
      <c r="G908" t="s">
        <v>47</v>
      </c>
      <c r="H908">
        <v>47</v>
      </c>
      <c r="I908" s="1">
        <v>37550</v>
      </c>
      <c r="J908" s="9">
        <f>DAY(TBL_Employees[[#This Row],[Hire Date]])</f>
        <v>21</v>
      </c>
      <c r="K908" s="9">
        <f>MONTH(TBL_Employees[[#This Row],[Hire Date]])</f>
        <v>10</v>
      </c>
      <c r="L908" s="9" t="str">
        <f>_xlfn.SWITCH(TBL_Employees[[#This Row],[Month]],1,"JAN",2,"FEB",3,"MAR",4,"APR",5,"MAY",6,"JUN",7,"JUL",8,"AUG",9,"SEP",10,"OCT",11,"NOV",12,"DES")</f>
        <v>OCT</v>
      </c>
      <c r="M908" s="11">
        <f>YEAR(TBL_Employees[[#This Row],[Hire Date]])</f>
        <v>2002</v>
      </c>
      <c r="N908" s="2">
        <v>70122</v>
      </c>
      <c r="O908" s="2" t="str">
        <f>_xlfn.SWITCH(TRUE(),TBL_Employees[[#This Row],[Annual Salary]]&gt;140000,"HIGH INCOME",AND(TBL_Employees[[#This Row],[Annual Salary]]&gt;=70000,TBL_Employees[[#This Row],[Annual Salary]]&lt;=140000),"MIDDLE INCOME",TBL_Employees[[#This Row],[Annual Salary]]&lt;70000,"LOW INCOME")</f>
        <v>MIDDLE INCOME</v>
      </c>
      <c r="P908" s="3">
        <v>0</v>
      </c>
      <c r="Q908" s="13">
        <f>TBL_Employees[[#This Row],[Bonus %]]*TBL_Employees[[#This Row],[Annual Salary]]</f>
        <v>0</v>
      </c>
      <c r="R908" t="s">
        <v>19</v>
      </c>
      <c r="S908" t="s">
        <v>29</v>
      </c>
      <c r="T908" s="1" t="s">
        <v>21</v>
      </c>
      <c r="U908" s="1" t="str">
        <f>IF(TBL_Employees[[#This Row],[Exit Date]]="","Employed","Resign")</f>
        <v>Employed</v>
      </c>
    </row>
    <row r="909" spans="1:21" x14ac:dyDescent="0.25">
      <c r="A909" t="s">
        <v>942</v>
      </c>
      <c r="B909" t="s">
        <v>943</v>
      </c>
      <c r="C909" t="s">
        <v>40</v>
      </c>
      <c r="D909" t="s">
        <v>50</v>
      </c>
      <c r="E909" t="s">
        <v>36</v>
      </c>
      <c r="F909" t="s">
        <v>17</v>
      </c>
      <c r="G909" t="s">
        <v>51</v>
      </c>
      <c r="H909">
        <v>50</v>
      </c>
      <c r="I909" s="1">
        <v>43452</v>
      </c>
      <c r="J909" s="9">
        <f>DAY(TBL_Employees[[#This Row],[Hire Date]])</f>
        <v>18</v>
      </c>
      <c r="K909" s="9">
        <f>MONTH(TBL_Employees[[#This Row],[Hire Date]])</f>
        <v>12</v>
      </c>
      <c r="L909" s="9" t="str">
        <f>_xlfn.SWITCH(TBL_Employees[[#This Row],[Month]],1,"JAN",2,"FEB",3,"MAR",4,"APR",5,"MAY",6,"JUN",7,"JUL",8,"AUG",9,"SEP",10,"OCT",11,"NOV",12,"DES")</f>
        <v>DES</v>
      </c>
      <c r="M909" s="11">
        <f>YEAR(TBL_Employees[[#This Row],[Hire Date]])</f>
        <v>2018</v>
      </c>
      <c r="N909" s="2">
        <v>155351</v>
      </c>
      <c r="O909" s="2" t="str">
        <f>_xlfn.SWITCH(TRUE(),TBL_Employees[[#This Row],[Annual Salary]]&gt;140000,"HIGH INCOME",AND(TBL_Employees[[#This Row],[Annual Salary]]&gt;=70000,TBL_Employees[[#This Row],[Annual Salary]]&lt;=140000),"MIDDLE INCOME",TBL_Employees[[#This Row],[Annual Salary]]&lt;70000,"LOW INCOME")</f>
        <v>HIGH INCOME</v>
      </c>
      <c r="P909" s="3">
        <v>0.2</v>
      </c>
      <c r="Q909" s="13">
        <f>TBL_Employees[[#This Row],[Bonus %]]*TBL_Employees[[#This Row],[Annual Salary]]</f>
        <v>31070.2</v>
      </c>
      <c r="R909" t="s">
        <v>19</v>
      </c>
      <c r="S909" t="s">
        <v>63</v>
      </c>
      <c r="T909" s="1" t="s">
        <v>21</v>
      </c>
      <c r="U909" s="1" t="str">
        <f>IF(TBL_Employees[[#This Row],[Exit Date]]="","Employed","Resign")</f>
        <v>Employed</v>
      </c>
    </row>
    <row r="910" spans="1:21" x14ac:dyDescent="0.25">
      <c r="A910" t="s">
        <v>377</v>
      </c>
      <c r="B910" t="s">
        <v>964</v>
      </c>
      <c r="C910" t="s">
        <v>94</v>
      </c>
      <c r="D910" t="s">
        <v>50</v>
      </c>
      <c r="E910" t="s">
        <v>16</v>
      </c>
      <c r="F910" t="s">
        <v>17</v>
      </c>
      <c r="G910" t="s">
        <v>51</v>
      </c>
      <c r="H910">
        <v>29</v>
      </c>
      <c r="I910" s="1">
        <v>43239</v>
      </c>
      <c r="J910" s="9">
        <f>DAY(TBL_Employees[[#This Row],[Hire Date]])</f>
        <v>19</v>
      </c>
      <c r="K910" s="9">
        <f>MONTH(TBL_Employees[[#This Row],[Hire Date]])</f>
        <v>5</v>
      </c>
      <c r="L910" s="9" t="str">
        <f>_xlfn.SWITCH(TBL_Employees[[#This Row],[Month]],1,"JAN",2,"FEB",3,"MAR",4,"APR",5,"MAY",6,"JUN",7,"JUL",8,"AUG",9,"SEP",10,"OCT",11,"NOV",12,"DES")</f>
        <v>MAY</v>
      </c>
      <c r="M910" s="11">
        <f>YEAR(TBL_Employees[[#This Row],[Hire Date]])</f>
        <v>2018</v>
      </c>
      <c r="N910" s="2">
        <v>65334</v>
      </c>
      <c r="O910" s="2" t="str">
        <f>_xlfn.SWITCH(TRUE(),TBL_Employees[[#This Row],[Annual Salary]]&gt;140000,"HIGH INCOME",AND(TBL_Employees[[#This Row],[Annual Salary]]&gt;=70000,TBL_Employees[[#This Row],[Annual Salary]]&lt;=140000),"MIDDLE INCOME",TBL_Employees[[#This Row],[Annual Salary]]&lt;70000,"LOW INCOME")</f>
        <v>LOW INCOME</v>
      </c>
      <c r="P910" s="3">
        <v>0</v>
      </c>
      <c r="Q910" s="13">
        <f>TBL_Employees[[#This Row],[Bonus %]]*TBL_Employees[[#This Row],[Annual Salary]]</f>
        <v>0</v>
      </c>
      <c r="R910" t="s">
        <v>52</v>
      </c>
      <c r="S910" t="s">
        <v>66</v>
      </c>
      <c r="T910" s="1" t="s">
        <v>21</v>
      </c>
      <c r="U910" s="1" t="str">
        <f>IF(TBL_Employees[[#This Row],[Exit Date]]="","Employed","Resign")</f>
        <v>Employed</v>
      </c>
    </row>
    <row r="911" spans="1:21" x14ac:dyDescent="0.25">
      <c r="A911" t="s">
        <v>979</v>
      </c>
      <c r="B911" t="s">
        <v>980</v>
      </c>
      <c r="C911" t="s">
        <v>62</v>
      </c>
      <c r="D911" t="s">
        <v>50</v>
      </c>
      <c r="E911" t="s">
        <v>16</v>
      </c>
      <c r="F911" t="s">
        <v>28</v>
      </c>
      <c r="G911" t="s">
        <v>51</v>
      </c>
      <c r="H911">
        <v>36</v>
      </c>
      <c r="I911" s="1">
        <v>41116</v>
      </c>
      <c r="J911" s="9">
        <f>DAY(TBL_Employees[[#This Row],[Hire Date]])</f>
        <v>26</v>
      </c>
      <c r="K911" s="9">
        <f>MONTH(TBL_Employees[[#This Row],[Hire Date]])</f>
        <v>7</v>
      </c>
      <c r="L911" s="9" t="str">
        <f>_xlfn.SWITCH(TBL_Employees[[#This Row],[Month]],1,"JAN",2,"FEB",3,"MAR",4,"APR",5,"MAY",6,"JUN",7,"JUL",8,"AUG",9,"SEP",10,"OCT",11,"NOV",12,"DES")</f>
        <v>JUL</v>
      </c>
      <c r="M911" s="11">
        <f>YEAR(TBL_Employees[[#This Row],[Hire Date]])</f>
        <v>2012</v>
      </c>
      <c r="N911" s="2">
        <v>105891</v>
      </c>
      <c r="O911" s="2" t="str">
        <f>_xlfn.SWITCH(TRUE(),TBL_Employees[[#This Row],[Annual Salary]]&gt;140000,"HIGH INCOME",AND(TBL_Employees[[#This Row],[Annual Salary]]&gt;=70000,TBL_Employees[[#This Row],[Annual Salary]]&lt;=140000),"MIDDLE INCOME",TBL_Employees[[#This Row],[Annual Salary]]&lt;70000,"LOW INCOME")</f>
        <v>MIDDLE INCOME</v>
      </c>
      <c r="P911" s="3">
        <v>7.0000000000000007E-2</v>
      </c>
      <c r="Q911" s="13">
        <f>TBL_Employees[[#This Row],[Bonus %]]*TBL_Employees[[#This Row],[Annual Salary]]</f>
        <v>7412.3700000000008</v>
      </c>
      <c r="R911" t="s">
        <v>19</v>
      </c>
      <c r="S911" t="s">
        <v>63</v>
      </c>
      <c r="T911" s="1" t="s">
        <v>21</v>
      </c>
      <c r="U911" s="1" t="str">
        <f>IF(TBL_Employees[[#This Row],[Exit Date]]="","Employed","Resign")</f>
        <v>Employed</v>
      </c>
    </row>
    <row r="912" spans="1:21" x14ac:dyDescent="0.25">
      <c r="A912" t="s">
        <v>982</v>
      </c>
      <c r="B912" t="s">
        <v>983</v>
      </c>
      <c r="C912" t="s">
        <v>64</v>
      </c>
      <c r="D912" t="s">
        <v>50</v>
      </c>
      <c r="E912" t="s">
        <v>36</v>
      </c>
      <c r="F912" t="s">
        <v>17</v>
      </c>
      <c r="G912" t="s">
        <v>51</v>
      </c>
      <c r="H912">
        <v>56</v>
      </c>
      <c r="I912" s="1">
        <v>33770</v>
      </c>
      <c r="J912" s="9">
        <f>DAY(TBL_Employees[[#This Row],[Hire Date]])</f>
        <v>15</v>
      </c>
      <c r="K912" s="9">
        <f>MONTH(TBL_Employees[[#This Row],[Hire Date]])</f>
        <v>6</v>
      </c>
      <c r="L912" s="9" t="str">
        <f>_xlfn.SWITCH(TBL_Employees[[#This Row],[Month]],1,"JAN",2,"FEB",3,"MAR",4,"APR",5,"MAY",6,"JUN",7,"JUL",8,"AUG",9,"SEP",10,"OCT",11,"NOV",12,"DES")</f>
        <v>JUN</v>
      </c>
      <c r="M912" s="11">
        <f>YEAR(TBL_Employees[[#This Row],[Hire Date]])</f>
        <v>1992</v>
      </c>
      <c r="N912" s="2">
        <v>59591</v>
      </c>
      <c r="O912" s="2" t="str">
        <f>_xlfn.SWITCH(TRUE(),TBL_Employees[[#This Row],[Annual Salary]]&gt;140000,"HIGH INCOME",AND(TBL_Employees[[#This Row],[Annual Salary]]&gt;=70000,TBL_Employees[[#This Row],[Annual Salary]]&lt;=140000),"MIDDLE INCOME",TBL_Employees[[#This Row],[Annual Salary]]&lt;70000,"LOW INCOME")</f>
        <v>LOW INCOME</v>
      </c>
      <c r="P912" s="3">
        <v>0</v>
      </c>
      <c r="Q912" s="13">
        <f>TBL_Employees[[#This Row],[Bonus %]]*TBL_Employees[[#This Row],[Annual Salary]]</f>
        <v>0</v>
      </c>
      <c r="R912" t="s">
        <v>52</v>
      </c>
      <c r="S912" t="s">
        <v>53</v>
      </c>
      <c r="T912" s="1" t="s">
        <v>21</v>
      </c>
      <c r="U912" s="1" t="str">
        <f>IF(TBL_Employees[[#This Row],[Exit Date]]="","Employed","Resign")</f>
        <v>Employed</v>
      </c>
    </row>
    <row r="913" spans="1:21" x14ac:dyDescent="0.25">
      <c r="A913" t="s">
        <v>1003</v>
      </c>
      <c r="B913" t="s">
        <v>1004</v>
      </c>
      <c r="C913" t="s">
        <v>14</v>
      </c>
      <c r="D913" t="s">
        <v>50</v>
      </c>
      <c r="E913" t="s">
        <v>16</v>
      </c>
      <c r="F913" t="s">
        <v>28</v>
      </c>
      <c r="G913" t="s">
        <v>24</v>
      </c>
      <c r="H913">
        <v>56</v>
      </c>
      <c r="I913" s="1">
        <v>38042</v>
      </c>
      <c r="J913" s="9">
        <f>DAY(TBL_Employees[[#This Row],[Hire Date]])</f>
        <v>25</v>
      </c>
      <c r="K913" s="9">
        <f>MONTH(TBL_Employees[[#This Row],[Hire Date]])</f>
        <v>2</v>
      </c>
      <c r="L913" s="9" t="str">
        <f>_xlfn.SWITCH(TBL_Employees[[#This Row],[Month]],1,"JAN",2,"FEB",3,"MAR",4,"APR",5,"MAY",6,"JUN",7,"JUL",8,"AUG",9,"SEP",10,"OCT",11,"NOV",12,"DES")</f>
        <v>FEB</v>
      </c>
      <c r="M913" s="11">
        <f>YEAR(TBL_Employees[[#This Row],[Hire Date]])</f>
        <v>2004</v>
      </c>
      <c r="N913" s="2">
        <v>216949</v>
      </c>
      <c r="O913" s="2" t="str">
        <f>_xlfn.SWITCH(TRUE(),TBL_Employees[[#This Row],[Annual Salary]]&gt;140000,"HIGH INCOME",AND(TBL_Employees[[#This Row],[Annual Salary]]&gt;=70000,TBL_Employees[[#This Row],[Annual Salary]]&lt;=140000),"MIDDLE INCOME",TBL_Employees[[#This Row],[Annual Salary]]&lt;70000,"LOW INCOME")</f>
        <v>HIGH INCOME</v>
      </c>
      <c r="P913" s="3">
        <v>0.32</v>
      </c>
      <c r="Q913" s="13">
        <f>TBL_Employees[[#This Row],[Bonus %]]*TBL_Employees[[#This Row],[Annual Salary]]</f>
        <v>69423.680000000008</v>
      </c>
      <c r="R913" t="s">
        <v>33</v>
      </c>
      <c r="S913" t="s">
        <v>74</v>
      </c>
      <c r="T913" s="1" t="s">
        <v>21</v>
      </c>
      <c r="U913" s="1" t="str">
        <f>IF(TBL_Employees[[#This Row],[Exit Date]]="","Employed","Resign")</f>
        <v>Employed</v>
      </c>
    </row>
    <row r="914" spans="1:21" x14ac:dyDescent="0.25">
      <c r="A914" t="s">
        <v>1010</v>
      </c>
      <c r="B914" t="s">
        <v>1011</v>
      </c>
      <c r="C914" t="s">
        <v>62</v>
      </c>
      <c r="D914" t="s">
        <v>50</v>
      </c>
      <c r="E914" t="s">
        <v>44</v>
      </c>
      <c r="F914" t="s">
        <v>17</v>
      </c>
      <c r="G914" t="s">
        <v>51</v>
      </c>
      <c r="H914">
        <v>38</v>
      </c>
      <c r="I914" s="1">
        <v>42999</v>
      </c>
      <c r="J914" s="9">
        <f>DAY(TBL_Employees[[#This Row],[Hire Date]])</f>
        <v>21</v>
      </c>
      <c r="K914" s="9">
        <f>MONTH(TBL_Employees[[#This Row],[Hire Date]])</f>
        <v>9</v>
      </c>
      <c r="L914" s="9" t="str">
        <f>_xlfn.SWITCH(TBL_Employees[[#This Row],[Month]],1,"JAN",2,"FEB",3,"MAR",4,"APR",5,"MAY",6,"JUN",7,"JUL",8,"AUG",9,"SEP",10,"OCT",11,"NOV",12,"DES")</f>
        <v>SEP</v>
      </c>
      <c r="M914" s="11">
        <f>YEAR(TBL_Employees[[#This Row],[Hire Date]])</f>
        <v>2017</v>
      </c>
      <c r="N914" s="2">
        <v>119647</v>
      </c>
      <c r="O914" s="2" t="str">
        <f>_xlfn.SWITCH(TRUE(),TBL_Employees[[#This Row],[Annual Salary]]&gt;140000,"HIGH INCOME",AND(TBL_Employees[[#This Row],[Annual Salary]]&gt;=70000,TBL_Employees[[#This Row],[Annual Salary]]&lt;=140000),"MIDDLE INCOME",TBL_Employees[[#This Row],[Annual Salary]]&lt;70000,"LOW INCOME")</f>
        <v>MIDDLE INCOME</v>
      </c>
      <c r="P914" s="3">
        <v>0.09</v>
      </c>
      <c r="Q914" s="13">
        <f>TBL_Employees[[#This Row],[Bonus %]]*TBL_Employees[[#This Row],[Annual Salary]]</f>
        <v>10768.23</v>
      </c>
      <c r="R914" t="s">
        <v>52</v>
      </c>
      <c r="S914" t="s">
        <v>53</v>
      </c>
      <c r="T914" s="1" t="s">
        <v>21</v>
      </c>
      <c r="U914" s="1" t="str">
        <f>IF(TBL_Employees[[#This Row],[Exit Date]]="","Employed","Resign")</f>
        <v>Employed</v>
      </c>
    </row>
    <row r="915" spans="1:21" x14ac:dyDescent="0.25">
      <c r="A915" t="s">
        <v>1022</v>
      </c>
      <c r="B915" t="s">
        <v>1023</v>
      </c>
      <c r="C915" t="s">
        <v>62</v>
      </c>
      <c r="D915" t="s">
        <v>50</v>
      </c>
      <c r="E915" t="s">
        <v>44</v>
      </c>
      <c r="F915" t="s">
        <v>28</v>
      </c>
      <c r="G915" t="s">
        <v>24</v>
      </c>
      <c r="H915">
        <v>52</v>
      </c>
      <c r="I915" s="1">
        <v>41858</v>
      </c>
      <c r="J915" s="9">
        <f>DAY(TBL_Employees[[#This Row],[Hire Date]])</f>
        <v>7</v>
      </c>
      <c r="K915" s="9">
        <f>MONTH(TBL_Employees[[#This Row],[Hire Date]])</f>
        <v>8</v>
      </c>
      <c r="L915" s="9" t="str">
        <f>_xlfn.SWITCH(TBL_Employees[[#This Row],[Month]],1,"JAN",2,"FEB",3,"MAR",4,"APR",5,"MAY",6,"JUN",7,"JUL",8,"AUG",9,"SEP",10,"OCT",11,"NOV",12,"DES")</f>
        <v>AUG</v>
      </c>
      <c r="M915" s="11">
        <f>YEAR(TBL_Employees[[#This Row],[Hire Date]])</f>
        <v>2014</v>
      </c>
      <c r="N915" s="2">
        <v>117062</v>
      </c>
      <c r="O915" s="2" t="str">
        <f>_xlfn.SWITCH(TRUE(),TBL_Employees[[#This Row],[Annual Salary]]&gt;140000,"HIGH INCOME",AND(TBL_Employees[[#This Row],[Annual Salary]]&gt;=70000,TBL_Employees[[#This Row],[Annual Salary]]&lt;=140000),"MIDDLE INCOME",TBL_Employees[[#This Row],[Annual Salary]]&lt;70000,"LOW INCOME")</f>
        <v>MIDDLE INCOME</v>
      </c>
      <c r="P915" s="3">
        <v>7.0000000000000007E-2</v>
      </c>
      <c r="Q915" s="13">
        <f>TBL_Employees[[#This Row],[Bonus %]]*TBL_Employees[[#This Row],[Annual Salary]]</f>
        <v>8194.34</v>
      </c>
      <c r="R915" t="s">
        <v>19</v>
      </c>
      <c r="S915" t="s">
        <v>39</v>
      </c>
      <c r="T915" s="1" t="s">
        <v>21</v>
      </c>
      <c r="U915" s="1" t="str">
        <f>IF(TBL_Employees[[#This Row],[Exit Date]]="","Employed","Resign")</f>
        <v>Employed</v>
      </c>
    </row>
    <row r="916" spans="1:21" x14ac:dyDescent="0.25">
      <c r="A916" t="s">
        <v>1066</v>
      </c>
      <c r="B916" t="s">
        <v>1067</v>
      </c>
      <c r="C916" t="s">
        <v>94</v>
      </c>
      <c r="D916" t="s">
        <v>50</v>
      </c>
      <c r="E916" t="s">
        <v>36</v>
      </c>
      <c r="F916" t="s">
        <v>17</v>
      </c>
      <c r="G916" t="s">
        <v>18</v>
      </c>
      <c r="H916">
        <v>26</v>
      </c>
      <c r="I916" s="1">
        <v>44521</v>
      </c>
      <c r="J916" s="9">
        <f>DAY(TBL_Employees[[#This Row],[Hire Date]])</f>
        <v>21</v>
      </c>
      <c r="K916" s="9">
        <f>MONTH(TBL_Employees[[#This Row],[Hire Date]])</f>
        <v>11</v>
      </c>
      <c r="L916" s="9" t="str">
        <f>_xlfn.SWITCH(TBL_Employees[[#This Row],[Month]],1,"JAN",2,"FEB",3,"MAR",4,"APR",5,"MAY",6,"JUN",7,"JUL",8,"AUG",9,"SEP",10,"OCT",11,"NOV",12,"DES")</f>
        <v>NOV</v>
      </c>
      <c r="M916" s="11">
        <f>YEAR(TBL_Employees[[#This Row],[Hire Date]])</f>
        <v>2021</v>
      </c>
      <c r="N916" s="2">
        <v>63137</v>
      </c>
      <c r="O916" s="2" t="str">
        <f>_xlfn.SWITCH(TRUE(),TBL_Employees[[#This Row],[Annual Salary]]&gt;140000,"HIGH INCOME",AND(TBL_Employees[[#This Row],[Annual Salary]]&gt;=70000,TBL_Employees[[#This Row],[Annual Salary]]&lt;=140000),"MIDDLE INCOME",TBL_Employees[[#This Row],[Annual Salary]]&lt;70000,"LOW INCOME")</f>
        <v>LOW INCOME</v>
      </c>
      <c r="P916" s="3">
        <v>0</v>
      </c>
      <c r="Q916" s="13">
        <f>TBL_Employees[[#This Row],[Bonus %]]*TBL_Employees[[#This Row],[Annual Salary]]</f>
        <v>0</v>
      </c>
      <c r="R916" t="s">
        <v>19</v>
      </c>
      <c r="S916" t="s">
        <v>20</v>
      </c>
      <c r="T916" s="1" t="s">
        <v>21</v>
      </c>
      <c r="U916" s="1" t="str">
        <f>IF(TBL_Employees[[#This Row],[Exit Date]]="","Employed","Resign")</f>
        <v>Employed</v>
      </c>
    </row>
    <row r="917" spans="1:21" x14ac:dyDescent="0.25">
      <c r="A917" t="s">
        <v>113</v>
      </c>
      <c r="B917" t="s">
        <v>1076</v>
      </c>
      <c r="C917" t="s">
        <v>42</v>
      </c>
      <c r="D917" t="s">
        <v>50</v>
      </c>
      <c r="E917" t="s">
        <v>16</v>
      </c>
      <c r="F917" t="s">
        <v>28</v>
      </c>
      <c r="G917" t="s">
        <v>24</v>
      </c>
      <c r="H917">
        <v>52</v>
      </c>
      <c r="I917" s="1">
        <v>34383</v>
      </c>
      <c r="J917" s="9">
        <f>DAY(TBL_Employees[[#This Row],[Hire Date]])</f>
        <v>18</v>
      </c>
      <c r="K917" s="9">
        <f>MONTH(TBL_Employees[[#This Row],[Hire Date]])</f>
        <v>2</v>
      </c>
      <c r="L917" s="9" t="str">
        <f>_xlfn.SWITCH(TBL_Employees[[#This Row],[Month]],1,"JAN",2,"FEB",3,"MAR",4,"APR",5,"MAY",6,"JUN",7,"JUL",8,"AUG",9,"SEP",10,"OCT",11,"NOV",12,"DES")</f>
        <v>FEB</v>
      </c>
      <c r="M917" s="11">
        <f>YEAR(TBL_Employees[[#This Row],[Hire Date]])</f>
        <v>1994</v>
      </c>
      <c r="N917" s="2">
        <v>99624</v>
      </c>
      <c r="O917" s="2" t="str">
        <f>_xlfn.SWITCH(TRUE(),TBL_Employees[[#This Row],[Annual Salary]]&gt;140000,"HIGH INCOME",AND(TBL_Employees[[#This Row],[Annual Salary]]&gt;=70000,TBL_Employees[[#This Row],[Annual Salary]]&lt;=140000),"MIDDLE INCOME",TBL_Employees[[#This Row],[Annual Salary]]&lt;70000,"LOW INCOME")</f>
        <v>MIDDLE INCOME</v>
      </c>
      <c r="P917" s="3">
        <v>0</v>
      </c>
      <c r="Q917" s="13">
        <f>TBL_Employees[[#This Row],[Bonus %]]*TBL_Employees[[#This Row],[Annual Salary]]</f>
        <v>0</v>
      </c>
      <c r="R917" t="s">
        <v>19</v>
      </c>
      <c r="S917" t="s">
        <v>63</v>
      </c>
      <c r="T917" s="1" t="s">
        <v>21</v>
      </c>
      <c r="U917" s="1" t="str">
        <f>IF(TBL_Employees[[#This Row],[Exit Date]]="","Employed","Resign")</f>
        <v>Employed</v>
      </c>
    </row>
    <row r="918" spans="1:21" x14ac:dyDescent="0.25">
      <c r="A918" t="s">
        <v>1077</v>
      </c>
      <c r="B918" t="s">
        <v>1078</v>
      </c>
      <c r="C918" t="s">
        <v>62</v>
      </c>
      <c r="D918" t="s">
        <v>50</v>
      </c>
      <c r="E918" t="s">
        <v>44</v>
      </c>
      <c r="F918" t="s">
        <v>17</v>
      </c>
      <c r="G918" t="s">
        <v>24</v>
      </c>
      <c r="H918">
        <v>55</v>
      </c>
      <c r="I918" s="1">
        <v>41202</v>
      </c>
      <c r="J918" s="9">
        <f>DAY(TBL_Employees[[#This Row],[Hire Date]])</f>
        <v>20</v>
      </c>
      <c r="K918" s="9">
        <f>MONTH(TBL_Employees[[#This Row],[Hire Date]])</f>
        <v>10</v>
      </c>
      <c r="L918" s="9" t="str">
        <f>_xlfn.SWITCH(TBL_Employees[[#This Row],[Month]],1,"JAN",2,"FEB",3,"MAR",4,"APR",5,"MAY",6,"JUN",7,"JUL",8,"AUG",9,"SEP",10,"OCT",11,"NOV",12,"DES")</f>
        <v>OCT</v>
      </c>
      <c r="M918" s="11">
        <f>YEAR(TBL_Employees[[#This Row],[Hire Date]])</f>
        <v>2012</v>
      </c>
      <c r="N918" s="2">
        <v>108686</v>
      </c>
      <c r="O918" s="2" t="str">
        <f>_xlfn.SWITCH(TRUE(),TBL_Employees[[#This Row],[Annual Salary]]&gt;140000,"HIGH INCOME",AND(TBL_Employees[[#This Row],[Annual Salary]]&gt;=70000,TBL_Employees[[#This Row],[Annual Salary]]&lt;=140000),"MIDDLE INCOME",TBL_Employees[[#This Row],[Annual Salary]]&lt;70000,"LOW INCOME")</f>
        <v>MIDDLE INCOME</v>
      </c>
      <c r="P918" s="3">
        <v>0.06</v>
      </c>
      <c r="Q918" s="13">
        <f>TBL_Employees[[#This Row],[Bonus %]]*TBL_Employees[[#This Row],[Annual Salary]]</f>
        <v>6521.16</v>
      </c>
      <c r="R918" t="s">
        <v>19</v>
      </c>
      <c r="S918" t="s">
        <v>29</v>
      </c>
      <c r="T918" s="1" t="s">
        <v>21</v>
      </c>
      <c r="U918" s="1" t="str">
        <f>IF(TBL_Employees[[#This Row],[Exit Date]]="","Employed","Resign")</f>
        <v>Employed</v>
      </c>
    </row>
    <row r="919" spans="1:21" x14ac:dyDescent="0.25">
      <c r="A919" t="s">
        <v>1082</v>
      </c>
      <c r="B919" t="s">
        <v>1083</v>
      </c>
      <c r="C919" t="s">
        <v>40</v>
      </c>
      <c r="D919" t="s">
        <v>50</v>
      </c>
      <c r="E919" t="s">
        <v>44</v>
      </c>
      <c r="F919" t="s">
        <v>17</v>
      </c>
      <c r="G919" t="s">
        <v>18</v>
      </c>
      <c r="H919">
        <v>63</v>
      </c>
      <c r="I919" s="1">
        <v>43996</v>
      </c>
      <c r="J919" s="9">
        <f>DAY(TBL_Employees[[#This Row],[Hire Date]])</f>
        <v>14</v>
      </c>
      <c r="K919" s="9">
        <f>MONTH(TBL_Employees[[#This Row],[Hire Date]])</f>
        <v>6</v>
      </c>
      <c r="L919" s="9" t="str">
        <f>_xlfn.SWITCH(TBL_Employees[[#This Row],[Month]],1,"JAN",2,"FEB",3,"MAR",4,"APR",5,"MAY",6,"JUN",7,"JUL",8,"AUG",9,"SEP",10,"OCT",11,"NOV",12,"DES")</f>
        <v>JUN</v>
      </c>
      <c r="M919" s="11">
        <f>YEAR(TBL_Employees[[#This Row],[Hire Date]])</f>
        <v>2020</v>
      </c>
      <c r="N919" s="2">
        <v>181216</v>
      </c>
      <c r="O919" s="2" t="str">
        <f>_xlfn.SWITCH(TRUE(),TBL_Employees[[#This Row],[Annual Salary]]&gt;140000,"HIGH INCOME",AND(TBL_Employees[[#This Row],[Annual Salary]]&gt;=70000,TBL_Employees[[#This Row],[Annual Salary]]&lt;=140000),"MIDDLE INCOME",TBL_Employees[[#This Row],[Annual Salary]]&lt;70000,"LOW INCOME")</f>
        <v>HIGH INCOME</v>
      </c>
      <c r="P919" s="3">
        <v>0.27</v>
      </c>
      <c r="Q919" s="13">
        <f>TBL_Employees[[#This Row],[Bonus %]]*TBL_Employees[[#This Row],[Annual Salary]]</f>
        <v>48928.32</v>
      </c>
      <c r="R919" t="s">
        <v>19</v>
      </c>
      <c r="S919" t="s">
        <v>29</v>
      </c>
      <c r="T919" s="1" t="s">
        <v>21</v>
      </c>
      <c r="U919" s="1" t="str">
        <f>IF(TBL_Employees[[#This Row],[Exit Date]]="","Employed","Resign")</f>
        <v>Employed</v>
      </c>
    </row>
    <row r="920" spans="1:21" x14ac:dyDescent="0.25">
      <c r="A920" t="s">
        <v>1087</v>
      </c>
      <c r="B920" t="s">
        <v>1088</v>
      </c>
      <c r="C920" t="s">
        <v>40</v>
      </c>
      <c r="D920" t="s">
        <v>50</v>
      </c>
      <c r="E920" t="s">
        <v>36</v>
      </c>
      <c r="F920" t="s">
        <v>17</v>
      </c>
      <c r="G920" t="s">
        <v>18</v>
      </c>
      <c r="H920">
        <v>55</v>
      </c>
      <c r="I920" s="1">
        <v>35001</v>
      </c>
      <c r="J920" s="9">
        <f>DAY(TBL_Employees[[#This Row],[Hire Date]])</f>
        <v>29</v>
      </c>
      <c r="K920" s="9">
        <f>MONTH(TBL_Employees[[#This Row],[Hire Date]])</f>
        <v>10</v>
      </c>
      <c r="L920" s="9" t="str">
        <f>_xlfn.SWITCH(TBL_Employees[[#This Row],[Month]],1,"JAN",2,"FEB",3,"MAR",4,"APR",5,"MAY",6,"JUN",7,"JUL",8,"AUG",9,"SEP",10,"OCT",11,"NOV",12,"DES")</f>
        <v>OCT</v>
      </c>
      <c r="M920" s="11">
        <f>YEAR(TBL_Employees[[#This Row],[Hire Date]])</f>
        <v>1995</v>
      </c>
      <c r="N920" s="2">
        <v>153271</v>
      </c>
      <c r="O920" s="2" t="str">
        <f>_xlfn.SWITCH(TRUE(),TBL_Employees[[#This Row],[Annual Salary]]&gt;140000,"HIGH INCOME",AND(TBL_Employees[[#This Row],[Annual Salary]]&gt;=70000,TBL_Employees[[#This Row],[Annual Salary]]&lt;=140000),"MIDDLE INCOME",TBL_Employees[[#This Row],[Annual Salary]]&lt;70000,"LOW INCOME")</f>
        <v>HIGH INCOME</v>
      </c>
      <c r="P920" s="3">
        <v>0.15</v>
      </c>
      <c r="Q920" s="13">
        <f>TBL_Employees[[#This Row],[Bonus %]]*TBL_Employees[[#This Row],[Annual Salary]]</f>
        <v>22990.649999999998</v>
      </c>
      <c r="R920" t="s">
        <v>19</v>
      </c>
      <c r="S920" t="s">
        <v>25</v>
      </c>
      <c r="T920" s="1" t="s">
        <v>21</v>
      </c>
      <c r="U920" s="1" t="str">
        <f>IF(TBL_Employees[[#This Row],[Exit Date]]="","Employed","Resign")</f>
        <v>Employed</v>
      </c>
    </row>
    <row r="921" spans="1:21" x14ac:dyDescent="0.25">
      <c r="A921" t="s">
        <v>1098</v>
      </c>
      <c r="B921" t="s">
        <v>1099</v>
      </c>
      <c r="C921" t="s">
        <v>68</v>
      </c>
      <c r="D921" t="s">
        <v>50</v>
      </c>
      <c r="E921" t="s">
        <v>32</v>
      </c>
      <c r="F921" t="s">
        <v>28</v>
      </c>
      <c r="G921" t="s">
        <v>18</v>
      </c>
      <c r="H921">
        <v>47</v>
      </c>
      <c r="I921" s="1">
        <v>41333</v>
      </c>
      <c r="J921" s="9">
        <f>DAY(TBL_Employees[[#This Row],[Hire Date]])</f>
        <v>28</v>
      </c>
      <c r="K921" s="9">
        <f>MONTH(TBL_Employees[[#This Row],[Hire Date]])</f>
        <v>2</v>
      </c>
      <c r="L921" s="9" t="str">
        <f>_xlfn.SWITCH(TBL_Employees[[#This Row],[Month]],1,"JAN",2,"FEB",3,"MAR",4,"APR",5,"MAY",6,"JUN",7,"JUL",8,"AUG",9,"SEP",10,"OCT",11,"NOV",12,"DES")</f>
        <v>FEB</v>
      </c>
      <c r="M921" s="11">
        <f>YEAR(TBL_Employees[[#This Row],[Hire Date]])</f>
        <v>2013</v>
      </c>
      <c r="N921" s="2">
        <v>54635</v>
      </c>
      <c r="O921" s="2" t="str">
        <f>_xlfn.SWITCH(TRUE(),TBL_Employees[[#This Row],[Annual Salary]]&gt;140000,"HIGH INCOME",AND(TBL_Employees[[#This Row],[Annual Salary]]&gt;=70000,TBL_Employees[[#This Row],[Annual Salary]]&lt;=140000),"MIDDLE INCOME",TBL_Employees[[#This Row],[Annual Salary]]&lt;70000,"LOW INCOME")</f>
        <v>LOW INCOME</v>
      </c>
      <c r="P921" s="3">
        <v>0</v>
      </c>
      <c r="Q921" s="13">
        <f>TBL_Employees[[#This Row],[Bonus %]]*TBL_Employees[[#This Row],[Annual Salary]]</f>
        <v>0</v>
      </c>
      <c r="R921" t="s">
        <v>19</v>
      </c>
      <c r="S921" t="s">
        <v>20</v>
      </c>
      <c r="T921" s="1" t="s">
        <v>21</v>
      </c>
      <c r="U921" s="1" t="str">
        <f>IF(TBL_Employees[[#This Row],[Exit Date]]="","Employed","Resign")</f>
        <v>Employed</v>
      </c>
    </row>
    <row r="922" spans="1:21" x14ac:dyDescent="0.25">
      <c r="A922" t="s">
        <v>1126</v>
      </c>
      <c r="B922" t="s">
        <v>1127</v>
      </c>
      <c r="C922" t="s">
        <v>14</v>
      </c>
      <c r="D922" t="s">
        <v>50</v>
      </c>
      <c r="E922" t="s">
        <v>36</v>
      </c>
      <c r="F922" t="s">
        <v>17</v>
      </c>
      <c r="G922" t="s">
        <v>47</v>
      </c>
      <c r="H922">
        <v>54</v>
      </c>
      <c r="I922" s="1">
        <v>36757</v>
      </c>
      <c r="J922" s="9">
        <f>DAY(TBL_Employees[[#This Row],[Hire Date]])</f>
        <v>19</v>
      </c>
      <c r="K922" s="9">
        <f>MONTH(TBL_Employees[[#This Row],[Hire Date]])</f>
        <v>8</v>
      </c>
      <c r="L922" s="9" t="str">
        <f>_xlfn.SWITCH(TBL_Employees[[#This Row],[Month]],1,"JAN",2,"FEB",3,"MAR",4,"APR",5,"MAY",6,"JUN",7,"JUL",8,"AUG",9,"SEP",10,"OCT",11,"NOV",12,"DES")</f>
        <v>AUG</v>
      </c>
      <c r="M922" s="11">
        <f>YEAR(TBL_Employees[[#This Row],[Hire Date]])</f>
        <v>2000</v>
      </c>
      <c r="N922" s="2">
        <v>222224</v>
      </c>
      <c r="O922" s="2" t="str">
        <f>_xlfn.SWITCH(TRUE(),TBL_Employees[[#This Row],[Annual Salary]]&gt;140000,"HIGH INCOME",AND(TBL_Employees[[#This Row],[Annual Salary]]&gt;=70000,TBL_Employees[[#This Row],[Annual Salary]]&lt;=140000),"MIDDLE INCOME",TBL_Employees[[#This Row],[Annual Salary]]&lt;70000,"LOW INCOME")</f>
        <v>HIGH INCOME</v>
      </c>
      <c r="P922" s="3">
        <v>0.38</v>
      </c>
      <c r="Q922" s="13">
        <f>TBL_Employees[[#This Row],[Bonus %]]*TBL_Employees[[#This Row],[Annual Salary]]</f>
        <v>84445.119999999995</v>
      </c>
      <c r="R922" t="s">
        <v>19</v>
      </c>
      <c r="S922" t="s">
        <v>29</v>
      </c>
      <c r="T922" s="1" t="s">
        <v>21</v>
      </c>
      <c r="U922" s="1" t="str">
        <f>IF(TBL_Employees[[#This Row],[Exit Date]]="","Employed","Resign")</f>
        <v>Employed</v>
      </c>
    </row>
    <row r="923" spans="1:21" x14ac:dyDescent="0.25">
      <c r="A923" t="s">
        <v>1134</v>
      </c>
      <c r="B923" t="s">
        <v>1135</v>
      </c>
      <c r="C923" t="s">
        <v>94</v>
      </c>
      <c r="D923" t="s">
        <v>50</v>
      </c>
      <c r="E923" t="s">
        <v>36</v>
      </c>
      <c r="F923" t="s">
        <v>28</v>
      </c>
      <c r="G923" t="s">
        <v>24</v>
      </c>
      <c r="H923">
        <v>35</v>
      </c>
      <c r="I923" s="1">
        <v>41516</v>
      </c>
      <c r="J923" s="9">
        <f>DAY(TBL_Employees[[#This Row],[Hire Date]])</f>
        <v>30</v>
      </c>
      <c r="K923" s="9">
        <f>MONTH(TBL_Employees[[#This Row],[Hire Date]])</f>
        <v>8</v>
      </c>
      <c r="L923" s="9" t="str">
        <f>_xlfn.SWITCH(TBL_Employees[[#This Row],[Month]],1,"JAN",2,"FEB",3,"MAR",4,"APR",5,"MAY",6,"JUN",7,"JUL",8,"AUG",9,"SEP",10,"OCT",11,"NOV",12,"DES")</f>
        <v>AUG</v>
      </c>
      <c r="M923" s="11">
        <f>YEAR(TBL_Employees[[#This Row],[Hire Date]])</f>
        <v>2013</v>
      </c>
      <c r="N923" s="2">
        <v>59646</v>
      </c>
      <c r="O923" s="2" t="str">
        <f>_xlfn.SWITCH(TRUE(),TBL_Employees[[#This Row],[Annual Salary]]&gt;140000,"HIGH INCOME",AND(TBL_Employees[[#This Row],[Annual Salary]]&gt;=70000,TBL_Employees[[#This Row],[Annual Salary]]&lt;=140000),"MIDDLE INCOME",TBL_Employees[[#This Row],[Annual Salary]]&lt;70000,"LOW INCOME")</f>
        <v>LOW INCOME</v>
      </c>
      <c r="P923" s="3">
        <v>0</v>
      </c>
      <c r="Q923" s="13">
        <f>TBL_Employees[[#This Row],[Bonus %]]*TBL_Employees[[#This Row],[Annual Salary]]</f>
        <v>0</v>
      </c>
      <c r="R923" t="s">
        <v>33</v>
      </c>
      <c r="S923" t="s">
        <v>74</v>
      </c>
      <c r="T923" s="1" t="s">
        <v>21</v>
      </c>
      <c r="U923" s="1" t="str">
        <f>IF(TBL_Employees[[#This Row],[Exit Date]]="","Employed","Resign")</f>
        <v>Employed</v>
      </c>
    </row>
    <row r="924" spans="1:21" x14ac:dyDescent="0.25">
      <c r="A924" t="s">
        <v>1160</v>
      </c>
      <c r="B924" t="s">
        <v>1161</v>
      </c>
      <c r="C924" t="s">
        <v>61</v>
      </c>
      <c r="D924" t="s">
        <v>50</v>
      </c>
      <c r="E924" t="s">
        <v>32</v>
      </c>
      <c r="F924" t="s">
        <v>28</v>
      </c>
      <c r="G924" t="s">
        <v>47</v>
      </c>
      <c r="H924">
        <v>51</v>
      </c>
      <c r="I924" s="1">
        <v>36770</v>
      </c>
      <c r="J924" s="9">
        <f>DAY(TBL_Employees[[#This Row],[Hire Date]])</f>
        <v>1</v>
      </c>
      <c r="K924" s="9">
        <f>MONTH(TBL_Employees[[#This Row],[Hire Date]])</f>
        <v>9</v>
      </c>
      <c r="L924" s="9" t="str">
        <f>_xlfn.SWITCH(TBL_Employees[[#This Row],[Month]],1,"JAN",2,"FEB",3,"MAR",4,"APR",5,"MAY",6,"JUN",7,"JUL",8,"AUG",9,"SEP",10,"OCT",11,"NOV",12,"DES")</f>
        <v>SEP</v>
      </c>
      <c r="M924" s="11">
        <f>YEAR(TBL_Employees[[#This Row],[Hire Date]])</f>
        <v>2000</v>
      </c>
      <c r="N924" s="2">
        <v>157487</v>
      </c>
      <c r="O924" s="2" t="str">
        <f>_xlfn.SWITCH(TRUE(),TBL_Employees[[#This Row],[Annual Salary]]&gt;140000,"HIGH INCOME",AND(TBL_Employees[[#This Row],[Annual Salary]]&gt;=70000,TBL_Employees[[#This Row],[Annual Salary]]&lt;=140000),"MIDDLE INCOME",TBL_Employees[[#This Row],[Annual Salary]]&lt;70000,"LOW INCOME")</f>
        <v>HIGH INCOME</v>
      </c>
      <c r="P924" s="3">
        <v>0.12</v>
      </c>
      <c r="Q924" s="13">
        <f>TBL_Employees[[#This Row],[Bonus %]]*TBL_Employees[[#This Row],[Annual Salary]]</f>
        <v>18898.439999999999</v>
      </c>
      <c r="R924" t="s">
        <v>19</v>
      </c>
      <c r="S924" t="s">
        <v>39</v>
      </c>
      <c r="T924" s="1" t="s">
        <v>21</v>
      </c>
      <c r="U924" s="1" t="str">
        <f>IF(TBL_Employees[[#This Row],[Exit Date]]="","Employed","Resign")</f>
        <v>Employed</v>
      </c>
    </row>
    <row r="925" spans="1:21" x14ac:dyDescent="0.25">
      <c r="A925" t="s">
        <v>154</v>
      </c>
      <c r="B925" t="s">
        <v>1165</v>
      </c>
      <c r="C925" t="s">
        <v>68</v>
      </c>
      <c r="D925" t="s">
        <v>50</v>
      </c>
      <c r="E925" t="s">
        <v>44</v>
      </c>
      <c r="F925" t="s">
        <v>17</v>
      </c>
      <c r="G925" t="s">
        <v>24</v>
      </c>
      <c r="H925">
        <v>64</v>
      </c>
      <c r="I925" s="1">
        <v>38380</v>
      </c>
      <c r="J925" s="9">
        <f>DAY(TBL_Employees[[#This Row],[Hire Date]])</f>
        <v>28</v>
      </c>
      <c r="K925" s="9">
        <f>MONTH(TBL_Employees[[#This Row],[Hire Date]])</f>
        <v>1</v>
      </c>
      <c r="L925" s="9" t="str">
        <f>_xlfn.SWITCH(TBL_Employees[[#This Row],[Month]],1,"JAN",2,"FEB",3,"MAR",4,"APR",5,"MAY",6,"JUN",7,"JUL",8,"AUG",9,"SEP",10,"OCT",11,"NOV",12,"DES")</f>
        <v>JAN</v>
      </c>
      <c r="M925" s="11">
        <f>YEAR(TBL_Employees[[#This Row],[Hire Date]])</f>
        <v>2005</v>
      </c>
      <c r="N925" s="2">
        <v>55369</v>
      </c>
      <c r="O925" s="2" t="str">
        <f>_xlfn.SWITCH(TRUE(),TBL_Employees[[#This Row],[Annual Salary]]&gt;140000,"HIGH INCOME",AND(TBL_Employees[[#This Row],[Annual Salary]]&gt;=70000,TBL_Employees[[#This Row],[Annual Salary]]&lt;=140000),"MIDDLE INCOME",TBL_Employees[[#This Row],[Annual Salary]]&lt;70000,"LOW INCOME")</f>
        <v>LOW INCOME</v>
      </c>
      <c r="P925" s="3">
        <v>0</v>
      </c>
      <c r="Q925" s="13">
        <f>TBL_Employees[[#This Row],[Bonus %]]*TBL_Employees[[#This Row],[Annual Salary]]</f>
        <v>0</v>
      </c>
      <c r="R925" t="s">
        <v>19</v>
      </c>
      <c r="S925" t="s">
        <v>39</v>
      </c>
      <c r="T925" s="1" t="s">
        <v>21</v>
      </c>
      <c r="U925" s="1" t="str">
        <f>IF(TBL_Employees[[#This Row],[Exit Date]]="","Employed","Resign")</f>
        <v>Employed</v>
      </c>
    </row>
    <row r="926" spans="1:21" x14ac:dyDescent="0.25">
      <c r="A926" t="s">
        <v>1173</v>
      </c>
      <c r="B926" t="s">
        <v>1174</v>
      </c>
      <c r="C926" t="s">
        <v>42</v>
      </c>
      <c r="D926" t="s">
        <v>50</v>
      </c>
      <c r="E926" t="s">
        <v>16</v>
      </c>
      <c r="F926" t="s">
        <v>28</v>
      </c>
      <c r="G926" t="s">
        <v>51</v>
      </c>
      <c r="H926">
        <v>58</v>
      </c>
      <c r="I926" s="1">
        <v>39930</v>
      </c>
      <c r="J926" s="9">
        <f>DAY(TBL_Employees[[#This Row],[Hire Date]])</f>
        <v>27</v>
      </c>
      <c r="K926" s="9">
        <f>MONTH(TBL_Employees[[#This Row],[Hire Date]])</f>
        <v>4</v>
      </c>
      <c r="L926" s="9" t="str">
        <f>_xlfn.SWITCH(TBL_Employees[[#This Row],[Month]],1,"JAN",2,"FEB",3,"MAR",4,"APR",5,"MAY",6,"JUN",7,"JUL",8,"AUG",9,"SEP",10,"OCT",11,"NOV",12,"DES")</f>
        <v>APR</v>
      </c>
      <c r="M926" s="11">
        <f>YEAR(TBL_Employees[[#This Row],[Hire Date]])</f>
        <v>2009</v>
      </c>
      <c r="N926" s="2">
        <v>76802</v>
      </c>
      <c r="O926" s="2" t="str">
        <f>_xlfn.SWITCH(TRUE(),TBL_Employees[[#This Row],[Annual Salary]]&gt;140000,"HIGH INCOME",AND(TBL_Employees[[#This Row],[Annual Salary]]&gt;=70000,TBL_Employees[[#This Row],[Annual Salary]]&lt;=140000),"MIDDLE INCOME",TBL_Employees[[#This Row],[Annual Salary]]&lt;70000,"LOW INCOME")</f>
        <v>MIDDLE INCOME</v>
      </c>
      <c r="P926" s="3">
        <v>0</v>
      </c>
      <c r="Q926" s="13">
        <f>TBL_Employees[[#This Row],[Bonus %]]*TBL_Employees[[#This Row],[Annual Salary]]</f>
        <v>0</v>
      </c>
      <c r="R926" t="s">
        <v>52</v>
      </c>
      <c r="S926" t="s">
        <v>81</v>
      </c>
      <c r="T926" s="1" t="s">
        <v>21</v>
      </c>
      <c r="U926" s="1" t="str">
        <f>IF(TBL_Employees[[#This Row],[Exit Date]]="","Employed","Resign")</f>
        <v>Employed</v>
      </c>
    </row>
    <row r="927" spans="1:21" x14ac:dyDescent="0.25">
      <c r="A927" t="s">
        <v>128</v>
      </c>
      <c r="B927" t="s">
        <v>1175</v>
      </c>
      <c r="C927" t="s">
        <v>14</v>
      </c>
      <c r="D927" t="s">
        <v>50</v>
      </c>
      <c r="E927" t="s">
        <v>44</v>
      </c>
      <c r="F927" t="s">
        <v>28</v>
      </c>
      <c r="G927" t="s">
        <v>24</v>
      </c>
      <c r="H927">
        <v>47</v>
      </c>
      <c r="I927" s="1">
        <v>42696</v>
      </c>
      <c r="J927" s="9">
        <f>DAY(TBL_Employees[[#This Row],[Hire Date]])</f>
        <v>22</v>
      </c>
      <c r="K927" s="9">
        <f>MONTH(TBL_Employees[[#This Row],[Hire Date]])</f>
        <v>11</v>
      </c>
      <c r="L927" s="9" t="str">
        <f>_xlfn.SWITCH(TBL_Employees[[#This Row],[Month]],1,"JAN",2,"FEB",3,"MAR",4,"APR",5,"MAY",6,"JUN",7,"JUL",8,"AUG",9,"SEP",10,"OCT",11,"NOV",12,"DES")</f>
        <v>NOV</v>
      </c>
      <c r="M927" s="11">
        <f>YEAR(TBL_Employees[[#This Row],[Hire Date]])</f>
        <v>2016</v>
      </c>
      <c r="N927" s="2">
        <v>253249</v>
      </c>
      <c r="O927" s="2" t="str">
        <f>_xlfn.SWITCH(TRUE(),TBL_Employees[[#This Row],[Annual Salary]]&gt;140000,"HIGH INCOME",AND(TBL_Employees[[#This Row],[Annual Salary]]&gt;=70000,TBL_Employees[[#This Row],[Annual Salary]]&lt;=140000),"MIDDLE INCOME",TBL_Employees[[#This Row],[Annual Salary]]&lt;70000,"LOW INCOME")</f>
        <v>HIGH INCOME</v>
      </c>
      <c r="P927" s="3">
        <v>0.31</v>
      </c>
      <c r="Q927" s="13">
        <f>TBL_Employees[[#This Row],[Bonus %]]*TBL_Employees[[#This Row],[Annual Salary]]</f>
        <v>78507.19</v>
      </c>
      <c r="R927" t="s">
        <v>19</v>
      </c>
      <c r="S927" t="s">
        <v>25</v>
      </c>
      <c r="T927" s="1" t="s">
        <v>21</v>
      </c>
      <c r="U927" s="1" t="str">
        <f>IF(TBL_Employees[[#This Row],[Exit Date]]="","Employed","Resign")</f>
        <v>Employed</v>
      </c>
    </row>
    <row r="928" spans="1:21" x14ac:dyDescent="0.25">
      <c r="A928" t="s">
        <v>1213</v>
      </c>
      <c r="B928" t="s">
        <v>1214</v>
      </c>
      <c r="C928" t="s">
        <v>42</v>
      </c>
      <c r="D928" t="s">
        <v>50</v>
      </c>
      <c r="E928" t="s">
        <v>44</v>
      </c>
      <c r="F928" t="s">
        <v>28</v>
      </c>
      <c r="G928" t="s">
        <v>24</v>
      </c>
      <c r="H928">
        <v>63</v>
      </c>
      <c r="I928" s="1">
        <v>43171</v>
      </c>
      <c r="J928" s="9">
        <f>DAY(TBL_Employees[[#This Row],[Hire Date]])</f>
        <v>12</v>
      </c>
      <c r="K928" s="9">
        <f>MONTH(TBL_Employees[[#This Row],[Hire Date]])</f>
        <v>3</v>
      </c>
      <c r="L928" s="9" t="str">
        <f>_xlfn.SWITCH(TBL_Employees[[#This Row],[Month]],1,"JAN",2,"FEB",3,"MAR",4,"APR",5,"MAY",6,"JUN",7,"JUL",8,"AUG",9,"SEP",10,"OCT",11,"NOV",12,"DES")</f>
        <v>MAR</v>
      </c>
      <c r="M928" s="11">
        <f>YEAR(TBL_Employees[[#This Row],[Hire Date]])</f>
        <v>2018</v>
      </c>
      <c r="N928" s="2">
        <v>73200</v>
      </c>
      <c r="O928" s="2" t="str">
        <f>_xlfn.SWITCH(TRUE(),TBL_Employees[[#This Row],[Annual Salary]]&gt;140000,"HIGH INCOME",AND(TBL_Employees[[#This Row],[Annual Salary]]&gt;=70000,TBL_Employees[[#This Row],[Annual Salary]]&lt;=140000),"MIDDLE INCOME",TBL_Employees[[#This Row],[Annual Salary]]&lt;70000,"LOW INCOME")</f>
        <v>MIDDLE INCOME</v>
      </c>
      <c r="P928" s="3">
        <v>0</v>
      </c>
      <c r="Q928" s="13">
        <f>TBL_Employees[[#This Row],[Bonus %]]*TBL_Employees[[#This Row],[Annual Salary]]</f>
        <v>0</v>
      </c>
      <c r="R928" t="s">
        <v>33</v>
      </c>
      <c r="S928" t="s">
        <v>74</v>
      </c>
      <c r="T928" s="1" t="s">
        <v>21</v>
      </c>
      <c r="U928" s="1" t="str">
        <f>IF(TBL_Employees[[#This Row],[Exit Date]]="","Employed","Resign")</f>
        <v>Employed</v>
      </c>
    </row>
    <row r="929" spans="1:21" x14ac:dyDescent="0.25">
      <c r="A929" t="s">
        <v>1217</v>
      </c>
      <c r="B929" t="s">
        <v>1218</v>
      </c>
      <c r="C929" t="s">
        <v>49</v>
      </c>
      <c r="D929" t="s">
        <v>50</v>
      </c>
      <c r="E929" t="s">
        <v>44</v>
      </c>
      <c r="F929" t="s">
        <v>17</v>
      </c>
      <c r="G929" t="s">
        <v>51</v>
      </c>
      <c r="H929">
        <v>26</v>
      </c>
      <c r="I929" s="1">
        <v>44236</v>
      </c>
      <c r="J929" s="9">
        <f>DAY(TBL_Employees[[#This Row],[Hire Date]])</f>
        <v>9</v>
      </c>
      <c r="K929" s="9">
        <f>MONTH(TBL_Employees[[#This Row],[Hire Date]])</f>
        <v>2</v>
      </c>
      <c r="L929" s="9" t="str">
        <f>_xlfn.SWITCH(TBL_Employees[[#This Row],[Month]],1,"JAN",2,"FEB",3,"MAR",4,"APR",5,"MAY",6,"JUN",7,"JUL",8,"AUG",9,"SEP",10,"OCT",11,"NOV",12,"DES")</f>
        <v>FEB</v>
      </c>
      <c r="M929" s="11">
        <f>YEAR(TBL_Employees[[#This Row],[Hire Date]])</f>
        <v>2021</v>
      </c>
      <c r="N929" s="2">
        <v>87427</v>
      </c>
      <c r="O929" s="2" t="str">
        <f>_xlfn.SWITCH(TRUE(),TBL_Employees[[#This Row],[Annual Salary]]&gt;140000,"HIGH INCOME",AND(TBL_Employees[[#This Row],[Annual Salary]]&gt;=70000,TBL_Employees[[#This Row],[Annual Salary]]&lt;=140000),"MIDDLE INCOME",TBL_Employees[[#This Row],[Annual Salary]]&lt;70000,"LOW INCOME")</f>
        <v>MIDDLE INCOME</v>
      </c>
      <c r="P929" s="3">
        <v>0</v>
      </c>
      <c r="Q929" s="13">
        <f>TBL_Employees[[#This Row],[Bonus %]]*TBL_Employees[[#This Row],[Annual Salary]]</f>
        <v>0</v>
      </c>
      <c r="R929" t="s">
        <v>52</v>
      </c>
      <c r="S929" t="s">
        <v>53</v>
      </c>
      <c r="T929" s="1" t="s">
        <v>21</v>
      </c>
      <c r="U929" s="1" t="str">
        <f>IF(TBL_Employees[[#This Row],[Exit Date]]="","Employed","Resign")</f>
        <v>Employed</v>
      </c>
    </row>
    <row r="930" spans="1:21" x14ac:dyDescent="0.25">
      <c r="A930" t="s">
        <v>1226</v>
      </c>
      <c r="B930" t="s">
        <v>1227</v>
      </c>
      <c r="C930" t="s">
        <v>42</v>
      </c>
      <c r="D930" t="s">
        <v>50</v>
      </c>
      <c r="E930" t="s">
        <v>36</v>
      </c>
      <c r="F930" t="s">
        <v>17</v>
      </c>
      <c r="G930" t="s">
        <v>51</v>
      </c>
      <c r="H930">
        <v>33</v>
      </c>
      <c r="I930" s="1">
        <v>41043</v>
      </c>
      <c r="J930" s="9">
        <f>DAY(TBL_Employees[[#This Row],[Hire Date]])</f>
        <v>14</v>
      </c>
      <c r="K930" s="9">
        <f>MONTH(TBL_Employees[[#This Row],[Hire Date]])</f>
        <v>5</v>
      </c>
      <c r="L930" s="9" t="str">
        <f>_xlfn.SWITCH(TBL_Employees[[#This Row],[Month]],1,"JAN",2,"FEB",3,"MAR",4,"APR",5,"MAY",6,"JUN",7,"JUL",8,"AUG",9,"SEP",10,"OCT",11,"NOV",12,"DES")</f>
        <v>MAY</v>
      </c>
      <c r="M930" s="11">
        <f>YEAR(TBL_Employees[[#This Row],[Hire Date]])</f>
        <v>2012</v>
      </c>
      <c r="N930" s="2">
        <v>88343</v>
      </c>
      <c r="O930" s="2" t="str">
        <f>_xlfn.SWITCH(TRUE(),TBL_Employees[[#This Row],[Annual Salary]]&gt;140000,"HIGH INCOME",AND(TBL_Employees[[#This Row],[Annual Salary]]&gt;=70000,TBL_Employees[[#This Row],[Annual Salary]]&lt;=140000),"MIDDLE INCOME",TBL_Employees[[#This Row],[Annual Salary]]&lt;70000,"LOW INCOME")</f>
        <v>MIDDLE INCOME</v>
      </c>
      <c r="P930" s="3">
        <v>0</v>
      </c>
      <c r="Q930" s="13">
        <f>TBL_Employees[[#This Row],[Bonus %]]*TBL_Employees[[#This Row],[Annual Salary]]</f>
        <v>0</v>
      </c>
      <c r="R930" t="s">
        <v>52</v>
      </c>
      <c r="S930" t="s">
        <v>66</v>
      </c>
      <c r="T930" s="1" t="s">
        <v>21</v>
      </c>
      <c r="U930" s="1" t="str">
        <f>IF(TBL_Employees[[#This Row],[Exit Date]]="","Employed","Resign")</f>
        <v>Employed</v>
      </c>
    </row>
    <row r="931" spans="1:21" x14ac:dyDescent="0.25">
      <c r="A931" t="s">
        <v>1242</v>
      </c>
      <c r="B931" t="s">
        <v>1243</v>
      </c>
      <c r="C931" t="s">
        <v>62</v>
      </c>
      <c r="D931" t="s">
        <v>50</v>
      </c>
      <c r="E931" t="s">
        <v>32</v>
      </c>
      <c r="F931" t="s">
        <v>28</v>
      </c>
      <c r="G931" t="s">
        <v>18</v>
      </c>
      <c r="H931">
        <v>28</v>
      </c>
      <c r="I931" s="1">
        <v>44204</v>
      </c>
      <c r="J931" s="9">
        <f>DAY(TBL_Employees[[#This Row],[Hire Date]])</f>
        <v>8</v>
      </c>
      <c r="K931" s="9">
        <f>MONTH(TBL_Employees[[#This Row],[Hire Date]])</f>
        <v>1</v>
      </c>
      <c r="L931" s="9" t="str">
        <f>_xlfn.SWITCH(TBL_Employees[[#This Row],[Month]],1,"JAN",2,"FEB",3,"MAR",4,"APR",5,"MAY",6,"JUN",7,"JUL",8,"AUG",9,"SEP",10,"OCT",11,"NOV",12,"DES")</f>
        <v>JAN</v>
      </c>
      <c r="M931" s="11">
        <f>YEAR(TBL_Employees[[#This Row],[Hire Date]])</f>
        <v>2021</v>
      </c>
      <c r="N931" s="2">
        <v>108826</v>
      </c>
      <c r="O931" s="2" t="str">
        <f>_xlfn.SWITCH(TRUE(),TBL_Employees[[#This Row],[Annual Salary]]&gt;140000,"HIGH INCOME",AND(TBL_Employees[[#This Row],[Annual Salary]]&gt;=70000,TBL_Employees[[#This Row],[Annual Salary]]&lt;=140000),"MIDDLE INCOME",TBL_Employees[[#This Row],[Annual Salary]]&lt;70000,"LOW INCOME")</f>
        <v>MIDDLE INCOME</v>
      </c>
      <c r="P931" s="3">
        <v>0.1</v>
      </c>
      <c r="Q931" s="13">
        <f>TBL_Employees[[#This Row],[Bonus %]]*TBL_Employees[[#This Row],[Annual Salary]]</f>
        <v>10882.6</v>
      </c>
      <c r="R931" t="s">
        <v>19</v>
      </c>
      <c r="S931" t="s">
        <v>45</v>
      </c>
      <c r="T931" s="1" t="s">
        <v>21</v>
      </c>
      <c r="U931" s="1" t="str">
        <f>IF(TBL_Employees[[#This Row],[Exit Date]]="","Employed","Resign")</f>
        <v>Employed</v>
      </c>
    </row>
    <row r="932" spans="1:21" x14ac:dyDescent="0.25">
      <c r="A932" t="s">
        <v>385</v>
      </c>
      <c r="B932" t="s">
        <v>1291</v>
      </c>
      <c r="C932" t="s">
        <v>94</v>
      </c>
      <c r="D932" t="s">
        <v>50</v>
      </c>
      <c r="E932" t="s">
        <v>44</v>
      </c>
      <c r="F932" t="s">
        <v>17</v>
      </c>
      <c r="G932" t="s">
        <v>24</v>
      </c>
      <c r="H932">
        <v>45</v>
      </c>
      <c r="I932" s="1">
        <v>36754</v>
      </c>
      <c r="J932" s="9">
        <f>DAY(TBL_Employees[[#This Row],[Hire Date]])</f>
        <v>16</v>
      </c>
      <c r="K932" s="9">
        <f>MONTH(TBL_Employees[[#This Row],[Hire Date]])</f>
        <v>8</v>
      </c>
      <c r="L932" s="9" t="str">
        <f>_xlfn.SWITCH(TBL_Employees[[#This Row],[Month]],1,"JAN",2,"FEB",3,"MAR",4,"APR",5,"MAY",6,"JUN",7,"JUL",8,"AUG",9,"SEP",10,"OCT",11,"NOV",12,"DES")</f>
        <v>AUG</v>
      </c>
      <c r="M932" s="11">
        <f>YEAR(TBL_Employees[[#This Row],[Hire Date]])</f>
        <v>2000</v>
      </c>
      <c r="N932" s="2">
        <v>60113</v>
      </c>
      <c r="O932" s="2" t="str">
        <f>_xlfn.SWITCH(TRUE(),TBL_Employees[[#This Row],[Annual Salary]]&gt;140000,"HIGH INCOME",AND(TBL_Employees[[#This Row],[Annual Salary]]&gt;=70000,TBL_Employees[[#This Row],[Annual Salary]]&lt;=140000),"MIDDLE INCOME",TBL_Employees[[#This Row],[Annual Salary]]&lt;70000,"LOW INCOME")</f>
        <v>LOW INCOME</v>
      </c>
      <c r="P932" s="3">
        <v>0</v>
      </c>
      <c r="Q932" s="13">
        <f>TBL_Employees[[#This Row],[Bonus %]]*TBL_Employees[[#This Row],[Annual Salary]]</f>
        <v>0</v>
      </c>
      <c r="R932" t="s">
        <v>19</v>
      </c>
      <c r="S932" t="s">
        <v>20</v>
      </c>
      <c r="T932" s="1" t="s">
        <v>21</v>
      </c>
      <c r="U932" s="1" t="str">
        <f>IF(TBL_Employees[[#This Row],[Exit Date]]="","Employed","Resign")</f>
        <v>Employed</v>
      </c>
    </row>
    <row r="933" spans="1:21" x14ac:dyDescent="0.25">
      <c r="A933" t="s">
        <v>1297</v>
      </c>
      <c r="B933" t="s">
        <v>1298</v>
      </c>
      <c r="C933" t="s">
        <v>40</v>
      </c>
      <c r="D933" t="s">
        <v>50</v>
      </c>
      <c r="E933" t="s">
        <v>36</v>
      </c>
      <c r="F933" t="s">
        <v>17</v>
      </c>
      <c r="G933" t="s">
        <v>18</v>
      </c>
      <c r="H933">
        <v>61</v>
      </c>
      <c r="I933" s="1">
        <v>44219</v>
      </c>
      <c r="J933" s="9">
        <f>DAY(TBL_Employees[[#This Row],[Hire Date]])</f>
        <v>23</v>
      </c>
      <c r="K933" s="9">
        <f>MONTH(TBL_Employees[[#This Row],[Hire Date]])</f>
        <v>1</v>
      </c>
      <c r="L933" s="9" t="str">
        <f>_xlfn.SWITCH(TBL_Employees[[#This Row],[Month]],1,"JAN",2,"FEB",3,"MAR",4,"APR",5,"MAY",6,"JUN",7,"JUL",8,"AUG",9,"SEP",10,"OCT",11,"NOV",12,"DES")</f>
        <v>JAN</v>
      </c>
      <c r="M933" s="11">
        <f>YEAR(TBL_Employees[[#This Row],[Hire Date]])</f>
        <v>2021</v>
      </c>
      <c r="N933" s="2">
        <v>151783</v>
      </c>
      <c r="O933" s="2" t="str">
        <f>_xlfn.SWITCH(TRUE(),TBL_Employees[[#This Row],[Annual Salary]]&gt;140000,"HIGH INCOME",AND(TBL_Employees[[#This Row],[Annual Salary]]&gt;=70000,TBL_Employees[[#This Row],[Annual Salary]]&lt;=140000),"MIDDLE INCOME",TBL_Employees[[#This Row],[Annual Salary]]&lt;70000,"LOW INCOME")</f>
        <v>HIGH INCOME</v>
      </c>
      <c r="P933" s="3">
        <v>0.26</v>
      </c>
      <c r="Q933" s="13">
        <f>TBL_Employees[[#This Row],[Bonus %]]*TBL_Employees[[#This Row],[Annual Salary]]</f>
        <v>39463.58</v>
      </c>
      <c r="R933" t="s">
        <v>19</v>
      </c>
      <c r="S933" t="s">
        <v>63</v>
      </c>
      <c r="T933" s="1" t="s">
        <v>21</v>
      </c>
      <c r="U933" s="1" t="str">
        <f>IF(TBL_Employees[[#This Row],[Exit Date]]="","Employed","Resign")</f>
        <v>Employed</v>
      </c>
    </row>
    <row r="934" spans="1:21" x14ac:dyDescent="0.25">
      <c r="A934" t="s">
        <v>1094</v>
      </c>
      <c r="B934" t="s">
        <v>1301</v>
      </c>
      <c r="C934" t="s">
        <v>68</v>
      </c>
      <c r="D934" t="s">
        <v>50</v>
      </c>
      <c r="E934" t="s">
        <v>32</v>
      </c>
      <c r="F934" t="s">
        <v>28</v>
      </c>
      <c r="G934" t="s">
        <v>24</v>
      </c>
      <c r="H934">
        <v>40</v>
      </c>
      <c r="I934" s="1">
        <v>42721</v>
      </c>
      <c r="J934" s="9">
        <f>DAY(TBL_Employees[[#This Row],[Hire Date]])</f>
        <v>17</v>
      </c>
      <c r="K934" s="9">
        <f>MONTH(TBL_Employees[[#This Row],[Hire Date]])</f>
        <v>12</v>
      </c>
      <c r="L934" s="9" t="str">
        <f>_xlfn.SWITCH(TBL_Employees[[#This Row],[Month]],1,"JAN",2,"FEB",3,"MAR",4,"APR",5,"MAY",6,"JUN",7,"JUL",8,"AUG",9,"SEP",10,"OCT",11,"NOV",12,"DES")</f>
        <v>DES</v>
      </c>
      <c r="M934" s="11">
        <f>YEAR(TBL_Employees[[#This Row],[Hire Date]])</f>
        <v>2016</v>
      </c>
      <c r="N934" s="2">
        <v>50733</v>
      </c>
      <c r="O934" s="2" t="str">
        <f>_xlfn.SWITCH(TRUE(),TBL_Employees[[#This Row],[Annual Salary]]&gt;140000,"HIGH INCOME",AND(TBL_Employees[[#This Row],[Annual Salary]]&gt;=70000,TBL_Employees[[#This Row],[Annual Salary]]&lt;=140000),"MIDDLE INCOME",TBL_Employees[[#This Row],[Annual Salary]]&lt;70000,"LOW INCOME")</f>
        <v>LOW INCOME</v>
      </c>
      <c r="P934" s="3">
        <v>0</v>
      </c>
      <c r="Q934" s="13">
        <f>TBL_Employees[[#This Row],[Bonus %]]*TBL_Employees[[#This Row],[Annual Salary]]</f>
        <v>0</v>
      </c>
      <c r="R934" t="s">
        <v>19</v>
      </c>
      <c r="S934" t="s">
        <v>45</v>
      </c>
      <c r="T934" s="1" t="s">
        <v>21</v>
      </c>
      <c r="U934" s="1" t="str">
        <f>IF(TBL_Employees[[#This Row],[Exit Date]]="","Employed","Resign")</f>
        <v>Employed</v>
      </c>
    </row>
    <row r="935" spans="1:21" x14ac:dyDescent="0.25">
      <c r="A935" t="s">
        <v>250</v>
      </c>
      <c r="B935" t="s">
        <v>1304</v>
      </c>
      <c r="C935" t="s">
        <v>64</v>
      </c>
      <c r="D935" t="s">
        <v>50</v>
      </c>
      <c r="E935" t="s">
        <v>44</v>
      </c>
      <c r="F935" t="s">
        <v>28</v>
      </c>
      <c r="G935" t="s">
        <v>24</v>
      </c>
      <c r="H935">
        <v>55</v>
      </c>
      <c r="I935" s="1">
        <v>44410</v>
      </c>
      <c r="J935" s="9">
        <f>DAY(TBL_Employees[[#This Row],[Hire Date]])</f>
        <v>2</v>
      </c>
      <c r="K935" s="9">
        <f>MONTH(TBL_Employees[[#This Row],[Hire Date]])</f>
        <v>8</v>
      </c>
      <c r="L935" s="9" t="str">
        <f>_xlfn.SWITCH(TBL_Employees[[#This Row],[Month]],1,"JAN",2,"FEB",3,"MAR",4,"APR",5,"MAY",6,"JUN",7,"JUL",8,"AUG",9,"SEP",10,"OCT",11,"NOV",12,"DES")</f>
        <v>AUG</v>
      </c>
      <c r="M935" s="11">
        <f>YEAR(TBL_Employees[[#This Row],[Hire Date]])</f>
        <v>2021</v>
      </c>
      <c r="N935" s="2">
        <v>67130</v>
      </c>
      <c r="O935" s="2" t="str">
        <f>_xlfn.SWITCH(TRUE(),TBL_Employees[[#This Row],[Annual Salary]]&gt;140000,"HIGH INCOME",AND(TBL_Employees[[#This Row],[Annual Salary]]&gt;=70000,TBL_Employees[[#This Row],[Annual Salary]]&lt;=140000),"MIDDLE INCOME",TBL_Employees[[#This Row],[Annual Salary]]&lt;70000,"LOW INCOME")</f>
        <v>LOW INCOME</v>
      </c>
      <c r="P935" s="3">
        <v>0</v>
      </c>
      <c r="Q935" s="13">
        <f>TBL_Employees[[#This Row],[Bonus %]]*TBL_Employees[[#This Row],[Annual Salary]]</f>
        <v>0</v>
      </c>
      <c r="R935" t="s">
        <v>19</v>
      </c>
      <c r="S935" t="s">
        <v>45</v>
      </c>
      <c r="T935" s="1" t="s">
        <v>21</v>
      </c>
      <c r="U935" s="1" t="str">
        <f>IF(TBL_Employees[[#This Row],[Exit Date]]="","Employed","Resign")</f>
        <v>Employed</v>
      </c>
    </row>
    <row r="936" spans="1:21" x14ac:dyDescent="0.25">
      <c r="A936" t="s">
        <v>1323</v>
      </c>
      <c r="B936" t="s">
        <v>1324</v>
      </c>
      <c r="C936" t="s">
        <v>94</v>
      </c>
      <c r="D936" t="s">
        <v>50</v>
      </c>
      <c r="E936" t="s">
        <v>36</v>
      </c>
      <c r="F936" t="s">
        <v>17</v>
      </c>
      <c r="G936" t="s">
        <v>24</v>
      </c>
      <c r="H936">
        <v>62</v>
      </c>
      <c r="I936" s="1">
        <v>38977</v>
      </c>
      <c r="J936" s="9">
        <f>DAY(TBL_Employees[[#This Row],[Hire Date]])</f>
        <v>17</v>
      </c>
      <c r="K936" s="9">
        <f>MONTH(TBL_Employees[[#This Row],[Hire Date]])</f>
        <v>9</v>
      </c>
      <c r="L936" s="9" t="str">
        <f>_xlfn.SWITCH(TBL_Employees[[#This Row],[Month]],1,"JAN",2,"FEB",3,"MAR",4,"APR",5,"MAY",6,"JUN",7,"JUL",8,"AUG",9,"SEP",10,"OCT",11,"NOV",12,"DES")</f>
        <v>SEP</v>
      </c>
      <c r="M936" s="11">
        <f>YEAR(TBL_Employees[[#This Row],[Hire Date]])</f>
        <v>2006</v>
      </c>
      <c r="N936" s="2">
        <v>64669</v>
      </c>
      <c r="O936" s="2" t="str">
        <f>_xlfn.SWITCH(TRUE(),TBL_Employees[[#This Row],[Annual Salary]]&gt;140000,"HIGH INCOME",AND(TBL_Employees[[#This Row],[Annual Salary]]&gt;=70000,TBL_Employees[[#This Row],[Annual Salary]]&lt;=140000),"MIDDLE INCOME",TBL_Employees[[#This Row],[Annual Salary]]&lt;70000,"LOW INCOME")</f>
        <v>LOW INCOME</v>
      </c>
      <c r="P936" s="3">
        <v>0</v>
      </c>
      <c r="Q936" s="13">
        <f>TBL_Employees[[#This Row],[Bonus %]]*TBL_Employees[[#This Row],[Annual Salary]]</f>
        <v>0</v>
      </c>
      <c r="R936" t="s">
        <v>33</v>
      </c>
      <c r="S936" t="s">
        <v>80</v>
      </c>
      <c r="T936" s="1" t="s">
        <v>21</v>
      </c>
      <c r="U936" s="1" t="str">
        <f>IF(TBL_Employees[[#This Row],[Exit Date]]="","Employed","Resign")</f>
        <v>Employed</v>
      </c>
    </row>
    <row r="937" spans="1:21" x14ac:dyDescent="0.25">
      <c r="A937" t="s">
        <v>1336</v>
      </c>
      <c r="B937" t="s">
        <v>1337</v>
      </c>
      <c r="C937" t="s">
        <v>64</v>
      </c>
      <c r="D937" t="s">
        <v>50</v>
      </c>
      <c r="E937" t="s">
        <v>32</v>
      </c>
      <c r="F937" t="s">
        <v>17</v>
      </c>
      <c r="G937" t="s">
        <v>51</v>
      </c>
      <c r="H937">
        <v>34</v>
      </c>
      <c r="I937" s="1">
        <v>41066</v>
      </c>
      <c r="J937" s="9">
        <f>DAY(TBL_Employees[[#This Row],[Hire Date]])</f>
        <v>6</v>
      </c>
      <c r="K937" s="9">
        <f>MONTH(TBL_Employees[[#This Row],[Hire Date]])</f>
        <v>6</v>
      </c>
      <c r="L937" s="9" t="str">
        <f>_xlfn.SWITCH(TBL_Employees[[#This Row],[Month]],1,"JAN",2,"FEB",3,"MAR",4,"APR",5,"MAY",6,"JUN",7,"JUL",8,"AUG",9,"SEP",10,"OCT",11,"NOV",12,"DES")</f>
        <v>JUN</v>
      </c>
      <c r="M937" s="11">
        <f>YEAR(TBL_Employees[[#This Row],[Hire Date]])</f>
        <v>2012</v>
      </c>
      <c r="N937" s="2">
        <v>72126</v>
      </c>
      <c r="O937" s="2" t="str">
        <f>_xlfn.SWITCH(TRUE(),TBL_Employees[[#This Row],[Annual Salary]]&gt;140000,"HIGH INCOME",AND(TBL_Employees[[#This Row],[Annual Salary]]&gt;=70000,TBL_Employees[[#This Row],[Annual Salary]]&lt;=140000),"MIDDLE INCOME",TBL_Employees[[#This Row],[Annual Salary]]&lt;70000,"LOW INCOME")</f>
        <v>MIDDLE INCOME</v>
      </c>
      <c r="P937" s="3">
        <v>0</v>
      </c>
      <c r="Q937" s="13">
        <f>TBL_Employees[[#This Row],[Bonus %]]*TBL_Employees[[#This Row],[Annual Salary]]</f>
        <v>0</v>
      </c>
      <c r="R937" t="s">
        <v>52</v>
      </c>
      <c r="S937" t="s">
        <v>81</v>
      </c>
      <c r="T937" s="1" t="s">
        <v>21</v>
      </c>
      <c r="U937" s="1" t="str">
        <f>IF(TBL_Employees[[#This Row],[Exit Date]]="","Employed","Resign")</f>
        <v>Employed</v>
      </c>
    </row>
    <row r="938" spans="1:21" x14ac:dyDescent="0.25">
      <c r="A938" t="s">
        <v>1376</v>
      </c>
      <c r="B938" t="s">
        <v>1377</v>
      </c>
      <c r="C938" t="s">
        <v>62</v>
      </c>
      <c r="D938" t="s">
        <v>50</v>
      </c>
      <c r="E938" t="s">
        <v>44</v>
      </c>
      <c r="F938" t="s">
        <v>28</v>
      </c>
      <c r="G938" t="s">
        <v>18</v>
      </c>
      <c r="H938">
        <v>33</v>
      </c>
      <c r="I938" s="1">
        <v>41446</v>
      </c>
      <c r="J938" s="9">
        <f>DAY(TBL_Employees[[#This Row],[Hire Date]])</f>
        <v>21</v>
      </c>
      <c r="K938" s="9">
        <f>MONTH(TBL_Employees[[#This Row],[Hire Date]])</f>
        <v>6</v>
      </c>
      <c r="L938" s="9" t="str">
        <f>_xlfn.SWITCH(TBL_Employees[[#This Row],[Month]],1,"JAN",2,"FEB",3,"MAR",4,"APR",5,"MAY",6,"JUN",7,"JUL",8,"AUG",9,"SEP",10,"OCT",11,"NOV",12,"DES")</f>
        <v>JUN</v>
      </c>
      <c r="M938" s="11">
        <f>YEAR(TBL_Employees[[#This Row],[Hire Date]])</f>
        <v>2013</v>
      </c>
      <c r="N938" s="2">
        <v>119631</v>
      </c>
      <c r="O938" s="2" t="str">
        <f>_xlfn.SWITCH(TRUE(),TBL_Employees[[#This Row],[Annual Salary]]&gt;140000,"HIGH INCOME",AND(TBL_Employees[[#This Row],[Annual Salary]]&gt;=70000,TBL_Employees[[#This Row],[Annual Salary]]&lt;=140000),"MIDDLE INCOME",TBL_Employees[[#This Row],[Annual Salary]]&lt;70000,"LOW INCOME")</f>
        <v>MIDDLE INCOME</v>
      </c>
      <c r="P938" s="3">
        <v>0.06</v>
      </c>
      <c r="Q938" s="13">
        <f>TBL_Employees[[#This Row],[Bonus %]]*TBL_Employees[[#This Row],[Annual Salary]]</f>
        <v>7177.86</v>
      </c>
      <c r="R938" t="s">
        <v>19</v>
      </c>
      <c r="S938" t="s">
        <v>39</v>
      </c>
      <c r="T938" s="1" t="s">
        <v>21</v>
      </c>
      <c r="U938" s="1" t="str">
        <f>IF(TBL_Employees[[#This Row],[Exit Date]]="","Employed","Resign")</f>
        <v>Employed</v>
      </c>
    </row>
    <row r="939" spans="1:21" x14ac:dyDescent="0.25">
      <c r="A939" t="s">
        <v>46</v>
      </c>
      <c r="B939" t="s">
        <v>1381</v>
      </c>
      <c r="C939" t="s">
        <v>61</v>
      </c>
      <c r="D939" t="s">
        <v>50</v>
      </c>
      <c r="E939" t="s">
        <v>36</v>
      </c>
      <c r="F939" t="s">
        <v>17</v>
      </c>
      <c r="G939" t="s">
        <v>24</v>
      </c>
      <c r="H939">
        <v>46</v>
      </c>
      <c r="I939" s="1">
        <v>38046</v>
      </c>
      <c r="J939" s="9">
        <f>DAY(TBL_Employees[[#This Row],[Hire Date]])</f>
        <v>29</v>
      </c>
      <c r="K939" s="9">
        <f>MONTH(TBL_Employees[[#This Row],[Hire Date]])</f>
        <v>2</v>
      </c>
      <c r="L939" s="9" t="str">
        <f>_xlfn.SWITCH(TBL_Employees[[#This Row],[Month]],1,"JAN",2,"FEB",3,"MAR",4,"APR",5,"MAY",6,"JUN",7,"JUL",8,"AUG",9,"SEP",10,"OCT",11,"NOV",12,"DES")</f>
        <v>FEB</v>
      </c>
      <c r="M939" s="11">
        <f>YEAR(TBL_Employees[[#This Row],[Hire Date]])</f>
        <v>2004</v>
      </c>
      <c r="N939" s="2">
        <v>158897</v>
      </c>
      <c r="O939" s="2" t="str">
        <f>_xlfn.SWITCH(TRUE(),TBL_Employees[[#This Row],[Annual Salary]]&gt;140000,"HIGH INCOME",AND(TBL_Employees[[#This Row],[Annual Salary]]&gt;=70000,TBL_Employees[[#This Row],[Annual Salary]]&lt;=140000),"MIDDLE INCOME",TBL_Employees[[#This Row],[Annual Salary]]&lt;70000,"LOW INCOME")</f>
        <v>HIGH INCOME</v>
      </c>
      <c r="P939" s="3">
        <v>0.1</v>
      </c>
      <c r="Q939" s="13">
        <f>TBL_Employees[[#This Row],[Bonus %]]*TBL_Employees[[#This Row],[Annual Salary]]</f>
        <v>15889.7</v>
      </c>
      <c r="R939" t="s">
        <v>33</v>
      </c>
      <c r="S939" t="s">
        <v>80</v>
      </c>
      <c r="T939" s="1" t="s">
        <v>21</v>
      </c>
      <c r="U939" s="1" t="str">
        <f>IF(TBL_Employees[[#This Row],[Exit Date]]="","Employed","Resign")</f>
        <v>Employed</v>
      </c>
    </row>
    <row r="940" spans="1:21" x14ac:dyDescent="0.25">
      <c r="A940" t="s">
        <v>1385</v>
      </c>
      <c r="B940" t="s">
        <v>1386</v>
      </c>
      <c r="C940" t="s">
        <v>62</v>
      </c>
      <c r="D940" t="s">
        <v>50</v>
      </c>
      <c r="E940" t="s">
        <v>44</v>
      </c>
      <c r="F940" t="s">
        <v>17</v>
      </c>
      <c r="G940" t="s">
        <v>24</v>
      </c>
      <c r="H940">
        <v>45</v>
      </c>
      <c r="I940" s="1">
        <v>40836</v>
      </c>
      <c r="J940" s="9">
        <f>DAY(TBL_Employees[[#This Row],[Hire Date]])</f>
        <v>20</v>
      </c>
      <c r="K940" s="9">
        <f>MONTH(TBL_Employees[[#This Row],[Hire Date]])</f>
        <v>10</v>
      </c>
      <c r="L940" s="9" t="str">
        <f>_xlfn.SWITCH(TBL_Employees[[#This Row],[Month]],1,"JAN",2,"FEB",3,"MAR",4,"APR",5,"MAY",6,"JUN",7,"JUL",8,"AUG",9,"SEP",10,"OCT",11,"NOV",12,"DES")</f>
        <v>OCT</v>
      </c>
      <c r="M940" s="11">
        <f>YEAR(TBL_Employees[[#This Row],[Hire Date]])</f>
        <v>2011</v>
      </c>
      <c r="N940" s="2">
        <v>123640</v>
      </c>
      <c r="O940" s="2" t="str">
        <f>_xlfn.SWITCH(TRUE(),TBL_Employees[[#This Row],[Annual Salary]]&gt;140000,"HIGH INCOME",AND(TBL_Employees[[#This Row],[Annual Salary]]&gt;=70000,TBL_Employees[[#This Row],[Annual Salary]]&lt;=140000),"MIDDLE INCOME",TBL_Employees[[#This Row],[Annual Salary]]&lt;70000,"LOW INCOME")</f>
        <v>MIDDLE INCOME</v>
      </c>
      <c r="P940" s="3">
        <v>7.0000000000000007E-2</v>
      </c>
      <c r="Q940" s="13">
        <f>TBL_Employees[[#This Row],[Bonus %]]*TBL_Employees[[#This Row],[Annual Salary]]</f>
        <v>8654.8000000000011</v>
      </c>
      <c r="R940" t="s">
        <v>33</v>
      </c>
      <c r="S940" t="s">
        <v>74</v>
      </c>
      <c r="T940" s="1" t="s">
        <v>21</v>
      </c>
      <c r="U940" s="1" t="str">
        <f>IF(TBL_Employees[[#This Row],[Exit Date]]="","Employed","Resign")</f>
        <v>Employed</v>
      </c>
    </row>
    <row r="941" spans="1:21" x14ac:dyDescent="0.25">
      <c r="A941" t="s">
        <v>1318</v>
      </c>
      <c r="B941" t="s">
        <v>1387</v>
      </c>
      <c r="C941" t="s">
        <v>68</v>
      </c>
      <c r="D941" t="s">
        <v>50</v>
      </c>
      <c r="E941" t="s">
        <v>44</v>
      </c>
      <c r="F941" t="s">
        <v>17</v>
      </c>
      <c r="G941" t="s">
        <v>18</v>
      </c>
      <c r="H941">
        <v>33</v>
      </c>
      <c r="I941" s="1">
        <v>41742</v>
      </c>
      <c r="J941" s="9">
        <f>DAY(TBL_Employees[[#This Row],[Hire Date]])</f>
        <v>13</v>
      </c>
      <c r="K941" s="9">
        <f>MONTH(TBL_Employees[[#This Row],[Hire Date]])</f>
        <v>4</v>
      </c>
      <c r="L941" s="9" t="str">
        <f>_xlfn.SWITCH(TBL_Employees[[#This Row],[Month]],1,"JAN",2,"FEB",3,"MAR",4,"APR",5,"MAY",6,"JUN",7,"JUL",8,"AUG",9,"SEP",10,"OCT",11,"NOV",12,"DES")</f>
        <v>APR</v>
      </c>
      <c r="M941" s="11">
        <f>YEAR(TBL_Employees[[#This Row],[Hire Date]])</f>
        <v>2014</v>
      </c>
      <c r="N941" s="2">
        <v>46878</v>
      </c>
      <c r="O941" s="2" t="str">
        <f>_xlfn.SWITCH(TRUE(),TBL_Employees[[#This Row],[Annual Salary]]&gt;140000,"HIGH INCOME",AND(TBL_Employees[[#This Row],[Annual Salary]]&gt;=70000,TBL_Employees[[#This Row],[Annual Salary]]&lt;=140000),"MIDDLE INCOME",TBL_Employees[[#This Row],[Annual Salary]]&lt;70000,"LOW INCOME")</f>
        <v>LOW INCOME</v>
      </c>
      <c r="P941" s="3">
        <v>0</v>
      </c>
      <c r="Q941" s="13">
        <f>TBL_Employees[[#This Row],[Bonus %]]*TBL_Employees[[#This Row],[Annual Salary]]</f>
        <v>0</v>
      </c>
      <c r="R941" t="s">
        <v>19</v>
      </c>
      <c r="S941" t="s">
        <v>45</v>
      </c>
      <c r="T941" s="1" t="s">
        <v>21</v>
      </c>
      <c r="U941" s="1" t="str">
        <f>IF(TBL_Employees[[#This Row],[Exit Date]]="","Employed","Resign")</f>
        <v>Employed</v>
      </c>
    </row>
    <row r="942" spans="1:21" x14ac:dyDescent="0.25">
      <c r="A942" t="s">
        <v>1389</v>
      </c>
      <c r="B942" t="s">
        <v>1390</v>
      </c>
      <c r="C942" t="s">
        <v>42</v>
      </c>
      <c r="D942" t="s">
        <v>50</v>
      </c>
      <c r="E942" t="s">
        <v>36</v>
      </c>
      <c r="F942" t="s">
        <v>17</v>
      </c>
      <c r="G942" t="s">
        <v>51</v>
      </c>
      <c r="H942">
        <v>57</v>
      </c>
      <c r="I942" s="1">
        <v>39357</v>
      </c>
      <c r="J942" s="9">
        <f>DAY(TBL_Employees[[#This Row],[Hire Date]])</f>
        <v>2</v>
      </c>
      <c r="K942" s="9">
        <f>MONTH(TBL_Employees[[#This Row],[Hire Date]])</f>
        <v>10</v>
      </c>
      <c r="L942" s="9" t="str">
        <f>_xlfn.SWITCH(TBL_Employees[[#This Row],[Month]],1,"JAN",2,"FEB",3,"MAR",4,"APR",5,"MAY",6,"JUN",7,"JUL",8,"AUG",9,"SEP",10,"OCT",11,"NOV",12,"DES")</f>
        <v>OCT</v>
      </c>
      <c r="M942" s="11">
        <f>YEAR(TBL_Employees[[#This Row],[Hire Date]])</f>
        <v>2007</v>
      </c>
      <c r="N942" s="2">
        <v>98150</v>
      </c>
      <c r="O942" s="2" t="str">
        <f>_xlfn.SWITCH(TRUE(),TBL_Employees[[#This Row],[Annual Salary]]&gt;140000,"HIGH INCOME",AND(TBL_Employees[[#This Row],[Annual Salary]]&gt;=70000,TBL_Employees[[#This Row],[Annual Salary]]&lt;=140000),"MIDDLE INCOME",TBL_Employees[[#This Row],[Annual Salary]]&lt;70000,"LOW INCOME")</f>
        <v>MIDDLE INCOME</v>
      </c>
      <c r="P942" s="3">
        <v>0</v>
      </c>
      <c r="Q942" s="13">
        <f>TBL_Employees[[#This Row],[Bonus %]]*TBL_Employees[[#This Row],[Annual Salary]]</f>
        <v>0</v>
      </c>
      <c r="R942" t="s">
        <v>52</v>
      </c>
      <c r="S942" t="s">
        <v>66</v>
      </c>
      <c r="T942" s="1" t="s">
        <v>21</v>
      </c>
      <c r="U942" s="1" t="str">
        <f>IF(TBL_Employees[[#This Row],[Exit Date]]="","Employed","Resign")</f>
        <v>Employed</v>
      </c>
    </row>
    <row r="943" spans="1:21" x14ac:dyDescent="0.25">
      <c r="A943" t="s">
        <v>1401</v>
      </c>
      <c r="B943" t="s">
        <v>1402</v>
      </c>
      <c r="C943" t="s">
        <v>64</v>
      </c>
      <c r="D943" t="s">
        <v>50</v>
      </c>
      <c r="E943" t="s">
        <v>16</v>
      </c>
      <c r="F943" t="s">
        <v>28</v>
      </c>
      <c r="G943" t="s">
        <v>24</v>
      </c>
      <c r="H943">
        <v>34</v>
      </c>
      <c r="I943" s="1">
        <v>43169</v>
      </c>
      <c r="J943" s="9">
        <f>DAY(TBL_Employees[[#This Row],[Hire Date]])</f>
        <v>10</v>
      </c>
      <c r="K943" s="9">
        <f>MONTH(TBL_Employees[[#This Row],[Hire Date]])</f>
        <v>3</v>
      </c>
      <c r="L943" s="9" t="str">
        <f>_xlfn.SWITCH(TBL_Employees[[#This Row],[Month]],1,"JAN",2,"FEB",3,"MAR",4,"APR",5,"MAY",6,"JUN",7,"JUL",8,"AUG",9,"SEP",10,"OCT",11,"NOV",12,"DES")</f>
        <v>MAR</v>
      </c>
      <c r="M943" s="11">
        <f>YEAR(TBL_Employees[[#This Row],[Hire Date]])</f>
        <v>2018</v>
      </c>
      <c r="N943" s="2">
        <v>58993</v>
      </c>
      <c r="O943" s="2" t="str">
        <f>_xlfn.SWITCH(TRUE(),TBL_Employees[[#This Row],[Annual Salary]]&gt;140000,"HIGH INCOME",AND(TBL_Employees[[#This Row],[Annual Salary]]&gt;=70000,TBL_Employees[[#This Row],[Annual Salary]]&lt;=140000),"MIDDLE INCOME",TBL_Employees[[#This Row],[Annual Salary]]&lt;70000,"LOW INCOME")</f>
        <v>LOW INCOME</v>
      </c>
      <c r="P943" s="3">
        <v>0</v>
      </c>
      <c r="Q943" s="13">
        <f>TBL_Employees[[#This Row],[Bonus %]]*TBL_Employees[[#This Row],[Annual Salary]]</f>
        <v>0</v>
      </c>
      <c r="R943" t="s">
        <v>19</v>
      </c>
      <c r="S943" t="s">
        <v>25</v>
      </c>
      <c r="T943" s="1" t="s">
        <v>21</v>
      </c>
      <c r="U943" s="1" t="str">
        <f>IF(TBL_Employees[[#This Row],[Exit Date]]="","Employed","Resign")</f>
        <v>Employed</v>
      </c>
    </row>
    <row r="944" spans="1:21" x14ac:dyDescent="0.25">
      <c r="A944" t="s">
        <v>1414</v>
      </c>
      <c r="B944" t="s">
        <v>1415</v>
      </c>
      <c r="C944" t="s">
        <v>64</v>
      </c>
      <c r="D944" t="s">
        <v>50</v>
      </c>
      <c r="E944" t="s">
        <v>44</v>
      </c>
      <c r="F944" t="s">
        <v>17</v>
      </c>
      <c r="G944" t="s">
        <v>24</v>
      </c>
      <c r="H944">
        <v>60</v>
      </c>
      <c r="I944" s="1">
        <v>41647</v>
      </c>
      <c r="J944" s="9">
        <f>DAY(TBL_Employees[[#This Row],[Hire Date]])</f>
        <v>8</v>
      </c>
      <c r="K944" s="9">
        <f>MONTH(TBL_Employees[[#This Row],[Hire Date]])</f>
        <v>1</v>
      </c>
      <c r="L944" s="9" t="str">
        <f>_xlfn.SWITCH(TBL_Employees[[#This Row],[Month]],1,"JAN",2,"FEB",3,"MAR",4,"APR",5,"MAY",6,"JUN",7,"JUL",8,"AUG",9,"SEP",10,"OCT",11,"NOV",12,"DES")</f>
        <v>JAN</v>
      </c>
      <c r="M944" s="11">
        <f>YEAR(TBL_Employees[[#This Row],[Hire Date]])</f>
        <v>2014</v>
      </c>
      <c r="N944" s="2">
        <v>51877</v>
      </c>
      <c r="O944" s="2" t="str">
        <f>_xlfn.SWITCH(TRUE(),TBL_Employees[[#This Row],[Annual Salary]]&gt;140000,"HIGH INCOME",AND(TBL_Employees[[#This Row],[Annual Salary]]&gt;=70000,TBL_Employees[[#This Row],[Annual Salary]]&lt;=140000),"MIDDLE INCOME",TBL_Employees[[#This Row],[Annual Salary]]&lt;70000,"LOW INCOME")</f>
        <v>LOW INCOME</v>
      </c>
      <c r="P944" s="3">
        <v>0</v>
      </c>
      <c r="Q944" s="13">
        <f>TBL_Employees[[#This Row],[Bonus %]]*TBL_Employees[[#This Row],[Annual Salary]]</f>
        <v>0</v>
      </c>
      <c r="R944" t="s">
        <v>33</v>
      </c>
      <c r="S944" t="s">
        <v>60</v>
      </c>
      <c r="T944" s="1" t="s">
        <v>21</v>
      </c>
      <c r="U944" s="1" t="str">
        <f>IF(TBL_Employees[[#This Row],[Exit Date]]="","Employed","Resign")</f>
        <v>Employed</v>
      </c>
    </row>
    <row r="945" spans="1:21" x14ac:dyDescent="0.25">
      <c r="A945" t="s">
        <v>1426</v>
      </c>
      <c r="B945" t="s">
        <v>1427</v>
      </c>
      <c r="C945" t="s">
        <v>42</v>
      </c>
      <c r="D945" t="s">
        <v>50</v>
      </c>
      <c r="E945" t="s">
        <v>32</v>
      </c>
      <c r="F945" t="s">
        <v>28</v>
      </c>
      <c r="G945" t="s">
        <v>18</v>
      </c>
      <c r="H945">
        <v>45</v>
      </c>
      <c r="I945" s="1">
        <v>40618</v>
      </c>
      <c r="J945" s="9">
        <f>DAY(TBL_Employees[[#This Row],[Hire Date]])</f>
        <v>16</v>
      </c>
      <c r="K945" s="9">
        <f>MONTH(TBL_Employees[[#This Row],[Hire Date]])</f>
        <v>3</v>
      </c>
      <c r="L945" s="9" t="str">
        <f>_xlfn.SWITCH(TBL_Employees[[#This Row],[Month]],1,"JAN",2,"FEB",3,"MAR",4,"APR",5,"MAY",6,"JUN",7,"JUL",8,"AUG",9,"SEP",10,"OCT",11,"NOV",12,"DES")</f>
        <v>MAR</v>
      </c>
      <c r="M945" s="11">
        <f>YEAR(TBL_Employees[[#This Row],[Hire Date]])</f>
        <v>2011</v>
      </c>
      <c r="N945" s="2">
        <v>81687</v>
      </c>
      <c r="O945" s="2" t="str">
        <f>_xlfn.SWITCH(TRUE(),TBL_Employees[[#This Row],[Annual Salary]]&gt;140000,"HIGH INCOME",AND(TBL_Employees[[#This Row],[Annual Salary]]&gt;=70000,TBL_Employees[[#This Row],[Annual Salary]]&lt;=140000),"MIDDLE INCOME",TBL_Employees[[#This Row],[Annual Salary]]&lt;70000,"LOW INCOME")</f>
        <v>MIDDLE INCOME</v>
      </c>
      <c r="P945" s="3">
        <v>0</v>
      </c>
      <c r="Q945" s="13">
        <f>TBL_Employees[[#This Row],[Bonus %]]*TBL_Employees[[#This Row],[Annual Salary]]</f>
        <v>0</v>
      </c>
      <c r="R945" t="s">
        <v>19</v>
      </c>
      <c r="S945" t="s">
        <v>39</v>
      </c>
      <c r="T945" s="1" t="s">
        <v>21</v>
      </c>
      <c r="U945" s="1" t="str">
        <f>IF(TBL_Employees[[#This Row],[Exit Date]]="","Employed","Resign")</f>
        <v>Employed</v>
      </c>
    </row>
    <row r="946" spans="1:21" x14ac:dyDescent="0.25">
      <c r="A946" t="s">
        <v>361</v>
      </c>
      <c r="B946" t="s">
        <v>1440</v>
      </c>
      <c r="C946" t="s">
        <v>14</v>
      </c>
      <c r="D946" t="s">
        <v>50</v>
      </c>
      <c r="E946" t="s">
        <v>44</v>
      </c>
      <c r="F946" t="s">
        <v>28</v>
      </c>
      <c r="G946" t="s">
        <v>47</v>
      </c>
      <c r="H946">
        <v>36</v>
      </c>
      <c r="I946" s="1">
        <v>43178</v>
      </c>
      <c r="J946" s="9">
        <f>DAY(TBL_Employees[[#This Row],[Hire Date]])</f>
        <v>19</v>
      </c>
      <c r="K946" s="9">
        <f>MONTH(TBL_Employees[[#This Row],[Hire Date]])</f>
        <v>3</v>
      </c>
      <c r="L946" s="9" t="str">
        <f>_xlfn.SWITCH(TBL_Employees[[#This Row],[Month]],1,"JAN",2,"FEB",3,"MAR",4,"APR",5,"MAY",6,"JUN",7,"JUL",8,"AUG",9,"SEP",10,"OCT",11,"NOV",12,"DES")</f>
        <v>MAR</v>
      </c>
      <c r="M946" s="11">
        <f>YEAR(TBL_Employees[[#This Row],[Hire Date]])</f>
        <v>2018</v>
      </c>
      <c r="N946" s="2">
        <v>195200</v>
      </c>
      <c r="O946" s="2" t="str">
        <f>_xlfn.SWITCH(TRUE(),TBL_Employees[[#This Row],[Annual Salary]]&gt;140000,"HIGH INCOME",AND(TBL_Employees[[#This Row],[Annual Salary]]&gt;=70000,TBL_Employees[[#This Row],[Annual Salary]]&lt;=140000),"MIDDLE INCOME",TBL_Employees[[#This Row],[Annual Salary]]&lt;70000,"LOW INCOME")</f>
        <v>HIGH INCOME</v>
      </c>
      <c r="P946" s="3">
        <v>0.36</v>
      </c>
      <c r="Q946" s="13">
        <f>TBL_Employees[[#This Row],[Bonus %]]*TBL_Employees[[#This Row],[Annual Salary]]</f>
        <v>70272</v>
      </c>
      <c r="R946" t="s">
        <v>19</v>
      </c>
      <c r="S946" t="s">
        <v>25</v>
      </c>
      <c r="T946" s="1" t="s">
        <v>21</v>
      </c>
      <c r="U946" s="1" t="str">
        <f>IF(TBL_Employees[[#This Row],[Exit Date]]="","Employed","Resign")</f>
        <v>Employed</v>
      </c>
    </row>
    <row r="947" spans="1:21" x14ac:dyDescent="0.25">
      <c r="A947" t="s">
        <v>1444</v>
      </c>
      <c r="B947" t="s">
        <v>1445</v>
      </c>
      <c r="C947" t="s">
        <v>64</v>
      </c>
      <c r="D947" t="s">
        <v>50</v>
      </c>
      <c r="E947" t="s">
        <v>44</v>
      </c>
      <c r="F947" t="s">
        <v>28</v>
      </c>
      <c r="G947" t="s">
        <v>24</v>
      </c>
      <c r="H947">
        <v>31</v>
      </c>
      <c r="I947" s="1">
        <v>43878</v>
      </c>
      <c r="J947" s="9">
        <f>DAY(TBL_Employees[[#This Row],[Hire Date]])</f>
        <v>17</v>
      </c>
      <c r="K947" s="9">
        <f>MONTH(TBL_Employees[[#This Row],[Hire Date]])</f>
        <v>2</v>
      </c>
      <c r="L947" s="9" t="str">
        <f>_xlfn.SWITCH(TBL_Employees[[#This Row],[Month]],1,"JAN",2,"FEB",3,"MAR",4,"APR",5,"MAY",6,"JUN",7,"JUL",8,"AUG",9,"SEP",10,"OCT",11,"NOV",12,"DES")</f>
        <v>FEB</v>
      </c>
      <c r="M947" s="11">
        <f>YEAR(TBL_Employees[[#This Row],[Hire Date]])</f>
        <v>2020</v>
      </c>
      <c r="N947" s="2">
        <v>67171</v>
      </c>
      <c r="O947" s="2" t="str">
        <f>_xlfn.SWITCH(TRUE(),TBL_Employees[[#This Row],[Annual Salary]]&gt;140000,"HIGH INCOME",AND(TBL_Employees[[#This Row],[Annual Salary]]&gt;=70000,TBL_Employees[[#This Row],[Annual Salary]]&lt;=140000),"MIDDLE INCOME",TBL_Employees[[#This Row],[Annual Salary]]&lt;70000,"LOW INCOME")</f>
        <v>LOW INCOME</v>
      </c>
      <c r="P947" s="3">
        <v>0</v>
      </c>
      <c r="Q947" s="13">
        <f>TBL_Employees[[#This Row],[Bonus %]]*TBL_Employees[[#This Row],[Annual Salary]]</f>
        <v>0</v>
      </c>
      <c r="R947" t="s">
        <v>33</v>
      </c>
      <c r="S947" t="s">
        <v>80</v>
      </c>
      <c r="T947" s="1">
        <v>44317</v>
      </c>
      <c r="U947" s="1" t="str">
        <f>IF(TBL_Employees[[#This Row],[Exit Date]]="","Employed","Resign")</f>
        <v>Resign</v>
      </c>
    </row>
    <row r="948" spans="1:21" x14ac:dyDescent="0.25">
      <c r="A948" t="s">
        <v>1448</v>
      </c>
      <c r="B948" t="s">
        <v>1449</v>
      </c>
      <c r="C948" t="s">
        <v>42</v>
      </c>
      <c r="D948" t="s">
        <v>50</v>
      </c>
      <c r="E948" t="s">
        <v>16</v>
      </c>
      <c r="F948" t="s">
        <v>28</v>
      </c>
      <c r="G948" t="s">
        <v>18</v>
      </c>
      <c r="H948">
        <v>30</v>
      </c>
      <c r="I948" s="1">
        <v>43773</v>
      </c>
      <c r="J948" s="9">
        <f>DAY(TBL_Employees[[#This Row],[Hire Date]])</f>
        <v>4</v>
      </c>
      <c r="K948" s="9">
        <f>MONTH(TBL_Employees[[#This Row],[Hire Date]])</f>
        <v>11</v>
      </c>
      <c r="L948" s="9" t="str">
        <f>_xlfn.SWITCH(TBL_Employees[[#This Row],[Month]],1,"JAN",2,"FEB",3,"MAR",4,"APR",5,"MAY",6,"JUN",7,"JUL",8,"AUG",9,"SEP",10,"OCT",11,"NOV",12,"DES")</f>
        <v>NOV</v>
      </c>
      <c r="M948" s="11">
        <f>YEAR(TBL_Employees[[#This Row],[Hire Date]])</f>
        <v>2019</v>
      </c>
      <c r="N948" s="2">
        <v>96092</v>
      </c>
      <c r="O948" s="2" t="str">
        <f>_xlfn.SWITCH(TRUE(),TBL_Employees[[#This Row],[Annual Salary]]&gt;140000,"HIGH INCOME",AND(TBL_Employees[[#This Row],[Annual Salary]]&gt;=70000,TBL_Employees[[#This Row],[Annual Salary]]&lt;=140000),"MIDDLE INCOME",TBL_Employees[[#This Row],[Annual Salary]]&lt;70000,"LOW INCOME")</f>
        <v>MIDDLE INCOME</v>
      </c>
      <c r="P948" s="3">
        <v>0</v>
      </c>
      <c r="Q948" s="13">
        <f>TBL_Employees[[#This Row],[Bonus %]]*TBL_Employees[[#This Row],[Annual Salary]]</f>
        <v>0</v>
      </c>
      <c r="R948" t="s">
        <v>19</v>
      </c>
      <c r="S948" t="s">
        <v>25</v>
      </c>
      <c r="T948" s="1" t="s">
        <v>21</v>
      </c>
      <c r="U948" s="1" t="str">
        <f>IF(TBL_Employees[[#This Row],[Exit Date]]="","Employed","Resign")</f>
        <v>Employed</v>
      </c>
    </row>
    <row r="949" spans="1:21" x14ac:dyDescent="0.25">
      <c r="A949" t="s">
        <v>159</v>
      </c>
      <c r="B949" t="s">
        <v>1466</v>
      </c>
      <c r="C949" t="s">
        <v>94</v>
      </c>
      <c r="D949" t="s">
        <v>50</v>
      </c>
      <c r="E949" t="s">
        <v>16</v>
      </c>
      <c r="F949" t="s">
        <v>17</v>
      </c>
      <c r="G949" t="s">
        <v>47</v>
      </c>
      <c r="H949">
        <v>65</v>
      </c>
      <c r="I949" s="1">
        <v>36798</v>
      </c>
      <c r="J949" s="9">
        <f>DAY(TBL_Employees[[#This Row],[Hire Date]])</f>
        <v>29</v>
      </c>
      <c r="K949" s="9">
        <f>MONTH(TBL_Employees[[#This Row],[Hire Date]])</f>
        <v>9</v>
      </c>
      <c r="L949" s="9" t="str">
        <f>_xlfn.SWITCH(TBL_Employees[[#This Row],[Month]],1,"JAN",2,"FEB",3,"MAR",4,"APR",5,"MAY",6,"JUN",7,"JUL",8,"AUG",9,"SEP",10,"OCT",11,"NOV",12,"DES")</f>
        <v>SEP</v>
      </c>
      <c r="M949" s="11">
        <f>YEAR(TBL_Employees[[#This Row],[Hire Date]])</f>
        <v>2000</v>
      </c>
      <c r="N949" s="2">
        <v>67837</v>
      </c>
      <c r="O949" s="2" t="str">
        <f>_xlfn.SWITCH(TRUE(),TBL_Employees[[#This Row],[Annual Salary]]&gt;140000,"HIGH INCOME",AND(TBL_Employees[[#This Row],[Annual Salary]]&gt;=70000,TBL_Employees[[#This Row],[Annual Salary]]&lt;=140000),"MIDDLE INCOME",TBL_Employees[[#This Row],[Annual Salary]]&lt;70000,"LOW INCOME")</f>
        <v>LOW INCOME</v>
      </c>
      <c r="P949" s="3">
        <v>0</v>
      </c>
      <c r="Q949" s="13">
        <f>TBL_Employees[[#This Row],[Bonus %]]*TBL_Employees[[#This Row],[Annual Salary]]</f>
        <v>0</v>
      </c>
      <c r="R949" t="s">
        <v>19</v>
      </c>
      <c r="S949" t="s">
        <v>25</v>
      </c>
      <c r="T949" s="1" t="s">
        <v>21</v>
      </c>
      <c r="U949" s="1" t="str">
        <f>IF(TBL_Employees[[#This Row],[Exit Date]]="","Employed","Resign")</f>
        <v>Employed</v>
      </c>
    </row>
    <row r="950" spans="1:21" x14ac:dyDescent="0.25">
      <c r="A950" t="s">
        <v>1467</v>
      </c>
      <c r="B950" t="s">
        <v>1468</v>
      </c>
      <c r="C950" t="s">
        <v>64</v>
      </c>
      <c r="D950" t="s">
        <v>50</v>
      </c>
      <c r="E950" t="s">
        <v>16</v>
      </c>
      <c r="F950" t="s">
        <v>28</v>
      </c>
      <c r="G950" t="s">
        <v>24</v>
      </c>
      <c r="H950">
        <v>41</v>
      </c>
      <c r="I950" s="1">
        <v>40333</v>
      </c>
      <c r="J950" s="9">
        <f>DAY(TBL_Employees[[#This Row],[Hire Date]])</f>
        <v>4</v>
      </c>
      <c r="K950" s="9">
        <f>MONTH(TBL_Employees[[#This Row],[Hire Date]])</f>
        <v>6</v>
      </c>
      <c r="L950" s="9" t="str">
        <f>_xlfn.SWITCH(TBL_Employees[[#This Row],[Month]],1,"JAN",2,"FEB",3,"MAR",4,"APR",5,"MAY",6,"JUN",7,"JUL",8,"AUG",9,"SEP",10,"OCT",11,"NOV",12,"DES")</f>
        <v>JUN</v>
      </c>
      <c r="M950" s="11">
        <f>YEAR(TBL_Employees[[#This Row],[Hire Date]])</f>
        <v>2010</v>
      </c>
      <c r="N950" s="2">
        <v>72425</v>
      </c>
      <c r="O950" s="2" t="str">
        <f>_xlfn.SWITCH(TRUE(),TBL_Employees[[#This Row],[Annual Salary]]&gt;140000,"HIGH INCOME",AND(TBL_Employees[[#This Row],[Annual Salary]]&gt;=70000,TBL_Employees[[#This Row],[Annual Salary]]&lt;=140000),"MIDDLE INCOME",TBL_Employees[[#This Row],[Annual Salary]]&lt;70000,"LOW INCOME")</f>
        <v>MIDDLE INCOME</v>
      </c>
      <c r="P950" s="3">
        <v>0</v>
      </c>
      <c r="Q950" s="13">
        <f>TBL_Employees[[#This Row],[Bonus %]]*TBL_Employees[[#This Row],[Annual Salary]]</f>
        <v>0</v>
      </c>
      <c r="R950" t="s">
        <v>33</v>
      </c>
      <c r="S950" t="s">
        <v>60</v>
      </c>
      <c r="T950" s="1" t="s">
        <v>21</v>
      </c>
      <c r="U950" s="1" t="str">
        <f>IF(TBL_Employees[[#This Row],[Exit Date]]="","Employed","Resign")</f>
        <v>Employed</v>
      </c>
    </row>
    <row r="951" spans="1:21" x14ac:dyDescent="0.25">
      <c r="A951" t="s">
        <v>238</v>
      </c>
      <c r="B951" t="s">
        <v>1469</v>
      </c>
      <c r="C951" t="s">
        <v>42</v>
      </c>
      <c r="D951" t="s">
        <v>50</v>
      </c>
      <c r="E951" t="s">
        <v>32</v>
      </c>
      <c r="F951" t="s">
        <v>17</v>
      </c>
      <c r="G951" t="s">
        <v>51</v>
      </c>
      <c r="H951">
        <v>52</v>
      </c>
      <c r="I951" s="1">
        <v>34623</v>
      </c>
      <c r="J951" s="9">
        <f>DAY(TBL_Employees[[#This Row],[Hire Date]])</f>
        <v>16</v>
      </c>
      <c r="K951" s="9">
        <f>MONTH(TBL_Employees[[#This Row],[Hire Date]])</f>
        <v>10</v>
      </c>
      <c r="L951" s="9" t="str">
        <f>_xlfn.SWITCH(TBL_Employees[[#This Row],[Month]],1,"JAN",2,"FEB",3,"MAR",4,"APR",5,"MAY",6,"JUN",7,"JUL",8,"AUG",9,"SEP",10,"OCT",11,"NOV",12,"DES")</f>
        <v>OCT</v>
      </c>
      <c r="M951" s="11">
        <f>YEAR(TBL_Employees[[#This Row],[Hire Date]])</f>
        <v>1994</v>
      </c>
      <c r="N951" s="2">
        <v>93103</v>
      </c>
      <c r="O951" s="2" t="str">
        <f>_xlfn.SWITCH(TRUE(),TBL_Employees[[#This Row],[Annual Salary]]&gt;140000,"HIGH INCOME",AND(TBL_Employees[[#This Row],[Annual Salary]]&gt;=70000,TBL_Employees[[#This Row],[Annual Salary]]&lt;=140000),"MIDDLE INCOME",TBL_Employees[[#This Row],[Annual Salary]]&lt;70000,"LOW INCOME")</f>
        <v>MIDDLE INCOME</v>
      </c>
      <c r="P951" s="3">
        <v>0</v>
      </c>
      <c r="Q951" s="13">
        <f>TBL_Employees[[#This Row],[Bonus %]]*TBL_Employees[[#This Row],[Annual Salary]]</f>
        <v>0</v>
      </c>
      <c r="R951" t="s">
        <v>19</v>
      </c>
      <c r="S951" t="s">
        <v>39</v>
      </c>
      <c r="T951" s="1" t="s">
        <v>21</v>
      </c>
      <c r="U951" s="1" t="str">
        <f>IF(TBL_Employees[[#This Row],[Exit Date]]="","Employed","Resign")</f>
        <v>Employed</v>
      </c>
    </row>
    <row r="952" spans="1:21" x14ac:dyDescent="0.25">
      <c r="A952" t="s">
        <v>1476</v>
      </c>
      <c r="B952" t="s">
        <v>1477</v>
      </c>
      <c r="C952" t="s">
        <v>94</v>
      </c>
      <c r="D952" t="s">
        <v>50</v>
      </c>
      <c r="E952" t="s">
        <v>16</v>
      </c>
      <c r="F952" t="s">
        <v>17</v>
      </c>
      <c r="G952" t="s">
        <v>24</v>
      </c>
      <c r="H952">
        <v>40</v>
      </c>
      <c r="I952" s="1">
        <v>43175</v>
      </c>
      <c r="J952" s="9">
        <f>DAY(TBL_Employees[[#This Row],[Hire Date]])</f>
        <v>16</v>
      </c>
      <c r="K952" s="9">
        <f>MONTH(TBL_Employees[[#This Row],[Hire Date]])</f>
        <v>3</v>
      </c>
      <c r="L952" s="9" t="str">
        <f>_xlfn.SWITCH(TBL_Employees[[#This Row],[Month]],1,"JAN",2,"FEB",3,"MAR",4,"APR",5,"MAY",6,"JUN",7,"JUL",8,"AUG",9,"SEP",10,"OCT",11,"NOV",12,"DES")</f>
        <v>MAR</v>
      </c>
      <c r="M952" s="11">
        <f>YEAR(TBL_Employees[[#This Row],[Hire Date]])</f>
        <v>2018</v>
      </c>
      <c r="N952" s="2">
        <v>55457</v>
      </c>
      <c r="O952" s="2" t="str">
        <f>_xlfn.SWITCH(TRUE(),TBL_Employees[[#This Row],[Annual Salary]]&gt;140000,"HIGH INCOME",AND(TBL_Employees[[#This Row],[Annual Salary]]&gt;=70000,TBL_Employees[[#This Row],[Annual Salary]]&lt;=140000),"MIDDLE INCOME",TBL_Employees[[#This Row],[Annual Salary]]&lt;70000,"LOW INCOME")</f>
        <v>LOW INCOME</v>
      </c>
      <c r="P952" s="3">
        <v>0</v>
      </c>
      <c r="Q952" s="13">
        <f>TBL_Employees[[#This Row],[Bonus %]]*TBL_Employees[[#This Row],[Annual Salary]]</f>
        <v>0</v>
      </c>
      <c r="R952" t="s">
        <v>19</v>
      </c>
      <c r="S952" t="s">
        <v>29</v>
      </c>
      <c r="T952" s="1" t="s">
        <v>21</v>
      </c>
      <c r="U952" s="1" t="str">
        <f>IF(TBL_Employees[[#This Row],[Exit Date]]="","Employed","Resign")</f>
        <v>Employed</v>
      </c>
    </row>
    <row r="953" spans="1:21" x14ac:dyDescent="0.25">
      <c r="A953" t="s">
        <v>165</v>
      </c>
      <c r="B953" t="s">
        <v>1478</v>
      </c>
      <c r="C953" t="s">
        <v>94</v>
      </c>
      <c r="D953" t="s">
        <v>50</v>
      </c>
      <c r="E953" t="s">
        <v>36</v>
      </c>
      <c r="F953" t="s">
        <v>17</v>
      </c>
      <c r="G953" t="s">
        <v>24</v>
      </c>
      <c r="H953">
        <v>63</v>
      </c>
      <c r="I953" s="1">
        <v>43004</v>
      </c>
      <c r="J953" s="9">
        <f>DAY(TBL_Employees[[#This Row],[Hire Date]])</f>
        <v>26</v>
      </c>
      <c r="K953" s="9">
        <f>MONTH(TBL_Employees[[#This Row],[Hire Date]])</f>
        <v>9</v>
      </c>
      <c r="L953" s="9" t="str">
        <f>_xlfn.SWITCH(TBL_Employees[[#This Row],[Month]],1,"JAN",2,"FEB",3,"MAR",4,"APR",5,"MAY",6,"JUN",7,"JUL",8,"AUG",9,"SEP",10,"OCT",11,"NOV",12,"DES")</f>
        <v>SEP</v>
      </c>
      <c r="M953" s="11">
        <f>YEAR(TBL_Employees[[#This Row],[Hire Date]])</f>
        <v>2017</v>
      </c>
      <c r="N953" s="2">
        <v>72340</v>
      </c>
      <c r="O953" s="2" t="str">
        <f>_xlfn.SWITCH(TRUE(),TBL_Employees[[#This Row],[Annual Salary]]&gt;140000,"HIGH INCOME",AND(TBL_Employees[[#This Row],[Annual Salary]]&gt;=70000,TBL_Employees[[#This Row],[Annual Salary]]&lt;=140000),"MIDDLE INCOME",TBL_Employees[[#This Row],[Annual Salary]]&lt;70000,"LOW INCOME")</f>
        <v>MIDDLE INCOME</v>
      </c>
      <c r="P953" s="3">
        <v>0</v>
      </c>
      <c r="Q953" s="13">
        <f>TBL_Employees[[#This Row],[Bonus %]]*TBL_Employees[[#This Row],[Annual Salary]]</f>
        <v>0</v>
      </c>
      <c r="R953" t="s">
        <v>19</v>
      </c>
      <c r="S953" t="s">
        <v>39</v>
      </c>
      <c r="T953" s="1">
        <v>43558</v>
      </c>
      <c r="U953" s="1" t="str">
        <f>IF(TBL_Employees[[#This Row],[Exit Date]]="","Employed","Resign")</f>
        <v>Resign</v>
      </c>
    </row>
    <row r="954" spans="1:21" x14ac:dyDescent="0.25">
      <c r="A954" t="s">
        <v>1503</v>
      </c>
      <c r="B954" t="s">
        <v>191</v>
      </c>
      <c r="C954" t="s">
        <v>42</v>
      </c>
      <c r="D954" t="s">
        <v>50</v>
      </c>
      <c r="E954" t="s">
        <v>16</v>
      </c>
      <c r="F954" t="s">
        <v>17</v>
      </c>
      <c r="G954" t="s">
        <v>24</v>
      </c>
      <c r="H954">
        <v>62</v>
      </c>
      <c r="I954" s="1">
        <v>43969</v>
      </c>
      <c r="J954" s="9">
        <f>DAY(TBL_Employees[[#This Row],[Hire Date]])</f>
        <v>18</v>
      </c>
      <c r="K954" s="9">
        <f>MONTH(TBL_Employees[[#This Row],[Hire Date]])</f>
        <v>5</v>
      </c>
      <c r="L954" s="9" t="str">
        <f>_xlfn.SWITCH(TBL_Employees[[#This Row],[Month]],1,"JAN",2,"FEB",3,"MAR",4,"APR",5,"MAY",6,"JUN",7,"JUL",8,"AUG",9,"SEP",10,"OCT",11,"NOV",12,"DES")</f>
        <v>MAY</v>
      </c>
      <c r="M954" s="11">
        <f>YEAR(TBL_Employees[[#This Row],[Hire Date]])</f>
        <v>2020</v>
      </c>
      <c r="N954" s="2">
        <v>97830</v>
      </c>
      <c r="O954" s="2" t="str">
        <f>_xlfn.SWITCH(TRUE(),TBL_Employees[[#This Row],[Annual Salary]]&gt;140000,"HIGH INCOME",AND(TBL_Employees[[#This Row],[Annual Salary]]&gt;=70000,TBL_Employees[[#This Row],[Annual Salary]]&lt;=140000),"MIDDLE INCOME",TBL_Employees[[#This Row],[Annual Salary]]&lt;70000,"LOW INCOME")</f>
        <v>MIDDLE INCOME</v>
      </c>
      <c r="P954" s="3">
        <v>0</v>
      </c>
      <c r="Q954" s="13">
        <f>TBL_Employees[[#This Row],[Bonus %]]*TBL_Employees[[#This Row],[Annual Salary]]</f>
        <v>0</v>
      </c>
      <c r="R954" t="s">
        <v>19</v>
      </c>
      <c r="S954" t="s">
        <v>25</v>
      </c>
      <c r="T954" s="1" t="s">
        <v>21</v>
      </c>
      <c r="U954" s="1" t="str">
        <f>IF(TBL_Employees[[#This Row],[Exit Date]]="","Employed","Resign")</f>
        <v>Employed</v>
      </c>
    </row>
    <row r="955" spans="1:21" x14ac:dyDescent="0.25">
      <c r="A955" t="s">
        <v>116</v>
      </c>
      <c r="B955" t="s">
        <v>1510</v>
      </c>
      <c r="C955" t="s">
        <v>61</v>
      </c>
      <c r="D955" t="s">
        <v>50</v>
      </c>
      <c r="E955" t="s">
        <v>36</v>
      </c>
      <c r="F955" t="s">
        <v>28</v>
      </c>
      <c r="G955" t="s">
        <v>24</v>
      </c>
      <c r="H955">
        <v>25</v>
      </c>
      <c r="I955" s="1">
        <v>44362</v>
      </c>
      <c r="J955" s="9">
        <f>DAY(TBL_Employees[[#This Row],[Hire Date]])</f>
        <v>15</v>
      </c>
      <c r="K955" s="9">
        <f>MONTH(TBL_Employees[[#This Row],[Hire Date]])</f>
        <v>6</v>
      </c>
      <c r="L955" s="9" t="str">
        <f>_xlfn.SWITCH(TBL_Employees[[#This Row],[Month]],1,"JAN",2,"FEB",3,"MAR",4,"APR",5,"MAY",6,"JUN",7,"JUL",8,"AUG",9,"SEP",10,"OCT",11,"NOV",12,"DES")</f>
        <v>JUN</v>
      </c>
      <c r="M955" s="11">
        <f>YEAR(TBL_Employees[[#This Row],[Hire Date]])</f>
        <v>2021</v>
      </c>
      <c r="N955" s="2">
        <v>142731</v>
      </c>
      <c r="O955" s="2" t="str">
        <f>_xlfn.SWITCH(TRUE(),TBL_Employees[[#This Row],[Annual Salary]]&gt;140000,"HIGH INCOME",AND(TBL_Employees[[#This Row],[Annual Salary]]&gt;=70000,TBL_Employees[[#This Row],[Annual Salary]]&lt;=140000),"MIDDLE INCOME",TBL_Employees[[#This Row],[Annual Salary]]&lt;70000,"LOW INCOME")</f>
        <v>HIGH INCOME</v>
      </c>
      <c r="P955" s="3">
        <v>0.11</v>
      </c>
      <c r="Q955" s="13">
        <f>TBL_Employees[[#This Row],[Bonus %]]*TBL_Employees[[#This Row],[Annual Salary]]</f>
        <v>15700.41</v>
      </c>
      <c r="R955" t="s">
        <v>33</v>
      </c>
      <c r="S955" t="s">
        <v>74</v>
      </c>
      <c r="T955" s="1">
        <v>44715</v>
      </c>
      <c r="U955" s="1" t="str">
        <f>IF(TBL_Employees[[#This Row],[Exit Date]]="","Employed","Resign")</f>
        <v>Resign</v>
      </c>
    </row>
    <row r="956" spans="1:21" x14ac:dyDescent="0.25">
      <c r="A956" t="s">
        <v>1521</v>
      </c>
      <c r="B956" t="s">
        <v>1522</v>
      </c>
      <c r="C956" t="s">
        <v>94</v>
      </c>
      <c r="D956" t="s">
        <v>50</v>
      </c>
      <c r="E956" t="s">
        <v>32</v>
      </c>
      <c r="F956" t="s">
        <v>17</v>
      </c>
      <c r="G956" t="s">
        <v>47</v>
      </c>
      <c r="H956">
        <v>26</v>
      </c>
      <c r="I956" s="1">
        <v>43698</v>
      </c>
      <c r="J956" s="9">
        <f>DAY(TBL_Employees[[#This Row],[Hire Date]])</f>
        <v>21</v>
      </c>
      <c r="K956" s="9">
        <f>MONTH(TBL_Employees[[#This Row],[Hire Date]])</f>
        <v>8</v>
      </c>
      <c r="L956" s="9" t="str">
        <f>_xlfn.SWITCH(TBL_Employees[[#This Row],[Month]],1,"JAN",2,"FEB",3,"MAR",4,"APR",5,"MAY",6,"JUN",7,"JUL",8,"AUG",9,"SEP",10,"OCT",11,"NOV",12,"DES")</f>
        <v>AUG</v>
      </c>
      <c r="M956" s="11">
        <f>YEAR(TBL_Employees[[#This Row],[Hire Date]])</f>
        <v>2019</v>
      </c>
      <c r="N956" s="2">
        <v>66084</v>
      </c>
      <c r="O956" s="2" t="str">
        <f>_xlfn.SWITCH(TRUE(),TBL_Employees[[#This Row],[Annual Salary]]&gt;140000,"HIGH INCOME",AND(TBL_Employees[[#This Row],[Annual Salary]]&gt;=70000,TBL_Employees[[#This Row],[Annual Salary]]&lt;=140000),"MIDDLE INCOME",TBL_Employees[[#This Row],[Annual Salary]]&lt;70000,"LOW INCOME")</f>
        <v>LOW INCOME</v>
      </c>
      <c r="P956" s="3">
        <v>0</v>
      </c>
      <c r="Q956" s="13">
        <f>TBL_Employees[[#This Row],[Bonus %]]*TBL_Employees[[#This Row],[Annual Salary]]</f>
        <v>0</v>
      </c>
      <c r="R956" t="s">
        <v>19</v>
      </c>
      <c r="S956" t="s">
        <v>63</v>
      </c>
      <c r="T956" s="1" t="s">
        <v>21</v>
      </c>
      <c r="U956" s="1" t="str">
        <f>IF(TBL_Employees[[#This Row],[Exit Date]]="","Employed","Resign")</f>
        <v>Employed</v>
      </c>
    </row>
    <row r="957" spans="1:21" x14ac:dyDescent="0.25">
      <c r="A957" t="s">
        <v>826</v>
      </c>
      <c r="B957" t="s">
        <v>1529</v>
      </c>
      <c r="C957" t="s">
        <v>62</v>
      </c>
      <c r="D957" t="s">
        <v>50</v>
      </c>
      <c r="E957" t="s">
        <v>32</v>
      </c>
      <c r="F957" t="s">
        <v>28</v>
      </c>
      <c r="G957" t="s">
        <v>47</v>
      </c>
      <c r="H957">
        <v>42</v>
      </c>
      <c r="I957" s="1">
        <v>40692</v>
      </c>
      <c r="J957" s="9">
        <f>DAY(TBL_Employees[[#This Row],[Hire Date]])</f>
        <v>29</v>
      </c>
      <c r="K957" s="9">
        <f>MONTH(TBL_Employees[[#This Row],[Hire Date]])</f>
        <v>5</v>
      </c>
      <c r="L957" s="9" t="str">
        <f>_xlfn.SWITCH(TBL_Employees[[#This Row],[Month]],1,"JAN",2,"FEB",3,"MAR",4,"APR",5,"MAY",6,"JUN",7,"JUL",8,"AUG",9,"SEP",10,"OCT",11,"NOV",12,"DES")</f>
        <v>MAY</v>
      </c>
      <c r="M957" s="11">
        <f>YEAR(TBL_Employees[[#This Row],[Hire Date]])</f>
        <v>2011</v>
      </c>
      <c r="N957" s="2">
        <v>102440</v>
      </c>
      <c r="O957" s="2" t="str">
        <f>_xlfn.SWITCH(TRUE(),TBL_Employees[[#This Row],[Annual Salary]]&gt;140000,"HIGH INCOME",AND(TBL_Employees[[#This Row],[Annual Salary]]&gt;=70000,TBL_Employees[[#This Row],[Annual Salary]]&lt;=140000),"MIDDLE INCOME",TBL_Employees[[#This Row],[Annual Salary]]&lt;70000,"LOW INCOME")</f>
        <v>MIDDLE INCOME</v>
      </c>
      <c r="P957" s="3">
        <v>0.06</v>
      </c>
      <c r="Q957" s="13">
        <f>TBL_Employees[[#This Row],[Bonus %]]*TBL_Employees[[#This Row],[Annual Salary]]</f>
        <v>6146.4</v>
      </c>
      <c r="R957" t="s">
        <v>19</v>
      </c>
      <c r="S957" t="s">
        <v>20</v>
      </c>
      <c r="T957" s="1" t="s">
        <v>21</v>
      </c>
      <c r="U957" s="1" t="str">
        <f>IF(TBL_Employees[[#This Row],[Exit Date]]="","Employed","Resign")</f>
        <v>Employed</v>
      </c>
    </row>
    <row r="958" spans="1:21" x14ac:dyDescent="0.25">
      <c r="A958" t="s">
        <v>637</v>
      </c>
      <c r="B958" t="s">
        <v>1565</v>
      </c>
      <c r="C958" t="s">
        <v>40</v>
      </c>
      <c r="D958" t="s">
        <v>50</v>
      </c>
      <c r="E958" t="s">
        <v>36</v>
      </c>
      <c r="F958" t="s">
        <v>17</v>
      </c>
      <c r="G958" t="s">
        <v>47</v>
      </c>
      <c r="H958">
        <v>61</v>
      </c>
      <c r="I958" s="1">
        <v>35661</v>
      </c>
      <c r="J958" s="9">
        <f>DAY(TBL_Employees[[#This Row],[Hire Date]])</f>
        <v>19</v>
      </c>
      <c r="K958" s="9">
        <f>MONTH(TBL_Employees[[#This Row],[Hire Date]])</f>
        <v>8</v>
      </c>
      <c r="L958" s="9" t="str">
        <f>_xlfn.SWITCH(TBL_Employees[[#This Row],[Month]],1,"JAN",2,"FEB",3,"MAR",4,"APR",5,"MAY",6,"JUN",7,"JUL",8,"AUG",9,"SEP",10,"OCT",11,"NOV",12,"DES")</f>
        <v>AUG</v>
      </c>
      <c r="M958" s="11">
        <f>YEAR(TBL_Employees[[#This Row],[Hire Date]])</f>
        <v>1997</v>
      </c>
      <c r="N958" s="2">
        <v>159567</v>
      </c>
      <c r="O958" s="2" t="str">
        <f>_xlfn.SWITCH(TRUE(),TBL_Employees[[#This Row],[Annual Salary]]&gt;140000,"HIGH INCOME",AND(TBL_Employees[[#This Row],[Annual Salary]]&gt;=70000,TBL_Employees[[#This Row],[Annual Salary]]&lt;=140000),"MIDDLE INCOME",TBL_Employees[[#This Row],[Annual Salary]]&lt;70000,"LOW INCOME")</f>
        <v>HIGH INCOME</v>
      </c>
      <c r="P958" s="3">
        <v>0.28000000000000003</v>
      </c>
      <c r="Q958" s="13">
        <f>TBL_Employees[[#This Row],[Bonus %]]*TBL_Employees[[#This Row],[Annual Salary]]</f>
        <v>44678.76</v>
      </c>
      <c r="R958" t="s">
        <v>19</v>
      </c>
      <c r="S958" t="s">
        <v>39</v>
      </c>
      <c r="T958" s="1" t="s">
        <v>21</v>
      </c>
      <c r="U958" s="1" t="str">
        <f>IF(TBL_Employees[[#This Row],[Exit Date]]="","Employed","Resign")</f>
        <v>Employed</v>
      </c>
    </row>
    <row r="959" spans="1:21" x14ac:dyDescent="0.25">
      <c r="A959" t="s">
        <v>1572</v>
      </c>
      <c r="B959" t="s">
        <v>1573</v>
      </c>
      <c r="C959" t="s">
        <v>40</v>
      </c>
      <c r="D959" t="s">
        <v>50</v>
      </c>
      <c r="E959" t="s">
        <v>16</v>
      </c>
      <c r="F959" t="s">
        <v>28</v>
      </c>
      <c r="G959" t="s">
        <v>51</v>
      </c>
      <c r="H959">
        <v>39</v>
      </c>
      <c r="I959" s="1">
        <v>41635</v>
      </c>
      <c r="J959" s="9">
        <f>DAY(TBL_Employees[[#This Row],[Hire Date]])</f>
        <v>27</v>
      </c>
      <c r="K959" s="9">
        <f>MONTH(TBL_Employees[[#This Row],[Hire Date]])</f>
        <v>12</v>
      </c>
      <c r="L959" s="9" t="str">
        <f>_xlfn.SWITCH(TBL_Employees[[#This Row],[Month]],1,"JAN",2,"FEB",3,"MAR",4,"APR",5,"MAY",6,"JUN",7,"JUL",8,"AUG",9,"SEP",10,"OCT",11,"NOV",12,"DES")</f>
        <v>DES</v>
      </c>
      <c r="M959" s="11">
        <f>YEAR(TBL_Employees[[#This Row],[Hire Date]])</f>
        <v>2013</v>
      </c>
      <c r="N959" s="2">
        <v>165756</v>
      </c>
      <c r="O959" s="2" t="str">
        <f>_xlfn.SWITCH(TRUE(),TBL_Employees[[#This Row],[Annual Salary]]&gt;140000,"HIGH INCOME",AND(TBL_Employees[[#This Row],[Annual Salary]]&gt;=70000,TBL_Employees[[#This Row],[Annual Salary]]&lt;=140000),"MIDDLE INCOME",TBL_Employees[[#This Row],[Annual Salary]]&lt;70000,"LOW INCOME")</f>
        <v>HIGH INCOME</v>
      </c>
      <c r="P959" s="3">
        <v>0.28000000000000003</v>
      </c>
      <c r="Q959" s="13">
        <f>TBL_Employees[[#This Row],[Bonus %]]*TBL_Employees[[#This Row],[Annual Salary]]</f>
        <v>46411.680000000008</v>
      </c>
      <c r="R959" t="s">
        <v>19</v>
      </c>
      <c r="S959" t="s">
        <v>29</v>
      </c>
      <c r="T959" s="1">
        <v>43991</v>
      </c>
      <c r="U959" s="1" t="str">
        <f>IF(TBL_Employees[[#This Row],[Exit Date]]="","Employed","Resign")</f>
        <v>Resign</v>
      </c>
    </row>
    <row r="960" spans="1:21" x14ac:dyDescent="0.25">
      <c r="A960" t="s">
        <v>1583</v>
      </c>
      <c r="B960" t="s">
        <v>1584</v>
      </c>
      <c r="C960" t="s">
        <v>42</v>
      </c>
      <c r="D960" t="s">
        <v>50</v>
      </c>
      <c r="E960" t="s">
        <v>44</v>
      </c>
      <c r="F960" t="s">
        <v>17</v>
      </c>
      <c r="G960" t="s">
        <v>51</v>
      </c>
      <c r="H960">
        <v>53</v>
      </c>
      <c r="I960" s="1">
        <v>42744</v>
      </c>
      <c r="J960" s="9">
        <f>DAY(TBL_Employees[[#This Row],[Hire Date]])</f>
        <v>9</v>
      </c>
      <c r="K960" s="9">
        <f>MONTH(TBL_Employees[[#This Row],[Hire Date]])</f>
        <v>1</v>
      </c>
      <c r="L960" s="9" t="str">
        <f>_xlfn.SWITCH(TBL_Employees[[#This Row],[Month]],1,"JAN",2,"FEB",3,"MAR",4,"APR",5,"MAY",6,"JUN",7,"JUL",8,"AUG",9,"SEP",10,"OCT",11,"NOV",12,"DES")</f>
        <v>JAN</v>
      </c>
      <c r="M960" s="11">
        <f>YEAR(TBL_Employees[[#This Row],[Hire Date]])</f>
        <v>2017</v>
      </c>
      <c r="N960" s="2">
        <v>75769</v>
      </c>
      <c r="O960" s="2" t="str">
        <f>_xlfn.SWITCH(TRUE(),TBL_Employees[[#This Row],[Annual Salary]]&gt;140000,"HIGH INCOME",AND(TBL_Employees[[#This Row],[Annual Salary]]&gt;=70000,TBL_Employees[[#This Row],[Annual Salary]]&lt;=140000),"MIDDLE INCOME",TBL_Employees[[#This Row],[Annual Salary]]&lt;70000,"LOW INCOME")</f>
        <v>MIDDLE INCOME</v>
      </c>
      <c r="P960" s="3">
        <v>0</v>
      </c>
      <c r="Q960" s="13">
        <f>TBL_Employees[[#This Row],[Bonus %]]*TBL_Employees[[#This Row],[Annual Salary]]</f>
        <v>0</v>
      </c>
      <c r="R960" t="s">
        <v>52</v>
      </c>
      <c r="S960" t="s">
        <v>81</v>
      </c>
      <c r="T960" s="1">
        <v>44029</v>
      </c>
      <c r="U960" s="1" t="str">
        <f>IF(TBL_Employees[[#This Row],[Exit Date]]="","Employed","Resign")</f>
        <v>Resign</v>
      </c>
    </row>
    <row r="961" spans="1:21" x14ac:dyDescent="0.25">
      <c r="A961" t="s">
        <v>1603</v>
      </c>
      <c r="B961" t="s">
        <v>1604</v>
      </c>
      <c r="C961" t="s">
        <v>61</v>
      </c>
      <c r="D961" t="s">
        <v>50</v>
      </c>
      <c r="E961" t="s">
        <v>44</v>
      </c>
      <c r="F961" t="s">
        <v>17</v>
      </c>
      <c r="G961" t="s">
        <v>51</v>
      </c>
      <c r="H961">
        <v>45</v>
      </c>
      <c r="I961" s="1">
        <v>43305</v>
      </c>
      <c r="J961" s="9">
        <f>DAY(TBL_Employees[[#This Row],[Hire Date]])</f>
        <v>24</v>
      </c>
      <c r="K961" s="9">
        <f>MONTH(TBL_Employees[[#This Row],[Hire Date]])</f>
        <v>7</v>
      </c>
      <c r="L961" s="9" t="str">
        <f>_xlfn.SWITCH(TBL_Employees[[#This Row],[Month]],1,"JAN",2,"FEB",3,"MAR",4,"APR",5,"MAY",6,"JUN",7,"JUL",8,"AUG",9,"SEP",10,"OCT",11,"NOV",12,"DES")</f>
        <v>JUL</v>
      </c>
      <c r="M961" s="11">
        <f>YEAR(TBL_Employees[[#This Row],[Hire Date]])</f>
        <v>2018</v>
      </c>
      <c r="N961" s="2">
        <v>148991</v>
      </c>
      <c r="O961" s="2" t="str">
        <f>_xlfn.SWITCH(TRUE(),TBL_Employees[[#This Row],[Annual Salary]]&gt;140000,"HIGH INCOME",AND(TBL_Employees[[#This Row],[Annual Salary]]&gt;=70000,TBL_Employees[[#This Row],[Annual Salary]]&lt;=140000),"MIDDLE INCOME",TBL_Employees[[#This Row],[Annual Salary]]&lt;70000,"LOW INCOME")</f>
        <v>HIGH INCOME</v>
      </c>
      <c r="P961" s="3">
        <v>0.12</v>
      </c>
      <c r="Q961" s="13">
        <f>TBL_Employees[[#This Row],[Bonus %]]*TBL_Employees[[#This Row],[Annual Salary]]</f>
        <v>17878.919999999998</v>
      </c>
      <c r="R961" t="s">
        <v>52</v>
      </c>
      <c r="S961" t="s">
        <v>53</v>
      </c>
      <c r="T961" s="1" t="s">
        <v>21</v>
      </c>
      <c r="U961" s="1" t="str">
        <f>IF(TBL_Employees[[#This Row],[Exit Date]]="","Employed","Resign")</f>
        <v>Employed</v>
      </c>
    </row>
    <row r="962" spans="1:21" x14ac:dyDescent="0.25">
      <c r="A962" t="s">
        <v>195</v>
      </c>
      <c r="B962" t="s">
        <v>1608</v>
      </c>
      <c r="C962" t="s">
        <v>49</v>
      </c>
      <c r="D962" t="s">
        <v>50</v>
      </c>
      <c r="E962" t="s">
        <v>16</v>
      </c>
      <c r="F962" t="s">
        <v>17</v>
      </c>
      <c r="G962" t="s">
        <v>24</v>
      </c>
      <c r="H962">
        <v>46</v>
      </c>
      <c r="I962" s="1">
        <v>44213</v>
      </c>
      <c r="J962" s="9">
        <f>DAY(TBL_Employees[[#This Row],[Hire Date]])</f>
        <v>17</v>
      </c>
      <c r="K962" s="9">
        <f>MONTH(TBL_Employees[[#This Row],[Hire Date]])</f>
        <v>1</v>
      </c>
      <c r="L962" s="9" t="str">
        <f>_xlfn.SWITCH(TBL_Employees[[#This Row],[Month]],1,"JAN",2,"FEB",3,"MAR",4,"APR",5,"MAY",6,"JUN",7,"JUL",8,"AUG",9,"SEP",10,"OCT",11,"NOV",12,"DES")</f>
        <v>JAN</v>
      </c>
      <c r="M962" s="11">
        <f>YEAR(TBL_Employees[[#This Row],[Hire Date]])</f>
        <v>2021</v>
      </c>
      <c r="N962" s="2">
        <v>72131</v>
      </c>
      <c r="O962" s="2" t="str">
        <f>_xlfn.SWITCH(TRUE(),TBL_Employees[[#This Row],[Annual Salary]]&gt;140000,"HIGH INCOME",AND(TBL_Employees[[#This Row],[Annual Salary]]&gt;=70000,TBL_Employees[[#This Row],[Annual Salary]]&lt;=140000),"MIDDLE INCOME",TBL_Employees[[#This Row],[Annual Salary]]&lt;70000,"LOW INCOME")</f>
        <v>MIDDLE INCOME</v>
      </c>
      <c r="P962" s="3">
        <v>0</v>
      </c>
      <c r="Q962" s="13">
        <f>TBL_Employees[[#This Row],[Bonus %]]*TBL_Employees[[#This Row],[Annual Salary]]</f>
        <v>0</v>
      </c>
      <c r="R962" t="s">
        <v>33</v>
      </c>
      <c r="S962" t="s">
        <v>74</v>
      </c>
      <c r="T962" s="1" t="s">
        <v>21</v>
      </c>
      <c r="U962" s="1" t="str">
        <f>IF(TBL_Employees[[#This Row],[Exit Date]]="","Employed","Resign")</f>
        <v>Employed</v>
      </c>
    </row>
    <row r="963" spans="1:21" x14ac:dyDescent="0.25">
      <c r="A963" t="s">
        <v>1611</v>
      </c>
      <c r="B963" t="s">
        <v>1612</v>
      </c>
      <c r="C963" t="s">
        <v>42</v>
      </c>
      <c r="D963" t="s">
        <v>50</v>
      </c>
      <c r="E963" t="s">
        <v>36</v>
      </c>
      <c r="F963" t="s">
        <v>17</v>
      </c>
      <c r="G963" t="s">
        <v>18</v>
      </c>
      <c r="H963">
        <v>53</v>
      </c>
      <c r="I963" s="1">
        <v>42952</v>
      </c>
      <c r="J963" s="9">
        <f>DAY(TBL_Employees[[#This Row],[Hire Date]])</f>
        <v>5</v>
      </c>
      <c r="K963" s="9">
        <f>MONTH(TBL_Employees[[#This Row],[Hire Date]])</f>
        <v>8</v>
      </c>
      <c r="L963" s="9" t="str">
        <f>_xlfn.SWITCH(TBL_Employees[[#This Row],[Month]],1,"JAN",2,"FEB",3,"MAR",4,"APR",5,"MAY",6,"JUN",7,"JUL",8,"AUG",9,"SEP",10,"OCT",11,"NOV",12,"DES")</f>
        <v>AUG</v>
      </c>
      <c r="M963" s="11">
        <f>YEAR(TBL_Employees[[#This Row],[Hire Date]])</f>
        <v>2017</v>
      </c>
      <c r="N963" s="2">
        <v>89769</v>
      </c>
      <c r="O963" s="2" t="str">
        <f>_xlfn.SWITCH(TRUE(),TBL_Employees[[#This Row],[Annual Salary]]&gt;140000,"HIGH INCOME",AND(TBL_Employees[[#This Row],[Annual Salary]]&gt;=70000,TBL_Employees[[#This Row],[Annual Salary]]&lt;=140000),"MIDDLE INCOME",TBL_Employees[[#This Row],[Annual Salary]]&lt;70000,"LOW INCOME")</f>
        <v>MIDDLE INCOME</v>
      </c>
      <c r="P963" s="3">
        <v>0</v>
      </c>
      <c r="Q963" s="13">
        <f>TBL_Employees[[#This Row],[Bonus %]]*TBL_Employees[[#This Row],[Annual Salary]]</f>
        <v>0</v>
      </c>
      <c r="R963" t="s">
        <v>19</v>
      </c>
      <c r="S963" t="s">
        <v>63</v>
      </c>
      <c r="T963" s="1" t="s">
        <v>21</v>
      </c>
      <c r="U963" s="1" t="str">
        <f>IF(TBL_Employees[[#This Row],[Exit Date]]="","Employed","Resign")</f>
        <v>Employed</v>
      </c>
    </row>
    <row r="964" spans="1:21" x14ac:dyDescent="0.25">
      <c r="A964" t="s">
        <v>1613</v>
      </c>
      <c r="B964" t="s">
        <v>1614</v>
      </c>
      <c r="C964" t="s">
        <v>62</v>
      </c>
      <c r="D964" t="s">
        <v>50</v>
      </c>
      <c r="E964" t="s">
        <v>32</v>
      </c>
      <c r="F964" t="s">
        <v>17</v>
      </c>
      <c r="G964" t="s">
        <v>24</v>
      </c>
      <c r="H964">
        <v>27</v>
      </c>
      <c r="I964" s="1">
        <v>43358</v>
      </c>
      <c r="J964" s="9">
        <f>DAY(TBL_Employees[[#This Row],[Hire Date]])</f>
        <v>15</v>
      </c>
      <c r="K964" s="9">
        <f>MONTH(TBL_Employees[[#This Row],[Hire Date]])</f>
        <v>9</v>
      </c>
      <c r="L964" s="9" t="str">
        <f>_xlfn.SWITCH(TBL_Employees[[#This Row],[Month]],1,"JAN",2,"FEB",3,"MAR",4,"APR",5,"MAY",6,"JUN",7,"JUL",8,"AUG",9,"SEP",10,"OCT",11,"NOV",12,"DES")</f>
        <v>SEP</v>
      </c>
      <c r="M964" s="11">
        <f>YEAR(TBL_Employees[[#This Row],[Hire Date]])</f>
        <v>2018</v>
      </c>
      <c r="N964" s="2">
        <v>127616</v>
      </c>
      <c r="O964" s="2" t="str">
        <f>_xlfn.SWITCH(TRUE(),TBL_Employees[[#This Row],[Annual Salary]]&gt;140000,"HIGH INCOME",AND(TBL_Employees[[#This Row],[Annual Salary]]&gt;=70000,TBL_Employees[[#This Row],[Annual Salary]]&lt;=140000),"MIDDLE INCOME",TBL_Employees[[#This Row],[Annual Salary]]&lt;70000,"LOW INCOME")</f>
        <v>MIDDLE INCOME</v>
      </c>
      <c r="P964" s="3">
        <v>7.0000000000000007E-2</v>
      </c>
      <c r="Q964" s="13">
        <f>TBL_Employees[[#This Row],[Bonus %]]*TBL_Employees[[#This Row],[Annual Salary]]</f>
        <v>8933.1200000000008</v>
      </c>
      <c r="R964" t="s">
        <v>19</v>
      </c>
      <c r="S964" t="s">
        <v>29</v>
      </c>
      <c r="T964" s="1" t="s">
        <v>21</v>
      </c>
      <c r="U964" s="1" t="str">
        <f>IF(TBL_Employees[[#This Row],[Exit Date]]="","Employed","Resign")</f>
        <v>Employed</v>
      </c>
    </row>
    <row r="965" spans="1:21" x14ac:dyDescent="0.25">
      <c r="A965" t="s">
        <v>1638</v>
      </c>
      <c r="B965" t="s">
        <v>1639</v>
      </c>
      <c r="C965" t="s">
        <v>94</v>
      </c>
      <c r="D965" t="s">
        <v>50</v>
      </c>
      <c r="E965" t="s">
        <v>36</v>
      </c>
      <c r="F965" t="s">
        <v>17</v>
      </c>
      <c r="G965" t="s">
        <v>24</v>
      </c>
      <c r="H965">
        <v>37</v>
      </c>
      <c r="I965" s="1">
        <v>42318</v>
      </c>
      <c r="J965" s="9">
        <f>DAY(TBL_Employees[[#This Row],[Hire Date]])</f>
        <v>10</v>
      </c>
      <c r="K965" s="9">
        <f>MONTH(TBL_Employees[[#This Row],[Hire Date]])</f>
        <v>11</v>
      </c>
      <c r="L965" s="9" t="str">
        <f>_xlfn.SWITCH(TBL_Employees[[#This Row],[Month]],1,"JAN",2,"FEB",3,"MAR",4,"APR",5,"MAY",6,"JUN",7,"JUL",8,"AUG",9,"SEP",10,"OCT",11,"NOV",12,"DES")</f>
        <v>NOV</v>
      </c>
      <c r="M965" s="11">
        <f>YEAR(TBL_Employees[[#This Row],[Hire Date]])</f>
        <v>2015</v>
      </c>
      <c r="N965" s="2">
        <v>64204</v>
      </c>
      <c r="O965" s="2" t="str">
        <f>_xlfn.SWITCH(TRUE(),TBL_Employees[[#This Row],[Annual Salary]]&gt;140000,"HIGH INCOME",AND(TBL_Employees[[#This Row],[Annual Salary]]&gt;=70000,TBL_Employees[[#This Row],[Annual Salary]]&lt;=140000),"MIDDLE INCOME",TBL_Employees[[#This Row],[Annual Salary]]&lt;70000,"LOW INCOME")</f>
        <v>LOW INCOME</v>
      </c>
      <c r="P965" s="3">
        <v>0</v>
      </c>
      <c r="Q965" s="13">
        <f>TBL_Employees[[#This Row],[Bonus %]]*TBL_Employees[[#This Row],[Annual Salary]]</f>
        <v>0</v>
      </c>
      <c r="R965" t="s">
        <v>19</v>
      </c>
      <c r="S965" t="s">
        <v>29</v>
      </c>
      <c r="T965" s="1">
        <v>44306</v>
      </c>
      <c r="U965" s="1" t="str">
        <f>IF(TBL_Employees[[#This Row],[Exit Date]]="","Employed","Resign")</f>
        <v>Resign</v>
      </c>
    </row>
    <row r="966" spans="1:21" x14ac:dyDescent="0.25">
      <c r="A966" t="s">
        <v>1640</v>
      </c>
      <c r="B966" t="s">
        <v>1641</v>
      </c>
      <c r="C966" t="s">
        <v>64</v>
      </c>
      <c r="D966" t="s">
        <v>50</v>
      </c>
      <c r="E966" t="s">
        <v>32</v>
      </c>
      <c r="F966" t="s">
        <v>17</v>
      </c>
      <c r="G966" t="s">
        <v>24</v>
      </c>
      <c r="H966">
        <v>42</v>
      </c>
      <c r="I966" s="1">
        <v>40307</v>
      </c>
      <c r="J966" s="9">
        <f>DAY(TBL_Employees[[#This Row],[Hire Date]])</f>
        <v>9</v>
      </c>
      <c r="K966" s="9">
        <f>MONTH(TBL_Employees[[#This Row],[Hire Date]])</f>
        <v>5</v>
      </c>
      <c r="L966" s="9" t="str">
        <f>_xlfn.SWITCH(TBL_Employees[[#This Row],[Month]],1,"JAN",2,"FEB",3,"MAR",4,"APR",5,"MAY",6,"JUN",7,"JUL",8,"AUG",9,"SEP",10,"OCT",11,"NOV",12,"DES")</f>
        <v>MAY</v>
      </c>
      <c r="M966" s="11">
        <f>YEAR(TBL_Employees[[#This Row],[Hire Date]])</f>
        <v>2010</v>
      </c>
      <c r="N966" s="2">
        <v>67743</v>
      </c>
      <c r="O966" s="2" t="str">
        <f>_xlfn.SWITCH(TRUE(),TBL_Employees[[#This Row],[Annual Salary]]&gt;140000,"HIGH INCOME",AND(TBL_Employees[[#This Row],[Annual Salary]]&gt;=70000,TBL_Employees[[#This Row],[Annual Salary]]&lt;=140000),"MIDDLE INCOME",TBL_Employees[[#This Row],[Annual Salary]]&lt;70000,"LOW INCOME")</f>
        <v>LOW INCOME</v>
      </c>
      <c r="P966" s="3">
        <v>0</v>
      </c>
      <c r="Q966" s="13">
        <f>TBL_Employees[[#This Row],[Bonus %]]*TBL_Employees[[#This Row],[Annual Salary]]</f>
        <v>0</v>
      </c>
      <c r="R966" t="s">
        <v>33</v>
      </c>
      <c r="S966" t="s">
        <v>60</v>
      </c>
      <c r="T966" s="1">
        <v>41998</v>
      </c>
      <c r="U966" s="1" t="str">
        <f>IF(TBL_Employees[[#This Row],[Exit Date]]="","Employed","Resign")</f>
        <v>Resign</v>
      </c>
    </row>
    <row r="967" spans="1:21" x14ac:dyDescent="0.25">
      <c r="A967" t="s">
        <v>1642</v>
      </c>
      <c r="B967" t="s">
        <v>1345</v>
      </c>
      <c r="C967" t="s">
        <v>49</v>
      </c>
      <c r="D967" t="s">
        <v>50</v>
      </c>
      <c r="E967" t="s">
        <v>44</v>
      </c>
      <c r="F967" t="s">
        <v>17</v>
      </c>
      <c r="G967" t="s">
        <v>47</v>
      </c>
      <c r="H967">
        <v>60</v>
      </c>
      <c r="I967" s="1">
        <v>35641</v>
      </c>
      <c r="J967" s="9">
        <f>DAY(TBL_Employees[[#This Row],[Hire Date]])</f>
        <v>30</v>
      </c>
      <c r="K967" s="9">
        <f>MONTH(TBL_Employees[[#This Row],[Hire Date]])</f>
        <v>7</v>
      </c>
      <c r="L967" s="9" t="str">
        <f>_xlfn.SWITCH(TBL_Employees[[#This Row],[Month]],1,"JAN",2,"FEB",3,"MAR",4,"APR",5,"MAY",6,"JUN",7,"JUL",8,"AUG",9,"SEP",10,"OCT",11,"NOV",12,"DES")</f>
        <v>JUL</v>
      </c>
      <c r="M967" s="11">
        <f>YEAR(TBL_Employees[[#This Row],[Hire Date]])</f>
        <v>1997</v>
      </c>
      <c r="N967" s="2">
        <v>71677</v>
      </c>
      <c r="O967" s="2" t="str">
        <f>_xlfn.SWITCH(TRUE(),TBL_Employees[[#This Row],[Annual Salary]]&gt;140000,"HIGH INCOME",AND(TBL_Employees[[#This Row],[Annual Salary]]&gt;=70000,TBL_Employees[[#This Row],[Annual Salary]]&lt;=140000),"MIDDLE INCOME",TBL_Employees[[#This Row],[Annual Salary]]&lt;70000,"LOW INCOME")</f>
        <v>MIDDLE INCOME</v>
      </c>
      <c r="P967" s="3">
        <v>0</v>
      </c>
      <c r="Q967" s="13">
        <f>TBL_Employees[[#This Row],[Bonus %]]*TBL_Employees[[#This Row],[Annual Salary]]</f>
        <v>0</v>
      </c>
      <c r="R967" t="s">
        <v>19</v>
      </c>
      <c r="S967" t="s">
        <v>29</v>
      </c>
      <c r="T967" s="1" t="s">
        <v>21</v>
      </c>
      <c r="U967" s="1" t="str">
        <f>IF(TBL_Employees[[#This Row],[Exit Date]]="","Employed","Resign")</f>
        <v>Employed</v>
      </c>
    </row>
    <row r="968" spans="1:21" x14ac:dyDescent="0.25">
      <c r="A968" t="s">
        <v>1659</v>
      </c>
      <c r="B968" t="s">
        <v>1660</v>
      </c>
      <c r="C968" t="s">
        <v>64</v>
      </c>
      <c r="D968" t="s">
        <v>50</v>
      </c>
      <c r="E968" t="s">
        <v>16</v>
      </c>
      <c r="F968" t="s">
        <v>28</v>
      </c>
      <c r="G968" t="s">
        <v>18</v>
      </c>
      <c r="H968">
        <v>37</v>
      </c>
      <c r="I968" s="1">
        <v>40291</v>
      </c>
      <c r="J968" s="9">
        <f>DAY(TBL_Employees[[#This Row],[Hire Date]])</f>
        <v>23</v>
      </c>
      <c r="K968" s="9">
        <f>MONTH(TBL_Employees[[#This Row],[Hire Date]])</f>
        <v>4</v>
      </c>
      <c r="L968" s="9" t="str">
        <f>_xlfn.SWITCH(TBL_Employees[[#This Row],[Month]],1,"JAN",2,"FEB",3,"MAR",4,"APR",5,"MAY",6,"JUN",7,"JUL",8,"AUG",9,"SEP",10,"OCT",11,"NOV",12,"DES")</f>
        <v>APR</v>
      </c>
      <c r="M968" s="11">
        <f>YEAR(TBL_Employees[[#This Row],[Hire Date]])</f>
        <v>2010</v>
      </c>
      <c r="N968" s="2">
        <v>57531</v>
      </c>
      <c r="O968" s="2" t="str">
        <f>_xlfn.SWITCH(TRUE(),TBL_Employees[[#This Row],[Annual Salary]]&gt;140000,"HIGH INCOME",AND(TBL_Employees[[#This Row],[Annual Salary]]&gt;=70000,TBL_Employees[[#This Row],[Annual Salary]]&lt;=140000),"MIDDLE INCOME",TBL_Employees[[#This Row],[Annual Salary]]&lt;70000,"LOW INCOME")</f>
        <v>LOW INCOME</v>
      </c>
      <c r="P968" s="3">
        <v>0</v>
      </c>
      <c r="Q968" s="13">
        <f>TBL_Employees[[#This Row],[Bonus %]]*TBL_Employees[[#This Row],[Annual Salary]]</f>
        <v>0</v>
      </c>
      <c r="R968" t="s">
        <v>19</v>
      </c>
      <c r="S968" t="s">
        <v>20</v>
      </c>
      <c r="T968" s="1" t="s">
        <v>21</v>
      </c>
      <c r="U968" s="1" t="str">
        <f>IF(TBL_Employees[[#This Row],[Exit Date]]="","Employed","Resign")</f>
        <v>Employed</v>
      </c>
    </row>
    <row r="969" spans="1:21" x14ac:dyDescent="0.25">
      <c r="A969" t="s">
        <v>1668</v>
      </c>
      <c r="B969" t="s">
        <v>1669</v>
      </c>
      <c r="C969" t="s">
        <v>42</v>
      </c>
      <c r="D969" t="s">
        <v>50</v>
      </c>
      <c r="E969" t="s">
        <v>44</v>
      </c>
      <c r="F969" t="s">
        <v>28</v>
      </c>
      <c r="G969" t="s">
        <v>24</v>
      </c>
      <c r="H969">
        <v>59</v>
      </c>
      <c r="I969" s="1">
        <v>35502</v>
      </c>
      <c r="J969" s="9">
        <f>DAY(TBL_Employees[[#This Row],[Hire Date]])</f>
        <v>13</v>
      </c>
      <c r="K969" s="9">
        <f>MONTH(TBL_Employees[[#This Row],[Hire Date]])</f>
        <v>3</v>
      </c>
      <c r="L969" s="9" t="str">
        <f>_xlfn.SWITCH(TBL_Employees[[#This Row],[Month]],1,"JAN",2,"FEB",3,"MAR",4,"APR",5,"MAY",6,"JUN",7,"JUL",8,"AUG",9,"SEP",10,"OCT",11,"NOV",12,"DES")</f>
        <v>MAR</v>
      </c>
      <c r="M969" s="11">
        <f>YEAR(TBL_Employees[[#This Row],[Hire Date]])</f>
        <v>1997</v>
      </c>
      <c r="N969" s="2">
        <v>83685</v>
      </c>
      <c r="O969" s="2" t="str">
        <f>_xlfn.SWITCH(TRUE(),TBL_Employees[[#This Row],[Annual Salary]]&gt;140000,"HIGH INCOME",AND(TBL_Employees[[#This Row],[Annual Salary]]&gt;=70000,TBL_Employees[[#This Row],[Annual Salary]]&lt;=140000),"MIDDLE INCOME",TBL_Employees[[#This Row],[Annual Salary]]&lt;70000,"LOW INCOME")</f>
        <v>MIDDLE INCOME</v>
      </c>
      <c r="P969" s="3">
        <v>0</v>
      </c>
      <c r="Q969" s="13">
        <f>TBL_Employees[[#This Row],[Bonus %]]*TBL_Employees[[#This Row],[Annual Salary]]</f>
        <v>0</v>
      </c>
      <c r="R969" t="s">
        <v>33</v>
      </c>
      <c r="S969" t="s">
        <v>60</v>
      </c>
      <c r="T969" s="1" t="s">
        <v>21</v>
      </c>
      <c r="U969" s="1" t="str">
        <f>IF(TBL_Employees[[#This Row],[Exit Date]]="","Employed","Resign")</f>
        <v>Employed</v>
      </c>
    </row>
    <row r="970" spans="1:21" x14ac:dyDescent="0.25">
      <c r="A970" t="s">
        <v>1340</v>
      </c>
      <c r="B970" t="s">
        <v>1681</v>
      </c>
      <c r="C970" t="s">
        <v>40</v>
      </c>
      <c r="D970" t="s">
        <v>50</v>
      </c>
      <c r="E970" t="s">
        <v>16</v>
      </c>
      <c r="F970" t="s">
        <v>28</v>
      </c>
      <c r="G970" t="s">
        <v>24</v>
      </c>
      <c r="H970">
        <v>49</v>
      </c>
      <c r="I970" s="1">
        <v>37092</v>
      </c>
      <c r="J970" s="9">
        <f>DAY(TBL_Employees[[#This Row],[Hire Date]])</f>
        <v>20</v>
      </c>
      <c r="K970" s="9">
        <f>MONTH(TBL_Employees[[#This Row],[Hire Date]])</f>
        <v>7</v>
      </c>
      <c r="L970" s="9" t="str">
        <f>_xlfn.SWITCH(TBL_Employees[[#This Row],[Month]],1,"JAN",2,"FEB",3,"MAR",4,"APR",5,"MAY",6,"JUN",7,"JUL",8,"AUG",9,"SEP",10,"OCT",11,"NOV",12,"DES")</f>
        <v>JUL</v>
      </c>
      <c r="M970" s="11">
        <f>YEAR(TBL_Employees[[#This Row],[Hire Date]])</f>
        <v>2001</v>
      </c>
      <c r="N970" s="2">
        <v>199176</v>
      </c>
      <c r="O970" s="2" t="str">
        <f>_xlfn.SWITCH(TRUE(),TBL_Employees[[#This Row],[Annual Salary]]&gt;140000,"HIGH INCOME",AND(TBL_Employees[[#This Row],[Annual Salary]]&gt;=70000,TBL_Employees[[#This Row],[Annual Salary]]&lt;=140000),"MIDDLE INCOME",TBL_Employees[[#This Row],[Annual Salary]]&lt;70000,"LOW INCOME")</f>
        <v>HIGH INCOME</v>
      </c>
      <c r="P970" s="3">
        <v>0.24</v>
      </c>
      <c r="Q970" s="13">
        <f>TBL_Employees[[#This Row],[Bonus %]]*TBL_Employees[[#This Row],[Annual Salary]]</f>
        <v>47802.239999999998</v>
      </c>
      <c r="R970" t="s">
        <v>19</v>
      </c>
      <c r="S970" t="s">
        <v>39</v>
      </c>
      <c r="T970" s="1" t="s">
        <v>21</v>
      </c>
      <c r="U970" s="1" t="str">
        <f>IF(TBL_Employees[[#This Row],[Exit Date]]="","Employed","Resign")</f>
        <v>Employed</v>
      </c>
    </row>
    <row r="971" spans="1:21" x14ac:dyDescent="0.25">
      <c r="A971" t="s">
        <v>314</v>
      </c>
      <c r="B971" t="s">
        <v>1688</v>
      </c>
      <c r="C971" t="s">
        <v>40</v>
      </c>
      <c r="D971" t="s">
        <v>50</v>
      </c>
      <c r="E971" t="s">
        <v>32</v>
      </c>
      <c r="F971" t="s">
        <v>28</v>
      </c>
      <c r="G971" t="s">
        <v>51</v>
      </c>
      <c r="H971">
        <v>52</v>
      </c>
      <c r="I971" s="1">
        <v>44099</v>
      </c>
      <c r="J971" s="9">
        <f>DAY(TBL_Employees[[#This Row],[Hire Date]])</f>
        <v>25</v>
      </c>
      <c r="K971" s="9">
        <f>MONTH(TBL_Employees[[#This Row],[Hire Date]])</f>
        <v>9</v>
      </c>
      <c r="L971" s="9" t="str">
        <f>_xlfn.SWITCH(TBL_Employees[[#This Row],[Month]],1,"JAN",2,"FEB",3,"MAR",4,"APR",5,"MAY",6,"JUN",7,"JUL",8,"AUG",9,"SEP",10,"OCT",11,"NOV",12,"DES")</f>
        <v>SEP</v>
      </c>
      <c r="M971" s="11">
        <f>YEAR(TBL_Employees[[#This Row],[Hire Date]])</f>
        <v>2020</v>
      </c>
      <c r="N971" s="2">
        <v>163143</v>
      </c>
      <c r="O971" s="2" t="str">
        <f>_xlfn.SWITCH(TRUE(),TBL_Employees[[#This Row],[Annual Salary]]&gt;140000,"HIGH INCOME",AND(TBL_Employees[[#This Row],[Annual Salary]]&gt;=70000,TBL_Employees[[#This Row],[Annual Salary]]&lt;=140000),"MIDDLE INCOME",TBL_Employees[[#This Row],[Annual Salary]]&lt;70000,"LOW INCOME")</f>
        <v>HIGH INCOME</v>
      </c>
      <c r="P971" s="3">
        <v>0.28000000000000003</v>
      </c>
      <c r="Q971" s="13">
        <f>TBL_Employees[[#This Row],[Bonus %]]*TBL_Employees[[#This Row],[Annual Salary]]</f>
        <v>45680.04</v>
      </c>
      <c r="R971" t="s">
        <v>52</v>
      </c>
      <c r="S971" t="s">
        <v>53</v>
      </c>
      <c r="T971" s="1" t="s">
        <v>21</v>
      </c>
      <c r="U971" s="1" t="str">
        <f>IF(TBL_Employees[[#This Row],[Exit Date]]="","Employed","Resign")</f>
        <v>Employed</v>
      </c>
    </row>
    <row r="972" spans="1:21" x14ac:dyDescent="0.25">
      <c r="A972" t="s">
        <v>1577</v>
      </c>
      <c r="B972" t="s">
        <v>1714</v>
      </c>
      <c r="C972" t="s">
        <v>61</v>
      </c>
      <c r="D972" t="s">
        <v>50</v>
      </c>
      <c r="E972" t="s">
        <v>36</v>
      </c>
      <c r="F972" t="s">
        <v>17</v>
      </c>
      <c r="G972" t="s">
        <v>51</v>
      </c>
      <c r="H972">
        <v>49</v>
      </c>
      <c r="I972" s="1">
        <v>35157</v>
      </c>
      <c r="J972" s="9">
        <f>DAY(TBL_Employees[[#This Row],[Hire Date]])</f>
        <v>2</v>
      </c>
      <c r="K972" s="9">
        <f>MONTH(TBL_Employees[[#This Row],[Hire Date]])</f>
        <v>4</v>
      </c>
      <c r="L972" s="9" t="str">
        <f>_xlfn.SWITCH(TBL_Employees[[#This Row],[Month]],1,"JAN",2,"FEB",3,"MAR",4,"APR",5,"MAY",6,"JUN",7,"JUL",8,"AUG",9,"SEP",10,"OCT",11,"NOV",12,"DES")</f>
        <v>APR</v>
      </c>
      <c r="M972" s="11">
        <f>YEAR(TBL_Employees[[#This Row],[Hire Date]])</f>
        <v>1996</v>
      </c>
      <c r="N972" s="2">
        <v>157057</v>
      </c>
      <c r="O972" s="2" t="str">
        <f>_xlfn.SWITCH(TRUE(),TBL_Employees[[#This Row],[Annual Salary]]&gt;140000,"HIGH INCOME",AND(TBL_Employees[[#This Row],[Annual Salary]]&gt;=70000,TBL_Employees[[#This Row],[Annual Salary]]&lt;=140000),"MIDDLE INCOME",TBL_Employees[[#This Row],[Annual Salary]]&lt;70000,"LOW INCOME")</f>
        <v>HIGH INCOME</v>
      </c>
      <c r="P972" s="3">
        <v>0.12</v>
      </c>
      <c r="Q972" s="13">
        <f>TBL_Employees[[#This Row],[Bonus %]]*TBL_Employees[[#This Row],[Annual Salary]]</f>
        <v>18846.84</v>
      </c>
      <c r="R972" t="s">
        <v>19</v>
      </c>
      <c r="S972" t="s">
        <v>45</v>
      </c>
      <c r="T972" s="1" t="s">
        <v>21</v>
      </c>
      <c r="U972" s="1" t="str">
        <f>IF(TBL_Employees[[#This Row],[Exit Date]]="","Employed","Resign")</f>
        <v>Employed</v>
      </c>
    </row>
    <row r="973" spans="1:21" x14ac:dyDescent="0.25">
      <c r="A973" t="s">
        <v>1742</v>
      </c>
      <c r="B973" t="s">
        <v>1743</v>
      </c>
      <c r="C973" t="s">
        <v>61</v>
      </c>
      <c r="D973" t="s">
        <v>50</v>
      </c>
      <c r="E973" t="s">
        <v>32</v>
      </c>
      <c r="F973" t="s">
        <v>17</v>
      </c>
      <c r="G973" t="s">
        <v>51</v>
      </c>
      <c r="H973">
        <v>52</v>
      </c>
      <c r="I973" s="1">
        <v>38995</v>
      </c>
      <c r="J973" s="9">
        <f>DAY(TBL_Employees[[#This Row],[Hire Date]])</f>
        <v>5</v>
      </c>
      <c r="K973" s="9">
        <f>MONTH(TBL_Employees[[#This Row],[Hire Date]])</f>
        <v>10</v>
      </c>
      <c r="L973" s="9" t="str">
        <f>_xlfn.SWITCH(TBL_Employees[[#This Row],[Month]],1,"JAN",2,"FEB",3,"MAR",4,"APR",5,"MAY",6,"JUN",7,"JUL",8,"AUG",9,"SEP",10,"OCT",11,"NOV",12,"DES")</f>
        <v>OCT</v>
      </c>
      <c r="M973" s="11">
        <f>YEAR(TBL_Employees[[#This Row],[Hire Date]])</f>
        <v>2006</v>
      </c>
      <c r="N973" s="2">
        <v>147966</v>
      </c>
      <c r="O973" s="2" t="str">
        <f>_xlfn.SWITCH(TRUE(),TBL_Employees[[#This Row],[Annual Salary]]&gt;140000,"HIGH INCOME",AND(TBL_Employees[[#This Row],[Annual Salary]]&gt;=70000,TBL_Employees[[#This Row],[Annual Salary]]&lt;=140000),"MIDDLE INCOME",TBL_Employees[[#This Row],[Annual Salary]]&lt;70000,"LOW INCOME")</f>
        <v>HIGH INCOME</v>
      </c>
      <c r="P973" s="3">
        <v>0.11</v>
      </c>
      <c r="Q973" s="13">
        <f>TBL_Employees[[#This Row],[Bonus %]]*TBL_Employees[[#This Row],[Annual Salary]]</f>
        <v>16276.26</v>
      </c>
      <c r="R973" t="s">
        <v>52</v>
      </c>
      <c r="S973" t="s">
        <v>66</v>
      </c>
      <c r="T973" s="1">
        <v>43608</v>
      </c>
      <c r="U973" s="1" t="str">
        <f>IF(TBL_Employees[[#This Row],[Exit Date]]="","Employed","Resign")</f>
        <v>Resign</v>
      </c>
    </row>
    <row r="974" spans="1:21" x14ac:dyDescent="0.25">
      <c r="A974" t="s">
        <v>1745</v>
      </c>
      <c r="B974" t="s">
        <v>1746</v>
      </c>
      <c r="C974" t="s">
        <v>40</v>
      </c>
      <c r="D974" t="s">
        <v>50</v>
      </c>
      <c r="E974" t="s">
        <v>32</v>
      </c>
      <c r="F974" t="s">
        <v>28</v>
      </c>
      <c r="G974" t="s">
        <v>24</v>
      </c>
      <c r="H974">
        <v>31</v>
      </c>
      <c r="I974" s="1">
        <v>42184</v>
      </c>
      <c r="J974" s="9">
        <f>DAY(TBL_Employees[[#This Row],[Hire Date]])</f>
        <v>29</v>
      </c>
      <c r="K974" s="9">
        <f>MONTH(TBL_Employees[[#This Row],[Hire Date]])</f>
        <v>6</v>
      </c>
      <c r="L974" s="9" t="str">
        <f>_xlfn.SWITCH(TBL_Employees[[#This Row],[Month]],1,"JAN",2,"FEB",3,"MAR",4,"APR",5,"MAY",6,"JUN",7,"JUL",8,"AUG",9,"SEP",10,"OCT",11,"NOV",12,"DES")</f>
        <v>JUN</v>
      </c>
      <c r="M974" s="11">
        <f>YEAR(TBL_Employees[[#This Row],[Hire Date]])</f>
        <v>2015</v>
      </c>
      <c r="N974" s="2">
        <v>191026</v>
      </c>
      <c r="O974" s="2" t="str">
        <f>_xlfn.SWITCH(TRUE(),TBL_Employees[[#This Row],[Annual Salary]]&gt;140000,"HIGH INCOME",AND(TBL_Employees[[#This Row],[Annual Salary]]&gt;=70000,TBL_Employees[[#This Row],[Annual Salary]]&lt;=140000),"MIDDLE INCOME",TBL_Employees[[#This Row],[Annual Salary]]&lt;70000,"LOW INCOME")</f>
        <v>HIGH INCOME</v>
      </c>
      <c r="P974" s="3">
        <v>0.16</v>
      </c>
      <c r="Q974" s="13">
        <f>TBL_Employees[[#This Row],[Bonus %]]*TBL_Employees[[#This Row],[Annual Salary]]</f>
        <v>30564.16</v>
      </c>
      <c r="R974" t="s">
        <v>19</v>
      </c>
      <c r="S974" t="s">
        <v>29</v>
      </c>
      <c r="T974" s="1" t="s">
        <v>21</v>
      </c>
      <c r="U974" s="1" t="str">
        <f>IF(TBL_Employees[[#This Row],[Exit Date]]="","Employed","Resign")</f>
        <v>Employed</v>
      </c>
    </row>
    <row r="975" spans="1:21" x14ac:dyDescent="0.25">
      <c r="A975" t="s">
        <v>1753</v>
      </c>
      <c r="B975" t="s">
        <v>1754</v>
      </c>
      <c r="C975" t="s">
        <v>94</v>
      </c>
      <c r="D975" t="s">
        <v>50</v>
      </c>
      <c r="E975" t="s">
        <v>16</v>
      </c>
      <c r="F975" t="s">
        <v>17</v>
      </c>
      <c r="G975" t="s">
        <v>24</v>
      </c>
      <c r="H975">
        <v>54</v>
      </c>
      <c r="I975" s="1">
        <v>44271</v>
      </c>
      <c r="J975" s="9">
        <f>DAY(TBL_Employees[[#This Row],[Hire Date]])</f>
        <v>16</v>
      </c>
      <c r="K975" s="9">
        <f>MONTH(TBL_Employees[[#This Row],[Hire Date]])</f>
        <v>3</v>
      </c>
      <c r="L975" s="9" t="str">
        <f>_xlfn.SWITCH(TBL_Employees[[#This Row],[Month]],1,"JAN",2,"FEB",3,"MAR",4,"APR",5,"MAY",6,"JUN",7,"JUL",8,"AUG",9,"SEP",10,"OCT",11,"NOV",12,"DES")</f>
        <v>MAR</v>
      </c>
      <c r="M975" s="11">
        <f>YEAR(TBL_Employees[[#This Row],[Hire Date]])</f>
        <v>2021</v>
      </c>
      <c r="N975" s="2">
        <v>56239</v>
      </c>
      <c r="O975" s="2" t="str">
        <f>_xlfn.SWITCH(TRUE(),TBL_Employees[[#This Row],[Annual Salary]]&gt;140000,"HIGH INCOME",AND(TBL_Employees[[#This Row],[Annual Salary]]&gt;=70000,TBL_Employees[[#This Row],[Annual Salary]]&lt;=140000),"MIDDLE INCOME",TBL_Employees[[#This Row],[Annual Salary]]&lt;70000,"LOW INCOME")</f>
        <v>LOW INCOME</v>
      </c>
      <c r="P975" s="3">
        <v>0</v>
      </c>
      <c r="Q975" s="13">
        <f>TBL_Employees[[#This Row],[Bonus %]]*TBL_Employees[[#This Row],[Annual Salary]]</f>
        <v>0</v>
      </c>
      <c r="R975" t="s">
        <v>33</v>
      </c>
      <c r="S975" t="s">
        <v>80</v>
      </c>
      <c r="T975" s="1" t="s">
        <v>21</v>
      </c>
      <c r="U975" s="1" t="str">
        <f>IF(TBL_Employees[[#This Row],[Exit Date]]="","Employed","Resign")</f>
        <v>Employed</v>
      </c>
    </row>
    <row r="976" spans="1:21" x14ac:dyDescent="0.25">
      <c r="A976" t="s">
        <v>235</v>
      </c>
      <c r="B976" t="s">
        <v>1755</v>
      </c>
      <c r="C976" t="s">
        <v>68</v>
      </c>
      <c r="D976" t="s">
        <v>50</v>
      </c>
      <c r="E976" t="s">
        <v>36</v>
      </c>
      <c r="F976" t="s">
        <v>28</v>
      </c>
      <c r="G976" t="s">
        <v>51</v>
      </c>
      <c r="H976">
        <v>26</v>
      </c>
      <c r="I976" s="1">
        <v>44257</v>
      </c>
      <c r="J976" s="9">
        <f>DAY(TBL_Employees[[#This Row],[Hire Date]])</f>
        <v>2</v>
      </c>
      <c r="K976" s="9">
        <f>MONTH(TBL_Employees[[#This Row],[Hire Date]])</f>
        <v>3</v>
      </c>
      <c r="L976" s="9" t="str">
        <f>_xlfn.SWITCH(TBL_Employees[[#This Row],[Month]],1,"JAN",2,"FEB",3,"MAR",4,"APR",5,"MAY",6,"JUN",7,"JUL",8,"AUG",9,"SEP",10,"OCT",11,"NOV",12,"DES")</f>
        <v>MAR</v>
      </c>
      <c r="M976" s="11">
        <f>YEAR(TBL_Employees[[#This Row],[Hire Date]])</f>
        <v>2021</v>
      </c>
      <c r="N976" s="2">
        <v>44732</v>
      </c>
      <c r="O976" s="2" t="str">
        <f>_xlfn.SWITCH(TRUE(),TBL_Employees[[#This Row],[Annual Salary]]&gt;140000,"HIGH INCOME",AND(TBL_Employees[[#This Row],[Annual Salary]]&gt;=70000,TBL_Employees[[#This Row],[Annual Salary]]&lt;=140000),"MIDDLE INCOME",TBL_Employees[[#This Row],[Annual Salary]]&lt;70000,"LOW INCOME")</f>
        <v>LOW INCOME</v>
      </c>
      <c r="P976" s="3">
        <v>0</v>
      </c>
      <c r="Q976" s="13">
        <f>TBL_Employees[[#This Row],[Bonus %]]*TBL_Employees[[#This Row],[Annual Salary]]</f>
        <v>0</v>
      </c>
      <c r="R976" t="s">
        <v>52</v>
      </c>
      <c r="S976" t="s">
        <v>66</v>
      </c>
      <c r="T976" s="1" t="s">
        <v>21</v>
      </c>
      <c r="U976" s="1" t="str">
        <f>IF(TBL_Employees[[#This Row],[Exit Date]]="","Employed","Resign")</f>
        <v>Employed</v>
      </c>
    </row>
    <row r="977" spans="1:21" x14ac:dyDescent="0.25">
      <c r="A977" t="s">
        <v>1773</v>
      </c>
      <c r="B977" t="s">
        <v>1774</v>
      </c>
      <c r="C977" t="s">
        <v>64</v>
      </c>
      <c r="D977" t="s">
        <v>50</v>
      </c>
      <c r="E977" t="s">
        <v>16</v>
      </c>
      <c r="F977" t="s">
        <v>17</v>
      </c>
      <c r="G977" t="s">
        <v>24</v>
      </c>
      <c r="H977">
        <v>45</v>
      </c>
      <c r="I977" s="1">
        <v>43557</v>
      </c>
      <c r="J977" s="9">
        <f>DAY(TBL_Employees[[#This Row],[Hire Date]])</f>
        <v>2</v>
      </c>
      <c r="K977" s="9">
        <f>MONTH(TBL_Employees[[#This Row],[Hire Date]])</f>
        <v>4</v>
      </c>
      <c r="L977" s="9" t="str">
        <f>_xlfn.SWITCH(TBL_Employees[[#This Row],[Month]],1,"JAN",2,"FEB",3,"MAR",4,"APR",5,"MAY",6,"JUN",7,"JUL",8,"AUG",9,"SEP",10,"OCT",11,"NOV",12,"DES")</f>
        <v>APR</v>
      </c>
      <c r="M977" s="11">
        <f>YEAR(TBL_Employees[[#This Row],[Hire Date]])</f>
        <v>2019</v>
      </c>
      <c r="N977" s="2">
        <v>52621</v>
      </c>
      <c r="O977" s="2" t="str">
        <f>_xlfn.SWITCH(TRUE(),TBL_Employees[[#This Row],[Annual Salary]]&gt;140000,"HIGH INCOME",AND(TBL_Employees[[#This Row],[Annual Salary]]&gt;=70000,TBL_Employees[[#This Row],[Annual Salary]]&lt;=140000),"MIDDLE INCOME",TBL_Employees[[#This Row],[Annual Salary]]&lt;70000,"LOW INCOME")</f>
        <v>LOW INCOME</v>
      </c>
      <c r="P977" s="3">
        <v>0</v>
      </c>
      <c r="Q977" s="13">
        <f>TBL_Employees[[#This Row],[Bonus %]]*TBL_Employees[[#This Row],[Annual Salary]]</f>
        <v>0</v>
      </c>
      <c r="R977" t="s">
        <v>33</v>
      </c>
      <c r="S977" t="s">
        <v>60</v>
      </c>
      <c r="T977" s="1" t="s">
        <v>21</v>
      </c>
      <c r="U977" s="1" t="str">
        <f>IF(TBL_Employees[[#This Row],[Exit Date]]="","Employed","Resign")</f>
        <v>Employed</v>
      </c>
    </row>
    <row r="978" spans="1:21" x14ac:dyDescent="0.25">
      <c r="A978" t="s">
        <v>249</v>
      </c>
      <c r="B978" t="s">
        <v>140</v>
      </c>
      <c r="C978" t="s">
        <v>40</v>
      </c>
      <c r="D978" t="s">
        <v>50</v>
      </c>
      <c r="E978" t="s">
        <v>32</v>
      </c>
      <c r="F978" t="s">
        <v>28</v>
      </c>
      <c r="G978" t="s">
        <v>24</v>
      </c>
      <c r="H978">
        <v>58</v>
      </c>
      <c r="I978" s="1">
        <v>33682</v>
      </c>
      <c r="J978" s="9">
        <f>DAY(TBL_Employees[[#This Row],[Hire Date]])</f>
        <v>19</v>
      </c>
      <c r="K978" s="9">
        <f>MONTH(TBL_Employees[[#This Row],[Hire Date]])</f>
        <v>3</v>
      </c>
      <c r="L978" s="9" t="str">
        <f>_xlfn.SWITCH(TBL_Employees[[#This Row],[Month]],1,"JAN",2,"FEB",3,"MAR",4,"APR",5,"MAY",6,"JUN",7,"JUL",8,"AUG",9,"SEP",10,"OCT",11,"NOV",12,"DES")</f>
        <v>MAR</v>
      </c>
      <c r="M978" s="11">
        <f>YEAR(TBL_Employees[[#This Row],[Hire Date]])</f>
        <v>1992</v>
      </c>
      <c r="N978" s="2">
        <v>199848</v>
      </c>
      <c r="O978" s="2" t="str">
        <f>_xlfn.SWITCH(TRUE(),TBL_Employees[[#This Row],[Annual Salary]]&gt;140000,"HIGH INCOME",AND(TBL_Employees[[#This Row],[Annual Salary]]&gt;=70000,TBL_Employees[[#This Row],[Annual Salary]]&lt;=140000),"MIDDLE INCOME",TBL_Employees[[#This Row],[Annual Salary]]&lt;70000,"LOW INCOME")</f>
        <v>HIGH INCOME</v>
      </c>
      <c r="P978" s="3">
        <v>0.16</v>
      </c>
      <c r="Q978" s="13">
        <f>TBL_Employees[[#This Row],[Bonus %]]*TBL_Employees[[#This Row],[Annual Salary]]</f>
        <v>31975.68</v>
      </c>
      <c r="R978" t="s">
        <v>33</v>
      </c>
      <c r="S978" t="s">
        <v>80</v>
      </c>
      <c r="T978" s="1" t="s">
        <v>21</v>
      </c>
      <c r="U978" s="1" t="str">
        <f>IF(TBL_Employees[[#This Row],[Exit Date]]="","Employed","Resign")</f>
        <v>Employed</v>
      </c>
    </row>
    <row r="979" spans="1:21" x14ac:dyDescent="0.25">
      <c r="A979" t="s">
        <v>1790</v>
      </c>
      <c r="B979" t="s">
        <v>1791</v>
      </c>
      <c r="C979" t="s">
        <v>61</v>
      </c>
      <c r="D979" t="s">
        <v>50</v>
      </c>
      <c r="E979" t="s">
        <v>44</v>
      </c>
      <c r="F979" t="s">
        <v>17</v>
      </c>
      <c r="G979" t="s">
        <v>47</v>
      </c>
      <c r="H979">
        <v>30</v>
      </c>
      <c r="I979" s="1">
        <v>42960</v>
      </c>
      <c r="J979" s="9">
        <f>DAY(TBL_Employees[[#This Row],[Hire Date]])</f>
        <v>13</v>
      </c>
      <c r="K979" s="9">
        <f>MONTH(TBL_Employees[[#This Row],[Hire Date]])</f>
        <v>8</v>
      </c>
      <c r="L979" s="9" t="str">
        <f>_xlfn.SWITCH(TBL_Employees[[#This Row],[Month]],1,"JAN",2,"FEB",3,"MAR",4,"APR",5,"MAY",6,"JUN",7,"JUL",8,"AUG",9,"SEP",10,"OCT",11,"NOV",12,"DES")</f>
        <v>AUG</v>
      </c>
      <c r="M979" s="11">
        <f>YEAR(TBL_Employees[[#This Row],[Hire Date]])</f>
        <v>2017</v>
      </c>
      <c r="N979" s="2">
        <v>154624</v>
      </c>
      <c r="O979" s="2" t="str">
        <f>_xlfn.SWITCH(TRUE(),TBL_Employees[[#This Row],[Annual Salary]]&gt;140000,"HIGH INCOME",AND(TBL_Employees[[#This Row],[Annual Salary]]&gt;=70000,TBL_Employees[[#This Row],[Annual Salary]]&lt;=140000),"MIDDLE INCOME",TBL_Employees[[#This Row],[Annual Salary]]&lt;70000,"LOW INCOME")</f>
        <v>HIGH INCOME</v>
      </c>
      <c r="P979" s="3">
        <v>0.15</v>
      </c>
      <c r="Q979" s="13">
        <f>TBL_Employees[[#This Row],[Bonus %]]*TBL_Employees[[#This Row],[Annual Salary]]</f>
        <v>23193.599999999999</v>
      </c>
      <c r="R979" t="s">
        <v>19</v>
      </c>
      <c r="S979" t="s">
        <v>25</v>
      </c>
      <c r="T979" s="1" t="s">
        <v>21</v>
      </c>
      <c r="U979" s="1" t="str">
        <f>IF(TBL_Employees[[#This Row],[Exit Date]]="","Employed","Resign")</f>
        <v>Employed</v>
      </c>
    </row>
    <row r="980" spans="1:21" x14ac:dyDescent="0.25">
      <c r="A980" t="s">
        <v>166</v>
      </c>
      <c r="B980" t="s">
        <v>1794</v>
      </c>
      <c r="C980" t="s">
        <v>42</v>
      </c>
      <c r="D980" t="s">
        <v>50</v>
      </c>
      <c r="E980" t="s">
        <v>36</v>
      </c>
      <c r="F980" t="s">
        <v>28</v>
      </c>
      <c r="G980" t="s">
        <v>51</v>
      </c>
      <c r="H980">
        <v>51</v>
      </c>
      <c r="I980" s="1">
        <v>35852</v>
      </c>
      <c r="J980" s="9">
        <f>DAY(TBL_Employees[[#This Row],[Hire Date]])</f>
        <v>26</v>
      </c>
      <c r="K980" s="9">
        <f>MONTH(TBL_Employees[[#This Row],[Hire Date]])</f>
        <v>2</v>
      </c>
      <c r="L980" s="9" t="str">
        <f>_xlfn.SWITCH(TBL_Employees[[#This Row],[Month]],1,"JAN",2,"FEB",3,"MAR",4,"APR",5,"MAY",6,"JUN",7,"JUL",8,"AUG",9,"SEP",10,"OCT",11,"NOV",12,"DES")</f>
        <v>FEB</v>
      </c>
      <c r="M980" s="11">
        <f>YEAR(TBL_Employees[[#This Row],[Hire Date]])</f>
        <v>1998</v>
      </c>
      <c r="N980" s="2">
        <v>71111</v>
      </c>
      <c r="O980" s="2" t="str">
        <f>_xlfn.SWITCH(TRUE(),TBL_Employees[[#This Row],[Annual Salary]]&gt;140000,"HIGH INCOME",AND(TBL_Employees[[#This Row],[Annual Salary]]&gt;=70000,TBL_Employees[[#This Row],[Annual Salary]]&lt;=140000),"MIDDLE INCOME",TBL_Employees[[#This Row],[Annual Salary]]&lt;70000,"LOW INCOME")</f>
        <v>MIDDLE INCOME</v>
      </c>
      <c r="P980" s="3">
        <v>0</v>
      </c>
      <c r="Q980" s="13">
        <f>TBL_Employees[[#This Row],[Bonus %]]*TBL_Employees[[#This Row],[Annual Salary]]</f>
        <v>0</v>
      </c>
      <c r="R980" t="s">
        <v>52</v>
      </c>
      <c r="S980" t="s">
        <v>66</v>
      </c>
      <c r="T980" s="1" t="s">
        <v>21</v>
      </c>
      <c r="U980" s="1" t="str">
        <f>IF(TBL_Employees[[#This Row],[Exit Date]]="","Employed","Resign")</f>
        <v>Employed</v>
      </c>
    </row>
    <row r="981" spans="1:21" x14ac:dyDescent="0.25">
      <c r="A981" t="s">
        <v>1795</v>
      </c>
      <c r="B981" t="s">
        <v>1796</v>
      </c>
      <c r="C981" t="s">
        <v>61</v>
      </c>
      <c r="D981" t="s">
        <v>50</v>
      </c>
      <c r="E981" t="s">
        <v>16</v>
      </c>
      <c r="F981" t="s">
        <v>28</v>
      </c>
      <c r="G981" t="s">
        <v>18</v>
      </c>
      <c r="H981">
        <v>53</v>
      </c>
      <c r="I981" s="1">
        <v>41931</v>
      </c>
      <c r="J981" s="9">
        <f>DAY(TBL_Employees[[#This Row],[Hire Date]])</f>
        <v>19</v>
      </c>
      <c r="K981" s="9">
        <f>MONTH(TBL_Employees[[#This Row],[Hire Date]])</f>
        <v>10</v>
      </c>
      <c r="L981" s="9" t="str">
        <f>_xlfn.SWITCH(TBL_Employees[[#This Row],[Month]],1,"JAN",2,"FEB",3,"MAR",4,"APR",5,"MAY",6,"JUN",7,"JUL",8,"AUG",9,"SEP",10,"OCT",11,"NOV",12,"DES")</f>
        <v>OCT</v>
      </c>
      <c r="M981" s="11">
        <f>YEAR(TBL_Employees[[#This Row],[Hire Date]])</f>
        <v>2014</v>
      </c>
      <c r="N981" s="2">
        <v>159538</v>
      </c>
      <c r="O981" s="2" t="str">
        <f>_xlfn.SWITCH(TRUE(),TBL_Employees[[#This Row],[Annual Salary]]&gt;140000,"HIGH INCOME",AND(TBL_Employees[[#This Row],[Annual Salary]]&gt;=70000,TBL_Employees[[#This Row],[Annual Salary]]&lt;=140000),"MIDDLE INCOME",TBL_Employees[[#This Row],[Annual Salary]]&lt;70000,"LOW INCOME")</f>
        <v>HIGH INCOME</v>
      </c>
      <c r="P981" s="3">
        <v>0.11</v>
      </c>
      <c r="Q981" s="13">
        <f>TBL_Employees[[#This Row],[Bonus %]]*TBL_Employees[[#This Row],[Annual Salary]]</f>
        <v>17549.18</v>
      </c>
      <c r="R981" t="s">
        <v>19</v>
      </c>
      <c r="S981" t="s">
        <v>45</v>
      </c>
      <c r="T981" s="1" t="s">
        <v>21</v>
      </c>
      <c r="U981" s="1" t="str">
        <f>IF(TBL_Employees[[#This Row],[Exit Date]]="","Employed","Resign")</f>
        <v>Employed</v>
      </c>
    </row>
    <row r="982" spans="1:21" x14ac:dyDescent="0.25">
      <c r="A982" t="s">
        <v>295</v>
      </c>
      <c r="B982" t="s">
        <v>1810</v>
      </c>
      <c r="C982" t="s">
        <v>62</v>
      </c>
      <c r="D982" t="s">
        <v>50</v>
      </c>
      <c r="E982" t="s">
        <v>16</v>
      </c>
      <c r="F982" t="s">
        <v>28</v>
      </c>
      <c r="G982" t="s">
        <v>24</v>
      </c>
      <c r="H982">
        <v>49</v>
      </c>
      <c r="I982" s="1">
        <v>41131</v>
      </c>
      <c r="J982" s="9">
        <f>DAY(TBL_Employees[[#This Row],[Hire Date]])</f>
        <v>10</v>
      </c>
      <c r="K982" s="9">
        <f>MONTH(TBL_Employees[[#This Row],[Hire Date]])</f>
        <v>8</v>
      </c>
      <c r="L982" s="9" t="str">
        <f>_xlfn.SWITCH(TBL_Employees[[#This Row],[Month]],1,"JAN",2,"FEB",3,"MAR",4,"APR",5,"MAY",6,"JUN",7,"JUL",8,"AUG",9,"SEP",10,"OCT",11,"NOV",12,"DES")</f>
        <v>AUG</v>
      </c>
      <c r="M982" s="11">
        <f>YEAR(TBL_Employees[[#This Row],[Hire Date]])</f>
        <v>2012</v>
      </c>
      <c r="N982" s="2">
        <v>109850</v>
      </c>
      <c r="O982" s="2" t="str">
        <f>_xlfn.SWITCH(TRUE(),TBL_Employees[[#This Row],[Annual Salary]]&gt;140000,"HIGH INCOME",AND(TBL_Employees[[#This Row],[Annual Salary]]&gt;=70000,TBL_Employees[[#This Row],[Annual Salary]]&lt;=140000),"MIDDLE INCOME",TBL_Employees[[#This Row],[Annual Salary]]&lt;70000,"LOW INCOME")</f>
        <v>MIDDLE INCOME</v>
      </c>
      <c r="P982" s="3">
        <v>7.0000000000000007E-2</v>
      </c>
      <c r="Q982" s="13">
        <f>TBL_Employees[[#This Row],[Bonus %]]*TBL_Employees[[#This Row],[Annual Salary]]</f>
        <v>7689.5000000000009</v>
      </c>
      <c r="R982" t="s">
        <v>33</v>
      </c>
      <c r="S982" t="s">
        <v>60</v>
      </c>
      <c r="T982" s="1">
        <v>43865</v>
      </c>
      <c r="U982" s="1" t="str">
        <f>IF(TBL_Employees[[#This Row],[Exit Date]]="","Employed","Resign")</f>
        <v>Resign</v>
      </c>
    </row>
    <row r="983" spans="1:21" x14ac:dyDescent="0.25">
      <c r="A983" t="s">
        <v>168</v>
      </c>
      <c r="B983" t="s">
        <v>1822</v>
      </c>
      <c r="C983" t="s">
        <v>14</v>
      </c>
      <c r="D983" t="s">
        <v>50</v>
      </c>
      <c r="E983" t="s">
        <v>32</v>
      </c>
      <c r="F983" t="s">
        <v>28</v>
      </c>
      <c r="G983" t="s">
        <v>51</v>
      </c>
      <c r="H983">
        <v>48</v>
      </c>
      <c r="I983" s="1">
        <v>36584</v>
      </c>
      <c r="J983" s="9">
        <f>DAY(TBL_Employees[[#This Row],[Hire Date]])</f>
        <v>28</v>
      </c>
      <c r="K983" s="9">
        <f>MONTH(TBL_Employees[[#This Row],[Hire Date]])</f>
        <v>2</v>
      </c>
      <c r="L983" s="9" t="str">
        <f>_xlfn.SWITCH(TBL_Employees[[#This Row],[Month]],1,"JAN",2,"FEB",3,"MAR",4,"APR",5,"MAY",6,"JUN",7,"JUL",8,"AUG",9,"SEP",10,"OCT",11,"NOV",12,"DES")</f>
        <v>FEB</v>
      </c>
      <c r="M983" s="11">
        <f>YEAR(TBL_Employees[[#This Row],[Hire Date]])</f>
        <v>2000</v>
      </c>
      <c r="N983" s="2">
        <v>258081</v>
      </c>
      <c r="O983" s="2" t="str">
        <f>_xlfn.SWITCH(TRUE(),TBL_Employees[[#This Row],[Annual Salary]]&gt;140000,"HIGH INCOME",AND(TBL_Employees[[#This Row],[Annual Salary]]&gt;=70000,TBL_Employees[[#This Row],[Annual Salary]]&lt;=140000),"MIDDLE INCOME",TBL_Employees[[#This Row],[Annual Salary]]&lt;70000,"LOW INCOME")</f>
        <v>HIGH INCOME</v>
      </c>
      <c r="P983" s="3">
        <v>0.3</v>
      </c>
      <c r="Q983" s="13">
        <f>TBL_Employees[[#This Row],[Bonus %]]*TBL_Employees[[#This Row],[Annual Salary]]</f>
        <v>77424.3</v>
      </c>
      <c r="R983" t="s">
        <v>19</v>
      </c>
      <c r="S983" t="s">
        <v>20</v>
      </c>
      <c r="T983" s="1" t="s">
        <v>21</v>
      </c>
      <c r="U983" s="1" t="str">
        <f>IF(TBL_Employees[[#This Row],[Exit Date]]="","Employed","Resign")</f>
        <v>Employed</v>
      </c>
    </row>
    <row r="984" spans="1:21" x14ac:dyDescent="0.25">
      <c r="A984" t="s">
        <v>1824</v>
      </c>
      <c r="B984" t="s">
        <v>1825</v>
      </c>
      <c r="C984" t="s">
        <v>68</v>
      </c>
      <c r="D984" t="s">
        <v>50</v>
      </c>
      <c r="E984" t="s">
        <v>36</v>
      </c>
      <c r="F984" t="s">
        <v>28</v>
      </c>
      <c r="G984" t="s">
        <v>18</v>
      </c>
      <c r="H984">
        <v>54</v>
      </c>
      <c r="I984" s="1">
        <v>36062</v>
      </c>
      <c r="J984" s="9">
        <f>DAY(TBL_Employees[[#This Row],[Hire Date]])</f>
        <v>24</v>
      </c>
      <c r="K984" s="9">
        <f>MONTH(TBL_Employees[[#This Row],[Hire Date]])</f>
        <v>9</v>
      </c>
      <c r="L984" s="9" t="str">
        <f>_xlfn.SWITCH(TBL_Employees[[#This Row],[Month]],1,"JAN",2,"FEB",3,"MAR",4,"APR",5,"MAY",6,"JUN",7,"JUL",8,"AUG",9,"SEP",10,"OCT",11,"NOV",12,"DES")</f>
        <v>SEP</v>
      </c>
      <c r="M984" s="11">
        <f>YEAR(TBL_Employees[[#This Row],[Hire Date]])</f>
        <v>1998</v>
      </c>
      <c r="N984" s="2">
        <v>58006</v>
      </c>
      <c r="O984" s="2" t="str">
        <f>_xlfn.SWITCH(TRUE(),TBL_Employees[[#This Row],[Annual Salary]]&gt;140000,"HIGH INCOME",AND(TBL_Employees[[#This Row],[Annual Salary]]&gt;=70000,TBL_Employees[[#This Row],[Annual Salary]]&lt;=140000),"MIDDLE INCOME",TBL_Employees[[#This Row],[Annual Salary]]&lt;70000,"LOW INCOME")</f>
        <v>LOW INCOME</v>
      </c>
      <c r="P984" s="3">
        <v>0</v>
      </c>
      <c r="Q984" s="13">
        <f>TBL_Employees[[#This Row],[Bonus %]]*TBL_Employees[[#This Row],[Annual Salary]]</f>
        <v>0</v>
      </c>
      <c r="R984" t="s">
        <v>19</v>
      </c>
      <c r="S984" t="s">
        <v>63</v>
      </c>
      <c r="T984" s="1" t="s">
        <v>21</v>
      </c>
      <c r="U984" s="1" t="str">
        <f>IF(TBL_Employees[[#This Row],[Exit Date]]="","Employed","Resign")</f>
        <v>Employed</v>
      </c>
    </row>
    <row r="985" spans="1:21" x14ac:dyDescent="0.25">
      <c r="A985" t="s">
        <v>171</v>
      </c>
      <c r="B985" t="s">
        <v>1827</v>
      </c>
      <c r="C985" t="s">
        <v>94</v>
      </c>
      <c r="D985" t="s">
        <v>50</v>
      </c>
      <c r="E985" t="s">
        <v>16</v>
      </c>
      <c r="F985" t="s">
        <v>17</v>
      </c>
      <c r="G985" t="s">
        <v>47</v>
      </c>
      <c r="H985">
        <v>40</v>
      </c>
      <c r="I985" s="1">
        <v>39960</v>
      </c>
      <c r="J985" s="9">
        <f>DAY(TBL_Employees[[#This Row],[Hire Date]])</f>
        <v>27</v>
      </c>
      <c r="K985" s="9">
        <f>MONTH(TBL_Employees[[#This Row],[Hire Date]])</f>
        <v>5</v>
      </c>
      <c r="L985" s="9" t="str">
        <f>_xlfn.SWITCH(TBL_Employees[[#This Row],[Month]],1,"JAN",2,"FEB",3,"MAR",4,"APR",5,"MAY",6,"JUN",7,"JUL",8,"AUG",9,"SEP",10,"OCT",11,"NOV",12,"DES")</f>
        <v>MAY</v>
      </c>
      <c r="M985" s="11">
        <f>YEAR(TBL_Employees[[#This Row],[Hire Date]])</f>
        <v>2009</v>
      </c>
      <c r="N985" s="2">
        <v>62411</v>
      </c>
      <c r="O985" s="2" t="str">
        <f>_xlfn.SWITCH(TRUE(),TBL_Employees[[#This Row],[Annual Salary]]&gt;140000,"HIGH INCOME",AND(TBL_Employees[[#This Row],[Annual Salary]]&gt;=70000,TBL_Employees[[#This Row],[Annual Salary]]&lt;=140000),"MIDDLE INCOME",TBL_Employees[[#This Row],[Annual Salary]]&lt;70000,"LOW INCOME")</f>
        <v>LOW INCOME</v>
      </c>
      <c r="P985" s="3">
        <v>0</v>
      </c>
      <c r="Q985" s="13">
        <f>TBL_Employees[[#This Row],[Bonus %]]*TBL_Employees[[#This Row],[Annual Salary]]</f>
        <v>0</v>
      </c>
      <c r="R985" t="s">
        <v>19</v>
      </c>
      <c r="S985" t="s">
        <v>45</v>
      </c>
      <c r="T985" s="1">
        <v>44422</v>
      </c>
      <c r="U985" s="1" t="str">
        <f>IF(TBL_Employees[[#This Row],[Exit Date]]="","Employed","Resign")</f>
        <v>Resign</v>
      </c>
    </row>
    <row r="986" spans="1:21" x14ac:dyDescent="0.25">
      <c r="A986" t="s">
        <v>1835</v>
      </c>
      <c r="B986" t="s">
        <v>1836</v>
      </c>
      <c r="C986" t="s">
        <v>64</v>
      </c>
      <c r="D986" t="s">
        <v>50</v>
      </c>
      <c r="E986" t="s">
        <v>36</v>
      </c>
      <c r="F986" t="s">
        <v>17</v>
      </c>
      <c r="G986" t="s">
        <v>18</v>
      </c>
      <c r="H986">
        <v>29</v>
      </c>
      <c r="I986" s="1">
        <v>42691</v>
      </c>
      <c r="J986" s="9">
        <f>DAY(TBL_Employees[[#This Row],[Hire Date]])</f>
        <v>17</v>
      </c>
      <c r="K986" s="9">
        <f>MONTH(TBL_Employees[[#This Row],[Hire Date]])</f>
        <v>11</v>
      </c>
      <c r="L986" s="9" t="str">
        <f>_xlfn.SWITCH(TBL_Employees[[#This Row],[Month]],1,"JAN",2,"FEB",3,"MAR",4,"APR",5,"MAY",6,"JUN",7,"JUL",8,"AUG",9,"SEP",10,"OCT",11,"NOV",12,"DES")</f>
        <v>NOV</v>
      </c>
      <c r="M986" s="11">
        <f>YEAR(TBL_Employees[[#This Row],[Hire Date]])</f>
        <v>2016</v>
      </c>
      <c r="N986" s="2">
        <v>60930</v>
      </c>
      <c r="O986" s="2" t="str">
        <f>_xlfn.SWITCH(TRUE(),TBL_Employees[[#This Row],[Annual Salary]]&gt;140000,"HIGH INCOME",AND(TBL_Employees[[#This Row],[Annual Salary]]&gt;=70000,TBL_Employees[[#This Row],[Annual Salary]]&lt;=140000),"MIDDLE INCOME",TBL_Employees[[#This Row],[Annual Salary]]&lt;70000,"LOW INCOME")</f>
        <v>LOW INCOME</v>
      </c>
      <c r="P986" s="3">
        <v>0</v>
      </c>
      <c r="Q986" s="13">
        <f>TBL_Employees[[#This Row],[Bonus %]]*TBL_Employees[[#This Row],[Annual Salary]]</f>
        <v>0</v>
      </c>
      <c r="R986" t="s">
        <v>19</v>
      </c>
      <c r="S986" t="s">
        <v>25</v>
      </c>
      <c r="T986" s="1" t="s">
        <v>21</v>
      </c>
      <c r="U986" s="1" t="str">
        <f>IF(TBL_Employees[[#This Row],[Exit Date]]="","Employed","Resign")</f>
        <v>Employed</v>
      </c>
    </row>
    <row r="987" spans="1:21" x14ac:dyDescent="0.25">
      <c r="A987" t="s">
        <v>1837</v>
      </c>
      <c r="B987" t="s">
        <v>1838</v>
      </c>
      <c r="C987" t="s">
        <v>40</v>
      </c>
      <c r="D987" t="s">
        <v>50</v>
      </c>
      <c r="E987" t="s">
        <v>44</v>
      </c>
      <c r="F987" t="s">
        <v>17</v>
      </c>
      <c r="G987" t="s">
        <v>51</v>
      </c>
      <c r="H987">
        <v>27</v>
      </c>
      <c r="I987" s="1">
        <v>43397</v>
      </c>
      <c r="J987" s="9">
        <f>DAY(TBL_Employees[[#This Row],[Hire Date]])</f>
        <v>24</v>
      </c>
      <c r="K987" s="9">
        <f>MONTH(TBL_Employees[[#This Row],[Hire Date]])</f>
        <v>10</v>
      </c>
      <c r="L987" s="9" t="str">
        <f>_xlfn.SWITCH(TBL_Employees[[#This Row],[Month]],1,"JAN",2,"FEB",3,"MAR",4,"APR",5,"MAY",6,"JUN",7,"JUL",8,"AUG",9,"SEP",10,"OCT",11,"NOV",12,"DES")</f>
        <v>OCT</v>
      </c>
      <c r="M987" s="11">
        <f>YEAR(TBL_Employees[[#This Row],[Hire Date]])</f>
        <v>2018</v>
      </c>
      <c r="N987" s="2">
        <v>154973</v>
      </c>
      <c r="O987" s="2" t="str">
        <f>_xlfn.SWITCH(TRUE(),TBL_Employees[[#This Row],[Annual Salary]]&gt;140000,"HIGH INCOME",AND(TBL_Employees[[#This Row],[Annual Salary]]&gt;=70000,TBL_Employees[[#This Row],[Annual Salary]]&lt;=140000),"MIDDLE INCOME",TBL_Employees[[#This Row],[Annual Salary]]&lt;70000,"LOW INCOME")</f>
        <v>HIGH INCOME</v>
      </c>
      <c r="P987" s="3">
        <v>0.28999999999999998</v>
      </c>
      <c r="Q987" s="13">
        <f>TBL_Employees[[#This Row],[Bonus %]]*TBL_Employees[[#This Row],[Annual Salary]]</f>
        <v>44942.17</v>
      </c>
      <c r="R987" t="s">
        <v>52</v>
      </c>
      <c r="S987" t="s">
        <v>53</v>
      </c>
      <c r="T987" s="1" t="s">
        <v>21</v>
      </c>
      <c r="U987" s="1" t="str">
        <f>IF(TBL_Employees[[#This Row],[Exit Date]]="","Employed","Resign")</f>
        <v>Employed</v>
      </c>
    </row>
    <row r="988" spans="1:21" x14ac:dyDescent="0.25">
      <c r="A988" t="s">
        <v>1847</v>
      </c>
      <c r="B988" t="s">
        <v>1848</v>
      </c>
      <c r="C988" t="s">
        <v>49</v>
      </c>
      <c r="D988" t="s">
        <v>50</v>
      </c>
      <c r="E988" t="s">
        <v>32</v>
      </c>
      <c r="F988" t="s">
        <v>28</v>
      </c>
      <c r="G988" t="s">
        <v>24</v>
      </c>
      <c r="H988">
        <v>38</v>
      </c>
      <c r="I988" s="1">
        <v>40875</v>
      </c>
      <c r="J988" s="9">
        <f>DAY(TBL_Employees[[#This Row],[Hire Date]])</f>
        <v>28</v>
      </c>
      <c r="K988" s="9">
        <f>MONTH(TBL_Employees[[#This Row],[Hire Date]])</f>
        <v>11</v>
      </c>
      <c r="L988" s="9" t="str">
        <f>_xlfn.SWITCH(TBL_Employees[[#This Row],[Month]],1,"JAN",2,"FEB",3,"MAR",4,"APR",5,"MAY",6,"JUN",7,"JUL",8,"AUG",9,"SEP",10,"OCT",11,"NOV",12,"DES")</f>
        <v>NOV</v>
      </c>
      <c r="M988" s="11">
        <f>YEAR(TBL_Employees[[#This Row],[Hire Date]])</f>
        <v>2011</v>
      </c>
      <c r="N988" s="2">
        <v>74010</v>
      </c>
      <c r="O988" s="2" t="str">
        <f>_xlfn.SWITCH(TRUE(),TBL_Employees[[#This Row],[Annual Salary]]&gt;140000,"HIGH INCOME",AND(TBL_Employees[[#This Row],[Annual Salary]]&gt;=70000,TBL_Employees[[#This Row],[Annual Salary]]&lt;=140000),"MIDDLE INCOME",TBL_Employees[[#This Row],[Annual Salary]]&lt;70000,"LOW INCOME")</f>
        <v>MIDDLE INCOME</v>
      </c>
      <c r="P988" s="3">
        <v>0</v>
      </c>
      <c r="Q988" s="13">
        <f>TBL_Employees[[#This Row],[Bonus %]]*TBL_Employees[[#This Row],[Annual Salary]]</f>
        <v>0</v>
      </c>
      <c r="R988" t="s">
        <v>19</v>
      </c>
      <c r="S988" t="s">
        <v>20</v>
      </c>
      <c r="T988" s="1" t="s">
        <v>21</v>
      </c>
      <c r="U988" s="1" t="str">
        <f>IF(TBL_Employees[[#This Row],[Exit Date]]="","Employed","Resign")</f>
        <v>Employed</v>
      </c>
    </row>
    <row r="989" spans="1:21" x14ac:dyDescent="0.25">
      <c r="A989" t="s">
        <v>1849</v>
      </c>
      <c r="B989" t="s">
        <v>1850</v>
      </c>
      <c r="C989" t="s">
        <v>49</v>
      </c>
      <c r="D989" t="s">
        <v>50</v>
      </c>
      <c r="E989" t="s">
        <v>44</v>
      </c>
      <c r="F989" t="s">
        <v>28</v>
      </c>
      <c r="G989" t="s">
        <v>18</v>
      </c>
      <c r="H989">
        <v>32</v>
      </c>
      <c r="I989" s="1">
        <v>43864</v>
      </c>
      <c r="J989" s="9">
        <f>DAY(TBL_Employees[[#This Row],[Hire Date]])</f>
        <v>3</v>
      </c>
      <c r="K989" s="9">
        <f>MONTH(TBL_Employees[[#This Row],[Hire Date]])</f>
        <v>2</v>
      </c>
      <c r="L989" s="9" t="str">
        <f>_xlfn.SWITCH(TBL_Employees[[#This Row],[Month]],1,"JAN",2,"FEB",3,"MAR",4,"APR",5,"MAY",6,"JUN",7,"JUL",8,"AUG",9,"SEP",10,"OCT",11,"NOV",12,"DES")</f>
        <v>FEB</v>
      </c>
      <c r="M989" s="11">
        <f>YEAR(TBL_Employees[[#This Row],[Hire Date]])</f>
        <v>2020</v>
      </c>
      <c r="N989" s="2">
        <v>96598</v>
      </c>
      <c r="O989" s="2" t="str">
        <f>_xlfn.SWITCH(TRUE(),TBL_Employees[[#This Row],[Annual Salary]]&gt;140000,"HIGH INCOME",AND(TBL_Employees[[#This Row],[Annual Salary]]&gt;=70000,TBL_Employees[[#This Row],[Annual Salary]]&lt;=140000),"MIDDLE INCOME",TBL_Employees[[#This Row],[Annual Salary]]&lt;70000,"LOW INCOME")</f>
        <v>MIDDLE INCOME</v>
      </c>
      <c r="P989" s="3">
        <v>0</v>
      </c>
      <c r="Q989" s="13">
        <f>TBL_Employees[[#This Row],[Bonus %]]*TBL_Employees[[#This Row],[Annual Salary]]</f>
        <v>0</v>
      </c>
      <c r="R989" t="s">
        <v>19</v>
      </c>
      <c r="S989" t="s">
        <v>39</v>
      </c>
      <c r="T989" s="1" t="s">
        <v>21</v>
      </c>
      <c r="U989" s="1" t="str">
        <f>IF(TBL_Employees[[#This Row],[Exit Date]]="","Employed","Resign")</f>
        <v>Employed</v>
      </c>
    </row>
    <row r="990" spans="1:21" x14ac:dyDescent="0.25">
      <c r="A990" t="s">
        <v>1532</v>
      </c>
      <c r="B990" t="s">
        <v>1851</v>
      </c>
      <c r="C990" t="s">
        <v>62</v>
      </c>
      <c r="D990" t="s">
        <v>50</v>
      </c>
      <c r="E990" t="s">
        <v>44</v>
      </c>
      <c r="F990" t="s">
        <v>17</v>
      </c>
      <c r="G990" t="s">
        <v>24</v>
      </c>
      <c r="H990">
        <v>64</v>
      </c>
      <c r="I990" s="1">
        <v>37762</v>
      </c>
      <c r="J990" s="9">
        <f>DAY(TBL_Employees[[#This Row],[Hire Date]])</f>
        <v>21</v>
      </c>
      <c r="K990" s="9">
        <f>MONTH(TBL_Employees[[#This Row],[Hire Date]])</f>
        <v>5</v>
      </c>
      <c r="L990" s="9" t="str">
        <f>_xlfn.SWITCH(TBL_Employees[[#This Row],[Month]],1,"JAN",2,"FEB",3,"MAR",4,"APR",5,"MAY",6,"JUN",7,"JUL",8,"AUG",9,"SEP",10,"OCT",11,"NOV",12,"DES")</f>
        <v>MAY</v>
      </c>
      <c r="M990" s="11">
        <f>YEAR(TBL_Employees[[#This Row],[Hire Date]])</f>
        <v>2003</v>
      </c>
      <c r="N990" s="2">
        <v>106444</v>
      </c>
      <c r="O990" s="2" t="str">
        <f>_xlfn.SWITCH(TRUE(),TBL_Employees[[#This Row],[Annual Salary]]&gt;140000,"HIGH INCOME",AND(TBL_Employees[[#This Row],[Annual Salary]]&gt;=70000,TBL_Employees[[#This Row],[Annual Salary]]&lt;=140000),"MIDDLE INCOME",TBL_Employees[[#This Row],[Annual Salary]]&lt;70000,"LOW INCOME")</f>
        <v>MIDDLE INCOME</v>
      </c>
      <c r="P990" s="3">
        <v>0.05</v>
      </c>
      <c r="Q990" s="13">
        <f>TBL_Employees[[#This Row],[Bonus %]]*TBL_Employees[[#This Row],[Annual Salary]]</f>
        <v>5322.2000000000007</v>
      </c>
      <c r="R990" t="s">
        <v>19</v>
      </c>
      <c r="S990" t="s">
        <v>39</v>
      </c>
      <c r="T990" s="1" t="s">
        <v>21</v>
      </c>
      <c r="U990" s="1" t="str">
        <f>IF(TBL_Employees[[#This Row],[Exit Date]]="","Employed","Resign")</f>
        <v>Employed</v>
      </c>
    </row>
    <row r="991" spans="1:21" x14ac:dyDescent="0.25">
      <c r="A991" t="s">
        <v>1859</v>
      </c>
      <c r="B991" t="s">
        <v>1860</v>
      </c>
      <c r="C991" t="s">
        <v>61</v>
      </c>
      <c r="D991" t="s">
        <v>50</v>
      </c>
      <c r="E991" t="s">
        <v>32</v>
      </c>
      <c r="F991" t="s">
        <v>17</v>
      </c>
      <c r="G991" t="s">
        <v>51</v>
      </c>
      <c r="H991">
        <v>27</v>
      </c>
      <c r="I991" s="1">
        <v>43721</v>
      </c>
      <c r="J991" s="9">
        <f>DAY(TBL_Employees[[#This Row],[Hire Date]])</f>
        <v>13</v>
      </c>
      <c r="K991" s="9">
        <f>MONTH(TBL_Employees[[#This Row],[Hire Date]])</f>
        <v>9</v>
      </c>
      <c r="L991" s="9" t="str">
        <f>_xlfn.SWITCH(TBL_Employees[[#This Row],[Month]],1,"JAN",2,"FEB",3,"MAR",4,"APR",5,"MAY",6,"JUN",7,"JUL",8,"AUG",9,"SEP",10,"OCT",11,"NOV",12,"DES")</f>
        <v>SEP</v>
      </c>
      <c r="M991" s="11">
        <f>YEAR(TBL_Employees[[#This Row],[Hire Date]])</f>
        <v>2019</v>
      </c>
      <c r="N991" s="2">
        <v>133297</v>
      </c>
      <c r="O991" s="2" t="str">
        <f>_xlfn.SWITCH(TRUE(),TBL_Employees[[#This Row],[Annual Salary]]&gt;140000,"HIGH INCOME",AND(TBL_Employees[[#This Row],[Annual Salary]]&gt;=70000,TBL_Employees[[#This Row],[Annual Salary]]&lt;=140000),"MIDDLE INCOME",TBL_Employees[[#This Row],[Annual Salary]]&lt;70000,"LOW INCOME")</f>
        <v>MIDDLE INCOME</v>
      </c>
      <c r="P991" s="3">
        <v>0.13</v>
      </c>
      <c r="Q991" s="13">
        <f>TBL_Employees[[#This Row],[Bonus %]]*TBL_Employees[[#This Row],[Annual Salary]]</f>
        <v>17328.61</v>
      </c>
      <c r="R991" t="s">
        <v>52</v>
      </c>
      <c r="S991" t="s">
        <v>66</v>
      </c>
      <c r="T991" s="1" t="s">
        <v>21</v>
      </c>
      <c r="U991" s="1" t="str">
        <f>IF(TBL_Employees[[#This Row],[Exit Date]]="","Employed","Resign")</f>
        <v>Employed</v>
      </c>
    </row>
    <row r="992" spans="1:21" x14ac:dyDescent="0.25">
      <c r="A992" t="s">
        <v>1862</v>
      </c>
      <c r="B992" t="s">
        <v>1863</v>
      </c>
      <c r="C992" t="s">
        <v>42</v>
      </c>
      <c r="D992" t="s">
        <v>50</v>
      </c>
      <c r="E992" t="s">
        <v>44</v>
      </c>
      <c r="F992" t="s">
        <v>28</v>
      </c>
      <c r="G992" t="s">
        <v>18</v>
      </c>
      <c r="H992">
        <v>31</v>
      </c>
      <c r="I992" s="1">
        <v>43325</v>
      </c>
      <c r="J992" s="9">
        <f>DAY(TBL_Employees[[#This Row],[Hire Date]])</f>
        <v>13</v>
      </c>
      <c r="K992" s="9">
        <f>MONTH(TBL_Employees[[#This Row],[Hire Date]])</f>
        <v>8</v>
      </c>
      <c r="L992" s="9" t="str">
        <f>_xlfn.SWITCH(TBL_Employees[[#This Row],[Month]],1,"JAN",2,"FEB",3,"MAR",4,"APR",5,"MAY",6,"JUN",7,"JUL",8,"AUG",9,"SEP",10,"OCT",11,"NOV",12,"DES")</f>
        <v>AUG</v>
      </c>
      <c r="M992" s="11">
        <f>YEAR(TBL_Employees[[#This Row],[Hire Date]])</f>
        <v>2018</v>
      </c>
      <c r="N992" s="2">
        <v>81828</v>
      </c>
      <c r="O992" s="2" t="str">
        <f>_xlfn.SWITCH(TRUE(),TBL_Employees[[#This Row],[Annual Salary]]&gt;140000,"HIGH INCOME",AND(TBL_Employees[[#This Row],[Annual Salary]]&gt;=70000,TBL_Employees[[#This Row],[Annual Salary]]&lt;=140000),"MIDDLE INCOME",TBL_Employees[[#This Row],[Annual Salary]]&lt;70000,"LOW INCOME")</f>
        <v>MIDDLE INCOME</v>
      </c>
      <c r="P992" s="3">
        <v>0</v>
      </c>
      <c r="Q992" s="13">
        <f>TBL_Employees[[#This Row],[Bonus %]]*TBL_Employees[[#This Row],[Annual Salary]]</f>
        <v>0</v>
      </c>
      <c r="R992" t="s">
        <v>19</v>
      </c>
      <c r="S992" t="s">
        <v>45</v>
      </c>
      <c r="T992" s="1" t="s">
        <v>21</v>
      </c>
      <c r="U992" s="1" t="str">
        <f>IF(TBL_Employees[[#This Row],[Exit Date]]="","Employed","Resign")</f>
        <v>Employed</v>
      </c>
    </row>
    <row r="993" spans="1:21" x14ac:dyDescent="0.25">
      <c r="A993" t="s">
        <v>1866</v>
      </c>
      <c r="B993" t="s">
        <v>1867</v>
      </c>
      <c r="C993" t="s">
        <v>62</v>
      </c>
      <c r="D993" t="s">
        <v>50</v>
      </c>
      <c r="E993" t="s">
        <v>32</v>
      </c>
      <c r="F993" t="s">
        <v>28</v>
      </c>
      <c r="G993" t="s">
        <v>51</v>
      </c>
      <c r="H993">
        <v>50</v>
      </c>
      <c r="I993" s="1">
        <v>41024</v>
      </c>
      <c r="J993" s="9">
        <f>DAY(TBL_Employees[[#This Row],[Hire Date]])</f>
        <v>25</v>
      </c>
      <c r="K993" s="9">
        <f>MONTH(TBL_Employees[[#This Row],[Hire Date]])</f>
        <v>4</v>
      </c>
      <c r="L993" s="9" t="str">
        <f>_xlfn.SWITCH(TBL_Employees[[#This Row],[Month]],1,"JAN",2,"FEB",3,"MAR",4,"APR",5,"MAY",6,"JUN",7,"JUL",8,"AUG",9,"SEP",10,"OCT",11,"NOV",12,"DES")</f>
        <v>APR</v>
      </c>
      <c r="M993" s="11">
        <f>YEAR(TBL_Employees[[#This Row],[Hire Date]])</f>
        <v>2012</v>
      </c>
      <c r="N993" s="2">
        <v>113269</v>
      </c>
      <c r="O993" s="2" t="str">
        <f>_xlfn.SWITCH(TRUE(),TBL_Employees[[#This Row],[Annual Salary]]&gt;140000,"HIGH INCOME",AND(TBL_Employees[[#This Row],[Annual Salary]]&gt;=70000,TBL_Employees[[#This Row],[Annual Salary]]&lt;=140000),"MIDDLE INCOME",TBL_Employees[[#This Row],[Annual Salary]]&lt;70000,"LOW INCOME")</f>
        <v>MIDDLE INCOME</v>
      </c>
      <c r="P993" s="3">
        <v>0.09</v>
      </c>
      <c r="Q993" s="13">
        <f>TBL_Employees[[#This Row],[Bonus %]]*TBL_Employees[[#This Row],[Annual Salary]]</f>
        <v>10194.209999999999</v>
      </c>
      <c r="R993" t="s">
        <v>52</v>
      </c>
      <c r="S993" t="s">
        <v>53</v>
      </c>
      <c r="T993" s="1" t="s">
        <v>21</v>
      </c>
      <c r="U993" s="1" t="str">
        <f>IF(TBL_Employees[[#This Row],[Exit Date]]="","Employed","Resign")</f>
        <v>Employed</v>
      </c>
    </row>
    <row r="994" spans="1:21" x14ac:dyDescent="0.25">
      <c r="A994" t="s">
        <v>1869</v>
      </c>
      <c r="B994" t="s">
        <v>1870</v>
      </c>
      <c r="C994" t="s">
        <v>61</v>
      </c>
      <c r="D994" t="s">
        <v>50</v>
      </c>
      <c r="E994" t="s">
        <v>44</v>
      </c>
      <c r="F994" t="s">
        <v>28</v>
      </c>
      <c r="G994" t="s">
        <v>51</v>
      </c>
      <c r="H994">
        <v>54</v>
      </c>
      <c r="I994" s="1">
        <v>40836</v>
      </c>
      <c r="J994" s="9">
        <f>DAY(TBL_Employees[[#This Row],[Hire Date]])</f>
        <v>20</v>
      </c>
      <c r="K994" s="9">
        <f>MONTH(TBL_Employees[[#This Row],[Hire Date]])</f>
        <v>10</v>
      </c>
      <c r="L994" s="9" t="str">
        <f>_xlfn.SWITCH(TBL_Employees[[#This Row],[Month]],1,"JAN",2,"FEB",3,"MAR",4,"APR",5,"MAY",6,"JUN",7,"JUL",8,"AUG",9,"SEP",10,"OCT",11,"NOV",12,"DES")</f>
        <v>OCT</v>
      </c>
      <c r="M994" s="11">
        <f>YEAR(TBL_Employees[[#This Row],[Hire Date]])</f>
        <v>2011</v>
      </c>
      <c r="N994" s="2">
        <v>122644</v>
      </c>
      <c r="O994" s="2" t="str">
        <f>_xlfn.SWITCH(TRUE(),TBL_Employees[[#This Row],[Annual Salary]]&gt;140000,"HIGH INCOME",AND(TBL_Employees[[#This Row],[Annual Salary]]&gt;=70000,TBL_Employees[[#This Row],[Annual Salary]]&lt;=140000),"MIDDLE INCOME",TBL_Employees[[#This Row],[Annual Salary]]&lt;70000,"LOW INCOME")</f>
        <v>MIDDLE INCOME</v>
      </c>
      <c r="P994" s="3">
        <v>0.12</v>
      </c>
      <c r="Q994" s="13">
        <f>TBL_Employees[[#This Row],[Bonus %]]*TBL_Employees[[#This Row],[Annual Salary]]</f>
        <v>14717.279999999999</v>
      </c>
      <c r="R994" t="s">
        <v>19</v>
      </c>
      <c r="S994" t="s">
        <v>25</v>
      </c>
      <c r="T994" s="1" t="s">
        <v>21</v>
      </c>
      <c r="U994" s="1" t="str">
        <f>IF(TBL_Employees[[#This Row],[Exit Date]]="","Employed","Resign")</f>
        <v>Employed</v>
      </c>
    </row>
    <row r="995" spans="1:21" x14ac:dyDescent="0.25">
      <c r="A995" t="s">
        <v>1871</v>
      </c>
      <c r="B995" t="s">
        <v>1872</v>
      </c>
      <c r="C995" t="s">
        <v>62</v>
      </c>
      <c r="D995" t="s">
        <v>50</v>
      </c>
      <c r="E995" t="s">
        <v>16</v>
      </c>
      <c r="F995" t="s">
        <v>17</v>
      </c>
      <c r="G995" t="s">
        <v>24</v>
      </c>
      <c r="H995">
        <v>50</v>
      </c>
      <c r="I995" s="1">
        <v>36653</v>
      </c>
      <c r="J995" s="9">
        <f>DAY(TBL_Employees[[#This Row],[Hire Date]])</f>
        <v>7</v>
      </c>
      <c r="K995" s="9">
        <f>MONTH(TBL_Employees[[#This Row],[Hire Date]])</f>
        <v>5</v>
      </c>
      <c r="L995" s="9" t="str">
        <f>_xlfn.SWITCH(TBL_Employees[[#This Row],[Month]],1,"JAN",2,"FEB",3,"MAR",4,"APR",5,"MAY",6,"JUN",7,"JUL",8,"AUG",9,"SEP",10,"OCT",11,"NOV",12,"DES")</f>
        <v>MAY</v>
      </c>
      <c r="M995" s="11">
        <f>YEAR(TBL_Employees[[#This Row],[Hire Date]])</f>
        <v>2000</v>
      </c>
      <c r="N995" s="2">
        <v>106428</v>
      </c>
      <c r="O995" s="2" t="str">
        <f>_xlfn.SWITCH(TRUE(),TBL_Employees[[#This Row],[Annual Salary]]&gt;140000,"HIGH INCOME",AND(TBL_Employees[[#This Row],[Annual Salary]]&gt;=70000,TBL_Employees[[#This Row],[Annual Salary]]&lt;=140000),"MIDDLE INCOME",TBL_Employees[[#This Row],[Annual Salary]]&lt;70000,"LOW INCOME")</f>
        <v>MIDDLE INCOME</v>
      </c>
      <c r="P995" s="3">
        <v>7.0000000000000007E-2</v>
      </c>
      <c r="Q995" s="13">
        <f>TBL_Employees[[#This Row],[Bonus %]]*TBL_Employees[[#This Row],[Annual Salary]]</f>
        <v>7449.9600000000009</v>
      </c>
      <c r="R995" t="s">
        <v>19</v>
      </c>
      <c r="S995" t="s">
        <v>20</v>
      </c>
      <c r="T995" s="1" t="s">
        <v>21</v>
      </c>
      <c r="U995" s="1" t="str">
        <f>IF(TBL_Employees[[#This Row],[Exit Date]]="","Employed","Resign")</f>
        <v>Employed</v>
      </c>
    </row>
    <row r="996" spans="1:21" x14ac:dyDescent="0.25">
      <c r="A996" t="s">
        <v>1894</v>
      </c>
      <c r="B996" t="s">
        <v>1895</v>
      </c>
      <c r="C996" t="s">
        <v>64</v>
      </c>
      <c r="D996" t="s">
        <v>50</v>
      </c>
      <c r="E996" t="s">
        <v>36</v>
      </c>
      <c r="F996" t="s">
        <v>28</v>
      </c>
      <c r="G996" t="s">
        <v>51</v>
      </c>
      <c r="H996">
        <v>39</v>
      </c>
      <c r="I996" s="1">
        <v>39229</v>
      </c>
      <c r="J996" s="9">
        <f>DAY(TBL_Employees[[#This Row],[Hire Date]])</f>
        <v>27</v>
      </c>
      <c r="K996" s="9">
        <f>MONTH(TBL_Employees[[#This Row],[Hire Date]])</f>
        <v>5</v>
      </c>
      <c r="L996" s="9" t="str">
        <f>_xlfn.SWITCH(TBL_Employees[[#This Row],[Month]],1,"JAN",2,"FEB",3,"MAR",4,"APR",5,"MAY",6,"JUN",7,"JUL",8,"AUG",9,"SEP",10,"OCT",11,"NOV",12,"DES")</f>
        <v>MAY</v>
      </c>
      <c r="M996" s="11">
        <f>YEAR(TBL_Employees[[#This Row],[Hire Date]])</f>
        <v>2007</v>
      </c>
      <c r="N996" s="2">
        <v>51234</v>
      </c>
      <c r="O996" s="2" t="str">
        <f>_xlfn.SWITCH(TRUE(),TBL_Employees[[#This Row],[Annual Salary]]&gt;140000,"HIGH INCOME",AND(TBL_Employees[[#This Row],[Annual Salary]]&gt;=70000,TBL_Employees[[#This Row],[Annual Salary]]&lt;=140000),"MIDDLE INCOME",TBL_Employees[[#This Row],[Annual Salary]]&lt;70000,"LOW INCOME")</f>
        <v>LOW INCOME</v>
      </c>
      <c r="P996" s="3">
        <v>0</v>
      </c>
      <c r="Q996" s="13">
        <f>TBL_Employees[[#This Row],[Bonus %]]*TBL_Employees[[#This Row],[Annual Salary]]</f>
        <v>0</v>
      </c>
      <c r="R996" t="s">
        <v>19</v>
      </c>
      <c r="S996" t="s">
        <v>63</v>
      </c>
      <c r="T996" s="1" t="s">
        <v>21</v>
      </c>
      <c r="U996" s="1" t="str">
        <f>IF(TBL_Employees[[#This Row],[Exit Date]]="","Employed","Resign")</f>
        <v>Employed</v>
      </c>
    </row>
    <row r="997" spans="1:21" x14ac:dyDescent="0.25">
      <c r="A997" t="s">
        <v>282</v>
      </c>
      <c r="B997" t="s">
        <v>1904</v>
      </c>
      <c r="C997" t="s">
        <v>94</v>
      </c>
      <c r="D997" t="s">
        <v>50</v>
      </c>
      <c r="E997" t="s">
        <v>16</v>
      </c>
      <c r="F997" t="s">
        <v>17</v>
      </c>
      <c r="G997" t="s">
        <v>24</v>
      </c>
      <c r="H997">
        <v>33</v>
      </c>
      <c r="I997" s="1">
        <v>44218</v>
      </c>
      <c r="J997" s="9">
        <f>DAY(TBL_Employees[[#This Row],[Hire Date]])</f>
        <v>22</v>
      </c>
      <c r="K997" s="9">
        <f>MONTH(TBL_Employees[[#This Row],[Hire Date]])</f>
        <v>1</v>
      </c>
      <c r="L997" s="9" t="str">
        <f>_xlfn.SWITCH(TBL_Employees[[#This Row],[Month]],1,"JAN",2,"FEB",3,"MAR",4,"APR",5,"MAY",6,"JUN",7,"JUL",8,"AUG",9,"SEP",10,"OCT",11,"NOV",12,"DES")</f>
        <v>JAN</v>
      </c>
      <c r="M997" s="11">
        <f>YEAR(TBL_Employees[[#This Row],[Hire Date]])</f>
        <v>2021</v>
      </c>
      <c r="N997" s="2">
        <v>56405</v>
      </c>
      <c r="O997" s="2" t="str">
        <f>_xlfn.SWITCH(TRUE(),TBL_Employees[[#This Row],[Annual Salary]]&gt;140000,"HIGH INCOME",AND(TBL_Employees[[#This Row],[Annual Salary]]&gt;=70000,TBL_Employees[[#This Row],[Annual Salary]]&lt;=140000),"MIDDLE INCOME",TBL_Employees[[#This Row],[Annual Salary]]&lt;70000,"LOW INCOME")</f>
        <v>LOW INCOME</v>
      </c>
      <c r="P997" s="3">
        <v>0</v>
      </c>
      <c r="Q997" s="13">
        <f>TBL_Employees[[#This Row],[Bonus %]]*TBL_Employees[[#This Row],[Annual Salary]]</f>
        <v>0</v>
      </c>
      <c r="R997" t="s">
        <v>19</v>
      </c>
      <c r="S997" t="s">
        <v>20</v>
      </c>
      <c r="T997" s="1" t="s">
        <v>21</v>
      </c>
      <c r="U997" s="1" t="str">
        <f>IF(TBL_Employees[[#This Row],[Exit Date]]="","Employed","Resign")</f>
        <v>Employed</v>
      </c>
    </row>
    <row r="998" spans="1:21" x14ac:dyDescent="0.25">
      <c r="A998" t="s">
        <v>1737</v>
      </c>
      <c r="B998" t="s">
        <v>145</v>
      </c>
      <c r="C998" t="s">
        <v>40</v>
      </c>
      <c r="D998" t="s">
        <v>50</v>
      </c>
      <c r="E998" t="s">
        <v>16</v>
      </c>
      <c r="F998" t="s">
        <v>28</v>
      </c>
      <c r="G998" t="s">
        <v>24</v>
      </c>
      <c r="H998">
        <v>27</v>
      </c>
      <c r="I998" s="1">
        <v>43776</v>
      </c>
      <c r="J998" s="9">
        <f>DAY(TBL_Employees[[#This Row],[Hire Date]])</f>
        <v>7</v>
      </c>
      <c r="K998" s="9">
        <f>MONTH(TBL_Employees[[#This Row],[Hire Date]])</f>
        <v>11</v>
      </c>
      <c r="L998" s="9" t="str">
        <f>_xlfn.SWITCH(TBL_Employees[[#This Row],[Month]],1,"JAN",2,"FEB",3,"MAR",4,"APR",5,"MAY",6,"JUN",7,"JUL",8,"AUG",9,"SEP",10,"OCT",11,"NOV",12,"DES")</f>
        <v>NOV</v>
      </c>
      <c r="M998" s="11">
        <f>YEAR(TBL_Employees[[#This Row],[Hire Date]])</f>
        <v>2019</v>
      </c>
      <c r="N998" s="2">
        <v>174607</v>
      </c>
      <c r="O998" s="2" t="str">
        <f>_xlfn.SWITCH(TRUE(),TBL_Employees[[#This Row],[Annual Salary]]&gt;140000,"HIGH INCOME",AND(TBL_Employees[[#This Row],[Annual Salary]]&gt;=70000,TBL_Employees[[#This Row],[Annual Salary]]&lt;=140000),"MIDDLE INCOME",TBL_Employees[[#This Row],[Annual Salary]]&lt;70000,"LOW INCOME")</f>
        <v>HIGH INCOME</v>
      </c>
      <c r="P998" s="3">
        <v>0.28999999999999998</v>
      </c>
      <c r="Q998" s="13">
        <f>TBL_Employees[[#This Row],[Bonus %]]*TBL_Employees[[#This Row],[Annual Salary]]</f>
        <v>50636.03</v>
      </c>
      <c r="R998" t="s">
        <v>19</v>
      </c>
      <c r="S998" t="s">
        <v>29</v>
      </c>
      <c r="T998" s="1" t="s">
        <v>21</v>
      </c>
      <c r="U998" s="1" t="str">
        <f>IF(TBL_Employees[[#This Row],[Exit Date]]="","Employed","Resign")</f>
        <v>Employed</v>
      </c>
    </row>
    <row r="999" spans="1:21" x14ac:dyDescent="0.25">
      <c r="A999" t="s">
        <v>1954</v>
      </c>
      <c r="B999" t="s">
        <v>1955</v>
      </c>
      <c r="C999" t="s">
        <v>40</v>
      </c>
      <c r="D999" t="s">
        <v>50</v>
      </c>
      <c r="E999" t="s">
        <v>32</v>
      </c>
      <c r="F999" t="s">
        <v>17</v>
      </c>
      <c r="G999" t="s">
        <v>24</v>
      </c>
      <c r="H999">
        <v>25</v>
      </c>
      <c r="I999" s="1">
        <v>44549</v>
      </c>
      <c r="J999" s="9">
        <f>DAY(TBL_Employees[[#This Row],[Hire Date]])</f>
        <v>19</v>
      </c>
      <c r="K999" s="9">
        <f>MONTH(TBL_Employees[[#This Row],[Hire Date]])</f>
        <v>12</v>
      </c>
      <c r="L999" s="9" t="str">
        <f>_xlfn.SWITCH(TBL_Employees[[#This Row],[Month]],1,"JAN",2,"FEB",3,"MAR",4,"APR",5,"MAY",6,"JUN",7,"JUL",8,"AUG",9,"SEP",10,"OCT",11,"NOV",12,"DES")</f>
        <v>DES</v>
      </c>
      <c r="M999" s="11">
        <f>YEAR(TBL_Employees[[#This Row],[Hire Date]])</f>
        <v>2021</v>
      </c>
      <c r="N999" s="2">
        <v>150666</v>
      </c>
      <c r="O999" s="2" t="str">
        <f>_xlfn.SWITCH(TRUE(),TBL_Employees[[#This Row],[Annual Salary]]&gt;140000,"HIGH INCOME",AND(TBL_Employees[[#This Row],[Annual Salary]]&gt;=70000,TBL_Employees[[#This Row],[Annual Salary]]&lt;=140000),"MIDDLE INCOME",TBL_Employees[[#This Row],[Annual Salary]]&lt;70000,"LOW INCOME")</f>
        <v>HIGH INCOME</v>
      </c>
      <c r="P999" s="3">
        <v>0.23</v>
      </c>
      <c r="Q999" s="13">
        <f>TBL_Employees[[#This Row],[Bonus %]]*TBL_Employees[[#This Row],[Annual Salary]]</f>
        <v>34653.18</v>
      </c>
      <c r="R999" t="s">
        <v>33</v>
      </c>
      <c r="S999" t="s">
        <v>34</v>
      </c>
      <c r="T999" s="1" t="s">
        <v>21</v>
      </c>
      <c r="U999" s="1" t="str">
        <f>IF(TBL_Employees[[#This Row],[Exit Date]]="","Employed","Resign")</f>
        <v>Employed</v>
      </c>
    </row>
    <row r="1000" spans="1:21" x14ac:dyDescent="0.25">
      <c r="A1000" t="s">
        <v>1961</v>
      </c>
      <c r="B1000" t="s">
        <v>1962</v>
      </c>
      <c r="C1000" t="s">
        <v>40</v>
      </c>
      <c r="D1000" t="s">
        <v>50</v>
      </c>
      <c r="E1000" t="s">
        <v>44</v>
      </c>
      <c r="F1000" t="s">
        <v>17</v>
      </c>
      <c r="G1000" t="s">
        <v>18</v>
      </c>
      <c r="H1000">
        <v>39</v>
      </c>
      <c r="I1000" s="1">
        <v>39201</v>
      </c>
      <c r="J1000" s="9">
        <f>DAY(TBL_Employees[[#This Row],[Hire Date]])</f>
        <v>29</v>
      </c>
      <c r="K1000" s="9">
        <f>MONTH(TBL_Employees[[#This Row],[Hire Date]])</f>
        <v>4</v>
      </c>
      <c r="L1000" s="9" t="str">
        <f>_xlfn.SWITCH(TBL_Employees[[#This Row],[Month]],1,"JAN",2,"FEB",3,"MAR",4,"APR",5,"MAY",6,"JUN",7,"JUL",8,"AUG",9,"SEP",10,"OCT",11,"NOV",12,"DES")</f>
        <v>APR</v>
      </c>
      <c r="M1000" s="11">
        <f>YEAR(TBL_Employees[[#This Row],[Hire Date]])</f>
        <v>2007</v>
      </c>
      <c r="N1000" s="2">
        <v>171487</v>
      </c>
      <c r="O1000" s="2" t="str">
        <f>_xlfn.SWITCH(TRUE(),TBL_Employees[[#This Row],[Annual Salary]]&gt;140000,"HIGH INCOME",AND(TBL_Employees[[#This Row],[Annual Salary]]&gt;=70000,TBL_Employees[[#This Row],[Annual Salary]]&lt;=140000),"MIDDLE INCOME",TBL_Employees[[#This Row],[Annual Salary]]&lt;70000,"LOW INCOME")</f>
        <v>HIGH INCOME</v>
      </c>
      <c r="P1000" s="3">
        <v>0.23</v>
      </c>
      <c r="Q1000" s="13">
        <f>TBL_Employees[[#This Row],[Bonus %]]*TBL_Employees[[#This Row],[Annual Salary]]</f>
        <v>39442.01</v>
      </c>
      <c r="R1000" t="s">
        <v>19</v>
      </c>
      <c r="S1000" t="s">
        <v>39</v>
      </c>
      <c r="T1000" s="1" t="s">
        <v>21</v>
      </c>
      <c r="U1000" s="1" t="str">
        <f>IF(TBL_Employees[[#This Row],[Exit Date]]="","Employed","Resign")</f>
        <v>Employed</v>
      </c>
    </row>
    <row r="1001" spans="1:21" x14ac:dyDescent="0.25">
      <c r="A1001" t="s">
        <v>1963</v>
      </c>
      <c r="B1001" t="s">
        <v>1964</v>
      </c>
      <c r="C1001" t="s">
        <v>14</v>
      </c>
      <c r="D1001" t="s">
        <v>50</v>
      </c>
      <c r="E1001" t="s">
        <v>36</v>
      </c>
      <c r="F1001" t="s">
        <v>17</v>
      </c>
      <c r="G1001" t="s">
        <v>51</v>
      </c>
      <c r="H1001">
        <v>43</v>
      </c>
      <c r="I1001" s="1">
        <v>42603</v>
      </c>
      <c r="J1001" s="9">
        <f>DAY(TBL_Employees[[#This Row],[Hire Date]])</f>
        <v>21</v>
      </c>
      <c r="K1001" s="9">
        <f>MONTH(TBL_Employees[[#This Row],[Hire Date]])</f>
        <v>8</v>
      </c>
      <c r="L1001" s="9" t="str">
        <f>_xlfn.SWITCH(TBL_Employees[[#This Row],[Month]],1,"JAN",2,"FEB",3,"MAR",4,"APR",5,"MAY",6,"JUN",7,"JUL",8,"AUG",9,"SEP",10,"OCT",11,"NOV",12,"DES")</f>
        <v>AUG</v>
      </c>
      <c r="M1001" s="11">
        <f>YEAR(TBL_Employees[[#This Row],[Hire Date]])</f>
        <v>2016</v>
      </c>
      <c r="N1001" s="2">
        <v>258498</v>
      </c>
      <c r="O1001" s="2" t="str">
        <f>_xlfn.SWITCH(TRUE(),TBL_Employees[[#This Row],[Annual Salary]]&gt;140000,"HIGH INCOME",AND(TBL_Employees[[#This Row],[Annual Salary]]&gt;=70000,TBL_Employees[[#This Row],[Annual Salary]]&lt;=140000),"MIDDLE INCOME",TBL_Employees[[#This Row],[Annual Salary]]&lt;70000,"LOW INCOME")</f>
        <v>HIGH INCOME</v>
      </c>
      <c r="P1001" s="3">
        <v>0.35</v>
      </c>
      <c r="Q1001" s="13">
        <f>TBL_Employees[[#This Row],[Bonus %]]*TBL_Employees[[#This Row],[Annual Salary]]</f>
        <v>90474.299999999988</v>
      </c>
      <c r="R1001" t="s">
        <v>19</v>
      </c>
      <c r="S1001" t="s">
        <v>29</v>
      </c>
      <c r="T1001" s="1" t="s">
        <v>21</v>
      </c>
      <c r="U1001" s="1" t="str">
        <f>IF(TBL_Employees[[#This Row],[Exit Date]]="","Employed","Resign")</f>
        <v>Employed</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Salary Category</vt:lpstr>
      <vt:lpstr>Region</vt:lpstr>
      <vt:lpstr>Gender</vt:lpstr>
      <vt:lpstr>Dashboard</vt:lpstr>
      <vt:lpstr>Salary</vt:lpstr>
      <vt:lpstr>Employee Resign</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Asus</cp:lastModifiedBy>
  <dcterms:created xsi:type="dcterms:W3CDTF">2022-08-29T14:02:56Z</dcterms:created>
  <dcterms:modified xsi:type="dcterms:W3CDTF">2024-12-26T23:13:45Z</dcterms:modified>
</cp:coreProperties>
</file>