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\Videos\poseidon\HARDWARE\"/>
    </mc:Choice>
  </mc:AlternateContent>
  <xr:revisionPtr revIDLastSave="0" documentId="8_{7CAA696E-128C-4D9C-9FE9-77065DE8F731}" xr6:coauthVersionLast="34" xr6:coauthVersionMax="34" xr10:uidLastSave="{00000000-0000-0000-0000-000000000000}"/>
  <bookViews>
    <workbookView xWindow="0" yWindow="0" windowWidth="16860" windowHeight="8468" xr2:uid="{00000000-000D-0000-FFFF-FFFF00000000}"/>
  </bookViews>
  <sheets>
    <sheet name="Sheet1" sheetId="1" r:id="rId1"/>
  </sheets>
  <calcPr calcId="179021"/>
  <fileRecoveryPr repairLoad="1"/>
</workbook>
</file>

<file path=xl/calcChain.xml><?xml version="1.0" encoding="utf-8"?>
<calcChain xmlns="http://schemas.openxmlformats.org/spreadsheetml/2006/main">
  <c r="G29" i="1" l="1"/>
  <c r="H29" i="1" s="1"/>
  <c r="L28" i="1"/>
  <c r="G28" i="1"/>
  <c r="H28" i="1" s="1"/>
  <c r="G27" i="1"/>
  <c r="H27" i="1" s="1"/>
  <c r="L26" i="1"/>
  <c r="G26" i="1"/>
  <c r="H26" i="1" s="1"/>
  <c r="L25" i="1"/>
  <c r="H25" i="1"/>
  <c r="G25" i="1"/>
  <c r="L24" i="1"/>
  <c r="G24" i="1"/>
  <c r="H24" i="1" s="1"/>
  <c r="G23" i="1"/>
  <c r="H23" i="1" s="1"/>
  <c r="L22" i="1"/>
  <c r="H22" i="1"/>
  <c r="G22" i="1"/>
  <c r="B19" i="1"/>
  <c r="B31" i="1" s="1"/>
  <c r="J14" i="1"/>
  <c r="I14" i="1"/>
  <c r="H14" i="1"/>
  <c r="L13" i="1"/>
  <c r="J13" i="1"/>
  <c r="I13" i="1"/>
  <c r="H13" i="1"/>
  <c r="J12" i="1"/>
  <c r="I12" i="1"/>
  <c r="H12" i="1"/>
  <c r="E12" i="1"/>
  <c r="L11" i="1"/>
  <c r="J11" i="1"/>
  <c r="I11" i="1"/>
  <c r="H11" i="1"/>
  <c r="E11" i="1"/>
  <c r="L10" i="1"/>
  <c r="I10" i="1"/>
  <c r="H10" i="1"/>
  <c r="J10" i="1" s="1"/>
  <c r="E10" i="1"/>
  <c r="L9" i="1"/>
  <c r="I9" i="1"/>
  <c r="H9" i="1"/>
  <c r="J9" i="1" s="1"/>
  <c r="E9" i="1"/>
  <c r="I8" i="1"/>
  <c r="H8" i="1"/>
  <c r="J8" i="1" s="1"/>
  <c r="E8" i="1"/>
  <c r="I7" i="1"/>
  <c r="H7" i="1"/>
  <c r="J7" i="1" s="1"/>
  <c r="E7" i="1"/>
  <c r="I6" i="1"/>
  <c r="H6" i="1"/>
  <c r="J6" i="1" s="1"/>
  <c r="E6" i="1"/>
  <c r="I5" i="1"/>
  <c r="B2" i="1" s="1"/>
  <c r="H5" i="1"/>
  <c r="J5" i="1" s="1"/>
  <c r="E5" i="1"/>
  <c r="D1" i="1" l="1"/>
  <c r="D18" i="1"/>
</calcChain>
</file>

<file path=xl/sharedStrings.xml><?xml version="1.0" encoding="utf-8"?>
<sst xmlns="http://schemas.openxmlformats.org/spreadsheetml/2006/main" count="73" uniqueCount="50">
  <si>
    <t>Syringe Pump Array</t>
  </si>
  <si>
    <t>Cost per pump</t>
  </si>
  <si>
    <t>Total for 3 pumps</t>
  </si>
  <si>
    <t>Item Number</t>
  </si>
  <si>
    <t>Item Description</t>
  </si>
  <si>
    <t>Items per package</t>
  </si>
  <si>
    <t>Items per Pump</t>
  </si>
  <si>
    <t>Items per 3 pumps</t>
  </si>
  <si>
    <t>Packages per 3 pumps</t>
  </si>
  <si>
    <t>Cost per Package</t>
  </si>
  <si>
    <t>Price per item</t>
  </si>
  <si>
    <t>Cost per 3 pumps</t>
  </si>
  <si>
    <t>Supplier</t>
  </si>
  <si>
    <t>Link</t>
  </si>
  <si>
    <t>Nema 17 Stepper Motor (Bipolar, 40mm, 59Ncm)</t>
  </si>
  <si>
    <t>Amazon</t>
  </si>
  <si>
    <t>https://www.amazon.com/Stepper-Holding-Printer-Beauty-Star/dp/B075S98D46/ref=sr_1_7?ie=UTF8&amp;qid=1513805610&amp;sr=8-7&amp;keywords=nema%2B17%2Bstepper%2Bmotors&amp;th=1</t>
  </si>
  <si>
    <t>5mm to 5mm Motor Shaft Coupling</t>
  </si>
  <si>
    <t>https://www.amazon.com/Aluminum-Flexible-Coupling-Printing-Pack/dp/B01EFFBM4I/ref=sr_1_2?s=industrial&amp;ie=UTF8&amp;qid=1513806714&amp;sr=1-2&amp;keywords=%225mm+to+5mm%22+shaft+coupling</t>
  </si>
  <si>
    <t>6mm Steel Rod (length 200mm, pack of 2)</t>
  </si>
  <si>
    <t>https://www.amazon.com/Steel-Round-Turning-Lathe-200mm/dp/B00LUSVKVY/ref=pd_sim_469_2?_encoding=UTF8&amp;pd_rd_i=B00LUSVKVY&amp;pd_rd_r=G7BG21YGXPVGEYXQ3GW3&amp;pd_rd_w=WYFjR&amp;pd_rd_wg=t8WZj&amp;psc=1&amp;refRID=G7BG21YGXPVGEYXQ3GW3</t>
  </si>
  <si>
    <t>6mm Linear Bearing (pack of 12)</t>
  </si>
  <si>
    <t>https://www.amazon.com/uxcell-6mmx12mmx19mm-Linear-Bushing-Bearing/dp/B01MTLSZFQ/ref=sr_1_7?s=industrial&amp;ie=UTF8&amp;qid=1513712437&amp;sr=1-7&amp;keywords=linear+bearings+6mm</t>
  </si>
  <si>
    <t>M5x0.8 Threaded Rod (length 170mm)</t>
  </si>
  <si>
    <t>M5x0.8 nut</t>
  </si>
  <si>
    <t>M3x0.5 socket head screws to mount motor (length 20mm)</t>
  </si>
  <si>
    <t>M5 knob (hold syringe in place)</t>
  </si>
  <si>
    <t>https://www.amazon.com/Kipp-06220-405X50-Thermoplastic-External-Diameter/dp/B013I72QTY/ref=sr_1_6?s=industrial&amp;ie=UTF8&amp;qid=1513737752&amp;sr=1-6&amp;keywords=M5+knob</t>
  </si>
  <si>
    <t>12V power unit (end stripped to fit CNC shield power input)</t>
  </si>
  <si>
    <t>Arduino + CNC Shield Pack + DRV8825 (4)</t>
  </si>
  <si>
    <t>https://www.amazon.com/SODIAL-Arduino-Compatible-DRV8825-StepStick/dp/B074FVTTR7/ref=sr_1_18?ie=UTF8&amp;qid=1535221524&amp;sr=8-18&amp;keywords=arduino+cnc</t>
  </si>
  <si>
    <t>Microscope</t>
  </si>
  <si>
    <t>Per Microscope</t>
  </si>
  <si>
    <t>Microscope Total</t>
  </si>
  <si>
    <t>Items per microscope</t>
  </si>
  <si>
    <t>Packages per microscope</t>
  </si>
  <si>
    <t>Cost per package</t>
  </si>
  <si>
    <t>Miscroscope cost</t>
  </si>
  <si>
    <t>Raspberry Pi Motherboard</t>
  </si>
  <si>
    <t>Raspberry Pi 7" touchscreen display</t>
  </si>
  <si>
    <t>https://www.amazon.com/Raspberry-Pi-7-Touchscreen-Display/dp/B0153R2A9I</t>
  </si>
  <si>
    <t xml:space="preserve">Raspberry Pi Power Suppy (5v 1.5A DC) </t>
  </si>
  <si>
    <t>16gb MicroSD card (comes with adapter)</t>
  </si>
  <si>
    <t xml:space="preserve">Keyboard + Mouse Bundle (wired) </t>
  </si>
  <si>
    <t>M5x0.8 Socket Head Screw (length 14mm)</t>
  </si>
  <si>
    <t>https://www.amazon.com/uxcell-M5x14mm-Stainless-Metric-Thread/dp/B01LJROXK0/ref=pd_day0_469_1?_encoding=UTF8&amp;pd_rd_i=B01LJROXK0&amp;pd_rd_r=TEFXX8VC79S6E1HK7FTG&amp;pd_rd_w=ftqs9&amp;pd_rd_wg=AxtPo&amp;psc=1&amp;refRID=TEFXX8VC79S6E1HK7FTG</t>
  </si>
  <si>
    <t>M5x0.8 nuts</t>
  </si>
  <si>
    <t>USB Camera</t>
  </si>
  <si>
    <t>https://www.amazon.com/Jiusion-Magnification-Endoscope-Microscope-Compatible/dp/B06WD843ZM/ref=sr_1_3?ie=UTF8&amp;qid=1533735286&amp;sr=8-3&amp;keywords=sub+microscope&amp;dpID=519gxSSvZ0L&amp;preST=_SY300_QL70_&amp;dpSrc=srch</t>
  </si>
  <si>
    <t>Project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</si>
</sst>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0"/>
      <color rgb="FF000000"/>
      <name val="Arial"/>
    </font>
    <font>
      <b/>
      <sz val="11"/>
      <name val="Arial"/>
    </font>
    <font>
      <sz val="11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5A6BD"/>
        <bgColor rgb="FFD5A6BD"/>
      </patternFill>
    </fill>
    <fill>
      <patternFill patternType="solid">
        <fgColor rgb="FF93C47D"/>
        <bgColor rgb="FF93C47D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3" borderId="0" xfId="0" applyFont="1" applyFill="1" applyAlignment="1"/>
    <xf numFmtId="0" fontId="2" fillId="3" borderId="0" xfId="0" applyFont="1" applyFill="1"/>
    <xf numFmtId="0" fontId="1" fillId="0" borderId="0" xfId="0" applyFont="1" applyAlignment="1"/>
    <xf numFmtId="164" fontId="2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 applyAlignment="1"/>
    <xf numFmtId="0" fontId="3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2" xfId="0" applyFont="1" applyBorder="1" applyAlignment="1"/>
    <xf numFmtId="0" fontId="7" fillId="0" borderId="0" xfId="0" applyFont="1" applyAlignment="1"/>
    <xf numFmtId="0" fontId="1" fillId="4" borderId="0" xfId="0" applyFont="1" applyFill="1" applyAlignment="1">
      <alignment horizontal="center"/>
    </xf>
    <xf numFmtId="164" fontId="2" fillId="4" borderId="0" xfId="0" applyNumberFormat="1" applyFont="1" applyFill="1"/>
    <xf numFmtId="0" fontId="1" fillId="2" borderId="0" xfId="0" applyFont="1" applyFill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uxcell-M5x14mm-Stainless-Metric-Thread/dp/B01LJROXK0/ref=pd_day0_469_1?_encoding=UTF8&amp;pd_rd_i=B01LJROXK0&amp;pd_rd_r=TEFXX8VC79S6E1HK7FTG&amp;pd_rd_w=ftqs9&amp;pd_rd_wg=AxtPo&amp;psc=1&amp;refRID=TEFXX8VC79S6E1HK7FTG" TargetMode="External"/><Relationship Id="rId3" Type="http://schemas.openxmlformats.org/officeDocument/2006/relationships/hyperlink" Target="https://www.amazon.com/Steel-Round-Turning-Lathe-200mm/dp/B00LUSVKVY/ref=pd_sim_469_2?_encoding=UTF8&amp;pd_rd_i=B00LUSVKVY&amp;pd_rd_r=G7BG21YGXPVGEYXQ3GW3&amp;pd_rd_w=WYFjR&amp;pd_rd_wg=t8WZj&amp;psc=1&amp;refRID=G7BG21YGXPVGEYXQ3GW3" TargetMode="External"/><Relationship Id="rId7" Type="http://schemas.openxmlformats.org/officeDocument/2006/relationships/hyperlink" Target="https://www.amazon.com/Raspberry-Pi-7-Touchscreen-Display/dp/B0153R2A9I" TargetMode="External"/><Relationship Id="rId2" Type="http://schemas.openxmlformats.org/officeDocument/2006/relationships/hyperlink" Target="https://www.amazon.com/Aluminum-Flexible-Coupling-Printing-Pack/dp/B01EFFBM4I/ref=sr_1_2?s=industrial&amp;ie=UTF8&amp;qid=1513806714&amp;sr=1-2&amp;keywords=%225mm+to+5mm%22+shaft+coupling" TargetMode="External"/><Relationship Id="rId1" Type="http://schemas.openxmlformats.org/officeDocument/2006/relationships/hyperlink" Target="https://www.amazon.com/Stepper-Holding-Printer-Beauty-Star/dp/B075S98D46/ref=sr_1_7?ie=UTF8&amp;qid=1513805610&amp;sr=8-7&amp;keywords=nema%2B17%2Bstepper%2Bmotors&amp;th=1" TargetMode="External"/><Relationship Id="rId6" Type="http://schemas.openxmlformats.org/officeDocument/2006/relationships/hyperlink" Target="https://www.amazon.com/SODIAL-Arduino-Compatible-DRV8825-StepStick/dp/B074FVTTR7/ref=sr_1_18?ie=UTF8&amp;qid=1535221524&amp;sr=8-18&amp;keywords=arduino+cnc" TargetMode="External"/><Relationship Id="rId5" Type="http://schemas.openxmlformats.org/officeDocument/2006/relationships/hyperlink" Target="https://www.amazon.com/Kipp-06220-405X50-Thermoplastic-External-Diameter/dp/B013I72QTY/ref=sr_1_6?s=industrial&amp;ie=UTF8&amp;qid=1513737752&amp;sr=1-6&amp;keywords=M5+knob" TargetMode="External"/><Relationship Id="rId4" Type="http://schemas.openxmlformats.org/officeDocument/2006/relationships/hyperlink" Target="https://www.amazon.com/uxcell-6mmx12mmx19mm-Linear-Bushing-Bearing/dp/B01MTLSZFQ/ref=sr_1_7?s=industrial&amp;ie=UTF8&amp;qid=1513712437&amp;sr=1-7&amp;keywords=linear+bearings+6mm" TargetMode="External"/><Relationship Id="rId9" Type="http://schemas.openxmlformats.org/officeDocument/2006/relationships/hyperlink" Target="https://www.amazon.com/Jiusion-Magnification-Endoscope-Microscope-Compatible/dp/B06WD843ZM/ref=sr_1_3?ie=UTF8&amp;qid=1533735286&amp;sr=8-3&amp;keywords=sub+microscope&amp;dpID=519gxSSvZ0L&amp;preST=_SY300_QL70_&amp;dpSrc=s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37"/>
  <sheetViews>
    <sheetView tabSelected="1" workbookViewId="0">
      <selection sqref="A1:B1"/>
    </sheetView>
  </sheetViews>
  <sheetFormatPr defaultColWidth="14.3984375" defaultRowHeight="15.75" customHeight="1" x14ac:dyDescent="0.35"/>
  <cols>
    <col min="1" max="1" width="26.1328125" customWidth="1"/>
    <col min="2" max="2" width="49.53125" customWidth="1"/>
    <col min="3" max="3" width="20.53125" customWidth="1"/>
    <col min="4" max="4" width="22.265625" customWidth="1"/>
    <col min="5" max="5" width="26.265625" customWidth="1"/>
    <col min="6" max="6" width="23.265625" customWidth="1"/>
    <col min="7" max="7" width="18.265625" customWidth="1"/>
    <col min="8" max="9" width="18.3984375" customWidth="1"/>
    <col min="10" max="10" width="15.53125" customWidth="1"/>
    <col min="11" max="11" width="9.265625" customWidth="1"/>
    <col min="12" max="13" width="222.3984375" customWidth="1"/>
  </cols>
  <sheetData>
    <row r="1" spans="1:30" ht="15.75" customHeight="1" x14ac:dyDescent="0.4">
      <c r="A1" s="21" t="s">
        <v>0</v>
      </c>
      <c r="B1" s="22"/>
      <c r="C1" s="1" t="s">
        <v>1</v>
      </c>
      <c r="D1" s="2">
        <f>SUM(J5:J14)</f>
        <v>31.444999999999997</v>
      </c>
    </row>
    <row r="2" spans="1:30" ht="15.75" customHeight="1" x14ac:dyDescent="0.4">
      <c r="A2" s="3" t="s">
        <v>2</v>
      </c>
      <c r="B2" s="4">
        <f>SUM(I5:I14)</f>
        <v>141.92000000000002</v>
      </c>
      <c r="C2" s="5"/>
      <c r="D2" s="5"/>
      <c r="F2" s="6"/>
      <c r="G2" s="7"/>
    </row>
    <row r="3" spans="1:30" ht="15.75" customHeight="1" x14ac:dyDescent="0.4">
      <c r="A3" s="8"/>
      <c r="B3" s="8"/>
      <c r="C3" s="8"/>
      <c r="D3" s="8"/>
      <c r="E3" s="9"/>
      <c r="F3" s="9"/>
      <c r="G3" s="6"/>
      <c r="H3" s="9"/>
      <c r="I3" s="9"/>
      <c r="J3" s="9"/>
      <c r="K3" s="9"/>
      <c r="L3" s="9"/>
      <c r="M3" s="9"/>
      <c r="N3" s="9"/>
    </row>
    <row r="4" spans="1:30" ht="15.75" customHeight="1" x14ac:dyDescent="0.4">
      <c r="A4" s="10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1" t="s">
        <v>9</v>
      </c>
      <c r="H4" s="10" t="s">
        <v>10</v>
      </c>
      <c r="I4" s="10" t="s">
        <v>11</v>
      </c>
      <c r="J4" s="10" t="s">
        <v>1</v>
      </c>
      <c r="K4" s="10" t="s">
        <v>12</v>
      </c>
      <c r="L4" s="10" t="s">
        <v>13</v>
      </c>
      <c r="M4" s="5"/>
      <c r="N4" s="8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ht="15.75" customHeight="1" x14ac:dyDescent="0.35">
      <c r="A5" s="12">
        <v>1</v>
      </c>
      <c r="B5" s="13" t="s">
        <v>14</v>
      </c>
      <c r="C5" s="13">
        <v>3</v>
      </c>
      <c r="D5" s="13">
        <v>1</v>
      </c>
      <c r="E5">
        <f t="shared" ref="E5:E12" si="0">D5*3</f>
        <v>3</v>
      </c>
      <c r="F5" s="14">
        <v>1</v>
      </c>
      <c r="G5" s="14">
        <v>31.99</v>
      </c>
      <c r="H5">
        <f t="shared" ref="H5:H14" si="1">G5/C5</f>
        <v>10.663333333333332</v>
      </c>
      <c r="I5">
        <f t="shared" ref="I5:I14" si="2">G5*F5</f>
        <v>31.99</v>
      </c>
      <c r="J5">
        <f t="shared" ref="J5:J14" si="3">H5*D5</f>
        <v>10.663333333333332</v>
      </c>
      <c r="K5" s="14" t="s">
        <v>15</v>
      </c>
      <c r="L5" s="15" t="s">
        <v>16</v>
      </c>
    </row>
    <row r="6" spans="1:30" ht="15.75" customHeight="1" x14ac:dyDescent="0.35">
      <c r="A6" s="12">
        <v>2</v>
      </c>
      <c r="B6" s="13" t="s">
        <v>17</v>
      </c>
      <c r="C6" s="13">
        <v>10</v>
      </c>
      <c r="D6" s="13">
        <v>1</v>
      </c>
      <c r="E6">
        <f t="shared" si="0"/>
        <v>3</v>
      </c>
      <c r="F6" s="14">
        <v>1</v>
      </c>
      <c r="G6" s="14">
        <v>22</v>
      </c>
      <c r="H6">
        <f t="shared" si="1"/>
        <v>2.2000000000000002</v>
      </c>
      <c r="I6">
        <f t="shared" si="2"/>
        <v>22</v>
      </c>
      <c r="J6">
        <f t="shared" si="3"/>
        <v>2.2000000000000002</v>
      </c>
      <c r="K6" s="14" t="s">
        <v>15</v>
      </c>
      <c r="L6" s="15" t="s">
        <v>18</v>
      </c>
    </row>
    <row r="7" spans="1:30" ht="15.75" customHeight="1" x14ac:dyDescent="0.35">
      <c r="A7" s="12">
        <v>3</v>
      </c>
      <c r="B7" s="13" t="s">
        <v>19</v>
      </c>
      <c r="C7" s="13">
        <v>2</v>
      </c>
      <c r="D7" s="13">
        <v>2</v>
      </c>
      <c r="E7">
        <f t="shared" si="0"/>
        <v>6</v>
      </c>
      <c r="F7" s="14">
        <v>3</v>
      </c>
      <c r="G7" s="14">
        <v>6.24</v>
      </c>
      <c r="H7">
        <f t="shared" si="1"/>
        <v>3.12</v>
      </c>
      <c r="I7">
        <f t="shared" si="2"/>
        <v>18.72</v>
      </c>
      <c r="J7">
        <f t="shared" si="3"/>
        <v>6.24</v>
      </c>
      <c r="K7" s="14" t="s">
        <v>15</v>
      </c>
      <c r="L7" s="15" t="s">
        <v>20</v>
      </c>
    </row>
    <row r="8" spans="1:30" ht="15.75" customHeight="1" x14ac:dyDescent="0.35">
      <c r="A8" s="12">
        <v>4</v>
      </c>
      <c r="B8" s="13" t="s">
        <v>21</v>
      </c>
      <c r="C8" s="13">
        <v>12</v>
      </c>
      <c r="D8" s="13">
        <v>2</v>
      </c>
      <c r="E8">
        <f t="shared" si="0"/>
        <v>6</v>
      </c>
      <c r="F8" s="14">
        <v>1</v>
      </c>
      <c r="G8" s="14">
        <v>10.66</v>
      </c>
      <c r="H8">
        <f t="shared" si="1"/>
        <v>0.88833333333333331</v>
      </c>
      <c r="I8">
        <f t="shared" si="2"/>
        <v>10.66</v>
      </c>
      <c r="J8">
        <f t="shared" si="3"/>
        <v>1.7766666666666666</v>
      </c>
      <c r="K8" s="14" t="s">
        <v>15</v>
      </c>
      <c r="L8" s="15" t="s">
        <v>22</v>
      </c>
    </row>
    <row r="9" spans="1:30" ht="15.75" customHeight="1" x14ac:dyDescent="0.35">
      <c r="A9" s="12">
        <v>5</v>
      </c>
      <c r="B9" s="13" t="s">
        <v>23</v>
      </c>
      <c r="C9" s="13">
        <v>5</v>
      </c>
      <c r="D9" s="13">
        <v>1</v>
      </c>
      <c r="E9">
        <f t="shared" si="0"/>
        <v>3</v>
      </c>
      <c r="F9" s="14">
        <v>1</v>
      </c>
      <c r="G9" s="14">
        <v>7.98</v>
      </c>
      <c r="H9">
        <f t="shared" si="1"/>
        <v>1.5960000000000001</v>
      </c>
      <c r="I9">
        <f t="shared" si="2"/>
        <v>7.98</v>
      </c>
      <c r="J9">
        <f t="shared" si="3"/>
        <v>1.5960000000000001</v>
      </c>
      <c r="K9" s="14" t="s">
        <v>15</v>
      </c>
      <c r="L9" s="16" t="str">
        <f>HYPERLINK("https://www.amazon.com/uxcell-170mm-Stainless-Threaded-Fasteners/dp/B01M4L8JDC/ref=sr_1_2?s=industrial&amp;ie=UTF8&amp;qid=1513712988&amp;sr=1-2&amp;keywords=m5+threaded+rod","https://www.amazon.com/uxcell-170mm-Stainless-Threaded-Fasteners/dp/B01M4L8JDC/ref=sr_1_2?s=industrial&amp;ie=UTF8&amp;qid=1513712988&amp;sr=1-2&amp;keywords=m5+threaded+rod")</f>
        <v>https://www.amazon.com/uxcell-170mm-Stainless-Threaded-Fasteners/dp/B01M4L8JDC/ref=sr_1_2?s=industrial&amp;ie=UTF8&amp;qid=1513712988&amp;sr=1-2&amp;keywords=m5+threaded+rod</v>
      </c>
    </row>
    <row r="10" spans="1:30" ht="15.75" customHeight="1" x14ac:dyDescent="0.35">
      <c r="A10" s="12">
        <v>6</v>
      </c>
      <c r="B10" s="13" t="s">
        <v>24</v>
      </c>
      <c r="C10" s="13">
        <v>50</v>
      </c>
      <c r="D10" s="13">
        <v>2</v>
      </c>
      <c r="E10">
        <f t="shared" si="0"/>
        <v>6</v>
      </c>
      <c r="F10" s="14">
        <v>1</v>
      </c>
      <c r="G10" s="14">
        <v>6.23</v>
      </c>
      <c r="H10">
        <f t="shared" si="1"/>
        <v>0.1246</v>
      </c>
      <c r="I10">
        <f t="shared" si="2"/>
        <v>6.23</v>
      </c>
      <c r="J10">
        <f t="shared" si="3"/>
        <v>0.2492</v>
      </c>
      <c r="K10" s="14" t="s">
        <v>15</v>
      </c>
      <c r="L10" s="16" t="str">
        <f>HYPERLINK("https://www.amazon.com/uxcell-Metric-M5x0-8mm-Stainless-Finished/dp/B012T3C8YQ/ref=sr_1_3?s=industrial&amp;ie=UTF8&amp;qid=1513713145&amp;sr=1-3&amp;keywords=m5+nut","https://www.amazon.com/uxcell-Metric-M5x0-8mm-Stainless-Finished/dp/B012T3C8YQ/ref=sr_1_3?s=industrial&amp;ie=UTF8&amp;qid=1513713145&amp;sr=1-3&amp;keywords=m5+nut")</f>
        <v>https://www.amazon.com/uxcell-Metric-M5x0-8mm-Stainless-Finished/dp/B012T3C8YQ/ref=sr_1_3?s=industrial&amp;ie=UTF8&amp;qid=1513713145&amp;sr=1-3&amp;keywords=m5+nut</v>
      </c>
    </row>
    <row r="11" spans="1:30" ht="15.75" customHeight="1" x14ac:dyDescent="0.35">
      <c r="A11" s="12">
        <v>7</v>
      </c>
      <c r="B11" s="13" t="s">
        <v>25</v>
      </c>
      <c r="C11" s="13">
        <v>100</v>
      </c>
      <c r="D11" s="13">
        <v>4</v>
      </c>
      <c r="E11">
        <f t="shared" si="0"/>
        <v>12</v>
      </c>
      <c r="F11" s="14">
        <v>1</v>
      </c>
      <c r="G11" s="14">
        <v>8.4700000000000006</v>
      </c>
      <c r="H11">
        <f t="shared" si="1"/>
        <v>8.4700000000000011E-2</v>
      </c>
      <c r="I11">
        <f t="shared" si="2"/>
        <v>8.4700000000000006</v>
      </c>
      <c r="J11">
        <f t="shared" si="3"/>
        <v>0.33880000000000005</v>
      </c>
      <c r="K11" s="14" t="s">
        <v>15</v>
      </c>
      <c r="L11" s="16" t="str">
        <f>HYPERLINK("https://www.amazon.com/Stainless-Socket-Internal-Threaded-Threads/dp/B000FN21AO/ref=sr_1_8?s=industrial&amp;ie=UTF8&amp;qid=1513713332&amp;sr=1-8&amp;keywords=m3+20mm+length","https://www.amazon.com/Stainless-Socket-Internal-Threaded-Threads/dp/B000FN21AO/ref=sr_1_8?s=industrial&amp;ie=UTF8&amp;qid=1513713332&amp;sr=1-8&amp;keywords=m3+20mm+length")</f>
        <v>https://www.amazon.com/Stainless-Socket-Internal-Threaded-Threads/dp/B000FN21AO/ref=sr_1_8?s=industrial&amp;ie=UTF8&amp;qid=1513713332&amp;sr=1-8&amp;keywords=m3+20mm+length</v>
      </c>
    </row>
    <row r="12" spans="1:30" ht="15.75" customHeight="1" x14ac:dyDescent="0.35">
      <c r="A12" s="12">
        <v>8</v>
      </c>
      <c r="B12" s="13" t="s">
        <v>26</v>
      </c>
      <c r="C12" s="13">
        <v>10</v>
      </c>
      <c r="D12" s="13">
        <v>1</v>
      </c>
      <c r="E12">
        <f t="shared" si="0"/>
        <v>3</v>
      </c>
      <c r="F12" s="14">
        <v>1</v>
      </c>
      <c r="G12" s="14">
        <v>11.9</v>
      </c>
      <c r="H12">
        <f t="shared" si="1"/>
        <v>1.19</v>
      </c>
      <c r="I12">
        <f t="shared" si="2"/>
        <v>11.9</v>
      </c>
      <c r="J12">
        <f t="shared" si="3"/>
        <v>1.19</v>
      </c>
      <c r="K12" s="14" t="s">
        <v>15</v>
      </c>
      <c r="L12" s="15" t="s">
        <v>27</v>
      </c>
    </row>
    <row r="13" spans="1:30" ht="15.75" customHeight="1" x14ac:dyDescent="0.35">
      <c r="A13" s="12">
        <v>9</v>
      </c>
      <c r="B13" s="13" t="s">
        <v>28</v>
      </c>
      <c r="C13" s="13">
        <v>1</v>
      </c>
      <c r="D13" s="13">
        <v>0.3</v>
      </c>
      <c r="E13" s="14">
        <v>1</v>
      </c>
      <c r="F13" s="14">
        <v>1</v>
      </c>
      <c r="G13" s="14">
        <v>9.89</v>
      </c>
      <c r="H13">
        <f t="shared" si="1"/>
        <v>9.89</v>
      </c>
      <c r="I13">
        <f t="shared" si="2"/>
        <v>9.89</v>
      </c>
      <c r="J13">
        <f t="shared" si="3"/>
        <v>2.9670000000000001</v>
      </c>
      <c r="K13" s="14" t="s">
        <v>15</v>
      </c>
      <c r="L13" s="16" t="str">
        <f>HYPERLINK("https://www.amazon.com/Kastar-AC-Adapter-Power-LCD/dp/B003TUMDWG/ref=sr_1_14?s=electronics&amp;ie=UTF8&amp;qid=1516278773&amp;sr=1-14&amp;keywords=12v+psu","https://www.amazon.com/Kastar-AC-Adapter-Power-LCD/dp/B003TUMDWG/ref=sr_1_14?s=electronics&amp;ie=UTF8&amp;qid=1516278773&amp;sr=1-14&amp;keywords=12v+psu")</f>
        <v>https://www.amazon.com/Kastar-AC-Adapter-Power-LCD/dp/B003TUMDWG/ref=sr_1_14?s=electronics&amp;ie=UTF8&amp;qid=1516278773&amp;sr=1-14&amp;keywords=12v+psu</v>
      </c>
    </row>
    <row r="14" spans="1:30" ht="15.75" customHeight="1" x14ac:dyDescent="0.35">
      <c r="A14" s="12">
        <v>10</v>
      </c>
      <c r="B14" s="13" t="s">
        <v>29</v>
      </c>
      <c r="C14" s="13">
        <v>1</v>
      </c>
      <c r="D14" s="13">
        <v>0.3</v>
      </c>
      <c r="E14" s="14">
        <v>1</v>
      </c>
      <c r="F14" s="14">
        <v>1</v>
      </c>
      <c r="G14" s="14">
        <v>14.08</v>
      </c>
      <c r="H14">
        <f t="shared" si="1"/>
        <v>14.08</v>
      </c>
      <c r="I14">
        <f t="shared" si="2"/>
        <v>14.08</v>
      </c>
      <c r="J14">
        <f t="shared" si="3"/>
        <v>4.2240000000000002</v>
      </c>
      <c r="K14" s="14" t="s">
        <v>15</v>
      </c>
      <c r="L14" s="15" t="s">
        <v>30</v>
      </c>
    </row>
    <row r="15" spans="1:30" ht="15.75" customHeight="1" x14ac:dyDescent="0.35">
      <c r="A15" s="12"/>
      <c r="B15" s="5"/>
      <c r="C15" s="5"/>
      <c r="D15" s="5"/>
    </row>
    <row r="16" spans="1:30" ht="15.75" customHeight="1" x14ac:dyDescent="0.35">
      <c r="A16" s="5"/>
      <c r="B16" s="5"/>
      <c r="C16" s="5"/>
      <c r="D16" s="5"/>
    </row>
    <row r="17" spans="1:30" ht="15.75" customHeight="1" x14ac:dyDescent="0.35">
      <c r="A17" s="5"/>
      <c r="B17" s="5"/>
      <c r="C17" s="5"/>
      <c r="D17" s="5"/>
      <c r="J17" s="14"/>
    </row>
    <row r="18" spans="1:30" ht="15.75" customHeight="1" x14ac:dyDescent="0.4">
      <c r="A18" s="21" t="s">
        <v>31</v>
      </c>
      <c r="B18" s="22"/>
      <c r="C18" s="1" t="s">
        <v>32</v>
      </c>
      <c r="D18" s="2">
        <f>SUM(H22:H29)</f>
        <v>160.27680000000001</v>
      </c>
    </row>
    <row r="19" spans="1:30" ht="15.75" customHeight="1" x14ac:dyDescent="0.4">
      <c r="A19" s="3" t="s">
        <v>33</v>
      </c>
      <c r="B19" s="4">
        <f>SUM(F22:F29)</f>
        <v>169.01</v>
      </c>
      <c r="C19" s="5"/>
      <c r="D19" s="5"/>
    </row>
    <row r="20" spans="1:30" ht="15.75" customHeight="1" x14ac:dyDescent="0.4">
      <c r="A20" s="3"/>
      <c r="B20" s="4"/>
      <c r="C20" s="5"/>
      <c r="D20" s="5"/>
    </row>
    <row r="21" spans="1:30" ht="15.75" customHeight="1" x14ac:dyDescent="0.4">
      <c r="A21" s="10" t="s">
        <v>3</v>
      </c>
      <c r="B21" s="10" t="s">
        <v>4</v>
      </c>
      <c r="C21" s="10" t="s">
        <v>5</v>
      </c>
      <c r="D21" s="10" t="s">
        <v>34</v>
      </c>
      <c r="E21" s="10" t="s">
        <v>35</v>
      </c>
      <c r="F21" s="10" t="s">
        <v>36</v>
      </c>
      <c r="G21" s="10" t="s">
        <v>10</v>
      </c>
      <c r="H21" s="10" t="s">
        <v>37</v>
      </c>
      <c r="I21" s="10"/>
      <c r="J21" s="10"/>
      <c r="K21" s="10" t="s">
        <v>12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ht="15.75" customHeight="1" x14ac:dyDescent="0.35">
      <c r="A22" s="12">
        <v>1</v>
      </c>
      <c r="B22" s="17" t="s">
        <v>38</v>
      </c>
      <c r="C22" s="13">
        <v>1</v>
      </c>
      <c r="D22" s="13">
        <v>1</v>
      </c>
      <c r="E22">
        <v>1</v>
      </c>
      <c r="F22" s="14">
        <v>34.99</v>
      </c>
      <c r="G22">
        <f t="shared" ref="G22:G29" si="4">F22/C22</f>
        <v>34.99</v>
      </c>
      <c r="H22">
        <f t="shared" ref="H22:H29" si="5">G22*D22</f>
        <v>34.99</v>
      </c>
      <c r="K22" s="14" t="s">
        <v>15</v>
      </c>
      <c r="L22" s="16" t="str">
        <f>HYPERLINK("https://www.amazon.com/Raspberry-Pi-RASPBERRYPI3-MODB-1GB-Model-Motherboard/dp/B01CD5VC92/ref=sr_1_3?s=pc&amp;ie=UTF8&amp;qid=1513713980&amp;sr=1-3&amp;keywords=raspberry+pi+3","https://www.amazon.com/Raspberry-Pi-RASPBERRYPI3-MODB-1GB-Model-Motherboard/dp/B01CD5VC92/ref=sr_1_3?s=pc&amp;ie=UTF8&amp;qid=1513713980&amp;sr=1-3&amp;keywords=raspberry+pi+3")</f>
        <v>https://www.amazon.com/Raspberry-Pi-RASPBERRYPI3-MODB-1GB-Model-Motherboard/dp/B01CD5VC92/ref=sr_1_3?s=pc&amp;ie=UTF8&amp;qid=1513713980&amp;sr=1-3&amp;keywords=raspberry+pi+3</v>
      </c>
    </row>
    <row r="23" spans="1:30" ht="15.75" customHeight="1" x14ac:dyDescent="0.35">
      <c r="A23" s="12">
        <v>2</v>
      </c>
      <c r="B23" s="18" t="s">
        <v>39</v>
      </c>
      <c r="C23" s="13">
        <v>1</v>
      </c>
      <c r="D23" s="13">
        <v>1</v>
      </c>
      <c r="E23">
        <v>1</v>
      </c>
      <c r="F23" s="14">
        <v>68.7</v>
      </c>
      <c r="G23">
        <f t="shared" si="4"/>
        <v>68.7</v>
      </c>
      <c r="H23">
        <f t="shared" si="5"/>
        <v>68.7</v>
      </c>
      <c r="K23" s="14" t="s">
        <v>15</v>
      </c>
      <c r="L23" s="15" t="s">
        <v>40</v>
      </c>
    </row>
    <row r="24" spans="1:30" ht="15.75" customHeight="1" x14ac:dyDescent="0.35">
      <c r="A24" s="12">
        <v>3</v>
      </c>
      <c r="B24" s="18" t="s">
        <v>41</v>
      </c>
      <c r="C24" s="13">
        <v>1</v>
      </c>
      <c r="D24" s="13">
        <v>1</v>
      </c>
      <c r="E24">
        <v>1</v>
      </c>
      <c r="F24" s="14">
        <v>9.99</v>
      </c>
      <c r="G24">
        <f t="shared" si="4"/>
        <v>9.99</v>
      </c>
      <c r="H24">
        <f t="shared" si="5"/>
        <v>9.99</v>
      </c>
      <c r="K24" s="14" t="s">
        <v>15</v>
      </c>
      <c r="L24" s="16" t="str">
        <f>HYPERLINK("https://www.amazon.com/CanaKit-Raspberry-Supply-Adapter-Charger/dp/B00MARDJZ4/ref=sr_1_3?s=electronics&amp;ie=UTF8&amp;qid=1513714103&amp;sr=1-3&amp;keywords=raspberry+pi+power+supply","https://www.amazon.com/CanaKit-Raspberry-Supply-Adapter-Charger/dp/B00MARDJZ4/ref=sr_1_3?s=electronics&amp;ie=UTF8&amp;qid=1513714103&amp;sr=1-3&amp;keywords=raspberry+pi+power+supply")</f>
        <v>https://www.amazon.com/CanaKit-Raspberry-Supply-Adapter-Charger/dp/B00MARDJZ4/ref=sr_1_3?s=electronics&amp;ie=UTF8&amp;qid=1513714103&amp;sr=1-3&amp;keywords=raspberry+pi+power+supply</v>
      </c>
    </row>
    <row r="25" spans="1:30" ht="15.75" customHeight="1" x14ac:dyDescent="0.35">
      <c r="A25" s="12">
        <v>4</v>
      </c>
      <c r="B25" s="18" t="s">
        <v>42</v>
      </c>
      <c r="C25" s="13">
        <v>1</v>
      </c>
      <c r="D25" s="13">
        <v>1</v>
      </c>
      <c r="E25">
        <v>1</v>
      </c>
      <c r="F25" s="14">
        <v>7.17</v>
      </c>
      <c r="G25">
        <f t="shared" si="4"/>
        <v>7.17</v>
      </c>
      <c r="H25">
        <f t="shared" si="5"/>
        <v>7.17</v>
      </c>
      <c r="K25" s="14" t="s">
        <v>15</v>
      </c>
      <c r="L25" s="16" t="str">
        <f>HYPERLINK("https://www.amazon.com/SanDisk-16GB-Micro-SDHC-Memory/dp/B004G605OA/ref=sr_1_4?s=electronics&amp;ie=UTF8&amp;qid=1513714224&amp;sr=1-4&amp;keywords=16gb+micro+sd+card","https://www.amazon.com/SanDisk-16GB-Micro-SDHC-Memory/dp/B004G605OA/ref=sr_1_4?s=electronics&amp;ie=UTF8&amp;qid=1513714224&amp;sr=1-4&amp;keywords=16gb+micro+sd+card")</f>
        <v>https://www.amazon.com/SanDisk-16GB-Micro-SDHC-Memory/dp/B004G605OA/ref=sr_1_4?s=electronics&amp;ie=UTF8&amp;qid=1513714224&amp;sr=1-4&amp;keywords=16gb+micro+sd+card</v>
      </c>
    </row>
    <row r="26" spans="1:30" ht="15.75" customHeight="1" x14ac:dyDescent="0.35">
      <c r="A26" s="12">
        <v>5</v>
      </c>
      <c r="B26" s="13" t="s">
        <v>43</v>
      </c>
      <c r="C26" s="13">
        <v>1</v>
      </c>
      <c r="D26" s="13">
        <v>1</v>
      </c>
      <c r="E26">
        <v>1</v>
      </c>
      <c r="F26" s="14">
        <v>14.44</v>
      </c>
      <c r="G26">
        <f t="shared" si="4"/>
        <v>14.44</v>
      </c>
      <c r="H26">
        <f t="shared" si="5"/>
        <v>14.44</v>
      </c>
      <c r="K26" s="14" t="s">
        <v>15</v>
      </c>
      <c r="L26" s="16" t="str">
        <f>HYPERLINK("https://www.amazon.com/AmazonBasics-Wired-Keyboard-Mouse-Bundle/dp/B00B7GV802/ref=sr_1_7?s=electronics&amp;ie=UTF8&amp;qid=1513735344&amp;sr=1-7&amp;keywords=keyboard","https://www.amazon.com/AmazonBasics-Wired-Keyboard-Mouse-Bundle/dp/B00B7GV802/ref=sr_1_7?s=electronics&amp;ie=UTF8&amp;qid=1513735344&amp;sr=1-7&amp;keywords=keyboard")</f>
        <v>https://www.amazon.com/AmazonBasics-Wired-Keyboard-Mouse-Bundle/dp/B00B7GV802/ref=sr_1_7?s=electronics&amp;ie=UTF8&amp;qid=1513735344&amp;sr=1-7&amp;keywords=keyboard</v>
      </c>
    </row>
    <row r="27" spans="1:30" ht="13.5" x14ac:dyDescent="0.35">
      <c r="A27" s="12">
        <v>6</v>
      </c>
      <c r="B27" s="13" t="s">
        <v>44</v>
      </c>
      <c r="C27" s="13">
        <v>15</v>
      </c>
      <c r="D27" s="13">
        <v>8</v>
      </c>
      <c r="E27">
        <v>1</v>
      </c>
      <c r="F27" s="14">
        <v>7.5</v>
      </c>
      <c r="G27">
        <f t="shared" si="4"/>
        <v>0.5</v>
      </c>
      <c r="H27">
        <f t="shared" si="5"/>
        <v>4</v>
      </c>
      <c r="K27" s="14" t="s">
        <v>15</v>
      </c>
      <c r="L27" s="15" t="s">
        <v>45</v>
      </c>
    </row>
    <row r="28" spans="1:30" ht="13.5" x14ac:dyDescent="0.35">
      <c r="A28" s="12">
        <v>7</v>
      </c>
      <c r="B28" s="13" t="s">
        <v>46</v>
      </c>
      <c r="C28" s="13">
        <v>50</v>
      </c>
      <c r="D28" s="13">
        <v>8</v>
      </c>
      <c r="E28">
        <v>1</v>
      </c>
      <c r="F28" s="14">
        <v>6.23</v>
      </c>
      <c r="G28">
        <f t="shared" si="4"/>
        <v>0.1246</v>
      </c>
      <c r="H28">
        <f t="shared" si="5"/>
        <v>0.99680000000000002</v>
      </c>
      <c r="K28" s="14" t="s">
        <v>15</v>
      </c>
      <c r="L28" s="16" t="str">
        <f>HYPERLINK("https://www.amazon.com/uxcell-Metric-M5x0-8mm-Stainless-Finished/dp/B012T3C8YQ/ref=sr_1_3?s=industrial&amp;ie=UTF8&amp;qid=1513713145&amp;sr=1-3&amp;keywords=m5+nut","https://www.amazon.com/uxcell-Metric-M5x0-8mm-Stainless-Finished/dp/B012T3C8YQ/ref=sr_1_3?s=industrial&amp;ie=UTF8&amp;qid=1513713145&amp;sr=1-3&amp;keywords=m5+nut")</f>
        <v>https://www.amazon.com/uxcell-Metric-M5x0-8mm-Stainless-Finished/dp/B012T3C8YQ/ref=sr_1_3?s=industrial&amp;ie=UTF8&amp;qid=1513713145&amp;sr=1-3&amp;keywords=m5+nut</v>
      </c>
    </row>
    <row r="29" spans="1:30" ht="13.5" x14ac:dyDescent="0.35">
      <c r="A29" s="12">
        <v>8</v>
      </c>
      <c r="B29" s="13" t="s">
        <v>47</v>
      </c>
      <c r="C29" s="13">
        <v>1</v>
      </c>
      <c r="D29" s="13">
        <v>1</v>
      </c>
      <c r="E29">
        <v>1</v>
      </c>
      <c r="F29" s="14">
        <v>19.989999999999998</v>
      </c>
      <c r="G29">
        <f t="shared" si="4"/>
        <v>19.989999999999998</v>
      </c>
      <c r="H29">
        <f t="shared" si="5"/>
        <v>19.989999999999998</v>
      </c>
      <c r="K29" s="14" t="s">
        <v>15</v>
      </c>
      <c r="L29" s="15" t="s">
        <v>48</v>
      </c>
    </row>
    <row r="30" spans="1:30" ht="13.5" x14ac:dyDescent="0.35">
      <c r="A30" s="12"/>
      <c r="B30" s="5"/>
      <c r="C30" s="5"/>
      <c r="D30" s="5"/>
    </row>
    <row r="31" spans="1:30" ht="13.9" x14ac:dyDescent="0.4">
      <c r="A31" s="19" t="s">
        <v>49</v>
      </c>
      <c r="B31" s="20">
        <f>B19+B2</f>
        <v>310.93</v>
      </c>
      <c r="C31" s="5"/>
      <c r="D31" s="5"/>
      <c r="K31" s="14"/>
    </row>
    <row r="32" spans="1:30" ht="13.5" x14ac:dyDescent="0.35">
      <c r="A32" s="12"/>
      <c r="B32" s="5"/>
      <c r="C32" s="5"/>
      <c r="D32" s="5"/>
      <c r="K32" s="14"/>
    </row>
    <row r="35" spans="1:1" ht="13.15" x14ac:dyDescent="0.4">
      <c r="A35" s="6"/>
    </row>
    <row r="37" spans="1:1" ht="13.15" x14ac:dyDescent="0.4">
      <c r="A37" s="6"/>
    </row>
  </sheetData>
  <mergeCells count="2">
    <mergeCell ref="A1:B1"/>
    <mergeCell ref="A18:B18"/>
  </mergeCells>
  <hyperlinks>
    <hyperlink ref="L5" r:id="rId1" xr:uid="{00000000-0004-0000-0000-000000000000}"/>
    <hyperlink ref="L6" r:id="rId2" xr:uid="{00000000-0004-0000-0000-000001000000}"/>
    <hyperlink ref="L7" r:id="rId3" xr:uid="{00000000-0004-0000-0000-000002000000}"/>
    <hyperlink ref="L8" r:id="rId4" xr:uid="{00000000-0004-0000-0000-000003000000}"/>
    <hyperlink ref="L12" r:id="rId5" xr:uid="{00000000-0004-0000-0000-000004000000}"/>
    <hyperlink ref="L14" r:id="rId6" xr:uid="{00000000-0004-0000-0000-000005000000}"/>
    <hyperlink ref="L23" r:id="rId7" xr:uid="{00000000-0004-0000-0000-000006000000}"/>
    <hyperlink ref="L27" r:id="rId8" xr:uid="{00000000-0004-0000-0000-000007000000}"/>
    <hyperlink ref="L29" r:id="rId9" xr:uid="{00000000-0004-0000-0000-00000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2018-08-29T23:14:25Z</dcterms:created>
  <dcterms:modified xsi:type="dcterms:W3CDTF">2018-08-29T23:14:25Z</dcterms:modified>
</cp:coreProperties>
</file>