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_ruf file\Tugas Bulanan\3. Agustus\Latihan Excel\Latihan 3\"/>
    </mc:Choice>
  </mc:AlternateContent>
  <xr:revisionPtr revIDLastSave="0" documentId="13_ncr:1_{A13A2081-986C-44F7-82A7-F0494557A509}" xr6:coauthVersionLast="47" xr6:coauthVersionMax="47" xr10:uidLastSave="{00000000-0000-0000-0000-000000000000}"/>
  <bookViews>
    <workbookView xWindow="-120" yWindow="-120" windowWidth="29040" windowHeight="16440" xr2:uid="{E87CCE09-C521-4B88-8459-280B4652C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J17" i="1"/>
  <c r="J16" i="1"/>
  <c r="J15" i="1"/>
  <c r="J14" i="1"/>
  <c r="J13" i="1"/>
  <c r="K8" i="1"/>
  <c r="K9" i="1"/>
  <c r="K10" i="1"/>
  <c r="K11" i="1"/>
  <c r="K12" i="1"/>
  <c r="J8" i="1"/>
  <c r="J9" i="1"/>
  <c r="J10" i="1"/>
  <c r="J11" i="1"/>
  <c r="J12" i="1"/>
  <c r="J7" i="1"/>
  <c r="I8" i="1"/>
  <c r="I9" i="1"/>
  <c r="I10" i="1"/>
  <c r="I11" i="1"/>
  <c r="I12" i="1"/>
  <c r="I7" i="1"/>
  <c r="G7" i="1"/>
  <c r="F8" i="1"/>
  <c r="H8" i="1" s="1"/>
  <c r="F9" i="1"/>
  <c r="H9" i="1" s="1"/>
  <c r="F10" i="1"/>
  <c r="H10" i="1" s="1"/>
  <c r="F11" i="1"/>
  <c r="H11" i="1" s="1"/>
  <c r="F12" i="1"/>
  <c r="C7" i="1"/>
  <c r="H12" i="1"/>
  <c r="F7" i="1"/>
  <c r="G8" i="1"/>
  <c r="G9" i="1"/>
  <c r="G10" i="1"/>
  <c r="G11" i="1"/>
  <c r="G12" i="1"/>
  <c r="C8" i="1"/>
  <c r="C9" i="1"/>
  <c r="C10" i="1"/>
  <c r="C11" i="1"/>
  <c r="C12" i="1"/>
  <c r="H7" i="1" l="1"/>
</calcChain>
</file>

<file path=xl/sharedStrings.xml><?xml version="1.0" encoding="utf-8"?>
<sst xmlns="http://schemas.openxmlformats.org/spreadsheetml/2006/main" count="32" uniqueCount="29">
  <si>
    <t>LAPORAN PENDAPATAN LOSMEN</t>
  </si>
  <si>
    <t>AHSANU AMALA</t>
  </si>
  <si>
    <t>JL. Mampang Prapatan X NO. 4 Jakarta Selatan</t>
  </si>
  <si>
    <t>TAMU</t>
  </si>
  <si>
    <t>KODE KAMAR</t>
  </si>
  <si>
    <t>NAMA KAMAR</t>
  </si>
  <si>
    <t>CHECK IN</t>
  </si>
  <si>
    <t>CHECK OUT</t>
  </si>
  <si>
    <t>LAMA INAP</t>
  </si>
  <si>
    <t>BIAYA INAP PER HARI</t>
  </si>
  <si>
    <t>TOTAL BIAYA INAP</t>
  </si>
  <si>
    <t>DISCOUNT</t>
  </si>
  <si>
    <t>TOTAL BIAYA BERSIH</t>
  </si>
  <si>
    <t>BONUS</t>
  </si>
  <si>
    <t>7975235          7901205</t>
  </si>
  <si>
    <t>Fawwaz</t>
  </si>
  <si>
    <t>Fikri</t>
  </si>
  <si>
    <t>Kiki</t>
  </si>
  <si>
    <t>Zalfa</t>
  </si>
  <si>
    <t>Hisyam</t>
  </si>
  <si>
    <t>Aisyah</t>
  </si>
  <si>
    <t>K2</t>
  </si>
  <si>
    <t>K1</t>
  </si>
  <si>
    <t>K3</t>
  </si>
  <si>
    <t>TOTAL PENDAPATAN</t>
  </si>
  <si>
    <t>PENDAPATAN TERTINGGI</t>
  </si>
  <si>
    <t>PENDAPATAN TERENDAH</t>
  </si>
  <si>
    <t>PENDAPATAN RATA-RATA</t>
  </si>
  <si>
    <t>BANYAK 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</si>
</sst>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7" formatCode="&quot;Rp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wrapText="1"/>
    </xf>
    <xf numFmtId="167" fontId="0" fillId="0" borderId="1" xfId="1" applyNumberFormat="1" applyFont="1" applyBorder="1" applyAlignment="1">
      <alignment horizontal="right" wrapText="1"/>
    </xf>
    <xf numFmtId="167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7</xdr:col>
      <xdr:colOff>400050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96135A-C9CB-C860-9B79-B5B3FC16F5FF}"/>
            </a:ext>
          </a:extLst>
        </xdr:cNvPr>
        <xdr:cNvCxnSpPr/>
      </xdr:nvCxnSpPr>
      <xdr:spPr>
        <a:xfrm>
          <a:off x="4191000" y="762000"/>
          <a:ext cx="35433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628652</xdr:colOff>
      <xdr:row>3</xdr:row>
      <xdr:rowOff>19052</xdr:rowOff>
    </xdr:from>
    <xdr:to>
      <xdr:col>5</xdr:col>
      <xdr:colOff>104776</xdr:colOff>
      <xdr:row>4</xdr:row>
      <xdr:rowOff>9526</xdr:rowOff>
    </xdr:to>
    <xdr:pic>
      <xdr:nvPicPr>
        <xdr:cNvPr id="5" name="Graphic 4" descr="Telephone">
          <a:extLst>
            <a:ext uri="{FF2B5EF4-FFF2-40B4-BE49-F238E27FC236}">
              <a16:creationId xmlns:a16="http://schemas.microsoft.com/office/drawing/2014/main" id="{B0A4532D-4327-6B3E-E98C-4172321A5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9102" y="590552"/>
          <a:ext cx="180974" cy="180974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3</xdr:row>
      <xdr:rowOff>19051</xdr:rowOff>
    </xdr:from>
    <xdr:to>
      <xdr:col>6</xdr:col>
      <xdr:colOff>180976</xdr:colOff>
      <xdr:row>4</xdr:row>
      <xdr:rowOff>1</xdr:rowOff>
    </xdr:to>
    <xdr:pic>
      <xdr:nvPicPr>
        <xdr:cNvPr id="7" name="Graphic 6" descr="Envelope">
          <a:extLst>
            <a:ext uri="{FF2B5EF4-FFF2-40B4-BE49-F238E27FC236}">
              <a16:creationId xmlns:a16="http://schemas.microsoft.com/office/drawing/2014/main" id="{707D4A3A-92C6-EAE4-218D-9A0C4B88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29201" y="5905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</xdr:row>
      <xdr:rowOff>9525</xdr:rowOff>
    </xdr:from>
    <xdr:to>
      <xdr:col>0</xdr:col>
      <xdr:colOff>895350</xdr:colOff>
      <xdr:row>4</xdr:row>
      <xdr:rowOff>12489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E1BCD7-404C-FCD5-ECF9-185D88C9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200025"/>
          <a:ext cx="514349" cy="574464"/>
        </a:xfrm>
        <a:prstGeom prst="rect">
          <a:avLst/>
        </a:prstGeom>
      </xdr:spPr>
    </xdr:pic>
    <xdr:clientData/>
  </xdr:twoCellAnchor>
  <xdr:twoCellAnchor editAs="oneCell">
    <xdr:from>
      <xdr:col>9</xdr:col>
      <xdr:colOff>1095377</xdr:colOff>
      <xdr:row>1</xdr:row>
      <xdr:rowOff>66675</xdr:rowOff>
    </xdr:from>
    <xdr:to>
      <xdr:col>10</xdr:col>
      <xdr:colOff>1000125</xdr:colOff>
      <xdr:row>3</xdr:row>
      <xdr:rowOff>150097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E6915E-9A18-A3BC-6169-F9C00E92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2" y="257175"/>
          <a:ext cx="1028698" cy="46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0FB3-7520-4E45-BF53-D9A767F95B9D}">
  <dimension ref="A1:K19"/>
  <sheetViews>
    <sheetView tabSelected="1" view="pageLayout" zoomScaleNormal="100" workbookViewId="0">
      <selection activeCell="G7" sqref="G7"/>
    </sheetView>
  </sheetViews>
  <sheetFormatPr defaultRowHeight="15" x14ac:dyDescent="0.25"/>
  <cols>
    <col min="1" max="1" width="15.7109375" style="1" customWidth="1"/>
    <col min="2" max="2" width="10" style="1" customWidth="1"/>
    <col min="3" max="3" width="14.28515625" style="1" customWidth="1"/>
    <col min="4" max="4" width="10.42578125" style="1" customWidth="1"/>
    <col min="5" max="5" width="9.85546875" style="1" customWidth="1"/>
    <col min="6" max="6" width="10" style="1" customWidth="1"/>
    <col min="7" max="7" width="13" style="1" customWidth="1"/>
    <col min="8" max="8" width="12.5703125" style="1" customWidth="1"/>
    <col min="9" max="9" width="11.85546875" style="1" customWidth="1"/>
    <col min="10" max="10" width="15.7109375" style="1" customWidth="1"/>
    <col min="11" max="11" width="19.140625" style="1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5.75" thickBot="1" x14ac:dyDescent="0.3">
      <c r="F5" s="2"/>
    </row>
    <row r="6" spans="1:11" s="3" customFormat="1" ht="31.5" thickTop="1" thickBot="1" x14ac:dyDescent="0.3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13</v>
      </c>
    </row>
    <row r="7" spans="1:11" ht="16.5" thickTop="1" thickBot="1" x14ac:dyDescent="0.3">
      <c r="A7" s="6" t="s">
        <v>15</v>
      </c>
      <c r="B7" s="7" t="s">
        <v>21</v>
      </c>
      <c r="C7" s="6" t="str">
        <f>IF(B7="K1","Mekkah",IF(B7="K2","Madinah",IF(B7="K3","Badar")))</f>
        <v>Madinah</v>
      </c>
      <c r="D7" s="8">
        <v>44621</v>
      </c>
      <c r="E7" s="8">
        <v>44623</v>
      </c>
      <c r="F7" s="7">
        <f>E7-D7</f>
        <v>2</v>
      </c>
      <c r="G7" s="9">
        <f>IF(C7="Madinah",500000,IF(C7="Mekkah",750000,IF(C7="Badar",300000)))</f>
        <v>500000</v>
      </c>
      <c r="H7" s="10">
        <f>F7*G7</f>
        <v>1000000</v>
      </c>
      <c r="I7" s="10">
        <f>IF(AND(C7="Madinah",F7&gt;3),(H7*10%),IF(AND(C7="Mekkah",F7&gt;2),(H7*15%),(H7*5%)))</f>
        <v>50000</v>
      </c>
      <c r="J7" s="10">
        <f>H7-I7</f>
        <v>950000</v>
      </c>
      <c r="K7" s="6" t="str">
        <f>IF(F7&gt;3,"T-SHIRT EXCLUSIVE","JAM DINDING")</f>
        <v>JAM DINDING</v>
      </c>
    </row>
    <row r="8" spans="1:11" ht="16.5" thickTop="1" thickBot="1" x14ac:dyDescent="0.3">
      <c r="A8" s="6" t="s">
        <v>16</v>
      </c>
      <c r="B8" s="7" t="s">
        <v>22</v>
      </c>
      <c r="C8" s="6" t="str">
        <f t="shared" ref="C8:C12" si="0">IF(B8="K1","Mekkah",IF(B8="K2","Madinah",IF(B8="K3","Badar")))</f>
        <v>Mekkah</v>
      </c>
      <c r="D8" s="8">
        <v>44621</v>
      </c>
      <c r="E8" s="8">
        <v>44626</v>
      </c>
      <c r="F8" s="7">
        <f t="shared" ref="F8:F12" si="1">E8-D8</f>
        <v>5</v>
      </c>
      <c r="G8" s="9">
        <f t="shared" ref="G8:G12" si="2">IF(C8="Madinah",500000,IF(C8="Mekkah",750000,IF(C8="Badar",300000)))</f>
        <v>750000</v>
      </c>
      <c r="H8" s="10">
        <f t="shared" ref="H8:H12" si="3">F8*G8</f>
        <v>3750000</v>
      </c>
      <c r="I8" s="10">
        <f t="shared" ref="I8:I12" si="4">IF(AND(C8="Madinah",F8&gt;3),(H8*10%),IF(AND(C8="Mekkah",F8&gt;2),(H8*15%),(H8*5%)))</f>
        <v>562500</v>
      </c>
      <c r="J8" s="10">
        <f t="shared" ref="J8:J12" si="5">H8-I8</f>
        <v>3187500</v>
      </c>
      <c r="K8" s="6" t="str">
        <f t="shared" ref="K8:K12" si="6">IF(F8&gt;3,"T-SHIRT EXCLUSIVE","JAM DINDING")</f>
        <v>T-SHIRT EXCLUSIVE</v>
      </c>
    </row>
    <row r="9" spans="1:11" ht="16.5" thickTop="1" thickBot="1" x14ac:dyDescent="0.3">
      <c r="A9" s="6" t="s">
        <v>17</v>
      </c>
      <c r="B9" s="7" t="s">
        <v>22</v>
      </c>
      <c r="C9" s="6" t="str">
        <f t="shared" si="0"/>
        <v>Mekkah</v>
      </c>
      <c r="D9" s="8">
        <v>44623</v>
      </c>
      <c r="E9" s="8">
        <v>44625</v>
      </c>
      <c r="F9" s="7">
        <f t="shared" si="1"/>
        <v>2</v>
      </c>
      <c r="G9" s="9">
        <f t="shared" si="2"/>
        <v>750000</v>
      </c>
      <c r="H9" s="10">
        <f t="shared" si="3"/>
        <v>1500000</v>
      </c>
      <c r="I9" s="10">
        <f t="shared" si="4"/>
        <v>75000</v>
      </c>
      <c r="J9" s="10">
        <f t="shared" si="5"/>
        <v>1425000</v>
      </c>
      <c r="K9" s="6" t="str">
        <f t="shared" si="6"/>
        <v>JAM DINDING</v>
      </c>
    </row>
    <row r="10" spans="1:11" ht="16.5" thickTop="1" thickBot="1" x14ac:dyDescent="0.3">
      <c r="A10" s="6" t="s">
        <v>18</v>
      </c>
      <c r="B10" s="7" t="s">
        <v>21</v>
      </c>
      <c r="C10" s="6" t="str">
        <f t="shared" si="0"/>
        <v>Madinah</v>
      </c>
      <c r="D10" s="8">
        <v>44624</v>
      </c>
      <c r="E10" s="8">
        <v>44627</v>
      </c>
      <c r="F10" s="7">
        <f t="shared" si="1"/>
        <v>3</v>
      </c>
      <c r="G10" s="9">
        <f t="shared" si="2"/>
        <v>500000</v>
      </c>
      <c r="H10" s="10">
        <f t="shared" si="3"/>
        <v>1500000</v>
      </c>
      <c r="I10" s="10">
        <f t="shared" si="4"/>
        <v>75000</v>
      </c>
      <c r="J10" s="10">
        <f t="shared" si="5"/>
        <v>1425000</v>
      </c>
      <c r="K10" s="6" t="str">
        <f t="shared" si="6"/>
        <v>JAM DINDING</v>
      </c>
    </row>
    <row r="11" spans="1:11" ht="16.5" thickTop="1" thickBot="1" x14ac:dyDescent="0.3">
      <c r="A11" s="6" t="s">
        <v>19</v>
      </c>
      <c r="B11" s="7" t="s">
        <v>21</v>
      </c>
      <c r="C11" s="6" t="str">
        <f t="shared" si="0"/>
        <v>Madinah</v>
      </c>
      <c r="D11" s="8">
        <v>44624</v>
      </c>
      <c r="E11" s="8">
        <v>44629</v>
      </c>
      <c r="F11" s="7">
        <f t="shared" si="1"/>
        <v>5</v>
      </c>
      <c r="G11" s="9">
        <f t="shared" si="2"/>
        <v>500000</v>
      </c>
      <c r="H11" s="10">
        <f t="shared" si="3"/>
        <v>2500000</v>
      </c>
      <c r="I11" s="10">
        <f t="shared" si="4"/>
        <v>250000</v>
      </c>
      <c r="J11" s="10">
        <f t="shared" si="5"/>
        <v>2250000</v>
      </c>
      <c r="K11" s="6" t="str">
        <f t="shared" si="6"/>
        <v>T-SHIRT EXCLUSIVE</v>
      </c>
    </row>
    <row r="12" spans="1:11" ht="16.5" thickTop="1" thickBot="1" x14ac:dyDescent="0.3">
      <c r="A12" s="6" t="s">
        <v>20</v>
      </c>
      <c r="B12" s="7" t="s">
        <v>23</v>
      </c>
      <c r="C12" s="6" t="str">
        <f t="shared" si="0"/>
        <v>Badar</v>
      </c>
      <c r="D12" s="8">
        <v>44625</v>
      </c>
      <c r="E12" s="8">
        <v>44627</v>
      </c>
      <c r="F12" s="7">
        <f t="shared" si="1"/>
        <v>2</v>
      </c>
      <c r="G12" s="9">
        <f t="shared" si="2"/>
        <v>300000</v>
      </c>
      <c r="H12" s="10">
        <f t="shared" si="3"/>
        <v>600000</v>
      </c>
      <c r="I12" s="10">
        <f t="shared" si="4"/>
        <v>30000</v>
      </c>
      <c r="J12" s="10">
        <f t="shared" si="5"/>
        <v>570000</v>
      </c>
      <c r="K12" s="6" t="str">
        <f t="shared" si="6"/>
        <v>JAM DINDING</v>
      </c>
    </row>
    <row r="13" spans="1:11" ht="16.5" thickTop="1" thickBot="1" x14ac:dyDescent="0.3">
      <c r="A13" s="13" t="s">
        <v>24</v>
      </c>
      <c r="B13" s="13"/>
      <c r="C13" s="13"/>
      <c r="D13" s="13"/>
      <c r="E13" s="13"/>
      <c r="F13" s="13"/>
      <c r="G13" s="13"/>
      <c r="H13" s="13"/>
      <c r="I13" s="13"/>
      <c r="J13" s="10">
        <f>SUM(J7:J12)</f>
        <v>9807500</v>
      </c>
      <c r="K13" s="12"/>
    </row>
    <row r="14" spans="1:11" ht="16.5" thickTop="1" thickBot="1" x14ac:dyDescent="0.3">
      <c r="A14" s="13" t="s">
        <v>25</v>
      </c>
      <c r="B14" s="13"/>
      <c r="C14" s="13"/>
      <c r="D14" s="13"/>
      <c r="E14" s="13"/>
      <c r="F14" s="13"/>
      <c r="G14" s="13"/>
      <c r="H14" s="13"/>
      <c r="I14" s="13"/>
      <c r="J14" s="10">
        <f>MAX(J7:J12)</f>
        <v>3187500</v>
      </c>
      <c r="K14" s="12"/>
    </row>
    <row r="15" spans="1:11" ht="16.5" thickTop="1" thickBot="1" x14ac:dyDescent="0.3">
      <c r="A15" s="13" t="s">
        <v>26</v>
      </c>
      <c r="B15" s="13"/>
      <c r="C15" s="13"/>
      <c r="D15" s="13"/>
      <c r="E15" s="13"/>
      <c r="F15" s="13"/>
      <c r="G15" s="13"/>
      <c r="H15" s="13"/>
      <c r="I15" s="13"/>
      <c r="J15" s="10">
        <f>MIN(J7:J12)</f>
        <v>570000</v>
      </c>
      <c r="K15" s="12"/>
    </row>
    <row r="16" spans="1:11" ht="16.5" thickTop="1" thickBot="1" x14ac:dyDescent="0.3">
      <c r="A16" s="13" t="s">
        <v>27</v>
      </c>
      <c r="B16" s="13"/>
      <c r="C16" s="13"/>
      <c r="D16" s="13"/>
      <c r="E16" s="13"/>
      <c r="F16" s="13"/>
      <c r="G16" s="13"/>
      <c r="H16" s="13"/>
      <c r="I16" s="13"/>
      <c r="J16" s="10">
        <f>AVERAGE(J7:J12)</f>
        <v>1634583.3333333333</v>
      </c>
      <c r="K16" s="12"/>
    </row>
    <row r="17" spans="1:11" ht="16.5" thickTop="1" thickBot="1" x14ac:dyDescent="0.3">
      <c r="A17" s="13" t="s">
        <v>28</v>
      </c>
      <c r="B17" s="13"/>
      <c r="C17" s="13"/>
      <c r="D17" s="13"/>
      <c r="E17" s="13"/>
      <c r="F17" s="13"/>
      <c r="G17" s="13"/>
      <c r="H17" s="13"/>
      <c r="I17" s="13"/>
      <c r="J17" s="6">
        <f>COUNTA(A7:A12)</f>
        <v>6</v>
      </c>
      <c r="K17" s="12"/>
    </row>
    <row r="18" spans="1:11" ht="15.75" thickTop="1" x14ac:dyDescent="0.25">
      <c r="A18" s="5"/>
    </row>
    <row r="19" spans="1:11" x14ac:dyDescent="0.25">
      <c r="A19" s="4"/>
    </row>
  </sheetData>
  <mergeCells count="9">
    <mergeCell ref="A15:I15"/>
    <mergeCell ref="A16:I16"/>
    <mergeCell ref="A17:I17"/>
    <mergeCell ref="A1:K1"/>
    <mergeCell ref="A2:K2"/>
    <mergeCell ref="A3:K3"/>
    <mergeCell ref="A4:K4"/>
    <mergeCell ref="A13:I13"/>
    <mergeCell ref="A14:I1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orientation="landscape" r:id="rId1"/>
  <headerFooter>
    <oddFooter>&amp;LWorkshop Ms. Excel&amp;RPeTIK Jombang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DM-2</dc:creator>
  <cp:lastModifiedBy>DM-2</cp:lastModifiedBy>
  <cp:lastPrinted>2022-08-12T13:59:37Z</cp:lastPrinted>
  <dcterms:created xsi:type="dcterms:W3CDTF">2022-08-12T06:48:18Z</dcterms:created>
  <dcterms:modified xsi:type="dcterms:W3CDTF">2022-08-12T13:59:45Z</dcterms:modified>
</cp:coreProperties>
</file>