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570" windowWidth="1435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Sheet1!$B$6:$BG$6</definedName>
  </definedNames>
  <calcPr calcId="144525"/>
  <fileRecoveryPr repairLoad="1"/>
</workbook>
</file>

<file path=xl/calcChain.xml><?xml version="1.0" encoding="utf-8"?>
<calcChain xmlns="http://schemas.openxmlformats.org/spreadsheetml/2006/main">
  <c r="AF8" i="1" l="1"/>
  <c r="K15" i="1" l="1"/>
  <c r="T41" i="1"/>
  <c r="T42" i="1"/>
  <c r="T43" i="1"/>
  <c r="T44" i="1"/>
  <c r="T45" i="1"/>
  <c r="T46" i="1"/>
  <c r="T47" i="1"/>
  <c r="T48" i="1"/>
  <c r="T49" i="1"/>
  <c r="T50" i="1"/>
  <c r="T51" i="1"/>
  <c r="T52" i="1"/>
  <c r="T34" i="1"/>
  <c r="S34" i="1"/>
  <c r="S35" i="1"/>
  <c r="S36" i="1"/>
  <c r="S37" i="1"/>
  <c r="R30" i="1"/>
  <c r="R29" i="1"/>
  <c r="R31" i="1"/>
  <c r="Q28" i="1"/>
  <c r="Q27" i="1"/>
  <c r="P21" i="1"/>
  <c r="P22" i="1"/>
  <c r="P23" i="1"/>
  <c r="P24" i="1"/>
  <c r="P25" i="1"/>
  <c r="P26" i="1"/>
  <c r="P20" i="1"/>
  <c r="P17" i="1"/>
  <c r="P15" i="1"/>
  <c r="S7" i="1"/>
  <c r="T7" i="1"/>
  <c r="R7" i="1"/>
  <c r="N35" i="1"/>
  <c r="N41" i="1"/>
  <c r="N54" i="1"/>
  <c r="N53" i="1"/>
  <c r="O8" i="1"/>
  <c r="O9" i="1"/>
  <c r="O10" i="1"/>
  <c r="O11" i="1"/>
  <c r="O12" i="1"/>
  <c r="O13" i="1"/>
  <c r="O14" i="1"/>
  <c r="O15" i="1"/>
  <c r="O16" i="1"/>
  <c r="O17" i="1"/>
  <c r="O18" i="1"/>
  <c r="O19" i="1"/>
  <c r="O7" i="1" l="1"/>
  <c r="N7" i="1"/>
  <c r="K54" i="1" l="1"/>
  <c r="AB54" i="1" s="1"/>
  <c r="AJ54" i="1" s="1"/>
  <c r="K53" i="1"/>
  <c r="AA53" i="1" s="1"/>
  <c r="AI53" i="1" s="1"/>
  <c r="K52" i="1"/>
  <c r="AC52" i="1" s="1"/>
  <c r="AK52" i="1" s="1"/>
  <c r="K51" i="1"/>
  <c r="AC51" i="1" s="1"/>
  <c r="AK51" i="1" s="1"/>
  <c r="K50" i="1"/>
  <c r="AB50" i="1" s="1"/>
  <c r="AJ50" i="1" s="1"/>
  <c r="K49" i="1"/>
  <c r="AA49" i="1" s="1"/>
  <c r="AI49" i="1" s="1"/>
  <c r="K48" i="1"/>
  <c r="AC48" i="1" s="1"/>
  <c r="AK48" i="1" s="1"/>
  <c r="K47" i="1"/>
  <c r="AC47" i="1" s="1"/>
  <c r="AK47" i="1" s="1"/>
  <c r="AB52" i="1" l="1"/>
  <c r="AJ52" i="1" s="1"/>
  <c r="BG52" i="1" s="1"/>
  <c r="Y52" i="1"/>
  <c r="AG52" i="1" s="1"/>
  <c r="BA52" i="1" s="1"/>
  <c r="Y48" i="1"/>
  <c r="AG48" i="1" s="1"/>
  <c r="BA48" i="1" s="1"/>
  <c r="AA48" i="1"/>
  <c r="AI48" i="1" s="1"/>
  <c r="W48" i="1"/>
  <c r="AE48" i="1" s="1"/>
  <c r="AR48" i="1" s="1"/>
  <c r="Z49" i="1"/>
  <c r="AH49" i="1" s="1"/>
  <c r="BB49" i="1" s="1"/>
  <c r="X49" i="1"/>
  <c r="AF49" i="1" s="1"/>
  <c r="W52" i="1"/>
  <c r="AE52" i="1" s="1"/>
  <c r="AA52" i="1"/>
  <c r="AI52" i="1" s="1"/>
  <c r="BE52" i="1" s="1"/>
  <c r="W53" i="1"/>
  <c r="AE53" i="1" s="1"/>
  <c r="AP53" i="1" s="1"/>
  <c r="Y53" i="1"/>
  <c r="AG53" i="1" s="1"/>
  <c r="AY53" i="1" s="1"/>
  <c r="X54" i="1"/>
  <c r="AF54" i="1" s="1"/>
  <c r="Z54" i="1"/>
  <c r="AH54" i="1" s="1"/>
  <c r="AC54" i="1"/>
  <c r="AK54" i="1" s="1"/>
  <c r="BG54" i="1" s="1"/>
  <c r="Z50" i="1"/>
  <c r="AH50" i="1" s="1"/>
  <c r="W49" i="1"/>
  <c r="AE49" i="1" s="1"/>
  <c r="W54" i="1"/>
  <c r="AE54" i="1" s="1"/>
  <c r="X52" i="1"/>
  <c r="AF52" i="1" s="1"/>
  <c r="Y49" i="1"/>
  <c r="AG49" i="1" s="1"/>
  <c r="Y54" i="1"/>
  <c r="AG54" i="1" s="1"/>
  <c r="Z52" i="1"/>
  <c r="AH52" i="1" s="1"/>
  <c r="AA54" i="1"/>
  <c r="AI54" i="1" s="1"/>
  <c r="X50" i="1"/>
  <c r="AF50" i="1" s="1"/>
  <c r="AC49" i="1"/>
  <c r="AK49" i="1" s="1"/>
  <c r="AB49" i="1"/>
  <c r="AJ49" i="1" s="1"/>
  <c r="AC53" i="1"/>
  <c r="AK53" i="1" s="1"/>
  <c r="BF53" i="1" s="1"/>
  <c r="AB53" i="1"/>
  <c r="AJ53" i="1" s="1"/>
  <c r="W50" i="1"/>
  <c r="AE50" i="1" s="1"/>
  <c r="X48" i="1"/>
  <c r="AF48" i="1" s="1"/>
  <c r="X53" i="1"/>
  <c r="AF53" i="1" s="1"/>
  <c r="Y50" i="1"/>
  <c r="AG50" i="1" s="1"/>
  <c r="Z48" i="1"/>
  <c r="AH48" i="1" s="1"/>
  <c r="Z53" i="1"/>
  <c r="AH53" i="1" s="1"/>
  <c r="AA50" i="1"/>
  <c r="AI50" i="1" s="1"/>
  <c r="AB48" i="1"/>
  <c r="AJ48" i="1" s="1"/>
  <c r="BG48" i="1" s="1"/>
  <c r="AC50" i="1"/>
  <c r="AK50" i="1" s="1"/>
  <c r="BG50" i="1" s="1"/>
  <c r="W47" i="1"/>
  <c r="AE47" i="1" s="1"/>
  <c r="W51" i="1"/>
  <c r="AE51" i="1" s="1"/>
  <c r="X47" i="1"/>
  <c r="AF47" i="1" s="1"/>
  <c r="X51" i="1"/>
  <c r="AF51" i="1" s="1"/>
  <c r="Y47" i="1"/>
  <c r="AG47" i="1" s="1"/>
  <c r="Y51" i="1"/>
  <c r="AG51" i="1" s="1"/>
  <c r="Z47" i="1"/>
  <c r="AH47" i="1" s="1"/>
  <c r="Z51" i="1"/>
  <c r="AH51" i="1" s="1"/>
  <c r="AA47" i="1"/>
  <c r="AI47" i="1" s="1"/>
  <c r="AA51" i="1"/>
  <c r="AI51" i="1" s="1"/>
  <c r="AB47" i="1"/>
  <c r="AJ47" i="1" s="1"/>
  <c r="BG47" i="1" s="1"/>
  <c r="AB51" i="1"/>
  <c r="AJ51" i="1" s="1"/>
  <c r="BG51" i="1" s="1"/>
  <c r="AT49" i="1" l="1"/>
  <c r="BC49" i="1"/>
  <c r="AX52" i="1"/>
  <c r="AU49" i="1"/>
  <c r="BG53" i="1"/>
  <c r="BE49" i="1"/>
  <c r="AN52" i="1"/>
  <c r="AP52" i="1"/>
  <c r="BF52" i="1"/>
  <c r="AP48" i="1"/>
  <c r="AY52" i="1"/>
  <c r="AM48" i="1"/>
  <c r="AZ52" i="1"/>
  <c r="AW49" i="1"/>
  <c r="AO53" i="1"/>
  <c r="AN48" i="1"/>
  <c r="AX53" i="1"/>
  <c r="AY48" i="1"/>
  <c r="AR53" i="1"/>
  <c r="BF48" i="1"/>
  <c r="BD49" i="1"/>
  <c r="AQ52" i="1"/>
  <c r="AM52" i="1"/>
  <c r="AR52" i="1"/>
  <c r="AN53" i="1"/>
  <c r="AW50" i="1"/>
  <c r="AU50" i="1"/>
  <c r="AS50" i="1"/>
  <c r="AT50" i="1"/>
  <c r="AV50" i="1"/>
  <c r="AR51" i="1"/>
  <c r="AQ51" i="1"/>
  <c r="AP51" i="1"/>
  <c r="AO51" i="1"/>
  <c r="AN51" i="1"/>
  <c r="AM51" i="1"/>
  <c r="AZ48" i="1"/>
  <c r="BF49" i="1"/>
  <c r="AW47" i="1"/>
  <c r="AV47" i="1"/>
  <c r="AU47" i="1"/>
  <c r="AT47" i="1"/>
  <c r="AS47" i="1"/>
  <c r="BA50" i="1"/>
  <c r="AY50" i="1"/>
  <c r="AX50" i="1"/>
  <c r="AZ50" i="1"/>
  <c r="BD52" i="1"/>
  <c r="BC52" i="1"/>
  <c r="BB52" i="1"/>
  <c r="BE48" i="1"/>
  <c r="BA51" i="1"/>
  <c r="AZ51" i="1"/>
  <c r="AY51" i="1"/>
  <c r="AX51" i="1"/>
  <c r="AQ48" i="1"/>
  <c r="AR49" i="1"/>
  <c r="AQ49" i="1"/>
  <c r="AP49" i="1"/>
  <c r="AO49" i="1"/>
  <c r="AN49" i="1"/>
  <c r="AM49" i="1"/>
  <c r="BF47" i="1"/>
  <c r="BE47" i="1"/>
  <c r="BA47" i="1"/>
  <c r="AZ47" i="1"/>
  <c r="AY47" i="1"/>
  <c r="AX47" i="1"/>
  <c r="AR47" i="1"/>
  <c r="AQ47" i="1"/>
  <c r="AP47" i="1"/>
  <c r="AO47" i="1"/>
  <c r="AN47" i="1"/>
  <c r="AM47" i="1"/>
  <c r="BD53" i="1"/>
  <c r="BC53" i="1"/>
  <c r="BB53" i="1"/>
  <c r="AW48" i="1"/>
  <c r="AV48" i="1"/>
  <c r="AU48" i="1"/>
  <c r="AT48" i="1"/>
  <c r="AS48" i="1"/>
  <c r="BG49" i="1"/>
  <c r="AZ53" i="1"/>
  <c r="BA49" i="1"/>
  <c r="AZ49" i="1"/>
  <c r="AY49" i="1"/>
  <c r="AX49" i="1"/>
  <c r="BE53" i="1"/>
  <c r="BD50" i="1"/>
  <c r="BC50" i="1"/>
  <c r="BB50" i="1"/>
  <c r="BD54" i="1"/>
  <c r="BC54" i="1"/>
  <c r="BB54" i="1"/>
  <c r="AW54" i="1"/>
  <c r="AU54" i="1"/>
  <c r="AV54" i="1"/>
  <c r="AT54" i="1"/>
  <c r="AS54" i="1"/>
  <c r="AV49" i="1"/>
  <c r="BD47" i="1"/>
  <c r="BC47" i="1"/>
  <c r="BB47" i="1"/>
  <c r="AQ54" i="1"/>
  <c r="AM54" i="1"/>
  <c r="AR54" i="1"/>
  <c r="AP54" i="1"/>
  <c r="AN54" i="1"/>
  <c r="AO54" i="1"/>
  <c r="BF51" i="1"/>
  <c r="BE51" i="1"/>
  <c r="BF50" i="1"/>
  <c r="BE50" i="1"/>
  <c r="AW53" i="1"/>
  <c r="AV53" i="1"/>
  <c r="AU53" i="1"/>
  <c r="AT53" i="1"/>
  <c r="AS53" i="1"/>
  <c r="BA54" i="1"/>
  <c r="AZ54" i="1"/>
  <c r="AX54" i="1"/>
  <c r="AY54" i="1"/>
  <c r="BD51" i="1"/>
  <c r="BC51" i="1"/>
  <c r="BB51" i="1"/>
  <c r="AW51" i="1"/>
  <c r="AV51" i="1"/>
  <c r="AU51" i="1"/>
  <c r="AT51" i="1"/>
  <c r="AS51" i="1"/>
  <c r="BD48" i="1"/>
  <c r="BC48" i="1"/>
  <c r="BB48" i="1"/>
  <c r="AQ50" i="1"/>
  <c r="AO50" i="1"/>
  <c r="AM50" i="1"/>
  <c r="AP50" i="1"/>
  <c r="AR50" i="1"/>
  <c r="AN50" i="1"/>
  <c r="BA53" i="1"/>
  <c r="AO48" i="1"/>
  <c r="AO52" i="1"/>
  <c r="BF54" i="1"/>
  <c r="BE54" i="1"/>
  <c r="AW52" i="1"/>
  <c r="AV52" i="1"/>
  <c r="AU52" i="1"/>
  <c r="AT52" i="1"/>
  <c r="AS52" i="1"/>
  <c r="AX48" i="1"/>
  <c r="AM53" i="1"/>
  <c r="AQ53" i="1"/>
  <c r="AS49" i="1"/>
  <c r="T16" i="1"/>
  <c r="T24" i="1"/>
  <c r="T40" i="1"/>
  <c r="S38" i="1"/>
  <c r="R32" i="1"/>
  <c r="R33" i="1"/>
  <c r="K38" i="1" l="1"/>
  <c r="Z38" i="1" s="1"/>
  <c r="AH38" i="1" s="1"/>
  <c r="K8" i="1"/>
  <c r="K9" i="1"/>
  <c r="K10" i="1"/>
  <c r="K11" i="1"/>
  <c r="K12" i="1"/>
  <c r="AB12" i="1" s="1"/>
  <c r="AJ12" i="1" s="1"/>
  <c r="K13" i="1"/>
  <c r="K14" i="1"/>
  <c r="Z15" i="1"/>
  <c r="AH15" i="1" s="1"/>
  <c r="K16" i="1"/>
  <c r="K17" i="1"/>
  <c r="K18" i="1"/>
  <c r="Z18" i="1" s="1"/>
  <c r="AH18" i="1" s="1"/>
  <c r="K19" i="1"/>
  <c r="K20" i="1"/>
  <c r="K21" i="1"/>
  <c r="K22" i="1"/>
  <c r="K23" i="1"/>
  <c r="X23" i="1" s="1"/>
  <c r="AF23" i="1" s="1"/>
  <c r="K24" i="1"/>
  <c r="K25" i="1"/>
  <c r="K26" i="1"/>
  <c r="Z26" i="1" s="1"/>
  <c r="AH26" i="1" s="1"/>
  <c r="K27" i="1"/>
  <c r="K28" i="1"/>
  <c r="K29" i="1"/>
  <c r="K30" i="1"/>
  <c r="Y30" i="1" s="1"/>
  <c r="AG30" i="1" s="1"/>
  <c r="K31" i="1"/>
  <c r="K32" i="1"/>
  <c r="K33" i="1"/>
  <c r="K34" i="1"/>
  <c r="Y34" i="1" s="1"/>
  <c r="AG34" i="1" s="1"/>
  <c r="K35" i="1"/>
  <c r="K36" i="1"/>
  <c r="K37" i="1"/>
  <c r="K39" i="1"/>
  <c r="Z39" i="1" s="1"/>
  <c r="AH39" i="1" s="1"/>
  <c r="K40" i="1"/>
  <c r="K41" i="1"/>
  <c r="K42" i="1"/>
  <c r="K43" i="1"/>
  <c r="K44" i="1"/>
  <c r="K45" i="1"/>
  <c r="AC45" i="1" s="1"/>
  <c r="AK45" i="1" s="1"/>
  <c r="K46" i="1"/>
  <c r="K7" i="1"/>
  <c r="AA38" i="1" l="1"/>
  <c r="AI38" i="1" s="1"/>
  <c r="BB38" i="1" s="1"/>
  <c r="AB18" i="1"/>
  <c r="AJ18" i="1" s="1"/>
  <c r="BC18" i="1" s="1"/>
  <c r="AA26" i="1"/>
  <c r="AI26" i="1" s="1"/>
  <c r="BB26" i="1" s="1"/>
  <c r="W46" i="1"/>
  <c r="AE46" i="1" s="1"/>
  <c r="AB46" i="1"/>
  <c r="AJ46" i="1" s="1"/>
  <c r="AC46" i="1"/>
  <c r="AK46" i="1" s="1"/>
  <c r="Z46" i="1"/>
  <c r="AH46" i="1" s="1"/>
  <c r="Y46" i="1"/>
  <c r="AG46" i="1" s="1"/>
  <c r="X46" i="1"/>
  <c r="AF46" i="1" s="1"/>
  <c r="AC33" i="1"/>
  <c r="AK33" i="1" s="1"/>
  <c r="Z33" i="1"/>
  <c r="AH33" i="1" s="1"/>
  <c r="Y33" i="1"/>
  <c r="AG33" i="1" s="1"/>
  <c r="X33" i="1"/>
  <c r="AF33" i="1" s="1"/>
  <c r="AB33" i="1"/>
  <c r="AJ33" i="1" s="1"/>
  <c r="BG33" i="1" s="1"/>
  <c r="AA33" i="1"/>
  <c r="AI33" i="1" s="1"/>
  <c r="W33" i="1"/>
  <c r="AE33" i="1" s="1"/>
  <c r="AC25" i="1"/>
  <c r="AK25" i="1" s="1"/>
  <c r="Z25" i="1"/>
  <c r="AH25" i="1" s="1"/>
  <c r="Y25" i="1"/>
  <c r="AG25" i="1" s="1"/>
  <c r="AB25" i="1"/>
  <c r="AJ25" i="1" s="1"/>
  <c r="AA25" i="1"/>
  <c r="AI25" i="1" s="1"/>
  <c r="W25" i="1"/>
  <c r="AE25" i="1" s="1"/>
  <c r="AA17" i="1"/>
  <c r="AI17" i="1" s="1"/>
  <c r="AC17" i="1"/>
  <c r="AK17" i="1" s="1"/>
  <c r="Z17" i="1"/>
  <c r="AH17" i="1" s="1"/>
  <c r="Y17" i="1"/>
  <c r="AG17" i="1" s="1"/>
  <c r="X17" i="1"/>
  <c r="AF17" i="1" s="1"/>
  <c r="AB17" i="1"/>
  <c r="AJ17" i="1" s="1"/>
  <c r="BG17" i="1" s="1"/>
  <c r="W17" i="1"/>
  <c r="AE17" i="1" s="1"/>
  <c r="Z9" i="1"/>
  <c r="AH9" i="1" s="1"/>
  <c r="Y9" i="1"/>
  <c r="AG9" i="1" s="1"/>
  <c r="AA9" i="1"/>
  <c r="AI9" i="1" s="1"/>
  <c r="X9" i="1"/>
  <c r="AF9" i="1" s="1"/>
  <c r="AB9" i="1"/>
  <c r="AJ9" i="1" s="1"/>
  <c r="W9" i="1"/>
  <c r="AE9" i="1" s="1"/>
  <c r="AC32" i="1"/>
  <c r="AK32" i="1" s="1"/>
  <c r="Z32" i="1"/>
  <c r="AH32" i="1" s="1"/>
  <c r="Y32" i="1"/>
  <c r="AG32" i="1" s="1"/>
  <c r="W32" i="1"/>
  <c r="AE32" i="1" s="1"/>
  <c r="X32" i="1"/>
  <c r="AF32" i="1" s="1"/>
  <c r="AB28" i="1"/>
  <c r="AJ28" i="1" s="1"/>
  <c r="AA28" i="1"/>
  <c r="AI28" i="1" s="1"/>
  <c r="W28" i="1"/>
  <c r="AE28" i="1" s="1"/>
  <c r="AC28" i="1"/>
  <c r="AK28" i="1" s="1"/>
  <c r="Z28" i="1"/>
  <c r="AH28" i="1" s="1"/>
  <c r="Y28" i="1"/>
  <c r="AG28" i="1" s="1"/>
  <c r="X28" i="1"/>
  <c r="AF28" i="1" s="1"/>
  <c r="AB24" i="1"/>
  <c r="AJ24" i="1" s="1"/>
  <c r="AA24" i="1"/>
  <c r="AI24" i="1" s="1"/>
  <c r="W24" i="1"/>
  <c r="AE24" i="1" s="1"/>
  <c r="Z24" i="1"/>
  <c r="AH24" i="1" s="1"/>
  <c r="Y24" i="1"/>
  <c r="AG24" i="1" s="1"/>
  <c r="X24" i="1"/>
  <c r="AF24" i="1" s="1"/>
  <c r="Z20" i="1"/>
  <c r="AH20" i="1" s="1"/>
  <c r="Y20" i="1"/>
  <c r="AG20" i="1" s="1"/>
  <c r="X20" i="1"/>
  <c r="AF20" i="1" s="1"/>
  <c r="AB20" i="1"/>
  <c r="AJ20" i="1" s="1"/>
  <c r="AA20" i="1"/>
  <c r="AI20" i="1" s="1"/>
  <c r="W20" i="1"/>
  <c r="AE20" i="1" s="1"/>
  <c r="AC20" i="1"/>
  <c r="AK20" i="1" s="1"/>
  <c r="AC16" i="1"/>
  <c r="AK16" i="1" s="1"/>
  <c r="AA16" i="1"/>
  <c r="AI16" i="1" s="1"/>
  <c r="AB16" i="1"/>
  <c r="AJ16" i="1" s="1"/>
  <c r="W16" i="1"/>
  <c r="AE16" i="1" s="1"/>
  <c r="Z16" i="1"/>
  <c r="AH16" i="1" s="1"/>
  <c r="Y16" i="1"/>
  <c r="AG16" i="1" s="1"/>
  <c r="X16" i="1"/>
  <c r="AF16" i="1" s="1"/>
  <c r="Z12" i="1"/>
  <c r="AH12" i="1" s="1"/>
  <c r="AA12" i="1"/>
  <c r="AI12" i="1" s="1"/>
  <c r="X12" i="1"/>
  <c r="AF12" i="1" s="1"/>
  <c r="W12" i="1"/>
  <c r="AE12" i="1" s="1"/>
  <c r="AC12" i="1"/>
  <c r="AK12" i="1" s="1"/>
  <c r="BG12" i="1" s="1"/>
  <c r="Y12" i="1"/>
  <c r="AG12" i="1" s="1"/>
  <c r="AB8" i="1"/>
  <c r="AJ8" i="1" s="1"/>
  <c r="AC8" i="1"/>
  <c r="AK8" i="1" s="1"/>
  <c r="AA8" i="1"/>
  <c r="AI8" i="1" s="1"/>
  <c r="X8" i="1"/>
  <c r="Z8" i="1"/>
  <c r="AH8" i="1" s="1"/>
  <c r="W8" i="1"/>
  <c r="AE8" i="1" s="1"/>
  <c r="Y8" i="1"/>
  <c r="AG8" i="1" s="1"/>
  <c r="AB32" i="1"/>
  <c r="AJ32" i="1" s="1"/>
  <c r="X26" i="1"/>
  <c r="AF26" i="1" s="1"/>
  <c r="AA46" i="1"/>
  <c r="AI46" i="1" s="1"/>
  <c r="X25" i="1"/>
  <c r="AF25" i="1" s="1"/>
  <c r="AA42" i="1"/>
  <c r="AI42" i="1" s="1"/>
  <c r="W42" i="1"/>
  <c r="AE42" i="1" s="1"/>
  <c r="AC42" i="1"/>
  <c r="AK42" i="1" s="1"/>
  <c r="Z42" i="1"/>
  <c r="AH42" i="1" s="1"/>
  <c r="X42" i="1"/>
  <c r="AF42" i="1" s="1"/>
  <c r="AB42" i="1"/>
  <c r="AJ42" i="1" s="1"/>
  <c r="AC37" i="1"/>
  <c r="AK37" i="1" s="1"/>
  <c r="Y37" i="1"/>
  <c r="AG37" i="1" s="1"/>
  <c r="X37" i="1"/>
  <c r="AF37" i="1" s="1"/>
  <c r="AA37" i="1"/>
  <c r="AI37" i="1" s="1"/>
  <c r="AB37" i="1"/>
  <c r="AJ37" i="1" s="1"/>
  <c r="BG37" i="1" s="1"/>
  <c r="W37" i="1"/>
  <c r="AE37" i="1" s="1"/>
  <c r="AC29" i="1"/>
  <c r="AK29" i="1" s="1"/>
  <c r="Z29" i="1"/>
  <c r="AH29" i="1" s="1"/>
  <c r="X29" i="1"/>
  <c r="AF29" i="1" s="1"/>
  <c r="AA29" i="1"/>
  <c r="AI29" i="1" s="1"/>
  <c r="AB29" i="1"/>
  <c r="AJ29" i="1" s="1"/>
  <c r="BG29" i="1" s="1"/>
  <c r="W29" i="1"/>
  <c r="AE29" i="1" s="1"/>
  <c r="Z21" i="1"/>
  <c r="AH21" i="1" s="1"/>
  <c r="Y21" i="1"/>
  <c r="AG21" i="1" s="1"/>
  <c r="X21" i="1"/>
  <c r="AF21" i="1" s="1"/>
  <c r="AB21" i="1"/>
  <c r="AJ21" i="1" s="1"/>
  <c r="AA21" i="1"/>
  <c r="AI21" i="1" s="1"/>
  <c r="W21" i="1"/>
  <c r="AE21" i="1" s="1"/>
  <c r="AC13" i="1"/>
  <c r="AK13" i="1" s="1"/>
  <c r="Z13" i="1"/>
  <c r="AH13" i="1" s="1"/>
  <c r="Y13" i="1"/>
  <c r="AG13" i="1" s="1"/>
  <c r="AA13" i="1"/>
  <c r="AI13" i="1" s="1"/>
  <c r="X13" i="1"/>
  <c r="AF13" i="1" s="1"/>
  <c r="W13" i="1"/>
  <c r="AE13" i="1" s="1"/>
  <c r="Z45" i="1"/>
  <c r="AH45" i="1" s="1"/>
  <c r="Y45" i="1"/>
  <c r="AG45" i="1" s="1"/>
  <c r="X45" i="1"/>
  <c r="AF45" i="1" s="1"/>
  <c r="AB45" i="1"/>
  <c r="AJ45" i="1" s="1"/>
  <c r="BG45" i="1" s="1"/>
  <c r="AA45" i="1"/>
  <c r="AI45" i="1" s="1"/>
  <c r="W45" i="1"/>
  <c r="AE45" i="1" s="1"/>
  <c r="AC41" i="1"/>
  <c r="AK41" i="1" s="1"/>
  <c r="Z41" i="1"/>
  <c r="AH41" i="1" s="1"/>
  <c r="X41" i="1"/>
  <c r="AF41" i="1" s="1"/>
  <c r="AB41" i="1"/>
  <c r="AJ41" i="1" s="1"/>
  <c r="AA41" i="1"/>
  <c r="AI41" i="1" s="1"/>
  <c r="W41" i="1"/>
  <c r="AE41" i="1" s="1"/>
  <c r="AR41" i="1" s="1"/>
  <c r="Z44" i="1"/>
  <c r="AH44" i="1" s="1"/>
  <c r="AB44" i="1"/>
  <c r="AJ44" i="1" s="1"/>
  <c r="AA44" i="1"/>
  <c r="AI44" i="1" s="1"/>
  <c r="W44" i="1"/>
  <c r="AE44" i="1" s="1"/>
  <c r="AC44" i="1"/>
  <c r="AK44" i="1" s="1"/>
  <c r="Y44" i="1"/>
  <c r="AG44" i="1" s="1"/>
  <c r="X44" i="1"/>
  <c r="AF44" i="1" s="1"/>
  <c r="AC40" i="1"/>
  <c r="AK40" i="1" s="1"/>
  <c r="Y40" i="1"/>
  <c r="AG40" i="1" s="1"/>
  <c r="AB40" i="1"/>
  <c r="AJ40" i="1" s="1"/>
  <c r="AA40" i="1"/>
  <c r="AI40" i="1" s="1"/>
  <c r="W40" i="1"/>
  <c r="AE40" i="1" s="1"/>
  <c r="Z40" i="1"/>
  <c r="AH40" i="1" s="1"/>
  <c r="X40" i="1"/>
  <c r="AF40" i="1" s="1"/>
  <c r="AB35" i="1"/>
  <c r="AJ35" i="1" s="1"/>
  <c r="AA35" i="1"/>
  <c r="AI35" i="1" s="1"/>
  <c r="W35" i="1"/>
  <c r="AE35" i="1" s="1"/>
  <c r="AC35" i="1"/>
  <c r="AK35" i="1" s="1"/>
  <c r="Z35" i="1"/>
  <c r="AH35" i="1" s="1"/>
  <c r="Y35" i="1"/>
  <c r="AG35" i="1" s="1"/>
  <c r="X35" i="1"/>
  <c r="AF35" i="1" s="1"/>
  <c r="AB31" i="1"/>
  <c r="AJ31" i="1" s="1"/>
  <c r="W31" i="1"/>
  <c r="AE31" i="1" s="1"/>
  <c r="AC31" i="1"/>
  <c r="AK31" i="1" s="1"/>
  <c r="Z31" i="1"/>
  <c r="AH31" i="1" s="1"/>
  <c r="Y31" i="1"/>
  <c r="AG31" i="1" s="1"/>
  <c r="X31" i="1"/>
  <c r="AF31" i="1" s="1"/>
  <c r="AC27" i="1"/>
  <c r="AK27" i="1" s="1"/>
  <c r="Z27" i="1"/>
  <c r="AH27" i="1" s="1"/>
  <c r="Y27" i="1"/>
  <c r="AG27" i="1" s="1"/>
  <c r="X27" i="1"/>
  <c r="AF27" i="1" s="1"/>
  <c r="AB23" i="1"/>
  <c r="AJ23" i="1" s="1"/>
  <c r="AA23" i="1"/>
  <c r="AI23" i="1" s="1"/>
  <c r="AU23" i="1" s="1"/>
  <c r="W23" i="1"/>
  <c r="AE23" i="1" s="1"/>
  <c r="AC23" i="1"/>
  <c r="AK23" i="1" s="1"/>
  <c r="AW23" i="1" s="1"/>
  <c r="Z23" i="1"/>
  <c r="AH23" i="1" s="1"/>
  <c r="AT23" i="1" s="1"/>
  <c r="Y23" i="1"/>
  <c r="AG23" i="1" s="1"/>
  <c r="AB19" i="1"/>
  <c r="AJ19" i="1" s="1"/>
  <c r="AA19" i="1"/>
  <c r="AI19" i="1" s="1"/>
  <c r="W19" i="1"/>
  <c r="AE19" i="1" s="1"/>
  <c r="AC19" i="1"/>
  <c r="AK19" i="1" s="1"/>
  <c r="Z19" i="1"/>
  <c r="AH19" i="1" s="1"/>
  <c r="Y19" i="1"/>
  <c r="AG19" i="1" s="1"/>
  <c r="AA15" i="1"/>
  <c r="AI15" i="1" s="1"/>
  <c r="BB15" i="1" s="1"/>
  <c r="AB15" i="1"/>
  <c r="AJ15" i="1" s="1"/>
  <c r="W15" i="1"/>
  <c r="AE15" i="1" s="1"/>
  <c r="AC15" i="1"/>
  <c r="AK15" i="1" s="1"/>
  <c r="BD15" i="1" s="1"/>
  <c r="Y15" i="1"/>
  <c r="AG15" i="1" s="1"/>
  <c r="X15" i="1"/>
  <c r="AF15" i="1" s="1"/>
  <c r="AA11" i="1"/>
  <c r="AI11" i="1" s="1"/>
  <c r="X11" i="1"/>
  <c r="AF11" i="1" s="1"/>
  <c r="AB11" i="1"/>
  <c r="AJ11" i="1" s="1"/>
  <c r="W11" i="1"/>
  <c r="AE11" i="1" s="1"/>
  <c r="AC11" i="1"/>
  <c r="AK11" i="1" s="1"/>
  <c r="Z11" i="1"/>
  <c r="AH11" i="1" s="1"/>
  <c r="Y11" i="1"/>
  <c r="AG11" i="1" s="1"/>
  <c r="W38" i="1"/>
  <c r="AE38" i="1" s="1"/>
  <c r="AC38" i="1"/>
  <c r="AK38" i="1" s="1"/>
  <c r="BD38" i="1" s="1"/>
  <c r="Y38" i="1"/>
  <c r="AG38" i="1" s="1"/>
  <c r="X38" i="1"/>
  <c r="AF38" i="1" s="1"/>
  <c r="AB38" i="1"/>
  <c r="AJ38" i="1" s="1"/>
  <c r="Y29" i="1"/>
  <c r="AG29" i="1" s="1"/>
  <c r="W27" i="1"/>
  <c r="AE27" i="1" s="1"/>
  <c r="Y41" i="1"/>
  <c r="AG41" i="1" s="1"/>
  <c r="AA31" i="1"/>
  <c r="AI31" i="1" s="1"/>
  <c r="AC24" i="1"/>
  <c r="AK24" i="1" s="1"/>
  <c r="AB13" i="1"/>
  <c r="AJ13" i="1" s="1"/>
  <c r="BG13" i="1" s="1"/>
  <c r="Y42" i="1"/>
  <c r="AG42" i="1" s="1"/>
  <c r="AB36" i="1"/>
  <c r="AJ36" i="1" s="1"/>
  <c r="AA36" i="1"/>
  <c r="AI36" i="1" s="1"/>
  <c r="W36" i="1"/>
  <c r="AE36" i="1" s="1"/>
  <c r="AC36" i="1"/>
  <c r="AK36" i="1" s="1"/>
  <c r="Z36" i="1"/>
  <c r="AH36" i="1" s="1"/>
  <c r="Y36" i="1"/>
  <c r="AG36" i="1" s="1"/>
  <c r="X36" i="1"/>
  <c r="AF36" i="1" s="1"/>
  <c r="W7" i="1"/>
  <c r="AE7" i="1" s="1"/>
  <c r="AB7" i="1"/>
  <c r="AJ7" i="1" s="1"/>
  <c r="X7" i="1"/>
  <c r="AF7" i="1" s="1"/>
  <c r="AA7" i="1"/>
  <c r="AI7" i="1" s="1"/>
  <c r="Z7" i="1"/>
  <c r="AH7" i="1" s="1"/>
  <c r="AC7" i="1"/>
  <c r="AK7" i="1" s="1"/>
  <c r="Y7" i="1"/>
  <c r="AG7" i="1" s="1"/>
  <c r="AB43" i="1"/>
  <c r="AJ43" i="1" s="1"/>
  <c r="W43" i="1"/>
  <c r="AE43" i="1" s="1"/>
  <c r="AC43" i="1"/>
  <c r="AK43" i="1" s="1"/>
  <c r="Z43" i="1"/>
  <c r="AH43" i="1" s="1"/>
  <c r="Y43" i="1"/>
  <c r="AG43" i="1" s="1"/>
  <c r="X43" i="1"/>
  <c r="AF43" i="1" s="1"/>
  <c r="AB39" i="1"/>
  <c r="AJ39" i="1" s="1"/>
  <c r="AA39" i="1"/>
  <c r="AI39" i="1" s="1"/>
  <c r="W39" i="1"/>
  <c r="AE39" i="1" s="1"/>
  <c r="AC39" i="1"/>
  <c r="AK39" i="1" s="1"/>
  <c r="BD39" i="1" s="1"/>
  <c r="Y39" i="1"/>
  <c r="AG39" i="1" s="1"/>
  <c r="X39" i="1"/>
  <c r="AF39" i="1" s="1"/>
  <c r="AA34" i="1"/>
  <c r="AI34" i="1" s="1"/>
  <c r="AY34" i="1" s="1"/>
  <c r="W34" i="1"/>
  <c r="AE34" i="1" s="1"/>
  <c r="AB34" i="1"/>
  <c r="AJ34" i="1" s="1"/>
  <c r="AC34" i="1"/>
  <c r="AK34" i="1" s="1"/>
  <c r="BA34" i="1" s="1"/>
  <c r="Z34" i="1"/>
  <c r="AH34" i="1" s="1"/>
  <c r="AX34" i="1" s="1"/>
  <c r="X34" i="1"/>
  <c r="AF34" i="1" s="1"/>
  <c r="AA30" i="1"/>
  <c r="AI30" i="1" s="1"/>
  <c r="W30" i="1"/>
  <c r="AE30" i="1" s="1"/>
  <c r="AC30" i="1"/>
  <c r="AK30" i="1" s="1"/>
  <c r="BA30" i="1" s="1"/>
  <c r="Z30" i="1"/>
  <c r="AH30" i="1" s="1"/>
  <c r="AX30" i="1" s="1"/>
  <c r="X30" i="1"/>
  <c r="AF30" i="1" s="1"/>
  <c r="AB30" i="1"/>
  <c r="AJ30" i="1" s="1"/>
  <c r="AZ30" i="1" s="1"/>
  <c r="W26" i="1"/>
  <c r="AE26" i="1" s="1"/>
  <c r="AB26" i="1"/>
  <c r="AJ26" i="1" s="1"/>
  <c r="AC26" i="1"/>
  <c r="AK26" i="1" s="1"/>
  <c r="Y26" i="1"/>
  <c r="AG26" i="1" s="1"/>
  <c r="AA22" i="1"/>
  <c r="AI22" i="1" s="1"/>
  <c r="W22" i="1"/>
  <c r="AE22" i="1" s="1"/>
  <c r="AC22" i="1"/>
  <c r="AK22" i="1" s="1"/>
  <c r="Y22" i="1"/>
  <c r="AG22" i="1" s="1"/>
  <c r="X22" i="1"/>
  <c r="AF22" i="1" s="1"/>
  <c r="AB22" i="1"/>
  <c r="AJ22" i="1" s="1"/>
  <c r="AA18" i="1"/>
  <c r="AI18" i="1" s="1"/>
  <c r="W18" i="1"/>
  <c r="AE18" i="1" s="1"/>
  <c r="AC18" i="1"/>
  <c r="AK18" i="1" s="1"/>
  <c r="Y18" i="1"/>
  <c r="AG18" i="1" s="1"/>
  <c r="X18" i="1"/>
  <c r="AF18" i="1" s="1"/>
  <c r="W14" i="1"/>
  <c r="AE14" i="1" s="1"/>
  <c r="AA14" i="1"/>
  <c r="AI14" i="1" s="1"/>
  <c r="AB14" i="1"/>
  <c r="AJ14" i="1" s="1"/>
  <c r="AC14" i="1"/>
  <c r="AK14" i="1" s="1"/>
  <c r="Z14" i="1"/>
  <c r="AH14" i="1" s="1"/>
  <c r="Y14" i="1"/>
  <c r="AG14" i="1" s="1"/>
  <c r="Y10" i="1"/>
  <c r="AG10" i="1" s="1"/>
  <c r="W10" i="1"/>
  <c r="AE10" i="1" s="1"/>
  <c r="AC10" i="1"/>
  <c r="AK10" i="1" s="1"/>
  <c r="Z10" i="1"/>
  <c r="AH10" i="1" s="1"/>
  <c r="AA10" i="1"/>
  <c r="AI10" i="1" s="1"/>
  <c r="X10" i="1"/>
  <c r="AF10" i="1" s="1"/>
  <c r="AB10" i="1"/>
  <c r="AJ10" i="1" s="1"/>
  <c r="BG10" i="1" s="1"/>
  <c r="X14" i="1"/>
  <c r="AF14" i="1" s="1"/>
  <c r="Z37" i="1"/>
  <c r="AH37" i="1" s="1"/>
  <c r="AA27" i="1"/>
  <c r="AI27" i="1" s="1"/>
  <c r="AA43" i="1"/>
  <c r="AI43" i="1" s="1"/>
  <c r="AC21" i="1"/>
  <c r="AK21" i="1" s="1"/>
  <c r="X19" i="1"/>
  <c r="AF19" i="1" s="1"/>
  <c r="AB27" i="1"/>
  <c r="AJ27" i="1" s="1"/>
  <c r="Z22" i="1"/>
  <c r="AH22" i="1" s="1"/>
  <c r="AA32" i="1"/>
  <c r="AI32" i="1" s="1"/>
  <c r="AC9" i="1"/>
  <c r="AK9" i="1" s="1"/>
  <c r="BG39" i="1" l="1"/>
  <c r="BG36" i="1"/>
  <c r="AR42" i="1"/>
  <c r="BG42" i="1"/>
  <c r="BE38" i="1"/>
  <c r="BG43" i="1"/>
  <c r="AI55" i="1"/>
  <c r="AK55" i="1"/>
  <c r="AJ55" i="1"/>
  <c r="AH55" i="1"/>
  <c r="AG55" i="1"/>
  <c r="AE55" i="1"/>
  <c r="AF55" i="1"/>
  <c r="BG18" i="1"/>
  <c r="BG8" i="1"/>
  <c r="BG27" i="1"/>
  <c r="BF26" i="1"/>
  <c r="BG15" i="1"/>
  <c r="BG16" i="1"/>
  <c r="BG11" i="1"/>
  <c r="BE26" i="1"/>
  <c r="BF38" i="1"/>
  <c r="BG35" i="1"/>
  <c r="BG9" i="1"/>
  <c r="BD26" i="1"/>
  <c r="BG24" i="1"/>
  <c r="BG38" i="1"/>
  <c r="BG25" i="1"/>
  <c r="AW14" i="1"/>
  <c r="AV14" i="1"/>
  <c r="AU14" i="1"/>
  <c r="AT14" i="1"/>
  <c r="AS14" i="1"/>
  <c r="AW36" i="1"/>
  <c r="AV36" i="1"/>
  <c r="AU36" i="1"/>
  <c r="AT36" i="1"/>
  <c r="AS36" i="1"/>
  <c r="BD27" i="1"/>
  <c r="BC27" i="1"/>
  <c r="BB27" i="1"/>
  <c r="AQ35" i="1"/>
  <c r="AP35" i="1"/>
  <c r="AR35" i="1"/>
  <c r="AN35" i="1"/>
  <c r="AO35" i="1"/>
  <c r="AM35" i="1"/>
  <c r="BD44" i="1"/>
  <c r="BC44" i="1"/>
  <c r="BB44" i="1"/>
  <c r="BD45" i="1"/>
  <c r="BC45" i="1"/>
  <c r="BB45" i="1"/>
  <c r="BF29" i="1"/>
  <c r="BE29" i="1"/>
  <c r="AS25" i="1"/>
  <c r="AW25" i="1"/>
  <c r="AV25" i="1"/>
  <c r="AT25" i="1"/>
  <c r="AU25" i="1"/>
  <c r="BD12" i="1"/>
  <c r="BC12" i="1"/>
  <c r="BB12" i="1"/>
  <c r="BA17" i="1"/>
  <c r="AY17" i="1"/>
  <c r="AX17" i="1"/>
  <c r="AZ17" i="1"/>
  <c r="BD25" i="1"/>
  <c r="BC25" i="1"/>
  <c r="BB25" i="1"/>
  <c r="BD18" i="1"/>
  <c r="BF43" i="1"/>
  <c r="BE43" i="1"/>
  <c r="BC14" i="1"/>
  <c r="BD14" i="1"/>
  <c r="BB14" i="1"/>
  <c r="BA22" i="1"/>
  <c r="AY22" i="1"/>
  <c r="AX22" i="1"/>
  <c r="AZ22" i="1"/>
  <c r="AQ30" i="1"/>
  <c r="AR30" i="1"/>
  <c r="AP30" i="1"/>
  <c r="AO30" i="1"/>
  <c r="AN30" i="1"/>
  <c r="AM30" i="1"/>
  <c r="BF39" i="1"/>
  <c r="BE39" i="1"/>
  <c r="BA7" i="1"/>
  <c r="AX7" i="1"/>
  <c r="AY7" i="1"/>
  <c r="AZ7" i="1"/>
  <c r="AW7" i="1"/>
  <c r="AV7" i="1"/>
  <c r="AU7" i="1"/>
  <c r="AT7" i="1"/>
  <c r="AS7" i="1"/>
  <c r="BA36" i="1"/>
  <c r="AZ36" i="1"/>
  <c r="AY36" i="1"/>
  <c r="AX36" i="1"/>
  <c r="BF36" i="1"/>
  <c r="BE36" i="1"/>
  <c r="AZ41" i="1"/>
  <c r="AX41" i="1"/>
  <c r="BA41" i="1"/>
  <c r="AY41" i="1"/>
  <c r="AW38" i="1"/>
  <c r="AV38" i="1"/>
  <c r="AU38" i="1"/>
  <c r="AT38" i="1"/>
  <c r="AS38" i="1"/>
  <c r="BA11" i="1"/>
  <c r="AY11" i="1"/>
  <c r="AX11" i="1"/>
  <c r="AZ11" i="1"/>
  <c r="BA15" i="1"/>
  <c r="AX15" i="1"/>
  <c r="AZ15" i="1"/>
  <c r="AY15" i="1"/>
  <c r="BF15" i="1"/>
  <c r="BE15" i="1"/>
  <c r="AQ19" i="1"/>
  <c r="AP19" i="1"/>
  <c r="AO19" i="1"/>
  <c r="AR19" i="1"/>
  <c r="AN19" i="1"/>
  <c r="AM19" i="1"/>
  <c r="BD23" i="1"/>
  <c r="BC23" i="1"/>
  <c r="BB23" i="1"/>
  <c r="BG23" i="1"/>
  <c r="AZ35" i="1"/>
  <c r="AY35" i="1"/>
  <c r="AX35" i="1"/>
  <c r="BA35" i="1"/>
  <c r="BF35" i="1"/>
  <c r="BE35" i="1"/>
  <c r="AR40" i="1"/>
  <c r="AQ40" i="1"/>
  <c r="AP40" i="1"/>
  <c r="AO40" i="1"/>
  <c r="AN40" i="1"/>
  <c r="AM40" i="1"/>
  <c r="AR44" i="1"/>
  <c r="AQ44" i="1"/>
  <c r="AP44" i="1"/>
  <c r="AO44" i="1"/>
  <c r="AN44" i="1"/>
  <c r="AM44" i="1"/>
  <c r="AQ41" i="1"/>
  <c r="AP41" i="1"/>
  <c r="AO41" i="1"/>
  <c r="AN41" i="1"/>
  <c r="AM41" i="1"/>
  <c r="BD41" i="1"/>
  <c r="BC41" i="1"/>
  <c r="BB41" i="1"/>
  <c r="BA13" i="1"/>
  <c r="AY13" i="1"/>
  <c r="AZ13" i="1"/>
  <c r="AX13" i="1"/>
  <c r="BF21" i="1"/>
  <c r="BE21" i="1"/>
  <c r="BD21" i="1"/>
  <c r="BC21" i="1"/>
  <c r="BB21" i="1"/>
  <c r="AW29" i="1"/>
  <c r="AU29" i="1"/>
  <c r="AS29" i="1"/>
  <c r="AV29" i="1"/>
  <c r="AT29" i="1"/>
  <c r="BE46" i="1"/>
  <c r="BF46" i="1"/>
  <c r="AR8" i="1"/>
  <c r="AQ8" i="1"/>
  <c r="AP8" i="1"/>
  <c r="AO8" i="1"/>
  <c r="AN8" i="1"/>
  <c r="AM8" i="1"/>
  <c r="AR12" i="1"/>
  <c r="AQ12" i="1"/>
  <c r="AP12" i="1"/>
  <c r="AO12" i="1"/>
  <c r="AN12" i="1"/>
  <c r="AM12" i="1"/>
  <c r="AW16" i="1"/>
  <c r="AV16" i="1"/>
  <c r="AU16" i="1"/>
  <c r="AT16" i="1"/>
  <c r="AS16" i="1"/>
  <c r="AR20" i="1"/>
  <c r="AQ20" i="1"/>
  <c r="AP20" i="1"/>
  <c r="AO20" i="1"/>
  <c r="AN20" i="1"/>
  <c r="AM20" i="1"/>
  <c r="BA20" i="1"/>
  <c r="AZ20" i="1"/>
  <c r="AY20" i="1"/>
  <c r="AX20" i="1"/>
  <c r="BD24" i="1"/>
  <c r="BC24" i="1"/>
  <c r="BB24" i="1"/>
  <c r="AW28" i="1"/>
  <c r="AV28" i="1"/>
  <c r="AU28" i="1"/>
  <c r="AT28" i="1"/>
  <c r="AS28" i="1"/>
  <c r="AR28" i="1"/>
  <c r="AQ28" i="1"/>
  <c r="AP28" i="1"/>
  <c r="AO28" i="1"/>
  <c r="AN28" i="1"/>
  <c r="AM28" i="1"/>
  <c r="AR32" i="1"/>
  <c r="AQ32" i="1"/>
  <c r="AP32" i="1"/>
  <c r="AO32" i="1"/>
  <c r="AN32" i="1"/>
  <c r="AM32" i="1"/>
  <c r="AS9" i="1"/>
  <c r="AU9" i="1"/>
  <c r="AV9" i="1"/>
  <c r="AT9" i="1"/>
  <c r="AW9" i="1"/>
  <c r="AR17" i="1"/>
  <c r="AP17" i="1"/>
  <c r="AO17" i="1"/>
  <c r="AN17" i="1"/>
  <c r="AM17" i="1"/>
  <c r="AQ17" i="1"/>
  <c r="BD17" i="1"/>
  <c r="BC17" i="1"/>
  <c r="BB17" i="1"/>
  <c r="BF25" i="1"/>
  <c r="BE25" i="1"/>
  <c r="AW33" i="1"/>
  <c r="AU33" i="1"/>
  <c r="AV33" i="1"/>
  <c r="AT33" i="1"/>
  <c r="AS33" i="1"/>
  <c r="AW46" i="1"/>
  <c r="AV46" i="1"/>
  <c r="AU46" i="1"/>
  <c r="AS46" i="1"/>
  <c r="AT46" i="1"/>
  <c r="BG46" i="1"/>
  <c r="BC26" i="1"/>
  <c r="BB39" i="1"/>
  <c r="BF32" i="1"/>
  <c r="BE32" i="1"/>
  <c r="BC10" i="1"/>
  <c r="BB10" i="1"/>
  <c r="BD10" i="1"/>
  <c r="BE14" i="1"/>
  <c r="BF14" i="1"/>
  <c r="AR26" i="1"/>
  <c r="AQ26" i="1"/>
  <c r="AN26" i="1"/>
  <c r="AM26" i="1"/>
  <c r="AP26" i="1"/>
  <c r="AO26" i="1"/>
  <c r="AR39" i="1"/>
  <c r="AQ39" i="1"/>
  <c r="AP39" i="1"/>
  <c r="AO39" i="1"/>
  <c r="AM39" i="1"/>
  <c r="AN39" i="1"/>
  <c r="BF7" i="1"/>
  <c r="BE7" i="1"/>
  <c r="AR36" i="1"/>
  <c r="AQ36" i="1"/>
  <c r="AP36" i="1"/>
  <c r="AO36" i="1"/>
  <c r="AN36" i="1"/>
  <c r="AM36" i="1"/>
  <c r="BF31" i="1"/>
  <c r="BE31" i="1"/>
  <c r="AR11" i="1"/>
  <c r="AP11" i="1"/>
  <c r="AO11" i="1"/>
  <c r="AQ11" i="1"/>
  <c r="AM11" i="1"/>
  <c r="AN11" i="1"/>
  <c r="AX23" i="1"/>
  <c r="BA23" i="1"/>
  <c r="AY23" i="1"/>
  <c r="AZ23" i="1"/>
  <c r="AW35" i="1"/>
  <c r="AV35" i="1"/>
  <c r="AU35" i="1"/>
  <c r="AT35" i="1"/>
  <c r="AS35" i="1"/>
  <c r="BA40" i="1"/>
  <c r="AZ40" i="1"/>
  <c r="AY40" i="1"/>
  <c r="AX40" i="1"/>
  <c r="BF45" i="1"/>
  <c r="BE45" i="1"/>
  <c r="AQ21" i="1"/>
  <c r="AP21" i="1"/>
  <c r="AO21" i="1"/>
  <c r="AN21" i="1"/>
  <c r="AM21" i="1"/>
  <c r="AR21" i="1"/>
  <c r="AZ37" i="1"/>
  <c r="BA37" i="1"/>
  <c r="AX37" i="1"/>
  <c r="AY37" i="1"/>
  <c r="BF8" i="1"/>
  <c r="BE8" i="1"/>
  <c r="AQ25" i="1"/>
  <c r="AP25" i="1"/>
  <c r="AO25" i="1"/>
  <c r="AN25" i="1"/>
  <c r="AM25" i="1"/>
  <c r="AR25" i="1"/>
  <c r="BC38" i="1"/>
  <c r="BD22" i="1"/>
  <c r="BB22" i="1"/>
  <c r="BC22" i="1"/>
  <c r="AQ14" i="1"/>
  <c r="AN14" i="1"/>
  <c r="AR14" i="1"/>
  <c r="AP14" i="1"/>
  <c r="AO14" i="1"/>
  <c r="AM14" i="1"/>
  <c r="AZ26" i="1"/>
  <c r="BA26" i="1"/>
  <c r="AY26" i="1"/>
  <c r="AX26" i="1"/>
  <c r="BD43" i="1"/>
  <c r="BC43" i="1"/>
  <c r="BB43" i="1"/>
  <c r="AW10" i="1"/>
  <c r="AV10" i="1"/>
  <c r="AU10" i="1"/>
  <c r="AT10" i="1"/>
  <c r="AS10" i="1"/>
  <c r="AW18" i="1"/>
  <c r="AV18" i="1"/>
  <c r="AU18" i="1"/>
  <c r="AT18" i="1"/>
  <c r="AS18" i="1"/>
  <c r="BE30" i="1"/>
  <c r="BF30" i="1"/>
  <c r="AY39" i="1"/>
  <c r="AX39" i="1"/>
  <c r="BA39" i="1"/>
  <c r="AZ39" i="1"/>
  <c r="AR27" i="1"/>
  <c r="AQ27" i="1"/>
  <c r="AP27" i="1"/>
  <c r="AN27" i="1"/>
  <c r="AO27" i="1"/>
  <c r="AM27" i="1"/>
  <c r="AW11" i="1"/>
  <c r="AV11" i="1"/>
  <c r="AU11" i="1"/>
  <c r="AT11" i="1"/>
  <c r="AS11" i="1"/>
  <c r="BA19" i="1"/>
  <c r="AZ19" i="1"/>
  <c r="AX19" i="1"/>
  <c r="AY19" i="1"/>
  <c r="AW27" i="1"/>
  <c r="AV27" i="1"/>
  <c r="AU27" i="1"/>
  <c r="AT27" i="1"/>
  <c r="AS27" i="1"/>
  <c r="AW31" i="1"/>
  <c r="AV31" i="1"/>
  <c r="AU31" i="1"/>
  <c r="AT31" i="1"/>
  <c r="AS31" i="1"/>
  <c r="AQ31" i="1"/>
  <c r="AR31" i="1"/>
  <c r="AP31" i="1"/>
  <c r="AN31" i="1"/>
  <c r="AM31" i="1"/>
  <c r="AO31" i="1"/>
  <c r="BD35" i="1"/>
  <c r="BC35" i="1"/>
  <c r="BB35" i="1"/>
  <c r="BF40" i="1"/>
  <c r="BE40" i="1"/>
  <c r="AW44" i="1"/>
  <c r="AV44" i="1"/>
  <c r="AU44" i="1"/>
  <c r="AT44" i="1"/>
  <c r="AS44" i="1"/>
  <c r="BF44" i="1"/>
  <c r="BE44" i="1"/>
  <c r="BF41" i="1"/>
  <c r="BE41" i="1"/>
  <c r="AW45" i="1"/>
  <c r="AU45" i="1"/>
  <c r="AT45" i="1"/>
  <c r="AS45" i="1"/>
  <c r="AV45" i="1"/>
  <c r="AR13" i="1"/>
  <c r="AP13" i="1"/>
  <c r="AO13" i="1"/>
  <c r="AN13" i="1"/>
  <c r="AM13" i="1"/>
  <c r="AQ13" i="1"/>
  <c r="BD13" i="1"/>
  <c r="BC13" i="1"/>
  <c r="BB13" i="1"/>
  <c r="BG21" i="1"/>
  <c r="AR29" i="1"/>
  <c r="AP29" i="1"/>
  <c r="AO29" i="1"/>
  <c r="AN29" i="1"/>
  <c r="AM29" i="1"/>
  <c r="AQ29" i="1"/>
  <c r="BD29" i="1"/>
  <c r="BC29" i="1"/>
  <c r="BB29" i="1"/>
  <c r="BF37" i="1"/>
  <c r="BE37" i="1"/>
  <c r="AQ42" i="1"/>
  <c r="AP42" i="1"/>
  <c r="AO42" i="1"/>
  <c r="AN42" i="1"/>
  <c r="AM42" i="1"/>
  <c r="AW26" i="1"/>
  <c r="AV26" i="1"/>
  <c r="AU26" i="1"/>
  <c r="AT26" i="1"/>
  <c r="AS26" i="1"/>
  <c r="BD8" i="1"/>
  <c r="BC8" i="1"/>
  <c r="BB8" i="1"/>
  <c r="AW12" i="1"/>
  <c r="AV12" i="1"/>
  <c r="AU12" i="1"/>
  <c r="AT12" i="1"/>
  <c r="AS12" i="1"/>
  <c r="BA16" i="1"/>
  <c r="AZ16" i="1"/>
  <c r="AY16" i="1"/>
  <c r="AX16" i="1"/>
  <c r="BF16" i="1"/>
  <c r="BE16" i="1"/>
  <c r="BF20" i="1"/>
  <c r="BE20" i="1"/>
  <c r="BD20" i="1"/>
  <c r="BC20" i="1"/>
  <c r="BB20" i="1"/>
  <c r="AR24" i="1"/>
  <c r="AQ24" i="1"/>
  <c r="AP24" i="1"/>
  <c r="AO24" i="1"/>
  <c r="AN24" i="1"/>
  <c r="AM24" i="1"/>
  <c r="BA28" i="1"/>
  <c r="AZ28" i="1"/>
  <c r="AY28" i="1"/>
  <c r="AX28" i="1"/>
  <c r="BF28" i="1"/>
  <c r="BE28" i="1"/>
  <c r="BA32" i="1"/>
  <c r="AZ32" i="1"/>
  <c r="AY32" i="1"/>
  <c r="AX32" i="1"/>
  <c r="BF9" i="1"/>
  <c r="BE9" i="1"/>
  <c r="AR33" i="1"/>
  <c r="AP33" i="1"/>
  <c r="AO33" i="1"/>
  <c r="AN33" i="1"/>
  <c r="AM33" i="1"/>
  <c r="AQ33" i="1"/>
  <c r="BA33" i="1"/>
  <c r="AZ33" i="1"/>
  <c r="AY33" i="1"/>
  <c r="AX33" i="1"/>
  <c r="AZ46" i="1"/>
  <c r="AY46" i="1"/>
  <c r="AX46" i="1"/>
  <c r="BA46" i="1"/>
  <c r="AQ46" i="1"/>
  <c r="AO46" i="1"/>
  <c r="AN46" i="1"/>
  <c r="AM46" i="1"/>
  <c r="AR46" i="1"/>
  <c r="AP46" i="1"/>
  <c r="BC39" i="1"/>
  <c r="AV23" i="1"/>
  <c r="AZ14" i="1"/>
  <c r="BA14" i="1"/>
  <c r="AX14" i="1"/>
  <c r="AY14" i="1"/>
  <c r="AW22" i="1"/>
  <c r="AV22" i="1"/>
  <c r="AU22" i="1"/>
  <c r="AT22" i="1"/>
  <c r="AS22" i="1"/>
  <c r="BF22" i="1"/>
  <c r="BE22" i="1"/>
  <c r="BD34" i="1"/>
  <c r="BB34" i="1"/>
  <c r="BC34" i="1"/>
  <c r="BF34" i="1"/>
  <c r="BE34" i="1"/>
  <c r="BA43" i="1"/>
  <c r="AY43" i="1"/>
  <c r="AX43" i="1"/>
  <c r="AZ43" i="1"/>
  <c r="AR38" i="1"/>
  <c r="AO38" i="1"/>
  <c r="AN38" i="1"/>
  <c r="AM38" i="1"/>
  <c r="AQ38" i="1"/>
  <c r="AP38" i="1"/>
  <c r="AW15" i="1"/>
  <c r="AV15" i="1"/>
  <c r="AU15" i="1"/>
  <c r="AT15" i="1"/>
  <c r="AS15" i="1"/>
  <c r="BF23" i="1"/>
  <c r="BE23" i="1"/>
  <c r="BD31" i="1"/>
  <c r="BC31" i="1"/>
  <c r="BB31" i="1"/>
  <c r="BD40" i="1"/>
  <c r="BC40" i="1"/>
  <c r="BB40" i="1"/>
  <c r="AS41" i="1"/>
  <c r="AV41" i="1"/>
  <c r="AU41" i="1"/>
  <c r="AT41" i="1"/>
  <c r="AW41" i="1"/>
  <c r="BF13" i="1"/>
  <c r="BE13" i="1"/>
  <c r="AZ21" i="1"/>
  <c r="BA21" i="1"/>
  <c r="AY21" i="1"/>
  <c r="AX21" i="1"/>
  <c r="AQ37" i="1"/>
  <c r="AP37" i="1"/>
  <c r="AO37" i="1"/>
  <c r="AN37" i="1"/>
  <c r="AM37" i="1"/>
  <c r="AR37" i="1"/>
  <c r="BC42" i="1"/>
  <c r="BD42" i="1"/>
  <c r="BB42" i="1"/>
  <c r="BA8" i="1"/>
  <c r="AZ8" i="1"/>
  <c r="AY8" i="1"/>
  <c r="AX8" i="1"/>
  <c r="AR16" i="1"/>
  <c r="AQ16" i="1"/>
  <c r="AP16" i="1"/>
  <c r="AO16" i="1"/>
  <c r="AN16" i="1"/>
  <c r="AM16" i="1"/>
  <c r="AW20" i="1"/>
  <c r="AV20" i="1"/>
  <c r="AU20" i="1"/>
  <c r="AT20" i="1"/>
  <c r="AS20" i="1"/>
  <c r="BA24" i="1"/>
  <c r="AZ24" i="1"/>
  <c r="AY24" i="1"/>
  <c r="AX24" i="1"/>
  <c r="AW32" i="1"/>
  <c r="AV32" i="1"/>
  <c r="AU32" i="1"/>
  <c r="AT32" i="1"/>
  <c r="AS32" i="1"/>
  <c r="BD9" i="1"/>
  <c r="BC9" i="1"/>
  <c r="BB9" i="1"/>
  <c r="AR18" i="1"/>
  <c r="AM18" i="1"/>
  <c r="AQ18" i="1"/>
  <c r="AP18" i="1"/>
  <c r="AO18" i="1"/>
  <c r="AN18" i="1"/>
  <c r="BG30" i="1"/>
  <c r="AW39" i="1"/>
  <c r="AV39" i="1"/>
  <c r="AU39" i="1"/>
  <c r="AT39" i="1"/>
  <c r="AS39" i="1"/>
  <c r="BF27" i="1"/>
  <c r="BE27" i="1"/>
  <c r="AR10" i="1"/>
  <c r="AQ10" i="1"/>
  <c r="AM10" i="1"/>
  <c r="AP10" i="1"/>
  <c r="AO10" i="1"/>
  <c r="AN10" i="1"/>
  <c r="BF18" i="1"/>
  <c r="BE18" i="1"/>
  <c r="AW30" i="1"/>
  <c r="AV30" i="1"/>
  <c r="AU30" i="1"/>
  <c r="AT30" i="1"/>
  <c r="AS30" i="1"/>
  <c r="BG34" i="1"/>
  <c r="BG7" i="1"/>
  <c r="BD36" i="1"/>
  <c r="BC36" i="1"/>
  <c r="BB36" i="1"/>
  <c r="BC15" i="1"/>
  <c r="BA38" i="1"/>
  <c r="AY38" i="1"/>
  <c r="AX38" i="1"/>
  <c r="AZ38" i="1"/>
  <c r="BD11" i="1"/>
  <c r="BC11" i="1"/>
  <c r="BB11" i="1"/>
  <c r="BF19" i="1"/>
  <c r="BE19" i="1"/>
  <c r="AW19" i="1"/>
  <c r="AV19" i="1"/>
  <c r="AU19" i="1"/>
  <c r="AT19" i="1"/>
  <c r="AS19" i="1"/>
  <c r="BD37" i="1"/>
  <c r="BC37" i="1"/>
  <c r="BB37" i="1"/>
  <c r="BE10" i="1"/>
  <c r="BF10" i="1"/>
  <c r="BA10" i="1"/>
  <c r="AZ10" i="1"/>
  <c r="AY10" i="1"/>
  <c r="AX10" i="1"/>
  <c r="BG14" i="1"/>
  <c r="AY18" i="1"/>
  <c r="AZ18" i="1"/>
  <c r="AX18" i="1"/>
  <c r="BA18" i="1"/>
  <c r="BG22" i="1"/>
  <c r="AR22" i="1"/>
  <c r="AN22" i="1"/>
  <c r="AM22" i="1"/>
  <c r="AQ22" i="1"/>
  <c r="AP22" i="1"/>
  <c r="AO22" i="1"/>
  <c r="BG26" i="1"/>
  <c r="BC30" i="1"/>
  <c r="BD30" i="1"/>
  <c r="BB30" i="1"/>
  <c r="AW34" i="1"/>
  <c r="AV34" i="1"/>
  <c r="AU34" i="1"/>
  <c r="AT34" i="1"/>
  <c r="AS34" i="1"/>
  <c r="AR34" i="1"/>
  <c r="AN34" i="1"/>
  <c r="AM34" i="1"/>
  <c r="AP34" i="1"/>
  <c r="AO34" i="1"/>
  <c r="AQ34" i="1"/>
  <c r="AW43" i="1"/>
  <c r="AV43" i="1"/>
  <c r="AU43" i="1"/>
  <c r="AT43" i="1"/>
  <c r="AS43" i="1"/>
  <c r="AR43" i="1"/>
  <c r="AQ43" i="1"/>
  <c r="AP43" i="1"/>
  <c r="AO43" i="1"/>
  <c r="AM43" i="1"/>
  <c r="AN43" i="1"/>
  <c r="BD7" i="1"/>
  <c r="BC7" i="1"/>
  <c r="BB7" i="1"/>
  <c r="AO7" i="1"/>
  <c r="AR7" i="1"/>
  <c r="AP7" i="1"/>
  <c r="AQ7" i="1"/>
  <c r="AM7" i="1"/>
  <c r="AN7" i="1"/>
  <c r="AZ42" i="1"/>
  <c r="BA42" i="1"/>
  <c r="AY42" i="1"/>
  <c r="AX42" i="1"/>
  <c r="BA29" i="1"/>
  <c r="AZ29" i="1"/>
  <c r="AY29" i="1"/>
  <c r="AX29" i="1"/>
  <c r="BF11" i="1"/>
  <c r="BE11" i="1"/>
  <c r="AQ15" i="1"/>
  <c r="AO15" i="1"/>
  <c r="AR15" i="1"/>
  <c r="AP15" i="1"/>
  <c r="AN15" i="1"/>
  <c r="AM15" i="1"/>
  <c r="BD19" i="1"/>
  <c r="BC19" i="1"/>
  <c r="BB19" i="1"/>
  <c r="BG19" i="1"/>
  <c r="AQ23" i="1"/>
  <c r="AR23" i="1"/>
  <c r="AP23" i="1"/>
  <c r="AO23" i="1"/>
  <c r="AM23" i="1"/>
  <c r="AN23" i="1"/>
  <c r="BA27" i="1"/>
  <c r="AY27" i="1"/>
  <c r="AX27" i="1"/>
  <c r="AZ27" i="1"/>
  <c r="AY31" i="1"/>
  <c r="AX31" i="1"/>
  <c r="AZ31" i="1"/>
  <c r="BA31" i="1"/>
  <c r="BG31" i="1"/>
  <c r="AW40" i="1"/>
  <c r="AV40" i="1"/>
  <c r="AU40" i="1"/>
  <c r="AT40" i="1"/>
  <c r="AS40" i="1"/>
  <c r="BG40" i="1"/>
  <c r="BA44" i="1"/>
  <c r="AZ44" i="1"/>
  <c r="AY44" i="1"/>
  <c r="AX44" i="1"/>
  <c r="BG44" i="1"/>
  <c r="BG41" i="1"/>
  <c r="AQ45" i="1"/>
  <c r="AR45" i="1"/>
  <c r="AP45" i="1"/>
  <c r="AO45" i="1"/>
  <c r="AN45" i="1"/>
  <c r="AM45" i="1"/>
  <c r="BA45" i="1"/>
  <c r="AZ45" i="1"/>
  <c r="AY45" i="1"/>
  <c r="AX45" i="1"/>
  <c r="AW13" i="1"/>
  <c r="AU13" i="1"/>
  <c r="AS13" i="1"/>
  <c r="AV13" i="1"/>
  <c r="AT13" i="1"/>
  <c r="AV21" i="1"/>
  <c r="AT21" i="1"/>
  <c r="AS21" i="1"/>
  <c r="AW21" i="1"/>
  <c r="AU21" i="1"/>
  <c r="AV37" i="1"/>
  <c r="AT37" i="1"/>
  <c r="AS37" i="1"/>
  <c r="AW37" i="1"/>
  <c r="AU37" i="1"/>
  <c r="AW42" i="1"/>
  <c r="AV42" i="1"/>
  <c r="AU42" i="1"/>
  <c r="AS42" i="1"/>
  <c r="AT42" i="1"/>
  <c r="BE42" i="1"/>
  <c r="BF42" i="1"/>
  <c r="BG32" i="1"/>
  <c r="AW8" i="1"/>
  <c r="AV8" i="1"/>
  <c r="AU8" i="1"/>
  <c r="AT8" i="1"/>
  <c r="AS8" i="1"/>
  <c r="BA12" i="1"/>
  <c r="AZ12" i="1"/>
  <c r="AY12" i="1"/>
  <c r="AX12" i="1"/>
  <c r="BF12" i="1"/>
  <c r="BE12" i="1"/>
  <c r="BD16" i="1"/>
  <c r="BC16" i="1"/>
  <c r="BB16" i="1"/>
  <c r="BG20" i="1"/>
  <c r="AW24" i="1"/>
  <c r="AV24" i="1"/>
  <c r="AU24" i="1"/>
  <c r="AT24" i="1"/>
  <c r="AS24" i="1"/>
  <c r="BF24" i="1"/>
  <c r="BE24" i="1"/>
  <c r="BD28" i="1"/>
  <c r="BC28" i="1"/>
  <c r="BB28" i="1"/>
  <c r="BG28" i="1"/>
  <c r="BD32" i="1"/>
  <c r="BC32" i="1"/>
  <c r="BB32" i="1"/>
  <c r="AZ34" i="1"/>
  <c r="AQ9" i="1"/>
  <c r="AO9" i="1"/>
  <c r="AN9" i="1"/>
  <c r="AM9" i="1"/>
  <c r="AR9" i="1"/>
  <c r="AP9" i="1"/>
  <c r="BA9" i="1"/>
  <c r="AZ9" i="1"/>
  <c r="AY9" i="1"/>
  <c r="AX9" i="1"/>
  <c r="AT17" i="1"/>
  <c r="AW17" i="1"/>
  <c r="AU17" i="1"/>
  <c r="AV17" i="1"/>
  <c r="AS17" i="1"/>
  <c r="BF17" i="1"/>
  <c r="BE17" i="1"/>
  <c r="AZ25" i="1"/>
  <c r="BA25" i="1"/>
  <c r="AX25" i="1"/>
  <c r="AY25" i="1"/>
  <c r="BF33" i="1"/>
  <c r="BE33" i="1"/>
  <c r="BD33" i="1"/>
  <c r="BC33" i="1"/>
  <c r="BB33" i="1"/>
  <c r="BC46" i="1"/>
  <c r="BD46" i="1"/>
  <c r="BB46" i="1"/>
  <c r="BB18" i="1"/>
  <c r="AY30" i="1"/>
  <c r="AS23" i="1"/>
  <c r="AN55" i="1" l="1"/>
  <c r="BC55" i="1"/>
  <c r="BG55" i="1"/>
  <c r="AZ55" i="1"/>
  <c r="AM55" i="1"/>
  <c r="BD55" i="1"/>
  <c r="BE56" i="1"/>
  <c r="BF56" i="1"/>
  <c r="AW56" i="1"/>
  <c r="AS56" i="1"/>
  <c r="AV56" i="1"/>
  <c r="AU56" i="1"/>
  <c r="AT56" i="1"/>
  <c r="AV55" i="1"/>
  <c r="AY55" i="1"/>
  <c r="AQ55" i="1"/>
  <c r="BB56" i="1"/>
  <c r="BD56" i="1"/>
  <c r="BC56" i="1"/>
  <c r="BE55" i="1"/>
  <c r="AS55" i="1"/>
  <c r="AW55" i="1"/>
  <c r="AX55" i="1"/>
  <c r="AR55" i="1"/>
  <c r="AU55" i="1"/>
  <c r="AO55" i="1"/>
  <c r="AO56" i="1"/>
  <c r="AR56" i="1"/>
  <c r="AN56" i="1"/>
  <c r="AP56" i="1"/>
  <c r="AQ56" i="1"/>
  <c r="AM56" i="1"/>
  <c r="AP55" i="1"/>
  <c r="BB55" i="1"/>
  <c r="BG56" i="1"/>
  <c r="BF55" i="1"/>
  <c r="AT55" i="1"/>
  <c r="BA56" i="1"/>
  <c r="AZ56" i="1"/>
  <c r="AX56" i="1"/>
  <c r="AY56" i="1"/>
  <c r="BA55" i="1"/>
  <c r="AR57" i="1" l="1"/>
  <c r="AT57" i="1"/>
  <c r="BB57" i="1"/>
  <c r="AM57" i="1"/>
  <c r="AU57" i="1"/>
  <c r="AO57" i="1"/>
  <c r="BC57" i="1"/>
  <c r="AP57" i="1"/>
  <c r="AZ57" i="1"/>
  <c r="AQ57" i="1"/>
  <c r="AX57" i="1"/>
  <c r="BE57" i="1"/>
  <c r="BG57" i="1"/>
  <c r="BA57" i="1"/>
  <c r="AV57" i="1"/>
  <c r="AS57" i="1"/>
  <c r="BD57" i="1"/>
  <c r="BF57" i="1"/>
  <c r="AY57" i="1"/>
  <c r="AW57" i="1"/>
  <c r="AN57" i="1"/>
</calcChain>
</file>

<file path=xl/sharedStrings.xml><?xml version="1.0" encoding="utf-8"?>
<sst xmlns="http://schemas.openxmlformats.org/spreadsheetml/2006/main" count="293" uniqueCount="158">
  <si>
    <t>Kata</t>
  </si>
  <si>
    <t>doc 1</t>
  </si>
  <si>
    <t>doc 2</t>
  </si>
  <si>
    <t>doc 3</t>
  </si>
  <si>
    <t>df</t>
  </si>
  <si>
    <t>idf</t>
  </si>
  <si>
    <t>doc 6</t>
  </si>
  <si>
    <t>doc 5</t>
  </si>
  <si>
    <t>query</t>
  </si>
  <si>
    <t>doc4</t>
  </si>
  <si>
    <t>Jenis barang</t>
  </si>
  <si>
    <t>wtf</t>
  </si>
  <si>
    <t>tfidf</t>
  </si>
  <si>
    <t>kuadrat</t>
  </si>
  <si>
    <t>sum</t>
  </si>
  <si>
    <t>pembobotan TF-IDF</t>
  </si>
  <si>
    <t>1 kali 2</t>
  </si>
  <si>
    <t>1 kali 3</t>
  </si>
  <si>
    <t>1 kali 4</t>
  </si>
  <si>
    <t>1kali 5</t>
  </si>
  <si>
    <t>1 kali 6</t>
  </si>
  <si>
    <t>2 kali 3</t>
  </si>
  <si>
    <t>2 kali 4</t>
  </si>
  <si>
    <t>2 kali 5</t>
  </si>
  <si>
    <t>2 kali 6</t>
  </si>
  <si>
    <t>3 kali 4</t>
  </si>
  <si>
    <t>3 kali 5</t>
  </si>
  <si>
    <t>3 kali 6</t>
  </si>
  <si>
    <t>4 kali 5</t>
  </si>
  <si>
    <t>4 kali 6</t>
  </si>
  <si>
    <t>5 kali 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</si>
  <si>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</si>
  <si>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</si>
  <si>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</si>
  <si>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</si>
  <si>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</si>
  <si>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</si>
  <si>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</si>
  <si>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</si>
  <si>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</si>
  <si>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</si>
  <si>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</si>
  <si>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</si>
  <si>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</si>
  <si>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</si>
  <si>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</si>
  <si>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</si>
  <si>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</si>
  <si>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</si>
  <si>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coulmn19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</si>
  <si>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</si>
  <si>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</si>
  <si>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</si>
  <si>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</si>
  <si>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</si>
  <si>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</si>
  <si>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</si>
  <si>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</si>
  <si>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</si>
  <si>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</si>
  <si>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</si>
  <si>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</si>
  <si>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</si>
  <si>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</si>
  <si>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</si>
  <si>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</si>
  <si>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</si>
  <si>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</si>
  <si>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</si>
  <si>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</si>
  <si>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</si>
  <si>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</si>
  <si>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</si>
  <si>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</si>
  <si>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</si>
  <si>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</si>
  <si>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</si>
  <si>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</si>
  <si>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</si>
  <si>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</si>
  <si>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</si>
  <si>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</si>
  <si>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</si>
  <si>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1kali 7</t>
  </si>
  <si>
    <t>2 kali 7</t>
  </si>
  <si>
    <t>3 kali 7</t>
  </si>
  <si>
    <t>4 kali 7</t>
  </si>
  <si>
    <t>5 kali 7</t>
  </si>
  <si>
    <t>6 kali 7</t>
  </si>
  <si>
    <t>column53</t>
  </si>
  <si>
    <t>column54</t>
  </si>
  <si>
    <t>column55</t>
  </si>
  <si>
    <t>column56</t>
  </si>
  <si>
    <t>column57</t>
  </si>
  <si>
    <t>column58</t>
  </si>
  <si>
    <t>sqrt</t>
  </si>
  <si>
    <t>cosin</t>
  </si>
  <si>
    <t>cosine similarity</t>
  </si>
  <si>
    <t>data uji</t>
  </si>
  <si>
    <t>baca</t>
  </si>
  <si>
    <t>tertera</t>
  </si>
  <si>
    <t>tes</t>
  </si>
  <si>
    <t>kali</t>
  </si>
  <si>
    <t>wawasan</t>
  </si>
  <si>
    <t>ilmu</t>
  </si>
  <si>
    <t>gagasan</t>
  </si>
  <si>
    <t>penting</t>
  </si>
  <si>
    <t>tingkat</t>
  </si>
  <si>
    <t>proses</t>
  </si>
  <si>
    <t>belajar</t>
  </si>
  <si>
    <t>bahasa</t>
  </si>
  <si>
    <t>inggris</t>
  </si>
  <si>
    <t>tugas</t>
  </si>
  <si>
    <t>strata</t>
  </si>
  <si>
    <t>hati</t>
  </si>
  <si>
    <t>kompleks</t>
  </si>
  <si>
    <t>teks</t>
  </si>
  <si>
    <t>sempat</t>
  </si>
  <si>
    <t>alam</t>
  </si>
  <si>
    <t>platform</t>
  </si>
  <si>
    <t>manfaat</t>
  </si>
  <si>
    <t>senang</t>
  </si>
  <si>
    <t>jawab</t>
  </si>
  <si>
    <t>online</t>
  </si>
  <si>
    <t>mata</t>
  </si>
  <si>
    <t>sakit</t>
  </si>
  <si>
    <t>topik</t>
  </si>
  <si>
    <t>tarik</t>
  </si>
  <si>
    <t>minat</t>
  </si>
  <si>
    <t>detail</t>
  </si>
  <si>
    <t>sulit</t>
  </si>
  <si>
    <t>temu</t>
  </si>
  <si>
    <t>nikmat</t>
  </si>
  <si>
    <t>latih</t>
  </si>
  <si>
    <t>soal</t>
  </si>
  <si>
    <t>suai</t>
  </si>
  <si>
    <t>didik</t>
  </si>
  <si>
    <t>tekun</t>
  </si>
  <si>
    <t>rasa</t>
  </si>
  <si>
    <t>asah</t>
  </si>
  <si>
    <t>skill</t>
  </si>
  <si>
    <t>bahas</t>
  </si>
  <si>
    <t>bahan</t>
  </si>
  <si>
    <t>akademik</t>
  </si>
  <si>
    <t>tambah</t>
  </si>
  <si>
    <t>kutip</t>
  </si>
  <si>
    <t>suka</t>
  </si>
  <si>
    <t>Doc1</t>
  </si>
  <si>
    <t>Doc2</t>
  </si>
  <si>
    <t>Doc3</t>
  </si>
  <si>
    <t>Doc4</t>
  </si>
  <si>
    <t>Doc5</t>
  </si>
  <si>
    <t>Doc6</t>
  </si>
  <si>
    <t>doc7</t>
  </si>
  <si>
    <t>positif</t>
  </si>
  <si>
    <t>negatif</t>
  </si>
  <si>
    <t>k=3</t>
  </si>
  <si>
    <t>perhitungan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</si>
</sst>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3" borderId="0" xfId="0" applyFill="1"/>
    <xf numFmtId="0" fontId="0" fillId="0" borderId="1" xfId="0" applyBorder="1"/>
    <xf numFmtId="164" fontId="2" fillId="2" borderId="4" xfId="1" applyNumberFormat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4" xfId="0" applyBorder="1"/>
    <xf numFmtId="164" fontId="2" fillId="2" borderId="13" xfId="1" applyNumberFormat="1" applyFont="1" applyFill="1" applyBorder="1" applyAlignment="1">
      <alignment horizontal="center" vertical="center"/>
    </xf>
    <xf numFmtId="0" fontId="0" fillId="0" borderId="13" xfId="0" applyFill="1" applyBorder="1"/>
    <xf numFmtId="0" fontId="0" fillId="0" borderId="0" xfId="0" applyFill="1" applyBorder="1"/>
    <xf numFmtId="0" fontId="0" fillId="0" borderId="3" xfId="0" applyBorder="1"/>
    <xf numFmtId="164" fontId="2" fillId="2" borderId="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1" fillId="5" borderId="1" xfId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6" borderId="1" xfId="0" applyFill="1" applyBorder="1"/>
    <xf numFmtId="164" fontId="2" fillId="6" borderId="13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0" xfId="0" applyBorder="1"/>
    <xf numFmtId="0" fontId="0" fillId="5" borderId="1" xfId="0" applyFill="1" applyBorder="1"/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1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6:BG54" totalsRowShown="0" headerRowDxfId="59" tableBorderDxfId="58">
  <autoFilter ref="B6:BG54"/>
  <tableColumns count="58">
    <tableColumn id="1" name="column1" dataDxfId="57" dataCellStyle="Normal 2"/>
    <tableColumn id="2" name="column2" dataDxfId="56" dataCellStyle="Normal 2"/>
    <tableColumn id="3" name="column3" dataDxfId="55" dataCellStyle="Normal 2"/>
    <tableColumn id="4" name="column4" dataDxfId="54" dataCellStyle="Normal 2"/>
    <tableColumn id="5" name="column5" dataDxfId="53" dataCellStyle="Normal 2"/>
    <tableColumn id="6" name="column6" dataDxfId="52" dataCellStyle="Normal 2"/>
    <tableColumn id="7" name="column7" dataDxfId="51" dataCellStyle="Normal 2"/>
    <tableColumn id="8" name="column8" dataDxfId="50" dataCellStyle="Normal 2"/>
    <tableColumn id="9" name="column9" dataDxfId="49"/>
    <tableColumn id="10" name="column10" dataDxfId="48">
      <calculatedColumnFormula>LOG((4/J7),10)</calculatedColumnFormula>
    </tableColumn>
    <tableColumn id="11" name="column11" dataDxfId="47"/>
    <tableColumn id="12" name="column12" dataDxfId="46" dataCellStyle="Normal 2"/>
    <tableColumn id="13" name="column13" dataDxfId="45"/>
    <tableColumn id="14" name="column14" dataDxfId="44"/>
    <tableColumn id="15" name="column15" dataDxfId="43"/>
    <tableColumn id="16" name="column16" dataDxfId="42"/>
    <tableColumn id="17" name="column17" dataDxfId="41"/>
    <tableColumn id="18" name="column18" dataDxfId="40"/>
    <tableColumn id="19" name="coulmn19" dataDxfId="39"/>
    <tableColumn id="20" name="column20" dataDxfId="38"/>
    <tableColumn id="21" name="column21" dataDxfId="37" dataCellStyle="Normal 2"/>
    <tableColumn id="22" name="column22" dataDxfId="36">
      <calculatedColumnFormula>N7*K7</calculatedColumnFormula>
    </tableColumn>
    <tableColumn id="23" name="column23" dataDxfId="35">
      <calculatedColumnFormula>O7*K7</calculatedColumnFormula>
    </tableColumn>
    <tableColumn id="24" name="column24" dataDxfId="34">
      <calculatedColumnFormula>P7*K7</calculatedColumnFormula>
    </tableColumn>
    <tableColumn id="25" name="column25" dataDxfId="33">
      <calculatedColumnFormula>Q7*K7</calculatedColumnFormula>
    </tableColumn>
    <tableColumn id="26" name="column26" dataDxfId="32">
      <calculatedColumnFormula>R7*K7</calculatedColumnFormula>
    </tableColumn>
    <tableColumn id="27" name="column27" dataDxfId="31">
      <calculatedColumnFormula>S7*K7</calculatedColumnFormula>
    </tableColumn>
    <tableColumn id="28" name="column28" dataDxfId="30">
      <calculatedColumnFormula>T7*K7</calculatedColumnFormula>
    </tableColumn>
    <tableColumn id="29" name="column29" dataDxfId="29"/>
    <tableColumn id="30" name="column30" dataDxfId="28">
      <calculatedColumnFormula>POWER(W7,2)</calculatedColumnFormula>
    </tableColumn>
    <tableColumn id="31" name="column31" dataDxfId="27">
      <calculatedColumnFormula>POWER(X7,2)</calculatedColumnFormula>
    </tableColumn>
    <tableColumn id="32" name="column32" dataDxfId="26">
      <calculatedColumnFormula>POWER(Y7,2)</calculatedColumnFormula>
    </tableColumn>
    <tableColumn id="33" name="column33" dataDxfId="25">
      <calculatedColumnFormula>POWER(Z7,2)</calculatedColumnFormula>
    </tableColumn>
    <tableColumn id="34" name="column34" dataDxfId="24">
      <calculatedColumnFormula>POWER(AA7,2)</calculatedColumnFormula>
    </tableColumn>
    <tableColumn id="35" name="column35" dataDxfId="23">
      <calculatedColumnFormula>POWER(AB7,2)</calculatedColumnFormula>
    </tableColumn>
    <tableColumn id="36" name="column36" dataDxfId="22">
      <calculatedColumnFormula>POWER(AC7,2)</calculatedColumnFormula>
    </tableColumn>
    <tableColumn id="37" name="column37" dataDxfId="21"/>
    <tableColumn id="38" name="column38" dataDxfId="20">
      <calculatedColumnFormula>Table2[column30]*Table2[column31]</calculatedColumnFormula>
    </tableColumn>
    <tableColumn id="39" name="column39" dataDxfId="19">
      <calculatedColumnFormula>Table2[column30]*Table2[column32]</calculatedColumnFormula>
    </tableColumn>
    <tableColumn id="40" name="column40" dataDxfId="18">
      <calculatedColumnFormula>Table2[column30]*Table2[column33]</calculatedColumnFormula>
    </tableColumn>
    <tableColumn id="41" name="column41" dataDxfId="17">
      <calculatedColumnFormula>Table2[column30]*Table2[column34]</calculatedColumnFormula>
    </tableColumn>
    <tableColumn id="42" name="column42" dataDxfId="16">
      <calculatedColumnFormula>Table2[column30]*Table2[column35]</calculatedColumnFormula>
    </tableColumn>
    <tableColumn id="43" name="column43" dataDxfId="15">
      <calculatedColumnFormula>Table2[column30]*Table2[column36]</calculatedColumnFormula>
    </tableColumn>
    <tableColumn id="44" name="column44" dataDxfId="14">
      <calculatedColumnFormula>Table2[column31]*Table2[column32]</calculatedColumnFormula>
    </tableColumn>
    <tableColumn id="45" name="column45" dataDxfId="13">
      <calculatedColumnFormula>Table2[column31]*Table2[column33]</calculatedColumnFormula>
    </tableColumn>
    <tableColumn id="46" name="column46" dataDxfId="12">
      <calculatedColumnFormula>Table2[column31]*Table2[column34]</calculatedColumnFormula>
    </tableColumn>
    <tableColumn id="47" name="column47" dataDxfId="11">
      <calculatedColumnFormula>Table2[column31]*Table2[column35]</calculatedColumnFormula>
    </tableColumn>
    <tableColumn id="48" name="column48" dataDxfId="10">
      <calculatedColumnFormula>Table2[column31]*Table2[column36]</calculatedColumnFormula>
    </tableColumn>
    <tableColumn id="49" name="column49" dataDxfId="9">
      <calculatedColumnFormula>Table2[column32]*Table2[column33]</calculatedColumnFormula>
    </tableColumn>
    <tableColumn id="50" name="column50" dataDxfId="8">
      <calculatedColumnFormula>Table2[column32]*Table2[column34]</calculatedColumnFormula>
    </tableColumn>
    <tableColumn id="51" name="column51" dataDxfId="7">
      <calculatedColumnFormula>Table2[column32]*Table2[column35]</calculatedColumnFormula>
    </tableColumn>
    <tableColumn id="52" name="column52" dataDxfId="6">
      <calculatedColumnFormula>Table2[column32]*Table2[column36]</calculatedColumnFormula>
    </tableColumn>
    <tableColumn id="53" name="column53" dataDxfId="5">
      <calculatedColumnFormula>Table2[column33]*Table2[column34]</calculatedColumnFormula>
    </tableColumn>
    <tableColumn id="54" name="column54" dataDxfId="4">
      <calculatedColumnFormula>Table2[column33]*Table2[column35]</calculatedColumnFormula>
    </tableColumn>
    <tableColumn id="55" name="column55" dataDxfId="3">
      <calculatedColumnFormula>Table2[column33]*Table2[column36]</calculatedColumnFormula>
    </tableColumn>
    <tableColumn id="56" name="column56" dataDxfId="2">
      <calculatedColumnFormula>Table2[column34]*Table2[column35]</calculatedColumnFormula>
    </tableColumn>
    <tableColumn id="57" name="column57" dataDxfId="1">
      <calculatedColumnFormula>Table2[column34]*Table2[column36]</calculatedColumnFormula>
    </tableColumn>
    <tableColumn id="58" name="column58" dataDxfId="0">
      <calculatedColumnFormula>Table2[column35]*Table2[column36]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70"/>
  <sheetViews>
    <sheetView tabSelected="1" topLeftCell="AE35" zoomScale="70" zoomScaleNormal="70" workbookViewId="0">
      <selection activeCell="AP68" sqref="AP68:AP70"/>
    </sheetView>
  </sheetViews>
  <sheetFormatPr defaultRowHeight="15" x14ac:dyDescent="0.25"/>
  <cols>
    <col min="1" max="1" width="1.5703125" customWidth="1"/>
    <col min="2" max="2" width="13.7109375" customWidth="1"/>
    <col min="3" max="10" width="10.85546875" customWidth="1"/>
    <col min="11" max="12" width="11.85546875" customWidth="1"/>
    <col min="13" max="13" width="15" customWidth="1"/>
    <col min="14" max="21" width="11.85546875" customWidth="1"/>
    <col min="22" max="22" width="14.28515625" customWidth="1"/>
    <col min="23" max="37" width="11.85546875" customWidth="1"/>
    <col min="38" max="38" width="1.42578125" customWidth="1"/>
    <col min="39" max="59" width="11.85546875" customWidth="1"/>
  </cols>
  <sheetData>
    <row r="2" spans="2:59" ht="15.75" x14ac:dyDescent="0.25">
      <c r="B2" s="34"/>
      <c r="C2" s="37" t="s">
        <v>10</v>
      </c>
      <c r="D2" s="38"/>
      <c r="E2" s="38"/>
      <c r="F2" s="38"/>
      <c r="G2" s="38"/>
      <c r="H2" s="38"/>
      <c r="I2" s="38"/>
      <c r="J2" s="38"/>
      <c r="K2" s="39"/>
      <c r="L2" s="1"/>
      <c r="M2" s="26" t="s">
        <v>15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  <c r="AM2" s="23" t="s">
        <v>97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</row>
    <row r="3" spans="2:59" ht="15" customHeight="1" x14ac:dyDescent="0.25">
      <c r="B3" s="35"/>
      <c r="C3" s="44" t="s">
        <v>98</v>
      </c>
      <c r="D3" s="34" t="s">
        <v>1</v>
      </c>
      <c r="E3" s="34" t="s">
        <v>2</v>
      </c>
      <c r="F3" s="34" t="s">
        <v>3</v>
      </c>
      <c r="G3" s="34" t="s">
        <v>9</v>
      </c>
      <c r="H3" s="34" t="s">
        <v>7</v>
      </c>
      <c r="I3" s="34" t="s">
        <v>6</v>
      </c>
      <c r="J3" s="40"/>
      <c r="K3" s="41"/>
      <c r="L3" s="1"/>
      <c r="M3" s="27" t="s">
        <v>11</v>
      </c>
      <c r="N3" s="28"/>
      <c r="O3" s="28"/>
      <c r="P3" s="28"/>
      <c r="Q3" s="28"/>
      <c r="R3" s="28"/>
      <c r="S3" s="28"/>
      <c r="T3" s="29"/>
      <c r="U3" s="1"/>
      <c r="V3" s="33" t="s">
        <v>12</v>
      </c>
      <c r="W3" s="33"/>
      <c r="X3" s="33"/>
      <c r="Y3" s="33"/>
      <c r="Z3" s="33"/>
      <c r="AA3" s="33"/>
      <c r="AB3" s="33"/>
      <c r="AC3" s="33"/>
      <c r="AD3" s="1"/>
      <c r="AE3" s="24" t="s">
        <v>13</v>
      </c>
      <c r="AF3" s="24"/>
      <c r="AG3" s="24"/>
      <c r="AH3" s="24"/>
      <c r="AI3" s="24"/>
      <c r="AJ3" s="24"/>
      <c r="AK3" s="24"/>
      <c r="AL3" s="1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2:59" ht="15.75" customHeight="1" x14ac:dyDescent="0.25">
      <c r="B4" s="36"/>
      <c r="C4" s="45"/>
      <c r="D4" s="35"/>
      <c r="E4" s="35"/>
      <c r="F4" s="35"/>
      <c r="G4" s="35"/>
      <c r="H4" s="35"/>
      <c r="I4" s="35"/>
      <c r="J4" s="42"/>
      <c r="K4" s="43"/>
      <c r="L4" s="1"/>
      <c r="M4" s="30"/>
      <c r="N4" s="31"/>
      <c r="O4" s="31"/>
      <c r="P4" s="31"/>
      <c r="Q4" s="31"/>
      <c r="R4" s="31"/>
      <c r="S4" s="31"/>
      <c r="T4" s="32"/>
      <c r="U4" s="1"/>
      <c r="V4" s="31"/>
      <c r="W4" s="31"/>
      <c r="X4" s="31"/>
      <c r="Y4" s="31"/>
      <c r="Z4" s="31"/>
      <c r="AA4" s="31"/>
      <c r="AB4" s="31"/>
      <c r="AC4" s="31"/>
      <c r="AD4" s="1"/>
      <c r="AE4" s="24"/>
      <c r="AF4" s="24"/>
      <c r="AG4" s="24"/>
      <c r="AH4" s="24"/>
      <c r="AI4" s="24"/>
      <c r="AJ4" s="24"/>
      <c r="AK4" s="24"/>
      <c r="AL4" s="1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</row>
    <row r="5" spans="2:59" ht="23.25" customHeight="1" x14ac:dyDescent="0.25">
      <c r="B5" s="3" t="s">
        <v>0</v>
      </c>
      <c r="C5" s="46"/>
      <c r="D5" s="36"/>
      <c r="E5" s="36"/>
      <c r="F5" s="36"/>
      <c r="G5" s="36"/>
      <c r="H5" s="36"/>
      <c r="I5" s="36"/>
      <c r="J5" s="5" t="s">
        <v>4</v>
      </c>
      <c r="K5" s="5" t="s">
        <v>5</v>
      </c>
      <c r="L5" s="1"/>
      <c r="M5" s="5" t="s">
        <v>0</v>
      </c>
      <c r="N5" s="5" t="s">
        <v>8</v>
      </c>
      <c r="O5" s="5" t="s">
        <v>1</v>
      </c>
      <c r="P5" s="5" t="s">
        <v>2</v>
      </c>
      <c r="Q5" s="5" t="s">
        <v>3</v>
      </c>
      <c r="R5" s="5" t="s">
        <v>9</v>
      </c>
      <c r="S5" s="5" t="s">
        <v>7</v>
      </c>
      <c r="T5" s="5" t="s">
        <v>6</v>
      </c>
      <c r="U5" s="1"/>
      <c r="V5" s="5" t="s">
        <v>0</v>
      </c>
      <c r="W5" s="5" t="s">
        <v>8</v>
      </c>
      <c r="X5" s="5" t="s">
        <v>1</v>
      </c>
      <c r="Y5" s="5" t="s">
        <v>2</v>
      </c>
      <c r="Z5" s="5" t="s">
        <v>3</v>
      </c>
      <c r="AA5" s="5" t="s">
        <v>9</v>
      </c>
      <c r="AB5" s="5" t="s">
        <v>7</v>
      </c>
      <c r="AC5" s="5" t="s">
        <v>6</v>
      </c>
      <c r="AD5" s="1"/>
      <c r="AE5" s="11" t="s">
        <v>8</v>
      </c>
      <c r="AF5" s="11" t="s">
        <v>1</v>
      </c>
      <c r="AG5" s="11" t="s">
        <v>2</v>
      </c>
      <c r="AH5" s="11" t="s">
        <v>3</v>
      </c>
      <c r="AI5" s="11" t="s">
        <v>9</v>
      </c>
      <c r="AJ5" s="11" t="s">
        <v>7</v>
      </c>
      <c r="AK5" s="11" t="s">
        <v>6</v>
      </c>
      <c r="AL5" s="1"/>
      <c r="AM5" s="7" t="s">
        <v>16</v>
      </c>
      <c r="AN5" s="7" t="s">
        <v>17</v>
      </c>
      <c r="AO5" s="7" t="s">
        <v>18</v>
      </c>
      <c r="AP5" s="7" t="s">
        <v>19</v>
      </c>
      <c r="AQ5" s="7" t="s">
        <v>20</v>
      </c>
      <c r="AR5" s="18" t="s">
        <v>83</v>
      </c>
      <c r="AS5" s="7" t="s">
        <v>21</v>
      </c>
      <c r="AT5" s="7" t="s">
        <v>22</v>
      </c>
      <c r="AU5" s="7" t="s">
        <v>23</v>
      </c>
      <c r="AV5" s="7" t="s">
        <v>24</v>
      </c>
      <c r="AW5" s="18" t="s">
        <v>84</v>
      </c>
      <c r="AX5" s="7" t="s">
        <v>25</v>
      </c>
      <c r="AY5" s="7" t="s">
        <v>26</v>
      </c>
      <c r="AZ5" s="7" t="s">
        <v>27</v>
      </c>
      <c r="BA5" s="18" t="s">
        <v>85</v>
      </c>
      <c r="BB5" s="7" t="s">
        <v>28</v>
      </c>
      <c r="BC5" s="7" t="s">
        <v>29</v>
      </c>
      <c r="BD5" s="18" t="s">
        <v>86</v>
      </c>
      <c r="BE5" s="7" t="s">
        <v>30</v>
      </c>
      <c r="BF5" s="18" t="s">
        <v>87</v>
      </c>
      <c r="BG5" s="18" t="s">
        <v>88</v>
      </c>
    </row>
    <row r="6" spans="2:59" x14ac:dyDescent="0.25">
      <c r="B6" s="10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 t="s">
        <v>36</v>
      </c>
      <c r="H6" s="2" t="s">
        <v>37</v>
      </c>
      <c r="I6" s="2" t="s">
        <v>38</v>
      </c>
      <c r="J6" s="2" t="s">
        <v>39</v>
      </c>
      <c r="K6" s="2" t="s">
        <v>40</v>
      </c>
      <c r="L6" s="1" t="s">
        <v>41</v>
      </c>
      <c r="M6" s="2" t="s">
        <v>42</v>
      </c>
      <c r="N6" s="2" t="s">
        <v>43</v>
      </c>
      <c r="O6" s="2" t="s">
        <v>44</v>
      </c>
      <c r="P6" s="2" t="s">
        <v>45</v>
      </c>
      <c r="Q6" s="2" t="s">
        <v>46</v>
      </c>
      <c r="R6" s="2" t="s">
        <v>47</v>
      </c>
      <c r="S6" s="2" t="s">
        <v>48</v>
      </c>
      <c r="T6" s="2" t="s">
        <v>49</v>
      </c>
      <c r="U6" s="1" t="s">
        <v>50</v>
      </c>
      <c r="V6" s="2" t="s">
        <v>51</v>
      </c>
      <c r="W6" s="2" t="s">
        <v>52</v>
      </c>
      <c r="X6" s="2" t="s">
        <v>53</v>
      </c>
      <c r="Y6" s="2" t="s">
        <v>54</v>
      </c>
      <c r="Z6" s="2" t="s">
        <v>55</v>
      </c>
      <c r="AA6" s="2" t="s">
        <v>56</v>
      </c>
      <c r="AB6" s="2" t="s">
        <v>57</v>
      </c>
      <c r="AC6" s="2" t="s">
        <v>58</v>
      </c>
      <c r="AD6" s="1" t="s">
        <v>59</v>
      </c>
      <c r="AE6" s="8" t="s">
        <v>60</v>
      </c>
      <c r="AF6" s="8" t="s">
        <v>61</v>
      </c>
      <c r="AG6" s="8" t="s">
        <v>62</v>
      </c>
      <c r="AH6" s="8" t="s">
        <v>63</v>
      </c>
      <c r="AI6" s="8" t="s">
        <v>64</v>
      </c>
      <c r="AJ6" s="8" t="s">
        <v>65</v>
      </c>
      <c r="AK6" s="8" t="s">
        <v>66</v>
      </c>
      <c r="AL6" s="1" t="s">
        <v>67</v>
      </c>
      <c r="AM6" s="9" t="s">
        <v>68</v>
      </c>
      <c r="AN6" s="9" t="s">
        <v>69</v>
      </c>
      <c r="AO6" s="9" t="s">
        <v>70</v>
      </c>
      <c r="AP6" s="9" t="s">
        <v>71</v>
      </c>
      <c r="AQ6" s="9" t="s">
        <v>72</v>
      </c>
      <c r="AR6" s="9" t="s">
        <v>73</v>
      </c>
      <c r="AS6" s="9" t="s">
        <v>74</v>
      </c>
      <c r="AT6" s="9" t="s">
        <v>75</v>
      </c>
      <c r="AU6" s="9" t="s">
        <v>76</v>
      </c>
      <c r="AV6" s="9" t="s">
        <v>77</v>
      </c>
      <c r="AW6" s="9" t="s">
        <v>78</v>
      </c>
      <c r="AX6" s="9" t="s">
        <v>79</v>
      </c>
      <c r="AY6" s="9" t="s">
        <v>80</v>
      </c>
      <c r="AZ6" s="9" t="s">
        <v>81</v>
      </c>
      <c r="BA6" s="9" t="s">
        <v>82</v>
      </c>
      <c r="BB6" s="9" t="s">
        <v>89</v>
      </c>
      <c r="BC6" s="9" t="s">
        <v>90</v>
      </c>
      <c r="BD6" s="9" t="s">
        <v>91</v>
      </c>
      <c r="BE6" s="9" t="s">
        <v>92</v>
      </c>
      <c r="BF6" s="9" t="s">
        <v>93</v>
      </c>
      <c r="BG6" s="9" t="s">
        <v>94</v>
      </c>
    </row>
    <row r="7" spans="2:59" x14ac:dyDescent="0.25">
      <c r="B7" t="s">
        <v>99</v>
      </c>
      <c r="C7" s="12">
        <v>1</v>
      </c>
      <c r="D7" s="12">
        <v>6</v>
      </c>
      <c r="E7" s="12"/>
      <c r="F7" s="12"/>
      <c r="G7" s="12">
        <v>1</v>
      </c>
      <c r="H7" s="12">
        <v>3</v>
      </c>
      <c r="I7" s="12">
        <v>5</v>
      </c>
      <c r="J7" s="4">
        <v>16</v>
      </c>
      <c r="K7" s="2">
        <f>LOG((4/J7),10)</f>
        <v>-0.60205999132796229</v>
      </c>
      <c r="L7" s="1"/>
      <c r="M7" t="s">
        <v>99</v>
      </c>
      <c r="N7" s="2">
        <f>1+LOG(C7,10)</f>
        <v>1</v>
      </c>
      <c r="O7" s="2">
        <f>1+LOG(D7,10)</f>
        <v>1.7781512503836434</v>
      </c>
      <c r="P7" s="2"/>
      <c r="Q7" s="2"/>
      <c r="R7" s="2">
        <f>1+LOG(G7,10)</f>
        <v>1</v>
      </c>
      <c r="S7" s="2">
        <f t="shared" ref="S7:T7" si="0">1+LOG(H7,10)</f>
        <v>1.4771212547196624</v>
      </c>
      <c r="T7" s="2">
        <f t="shared" si="0"/>
        <v>1.6989700043360187</v>
      </c>
      <c r="U7" s="1"/>
      <c r="V7" t="s">
        <v>99</v>
      </c>
      <c r="W7" s="2">
        <f>N7*K7</f>
        <v>-0.60205999132796229</v>
      </c>
      <c r="X7" s="2">
        <f>O7*K7</f>
        <v>-1.0705537263857816</v>
      </c>
      <c r="Y7" s="2">
        <f>P7*K7</f>
        <v>0</v>
      </c>
      <c r="Z7" s="2">
        <f>Q7*K7</f>
        <v>0</v>
      </c>
      <c r="AA7" s="2">
        <f>R7*K7</f>
        <v>-0.60205999132796229</v>
      </c>
      <c r="AB7" s="2">
        <f>S7*K7</f>
        <v>-0.88931560980686875</v>
      </c>
      <c r="AC7" s="2">
        <f>T7*K7</f>
        <v>-1.0228818660770116</v>
      </c>
      <c r="AD7" s="1"/>
      <c r="AE7" s="2">
        <f t="shared" ref="AE7:AK7" si="1">POWER(W7,2)</f>
        <v>0.36247623315782601</v>
      </c>
      <c r="AF7" s="2">
        <f t="shared" si="1"/>
        <v>1.146085281078483</v>
      </c>
      <c r="AG7" s="2">
        <f t="shared" si="1"/>
        <v>0</v>
      </c>
      <c r="AH7" s="2">
        <f t="shared" si="1"/>
        <v>0</v>
      </c>
      <c r="AI7" s="2">
        <f t="shared" si="1"/>
        <v>0.36247623315782601</v>
      </c>
      <c r="AJ7" s="2">
        <f t="shared" si="1"/>
        <v>0.79088225384616284</v>
      </c>
      <c r="AK7" s="2">
        <f t="shared" si="1"/>
        <v>1.0462873119491896</v>
      </c>
      <c r="AL7" s="1"/>
      <c r="AM7" s="8">
        <f>Table2[column30]*Table2[column31]</f>
        <v>0.41542867556295676</v>
      </c>
      <c r="AN7">
        <f>Table2[column30]*Table2[column32]</f>
        <v>0</v>
      </c>
      <c r="AO7">
        <f>Table2[column30]*Table2[column33]</f>
        <v>0</v>
      </c>
      <c r="AP7">
        <f>Table2[column30]*Table2[column34]</f>
        <v>0.13138901960428664</v>
      </c>
      <c r="AQ7">
        <f>Table2[column30]*Table2[column35]</f>
        <v>0.28667602024552868</v>
      </c>
      <c r="AR7">
        <f>Table2[column30]*Table2[column36]</f>
        <v>0.37925428363616948</v>
      </c>
      <c r="AS7">
        <f>Table2[column31]*Table2[column32]</f>
        <v>0</v>
      </c>
      <c r="AT7">
        <f>Table2[column31]*Table2[column33]</f>
        <v>0</v>
      </c>
      <c r="AU7">
        <f>Table2[column31]*Table2[column34]</f>
        <v>0.41542867556295676</v>
      </c>
      <c r="AV7">
        <f>Table2[column31]*Table2[column35]</f>
        <v>0.90641851019926367</v>
      </c>
      <c r="AW7">
        <f>Table2[column31]*Table2[column36]</f>
        <v>1.1991344880041372</v>
      </c>
      <c r="AX7">
        <f>Table2[column32]*Table2[column33]</f>
        <v>0</v>
      </c>
      <c r="AY7">
        <f>Table2[column32]*Table2[column34]</f>
        <v>0</v>
      </c>
      <c r="AZ7">
        <f>Table2[column32]*Table2[column35]</f>
        <v>0</v>
      </c>
      <c r="BA7">
        <f>Table2[column32]*Table2[column36]</f>
        <v>0</v>
      </c>
      <c r="BB7">
        <f>Table2[column33]*Table2[column34]</f>
        <v>0</v>
      </c>
      <c r="BC7">
        <f>Table2[column33]*Table2[column35]</f>
        <v>0</v>
      </c>
      <c r="BD7">
        <f>Table2[column33]*Table2[column36]</f>
        <v>0</v>
      </c>
      <c r="BE7">
        <f>Table2[column34]*Table2[column35]</f>
        <v>0.28667602024552868</v>
      </c>
      <c r="BF7">
        <f>Table2[column34]*Table2[column36]</f>
        <v>0.37925428363616948</v>
      </c>
      <c r="BG7">
        <f>Table2[column35]*Table2[column36]</f>
        <v>0.8274900674450183</v>
      </c>
    </row>
    <row r="8" spans="2:59" x14ac:dyDescent="0.25">
      <c r="B8" t="s">
        <v>100</v>
      </c>
      <c r="C8" s="12"/>
      <c r="D8" s="12">
        <v>1</v>
      </c>
      <c r="E8" s="12"/>
      <c r="F8" s="12"/>
      <c r="G8" s="12"/>
      <c r="H8" s="12"/>
      <c r="I8" s="12"/>
      <c r="J8" s="2">
        <v>1</v>
      </c>
      <c r="K8" s="2">
        <f t="shared" ref="K8:K46" si="2">LOG((4/J8),10)</f>
        <v>0.60205999132796229</v>
      </c>
      <c r="L8" s="1"/>
      <c r="M8" t="s">
        <v>100</v>
      </c>
      <c r="N8" s="2"/>
      <c r="O8" s="2">
        <f t="shared" ref="O8:O19" si="3">1+LOG(D8,10)</f>
        <v>1</v>
      </c>
      <c r="P8" s="2"/>
      <c r="Q8" s="2"/>
      <c r="R8" s="2"/>
      <c r="S8" s="2"/>
      <c r="T8" s="2"/>
      <c r="U8" s="1"/>
      <c r="V8" t="s">
        <v>100</v>
      </c>
      <c r="W8" s="2">
        <f t="shared" ref="W8:W46" si="4">N8*K8</f>
        <v>0</v>
      </c>
      <c r="X8" s="2">
        <f t="shared" ref="X8:X13" si="5">O8*K8</f>
        <v>0.60205999132796229</v>
      </c>
      <c r="Y8" s="2">
        <f>P8*K8</f>
        <v>0</v>
      </c>
      <c r="Z8" s="2">
        <f>Q8*K8</f>
        <v>0</v>
      </c>
      <c r="AA8" s="2">
        <f t="shared" ref="AA8:AA16" si="6">R8*K8</f>
        <v>0</v>
      </c>
      <c r="AB8" s="2">
        <f>S8*K8</f>
        <v>0</v>
      </c>
      <c r="AC8" s="2">
        <f>T8*K8</f>
        <v>0</v>
      </c>
      <c r="AD8" s="1"/>
      <c r="AE8" s="2">
        <f t="shared" ref="AE8:AE46" si="7">POWER(W8,2)</f>
        <v>0</v>
      </c>
      <c r="AF8" s="2">
        <f>POWER(X8,2)</f>
        <v>0.36247623315782601</v>
      </c>
      <c r="AG8" s="2">
        <f t="shared" ref="AG8:AG46" si="8">POWER(Y8,2)</f>
        <v>0</v>
      </c>
      <c r="AH8" s="2">
        <f t="shared" ref="AH8:AH46" si="9">POWER(Z8,2)</f>
        <v>0</v>
      </c>
      <c r="AI8" s="2">
        <f t="shared" ref="AI8:AK46" si="10">POWER(AA8,2)</f>
        <v>0</v>
      </c>
      <c r="AJ8" s="2">
        <f t="shared" si="10"/>
        <v>0</v>
      </c>
      <c r="AK8" s="2">
        <f t="shared" si="10"/>
        <v>0</v>
      </c>
      <c r="AL8" s="1"/>
      <c r="AM8">
        <f>Table2[column30]*Table2[column31]</f>
        <v>0</v>
      </c>
      <c r="AN8">
        <f>Table2[column30]*Table2[column32]</f>
        <v>0</v>
      </c>
      <c r="AO8">
        <f>Table2[column30]*Table2[column33]</f>
        <v>0</v>
      </c>
      <c r="AP8">
        <f>Table2[column30]*Table2[column34]</f>
        <v>0</v>
      </c>
      <c r="AQ8">
        <f>Table2[column30]*Table2[column35]</f>
        <v>0</v>
      </c>
      <c r="AR8">
        <f>Table2[column30]*Table2[column36]</f>
        <v>0</v>
      </c>
      <c r="AS8">
        <f>Table2[column31]*Table2[column32]</f>
        <v>0</v>
      </c>
      <c r="AT8">
        <f>Table2[column31]*Table2[column33]</f>
        <v>0</v>
      </c>
      <c r="AU8">
        <f>Table2[column31]*Table2[column34]</f>
        <v>0</v>
      </c>
      <c r="AV8">
        <f>Table2[column31]*Table2[column35]</f>
        <v>0</v>
      </c>
      <c r="AW8">
        <f>Table2[column31]*Table2[column36]</f>
        <v>0</v>
      </c>
      <c r="AX8">
        <f>Table2[column32]*Table2[column33]</f>
        <v>0</v>
      </c>
      <c r="AY8">
        <f>Table2[column32]*Table2[column34]</f>
        <v>0</v>
      </c>
      <c r="AZ8">
        <f>Table2[column32]*Table2[column35]</f>
        <v>0</v>
      </c>
      <c r="BA8">
        <f>Table2[column32]*Table2[column36]</f>
        <v>0</v>
      </c>
      <c r="BB8">
        <f>Table2[column33]*Table2[column34]</f>
        <v>0</v>
      </c>
      <c r="BC8">
        <f>Table2[column33]*Table2[column35]</f>
        <v>0</v>
      </c>
      <c r="BD8">
        <f>Table2[column33]*Table2[column36]</f>
        <v>0</v>
      </c>
      <c r="BE8">
        <f>Table2[column34]*Table2[column35]</f>
        <v>0</v>
      </c>
      <c r="BF8">
        <f>Table2[column34]*Table2[column36]</f>
        <v>0</v>
      </c>
      <c r="BG8">
        <f>Table2[column35]*Table2[column36]</f>
        <v>0</v>
      </c>
    </row>
    <row r="9" spans="2:59" x14ac:dyDescent="0.25">
      <c r="B9" t="s">
        <v>101</v>
      </c>
      <c r="C9" s="12"/>
      <c r="D9" s="12">
        <v>1</v>
      </c>
      <c r="E9" s="12"/>
      <c r="F9" s="12"/>
      <c r="G9" s="12"/>
      <c r="H9" s="12"/>
      <c r="I9" s="12"/>
      <c r="J9" s="2">
        <v>1</v>
      </c>
      <c r="K9" s="2">
        <f t="shared" si="2"/>
        <v>0.60205999132796229</v>
      </c>
      <c r="L9" s="1"/>
      <c r="M9" t="s">
        <v>101</v>
      </c>
      <c r="N9" s="2"/>
      <c r="O9" s="2">
        <f t="shared" si="3"/>
        <v>1</v>
      </c>
      <c r="P9" s="2"/>
      <c r="Q9" s="2"/>
      <c r="R9" s="2"/>
      <c r="S9" s="2"/>
      <c r="T9" s="2"/>
      <c r="U9" s="1"/>
      <c r="V9" t="s">
        <v>101</v>
      </c>
      <c r="W9" s="2">
        <f t="shared" si="4"/>
        <v>0</v>
      </c>
      <c r="X9" s="2">
        <f t="shared" si="5"/>
        <v>0.60205999132796229</v>
      </c>
      <c r="Y9" s="2">
        <f>P9*K9</f>
        <v>0</v>
      </c>
      <c r="Z9" s="2">
        <f>Q9*K9</f>
        <v>0</v>
      </c>
      <c r="AA9" s="2">
        <f t="shared" si="6"/>
        <v>0</v>
      </c>
      <c r="AB9" s="2">
        <f t="shared" ref="AB9:AB46" si="11">S9*K9</f>
        <v>0</v>
      </c>
      <c r="AC9" s="2">
        <f>T9*K9</f>
        <v>0</v>
      </c>
      <c r="AD9" s="1"/>
      <c r="AE9" s="2">
        <f t="shared" si="7"/>
        <v>0</v>
      </c>
      <c r="AF9" s="2">
        <f t="shared" ref="AF9:AF46" si="12">POWER(X9,2)</f>
        <v>0.36247623315782601</v>
      </c>
      <c r="AG9" s="2">
        <f t="shared" si="8"/>
        <v>0</v>
      </c>
      <c r="AH9" s="2">
        <f t="shared" si="9"/>
        <v>0</v>
      </c>
      <c r="AI9" s="2">
        <f t="shared" si="10"/>
        <v>0</v>
      </c>
      <c r="AJ9" s="2">
        <f t="shared" si="10"/>
        <v>0</v>
      </c>
      <c r="AK9" s="2">
        <f t="shared" si="10"/>
        <v>0</v>
      </c>
      <c r="AL9" s="1"/>
      <c r="AM9">
        <f>Table2[column30]*Table2[column31]</f>
        <v>0</v>
      </c>
      <c r="AN9">
        <f>Table2[column30]*Table2[column32]</f>
        <v>0</v>
      </c>
      <c r="AO9">
        <f>Table2[column30]*Table2[column33]</f>
        <v>0</v>
      </c>
      <c r="AP9">
        <f>Table2[column30]*Table2[column34]</f>
        <v>0</v>
      </c>
      <c r="AQ9">
        <f>Table2[column30]*Table2[column35]</f>
        <v>0</v>
      </c>
      <c r="AR9">
        <f>Table2[column30]*Table2[column36]</f>
        <v>0</v>
      </c>
      <c r="AS9">
        <f>Table2[column31]*Table2[column32]</f>
        <v>0</v>
      </c>
      <c r="AT9">
        <f>Table2[column31]*Table2[column33]</f>
        <v>0</v>
      </c>
      <c r="AU9">
        <f>Table2[column31]*Table2[column34]</f>
        <v>0</v>
      </c>
      <c r="AV9">
        <f>Table2[column31]*Table2[column35]</f>
        <v>0</v>
      </c>
      <c r="AW9">
        <f>Table2[column31]*Table2[column36]</f>
        <v>0</v>
      </c>
      <c r="AX9">
        <f>Table2[column32]*Table2[column33]</f>
        <v>0</v>
      </c>
      <c r="AY9">
        <f>Table2[column32]*Table2[column34]</f>
        <v>0</v>
      </c>
      <c r="AZ9">
        <f>Table2[column32]*Table2[column35]</f>
        <v>0</v>
      </c>
      <c r="BA9">
        <f>Table2[column32]*Table2[column36]</f>
        <v>0</v>
      </c>
      <c r="BB9">
        <f>Table2[column33]*Table2[column34]</f>
        <v>0</v>
      </c>
      <c r="BC9">
        <f>Table2[column33]*Table2[column35]</f>
        <v>0</v>
      </c>
      <c r="BD9">
        <f>Table2[column33]*Table2[column36]</f>
        <v>0</v>
      </c>
      <c r="BE9">
        <f>Table2[column34]*Table2[column35]</f>
        <v>0</v>
      </c>
      <c r="BF9">
        <f>Table2[column34]*Table2[column36]</f>
        <v>0</v>
      </c>
      <c r="BG9">
        <f>Table2[column35]*Table2[column36]</f>
        <v>0</v>
      </c>
    </row>
    <row r="10" spans="2:59" x14ac:dyDescent="0.25">
      <c r="B10" t="s">
        <v>102</v>
      </c>
      <c r="C10" s="12"/>
      <c r="D10" s="12">
        <v>1</v>
      </c>
      <c r="E10" s="12"/>
      <c r="F10" s="12"/>
      <c r="G10" s="12"/>
      <c r="H10" s="12"/>
      <c r="I10" s="12"/>
      <c r="J10" s="2">
        <v>1</v>
      </c>
      <c r="K10" s="2">
        <f t="shared" si="2"/>
        <v>0.60205999132796229</v>
      </c>
      <c r="L10" s="1"/>
      <c r="M10" t="s">
        <v>102</v>
      </c>
      <c r="N10" s="2"/>
      <c r="O10" s="2">
        <f t="shared" si="3"/>
        <v>1</v>
      </c>
      <c r="P10" s="2"/>
      <c r="Q10" s="2"/>
      <c r="R10" s="2"/>
      <c r="S10" s="2"/>
      <c r="T10" s="2"/>
      <c r="U10" s="1"/>
      <c r="V10" t="s">
        <v>102</v>
      </c>
      <c r="W10" s="2">
        <f t="shared" si="4"/>
        <v>0</v>
      </c>
      <c r="X10" s="2">
        <f t="shared" si="5"/>
        <v>0.60205999132796229</v>
      </c>
      <c r="Y10" s="2">
        <f>P10*K10</f>
        <v>0</v>
      </c>
      <c r="Z10" s="2">
        <f t="shared" ref="Z10:Z46" si="13">Q10*K10</f>
        <v>0</v>
      </c>
      <c r="AA10" s="2">
        <f t="shared" si="6"/>
        <v>0</v>
      </c>
      <c r="AB10" s="2">
        <f t="shared" si="11"/>
        <v>0</v>
      </c>
      <c r="AC10" s="2">
        <f t="shared" ref="AC10:AC46" si="14">T10*K10</f>
        <v>0</v>
      </c>
      <c r="AD10" s="1"/>
      <c r="AE10" s="2">
        <f t="shared" si="7"/>
        <v>0</v>
      </c>
      <c r="AF10" s="2">
        <f t="shared" si="12"/>
        <v>0.36247623315782601</v>
      </c>
      <c r="AG10" s="2">
        <f t="shared" si="8"/>
        <v>0</v>
      </c>
      <c r="AH10" s="2">
        <f t="shared" si="9"/>
        <v>0</v>
      </c>
      <c r="AI10" s="2">
        <f t="shared" si="10"/>
        <v>0</v>
      </c>
      <c r="AJ10" s="2">
        <f t="shared" si="10"/>
        <v>0</v>
      </c>
      <c r="AK10" s="2">
        <f t="shared" si="10"/>
        <v>0</v>
      </c>
      <c r="AL10" s="1"/>
      <c r="AM10">
        <f>Table2[column30]*Table2[column31]</f>
        <v>0</v>
      </c>
      <c r="AN10">
        <f>Table2[column30]*Table2[column32]</f>
        <v>0</v>
      </c>
      <c r="AO10">
        <f>Table2[column30]*Table2[column33]</f>
        <v>0</v>
      </c>
      <c r="AP10">
        <f>Table2[column30]*Table2[column34]</f>
        <v>0</v>
      </c>
      <c r="AQ10">
        <f>Table2[column30]*Table2[column35]</f>
        <v>0</v>
      </c>
      <c r="AR10">
        <f>Table2[column30]*Table2[column36]</f>
        <v>0</v>
      </c>
      <c r="AS10">
        <f>Table2[column31]*Table2[column32]</f>
        <v>0</v>
      </c>
      <c r="AT10">
        <f>Table2[column31]*Table2[column33]</f>
        <v>0</v>
      </c>
      <c r="AU10">
        <f>Table2[column31]*Table2[column34]</f>
        <v>0</v>
      </c>
      <c r="AV10">
        <f>Table2[column31]*Table2[column35]</f>
        <v>0</v>
      </c>
      <c r="AW10">
        <f>Table2[column31]*Table2[column36]</f>
        <v>0</v>
      </c>
      <c r="AX10">
        <f>Table2[column32]*Table2[column33]</f>
        <v>0</v>
      </c>
      <c r="AY10">
        <f>Table2[column32]*Table2[column34]</f>
        <v>0</v>
      </c>
      <c r="AZ10">
        <f>Table2[column32]*Table2[column35]</f>
        <v>0</v>
      </c>
      <c r="BA10">
        <f>Table2[column32]*Table2[column36]</f>
        <v>0</v>
      </c>
      <c r="BB10">
        <f>Table2[column33]*Table2[column34]</f>
        <v>0</v>
      </c>
      <c r="BC10">
        <f>Table2[column33]*Table2[column35]</f>
        <v>0</v>
      </c>
      <c r="BD10">
        <f>Table2[column33]*Table2[column36]</f>
        <v>0</v>
      </c>
      <c r="BE10">
        <f>Table2[column34]*Table2[column35]</f>
        <v>0</v>
      </c>
      <c r="BF10">
        <f>Table2[column34]*Table2[column36]</f>
        <v>0</v>
      </c>
      <c r="BG10">
        <f>Table2[column35]*Table2[column36]</f>
        <v>0</v>
      </c>
    </row>
    <row r="11" spans="2:59" x14ac:dyDescent="0.25">
      <c r="B11" t="s">
        <v>103</v>
      </c>
      <c r="C11" s="12"/>
      <c r="D11" s="12">
        <v>1</v>
      </c>
      <c r="E11" s="12"/>
      <c r="F11" s="12"/>
      <c r="G11" s="12"/>
      <c r="H11" s="12"/>
      <c r="I11" s="12"/>
      <c r="J11" s="2">
        <v>1</v>
      </c>
      <c r="K11" s="2">
        <f t="shared" si="2"/>
        <v>0.60205999132796229</v>
      </c>
      <c r="L11" s="1"/>
      <c r="M11" t="s">
        <v>103</v>
      </c>
      <c r="N11" s="2"/>
      <c r="O11" s="2">
        <f t="shared" si="3"/>
        <v>1</v>
      </c>
      <c r="P11" s="2"/>
      <c r="Q11" s="2"/>
      <c r="R11" s="2"/>
      <c r="S11" s="2"/>
      <c r="T11" s="2"/>
      <c r="U11" s="1"/>
      <c r="V11" t="s">
        <v>103</v>
      </c>
      <c r="W11" s="2">
        <f t="shared" si="4"/>
        <v>0</v>
      </c>
      <c r="X11" s="2">
        <f t="shared" si="5"/>
        <v>0.60205999132796229</v>
      </c>
      <c r="Y11" s="2">
        <f t="shared" ref="Y11:Y46" si="15">P11*K11</f>
        <v>0</v>
      </c>
      <c r="Z11" s="2">
        <f t="shared" si="13"/>
        <v>0</v>
      </c>
      <c r="AA11" s="2">
        <f t="shared" si="6"/>
        <v>0</v>
      </c>
      <c r="AB11" s="2">
        <f t="shared" si="11"/>
        <v>0</v>
      </c>
      <c r="AC11" s="2">
        <f t="shared" si="14"/>
        <v>0</v>
      </c>
      <c r="AD11" s="1"/>
      <c r="AE11" s="2">
        <f t="shared" si="7"/>
        <v>0</v>
      </c>
      <c r="AF11" s="2">
        <f t="shared" si="12"/>
        <v>0.36247623315782601</v>
      </c>
      <c r="AG11" s="2">
        <f t="shared" si="8"/>
        <v>0</v>
      </c>
      <c r="AH11" s="2">
        <f t="shared" si="9"/>
        <v>0</v>
      </c>
      <c r="AI11" s="2">
        <f t="shared" si="10"/>
        <v>0</v>
      </c>
      <c r="AJ11" s="2">
        <f t="shared" si="10"/>
        <v>0</v>
      </c>
      <c r="AK11" s="2">
        <f t="shared" si="10"/>
        <v>0</v>
      </c>
      <c r="AL11" s="1"/>
      <c r="AM11">
        <f>Table2[column30]*Table2[column31]</f>
        <v>0</v>
      </c>
      <c r="AN11">
        <f>Table2[column30]*Table2[column32]</f>
        <v>0</v>
      </c>
      <c r="AO11">
        <f>Table2[column30]*Table2[column33]</f>
        <v>0</v>
      </c>
      <c r="AP11">
        <f>Table2[column30]*Table2[column34]</f>
        <v>0</v>
      </c>
      <c r="AQ11">
        <f>Table2[column30]*Table2[column35]</f>
        <v>0</v>
      </c>
      <c r="AR11">
        <f>Table2[column30]*Table2[column36]</f>
        <v>0</v>
      </c>
      <c r="AS11">
        <f>Table2[column31]*Table2[column32]</f>
        <v>0</v>
      </c>
      <c r="AT11">
        <f>Table2[column31]*Table2[column33]</f>
        <v>0</v>
      </c>
      <c r="AU11">
        <f>Table2[column31]*Table2[column34]</f>
        <v>0</v>
      </c>
      <c r="AV11">
        <f>Table2[column31]*Table2[column35]</f>
        <v>0</v>
      </c>
      <c r="AW11">
        <f>Table2[column31]*Table2[column36]</f>
        <v>0</v>
      </c>
      <c r="AX11">
        <f>Table2[column32]*Table2[column33]</f>
        <v>0</v>
      </c>
      <c r="AY11">
        <f>Table2[column32]*Table2[column34]</f>
        <v>0</v>
      </c>
      <c r="AZ11">
        <f>Table2[column32]*Table2[column35]</f>
        <v>0</v>
      </c>
      <c r="BA11">
        <f>Table2[column32]*Table2[column36]</f>
        <v>0</v>
      </c>
      <c r="BB11">
        <f>Table2[column33]*Table2[column34]</f>
        <v>0</v>
      </c>
      <c r="BC11">
        <f>Table2[column33]*Table2[column35]</f>
        <v>0</v>
      </c>
      <c r="BD11">
        <f>Table2[column33]*Table2[column36]</f>
        <v>0</v>
      </c>
      <c r="BE11">
        <f>Table2[column34]*Table2[column35]</f>
        <v>0</v>
      </c>
      <c r="BF11">
        <f>Table2[column34]*Table2[column36]</f>
        <v>0</v>
      </c>
      <c r="BG11">
        <f>Table2[column35]*Table2[column36]</f>
        <v>0</v>
      </c>
    </row>
    <row r="12" spans="2:59" x14ac:dyDescent="0.25">
      <c r="B12" t="s">
        <v>104</v>
      </c>
      <c r="C12" s="12"/>
      <c r="D12" s="12">
        <v>1</v>
      </c>
      <c r="E12" s="12"/>
      <c r="F12" s="12"/>
      <c r="G12" s="12"/>
      <c r="H12" s="12"/>
      <c r="I12" s="12">
        <v>1</v>
      </c>
      <c r="J12" s="2">
        <v>2</v>
      </c>
      <c r="K12" s="2">
        <f t="shared" si="2"/>
        <v>0.30102999566398114</v>
      </c>
      <c r="L12" s="1"/>
      <c r="M12" t="s">
        <v>104</v>
      </c>
      <c r="N12" s="2"/>
      <c r="O12" s="2">
        <f t="shared" si="3"/>
        <v>1</v>
      </c>
      <c r="P12" s="2"/>
      <c r="Q12" s="2"/>
      <c r="R12" s="2"/>
      <c r="S12" s="2"/>
      <c r="T12" s="2"/>
      <c r="U12" s="1"/>
      <c r="V12" t="s">
        <v>104</v>
      </c>
      <c r="W12" s="2">
        <f t="shared" si="4"/>
        <v>0</v>
      </c>
      <c r="X12" s="2">
        <f t="shared" si="5"/>
        <v>0.30102999566398114</v>
      </c>
      <c r="Y12" s="2">
        <f t="shared" si="15"/>
        <v>0</v>
      </c>
      <c r="Z12" s="2">
        <f t="shared" si="13"/>
        <v>0</v>
      </c>
      <c r="AA12" s="2">
        <f t="shared" si="6"/>
        <v>0</v>
      </c>
      <c r="AB12" s="2">
        <f t="shared" si="11"/>
        <v>0</v>
      </c>
      <c r="AC12" s="2">
        <f t="shared" si="14"/>
        <v>0</v>
      </c>
      <c r="AD12" s="1"/>
      <c r="AE12" s="2">
        <f t="shared" si="7"/>
        <v>0</v>
      </c>
      <c r="AF12" s="2">
        <f t="shared" si="12"/>
        <v>9.0619058289456503E-2</v>
      </c>
      <c r="AG12" s="2">
        <f t="shared" si="8"/>
        <v>0</v>
      </c>
      <c r="AH12" s="2">
        <f t="shared" si="9"/>
        <v>0</v>
      </c>
      <c r="AI12" s="2">
        <f t="shared" si="10"/>
        <v>0</v>
      </c>
      <c r="AJ12" s="2">
        <f t="shared" si="10"/>
        <v>0</v>
      </c>
      <c r="AK12" s="2">
        <f t="shared" si="10"/>
        <v>0</v>
      </c>
      <c r="AL12" s="1"/>
      <c r="AM12">
        <f>Table2[column30]*Table2[column31]</f>
        <v>0</v>
      </c>
      <c r="AN12">
        <f>Table2[column30]*Table2[column32]</f>
        <v>0</v>
      </c>
      <c r="AO12">
        <f>Table2[column30]*Table2[column33]</f>
        <v>0</v>
      </c>
      <c r="AP12">
        <f>Table2[column30]*Table2[column34]</f>
        <v>0</v>
      </c>
      <c r="AQ12">
        <f>Table2[column30]*Table2[column35]</f>
        <v>0</v>
      </c>
      <c r="AR12">
        <f>Table2[column30]*Table2[column36]</f>
        <v>0</v>
      </c>
      <c r="AS12">
        <f>Table2[column31]*Table2[column32]</f>
        <v>0</v>
      </c>
      <c r="AT12">
        <f>Table2[column31]*Table2[column33]</f>
        <v>0</v>
      </c>
      <c r="AU12">
        <f>Table2[column31]*Table2[column34]</f>
        <v>0</v>
      </c>
      <c r="AV12">
        <f>Table2[column31]*Table2[column35]</f>
        <v>0</v>
      </c>
      <c r="AW12">
        <f>Table2[column31]*Table2[column36]</f>
        <v>0</v>
      </c>
      <c r="AX12">
        <f>Table2[column32]*Table2[column33]</f>
        <v>0</v>
      </c>
      <c r="AY12">
        <f>Table2[column32]*Table2[column34]</f>
        <v>0</v>
      </c>
      <c r="AZ12">
        <f>Table2[column32]*Table2[column35]</f>
        <v>0</v>
      </c>
      <c r="BA12">
        <f>Table2[column32]*Table2[column36]</f>
        <v>0</v>
      </c>
      <c r="BB12">
        <f>Table2[column33]*Table2[column34]</f>
        <v>0</v>
      </c>
      <c r="BC12">
        <f>Table2[column33]*Table2[column35]</f>
        <v>0</v>
      </c>
      <c r="BD12">
        <f>Table2[column33]*Table2[column36]</f>
        <v>0</v>
      </c>
      <c r="BE12">
        <f>Table2[column34]*Table2[column35]</f>
        <v>0</v>
      </c>
      <c r="BF12">
        <f>Table2[column34]*Table2[column36]</f>
        <v>0</v>
      </c>
      <c r="BG12">
        <f>Table2[column35]*Table2[column36]</f>
        <v>0</v>
      </c>
    </row>
    <row r="13" spans="2:59" x14ac:dyDescent="0.25">
      <c r="B13" t="s">
        <v>105</v>
      </c>
      <c r="C13" s="12"/>
      <c r="D13" s="12">
        <v>2</v>
      </c>
      <c r="E13" s="12"/>
      <c r="F13" s="12"/>
      <c r="G13" s="12"/>
      <c r="H13" s="12"/>
      <c r="I13" s="12"/>
      <c r="J13" s="2">
        <v>2</v>
      </c>
      <c r="K13" s="2">
        <f t="shared" si="2"/>
        <v>0.30102999566398114</v>
      </c>
      <c r="L13" s="1"/>
      <c r="M13" t="s">
        <v>105</v>
      </c>
      <c r="N13" s="2"/>
      <c r="O13" s="2">
        <f t="shared" si="3"/>
        <v>1.3010299956639813</v>
      </c>
      <c r="P13" s="2"/>
      <c r="Q13" s="2"/>
      <c r="R13" s="2"/>
      <c r="S13" s="2"/>
      <c r="T13" s="2"/>
      <c r="U13" s="1"/>
      <c r="V13" t="s">
        <v>105</v>
      </c>
      <c r="W13" s="2">
        <f t="shared" si="4"/>
        <v>0</v>
      </c>
      <c r="X13" s="2">
        <f t="shared" si="5"/>
        <v>0.39164905395343769</v>
      </c>
      <c r="Y13" s="2">
        <f t="shared" si="15"/>
        <v>0</v>
      </c>
      <c r="Z13" s="2">
        <f t="shared" si="13"/>
        <v>0</v>
      </c>
      <c r="AA13" s="2">
        <f t="shared" si="6"/>
        <v>0</v>
      </c>
      <c r="AB13" s="2">
        <f t="shared" si="11"/>
        <v>0</v>
      </c>
      <c r="AC13" s="2">
        <f t="shared" si="14"/>
        <v>0</v>
      </c>
      <c r="AD13" s="1"/>
      <c r="AE13" s="2">
        <f t="shared" si="7"/>
        <v>0</v>
      </c>
      <c r="AF13" s="2">
        <f t="shared" si="12"/>
        <v>0.15338898146262275</v>
      </c>
      <c r="AG13" s="2">
        <f t="shared" si="8"/>
        <v>0</v>
      </c>
      <c r="AH13" s="2">
        <f t="shared" si="9"/>
        <v>0</v>
      </c>
      <c r="AI13" s="2">
        <f t="shared" si="10"/>
        <v>0</v>
      </c>
      <c r="AJ13" s="2">
        <f t="shared" si="10"/>
        <v>0</v>
      </c>
      <c r="AK13" s="2">
        <f t="shared" si="10"/>
        <v>0</v>
      </c>
      <c r="AL13" s="1"/>
      <c r="AM13">
        <f>Table2[column30]*Table2[column31]</f>
        <v>0</v>
      </c>
      <c r="AN13">
        <f>Table2[column30]*Table2[column32]</f>
        <v>0</v>
      </c>
      <c r="AO13">
        <f>Table2[column30]*Table2[column33]</f>
        <v>0</v>
      </c>
      <c r="AP13">
        <f>Table2[column30]*Table2[column34]</f>
        <v>0</v>
      </c>
      <c r="AQ13">
        <f>Table2[column30]*Table2[column35]</f>
        <v>0</v>
      </c>
      <c r="AR13">
        <f>Table2[column30]*Table2[column36]</f>
        <v>0</v>
      </c>
      <c r="AS13">
        <f>Table2[column31]*Table2[column32]</f>
        <v>0</v>
      </c>
      <c r="AT13">
        <f>Table2[column31]*Table2[column33]</f>
        <v>0</v>
      </c>
      <c r="AU13">
        <f>Table2[column31]*Table2[column34]</f>
        <v>0</v>
      </c>
      <c r="AV13">
        <f>Table2[column31]*Table2[column35]</f>
        <v>0</v>
      </c>
      <c r="AW13">
        <f>Table2[column31]*Table2[column36]</f>
        <v>0</v>
      </c>
      <c r="AX13">
        <f>Table2[column32]*Table2[column33]</f>
        <v>0</v>
      </c>
      <c r="AY13">
        <f>Table2[column32]*Table2[column34]</f>
        <v>0</v>
      </c>
      <c r="AZ13">
        <f>Table2[column32]*Table2[column35]</f>
        <v>0</v>
      </c>
      <c r="BA13">
        <f>Table2[column32]*Table2[column36]</f>
        <v>0</v>
      </c>
      <c r="BB13">
        <f>Table2[column33]*Table2[column34]</f>
        <v>0</v>
      </c>
      <c r="BC13">
        <f>Table2[column33]*Table2[column35]</f>
        <v>0</v>
      </c>
      <c r="BD13">
        <f>Table2[column33]*Table2[column36]</f>
        <v>0</v>
      </c>
      <c r="BE13">
        <f>Table2[column34]*Table2[column35]</f>
        <v>0</v>
      </c>
      <c r="BF13">
        <f>Table2[column34]*Table2[column36]</f>
        <v>0</v>
      </c>
      <c r="BG13">
        <f>Table2[column35]*Table2[column36]</f>
        <v>0</v>
      </c>
    </row>
    <row r="14" spans="2:59" x14ac:dyDescent="0.25">
      <c r="B14" t="s">
        <v>106</v>
      </c>
      <c r="C14" s="12"/>
      <c r="D14" s="12">
        <v>1</v>
      </c>
      <c r="E14" s="12"/>
      <c r="F14" s="12"/>
      <c r="G14" s="12"/>
      <c r="H14" s="12"/>
      <c r="I14" s="12"/>
      <c r="J14" s="2">
        <v>1</v>
      </c>
      <c r="K14" s="2">
        <f t="shared" si="2"/>
        <v>0.60205999132796229</v>
      </c>
      <c r="L14" s="1"/>
      <c r="M14" t="s">
        <v>106</v>
      </c>
      <c r="N14" s="2"/>
      <c r="O14" s="2">
        <f t="shared" si="3"/>
        <v>1</v>
      </c>
      <c r="P14" s="2"/>
      <c r="Q14" s="2"/>
      <c r="R14" s="2"/>
      <c r="S14" s="2"/>
      <c r="T14" s="2"/>
      <c r="U14" s="1"/>
      <c r="V14" t="s">
        <v>106</v>
      </c>
      <c r="W14" s="2">
        <f t="shared" si="4"/>
        <v>0</v>
      </c>
      <c r="X14" s="2">
        <f>O14*K14</f>
        <v>0.60205999132796229</v>
      </c>
      <c r="Y14" s="2">
        <f t="shared" si="15"/>
        <v>0</v>
      </c>
      <c r="Z14" s="2">
        <f t="shared" si="13"/>
        <v>0</v>
      </c>
      <c r="AA14" s="2">
        <f t="shared" si="6"/>
        <v>0</v>
      </c>
      <c r="AB14" s="2">
        <f t="shared" si="11"/>
        <v>0</v>
      </c>
      <c r="AC14" s="2">
        <f t="shared" si="14"/>
        <v>0</v>
      </c>
      <c r="AD14" s="1"/>
      <c r="AE14" s="2">
        <f t="shared" si="7"/>
        <v>0</v>
      </c>
      <c r="AF14" s="2">
        <f t="shared" si="12"/>
        <v>0.36247623315782601</v>
      </c>
      <c r="AG14" s="2">
        <f t="shared" si="8"/>
        <v>0</v>
      </c>
      <c r="AH14" s="2">
        <f t="shared" si="9"/>
        <v>0</v>
      </c>
      <c r="AI14" s="2">
        <f t="shared" si="10"/>
        <v>0</v>
      </c>
      <c r="AJ14" s="2">
        <f t="shared" si="10"/>
        <v>0</v>
      </c>
      <c r="AK14" s="2">
        <f t="shared" si="10"/>
        <v>0</v>
      </c>
      <c r="AL14" s="1"/>
      <c r="AM14">
        <f>Table2[column30]*Table2[column31]</f>
        <v>0</v>
      </c>
      <c r="AN14">
        <f>Table2[column30]*Table2[column32]</f>
        <v>0</v>
      </c>
      <c r="AO14">
        <f>Table2[column30]*Table2[column33]</f>
        <v>0</v>
      </c>
      <c r="AP14">
        <f>Table2[column30]*Table2[column34]</f>
        <v>0</v>
      </c>
      <c r="AQ14">
        <f>Table2[column30]*Table2[column35]</f>
        <v>0</v>
      </c>
      <c r="AR14">
        <f>Table2[column30]*Table2[column36]</f>
        <v>0</v>
      </c>
      <c r="AS14">
        <f>Table2[column31]*Table2[column32]</f>
        <v>0</v>
      </c>
      <c r="AT14">
        <f>Table2[column31]*Table2[column33]</f>
        <v>0</v>
      </c>
      <c r="AU14">
        <f>Table2[column31]*Table2[column34]</f>
        <v>0</v>
      </c>
      <c r="AV14">
        <f>Table2[column31]*Table2[column35]</f>
        <v>0</v>
      </c>
      <c r="AW14">
        <f>Table2[column31]*Table2[column36]</f>
        <v>0</v>
      </c>
      <c r="AX14">
        <f>Table2[column32]*Table2[column33]</f>
        <v>0</v>
      </c>
      <c r="AY14">
        <f>Table2[column32]*Table2[column34]</f>
        <v>0</v>
      </c>
      <c r="AZ14">
        <f>Table2[column32]*Table2[column35]</f>
        <v>0</v>
      </c>
      <c r="BA14">
        <f>Table2[column32]*Table2[column36]</f>
        <v>0</v>
      </c>
      <c r="BB14">
        <f>Table2[column33]*Table2[column34]</f>
        <v>0</v>
      </c>
      <c r="BC14">
        <f>Table2[column33]*Table2[column35]</f>
        <v>0</v>
      </c>
      <c r="BD14">
        <f>Table2[column33]*Table2[column36]</f>
        <v>0</v>
      </c>
      <c r="BE14">
        <f>Table2[column34]*Table2[column35]</f>
        <v>0</v>
      </c>
      <c r="BF14">
        <f>Table2[column34]*Table2[column36]</f>
        <v>0</v>
      </c>
      <c r="BG14">
        <f>Table2[column35]*Table2[column36]</f>
        <v>0</v>
      </c>
    </row>
    <row r="15" spans="2:59" x14ac:dyDescent="0.25">
      <c r="B15" t="s">
        <v>107</v>
      </c>
      <c r="C15" s="12"/>
      <c r="D15" s="12">
        <v>1</v>
      </c>
      <c r="E15" s="12">
        <v>3</v>
      </c>
      <c r="F15" s="12"/>
      <c r="G15" s="12"/>
      <c r="H15" s="12"/>
      <c r="I15" s="12"/>
      <c r="J15" s="2">
        <v>4</v>
      </c>
      <c r="K15" s="16">
        <f>LOG((4/J15),10)</f>
        <v>0</v>
      </c>
      <c r="L15" s="1"/>
      <c r="M15" t="s">
        <v>107</v>
      </c>
      <c r="N15" s="2"/>
      <c r="O15" s="2">
        <f t="shared" si="3"/>
        <v>1</v>
      </c>
      <c r="P15" s="2">
        <f>1+LOG(E15,10)</f>
        <v>1.4771212547196624</v>
      </c>
      <c r="Q15" s="2"/>
      <c r="R15" s="2"/>
      <c r="S15" s="2"/>
      <c r="T15" s="2"/>
      <c r="U15" s="1"/>
      <c r="V15" t="s">
        <v>107</v>
      </c>
      <c r="W15" s="2">
        <f t="shared" si="4"/>
        <v>0</v>
      </c>
      <c r="X15" s="2">
        <f t="shared" ref="X15:X46" si="16">O15*K15</f>
        <v>0</v>
      </c>
      <c r="Y15" s="2">
        <f t="shared" si="15"/>
        <v>0</v>
      </c>
      <c r="Z15" s="2">
        <f t="shared" si="13"/>
        <v>0</v>
      </c>
      <c r="AA15" s="2">
        <f t="shared" si="6"/>
        <v>0</v>
      </c>
      <c r="AB15" s="2">
        <f t="shared" si="11"/>
        <v>0</v>
      </c>
      <c r="AC15" s="2">
        <f t="shared" si="14"/>
        <v>0</v>
      </c>
      <c r="AD15" s="1"/>
      <c r="AE15" s="2">
        <f t="shared" si="7"/>
        <v>0</v>
      </c>
      <c r="AF15" s="2">
        <f t="shared" si="12"/>
        <v>0</v>
      </c>
      <c r="AG15" s="2">
        <f t="shared" si="8"/>
        <v>0</v>
      </c>
      <c r="AH15" s="2">
        <f t="shared" si="9"/>
        <v>0</v>
      </c>
      <c r="AI15" s="2">
        <f t="shared" si="10"/>
        <v>0</v>
      </c>
      <c r="AJ15" s="2">
        <f t="shared" si="10"/>
        <v>0</v>
      </c>
      <c r="AK15" s="2">
        <f t="shared" si="10"/>
        <v>0</v>
      </c>
      <c r="AL15" s="1"/>
      <c r="AM15">
        <f>Table2[column30]*Table2[column31]</f>
        <v>0</v>
      </c>
      <c r="AN15">
        <f>Table2[column30]*Table2[column32]</f>
        <v>0</v>
      </c>
      <c r="AO15">
        <f>Table2[column30]*Table2[column33]</f>
        <v>0</v>
      </c>
      <c r="AP15">
        <f>Table2[column30]*Table2[column34]</f>
        <v>0</v>
      </c>
      <c r="AQ15">
        <f>Table2[column30]*Table2[column35]</f>
        <v>0</v>
      </c>
      <c r="AR15">
        <f>Table2[column30]*Table2[column36]</f>
        <v>0</v>
      </c>
      <c r="AS15">
        <f>Table2[column31]*Table2[column32]</f>
        <v>0</v>
      </c>
      <c r="AT15">
        <f>Table2[column31]*Table2[column33]</f>
        <v>0</v>
      </c>
      <c r="AU15">
        <f>Table2[column31]*Table2[column34]</f>
        <v>0</v>
      </c>
      <c r="AV15">
        <f>Table2[column31]*Table2[column35]</f>
        <v>0</v>
      </c>
      <c r="AW15">
        <f>Table2[column31]*Table2[column36]</f>
        <v>0</v>
      </c>
      <c r="AX15">
        <f>Table2[column32]*Table2[column33]</f>
        <v>0</v>
      </c>
      <c r="AY15">
        <f>Table2[column32]*Table2[column34]</f>
        <v>0</v>
      </c>
      <c r="AZ15">
        <f>Table2[column32]*Table2[column35]</f>
        <v>0</v>
      </c>
      <c r="BA15">
        <f>Table2[column32]*Table2[column36]</f>
        <v>0</v>
      </c>
      <c r="BB15">
        <f>Table2[column33]*Table2[column34]</f>
        <v>0</v>
      </c>
      <c r="BC15">
        <f>Table2[column33]*Table2[column35]</f>
        <v>0</v>
      </c>
      <c r="BD15">
        <f>Table2[column33]*Table2[column36]</f>
        <v>0</v>
      </c>
      <c r="BE15">
        <f>Table2[column34]*Table2[column35]</f>
        <v>0</v>
      </c>
      <c r="BF15">
        <f>Table2[column34]*Table2[column36]</f>
        <v>0</v>
      </c>
      <c r="BG15">
        <f>Table2[column35]*Table2[column36]</f>
        <v>0</v>
      </c>
    </row>
    <row r="16" spans="2:59" x14ac:dyDescent="0.25">
      <c r="B16" t="s">
        <v>108</v>
      </c>
      <c r="C16" s="12"/>
      <c r="D16" s="12">
        <v>1</v>
      </c>
      <c r="E16" s="12"/>
      <c r="F16" s="12"/>
      <c r="G16" s="12"/>
      <c r="H16" s="12"/>
      <c r="I16" s="12">
        <v>2</v>
      </c>
      <c r="J16" s="2">
        <v>3</v>
      </c>
      <c r="K16" s="2">
        <f t="shared" si="2"/>
        <v>0.12493873660829991</v>
      </c>
      <c r="L16" s="1"/>
      <c r="M16" t="s">
        <v>108</v>
      </c>
      <c r="N16" s="2"/>
      <c r="O16" s="2">
        <f t="shared" si="3"/>
        <v>1</v>
      </c>
      <c r="P16" s="2"/>
      <c r="Q16" s="2"/>
      <c r="R16" s="2"/>
      <c r="S16" s="2"/>
      <c r="T16" s="2">
        <f>1+LOG(I16,10)</f>
        <v>1.3010299956639813</v>
      </c>
      <c r="U16" s="1"/>
      <c r="V16" t="s">
        <v>108</v>
      </c>
      <c r="W16" s="2">
        <f t="shared" si="4"/>
        <v>0</v>
      </c>
      <c r="X16" s="2">
        <f t="shared" si="16"/>
        <v>0.12493873660829991</v>
      </c>
      <c r="Y16" s="2">
        <f t="shared" si="15"/>
        <v>0</v>
      </c>
      <c r="Z16" s="2">
        <f t="shared" si="13"/>
        <v>0</v>
      </c>
      <c r="AA16" s="2">
        <f t="shared" si="6"/>
        <v>0</v>
      </c>
      <c r="AB16" s="2">
        <f t="shared" si="11"/>
        <v>0</v>
      </c>
      <c r="AC16" s="2">
        <f t="shared" si="14"/>
        <v>0.16254904394775971</v>
      </c>
      <c r="AD16" s="1"/>
      <c r="AE16" s="2">
        <f t="shared" si="7"/>
        <v>0</v>
      </c>
      <c r="AF16" s="2">
        <f t="shared" si="12"/>
        <v>1.5609687905278139E-2</v>
      </c>
      <c r="AG16" s="2">
        <f t="shared" si="8"/>
        <v>0</v>
      </c>
      <c r="AH16" s="2">
        <f t="shared" si="9"/>
        <v>0</v>
      </c>
      <c r="AI16" s="2">
        <f t="shared" si="10"/>
        <v>0</v>
      </c>
      <c r="AJ16" s="2">
        <f t="shared" si="10"/>
        <v>0</v>
      </c>
      <c r="AK16" s="2">
        <f t="shared" si="10"/>
        <v>2.6422191688330716E-2</v>
      </c>
      <c r="AL16" s="1"/>
      <c r="AM16">
        <f>Table2[column30]*Table2[column31]</f>
        <v>0</v>
      </c>
      <c r="AN16">
        <f>Table2[column30]*Table2[column32]</f>
        <v>0</v>
      </c>
      <c r="AO16">
        <f>Table2[column30]*Table2[column33]</f>
        <v>0</v>
      </c>
      <c r="AP16">
        <f>Table2[column30]*Table2[column34]</f>
        <v>0</v>
      </c>
      <c r="AQ16">
        <f>Table2[column30]*Table2[column35]</f>
        <v>0</v>
      </c>
      <c r="AR16">
        <f>Table2[column30]*Table2[column36]</f>
        <v>0</v>
      </c>
      <c r="AS16">
        <f>Table2[column31]*Table2[column32]</f>
        <v>0</v>
      </c>
      <c r="AT16">
        <f>Table2[column31]*Table2[column33]</f>
        <v>0</v>
      </c>
      <c r="AU16">
        <f>Table2[column31]*Table2[column34]</f>
        <v>0</v>
      </c>
      <c r="AV16">
        <f>Table2[column31]*Table2[column35]</f>
        <v>0</v>
      </c>
      <c r="AW16">
        <f>Table2[column31]*Table2[column36]</f>
        <v>4.1244216602827658E-4</v>
      </c>
      <c r="AX16">
        <f>Table2[column32]*Table2[column33]</f>
        <v>0</v>
      </c>
      <c r="AY16">
        <f>Table2[column32]*Table2[column34]</f>
        <v>0</v>
      </c>
      <c r="AZ16">
        <f>Table2[column32]*Table2[column35]</f>
        <v>0</v>
      </c>
      <c r="BA16">
        <f>Table2[column32]*Table2[column36]</f>
        <v>0</v>
      </c>
      <c r="BB16">
        <f>Table2[column33]*Table2[column34]</f>
        <v>0</v>
      </c>
      <c r="BC16">
        <f>Table2[column33]*Table2[column35]</f>
        <v>0</v>
      </c>
      <c r="BD16">
        <f>Table2[column33]*Table2[column36]</f>
        <v>0</v>
      </c>
      <c r="BE16">
        <f>Table2[column34]*Table2[column35]</f>
        <v>0</v>
      </c>
      <c r="BF16">
        <f>Table2[column34]*Table2[column36]</f>
        <v>0</v>
      </c>
      <c r="BG16">
        <f>Table2[column35]*Table2[column36]</f>
        <v>0</v>
      </c>
    </row>
    <row r="17" spans="2:59" x14ac:dyDescent="0.25">
      <c r="B17" t="s">
        <v>109</v>
      </c>
      <c r="C17" s="12"/>
      <c r="D17" s="12">
        <v>1</v>
      </c>
      <c r="E17" s="12">
        <v>1</v>
      </c>
      <c r="F17" s="12"/>
      <c r="G17" s="12"/>
      <c r="H17" s="12"/>
      <c r="I17" s="12"/>
      <c r="J17" s="2">
        <v>2</v>
      </c>
      <c r="K17" s="2">
        <f t="shared" si="2"/>
        <v>0.30102999566398114</v>
      </c>
      <c r="L17" s="1"/>
      <c r="M17" t="s">
        <v>109</v>
      </c>
      <c r="N17" s="2"/>
      <c r="O17" s="2">
        <f t="shared" si="3"/>
        <v>1</v>
      </c>
      <c r="P17" s="2">
        <f>1+LOG(E17,10)</f>
        <v>1</v>
      </c>
      <c r="Q17" s="2"/>
      <c r="R17" s="2"/>
      <c r="S17" s="2"/>
      <c r="T17" s="2"/>
      <c r="U17" s="1"/>
      <c r="V17" t="s">
        <v>109</v>
      </c>
      <c r="W17" s="2">
        <f t="shared" si="4"/>
        <v>0</v>
      </c>
      <c r="X17" s="2">
        <f t="shared" si="16"/>
        <v>0.30102999566398114</v>
      </c>
      <c r="Y17" s="2">
        <f t="shared" si="15"/>
        <v>0.30102999566398114</v>
      </c>
      <c r="Z17" s="2">
        <f t="shared" si="13"/>
        <v>0</v>
      </c>
      <c r="AA17" s="2">
        <f>R17*K17</f>
        <v>0</v>
      </c>
      <c r="AB17" s="2">
        <f t="shared" si="11"/>
        <v>0</v>
      </c>
      <c r="AC17" s="2">
        <f t="shared" si="14"/>
        <v>0</v>
      </c>
      <c r="AD17" s="1"/>
      <c r="AE17" s="2">
        <f t="shared" si="7"/>
        <v>0</v>
      </c>
      <c r="AF17" s="2">
        <f t="shared" si="12"/>
        <v>9.0619058289456503E-2</v>
      </c>
      <c r="AG17" s="2">
        <f t="shared" si="8"/>
        <v>9.0619058289456503E-2</v>
      </c>
      <c r="AH17" s="2">
        <f t="shared" si="9"/>
        <v>0</v>
      </c>
      <c r="AI17" s="2">
        <f t="shared" si="10"/>
        <v>0</v>
      </c>
      <c r="AJ17" s="2">
        <f t="shared" si="10"/>
        <v>0</v>
      </c>
      <c r="AK17" s="2">
        <f t="shared" si="10"/>
        <v>0</v>
      </c>
      <c r="AL17" s="1"/>
      <c r="AM17">
        <f>Table2[column30]*Table2[column31]</f>
        <v>0</v>
      </c>
      <c r="AN17">
        <f>Table2[column30]*Table2[column32]</f>
        <v>0</v>
      </c>
      <c r="AO17">
        <f>Table2[column30]*Table2[column33]</f>
        <v>0</v>
      </c>
      <c r="AP17">
        <f>Table2[column30]*Table2[column34]</f>
        <v>0</v>
      </c>
      <c r="AQ17">
        <f>Table2[column30]*Table2[column35]</f>
        <v>0</v>
      </c>
      <c r="AR17">
        <f>Table2[column30]*Table2[column36]</f>
        <v>0</v>
      </c>
      <c r="AS17">
        <f>Table2[column31]*Table2[column32]</f>
        <v>8.2118137252679153E-3</v>
      </c>
      <c r="AT17">
        <f>Table2[column31]*Table2[column33]</f>
        <v>0</v>
      </c>
      <c r="AU17">
        <f>Table2[column31]*Table2[column34]</f>
        <v>0</v>
      </c>
      <c r="AV17">
        <f>Table2[column31]*Table2[column35]</f>
        <v>0</v>
      </c>
      <c r="AW17">
        <f>Table2[column31]*Table2[column36]</f>
        <v>0</v>
      </c>
      <c r="AX17">
        <f>Table2[column32]*Table2[column33]</f>
        <v>0</v>
      </c>
      <c r="AY17">
        <f>Table2[column32]*Table2[column34]</f>
        <v>0</v>
      </c>
      <c r="AZ17">
        <f>Table2[column32]*Table2[column35]</f>
        <v>0</v>
      </c>
      <c r="BA17">
        <f>Table2[column32]*Table2[column36]</f>
        <v>0</v>
      </c>
      <c r="BB17">
        <f>Table2[column33]*Table2[column34]</f>
        <v>0</v>
      </c>
      <c r="BC17">
        <f>Table2[column33]*Table2[column35]</f>
        <v>0</v>
      </c>
      <c r="BD17">
        <f>Table2[column33]*Table2[column36]</f>
        <v>0</v>
      </c>
      <c r="BE17">
        <f>Table2[column34]*Table2[column35]</f>
        <v>0</v>
      </c>
      <c r="BF17">
        <f>Table2[column34]*Table2[column36]</f>
        <v>0</v>
      </c>
      <c r="BG17">
        <f>Table2[column35]*Table2[column36]</f>
        <v>0</v>
      </c>
    </row>
    <row r="18" spans="2:59" x14ac:dyDescent="0.25">
      <c r="B18" t="s">
        <v>110</v>
      </c>
      <c r="C18" s="12"/>
      <c r="D18" s="12">
        <v>1</v>
      </c>
      <c r="E18" s="12"/>
      <c r="F18" s="12"/>
      <c r="G18" s="12"/>
      <c r="H18" s="12"/>
      <c r="I18" s="12"/>
      <c r="J18" s="2">
        <v>1</v>
      </c>
      <c r="K18" s="2">
        <f t="shared" si="2"/>
        <v>0.60205999132796229</v>
      </c>
      <c r="L18" s="1"/>
      <c r="M18" t="s">
        <v>110</v>
      </c>
      <c r="N18" s="2"/>
      <c r="O18" s="2">
        <f t="shared" si="3"/>
        <v>1</v>
      </c>
      <c r="P18" s="2"/>
      <c r="Q18" s="2"/>
      <c r="R18" s="2"/>
      <c r="S18" s="2"/>
      <c r="T18" s="2"/>
      <c r="U18" s="1"/>
      <c r="V18" t="s">
        <v>110</v>
      </c>
      <c r="W18" s="2">
        <f t="shared" si="4"/>
        <v>0</v>
      </c>
      <c r="X18" s="2">
        <f t="shared" si="16"/>
        <v>0.60205999132796229</v>
      </c>
      <c r="Y18" s="2">
        <f t="shared" si="15"/>
        <v>0</v>
      </c>
      <c r="Z18" s="2">
        <f t="shared" si="13"/>
        <v>0</v>
      </c>
      <c r="AA18" s="2">
        <f t="shared" ref="AA18:AA46" si="17">R18*K18</f>
        <v>0</v>
      </c>
      <c r="AB18" s="2">
        <f t="shared" si="11"/>
        <v>0</v>
      </c>
      <c r="AC18" s="2">
        <f t="shared" si="14"/>
        <v>0</v>
      </c>
      <c r="AD18" s="1"/>
      <c r="AE18" s="2">
        <f t="shared" si="7"/>
        <v>0</v>
      </c>
      <c r="AF18" s="2">
        <f t="shared" si="12"/>
        <v>0.36247623315782601</v>
      </c>
      <c r="AG18" s="2">
        <f t="shared" si="8"/>
        <v>0</v>
      </c>
      <c r="AH18" s="2">
        <f t="shared" si="9"/>
        <v>0</v>
      </c>
      <c r="AI18" s="2">
        <f t="shared" si="10"/>
        <v>0</v>
      </c>
      <c r="AJ18" s="2">
        <f t="shared" si="10"/>
        <v>0</v>
      </c>
      <c r="AK18" s="2">
        <f t="shared" si="10"/>
        <v>0</v>
      </c>
      <c r="AL18" s="1"/>
      <c r="AM18">
        <f>Table2[column30]*Table2[column31]</f>
        <v>0</v>
      </c>
      <c r="AN18">
        <f>Table2[column30]*Table2[column32]</f>
        <v>0</v>
      </c>
      <c r="AO18">
        <f>Table2[column30]*Table2[column33]</f>
        <v>0</v>
      </c>
      <c r="AP18">
        <f>Table2[column30]*Table2[column34]</f>
        <v>0</v>
      </c>
      <c r="AQ18">
        <f>Table2[column30]*Table2[column35]</f>
        <v>0</v>
      </c>
      <c r="AR18">
        <f>Table2[column30]*Table2[column36]</f>
        <v>0</v>
      </c>
      <c r="AS18">
        <f>Table2[column31]*Table2[column32]</f>
        <v>0</v>
      </c>
      <c r="AT18">
        <f>Table2[column31]*Table2[column33]</f>
        <v>0</v>
      </c>
      <c r="AU18">
        <f>Table2[column31]*Table2[column34]</f>
        <v>0</v>
      </c>
      <c r="AV18">
        <f>Table2[column31]*Table2[column35]</f>
        <v>0</v>
      </c>
      <c r="AW18">
        <f>Table2[column31]*Table2[column36]</f>
        <v>0</v>
      </c>
      <c r="AX18">
        <f>Table2[column32]*Table2[column33]</f>
        <v>0</v>
      </c>
      <c r="AY18">
        <f>Table2[column32]*Table2[column34]</f>
        <v>0</v>
      </c>
      <c r="AZ18">
        <f>Table2[column32]*Table2[column35]</f>
        <v>0</v>
      </c>
      <c r="BA18">
        <f>Table2[column32]*Table2[column36]</f>
        <v>0</v>
      </c>
      <c r="BB18">
        <f>Table2[column33]*Table2[column34]</f>
        <v>0</v>
      </c>
      <c r="BC18">
        <f>Table2[column33]*Table2[column35]</f>
        <v>0</v>
      </c>
      <c r="BD18">
        <f>Table2[column33]*Table2[column36]</f>
        <v>0</v>
      </c>
      <c r="BE18">
        <f>Table2[column34]*Table2[column35]</f>
        <v>0</v>
      </c>
      <c r="BF18">
        <f>Table2[column34]*Table2[column36]</f>
        <v>0</v>
      </c>
      <c r="BG18">
        <f>Table2[column35]*Table2[column36]</f>
        <v>0</v>
      </c>
    </row>
    <row r="19" spans="2:59" x14ac:dyDescent="0.25">
      <c r="B19" t="s">
        <v>111</v>
      </c>
      <c r="C19" s="12"/>
      <c r="D19" s="12">
        <v>1</v>
      </c>
      <c r="E19" s="12"/>
      <c r="F19" s="12"/>
      <c r="G19" s="12"/>
      <c r="H19" s="12"/>
      <c r="I19" s="12"/>
      <c r="J19" s="2">
        <v>1</v>
      </c>
      <c r="K19" s="2">
        <f t="shared" si="2"/>
        <v>0.60205999132796229</v>
      </c>
      <c r="L19" s="1"/>
      <c r="M19" t="s">
        <v>111</v>
      </c>
      <c r="N19" s="2"/>
      <c r="O19" s="2">
        <f t="shared" si="3"/>
        <v>1</v>
      </c>
      <c r="P19" s="2"/>
      <c r="Q19" s="2"/>
      <c r="R19" s="2"/>
      <c r="S19" s="2"/>
      <c r="T19" s="2"/>
      <c r="U19" s="1"/>
      <c r="V19" t="s">
        <v>111</v>
      </c>
      <c r="W19" s="2">
        <f t="shared" si="4"/>
        <v>0</v>
      </c>
      <c r="X19" s="2">
        <f t="shared" si="16"/>
        <v>0.60205999132796229</v>
      </c>
      <c r="Y19" s="2">
        <f t="shared" si="15"/>
        <v>0</v>
      </c>
      <c r="Z19" s="2">
        <f t="shared" si="13"/>
        <v>0</v>
      </c>
      <c r="AA19" s="2">
        <f t="shared" si="17"/>
        <v>0</v>
      </c>
      <c r="AB19" s="2">
        <f t="shared" si="11"/>
        <v>0</v>
      </c>
      <c r="AC19" s="2">
        <f t="shared" si="14"/>
        <v>0</v>
      </c>
      <c r="AD19" s="1"/>
      <c r="AE19" s="2">
        <f t="shared" si="7"/>
        <v>0</v>
      </c>
      <c r="AF19" s="2">
        <f t="shared" si="12"/>
        <v>0.36247623315782601</v>
      </c>
      <c r="AG19" s="2">
        <f t="shared" si="8"/>
        <v>0</v>
      </c>
      <c r="AH19" s="2">
        <f t="shared" si="9"/>
        <v>0</v>
      </c>
      <c r="AI19" s="2">
        <f t="shared" si="10"/>
        <v>0</v>
      </c>
      <c r="AJ19" s="2">
        <f t="shared" si="10"/>
        <v>0</v>
      </c>
      <c r="AK19" s="2">
        <f t="shared" si="10"/>
        <v>0</v>
      </c>
      <c r="AL19" s="1"/>
      <c r="AM19">
        <f>Table2[column30]*Table2[column31]</f>
        <v>0</v>
      </c>
      <c r="AN19">
        <f>Table2[column30]*Table2[column32]</f>
        <v>0</v>
      </c>
      <c r="AO19">
        <f>Table2[column30]*Table2[column33]</f>
        <v>0</v>
      </c>
      <c r="AP19">
        <f>Table2[column30]*Table2[column34]</f>
        <v>0</v>
      </c>
      <c r="AQ19">
        <f>Table2[column30]*Table2[column35]</f>
        <v>0</v>
      </c>
      <c r="AR19">
        <f>Table2[column30]*Table2[column36]</f>
        <v>0</v>
      </c>
      <c r="AS19">
        <f>Table2[column31]*Table2[column32]</f>
        <v>0</v>
      </c>
      <c r="AT19">
        <f>Table2[column31]*Table2[column33]</f>
        <v>0</v>
      </c>
      <c r="AU19">
        <f>Table2[column31]*Table2[column34]</f>
        <v>0</v>
      </c>
      <c r="AV19">
        <f>Table2[column31]*Table2[column35]</f>
        <v>0</v>
      </c>
      <c r="AW19">
        <f>Table2[column31]*Table2[column36]</f>
        <v>0</v>
      </c>
      <c r="AX19">
        <f>Table2[column32]*Table2[column33]</f>
        <v>0</v>
      </c>
      <c r="AY19">
        <f>Table2[column32]*Table2[column34]</f>
        <v>0</v>
      </c>
      <c r="AZ19">
        <f>Table2[column32]*Table2[column35]</f>
        <v>0</v>
      </c>
      <c r="BA19">
        <f>Table2[column32]*Table2[column36]</f>
        <v>0</v>
      </c>
      <c r="BB19">
        <f>Table2[column33]*Table2[column34]</f>
        <v>0</v>
      </c>
      <c r="BC19">
        <f>Table2[column33]*Table2[column35]</f>
        <v>0</v>
      </c>
      <c r="BD19">
        <f>Table2[column33]*Table2[column36]</f>
        <v>0</v>
      </c>
      <c r="BE19">
        <f>Table2[column34]*Table2[column35]</f>
        <v>0</v>
      </c>
      <c r="BF19">
        <f>Table2[column34]*Table2[column36]</f>
        <v>0</v>
      </c>
      <c r="BG19">
        <f>Table2[column35]*Table2[column36]</f>
        <v>0</v>
      </c>
    </row>
    <row r="20" spans="2:59" x14ac:dyDescent="0.25">
      <c r="B20" t="s">
        <v>112</v>
      </c>
      <c r="C20" s="12"/>
      <c r="D20" s="12"/>
      <c r="E20" s="12">
        <v>1</v>
      </c>
      <c r="F20" s="12"/>
      <c r="G20" s="12"/>
      <c r="H20" s="12"/>
      <c r="I20" s="12"/>
      <c r="J20" s="2">
        <v>1</v>
      </c>
      <c r="K20" s="2">
        <f t="shared" si="2"/>
        <v>0.60205999132796229</v>
      </c>
      <c r="L20" s="1"/>
      <c r="M20" t="s">
        <v>112</v>
      </c>
      <c r="N20" s="2"/>
      <c r="O20" s="2"/>
      <c r="P20" s="2">
        <f>1+LOG(E20,10)</f>
        <v>1</v>
      </c>
      <c r="Q20" s="2"/>
      <c r="R20" s="2"/>
      <c r="S20" s="2"/>
      <c r="T20" s="2"/>
      <c r="U20" s="1"/>
      <c r="V20" t="s">
        <v>112</v>
      </c>
      <c r="W20" s="2">
        <f t="shared" si="4"/>
        <v>0</v>
      </c>
      <c r="X20" s="2">
        <f t="shared" si="16"/>
        <v>0</v>
      </c>
      <c r="Y20" s="2">
        <f t="shared" si="15"/>
        <v>0.60205999132796229</v>
      </c>
      <c r="Z20" s="2">
        <f t="shared" si="13"/>
        <v>0</v>
      </c>
      <c r="AA20" s="2">
        <f t="shared" si="17"/>
        <v>0</v>
      </c>
      <c r="AB20" s="2">
        <f t="shared" si="11"/>
        <v>0</v>
      </c>
      <c r="AC20" s="2">
        <f t="shared" si="14"/>
        <v>0</v>
      </c>
      <c r="AD20" s="1"/>
      <c r="AE20" s="2">
        <f t="shared" si="7"/>
        <v>0</v>
      </c>
      <c r="AF20" s="2">
        <f t="shared" si="12"/>
        <v>0</v>
      </c>
      <c r="AG20" s="2">
        <f t="shared" si="8"/>
        <v>0.36247623315782601</v>
      </c>
      <c r="AH20" s="2">
        <f t="shared" si="9"/>
        <v>0</v>
      </c>
      <c r="AI20" s="2">
        <f t="shared" si="10"/>
        <v>0</v>
      </c>
      <c r="AJ20" s="2">
        <f t="shared" si="10"/>
        <v>0</v>
      </c>
      <c r="AK20" s="2">
        <f t="shared" si="10"/>
        <v>0</v>
      </c>
      <c r="AL20" s="1"/>
      <c r="AM20">
        <f>Table2[column30]*Table2[column31]</f>
        <v>0</v>
      </c>
      <c r="AN20">
        <f>Table2[column30]*Table2[column32]</f>
        <v>0</v>
      </c>
      <c r="AO20">
        <f>Table2[column30]*Table2[column33]</f>
        <v>0</v>
      </c>
      <c r="AP20">
        <f>Table2[column30]*Table2[column34]</f>
        <v>0</v>
      </c>
      <c r="AQ20">
        <f>Table2[column30]*Table2[column35]</f>
        <v>0</v>
      </c>
      <c r="AR20">
        <f>Table2[column30]*Table2[column36]</f>
        <v>0</v>
      </c>
      <c r="AS20">
        <f>Table2[column31]*Table2[column32]</f>
        <v>0</v>
      </c>
      <c r="AT20">
        <f>Table2[column31]*Table2[column33]</f>
        <v>0</v>
      </c>
      <c r="AU20">
        <f>Table2[column31]*Table2[column34]</f>
        <v>0</v>
      </c>
      <c r="AV20">
        <f>Table2[column31]*Table2[column35]</f>
        <v>0</v>
      </c>
      <c r="AW20">
        <f>Table2[column31]*Table2[column36]</f>
        <v>0</v>
      </c>
      <c r="AX20">
        <f>Table2[column32]*Table2[column33]</f>
        <v>0</v>
      </c>
      <c r="AY20">
        <f>Table2[column32]*Table2[column34]</f>
        <v>0</v>
      </c>
      <c r="AZ20">
        <f>Table2[column32]*Table2[column35]</f>
        <v>0</v>
      </c>
      <c r="BA20">
        <f>Table2[column32]*Table2[column36]</f>
        <v>0</v>
      </c>
      <c r="BB20">
        <f>Table2[column33]*Table2[column34]</f>
        <v>0</v>
      </c>
      <c r="BC20">
        <f>Table2[column33]*Table2[column35]</f>
        <v>0</v>
      </c>
      <c r="BD20">
        <f>Table2[column33]*Table2[column36]</f>
        <v>0</v>
      </c>
      <c r="BE20">
        <f>Table2[column34]*Table2[column35]</f>
        <v>0</v>
      </c>
      <c r="BF20">
        <f>Table2[column34]*Table2[column36]</f>
        <v>0</v>
      </c>
      <c r="BG20">
        <f>Table2[column35]*Table2[column36]</f>
        <v>0</v>
      </c>
    </row>
    <row r="21" spans="2:59" x14ac:dyDescent="0.25">
      <c r="B21" t="s">
        <v>113</v>
      </c>
      <c r="C21" s="12"/>
      <c r="D21" s="12"/>
      <c r="E21" s="12">
        <v>1</v>
      </c>
      <c r="F21" s="12"/>
      <c r="G21" s="12"/>
      <c r="H21" s="12"/>
      <c r="I21" s="12"/>
      <c r="J21" s="2">
        <v>1</v>
      </c>
      <c r="K21" s="2">
        <f t="shared" si="2"/>
        <v>0.60205999132796229</v>
      </c>
      <c r="L21" s="1"/>
      <c r="M21" t="s">
        <v>113</v>
      </c>
      <c r="N21" s="2"/>
      <c r="O21" s="2"/>
      <c r="P21" s="2">
        <f t="shared" ref="P21:P26" si="18">1+LOG(E21,10)</f>
        <v>1</v>
      </c>
      <c r="Q21" s="2"/>
      <c r="R21" s="2"/>
      <c r="S21" s="2"/>
      <c r="T21" s="2"/>
      <c r="U21" s="1"/>
      <c r="V21" t="s">
        <v>113</v>
      </c>
      <c r="W21" s="2">
        <f t="shared" si="4"/>
        <v>0</v>
      </c>
      <c r="X21" s="2">
        <f t="shared" si="16"/>
        <v>0</v>
      </c>
      <c r="Y21" s="2">
        <f t="shared" si="15"/>
        <v>0.60205999132796229</v>
      </c>
      <c r="Z21" s="2">
        <f t="shared" si="13"/>
        <v>0</v>
      </c>
      <c r="AA21" s="2">
        <f t="shared" si="17"/>
        <v>0</v>
      </c>
      <c r="AB21" s="2">
        <f t="shared" si="11"/>
        <v>0</v>
      </c>
      <c r="AC21" s="2">
        <f t="shared" si="14"/>
        <v>0</v>
      </c>
      <c r="AD21" s="1"/>
      <c r="AE21" s="2">
        <f t="shared" si="7"/>
        <v>0</v>
      </c>
      <c r="AF21" s="2">
        <f t="shared" si="12"/>
        <v>0</v>
      </c>
      <c r="AG21" s="2">
        <f t="shared" si="8"/>
        <v>0.36247623315782601</v>
      </c>
      <c r="AH21" s="2">
        <f t="shared" si="9"/>
        <v>0</v>
      </c>
      <c r="AI21" s="2">
        <f t="shared" si="10"/>
        <v>0</v>
      </c>
      <c r="AJ21" s="2">
        <f t="shared" si="10"/>
        <v>0</v>
      </c>
      <c r="AK21" s="2">
        <f t="shared" si="10"/>
        <v>0</v>
      </c>
      <c r="AL21" s="1"/>
      <c r="AM21">
        <f>Table2[column30]*Table2[column31]</f>
        <v>0</v>
      </c>
      <c r="AN21">
        <f>Table2[column30]*Table2[column32]</f>
        <v>0</v>
      </c>
      <c r="AO21">
        <f>Table2[column30]*Table2[column33]</f>
        <v>0</v>
      </c>
      <c r="AP21">
        <f>Table2[column30]*Table2[column34]</f>
        <v>0</v>
      </c>
      <c r="AQ21">
        <f>Table2[column30]*Table2[column35]</f>
        <v>0</v>
      </c>
      <c r="AR21">
        <f>Table2[column30]*Table2[column36]</f>
        <v>0</v>
      </c>
      <c r="AS21">
        <f>Table2[column31]*Table2[column32]</f>
        <v>0</v>
      </c>
      <c r="AT21">
        <f>Table2[column31]*Table2[column33]</f>
        <v>0</v>
      </c>
      <c r="AU21">
        <f>Table2[column31]*Table2[column34]</f>
        <v>0</v>
      </c>
      <c r="AV21">
        <f>Table2[column31]*Table2[column35]</f>
        <v>0</v>
      </c>
      <c r="AW21">
        <f>Table2[column31]*Table2[column36]</f>
        <v>0</v>
      </c>
      <c r="AX21">
        <f>Table2[column32]*Table2[column33]</f>
        <v>0</v>
      </c>
      <c r="AY21">
        <f>Table2[column32]*Table2[column34]</f>
        <v>0</v>
      </c>
      <c r="AZ21">
        <f>Table2[column32]*Table2[column35]</f>
        <v>0</v>
      </c>
      <c r="BA21">
        <f>Table2[column32]*Table2[column36]</f>
        <v>0</v>
      </c>
      <c r="BB21">
        <f>Table2[column33]*Table2[column34]</f>
        <v>0</v>
      </c>
      <c r="BC21">
        <f>Table2[column33]*Table2[column35]</f>
        <v>0</v>
      </c>
      <c r="BD21">
        <f>Table2[column33]*Table2[column36]</f>
        <v>0</v>
      </c>
      <c r="BE21">
        <f>Table2[column34]*Table2[column35]</f>
        <v>0</v>
      </c>
      <c r="BF21">
        <f>Table2[column34]*Table2[column36]</f>
        <v>0</v>
      </c>
      <c r="BG21">
        <f>Table2[column35]*Table2[column36]</f>
        <v>0</v>
      </c>
    </row>
    <row r="22" spans="2:59" x14ac:dyDescent="0.25">
      <c r="B22" t="s">
        <v>114</v>
      </c>
      <c r="C22" s="12"/>
      <c r="D22" s="12"/>
      <c r="E22" s="12">
        <v>1</v>
      </c>
      <c r="F22" s="12"/>
      <c r="G22" s="12"/>
      <c r="H22" s="12"/>
      <c r="I22" s="12"/>
      <c r="J22" s="2">
        <v>1</v>
      </c>
      <c r="K22" s="2">
        <f t="shared" si="2"/>
        <v>0.60205999132796229</v>
      </c>
      <c r="L22" s="1"/>
      <c r="M22" t="s">
        <v>114</v>
      </c>
      <c r="N22" s="2"/>
      <c r="O22" s="2"/>
      <c r="P22" s="2">
        <f t="shared" si="18"/>
        <v>1</v>
      </c>
      <c r="Q22" s="2"/>
      <c r="R22" s="2"/>
      <c r="S22" s="2"/>
      <c r="T22" s="2"/>
      <c r="U22" s="1"/>
      <c r="V22" t="s">
        <v>114</v>
      </c>
      <c r="W22" s="2">
        <f t="shared" si="4"/>
        <v>0</v>
      </c>
      <c r="X22" s="2">
        <f t="shared" si="16"/>
        <v>0</v>
      </c>
      <c r="Y22" s="2">
        <f t="shared" si="15"/>
        <v>0.60205999132796229</v>
      </c>
      <c r="Z22" s="2">
        <f t="shared" si="13"/>
        <v>0</v>
      </c>
      <c r="AA22" s="2">
        <f t="shared" si="17"/>
        <v>0</v>
      </c>
      <c r="AB22" s="2">
        <f t="shared" si="11"/>
        <v>0</v>
      </c>
      <c r="AC22" s="2">
        <f t="shared" si="14"/>
        <v>0</v>
      </c>
      <c r="AD22" s="1"/>
      <c r="AE22" s="2">
        <f t="shared" si="7"/>
        <v>0</v>
      </c>
      <c r="AF22" s="2">
        <f t="shared" si="12"/>
        <v>0</v>
      </c>
      <c r="AG22" s="2">
        <f t="shared" si="8"/>
        <v>0.36247623315782601</v>
      </c>
      <c r="AH22" s="2">
        <f t="shared" si="9"/>
        <v>0</v>
      </c>
      <c r="AI22" s="2">
        <f t="shared" si="10"/>
        <v>0</v>
      </c>
      <c r="AJ22" s="2">
        <f t="shared" si="10"/>
        <v>0</v>
      </c>
      <c r="AK22" s="2">
        <f t="shared" si="10"/>
        <v>0</v>
      </c>
      <c r="AL22" s="1"/>
      <c r="AM22">
        <f>Table2[column30]*Table2[column31]</f>
        <v>0</v>
      </c>
      <c r="AN22">
        <f>Table2[column30]*Table2[column32]</f>
        <v>0</v>
      </c>
      <c r="AO22">
        <f>Table2[column30]*Table2[column33]</f>
        <v>0</v>
      </c>
      <c r="AP22">
        <f>Table2[column30]*Table2[column34]</f>
        <v>0</v>
      </c>
      <c r="AQ22">
        <f>Table2[column30]*Table2[column35]</f>
        <v>0</v>
      </c>
      <c r="AR22">
        <f>Table2[column30]*Table2[column36]</f>
        <v>0</v>
      </c>
      <c r="AS22">
        <f>Table2[column31]*Table2[column32]</f>
        <v>0</v>
      </c>
      <c r="AT22">
        <f>Table2[column31]*Table2[column33]</f>
        <v>0</v>
      </c>
      <c r="AU22">
        <f>Table2[column31]*Table2[column34]</f>
        <v>0</v>
      </c>
      <c r="AV22">
        <f>Table2[column31]*Table2[column35]</f>
        <v>0</v>
      </c>
      <c r="AW22">
        <f>Table2[column31]*Table2[column36]</f>
        <v>0</v>
      </c>
      <c r="AX22">
        <f>Table2[column32]*Table2[column33]</f>
        <v>0</v>
      </c>
      <c r="AY22">
        <f>Table2[column32]*Table2[column34]</f>
        <v>0</v>
      </c>
      <c r="AZ22">
        <f>Table2[column32]*Table2[column35]</f>
        <v>0</v>
      </c>
      <c r="BA22">
        <f>Table2[column32]*Table2[column36]</f>
        <v>0</v>
      </c>
      <c r="BB22">
        <f>Table2[column33]*Table2[column34]</f>
        <v>0</v>
      </c>
      <c r="BC22">
        <f>Table2[column33]*Table2[column35]</f>
        <v>0</v>
      </c>
      <c r="BD22">
        <f>Table2[column33]*Table2[column36]</f>
        <v>0</v>
      </c>
      <c r="BE22">
        <f>Table2[column34]*Table2[column35]</f>
        <v>0</v>
      </c>
      <c r="BF22">
        <f>Table2[column34]*Table2[column36]</f>
        <v>0</v>
      </c>
      <c r="BG22">
        <f>Table2[column35]*Table2[column36]</f>
        <v>0</v>
      </c>
    </row>
    <row r="23" spans="2:59" x14ac:dyDescent="0.25">
      <c r="B23" t="s">
        <v>115</v>
      </c>
      <c r="C23" s="12"/>
      <c r="D23" s="12"/>
      <c r="E23" s="12">
        <v>1</v>
      </c>
      <c r="F23" s="12"/>
      <c r="G23" s="12"/>
      <c r="H23" s="12"/>
      <c r="I23" s="12"/>
      <c r="J23" s="2">
        <v>1</v>
      </c>
      <c r="K23" s="2">
        <f t="shared" si="2"/>
        <v>0.60205999132796229</v>
      </c>
      <c r="L23" s="1"/>
      <c r="M23" t="s">
        <v>115</v>
      </c>
      <c r="N23" s="2"/>
      <c r="O23" s="2"/>
      <c r="P23" s="2">
        <f t="shared" si="18"/>
        <v>1</v>
      </c>
      <c r="Q23" s="2"/>
      <c r="R23" s="2"/>
      <c r="S23" s="2"/>
      <c r="T23" s="2"/>
      <c r="U23" s="1"/>
      <c r="V23" t="s">
        <v>115</v>
      </c>
      <c r="W23" s="2">
        <f t="shared" si="4"/>
        <v>0</v>
      </c>
      <c r="X23" s="2">
        <f t="shared" si="16"/>
        <v>0</v>
      </c>
      <c r="Y23" s="2">
        <f t="shared" si="15"/>
        <v>0.60205999132796229</v>
      </c>
      <c r="Z23" s="2">
        <f t="shared" si="13"/>
        <v>0</v>
      </c>
      <c r="AA23" s="2">
        <f t="shared" si="17"/>
        <v>0</v>
      </c>
      <c r="AB23" s="2">
        <f t="shared" si="11"/>
        <v>0</v>
      </c>
      <c r="AC23" s="2">
        <f t="shared" si="14"/>
        <v>0</v>
      </c>
      <c r="AD23" s="1"/>
      <c r="AE23" s="2">
        <f t="shared" si="7"/>
        <v>0</v>
      </c>
      <c r="AF23" s="2">
        <f t="shared" si="12"/>
        <v>0</v>
      </c>
      <c r="AG23" s="2">
        <f t="shared" si="8"/>
        <v>0.36247623315782601</v>
      </c>
      <c r="AH23" s="2">
        <f t="shared" si="9"/>
        <v>0</v>
      </c>
      <c r="AI23" s="2">
        <f t="shared" si="10"/>
        <v>0</v>
      </c>
      <c r="AJ23" s="2">
        <f t="shared" si="10"/>
        <v>0</v>
      </c>
      <c r="AK23" s="2">
        <f t="shared" si="10"/>
        <v>0</v>
      </c>
      <c r="AL23" s="1"/>
      <c r="AM23">
        <f>Table2[column30]*Table2[column31]</f>
        <v>0</v>
      </c>
      <c r="AN23">
        <f>Table2[column30]*Table2[column32]</f>
        <v>0</v>
      </c>
      <c r="AO23">
        <f>Table2[column30]*Table2[column33]</f>
        <v>0</v>
      </c>
      <c r="AP23">
        <f>Table2[column30]*Table2[column34]</f>
        <v>0</v>
      </c>
      <c r="AQ23">
        <f>Table2[column30]*Table2[column35]</f>
        <v>0</v>
      </c>
      <c r="AR23">
        <f>Table2[column30]*Table2[column36]</f>
        <v>0</v>
      </c>
      <c r="AS23">
        <f>Table2[column31]*Table2[column32]</f>
        <v>0</v>
      </c>
      <c r="AT23">
        <f>Table2[column31]*Table2[column33]</f>
        <v>0</v>
      </c>
      <c r="AU23">
        <f>Table2[column31]*Table2[column34]</f>
        <v>0</v>
      </c>
      <c r="AV23">
        <f>Table2[column31]*Table2[column35]</f>
        <v>0</v>
      </c>
      <c r="AW23">
        <f>Table2[column31]*Table2[column36]</f>
        <v>0</v>
      </c>
      <c r="AX23">
        <f>Table2[column32]*Table2[column33]</f>
        <v>0</v>
      </c>
      <c r="AY23">
        <f>Table2[column32]*Table2[column34]</f>
        <v>0</v>
      </c>
      <c r="AZ23">
        <f>Table2[column32]*Table2[column35]</f>
        <v>0</v>
      </c>
      <c r="BA23">
        <f>Table2[column32]*Table2[column36]</f>
        <v>0</v>
      </c>
      <c r="BB23">
        <f>Table2[column33]*Table2[column34]</f>
        <v>0</v>
      </c>
      <c r="BC23">
        <f>Table2[column33]*Table2[column35]</f>
        <v>0</v>
      </c>
      <c r="BD23">
        <f>Table2[column33]*Table2[column36]</f>
        <v>0</v>
      </c>
      <c r="BE23">
        <f>Table2[column34]*Table2[column35]</f>
        <v>0</v>
      </c>
      <c r="BF23">
        <f>Table2[column34]*Table2[column36]</f>
        <v>0</v>
      </c>
      <c r="BG23">
        <f>Table2[column35]*Table2[column36]</f>
        <v>0</v>
      </c>
    </row>
    <row r="24" spans="2:59" x14ac:dyDescent="0.25">
      <c r="B24" t="s">
        <v>116</v>
      </c>
      <c r="C24" s="12"/>
      <c r="D24" s="12"/>
      <c r="E24" s="12">
        <v>1</v>
      </c>
      <c r="F24" s="12"/>
      <c r="G24" s="12"/>
      <c r="H24" s="12"/>
      <c r="I24" s="12">
        <v>1</v>
      </c>
      <c r="J24" s="2">
        <v>2</v>
      </c>
      <c r="K24" s="2">
        <f t="shared" si="2"/>
        <v>0.30102999566398114</v>
      </c>
      <c r="L24" s="1"/>
      <c r="M24" t="s">
        <v>116</v>
      </c>
      <c r="N24" s="2"/>
      <c r="O24" s="2"/>
      <c r="P24" s="2">
        <f t="shared" si="18"/>
        <v>1</v>
      </c>
      <c r="Q24" s="2"/>
      <c r="R24" s="2"/>
      <c r="S24" s="2"/>
      <c r="T24" s="2">
        <f>1+LOG(I24,10)</f>
        <v>1</v>
      </c>
      <c r="U24" s="1"/>
      <c r="V24" t="s">
        <v>116</v>
      </c>
      <c r="W24" s="2">
        <f t="shared" si="4"/>
        <v>0</v>
      </c>
      <c r="X24" s="2">
        <f t="shared" si="16"/>
        <v>0</v>
      </c>
      <c r="Y24" s="2">
        <f t="shared" si="15"/>
        <v>0.30102999566398114</v>
      </c>
      <c r="Z24" s="2">
        <f t="shared" si="13"/>
        <v>0</v>
      </c>
      <c r="AA24" s="2">
        <f t="shared" si="17"/>
        <v>0</v>
      </c>
      <c r="AB24" s="2">
        <f t="shared" si="11"/>
        <v>0</v>
      </c>
      <c r="AC24" s="2">
        <f t="shared" si="14"/>
        <v>0.30102999566398114</v>
      </c>
      <c r="AD24" s="1"/>
      <c r="AE24" s="2">
        <f t="shared" si="7"/>
        <v>0</v>
      </c>
      <c r="AF24" s="2">
        <f t="shared" si="12"/>
        <v>0</v>
      </c>
      <c r="AG24" s="2">
        <f t="shared" si="8"/>
        <v>9.0619058289456503E-2</v>
      </c>
      <c r="AH24" s="2">
        <f t="shared" si="9"/>
        <v>0</v>
      </c>
      <c r="AI24" s="2">
        <f t="shared" si="10"/>
        <v>0</v>
      </c>
      <c r="AJ24" s="2">
        <f t="shared" si="10"/>
        <v>0</v>
      </c>
      <c r="AK24" s="2">
        <f t="shared" si="10"/>
        <v>9.0619058289456503E-2</v>
      </c>
      <c r="AL24" s="1"/>
      <c r="AM24">
        <f>Table2[column30]*Table2[column31]</f>
        <v>0</v>
      </c>
      <c r="AN24">
        <f>Table2[column30]*Table2[column32]</f>
        <v>0</v>
      </c>
      <c r="AO24">
        <f>Table2[column30]*Table2[column33]</f>
        <v>0</v>
      </c>
      <c r="AP24">
        <f>Table2[column30]*Table2[column34]</f>
        <v>0</v>
      </c>
      <c r="AQ24">
        <f>Table2[column30]*Table2[column35]</f>
        <v>0</v>
      </c>
      <c r="AR24">
        <f>Table2[column30]*Table2[column36]</f>
        <v>0</v>
      </c>
      <c r="AS24">
        <f>Table2[column31]*Table2[column32]</f>
        <v>0</v>
      </c>
      <c r="AT24">
        <f>Table2[column31]*Table2[column33]</f>
        <v>0</v>
      </c>
      <c r="AU24">
        <f>Table2[column31]*Table2[column34]</f>
        <v>0</v>
      </c>
      <c r="AV24">
        <f>Table2[column31]*Table2[column35]</f>
        <v>0</v>
      </c>
      <c r="AW24">
        <f>Table2[column31]*Table2[column36]</f>
        <v>0</v>
      </c>
      <c r="AX24">
        <f>Table2[column32]*Table2[column33]</f>
        <v>0</v>
      </c>
      <c r="AY24">
        <f>Table2[column32]*Table2[column34]</f>
        <v>0</v>
      </c>
      <c r="AZ24">
        <f>Table2[column32]*Table2[column35]</f>
        <v>0</v>
      </c>
      <c r="BA24">
        <f>Table2[column32]*Table2[column36]</f>
        <v>8.2118137252679153E-3</v>
      </c>
      <c r="BB24">
        <f>Table2[column33]*Table2[column34]</f>
        <v>0</v>
      </c>
      <c r="BC24">
        <f>Table2[column33]*Table2[column35]</f>
        <v>0</v>
      </c>
      <c r="BD24">
        <f>Table2[column33]*Table2[column36]</f>
        <v>0</v>
      </c>
      <c r="BE24">
        <f>Table2[column34]*Table2[column35]</f>
        <v>0</v>
      </c>
      <c r="BF24">
        <f>Table2[column34]*Table2[column36]</f>
        <v>0</v>
      </c>
      <c r="BG24">
        <f>Table2[column35]*Table2[column36]</f>
        <v>0</v>
      </c>
    </row>
    <row r="25" spans="2:59" x14ac:dyDescent="0.25">
      <c r="B25" t="s">
        <v>117</v>
      </c>
      <c r="C25" s="12"/>
      <c r="D25" s="12"/>
      <c r="E25" s="12">
        <v>1</v>
      </c>
      <c r="F25" s="12"/>
      <c r="G25" s="12"/>
      <c r="H25" s="12"/>
      <c r="I25" s="12"/>
      <c r="J25" s="2">
        <v>1</v>
      </c>
      <c r="K25" s="2">
        <f t="shared" si="2"/>
        <v>0.60205999132796229</v>
      </c>
      <c r="L25" s="1"/>
      <c r="M25" t="s">
        <v>117</v>
      </c>
      <c r="N25" s="2"/>
      <c r="O25" s="2"/>
      <c r="P25" s="2">
        <f t="shared" si="18"/>
        <v>1</v>
      </c>
      <c r="Q25" s="2"/>
      <c r="R25" s="2"/>
      <c r="S25" s="2"/>
      <c r="T25" s="2"/>
      <c r="U25" s="1"/>
      <c r="V25" t="s">
        <v>117</v>
      </c>
      <c r="W25" s="2">
        <f t="shared" si="4"/>
        <v>0</v>
      </c>
      <c r="X25" s="2">
        <f t="shared" si="16"/>
        <v>0</v>
      </c>
      <c r="Y25" s="2">
        <f t="shared" si="15"/>
        <v>0.60205999132796229</v>
      </c>
      <c r="Z25" s="2">
        <f t="shared" si="13"/>
        <v>0</v>
      </c>
      <c r="AA25" s="2">
        <f t="shared" si="17"/>
        <v>0</v>
      </c>
      <c r="AB25" s="2">
        <f t="shared" si="11"/>
        <v>0</v>
      </c>
      <c r="AC25" s="2">
        <f t="shared" si="14"/>
        <v>0</v>
      </c>
      <c r="AD25" s="1"/>
      <c r="AE25" s="2">
        <f t="shared" si="7"/>
        <v>0</v>
      </c>
      <c r="AF25" s="2">
        <f t="shared" si="12"/>
        <v>0</v>
      </c>
      <c r="AG25" s="2">
        <f t="shared" si="8"/>
        <v>0.36247623315782601</v>
      </c>
      <c r="AH25" s="2">
        <f t="shared" si="9"/>
        <v>0</v>
      </c>
      <c r="AI25" s="2">
        <f t="shared" si="10"/>
        <v>0</v>
      </c>
      <c r="AJ25" s="2">
        <f t="shared" si="10"/>
        <v>0</v>
      </c>
      <c r="AK25" s="2">
        <f t="shared" si="10"/>
        <v>0</v>
      </c>
      <c r="AL25" s="1"/>
      <c r="AM25">
        <f>Table2[column30]*Table2[column31]</f>
        <v>0</v>
      </c>
      <c r="AN25">
        <f>Table2[column30]*Table2[column32]</f>
        <v>0</v>
      </c>
      <c r="AO25">
        <f>Table2[column30]*Table2[column33]</f>
        <v>0</v>
      </c>
      <c r="AP25">
        <f>Table2[column30]*Table2[column34]</f>
        <v>0</v>
      </c>
      <c r="AQ25">
        <f>Table2[column30]*Table2[column35]</f>
        <v>0</v>
      </c>
      <c r="AR25">
        <f>Table2[column30]*Table2[column36]</f>
        <v>0</v>
      </c>
      <c r="AS25">
        <f>Table2[column31]*Table2[column32]</f>
        <v>0</v>
      </c>
      <c r="AT25">
        <f>Table2[column31]*Table2[column33]</f>
        <v>0</v>
      </c>
      <c r="AU25">
        <f>Table2[column31]*Table2[column34]</f>
        <v>0</v>
      </c>
      <c r="AV25">
        <f>Table2[column31]*Table2[column35]</f>
        <v>0</v>
      </c>
      <c r="AW25">
        <f>Table2[column31]*Table2[column36]</f>
        <v>0</v>
      </c>
      <c r="AX25">
        <f>Table2[column32]*Table2[column33]</f>
        <v>0</v>
      </c>
      <c r="AY25">
        <f>Table2[column32]*Table2[column34]</f>
        <v>0</v>
      </c>
      <c r="AZ25">
        <f>Table2[column32]*Table2[column35]</f>
        <v>0</v>
      </c>
      <c r="BA25">
        <f>Table2[column32]*Table2[column36]</f>
        <v>0</v>
      </c>
      <c r="BB25">
        <f>Table2[column33]*Table2[column34]</f>
        <v>0</v>
      </c>
      <c r="BC25">
        <f>Table2[column33]*Table2[column35]</f>
        <v>0</v>
      </c>
      <c r="BD25">
        <f>Table2[column33]*Table2[column36]</f>
        <v>0</v>
      </c>
      <c r="BE25">
        <f>Table2[column34]*Table2[column35]</f>
        <v>0</v>
      </c>
      <c r="BF25">
        <f>Table2[column34]*Table2[column36]</f>
        <v>0</v>
      </c>
      <c r="BG25">
        <f>Table2[column35]*Table2[column36]</f>
        <v>0</v>
      </c>
    </row>
    <row r="26" spans="2:59" x14ac:dyDescent="0.25">
      <c r="B26" t="s">
        <v>118</v>
      </c>
      <c r="C26" s="12"/>
      <c r="D26" s="12"/>
      <c r="E26" s="12">
        <v>1</v>
      </c>
      <c r="F26" s="12"/>
      <c r="G26" s="12"/>
      <c r="H26" s="12"/>
      <c r="I26" s="12"/>
      <c r="J26" s="2">
        <v>1</v>
      </c>
      <c r="K26" s="2">
        <f t="shared" si="2"/>
        <v>0.60205999132796229</v>
      </c>
      <c r="L26" s="1"/>
      <c r="M26" t="s">
        <v>118</v>
      </c>
      <c r="N26" s="2"/>
      <c r="O26" s="2"/>
      <c r="P26" s="2">
        <f t="shared" si="18"/>
        <v>1</v>
      </c>
      <c r="Q26" s="2"/>
      <c r="R26" s="2"/>
      <c r="S26" s="2"/>
      <c r="T26" s="2"/>
      <c r="U26" s="1"/>
      <c r="V26" t="s">
        <v>118</v>
      </c>
      <c r="W26" s="2">
        <f t="shared" si="4"/>
        <v>0</v>
      </c>
      <c r="X26" s="2">
        <f t="shared" si="16"/>
        <v>0</v>
      </c>
      <c r="Y26" s="2">
        <f t="shared" si="15"/>
        <v>0.60205999132796229</v>
      </c>
      <c r="Z26" s="2">
        <f t="shared" si="13"/>
        <v>0</v>
      </c>
      <c r="AA26" s="2">
        <f t="shared" si="17"/>
        <v>0</v>
      </c>
      <c r="AB26" s="2">
        <f t="shared" si="11"/>
        <v>0</v>
      </c>
      <c r="AC26" s="2">
        <f t="shared" si="14"/>
        <v>0</v>
      </c>
      <c r="AD26" s="1"/>
      <c r="AE26" s="2">
        <f t="shared" si="7"/>
        <v>0</v>
      </c>
      <c r="AF26" s="2">
        <f t="shared" si="12"/>
        <v>0</v>
      </c>
      <c r="AG26" s="2">
        <f t="shared" si="8"/>
        <v>0.36247623315782601</v>
      </c>
      <c r="AH26" s="2">
        <f t="shared" si="9"/>
        <v>0</v>
      </c>
      <c r="AI26" s="2">
        <f t="shared" si="10"/>
        <v>0</v>
      </c>
      <c r="AJ26" s="2">
        <f t="shared" si="10"/>
        <v>0</v>
      </c>
      <c r="AK26" s="2">
        <f t="shared" si="10"/>
        <v>0</v>
      </c>
      <c r="AL26" s="1"/>
      <c r="AM26">
        <f>Table2[column30]*Table2[column31]</f>
        <v>0</v>
      </c>
      <c r="AN26">
        <f>Table2[column30]*Table2[column32]</f>
        <v>0</v>
      </c>
      <c r="AO26">
        <f>Table2[column30]*Table2[column33]</f>
        <v>0</v>
      </c>
      <c r="AP26">
        <f>Table2[column30]*Table2[column34]</f>
        <v>0</v>
      </c>
      <c r="AQ26">
        <f>Table2[column30]*Table2[column35]</f>
        <v>0</v>
      </c>
      <c r="AR26">
        <f>Table2[column30]*Table2[column36]</f>
        <v>0</v>
      </c>
      <c r="AS26">
        <f>Table2[column31]*Table2[column32]</f>
        <v>0</v>
      </c>
      <c r="AT26">
        <f>Table2[column31]*Table2[column33]</f>
        <v>0</v>
      </c>
      <c r="AU26">
        <f>Table2[column31]*Table2[column34]</f>
        <v>0</v>
      </c>
      <c r="AV26">
        <f>Table2[column31]*Table2[column35]</f>
        <v>0</v>
      </c>
      <c r="AW26">
        <f>Table2[column31]*Table2[column36]</f>
        <v>0</v>
      </c>
      <c r="AX26">
        <f>Table2[column32]*Table2[column33]</f>
        <v>0</v>
      </c>
      <c r="AY26">
        <f>Table2[column32]*Table2[column34]</f>
        <v>0</v>
      </c>
      <c r="AZ26">
        <f>Table2[column32]*Table2[column35]</f>
        <v>0</v>
      </c>
      <c r="BA26">
        <f>Table2[column32]*Table2[column36]</f>
        <v>0</v>
      </c>
      <c r="BB26">
        <f>Table2[column33]*Table2[column34]</f>
        <v>0</v>
      </c>
      <c r="BC26">
        <f>Table2[column33]*Table2[column35]</f>
        <v>0</v>
      </c>
      <c r="BD26">
        <f>Table2[column33]*Table2[column36]</f>
        <v>0</v>
      </c>
      <c r="BE26">
        <f>Table2[column34]*Table2[column35]</f>
        <v>0</v>
      </c>
      <c r="BF26">
        <f>Table2[column34]*Table2[column36]</f>
        <v>0</v>
      </c>
      <c r="BG26">
        <f>Table2[column35]*Table2[column36]</f>
        <v>0</v>
      </c>
    </row>
    <row r="27" spans="2:59" x14ac:dyDescent="0.25">
      <c r="B27" t="s">
        <v>119</v>
      </c>
      <c r="C27" s="12"/>
      <c r="D27" s="12"/>
      <c r="E27" s="12"/>
      <c r="F27" s="12">
        <v>1</v>
      </c>
      <c r="G27" s="12"/>
      <c r="H27" s="12"/>
      <c r="I27" s="12"/>
      <c r="J27" s="2">
        <v>1</v>
      </c>
      <c r="K27" s="2">
        <f t="shared" si="2"/>
        <v>0.60205999132796229</v>
      </c>
      <c r="L27" s="1"/>
      <c r="M27" t="s">
        <v>119</v>
      </c>
      <c r="N27" s="2"/>
      <c r="O27" s="2"/>
      <c r="P27" s="2"/>
      <c r="Q27" s="2">
        <f>1+LOG(F27,10)</f>
        <v>1</v>
      </c>
      <c r="R27" s="2"/>
      <c r="S27" s="2"/>
      <c r="T27" s="2"/>
      <c r="U27" s="1"/>
      <c r="V27" t="s">
        <v>119</v>
      </c>
      <c r="W27" s="2">
        <f t="shared" si="4"/>
        <v>0</v>
      </c>
      <c r="X27" s="2">
        <f t="shared" si="16"/>
        <v>0</v>
      </c>
      <c r="Y27" s="2">
        <f t="shared" si="15"/>
        <v>0</v>
      </c>
      <c r="Z27" s="2">
        <f t="shared" si="13"/>
        <v>0.60205999132796229</v>
      </c>
      <c r="AA27" s="2">
        <f t="shared" si="17"/>
        <v>0</v>
      </c>
      <c r="AB27" s="2">
        <f t="shared" si="11"/>
        <v>0</v>
      </c>
      <c r="AC27" s="2">
        <f t="shared" si="14"/>
        <v>0</v>
      </c>
      <c r="AD27" s="1"/>
      <c r="AE27" s="2">
        <f t="shared" si="7"/>
        <v>0</v>
      </c>
      <c r="AF27" s="2">
        <f t="shared" si="12"/>
        <v>0</v>
      </c>
      <c r="AG27" s="2">
        <f t="shared" si="8"/>
        <v>0</v>
      </c>
      <c r="AH27" s="2">
        <f t="shared" si="9"/>
        <v>0.36247623315782601</v>
      </c>
      <c r="AI27" s="2">
        <f t="shared" si="10"/>
        <v>0</v>
      </c>
      <c r="AJ27" s="2">
        <f t="shared" si="10"/>
        <v>0</v>
      </c>
      <c r="AK27" s="2">
        <f t="shared" si="10"/>
        <v>0</v>
      </c>
      <c r="AL27" s="1"/>
      <c r="AM27">
        <f>Table2[column30]*Table2[column31]</f>
        <v>0</v>
      </c>
      <c r="AN27">
        <f>Table2[column30]*Table2[column32]</f>
        <v>0</v>
      </c>
      <c r="AO27">
        <f>Table2[column30]*Table2[column33]</f>
        <v>0</v>
      </c>
      <c r="AP27">
        <f>Table2[column30]*Table2[column34]</f>
        <v>0</v>
      </c>
      <c r="AQ27">
        <f>Table2[column30]*Table2[column35]</f>
        <v>0</v>
      </c>
      <c r="AR27">
        <f>Table2[column30]*Table2[column36]</f>
        <v>0</v>
      </c>
      <c r="AS27">
        <f>Table2[column31]*Table2[column32]</f>
        <v>0</v>
      </c>
      <c r="AT27">
        <f>Table2[column31]*Table2[column33]</f>
        <v>0</v>
      </c>
      <c r="AU27">
        <f>Table2[column31]*Table2[column34]</f>
        <v>0</v>
      </c>
      <c r="AV27">
        <f>Table2[column31]*Table2[column35]</f>
        <v>0</v>
      </c>
      <c r="AW27">
        <f>Table2[column31]*Table2[column36]</f>
        <v>0</v>
      </c>
      <c r="AX27">
        <f>Table2[column32]*Table2[column33]</f>
        <v>0</v>
      </c>
      <c r="AY27">
        <f>Table2[column32]*Table2[column34]</f>
        <v>0</v>
      </c>
      <c r="AZ27">
        <f>Table2[column32]*Table2[column35]</f>
        <v>0</v>
      </c>
      <c r="BA27">
        <f>Table2[column32]*Table2[column36]</f>
        <v>0</v>
      </c>
      <c r="BB27">
        <f>Table2[column33]*Table2[column34]</f>
        <v>0</v>
      </c>
      <c r="BC27">
        <f>Table2[column33]*Table2[column35]</f>
        <v>0</v>
      </c>
      <c r="BD27">
        <f>Table2[column33]*Table2[column36]</f>
        <v>0</v>
      </c>
      <c r="BE27">
        <f>Table2[column34]*Table2[column35]</f>
        <v>0</v>
      </c>
      <c r="BF27">
        <f>Table2[column34]*Table2[column36]</f>
        <v>0</v>
      </c>
      <c r="BG27">
        <f>Table2[column35]*Table2[column36]</f>
        <v>0</v>
      </c>
    </row>
    <row r="28" spans="2:59" x14ac:dyDescent="0.25">
      <c r="B28" t="s">
        <v>120</v>
      </c>
      <c r="C28" s="12"/>
      <c r="D28" s="12"/>
      <c r="E28" s="12"/>
      <c r="F28" s="12">
        <v>1</v>
      </c>
      <c r="G28" s="12"/>
      <c r="H28" s="12"/>
      <c r="I28" s="12"/>
      <c r="J28" s="2">
        <v>1</v>
      </c>
      <c r="K28" s="2">
        <f t="shared" si="2"/>
        <v>0.60205999132796229</v>
      </c>
      <c r="L28" s="1"/>
      <c r="M28" t="s">
        <v>120</v>
      </c>
      <c r="N28" s="2"/>
      <c r="O28" s="2"/>
      <c r="P28" s="2"/>
      <c r="Q28" s="2">
        <f>1+LOG(F28,10)</f>
        <v>1</v>
      </c>
      <c r="R28" s="2"/>
      <c r="S28" s="2"/>
      <c r="T28" s="2"/>
      <c r="U28" s="1"/>
      <c r="V28" t="s">
        <v>120</v>
      </c>
      <c r="W28" s="2">
        <f t="shared" si="4"/>
        <v>0</v>
      </c>
      <c r="X28" s="2">
        <f t="shared" si="16"/>
        <v>0</v>
      </c>
      <c r="Y28" s="2">
        <f t="shared" si="15"/>
        <v>0</v>
      </c>
      <c r="Z28" s="2">
        <f t="shared" si="13"/>
        <v>0.60205999132796229</v>
      </c>
      <c r="AA28" s="2">
        <f t="shared" si="17"/>
        <v>0</v>
      </c>
      <c r="AB28" s="2">
        <f t="shared" si="11"/>
        <v>0</v>
      </c>
      <c r="AC28" s="2">
        <f t="shared" si="14"/>
        <v>0</v>
      </c>
      <c r="AD28" s="1"/>
      <c r="AE28" s="2">
        <f t="shared" si="7"/>
        <v>0</v>
      </c>
      <c r="AF28" s="2">
        <f t="shared" si="12"/>
        <v>0</v>
      </c>
      <c r="AG28" s="2">
        <f t="shared" si="8"/>
        <v>0</v>
      </c>
      <c r="AH28" s="2">
        <f t="shared" si="9"/>
        <v>0.36247623315782601</v>
      </c>
      <c r="AI28" s="2">
        <f t="shared" si="10"/>
        <v>0</v>
      </c>
      <c r="AJ28" s="2">
        <f t="shared" si="10"/>
        <v>0</v>
      </c>
      <c r="AK28" s="2">
        <f t="shared" si="10"/>
        <v>0</v>
      </c>
      <c r="AL28" s="1"/>
      <c r="AM28">
        <f>Table2[column30]*Table2[column31]</f>
        <v>0</v>
      </c>
      <c r="AN28">
        <f>Table2[column30]*Table2[column32]</f>
        <v>0</v>
      </c>
      <c r="AO28">
        <f>Table2[column30]*Table2[column33]</f>
        <v>0</v>
      </c>
      <c r="AP28">
        <f>Table2[column30]*Table2[column34]</f>
        <v>0</v>
      </c>
      <c r="AQ28">
        <f>Table2[column30]*Table2[column35]</f>
        <v>0</v>
      </c>
      <c r="AR28">
        <f>Table2[column30]*Table2[column36]</f>
        <v>0</v>
      </c>
      <c r="AS28">
        <f>Table2[column31]*Table2[column32]</f>
        <v>0</v>
      </c>
      <c r="AT28">
        <f>Table2[column31]*Table2[column33]</f>
        <v>0</v>
      </c>
      <c r="AU28">
        <f>Table2[column31]*Table2[column34]</f>
        <v>0</v>
      </c>
      <c r="AV28">
        <f>Table2[column31]*Table2[column35]</f>
        <v>0</v>
      </c>
      <c r="AW28">
        <f>Table2[column31]*Table2[column36]</f>
        <v>0</v>
      </c>
      <c r="AX28">
        <f>Table2[column32]*Table2[column33]</f>
        <v>0</v>
      </c>
      <c r="AY28">
        <f>Table2[column32]*Table2[column34]</f>
        <v>0</v>
      </c>
      <c r="AZ28">
        <f>Table2[column32]*Table2[column35]</f>
        <v>0</v>
      </c>
      <c r="BA28">
        <f>Table2[column32]*Table2[column36]</f>
        <v>0</v>
      </c>
      <c r="BB28">
        <f>Table2[column33]*Table2[column34]</f>
        <v>0</v>
      </c>
      <c r="BC28">
        <f>Table2[column33]*Table2[column35]</f>
        <v>0</v>
      </c>
      <c r="BD28">
        <f>Table2[column33]*Table2[column36]</f>
        <v>0</v>
      </c>
      <c r="BE28">
        <f>Table2[column34]*Table2[column35]</f>
        <v>0</v>
      </c>
      <c r="BF28">
        <f>Table2[column34]*Table2[column36]</f>
        <v>0</v>
      </c>
      <c r="BG28">
        <f>Table2[column35]*Table2[column36]</f>
        <v>0</v>
      </c>
    </row>
    <row r="29" spans="2:59" x14ac:dyDescent="0.25">
      <c r="B29" t="s">
        <v>121</v>
      </c>
      <c r="C29" s="12"/>
      <c r="D29" s="12"/>
      <c r="E29" s="12"/>
      <c r="F29" s="12"/>
      <c r="G29" s="12">
        <v>1</v>
      </c>
      <c r="H29" s="12"/>
      <c r="I29" s="12"/>
      <c r="J29" s="2">
        <v>1</v>
      </c>
      <c r="K29" s="2">
        <f t="shared" si="2"/>
        <v>0.60205999132796229</v>
      </c>
      <c r="L29" s="1"/>
      <c r="M29" t="s">
        <v>121</v>
      </c>
      <c r="N29" s="2"/>
      <c r="O29" s="2"/>
      <c r="P29" s="2"/>
      <c r="Q29" s="2"/>
      <c r="R29" s="2">
        <f>1+LOG(G29,10)</f>
        <v>1</v>
      </c>
      <c r="S29" s="2"/>
      <c r="T29" s="2"/>
      <c r="U29" s="1"/>
      <c r="V29" t="s">
        <v>121</v>
      </c>
      <c r="W29" s="2">
        <f t="shared" si="4"/>
        <v>0</v>
      </c>
      <c r="X29" s="2">
        <f t="shared" si="16"/>
        <v>0</v>
      </c>
      <c r="Y29" s="2">
        <f t="shared" si="15"/>
        <v>0</v>
      </c>
      <c r="Z29" s="2">
        <f t="shared" si="13"/>
        <v>0</v>
      </c>
      <c r="AA29" s="2">
        <f>R29*K29</f>
        <v>0.60205999132796229</v>
      </c>
      <c r="AB29" s="2">
        <f t="shared" si="11"/>
        <v>0</v>
      </c>
      <c r="AC29" s="2">
        <f t="shared" si="14"/>
        <v>0</v>
      </c>
      <c r="AD29" s="1"/>
      <c r="AE29" s="2">
        <f t="shared" si="7"/>
        <v>0</v>
      </c>
      <c r="AF29" s="2">
        <f t="shared" si="12"/>
        <v>0</v>
      </c>
      <c r="AG29" s="2">
        <f t="shared" si="8"/>
        <v>0</v>
      </c>
      <c r="AH29" s="2">
        <f t="shared" si="9"/>
        <v>0</v>
      </c>
      <c r="AI29" s="2">
        <f t="shared" si="10"/>
        <v>0.36247623315782601</v>
      </c>
      <c r="AJ29" s="2">
        <f t="shared" si="10"/>
        <v>0</v>
      </c>
      <c r="AK29" s="2">
        <f t="shared" si="10"/>
        <v>0</v>
      </c>
      <c r="AL29" s="1"/>
      <c r="AM29">
        <f>Table2[column30]*Table2[column31]</f>
        <v>0</v>
      </c>
      <c r="AN29">
        <f>Table2[column30]*Table2[column32]</f>
        <v>0</v>
      </c>
      <c r="AO29">
        <f>Table2[column30]*Table2[column33]</f>
        <v>0</v>
      </c>
      <c r="AP29">
        <f>Table2[column30]*Table2[column34]</f>
        <v>0</v>
      </c>
      <c r="AQ29">
        <f>Table2[column30]*Table2[column35]</f>
        <v>0</v>
      </c>
      <c r="AR29">
        <f>Table2[column30]*Table2[column36]</f>
        <v>0</v>
      </c>
      <c r="AS29">
        <f>Table2[column31]*Table2[column32]</f>
        <v>0</v>
      </c>
      <c r="AT29">
        <f>Table2[column31]*Table2[column33]</f>
        <v>0</v>
      </c>
      <c r="AU29">
        <f>Table2[column31]*Table2[column34]</f>
        <v>0</v>
      </c>
      <c r="AV29">
        <f>Table2[column31]*Table2[column35]</f>
        <v>0</v>
      </c>
      <c r="AW29">
        <f>Table2[column31]*Table2[column36]</f>
        <v>0</v>
      </c>
      <c r="AX29">
        <f>Table2[column32]*Table2[column33]</f>
        <v>0</v>
      </c>
      <c r="AY29">
        <f>Table2[column32]*Table2[column34]</f>
        <v>0</v>
      </c>
      <c r="AZ29">
        <f>Table2[column32]*Table2[column35]</f>
        <v>0</v>
      </c>
      <c r="BA29">
        <f>Table2[column32]*Table2[column36]</f>
        <v>0</v>
      </c>
      <c r="BB29">
        <f>Table2[column33]*Table2[column34]</f>
        <v>0</v>
      </c>
      <c r="BC29">
        <f>Table2[column33]*Table2[column35]</f>
        <v>0</v>
      </c>
      <c r="BD29">
        <f>Table2[column33]*Table2[column36]</f>
        <v>0</v>
      </c>
      <c r="BE29">
        <f>Table2[column34]*Table2[column35]</f>
        <v>0</v>
      </c>
      <c r="BF29">
        <f>Table2[column34]*Table2[column36]</f>
        <v>0</v>
      </c>
      <c r="BG29">
        <f>Table2[column35]*Table2[column36]</f>
        <v>0</v>
      </c>
    </row>
    <row r="30" spans="2:59" x14ac:dyDescent="0.25">
      <c r="B30" t="s">
        <v>122</v>
      </c>
      <c r="C30" s="12"/>
      <c r="D30" s="12"/>
      <c r="E30" s="12"/>
      <c r="F30" s="12"/>
      <c r="G30" s="12">
        <v>1</v>
      </c>
      <c r="H30" s="12"/>
      <c r="I30" s="12"/>
      <c r="J30" s="2">
        <v>1</v>
      </c>
      <c r="K30" s="2">
        <f t="shared" si="2"/>
        <v>0.60205999132796229</v>
      </c>
      <c r="L30" s="1"/>
      <c r="M30" t="s">
        <v>122</v>
      </c>
      <c r="N30" s="2"/>
      <c r="O30" s="2"/>
      <c r="P30" s="2"/>
      <c r="Q30" s="2"/>
      <c r="R30" s="2">
        <f>1+LOG(G30,10)</f>
        <v>1</v>
      </c>
      <c r="S30" s="2"/>
      <c r="T30" s="2"/>
      <c r="U30" s="1"/>
      <c r="V30" t="s">
        <v>122</v>
      </c>
      <c r="W30" s="2">
        <f t="shared" si="4"/>
        <v>0</v>
      </c>
      <c r="X30" s="2">
        <f t="shared" si="16"/>
        <v>0</v>
      </c>
      <c r="Y30" s="2">
        <f t="shared" si="15"/>
        <v>0</v>
      </c>
      <c r="Z30" s="2">
        <f t="shared" si="13"/>
        <v>0</v>
      </c>
      <c r="AA30" s="2">
        <f t="shared" si="17"/>
        <v>0.60205999132796229</v>
      </c>
      <c r="AB30" s="2">
        <f t="shared" si="11"/>
        <v>0</v>
      </c>
      <c r="AC30" s="2">
        <f t="shared" si="14"/>
        <v>0</v>
      </c>
      <c r="AD30" s="1"/>
      <c r="AE30" s="2">
        <f t="shared" si="7"/>
        <v>0</v>
      </c>
      <c r="AF30" s="2">
        <f t="shared" si="12"/>
        <v>0</v>
      </c>
      <c r="AG30" s="2">
        <f t="shared" si="8"/>
        <v>0</v>
      </c>
      <c r="AH30" s="2">
        <f t="shared" si="9"/>
        <v>0</v>
      </c>
      <c r="AI30" s="2">
        <f t="shared" si="10"/>
        <v>0.36247623315782601</v>
      </c>
      <c r="AJ30" s="2">
        <f t="shared" si="10"/>
        <v>0</v>
      </c>
      <c r="AK30" s="2">
        <f t="shared" si="10"/>
        <v>0</v>
      </c>
      <c r="AL30" s="1"/>
      <c r="AM30">
        <f>Table2[column30]*Table2[column31]</f>
        <v>0</v>
      </c>
      <c r="AN30">
        <f>Table2[column30]*Table2[column32]</f>
        <v>0</v>
      </c>
      <c r="AO30">
        <f>Table2[column30]*Table2[column33]</f>
        <v>0</v>
      </c>
      <c r="AP30">
        <f>Table2[column30]*Table2[column34]</f>
        <v>0</v>
      </c>
      <c r="AQ30">
        <f>Table2[column30]*Table2[column35]</f>
        <v>0</v>
      </c>
      <c r="AR30">
        <f>Table2[column30]*Table2[column36]</f>
        <v>0</v>
      </c>
      <c r="AS30">
        <f>Table2[column31]*Table2[column32]</f>
        <v>0</v>
      </c>
      <c r="AT30">
        <f>Table2[column31]*Table2[column33]</f>
        <v>0</v>
      </c>
      <c r="AU30">
        <f>Table2[column31]*Table2[column34]</f>
        <v>0</v>
      </c>
      <c r="AV30">
        <f>Table2[column31]*Table2[column35]</f>
        <v>0</v>
      </c>
      <c r="AW30">
        <f>Table2[column31]*Table2[column36]</f>
        <v>0</v>
      </c>
      <c r="AX30">
        <f>Table2[column32]*Table2[column33]</f>
        <v>0</v>
      </c>
      <c r="AY30">
        <f>Table2[column32]*Table2[column34]</f>
        <v>0</v>
      </c>
      <c r="AZ30">
        <f>Table2[column32]*Table2[column35]</f>
        <v>0</v>
      </c>
      <c r="BA30">
        <f>Table2[column32]*Table2[column36]</f>
        <v>0</v>
      </c>
      <c r="BB30">
        <f>Table2[column33]*Table2[column34]</f>
        <v>0</v>
      </c>
      <c r="BC30">
        <f>Table2[column33]*Table2[column35]</f>
        <v>0</v>
      </c>
      <c r="BD30">
        <f>Table2[column33]*Table2[column36]</f>
        <v>0</v>
      </c>
      <c r="BE30">
        <f>Table2[column34]*Table2[column35]</f>
        <v>0</v>
      </c>
      <c r="BF30">
        <f>Table2[column34]*Table2[column36]</f>
        <v>0</v>
      </c>
      <c r="BG30">
        <f>Table2[column35]*Table2[column36]</f>
        <v>0</v>
      </c>
    </row>
    <row r="31" spans="2:59" x14ac:dyDescent="0.25">
      <c r="B31" t="s">
        <v>123</v>
      </c>
      <c r="C31" s="12"/>
      <c r="D31" s="12"/>
      <c r="E31" s="12"/>
      <c r="F31" s="12"/>
      <c r="G31" s="12">
        <v>1</v>
      </c>
      <c r="H31" s="12"/>
      <c r="I31" s="12"/>
      <c r="J31" s="2">
        <v>1</v>
      </c>
      <c r="K31" s="2">
        <f t="shared" si="2"/>
        <v>0.60205999132796229</v>
      </c>
      <c r="L31" s="1"/>
      <c r="M31" t="s">
        <v>123</v>
      </c>
      <c r="N31" s="2"/>
      <c r="O31" s="2"/>
      <c r="P31" s="2"/>
      <c r="Q31" s="2"/>
      <c r="R31" s="2">
        <f>1+LOG(G31,10)</f>
        <v>1</v>
      </c>
      <c r="S31" s="2"/>
      <c r="T31" s="2"/>
      <c r="U31" s="1"/>
      <c r="V31" t="s">
        <v>123</v>
      </c>
      <c r="W31" s="2">
        <f t="shared" si="4"/>
        <v>0</v>
      </c>
      <c r="X31" s="2">
        <f t="shared" si="16"/>
        <v>0</v>
      </c>
      <c r="Y31" s="2">
        <f t="shared" si="15"/>
        <v>0</v>
      </c>
      <c r="Z31" s="2">
        <f t="shared" si="13"/>
        <v>0</v>
      </c>
      <c r="AA31" s="2">
        <f>R31*K31</f>
        <v>0.60205999132796229</v>
      </c>
      <c r="AB31" s="2">
        <f t="shared" si="11"/>
        <v>0</v>
      </c>
      <c r="AC31" s="2">
        <f t="shared" si="14"/>
        <v>0</v>
      </c>
      <c r="AD31" s="1"/>
      <c r="AE31" s="2">
        <f t="shared" si="7"/>
        <v>0</v>
      </c>
      <c r="AF31" s="2">
        <f t="shared" si="12"/>
        <v>0</v>
      </c>
      <c r="AG31" s="2">
        <f t="shared" si="8"/>
        <v>0</v>
      </c>
      <c r="AH31" s="2">
        <f t="shared" si="9"/>
        <v>0</v>
      </c>
      <c r="AI31" s="2">
        <f t="shared" si="10"/>
        <v>0.36247623315782601</v>
      </c>
      <c r="AJ31" s="2">
        <f t="shared" si="10"/>
        <v>0</v>
      </c>
      <c r="AK31" s="2">
        <f t="shared" si="10"/>
        <v>0</v>
      </c>
      <c r="AL31" s="1"/>
      <c r="AM31">
        <f>Table2[column30]*Table2[column31]</f>
        <v>0</v>
      </c>
      <c r="AN31">
        <f>Table2[column30]*Table2[column32]</f>
        <v>0</v>
      </c>
      <c r="AO31">
        <f>Table2[column30]*Table2[column33]</f>
        <v>0</v>
      </c>
      <c r="AP31">
        <f>Table2[column30]*Table2[column34]</f>
        <v>0</v>
      </c>
      <c r="AQ31">
        <f>Table2[column30]*Table2[column35]</f>
        <v>0</v>
      </c>
      <c r="AR31">
        <f>Table2[column30]*Table2[column36]</f>
        <v>0</v>
      </c>
      <c r="AS31">
        <f>Table2[column31]*Table2[column32]</f>
        <v>0</v>
      </c>
      <c r="AT31">
        <f>Table2[column31]*Table2[column33]</f>
        <v>0</v>
      </c>
      <c r="AU31">
        <f>Table2[column31]*Table2[column34]</f>
        <v>0</v>
      </c>
      <c r="AV31">
        <f>Table2[column31]*Table2[column35]</f>
        <v>0</v>
      </c>
      <c r="AW31">
        <f>Table2[column31]*Table2[column36]</f>
        <v>0</v>
      </c>
      <c r="AX31">
        <f>Table2[column32]*Table2[column33]</f>
        <v>0</v>
      </c>
      <c r="AY31">
        <f>Table2[column32]*Table2[column34]</f>
        <v>0</v>
      </c>
      <c r="AZ31">
        <f>Table2[column32]*Table2[column35]</f>
        <v>0</v>
      </c>
      <c r="BA31">
        <f>Table2[column32]*Table2[column36]</f>
        <v>0</v>
      </c>
      <c r="BB31">
        <f>Table2[column33]*Table2[column34]</f>
        <v>0</v>
      </c>
      <c r="BC31">
        <f>Table2[column33]*Table2[column35]</f>
        <v>0</v>
      </c>
      <c r="BD31">
        <f>Table2[column33]*Table2[column36]</f>
        <v>0</v>
      </c>
      <c r="BE31">
        <f>Table2[column34]*Table2[column35]</f>
        <v>0</v>
      </c>
      <c r="BF31">
        <f>Table2[column34]*Table2[column36]</f>
        <v>0</v>
      </c>
      <c r="BG31">
        <f>Table2[column35]*Table2[column36]</f>
        <v>0</v>
      </c>
    </row>
    <row r="32" spans="2:59" x14ac:dyDescent="0.25">
      <c r="B32" t="s">
        <v>124</v>
      </c>
      <c r="C32" s="12"/>
      <c r="D32" s="12"/>
      <c r="E32" s="12"/>
      <c r="F32" s="12"/>
      <c r="G32" s="12">
        <v>1</v>
      </c>
      <c r="H32" s="12"/>
      <c r="I32" s="12"/>
      <c r="J32" s="2">
        <v>1</v>
      </c>
      <c r="K32" s="2">
        <f t="shared" si="2"/>
        <v>0.60205999132796229</v>
      </c>
      <c r="L32" s="1"/>
      <c r="M32" t="s">
        <v>124</v>
      </c>
      <c r="N32" s="2"/>
      <c r="O32" s="2"/>
      <c r="P32" s="2"/>
      <c r="Q32" s="2"/>
      <c r="R32" s="2">
        <f>1+LOG(G32,10)</f>
        <v>1</v>
      </c>
      <c r="S32" s="2"/>
      <c r="T32" s="2"/>
      <c r="U32" s="1"/>
      <c r="V32" t="s">
        <v>124</v>
      </c>
      <c r="W32" s="2">
        <f t="shared" si="4"/>
        <v>0</v>
      </c>
      <c r="X32" s="2">
        <f t="shared" si="16"/>
        <v>0</v>
      </c>
      <c r="Y32" s="2">
        <f t="shared" si="15"/>
        <v>0</v>
      </c>
      <c r="Z32" s="2">
        <f t="shared" si="13"/>
        <v>0</v>
      </c>
      <c r="AA32" s="2">
        <f t="shared" si="17"/>
        <v>0.60205999132796229</v>
      </c>
      <c r="AB32" s="2">
        <f t="shared" si="11"/>
        <v>0</v>
      </c>
      <c r="AC32" s="2">
        <f t="shared" si="14"/>
        <v>0</v>
      </c>
      <c r="AD32" s="1"/>
      <c r="AE32" s="2">
        <f t="shared" si="7"/>
        <v>0</v>
      </c>
      <c r="AF32" s="2">
        <f t="shared" si="12"/>
        <v>0</v>
      </c>
      <c r="AG32" s="2">
        <f t="shared" si="8"/>
        <v>0</v>
      </c>
      <c r="AH32" s="2">
        <f t="shared" si="9"/>
        <v>0</v>
      </c>
      <c r="AI32" s="2">
        <f t="shared" si="10"/>
        <v>0.36247623315782601</v>
      </c>
      <c r="AJ32" s="2">
        <f t="shared" si="10"/>
        <v>0</v>
      </c>
      <c r="AK32" s="2">
        <f t="shared" si="10"/>
        <v>0</v>
      </c>
      <c r="AL32" s="1"/>
      <c r="AM32">
        <f>Table2[column30]*Table2[column31]</f>
        <v>0</v>
      </c>
      <c r="AN32">
        <f>Table2[column30]*Table2[column32]</f>
        <v>0</v>
      </c>
      <c r="AO32">
        <f>Table2[column30]*Table2[column33]</f>
        <v>0</v>
      </c>
      <c r="AP32">
        <f>Table2[column30]*Table2[column34]</f>
        <v>0</v>
      </c>
      <c r="AQ32">
        <f>Table2[column30]*Table2[column35]</f>
        <v>0</v>
      </c>
      <c r="AR32">
        <f>Table2[column30]*Table2[column36]</f>
        <v>0</v>
      </c>
      <c r="AS32">
        <f>Table2[column31]*Table2[column32]</f>
        <v>0</v>
      </c>
      <c r="AT32">
        <f>Table2[column31]*Table2[column33]</f>
        <v>0</v>
      </c>
      <c r="AU32">
        <f>Table2[column31]*Table2[column34]</f>
        <v>0</v>
      </c>
      <c r="AV32">
        <f>Table2[column31]*Table2[column35]</f>
        <v>0</v>
      </c>
      <c r="AW32">
        <f>Table2[column31]*Table2[column36]</f>
        <v>0</v>
      </c>
      <c r="AX32">
        <f>Table2[column32]*Table2[column33]</f>
        <v>0</v>
      </c>
      <c r="AY32">
        <f>Table2[column32]*Table2[column34]</f>
        <v>0</v>
      </c>
      <c r="AZ32">
        <f>Table2[column32]*Table2[column35]</f>
        <v>0</v>
      </c>
      <c r="BA32">
        <f>Table2[column32]*Table2[column36]</f>
        <v>0</v>
      </c>
      <c r="BB32">
        <f>Table2[column33]*Table2[column34]</f>
        <v>0</v>
      </c>
      <c r="BC32">
        <f>Table2[column33]*Table2[column35]</f>
        <v>0</v>
      </c>
      <c r="BD32">
        <f>Table2[column33]*Table2[column36]</f>
        <v>0</v>
      </c>
      <c r="BE32">
        <f>Table2[column34]*Table2[column35]</f>
        <v>0</v>
      </c>
      <c r="BF32">
        <f>Table2[column34]*Table2[column36]</f>
        <v>0</v>
      </c>
      <c r="BG32">
        <f>Table2[column35]*Table2[column36]</f>
        <v>0</v>
      </c>
    </row>
    <row r="33" spans="2:59" x14ac:dyDescent="0.25">
      <c r="B33" t="s">
        <v>125</v>
      </c>
      <c r="C33" s="12"/>
      <c r="D33" s="12"/>
      <c r="E33" s="12"/>
      <c r="F33" s="12"/>
      <c r="G33" s="12">
        <v>1</v>
      </c>
      <c r="H33" s="12"/>
      <c r="I33" s="12"/>
      <c r="J33" s="2">
        <v>1</v>
      </c>
      <c r="K33" s="2">
        <f t="shared" si="2"/>
        <v>0.60205999132796229</v>
      </c>
      <c r="L33" s="1"/>
      <c r="M33" t="s">
        <v>125</v>
      </c>
      <c r="N33" s="2"/>
      <c r="O33" s="2"/>
      <c r="P33" s="2"/>
      <c r="Q33" s="2"/>
      <c r="R33" s="2">
        <f>1+LOG(G33,10)</f>
        <v>1</v>
      </c>
      <c r="S33" s="2"/>
      <c r="T33" s="2"/>
      <c r="U33" s="1"/>
      <c r="V33" t="s">
        <v>125</v>
      </c>
      <c r="W33" s="2">
        <f t="shared" si="4"/>
        <v>0</v>
      </c>
      <c r="X33" s="2">
        <f t="shared" si="16"/>
        <v>0</v>
      </c>
      <c r="Y33" s="2">
        <f t="shared" si="15"/>
        <v>0</v>
      </c>
      <c r="Z33" s="2">
        <f t="shared" si="13"/>
        <v>0</v>
      </c>
      <c r="AA33" s="2">
        <f t="shared" si="17"/>
        <v>0.60205999132796229</v>
      </c>
      <c r="AB33" s="2">
        <f t="shared" si="11"/>
        <v>0</v>
      </c>
      <c r="AC33" s="2">
        <f t="shared" si="14"/>
        <v>0</v>
      </c>
      <c r="AD33" s="1"/>
      <c r="AE33" s="2">
        <f t="shared" si="7"/>
        <v>0</v>
      </c>
      <c r="AF33" s="2">
        <f t="shared" si="12"/>
        <v>0</v>
      </c>
      <c r="AG33" s="2">
        <f t="shared" si="8"/>
        <v>0</v>
      </c>
      <c r="AH33" s="2">
        <f t="shared" si="9"/>
        <v>0</v>
      </c>
      <c r="AI33" s="2">
        <f t="shared" si="10"/>
        <v>0.36247623315782601</v>
      </c>
      <c r="AJ33" s="2">
        <f t="shared" si="10"/>
        <v>0</v>
      </c>
      <c r="AK33" s="2">
        <f t="shared" si="10"/>
        <v>0</v>
      </c>
      <c r="AL33" s="1"/>
      <c r="AM33">
        <f>Table2[column30]*Table2[column31]</f>
        <v>0</v>
      </c>
      <c r="AN33">
        <f>Table2[column30]*Table2[column32]</f>
        <v>0</v>
      </c>
      <c r="AO33">
        <f>Table2[column30]*Table2[column33]</f>
        <v>0</v>
      </c>
      <c r="AP33">
        <f>Table2[column30]*Table2[column34]</f>
        <v>0</v>
      </c>
      <c r="AQ33">
        <f>Table2[column30]*Table2[column35]</f>
        <v>0</v>
      </c>
      <c r="AR33">
        <f>Table2[column30]*Table2[column36]</f>
        <v>0</v>
      </c>
      <c r="AS33">
        <f>Table2[column31]*Table2[column32]</f>
        <v>0</v>
      </c>
      <c r="AT33">
        <f>Table2[column31]*Table2[column33]</f>
        <v>0</v>
      </c>
      <c r="AU33">
        <f>Table2[column31]*Table2[column34]</f>
        <v>0</v>
      </c>
      <c r="AV33">
        <f>Table2[column31]*Table2[column35]</f>
        <v>0</v>
      </c>
      <c r="AW33">
        <f>Table2[column31]*Table2[column36]</f>
        <v>0</v>
      </c>
      <c r="AX33">
        <f>Table2[column32]*Table2[column33]</f>
        <v>0</v>
      </c>
      <c r="AY33">
        <f>Table2[column32]*Table2[column34]</f>
        <v>0</v>
      </c>
      <c r="AZ33">
        <f>Table2[column32]*Table2[column35]</f>
        <v>0</v>
      </c>
      <c r="BA33">
        <f>Table2[column32]*Table2[column36]</f>
        <v>0</v>
      </c>
      <c r="BB33">
        <f>Table2[column33]*Table2[column34]</f>
        <v>0</v>
      </c>
      <c r="BC33">
        <f>Table2[column33]*Table2[column35]</f>
        <v>0</v>
      </c>
      <c r="BD33">
        <f>Table2[column33]*Table2[column36]</f>
        <v>0</v>
      </c>
      <c r="BE33">
        <f>Table2[column34]*Table2[column35]</f>
        <v>0</v>
      </c>
      <c r="BF33">
        <f>Table2[column34]*Table2[column36]</f>
        <v>0</v>
      </c>
      <c r="BG33">
        <f>Table2[column35]*Table2[column36]</f>
        <v>0</v>
      </c>
    </row>
    <row r="34" spans="2:59" x14ac:dyDescent="0.25">
      <c r="B34" t="s">
        <v>126</v>
      </c>
      <c r="C34" s="12"/>
      <c r="D34" s="12"/>
      <c r="E34" s="12"/>
      <c r="F34" s="12"/>
      <c r="G34" s="12"/>
      <c r="H34" s="12">
        <v>1</v>
      </c>
      <c r="I34" s="12">
        <v>2</v>
      </c>
      <c r="J34" s="2">
        <v>3</v>
      </c>
      <c r="K34" s="2">
        <f t="shared" si="2"/>
        <v>0.12493873660829991</v>
      </c>
      <c r="L34" s="1"/>
      <c r="M34" t="s">
        <v>126</v>
      </c>
      <c r="N34" s="2"/>
      <c r="O34" s="2"/>
      <c r="P34" s="2"/>
      <c r="Q34" s="2"/>
      <c r="R34" s="2"/>
      <c r="S34" s="2">
        <f>1+LOG(H34,10)</f>
        <v>1</v>
      </c>
      <c r="T34" s="2">
        <f>1+LOG(I34,10)</f>
        <v>1.3010299956639813</v>
      </c>
      <c r="U34" s="1"/>
      <c r="V34" t="s">
        <v>126</v>
      </c>
      <c r="W34" s="2">
        <f t="shared" si="4"/>
        <v>0</v>
      </c>
      <c r="X34" s="2">
        <f t="shared" si="16"/>
        <v>0</v>
      </c>
      <c r="Y34" s="2">
        <f t="shared" si="15"/>
        <v>0</v>
      </c>
      <c r="Z34" s="2">
        <f t="shared" si="13"/>
        <v>0</v>
      </c>
      <c r="AA34" s="2">
        <f t="shared" si="17"/>
        <v>0</v>
      </c>
      <c r="AB34" s="2">
        <f t="shared" si="11"/>
        <v>0.12493873660829991</v>
      </c>
      <c r="AC34" s="2">
        <f t="shared" si="14"/>
        <v>0.16254904394775971</v>
      </c>
      <c r="AD34" s="1"/>
      <c r="AE34" s="2">
        <f t="shared" si="7"/>
        <v>0</v>
      </c>
      <c r="AF34" s="2">
        <f t="shared" si="12"/>
        <v>0</v>
      </c>
      <c r="AG34" s="2">
        <f t="shared" si="8"/>
        <v>0</v>
      </c>
      <c r="AH34" s="2">
        <f t="shared" si="9"/>
        <v>0</v>
      </c>
      <c r="AI34" s="2">
        <f t="shared" si="10"/>
        <v>0</v>
      </c>
      <c r="AJ34" s="2">
        <f t="shared" si="10"/>
        <v>1.5609687905278139E-2</v>
      </c>
      <c r="AK34" s="2">
        <f t="shared" si="10"/>
        <v>2.6422191688330716E-2</v>
      </c>
      <c r="AL34" s="1"/>
      <c r="AM34">
        <f>Table2[column30]*Table2[column31]</f>
        <v>0</v>
      </c>
      <c r="AN34">
        <f>Table2[column30]*Table2[column32]</f>
        <v>0</v>
      </c>
      <c r="AO34">
        <f>Table2[column30]*Table2[column33]</f>
        <v>0</v>
      </c>
      <c r="AP34">
        <f>Table2[column30]*Table2[column34]</f>
        <v>0</v>
      </c>
      <c r="AQ34">
        <f>Table2[column30]*Table2[column35]</f>
        <v>0</v>
      </c>
      <c r="AR34">
        <f>Table2[column30]*Table2[column36]</f>
        <v>0</v>
      </c>
      <c r="AS34">
        <f>Table2[column31]*Table2[column32]</f>
        <v>0</v>
      </c>
      <c r="AT34">
        <f>Table2[column31]*Table2[column33]</f>
        <v>0</v>
      </c>
      <c r="AU34">
        <f>Table2[column31]*Table2[column34]</f>
        <v>0</v>
      </c>
      <c r="AV34">
        <f>Table2[column31]*Table2[column35]</f>
        <v>0</v>
      </c>
      <c r="AW34">
        <f>Table2[column31]*Table2[column36]</f>
        <v>0</v>
      </c>
      <c r="AX34">
        <f>Table2[column32]*Table2[column33]</f>
        <v>0</v>
      </c>
      <c r="AY34">
        <f>Table2[column32]*Table2[column34]</f>
        <v>0</v>
      </c>
      <c r="AZ34">
        <f>Table2[column32]*Table2[column35]</f>
        <v>0</v>
      </c>
      <c r="BA34">
        <f>Table2[column32]*Table2[column36]</f>
        <v>0</v>
      </c>
      <c r="BB34">
        <f>Table2[column33]*Table2[column34]</f>
        <v>0</v>
      </c>
      <c r="BC34">
        <f>Table2[column33]*Table2[column35]</f>
        <v>0</v>
      </c>
      <c r="BD34">
        <f>Table2[column33]*Table2[column36]</f>
        <v>0</v>
      </c>
      <c r="BE34">
        <f>Table2[column34]*Table2[column35]</f>
        <v>0</v>
      </c>
      <c r="BF34">
        <f>Table2[column34]*Table2[column36]</f>
        <v>0</v>
      </c>
      <c r="BG34">
        <f>Table2[column35]*Table2[column36]</f>
        <v>4.1244216602827658E-4</v>
      </c>
    </row>
    <row r="35" spans="2:59" x14ac:dyDescent="0.25">
      <c r="B35" t="s">
        <v>127</v>
      </c>
      <c r="C35" s="12">
        <v>2</v>
      </c>
      <c r="D35" s="12"/>
      <c r="E35" s="12"/>
      <c r="F35" s="12"/>
      <c r="G35" s="12"/>
      <c r="H35" s="12">
        <v>1</v>
      </c>
      <c r="I35" s="12"/>
      <c r="J35" s="2">
        <v>3</v>
      </c>
      <c r="K35" s="2">
        <f t="shared" si="2"/>
        <v>0.12493873660829991</v>
      </c>
      <c r="L35" s="1"/>
      <c r="M35" t="s">
        <v>127</v>
      </c>
      <c r="N35" s="2">
        <f>1+LOG(C35,10)</f>
        <v>1.3010299956639813</v>
      </c>
      <c r="O35" s="2"/>
      <c r="P35" s="2"/>
      <c r="Q35" s="2"/>
      <c r="R35" s="2"/>
      <c r="S35" s="2">
        <f t="shared" ref="S35:S37" si="19">1+LOG(H35,10)</f>
        <v>1</v>
      </c>
      <c r="T35" s="2"/>
      <c r="U35" s="1"/>
      <c r="V35" t="s">
        <v>127</v>
      </c>
      <c r="W35" s="2">
        <f t="shared" si="4"/>
        <v>0.16254904394775971</v>
      </c>
      <c r="X35" s="2">
        <f t="shared" si="16"/>
        <v>0</v>
      </c>
      <c r="Y35" s="2">
        <f t="shared" si="15"/>
        <v>0</v>
      </c>
      <c r="Z35" s="2">
        <f t="shared" si="13"/>
        <v>0</v>
      </c>
      <c r="AA35" s="2">
        <f t="shared" si="17"/>
        <v>0</v>
      </c>
      <c r="AB35" s="2">
        <f t="shared" si="11"/>
        <v>0.12493873660829991</v>
      </c>
      <c r="AC35" s="2">
        <f t="shared" si="14"/>
        <v>0</v>
      </c>
      <c r="AD35" s="1"/>
      <c r="AE35" s="2">
        <f t="shared" si="7"/>
        <v>2.6422191688330716E-2</v>
      </c>
      <c r="AF35" s="2">
        <f t="shared" si="12"/>
        <v>0</v>
      </c>
      <c r="AG35" s="2">
        <f t="shared" si="8"/>
        <v>0</v>
      </c>
      <c r="AH35" s="2">
        <f t="shared" si="9"/>
        <v>0</v>
      </c>
      <c r="AI35" s="2">
        <f t="shared" si="10"/>
        <v>0</v>
      </c>
      <c r="AJ35" s="2">
        <f t="shared" si="10"/>
        <v>1.5609687905278139E-2</v>
      </c>
      <c r="AK35" s="2">
        <f t="shared" si="10"/>
        <v>0</v>
      </c>
      <c r="AL35" s="1"/>
      <c r="AM35">
        <f>Table2[column30]*Table2[column31]</f>
        <v>0</v>
      </c>
      <c r="AN35">
        <f>Table2[column30]*Table2[column32]</f>
        <v>0</v>
      </c>
      <c r="AO35">
        <f>Table2[column30]*Table2[column33]</f>
        <v>0</v>
      </c>
      <c r="AP35">
        <f>Table2[column30]*Table2[column34]</f>
        <v>0</v>
      </c>
      <c r="AQ35">
        <f>Table2[column30]*Table2[column35]</f>
        <v>4.1244216602827658E-4</v>
      </c>
      <c r="AR35">
        <f>Table2[column30]*Table2[column36]</f>
        <v>0</v>
      </c>
      <c r="AS35">
        <f>Table2[column31]*Table2[column32]</f>
        <v>0</v>
      </c>
      <c r="AT35">
        <f>Table2[column31]*Table2[column33]</f>
        <v>0</v>
      </c>
      <c r="AU35">
        <f>Table2[column31]*Table2[column34]</f>
        <v>0</v>
      </c>
      <c r="AV35">
        <f>Table2[column31]*Table2[column35]</f>
        <v>0</v>
      </c>
      <c r="AW35">
        <f>Table2[column31]*Table2[column36]</f>
        <v>0</v>
      </c>
      <c r="AX35">
        <f>Table2[column32]*Table2[column33]</f>
        <v>0</v>
      </c>
      <c r="AY35">
        <f>Table2[column32]*Table2[column34]</f>
        <v>0</v>
      </c>
      <c r="AZ35">
        <f>Table2[column32]*Table2[column35]</f>
        <v>0</v>
      </c>
      <c r="BA35">
        <f>Table2[column32]*Table2[column36]</f>
        <v>0</v>
      </c>
      <c r="BB35">
        <f>Table2[column33]*Table2[column34]</f>
        <v>0</v>
      </c>
      <c r="BC35">
        <f>Table2[column33]*Table2[column35]</f>
        <v>0</v>
      </c>
      <c r="BD35">
        <f>Table2[column33]*Table2[column36]</f>
        <v>0</v>
      </c>
      <c r="BE35">
        <f>Table2[column34]*Table2[column35]</f>
        <v>0</v>
      </c>
      <c r="BF35">
        <f>Table2[column34]*Table2[column36]</f>
        <v>0</v>
      </c>
      <c r="BG35">
        <f>Table2[column35]*Table2[column36]</f>
        <v>0</v>
      </c>
    </row>
    <row r="36" spans="2:59" x14ac:dyDescent="0.25">
      <c r="B36" t="s">
        <v>128</v>
      </c>
      <c r="C36" s="12"/>
      <c r="D36" s="12"/>
      <c r="E36" s="12"/>
      <c r="F36" s="12"/>
      <c r="G36" s="12"/>
      <c r="H36" s="12">
        <v>1</v>
      </c>
      <c r="I36" s="12"/>
      <c r="J36" s="2">
        <v>1</v>
      </c>
      <c r="K36" s="2">
        <f t="shared" si="2"/>
        <v>0.60205999132796229</v>
      </c>
      <c r="L36" s="1"/>
      <c r="M36" t="s">
        <v>128</v>
      </c>
      <c r="N36" s="2"/>
      <c r="O36" s="2"/>
      <c r="P36" s="2"/>
      <c r="Q36" s="2"/>
      <c r="R36" s="2"/>
      <c r="S36" s="2">
        <f t="shared" si="19"/>
        <v>1</v>
      </c>
      <c r="T36" s="2"/>
      <c r="U36" s="1"/>
      <c r="V36" t="s">
        <v>128</v>
      </c>
      <c r="W36" s="2">
        <f t="shared" si="4"/>
        <v>0</v>
      </c>
      <c r="X36" s="2">
        <f t="shared" si="16"/>
        <v>0</v>
      </c>
      <c r="Y36" s="2">
        <f t="shared" si="15"/>
        <v>0</v>
      </c>
      <c r="Z36" s="2">
        <f t="shared" si="13"/>
        <v>0</v>
      </c>
      <c r="AA36" s="2">
        <f t="shared" si="17"/>
        <v>0</v>
      </c>
      <c r="AB36" s="2">
        <f t="shared" si="11"/>
        <v>0.60205999132796229</v>
      </c>
      <c r="AC36" s="2">
        <f t="shared" si="14"/>
        <v>0</v>
      </c>
      <c r="AD36" s="1"/>
      <c r="AE36" s="2">
        <f t="shared" si="7"/>
        <v>0</v>
      </c>
      <c r="AF36" s="2">
        <f t="shared" si="12"/>
        <v>0</v>
      </c>
      <c r="AG36" s="2">
        <f t="shared" si="8"/>
        <v>0</v>
      </c>
      <c r="AH36" s="2">
        <f t="shared" si="9"/>
        <v>0</v>
      </c>
      <c r="AI36" s="2">
        <f t="shared" si="10"/>
        <v>0</v>
      </c>
      <c r="AJ36" s="2">
        <f t="shared" si="10"/>
        <v>0.36247623315782601</v>
      </c>
      <c r="AK36" s="2">
        <f t="shared" si="10"/>
        <v>0</v>
      </c>
      <c r="AL36" s="1"/>
      <c r="AM36">
        <f>Table2[column30]*Table2[column31]</f>
        <v>0</v>
      </c>
      <c r="AN36">
        <f>Table2[column30]*Table2[column32]</f>
        <v>0</v>
      </c>
      <c r="AO36">
        <f>Table2[column30]*Table2[column33]</f>
        <v>0</v>
      </c>
      <c r="AP36">
        <f>Table2[column30]*Table2[column34]</f>
        <v>0</v>
      </c>
      <c r="AQ36">
        <f>Table2[column30]*Table2[column35]</f>
        <v>0</v>
      </c>
      <c r="AR36">
        <f>Table2[column30]*Table2[column36]</f>
        <v>0</v>
      </c>
      <c r="AS36">
        <f>Table2[column31]*Table2[column32]</f>
        <v>0</v>
      </c>
      <c r="AT36">
        <f>Table2[column31]*Table2[column33]</f>
        <v>0</v>
      </c>
      <c r="AU36">
        <f>Table2[column31]*Table2[column34]</f>
        <v>0</v>
      </c>
      <c r="AV36">
        <f>Table2[column31]*Table2[column35]</f>
        <v>0</v>
      </c>
      <c r="AW36">
        <f>Table2[column31]*Table2[column36]</f>
        <v>0</v>
      </c>
      <c r="AX36">
        <f>Table2[column32]*Table2[column33]</f>
        <v>0</v>
      </c>
      <c r="AY36">
        <f>Table2[column32]*Table2[column34]</f>
        <v>0</v>
      </c>
      <c r="AZ36">
        <f>Table2[column32]*Table2[column35]</f>
        <v>0</v>
      </c>
      <c r="BA36">
        <f>Table2[column32]*Table2[column36]</f>
        <v>0</v>
      </c>
      <c r="BB36">
        <f>Table2[column33]*Table2[column34]</f>
        <v>0</v>
      </c>
      <c r="BC36">
        <f>Table2[column33]*Table2[column35]</f>
        <v>0</v>
      </c>
      <c r="BD36">
        <f>Table2[column33]*Table2[column36]</f>
        <v>0</v>
      </c>
      <c r="BE36">
        <f>Table2[column34]*Table2[column35]</f>
        <v>0</v>
      </c>
      <c r="BF36">
        <f>Table2[column34]*Table2[column36]</f>
        <v>0</v>
      </c>
      <c r="BG36">
        <f>Table2[column35]*Table2[column36]</f>
        <v>0</v>
      </c>
    </row>
    <row r="37" spans="2:59" x14ac:dyDescent="0.25">
      <c r="B37" t="s">
        <v>129</v>
      </c>
      <c r="C37" s="12"/>
      <c r="D37" s="12"/>
      <c r="E37" s="12"/>
      <c r="F37" s="12"/>
      <c r="G37" s="12"/>
      <c r="H37" s="12">
        <v>1</v>
      </c>
      <c r="I37" s="12"/>
      <c r="J37" s="2">
        <v>1</v>
      </c>
      <c r="K37" s="2">
        <f t="shared" si="2"/>
        <v>0.60205999132796229</v>
      </c>
      <c r="L37" s="1"/>
      <c r="M37" t="s">
        <v>129</v>
      </c>
      <c r="N37" s="2"/>
      <c r="O37" s="2"/>
      <c r="P37" s="2"/>
      <c r="Q37" s="2"/>
      <c r="R37" s="2"/>
      <c r="S37" s="2">
        <f t="shared" si="19"/>
        <v>1</v>
      </c>
      <c r="T37" s="2"/>
      <c r="U37" s="1"/>
      <c r="V37" t="s">
        <v>129</v>
      </c>
      <c r="W37" s="2">
        <f t="shared" si="4"/>
        <v>0</v>
      </c>
      <c r="X37" s="2">
        <f t="shared" si="16"/>
        <v>0</v>
      </c>
      <c r="Y37" s="2">
        <f t="shared" si="15"/>
        <v>0</v>
      </c>
      <c r="Z37" s="2">
        <f t="shared" si="13"/>
        <v>0</v>
      </c>
      <c r="AA37" s="2">
        <f t="shared" si="17"/>
        <v>0</v>
      </c>
      <c r="AB37" s="2">
        <f t="shared" si="11"/>
        <v>0.60205999132796229</v>
      </c>
      <c r="AC37" s="2">
        <f t="shared" si="14"/>
        <v>0</v>
      </c>
      <c r="AD37" s="1"/>
      <c r="AE37" s="2">
        <f t="shared" si="7"/>
        <v>0</v>
      </c>
      <c r="AF37" s="2">
        <f t="shared" si="12"/>
        <v>0</v>
      </c>
      <c r="AG37" s="2">
        <f t="shared" si="8"/>
        <v>0</v>
      </c>
      <c r="AH37" s="2">
        <f t="shared" si="9"/>
        <v>0</v>
      </c>
      <c r="AI37" s="2">
        <f t="shared" si="10"/>
        <v>0</v>
      </c>
      <c r="AJ37" s="2">
        <f t="shared" si="10"/>
        <v>0.36247623315782601</v>
      </c>
      <c r="AK37" s="2">
        <f t="shared" si="10"/>
        <v>0</v>
      </c>
      <c r="AL37" s="1"/>
      <c r="AM37">
        <f>Table2[column30]*Table2[column31]</f>
        <v>0</v>
      </c>
      <c r="AN37">
        <f>Table2[column30]*Table2[column32]</f>
        <v>0</v>
      </c>
      <c r="AO37">
        <f>Table2[column30]*Table2[column33]</f>
        <v>0</v>
      </c>
      <c r="AP37">
        <f>Table2[column30]*Table2[column34]</f>
        <v>0</v>
      </c>
      <c r="AQ37">
        <f>Table2[column30]*Table2[column35]</f>
        <v>0</v>
      </c>
      <c r="AR37">
        <f>Table2[column30]*Table2[column36]</f>
        <v>0</v>
      </c>
      <c r="AS37">
        <f>Table2[column31]*Table2[column32]</f>
        <v>0</v>
      </c>
      <c r="AT37">
        <f>Table2[column31]*Table2[column33]</f>
        <v>0</v>
      </c>
      <c r="AU37">
        <f>Table2[column31]*Table2[column34]</f>
        <v>0</v>
      </c>
      <c r="AV37">
        <f>Table2[column31]*Table2[column35]</f>
        <v>0</v>
      </c>
      <c r="AW37">
        <f>Table2[column31]*Table2[column36]</f>
        <v>0</v>
      </c>
      <c r="AX37">
        <f>Table2[column32]*Table2[column33]</f>
        <v>0</v>
      </c>
      <c r="AY37">
        <f>Table2[column32]*Table2[column34]</f>
        <v>0</v>
      </c>
      <c r="AZ37">
        <f>Table2[column32]*Table2[column35]</f>
        <v>0</v>
      </c>
      <c r="BA37">
        <f>Table2[column32]*Table2[column36]</f>
        <v>0</v>
      </c>
      <c r="BB37">
        <f>Table2[column33]*Table2[column34]</f>
        <v>0</v>
      </c>
      <c r="BC37">
        <f>Table2[column33]*Table2[column35]</f>
        <v>0</v>
      </c>
      <c r="BD37">
        <f>Table2[column33]*Table2[column36]</f>
        <v>0</v>
      </c>
      <c r="BE37">
        <f>Table2[column34]*Table2[column35]</f>
        <v>0</v>
      </c>
      <c r="BF37">
        <f>Table2[column34]*Table2[column36]</f>
        <v>0</v>
      </c>
      <c r="BG37">
        <f>Table2[column35]*Table2[column36]</f>
        <v>0</v>
      </c>
    </row>
    <row r="38" spans="2:59" x14ac:dyDescent="0.25">
      <c r="B38" t="s">
        <v>130</v>
      </c>
      <c r="C38" s="12"/>
      <c r="D38" s="12"/>
      <c r="E38" s="12"/>
      <c r="F38" s="12"/>
      <c r="G38" s="12"/>
      <c r="H38" s="12">
        <v>1</v>
      </c>
      <c r="I38" s="12"/>
      <c r="J38" s="15">
        <v>1</v>
      </c>
      <c r="K38" s="2">
        <f>LOG((4/J38),10)</f>
        <v>0.60205999132796229</v>
      </c>
      <c r="L38" s="1"/>
      <c r="M38" t="s">
        <v>130</v>
      </c>
      <c r="N38" s="2"/>
      <c r="O38" s="2"/>
      <c r="P38" s="2"/>
      <c r="Q38" s="2"/>
      <c r="R38" s="2"/>
      <c r="S38" s="2">
        <f>1+LOG(H38,10)</f>
        <v>1</v>
      </c>
      <c r="T38" s="2"/>
      <c r="U38" s="1"/>
      <c r="V38" t="s">
        <v>130</v>
      </c>
      <c r="W38" s="2">
        <f t="shared" si="4"/>
        <v>0</v>
      </c>
      <c r="X38" s="2">
        <f t="shared" si="16"/>
        <v>0</v>
      </c>
      <c r="Y38" s="2">
        <f t="shared" si="15"/>
        <v>0</v>
      </c>
      <c r="Z38" s="2">
        <f t="shared" si="13"/>
        <v>0</v>
      </c>
      <c r="AA38" s="2">
        <f t="shared" si="17"/>
        <v>0</v>
      </c>
      <c r="AB38" s="2">
        <f t="shared" si="11"/>
        <v>0.60205999132796229</v>
      </c>
      <c r="AC38" s="2">
        <f t="shared" si="14"/>
        <v>0</v>
      </c>
      <c r="AD38" s="1"/>
      <c r="AE38" s="2">
        <f t="shared" si="7"/>
        <v>0</v>
      </c>
      <c r="AF38" s="2">
        <f t="shared" si="12"/>
        <v>0</v>
      </c>
      <c r="AG38" s="2">
        <f t="shared" si="8"/>
        <v>0</v>
      </c>
      <c r="AH38" s="2">
        <f t="shared" si="9"/>
        <v>0</v>
      </c>
      <c r="AI38" s="2">
        <f t="shared" si="10"/>
        <v>0</v>
      </c>
      <c r="AJ38" s="2">
        <f t="shared" si="10"/>
        <v>0.36247623315782601</v>
      </c>
      <c r="AK38" s="2">
        <f t="shared" si="10"/>
        <v>0</v>
      </c>
      <c r="AL38" s="1"/>
      <c r="AM38">
        <f>Table2[column30]*Table2[column31]</f>
        <v>0</v>
      </c>
      <c r="AN38">
        <f>Table2[column30]*Table2[column32]</f>
        <v>0</v>
      </c>
      <c r="AO38">
        <f>Table2[column30]*Table2[column33]</f>
        <v>0</v>
      </c>
      <c r="AP38">
        <f>Table2[column30]*Table2[column34]</f>
        <v>0</v>
      </c>
      <c r="AQ38">
        <f>Table2[column30]*Table2[column35]</f>
        <v>0</v>
      </c>
      <c r="AR38">
        <f>Table2[column30]*Table2[column36]</f>
        <v>0</v>
      </c>
      <c r="AS38">
        <f>Table2[column31]*Table2[column32]</f>
        <v>0</v>
      </c>
      <c r="AT38">
        <f>Table2[column31]*Table2[column33]</f>
        <v>0</v>
      </c>
      <c r="AU38">
        <f>Table2[column31]*Table2[column34]</f>
        <v>0</v>
      </c>
      <c r="AV38">
        <f>Table2[column31]*Table2[column35]</f>
        <v>0</v>
      </c>
      <c r="AW38">
        <f>Table2[column31]*Table2[column36]</f>
        <v>0</v>
      </c>
      <c r="AX38">
        <f>Table2[column32]*Table2[column33]</f>
        <v>0</v>
      </c>
      <c r="AY38">
        <f>Table2[column32]*Table2[column34]</f>
        <v>0</v>
      </c>
      <c r="AZ38">
        <f>Table2[column32]*Table2[column35]</f>
        <v>0</v>
      </c>
      <c r="BA38">
        <f>Table2[column32]*Table2[column36]</f>
        <v>0</v>
      </c>
      <c r="BB38">
        <f>Table2[column33]*Table2[column34]</f>
        <v>0</v>
      </c>
      <c r="BC38">
        <f>Table2[column33]*Table2[column35]</f>
        <v>0</v>
      </c>
      <c r="BD38">
        <f>Table2[column33]*Table2[column36]</f>
        <v>0</v>
      </c>
      <c r="BE38">
        <f>Table2[column34]*Table2[column35]</f>
        <v>0</v>
      </c>
      <c r="BF38">
        <f>Table2[column34]*Table2[column36]</f>
        <v>0</v>
      </c>
      <c r="BG38">
        <f>Table2[column35]*Table2[column36]</f>
        <v>0</v>
      </c>
    </row>
    <row r="39" spans="2:59" x14ac:dyDescent="0.25">
      <c r="B39" t="s">
        <v>131</v>
      </c>
      <c r="C39" s="12"/>
      <c r="D39" s="12"/>
      <c r="E39" s="12"/>
      <c r="F39" s="12"/>
      <c r="G39" s="12"/>
      <c r="H39" s="12">
        <v>1</v>
      </c>
      <c r="I39" s="12"/>
      <c r="J39" s="2">
        <v>1</v>
      </c>
      <c r="K39" s="2">
        <f t="shared" si="2"/>
        <v>0.60205999132796229</v>
      </c>
      <c r="L39" s="1"/>
      <c r="M39" t="s">
        <v>131</v>
      </c>
      <c r="N39" s="2"/>
      <c r="O39" s="2"/>
      <c r="P39" s="2"/>
      <c r="Q39" s="2"/>
      <c r="R39" s="2"/>
      <c r="S39" s="2"/>
      <c r="T39" s="2"/>
      <c r="U39" s="1"/>
      <c r="V39" t="s">
        <v>131</v>
      </c>
      <c r="W39" s="2">
        <f t="shared" si="4"/>
        <v>0</v>
      </c>
      <c r="X39" s="2">
        <f t="shared" si="16"/>
        <v>0</v>
      </c>
      <c r="Y39" s="2">
        <f t="shared" si="15"/>
        <v>0</v>
      </c>
      <c r="Z39" s="2">
        <f t="shared" si="13"/>
        <v>0</v>
      </c>
      <c r="AA39" s="2">
        <f t="shared" si="17"/>
        <v>0</v>
      </c>
      <c r="AB39" s="2">
        <f t="shared" si="11"/>
        <v>0</v>
      </c>
      <c r="AC39" s="2">
        <f t="shared" si="14"/>
        <v>0</v>
      </c>
      <c r="AD39" s="1"/>
      <c r="AE39" s="2">
        <f t="shared" si="7"/>
        <v>0</v>
      </c>
      <c r="AF39" s="2">
        <f t="shared" si="12"/>
        <v>0</v>
      </c>
      <c r="AG39" s="2">
        <f t="shared" si="8"/>
        <v>0</v>
      </c>
      <c r="AH39" s="2">
        <f t="shared" si="9"/>
        <v>0</v>
      </c>
      <c r="AI39" s="2">
        <f t="shared" si="10"/>
        <v>0</v>
      </c>
      <c r="AJ39" s="2">
        <f t="shared" si="10"/>
        <v>0</v>
      </c>
      <c r="AK39" s="2">
        <f t="shared" si="10"/>
        <v>0</v>
      </c>
      <c r="AL39" s="1"/>
      <c r="AM39">
        <f>Table2[column30]*Table2[column31]</f>
        <v>0</v>
      </c>
      <c r="AN39">
        <f>Table2[column30]*Table2[column32]</f>
        <v>0</v>
      </c>
      <c r="AO39">
        <f>Table2[column30]*Table2[column33]</f>
        <v>0</v>
      </c>
      <c r="AP39">
        <f>Table2[column30]*Table2[column34]</f>
        <v>0</v>
      </c>
      <c r="AQ39">
        <f>Table2[column30]*Table2[column35]</f>
        <v>0</v>
      </c>
      <c r="AR39">
        <f>Table2[column30]*Table2[column36]</f>
        <v>0</v>
      </c>
      <c r="AS39">
        <f>Table2[column31]*Table2[column32]</f>
        <v>0</v>
      </c>
      <c r="AT39">
        <f>Table2[column31]*Table2[column33]</f>
        <v>0</v>
      </c>
      <c r="AU39">
        <f>Table2[column31]*Table2[column34]</f>
        <v>0</v>
      </c>
      <c r="AV39">
        <f>Table2[column31]*Table2[column35]</f>
        <v>0</v>
      </c>
      <c r="AW39">
        <f>Table2[column31]*Table2[column36]</f>
        <v>0</v>
      </c>
      <c r="AX39">
        <f>Table2[column32]*Table2[column33]</f>
        <v>0</v>
      </c>
      <c r="AY39">
        <f>Table2[column32]*Table2[column34]</f>
        <v>0</v>
      </c>
      <c r="AZ39">
        <f>Table2[column32]*Table2[column35]</f>
        <v>0</v>
      </c>
      <c r="BA39">
        <f>Table2[column32]*Table2[column36]</f>
        <v>0</v>
      </c>
      <c r="BB39">
        <f>Table2[column33]*Table2[column34]</f>
        <v>0</v>
      </c>
      <c r="BC39">
        <f>Table2[column33]*Table2[column35]</f>
        <v>0</v>
      </c>
      <c r="BD39">
        <f>Table2[column33]*Table2[column36]</f>
        <v>0</v>
      </c>
      <c r="BE39">
        <f>Table2[column34]*Table2[column35]</f>
        <v>0</v>
      </c>
      <c r="BF39">
        <f>Table2[column34]*Table2[column36]</f>
        <v>0</v>
      </c>
      <c r="BG39">
        <f>Table2[column35]*Table2[column36]</f>
        <v>0</v>
      </c>
    </row>
    <row r="40" spans="2:59" x14ac:dyDescent="0.25">
      <c r="B40" t="s">
        <v>132</v>
      </c>
      <c r="C40" s="14"/>
      <c r="D40" s="14"/>
      <c r="E40" s="14"/>
      <c r="F40" s="14"/>
      <c r="G40" s="14"/>
      <c r="H40" s="14"/>
      <c r="I40" s="14">
        <v>1</v>
      </c>
      <c r="J40" s="2">
        <v>2</v>
      </c>
      <c r="K40" s="2">
        <f t="shared" si="2"/>
        <v>0.30102999566398114</v>
      </c>
      <c r="L40" s="1"/>
      <c r="M40" t="s">
        <v>132</v>
      </c>
      <c r="N40" s="2"/>
      <c r="O40" s="2"/>
      <c r="P40" s="2"/>
      <c r="Q40" s="2"/>
      <c r="R40" s="2"/>
      <c r="S40" s="2"/>
      <c r="T40" s="2">
        <f>1+LOG(I40,10)</f>
        <v>1</v>
      </c>
      <c r="U40" s="1"/>
      <c r="V40" t="s">
        <v>132</v>
      </c>
      <c r="W40" s="2">
        <f t="shared" si="4"/>
        <v>0</v>
      </c>
      <c r="X40" s="2">
        <f t="shared" si="16"/>
        <v>0</v>
      </c>
      <c r="Y40" s="2">
        <f t="shared" si="15"/>
        <v>0</v>
      </c>
      <c r="Z40" s="2">
        <f t="shared" si="13"/>
        <v>0</v>
      </c>
      <c r="AA40" s="2">
        <f t="shared" si="17"/>
        <v>0</v>
      </c>
      <c r="AB40" s="2">
        <f t="shared" si="11"/>
        <v>0</v>
      </c>
      <c r="AC40" s="2">
        <f t="shared" si="14"/>
        <v>0.30102999566398114</v>
      </c>
      <c r="AD40" s="1"/>
      <c r="AE40" s="2">
        <f t="shared" si="7"/>
        <v>0</v>
      </c>
      <c r="AF40" s="2">
        <f t="shared" si="12"/>
        <v>0</v>
      </c>
      <c r="AG40" s="2">
        <f t="shared" si="8"/>
        <v>0</v>
      </c>
      <c r="AH40" s="2">
        <f t="shared" si="9"/>
        <v>0</v>
      </c>
      <c r="AI40" s="2">
        <f t="shared" si="10"/>
        <v>0</v>
      </c>
      <c r="AJ40" s="2">
        <f t="shared" si="10"/>
        <v>0</v>
      </c>
      <c r="AK40" s="2">
        <f t="shared" si="10"/>
        <v>9.0619058289456503E-2</v>
      </c>
      <c r="AL40" s="1"/>
      <c r="AM40">
        <f>Table2[column30]*Table2[column31]</f>
        <v>0</v>
      </c>
      <c r="AN40">
        <f>Table2[column30]*Table2[column32]</f>
        <v>0</v>
      </c>
      <c r="AO40">
        <f>Table2[column30]*Table2[column33]</f>
        <v>0</v>
      </c>
      <c r="AP40">
        <f>Table2[column30]*Table2[column34]</f>
        <v>0</v>
      </c>
      <c r="AQ40">
        <f>Table2[column30]*Table2[column35]</f>
        <v>0</v>
      </c>
      <c r="AR40">
        <f>Table2[column30]*Table2[column36]</f>
        <v>0</v>
      </c>
      <c r="AS40">
        <f>Table2[column31]*Table2[column32]</f>
        <v>0</v>
      </c>
      <c r="AT40">
        <f>Table2[column31]*Table2[column33]</f>
        <v>0</v>
      </c>
      <c r="AU40">
        <f>Table2[column31]*Table2[column34]</f>
        <v>0</v>
      </c>
      <c r="AV40">
        <f>Table2[column31]*Table2[column35]</f>
        <v>0</v>
      </c>
      <c r="AW40">
        <f>Table2[column31]*Table2[column36]</f>
        <v>0</v>
      </c>
      <c r="AX40">
        <f>Table2[column32]*Table2[column33]</f>
        <v>0</v>
      </c>
      <c r="AY40">
        <f>Table2[column32]*Table2[column34]</f>
        <v>0</v>
      </c>
      <c r="AZ40">
        <f>Table2[column32]*Table2[column35]</f>
        <v>0</v>
      </c>
      <c r="BA40">
        <f>Table2[column32]*Table2[column36]</f>
        <v>0</v>
      </c>
      <c r="BB40">
        <f>Table2[column33]*Table2[column34]</f>
        <v>0</v>
      </c>
      <c r="BC40">
        <f>Table2[column33]*Table2[column35]</f>
        <v>0</v>
      </c>
      <c r="BD40">
        <f>Table2[column33]*Table2[column36]</f>
        <v>0</v>
      </c>
      <c r="BE40">
        <f>Table2[column34]*Table2[column35]</f>
        <v>0</v>
      </c>
      <c r="BF40">
        <f>Table2[column34]*Table2[column36]</f>
        <v>0</v>
      </c>
      <c r="BG40">
        <f>Table2[column35]*Table2[column36]</f>
        <v>0</v>
      </c>
    </row>
    <row r="41" spans="2:59" x14ac:dyDescent="0.25">
      <c r="B41" t="s">
        <v>133</v>
      </c>
      <c r="C41" s="14">
        <v>1</v>
      </c>
      <c r="D41" s="14"/>
      <c r="E41" s="14"/>
      <c r="F41" s="14"/>
      <c r="G41" s="14"/>
      <c r="H41" s="14"/>
      <c r="I41" s="14">
        <v>1</v>
      </c>
      <c r="J41" s="2">
        <v>1</v>
      </c>
      <c r="K41" s="2">
        <f t="shared" si="2"/>
        <v>0.60205999132796229</v>
      </c>
      <c r="L41" s="1"/>
      <c r="M41" t="s">
        <v>133</v>
      </c>
      <c r="N41" s="2">
        <f>1+LOG(C41,10)</f>
        <v>1</v>
      </c>
      <c r="O41" s="2"/>
      <c r="P41" s="2"/>
      <c r="Q41" s="2"/>
      <c r="R41" s="2"/>
      <c r="S41" s="2"/>
      <c r="T41" s="2">
        <f t="shared" ref="T41:T52" si="20">1+LOG(I41,10)</f>
        <v>1</v>
      </c>
      <c r="U41" s="1"/>
      <c r="V41" t="s">
        <v>133</v>
      </c>
      <c r="W41" s="2">
        <f t="shared" si="4"/>
        <v>0.60205999132796229</v>
      </c>
      <c r="X41" s="2">
        <f t="shared" si="16"/>
        <v>0</v>
      </c>
      <c r="Y41" s="2">
        <f t="shared" si="15"/>
        <v>0</v>
      </c>
      <c r="Z41" s="2">
        <f t="shared" si="13"/>
        <v>0</v>
      </c>
      <c r="AA41" s="2">
        <f t="shared" si="17"/>
        <v>0</v>
      </c>
      <c r="AB41" s="2">
        <f t="shared" si="11"/>
        <v>0</v>
      </c>
      <c r="AC41" s="2">
        <f t="shared" si="14"/>
        <v>0.60205999132796229</v>
      </c>
      <c r="AD41" s="1"/>
      <c r="AE41" s="2">
        <f t="shared" si="7"/>
        <v>0.36247623315782601</v>
      </c>
      <c r="AF41" s="2">
        <f t="shared" si="12"/>
        <v>0</v>
      </c>
      <c r="AG41" s="2">
        <f t="shared" si="8"/>
        <v>0</v>
      </c>
      <c r="AH41" s="2">
        <f t="shared" si="9"/>
        <v>0</v>
      </c>
      <c r="AI41" s="2">
        <f t="shared" si="10"/>
        <v>0</v>
      </c>
      <c r="AJ41" s="2">
        <f t="shared" si="10"/>
        <v>0</v>
      </c>
      <c r="AK41" s="2">
        <f t="shared" si="10"/>
        <v>0.36247623315782601</v>
      </c>
      <c r="AL41" s="1"/>
      <c r="AM41">
        <f>Table2[column30]*Table2[column31]</f>
        <v>0</v>
      </c>
      <c r="AN41">
        <f>Table2[column30]*Table2[column32]</f>
        <v>0</v>
      </c>
      <c r="AO41">
        <f>Table2[column30]*Table2[column33]</f>
        <v>0</v>
      </c>
      <c r="AP41">
        <f>Table2[column30]*Table2[column34]</f>
        <v>0</v>
      </c>
      <c r="AQ41">
        <f>Table2[column30]*Table2[column35]</f>
        <v>0</v>
      </c>
      <c r="AR41">
        <f>Table2[column30]*Table2[column36]</f>
        <v>0.13138901960428664</v>
      </c>
      <c r="AS41">
        <f>Table2[column31]*Table2[column32]</f>
        <v>0</v>
      </c>
      <c r="AT41">
        <f>Table2[column31]*Table2[column33]</f>
        <v>0</v>
      </c>
      <c r="AU41">
        <f>Table2[column31]*Table2[column34]</f>
        <v>0</v>
      </c>
      <c r="AV41">
        <f>Table2[column31]*Table2[column35]</f>
        <v>0</v>
      </c>
      <c r="AW41">
        <f>Table2[column31]*Table2[column36]</f>
        <v>0</v>
      </c>
      <c r="AX41">
        <f>Table2[column32]*Table2[column33]</f>
        <v>0</v>
      </c>
      <c r="AY41">
        <f>Table2[column32]*Table2[column34]</f>
        <v>0</v>
      </c>
      <c r="AZ41">
        <f>Table2[column32]*Table2[column35]</f>
        <v>0</v>
      </c>
      <c r="BA41">
        <f>Table2[column32]*Table2[column36]</f>
        <v>0</v>
      </c>
      <c r="BB41">
        <f>Table2[column33]*Table2[column34]</f>
        <v>0</v>
      </c>
      <c r="BC41">
        <f>Table2[column33]*Table2[column35]</f>
        <v>0</v>
      </c>
      <c r="BD41">
        <f>Table2[column33]*Table2[column36]</f>
        <v>0</v>
      </c>
      <c r="BE41">
        <f>Table2[column34]*Table2[column35]</f>
        <v>0</v>
      </c>
      <c r="BF41">
        <f>Table2[column34]*Table2[column36]</f>
        <v>0</v>
      </c>
      <c r="BG41">
        <f>Table2[column35]*Table2[column36]</f>
        <v>0</v>
      </c>
    </row>
    <row r="42" spans="2:59" x14ac:dyDescent="0.25">
      <c r="B42" t="s">
        <v>134</v>
      </c>
      <c r="C42" s="14"/>
      <c r="D42" s="14"/>
      <c r="E42" s="14"/>
      <c r="F42" s="14"/>
      <c r="G42" s="14"/>
      <c r="H42" s="14"/>
      <c r="I42" s="14">
        <v>1</v>
      </c>
      <c r="J42" s="2">
        <v>1</v>
      </c>
      <c r="K42" s="2">
        <f t="shared" si="2"/>
        <v>0.60205999132796229</v>
      </c>
      <c r="L42" s="1"/>
      <c r="M42" t="s">
        <v>134</v>
      </c>
      <c r="N42" s="2"/>
      <c r="O42" s="2"/>
      <c r="P42" s="2"/>
      <c r="Q42" s="2"/>
      <c r="R42" s="2"/>
      <c r="S42" s="2"/>
      <c r="T42" s="2">
        <f t="shared" si="20"/>
        <v>1</v>
      </c>
      <c r="U42" s="1"/>
      <c r="V42" t="s">
        <v>134</v>
      </c>
      <c r="W42" s="2">
        <f t="shared" si="4"/>
        <v>0</v>
      </c>
      <c r="X42" s="2">
        <f t="shared" si="16"/>
        <v>0</v>
      </c>
      <c r="Y42" s="2">
        <f t="shared" si="15"/>
        <v>0</v>
      </c>
      <c r="Z42" s="2">
        <f t="shared" si="13"/>
        <v>0</v>
      </c>
      <c r="AA42" s="2">
        <f t="shared" si="17"/>
        <v>0</v>
      </c>
      <c r="AB42" s="2">
        <f t="shared" si="11"/>
        <v>0</v>
      </c>
      <c r="AC42" s="2">
        <f t="shared" si="14"/>
        <v>0.60205999132796229</v>
      </c>
      <c r="AD42" s="1"/>
      <c r="AE42" s="2">
        <f t="shared" si="7"/>
        <v>0</v>
      </c>
      <c r="AF42" s="2">
        <f t="shared" si="12"/>
        <v>0</v>
      </c>
      <c r="AG42" s="2">
        <f t="shared" si="8"/>
        <v>0</v>
      </c>
      <c r="AH42" s="2">
        <f t="shared" si="9"/>
        <v>0</v>
      </c>
      <c r="AI42" s="2">
        <f t="shared" si="10"/>
        <v>0</v>
      </c>
      <c r="AJ42" s="2">
        <f t="shared" si="10"/>
        <v>0</v>
      </c>
      <c r="AK42" s="2">
        <f t="shared" si="10"/>
        <v>0.36247623315782601</v>
      </c>
      <c r="AL42" s="1"/>
      <c r="AM42">
        <f>Table2[column30]*Table2[column31]</f>
        <v>0</v>
      </c>
      <c r="AN42">
        <f>Table2[column30]*Table2[column32]</f>
        <v>0</v>
      </c>
      <c r="AO42">
        <f>Table2[column30]*Table2[column33]</f>
        <v>0</v>
      </c>
      <c r="AP42">
        <f>Table2[column30]*Table2[column34]</f>
        <v>0</v>
      </c>
      <c r="AQ42">
        <f>Table2[column30]*Table2[column35]</f>
        <v>0</v>
      </c>
      <c r="AR42">
        <f>Table2[column30]*Table2[column36]</f>
        <v>0</v>
      </c>
      <c r="AS42">
        <f>Table2[column31]*Table2[column32]</f>
        <v>0</v>
      </c>
      <c r="AT42">
        <f>Table2[column31]*Table2[column33]</f>
        <v>0</v>
      </c>
      <c r="AU42">
        <f>Table2[column31]*Table2[column34]</f>
        <v>0</v>
      </c>
      <c r="AV42">
        <f>Table2[column31]*Table2[column35]</f>
        <v>0</v>
      </c>
      <c r="AW42">
        <f>Table2[column31]*Table2[column36]</f>
        <v>0</v>
      </c>
      <c r="AX42">
        <f>Table2[column32]*Table2[column33]</f>
        <v>0</v>
      </c>
      <c r="AY42">
        <f>Table2[column32]*Table2[column34]</f>
        <v>0</v>
      </c>
      <c r="AZ42">
        <f>Table2[column32]*Table2[column35]</f>
        <v>0</v>
      </c>
      <c r="BA42">
        <f>Table2[column32]*Table2[column36]</f>
        <v>0</v>
      </c>
      <c r="BB42">
        <f>Table2[column33]*Table2[column34]</f>
        <v>0</v>
      </c>
      <c r="BC42">
        <f>Table2[column33]*Table2[column35]</f>
        <v>0</v>
      </c>
      <c r="BD42">
        <f>Table2[column33]*Table2[column36]</f>
        <v>0</v>
      </c>
      <c r="BE42">
        <f>Table2[column34]*Table2[column35]</f>
        <v>0</v>
      </c>
      <c r="BF42">
        <f>Table2[column34]*Table2[column36]</f>
        <v>0</v>
      </c>
      <c r="BG42">
        <f>Table2[column35]*Table2[column36]</f>
        <v>0</v>
      </c>
    </row>
    <row r="43" spans="2:59" x14ac:dyDescent="0.25">
      <c r="B43" t="s">
        <v>135</v>
      </c>
      <c r="C43" s="14"/>
      <c r="D43" s="14"/>
      <c r="E43" s="14"/>
      <c r="F43" s="14"/>
      <c r="G43" s="14"/>
      <c r="H43" s="14"/>
      <c r="I43" s="14">
        <v>2</v>
      </c>
      <c r="J43" s="2">
        <v>2</v>
      </c>
      <c r="K43" s="2">
        <f t="shared" si="2"/>
        <v>0.30102999566398114</v>
      </c>
      <c r="L43" s="1"/>
      <c r="M43" t="s">
        <v>135</v>
      </c>
      <c r="N43" s="2"/>
      <c r="O43" s="2"/>
      <c r="P43" s="2"/>
      <c r="Q43" s="2"/>
      <c r="R43" s="2"/>
      <c r="S43" s="2"/>
      <c r="T43" s="2">
        <f t="shared" si="20"/>
        <v>1.3010299956639813</v>
      </c>
      <c r="U43" s="1"/>
      <c r="V43" t="s">
        <v>135</v>
      </c>
      <c r="W43" s="2">
        <f t="shared" si="4"/>
        <v>0</v>
      </c>
      <c r="X43" s="2">
        <f t="shared" si="16"/>
        <v>0</v>
      </c>
      <c r="Y43" s="2">
        <f t="shared" si="15"/>
        <v>0</v>
      </c>
      <c r="Z43" s="2">
        <f t="shared" si="13"/>
        <v>0</v>
      </c>
      <c r="AA43" s="2">
        <f t="shared" si="17"/>
        <v>0</v>
      </c>
      <c r="AB43" s="2">
        <f t="shared" si="11"/>
        <v>0</v>
      </c>
      <c r="AC43" s="2">
        <f t="shared" si="14"/>
        <v>0.39164905395343769</v>
      </c>
      <c r="AD43" s="1"/>
      <c r="AE43" s="2">
        <f t="shared" si="7"/>
        <v>0</v>
      </c>
      <c r="AF43" s="2">
        <f t="shared" si="12"/>
        <v>0</v>
      </c>
      <c r="AG43" s="2">
        <f t="shared" si="8"/>
        <v>0</v>
      </c>
      <c r="AH43" s="2">
        <f t="shared" si="9"/>
        <v>0</v>
      </c>
      <c r="AI43" s="2">
        <f t="shared" si="10"/>
        <v>0</v>
      </c>
      <c r="AJ43" s="2">
        <f t="shared" si="10"/>
        <v>0</v>
      </c>
      <c r="AK43" s="2">
        <f t="shared" si="10"/>
        <v>0.15338898146262275</v>
      </c>
      <c r="AL43" s="1"/>
      <c r="AM43">
        <f>Table2[column30]*Table2[column31]</f>
        <v>0</v>
      </c>
      <c r="AN43">
        <f>Table2[column30]*Table2[column32]</f>
        <v>0</v>
      </c>
      <c r="AO43">
        <f>Table2[column30]*Table2[column33]</f>
        <v>0</v>
      </c>
      <c r="AP43">
        <f>Table2[column30]*Table2[column34]</f>
        <v>0</v>
      </c>
      <c r="AQ43">
        <f>Table2[column30]*Table2[column35]</f>
        <v>0</v>
      </c>
      <c r="AR43">
        <f>Table2[column30]*Table2[column36]</f>
        <v>0</v>
      </c>
      <c r="AS43">
        <f>Table2[column31]*Table2[column32]</f>
        <v>0</v>
      </c>
      <c r="AT43">
        <f>Table2[column31]*Table2[column33]</f>
        <v>0</v>
      </c>
      <c r="AU43">
        <f>Table2[column31]*Table2[column34]</f>
        <v>0</v>
      </c>
      <c r="AV43">
        <f>Table2[column31]*Table2[column35]</f>
        <v>0</v>
      </c>
      <c r="AW43">
        <f>Table2[column31]*Table2[column36]</f>
        <v>0</v>
      </c>
      <c r="AX43">
        <f>Table2[column32]*Table2[column33]</f>
        <v>0</v>
      </c>
      <c r="AY43">
        <f>Table2[column32]*Table2[column34]</f>
        <v>0</v>
      </c>
      <c r="AZ43">
        <f>Table2[column32]*Table2[column35]</f>
        <v>0</v>
      </c>
      <c r="BA43">
        <f>Table2[column32]*Table2[column36]</f>
        <v>0</v>
      </c>
      <c r="BB43">
        <f>Table2[column33]*Table2[column34]</f>
        <v>0</v>
      </c>
      <c r="BC43">
        <f>Table2[column33]*Table2[column35]</f>
        <v>0</v>
      </c>
      <c r="BD43">
        <f>Table2[column33]*Table2[column36]</f>
        <v>0</v>
      </c>
      <c r="BE43">
        <f>Table2[column34]*Table2[column35]</f>
        <v>0</v>
      </c>
      <c r="BF43">
        <f>Table2[column34]*Table2[column36]</f>
        <v>0</v>
      </c>
      <c r="BG43">
        <f>Table2[column35]*Table2[column36]</f>
        <v>0</v>
      </c>
    </row>
    <row r="44" spans="2:59" x14ac:dyDescent="0.25">
      <c r="B44" t="s">
        <v>136</v>
      </c>
      <c r="C44" s="14"/>
      <c r="D44" s="14"/>
      <c r="E44" s="14"/>
      <c r="F44" s="14"/>
      <c r="G44" s="14"/>
      <c r="H44" s="14"/>
      <c r="I44" s="14">
        <v>1</v>
      </c>
      <c r="J44" s="2">
        <v>1</v>
      </c>
      <c r="K44" s="2">
        <f t="shared" si="2"/>
        <v>0.60205999132796229</v>
      </c>
      <c r="L44" s="1"/>
      <c r="M44" t="s">
        <v>136</v>
      </c>
      <c r="N44" s="2"/>
      <c r="O44" s="2"/>
      <c r="P44" s="2"/>
      <c r="Q44" s="2"/>
      <c r="R44" s="2"/>
      <c r="S44" s="2"/>
      <c r="T44" s="2">
        <f t="shared" si="20"/>
        <v>1</v>
      </c>
      <c r="U44" s="1"/>
      <c r="V44" t="s">
        <v>136</v>
      </c>
      <c r="W44" s="2">
        <f t="shared" si="4"/>
        <v>0</v>
      </c>
      <c r="X44" s="2">
        <f t="shared" si="16"/>
        <v>0</v>
      </c>
      <c r="Y44" s="2">
        <f t="shared" si="15"/>
        <v>0</v>
      </c>
      <c r="Z44" s="2">
        <f t="shared" si="13"/>
        <v>0</v>
      </c>
      <c r="AA44" s="2">
        <f t="shared" si="17"/>
        <v>0</v>
      </c>
      <c r="AB44" s="2">
        <f t="shared" si="11"/>
        <v>0</v>
      </c>
      <c r="AC44" s="2">
        <f t="shared" si="14"/>
        <v>0.60205999132796229</v>
      </c>
      <c r="AD44" s="1"/>
      <c r="AE44" s="2">
        <f t="shared" si="7"/>
        <v>0</v>
      </c>
      <c r="AF44" s="2">
        <f t="shared" si="12"/>
        <v>0</v>
      </c>
      <c r="AG44" s="2">
        <f t="shared" si="8"/>
        <v>0</v>
      </c>
      <c r="AH44" s="2">
        <f t="shared" si="9"/>
        <v>0</v>
      </c>
      <c r="AI44" s="2">
        <f t="shared" si="10"/>
        <v>0</v>
      </c>
      <c r="AJ44" s="2">
        <f t="shared" si="10"/>
        <v>0</v>
      </c>
      <c r="AK44" s="2">
        <f t="shared" si="10"/>
        <v>0.36247623315782601</v>
      </c>
      <c r="AL44" s="1"/>
      <c r="AM44">
        <f>Table2[column30]*Table2[column31]</f>
        <v>0</v>
      </c>
      <c r="AN44">
        <f>Table2[column30]*Table2[column32]</f>
        <v>0</v>
      </c>
      <c r="AO44">
        <f>Table2[column30]*Table2[column33]</f>
        <v>0</v>
      </c>
      <c r="AP44">
        <f>Table2[column30]*Table2[column34]</f>
        <v>0</v>
      </c>
      <c r="AQ44">
        <f>Table2[column30]*Table2[column35]</f>
        <v>0</v>
      </c>
      <c r="AR44">
        <f>Table2[column30]*Table2[column36]</f>
        <v>0</v>
      </c>
      <c r="AS44">
        <f>Table2[column31]*Table2[column32]</f>
        <v>0</v>
      </c>
      <c r="AT44">
        <f>Table2[column31]*Table2[column33]</f>
        <v>0</v>
      </c>
      <c r="AU44">
        <f>Table2[column31]*Table2[column34]</f>
        <v>0</v>
      </c>
      <c r="AV44">
        <f>Table2[column31]*Table2[column35]</f>
        <v>0</v>
      </c>
      <c r="AW44">
        <f>Table2[column31]*Table2[column36]</f>
        <v>0</v>
      </c>
      <c r="AX44">
        <f>Table2[column32]*Table2[column33]</f>
        <v>0</v>
      </c>
      <c r="AY44">
        <f>Table2[column32]*Table2[column34]</f>
        <v>0</v>
      </c>
      <c r="AZ44">
        <f>Table2[column32]*Table2[column35]</f>
        <v>0</v>
      </c>
      <c r="BA44">
        <f>Table2[column32]*Table2[column36]</f>
        <v>0</v>
      </c>
      <c r="BB44">
        <f>Table2[column33]*Table2[column34]</f>
        <v>0</v>
      </c>
      <c r="BC44">
        <f>Table2[column33]*Table2[column35]</f>
        <v>0</v>
      </c>
      <c r="BD44">
        <f>Table2[column33]*Table2[column36]</f>
        <v>0</v>
      </c>
      <c r="BE44">
        <f>Table2[column34]*Table2[column35]</f>
        <v>0</v>
      </c>
      <c r="BF44">
        <f>Table2[column34]*Table2[column36]</f>
        <v>0</v>
      </c>
      <c r="BG44">
        <f>Table2[column35]*Table2[column36]</f>
        <v>0</v>
      </c>
    </row>
    <row r="45" spans="2:59" x14ac:dyDescent="0.25">
      <c r="B45" t="s">
        <v>137</v>
      </c>
      <c r="C45" s="14"/>
      <c r="D45" s="14"/>
      <c r="E45" s="14"/>
      <c r="F45" s="14"/>
      <c r="G45" s="14"/>
      <c r="H45" s="14"/>
      <c r="I45" s="14">
        <v>3</v>
      </c>
      <c r="J45" s="2">
        <v>3</v>
      </c>
      <c r="K45" s="2">
        <f t="shared" si="2"/>
        <v>0.12493873660829991</v>
      </c>
      <c r="L45" s="1"/>
      <c r="M45" t="s">
        <v>137</v>
      </c>
      <c r="N45" s="2"/>
      <c r="O45" s="2"/>
      <c r="P45" s="2"/>
      <c r="Q45" s="2"/>
      <c r="R45" s="2"/>
      <c r="S45" s="2"/>
      <c r="T45" s="2">
        <f t="shared" si="20"/>
        <v>1.4771212547196624</v>
      </c>
      <c r="U45" s="1"/>
      <c r="V45" t="s">
        <v>137</v>
      </c>
      <c r="W45" s="2">
        <f t="shared" si="4"/>
        <v>0</v>
      </c>
      <c r="X45" s="2">
        <f t="shared" si="16"/>
        <v>0</v>
      </c>
      <c r="Y45" s="2">
        <f t="shared" si="15"/>
        <v>0</v>
      </c>
      <c r="Z45" s="2">
        <f t="shared" si="13"/>
        <v>0</v>
      </c>
      <c r="AA45" s="2">
        <f t="shared" si="17"/>
        <v>0</v>
      </c>
      <c r="AB45" s="2">
        <f t="shared" si="11"/>
        <v>0</v>
      </c>
      <c r="AC45" s="2">
        <f t="shared" si="14"/>
        <v>0.18454966338194137</v>
      </c>
      <c r="AD45" s="1"/>
      <c r="AE45" s="2">
        <f t="shared" si="7"/>
        <v>0</v>
      </c>
      <c r="AF45" s="2">
        <f t="shared" si="12"/>
        <v>0</v>
      </c>
      <c r="AG45" s="2">
        <f t="shared" si="8"/>
        <v>0</v>
      </c>
      <c r="AH45" s="2">
        <f t="shared" si="9"/>
        <v>0</v>
      </c>
      <c r="AI45" s="2">
        <f t="shared" si="10"/>
        <v>0</v>
      </c>
      <c r="AJ45" s="2">
        <f t="shared" si="10"/>
        <v>0</v>
      </c>
      <c r="AK45" s="2">
        <f t="shared" si="10"/>
        <v>3.4058578254387871E-2</v>
      </c>
      <c r="AL45" s="1"/>
      <c r="AM45">
        <f>Table2[column30]*Table2[column31]</f>
        <v>0</v>
      </c>
      <c r="AN45">
        <f>Table2[column30]*Table2[column32]</f>
        <v>0</v>
      </c>
      <c r="AO45">
        <f>Table2[column30]*Table2[column33]</f>
        <v>0</v>
      </c>
      <c r="AP45">
        <f>Table2[column30]*Table2[column34]</f>
        <v>0</v>
      </c>
      <c r="AQ45">
        <f>Table2[column30]*Table2[column35]</f>
        <v>0</v>
      </c>
      <c r="AR45">
        <f>Table2[column30]*Table2[column36]</f>
        <v>0</v>
      </c>
      <c r="AS45">
        <f>Table2[column31]*Table2[column32]</f>
        <v>0</v>
      </c>
      <c r="AT45">
        <f>Table2[column31]*Table2[column33]</f>
        <v>0</v>
      </c>
      <c r="AU45">
        <f>Table2[column31]*Table2[column34]</f>
        <v>0</v>
      </c>
      <c r="AV45">
        <f>Table2[column31]*Table2[column35]</f>
        <v>0</v>
      </c>
      <c r="AW45">
        <f>Table2[column31]*Table2[column36]</f>
        <v>0</v>
      </c>
      <c r="AX45">
        <f>Table2[column32]*Table2[column33]</f>
        <v>0</v>
      </c>
      <c r="AY45">
        <f>Table2[column32]*Table2[column34]</f>
        <v>0</v>
      </c>
      <c r="AZ45">
        <f>Table2[column32]*Table2[column35]</f>
        <v>0</v>
      </c>
      <c r="BA45">
        <f>Table2[column32]*Table2[column36]</f>
        <v>0</v>
      </c>
      <c r="BB45">
        <f>Table2[column33]*Table2[column34]</f>
        <v>0</v>
      </c>
      <c r="BC45">
        <f>Table2[column33]*Table2[column35]</f>
        <v>0</v>
      </c>
      <c r="BD45">
        <f>Table2[column33]*Table2[column36]</f>
        <v>0</v>
      </c>
      <c r="BE45">
        <f>Table2[column34]*Table2[column35]</f>
        <v>0</v>
      </c>
      <c r="BF45">
        <f>Table2[column34]*Table2[column36]</f>
        <v>0</v>
      </c>
      <c r="BG45">
        <f>Table2[column35]*Table2[column36]</f>
        <v>0</v>
      </c>
    </row>
    <row r="46" spans="2:59" x14ac:dyDescent="0.25">
      <c r="B46" t="s">
        <v>138</v>
      </c>
      <c r="C46" s="14"/>
      <c r="D46" s="14"/>
      <c r="E46" s="14"/>
      <c r="F46" s="14"/>
      <c r="G46" s="14"/>
      <c r="H46" s="14"/>
      <c r="I46" s="14">
        <v>1</v>
      </c>
      <c r="J46" s="2">
        <v>1</v>
      </c>
      <c r="K46" s="2">
        <f t="shared" si="2"/>
        <v>0.60205999132796229</v>
      </c>
      <c r="L46" s="1"/>
      <c r="M46" t="s">
        <v>138</v>
      </c>
      <c r="N46" s="2"/>
      <c r="O46" s="2"/>
      <c r="P46" s="2"/>
      <c r="Q46" s="2"/>
      <c r="R46" s="2"/>
      <c r="S46" s="2"/>
      <c r="T46" s="2">
        <f t="shared" si="20"/>
        <v>1</v>
      </c>
      <c r="U46" s="1"/>
      <c r="V46" t="s">
        <v>138</v>
      </c>
      <c r="W46" s="2">
        <f t="shared" si="4"/>
        <v>0</v>
      </c>
      <c r="X46" s="2">
        <f t="shared" si="16"/>
        <v>0</v>
      </c>
      <c r="Y46" s="2">
        <f t="shared" si="15"/>
        <v>0</v>
      </c>
      <c r="Z46" s="2">
        <f t="shared" si="13"/>
        <v>0</v>
      </c>
      <c r="AA46" s="2">
        <f t="shared" si="17"/>
        <v>0</v>
      </c>
      <c r="AB46" s="2">
        <f t="shared" si="11"/>
        <v>0</v>
      </c>
      <c r="AC46" s="6">
        <f t="shared" si="14"/>
        <v>0.60205999132796229</v>
      </c>
      <c r="AD46" s="1"/>
      <c r="AE46" s="2">
        <f t="shared" si="7"/>
        <v>0</v>
      </c>
      <c r="AF46" s="2">
        <f t="shared" si="12"/>
        <v>0</v>
      </c>
      <c r="AG46" s="2">
        <f t="shared" si="8"/>
        <v>0</v>
      </c>
      <c r="AH46" s="2">
        <f t="shared" si="9"/>
        <v>0</v>
      </c>
      <c r="AI46" s="2">
        <f t="shared" si="10"/>
        <v>0</v>
      </c>
      <c r="AJ46" s="2">
        <f t="shared" si="10"/>
        <v>0</v>
      </c>
      <c r="AK46" s="2">
        <f t="shared" si="10"/>
        <v>0.36247623315782601</v>
      </c>
      <c r="AL46" s="1"/>
      <c r="AM46">
        <f>Table2[column30]*Table2[column31]</f>
        <v>0</v>
      </c>
      <c r="AN46">
        <f>Table2[column30]*Table2[column32]</f>
        <v>0</v>
      </c>
      <c r="AO46">
        <f>Table2[column30]*Table2[column33]</f>
        <v>0</v>
      </c>
      <c r="AP46">
        <f>Table2[column30]*Table2[column34]</f>
        <v>0</v>
      </c>
      <c r="AQ46">
        <f>Table2[column30]*Table2[column35]</f>
        <v>0</v>
      </c>
      <c r="AR46">
        <f>Table2[column30]*Table2[column36]</f>
        <v>0</v>
      </c>
      <c r="AS46">
        <f>Table2[column31]*Table2[column32]</f>
        <v>0</v>
      </c>
      <c r="AT46">
        <f>Table2[column31]*Table2[column33]</f>
        <v>0</v>
      </c>
      <c r="AU46">
        <f>Table2[column31]*Table2[column34]</f>
        <v>0</v>
      </c>
      <c r="AV46">
        <f>Table2[column31]*Table2[column35]</f>
        <v>0</v>
      </c>
      <c r="AW46">
        <f>Table2[column31]*Table2[column36]</f>
        <v>0</v>
      </c>
      <c r="AX46">
        <f>Table2[column32]*Table2[column33]</f>
        <v>0</v>
      </c>
      <c r="AY46">
        <f>Table2[column32]*Table2[column34]</f>
        <v>0</v>
      </c>
      <c r="AZ46">
        <f>Table2[column32]*Table2[column35]</f>
        <v>0</v>
      </c>
      <c r="BA46">
        <f>Table2[column32]*Table2[column36]</f>
        <v>0</v>
      </c>
      <c r="BB46">
        <f>Table2[column33]*Table2[column34]</f>
        <v>0</v>
      </c>
      <c r="BC46">
        <f>Table2[column33]*Table2[column35]</f>
        <v>0</v>
      </c>
      <c r="BD46">
        <f>Table2[column33]*Table2[column36]</f>
        <v>0</v>
      </c>
      <c r="BE46">
        <f>Table2[column34]*Table2[column35]</f>
        <v>0</v>
      </c>
      <c r="BF46">
        <f>Table2[column34]*Table2[column36]</f>
        <v>0</v>
      </c>
      <c r="BG46">
        <f>Table2[column35]*Table2[column36]</f>
        <v>0</v>
      </c>
    </row>
    <row r="47" spans="2:59" x14ac:dyDescent="0.25">
      <c r="B47" t="s">
        <v>139</v>
      </c>
      <c r="C47" s="14"/>
      <c r="D47" s="14"/>
      <c r="E47" s="14"/>
      <c r="F47" s="14"/>
      <c r="G47" s="14"/>
      <c r="H47" s="14"/>
      <c r="I47" s="14">
        <v>2</v>
      </c>
      <c r="J47" s="2">
        <v>2</v>
      </c>
      <c r="K47" s="2">
        <f t="shared" ref="K47:K54" si="21">LOG((4/J47),10)</f>
        <v>0.30102999566398114</v>
      </c>
      <c r="L47" s="1"/>
      <c r="M47" t="s">
        <v>139</v>
      </c>
      <c r="N47" s="2"/>
      <c r="O47" s="2"/>
      <c r="P47" s="2"/>
      <c r="Q47" s="2"/>
      <c r="R47" s="2"/>
      <c r="S47" s="2"/>
      <c r="T47" s="2">
        <f t="shared" si="20"/>
        <v>1.3010299956639813</v>
      </c>
      <c r="U47" s="1"/>
      <c r="V47" t="s">
        <v>139</v>
      </c>
      <c r="W47" s="2">
        <f t="shared" ref="W47:W54" si="22">N47*K47</f>
        <v>0</v>
      </c>
      <c r="X47" s="2">
        <f t="shared" ref="X47:X54" si="23">O47*K47</f>
        <v>0</v>
      </c>
      <c r="Y47" s="2">
        <f t="shared" ref="Y47:Y54" si="24">P47*K47</f>
        <v>0</v>
      </c>
      <c r="Z47" s="2">
        <f t="shared" ref="Z47:Z54" si="25">Q47*K47</f>
        <v>0</v>
      </c>
      <c r="AA47" s="2">
        <f t="shared" ref="AA47:AA54" si="26">R47*K47</f>
        <v>0</v>
      </c>
      <c r="AB47" s="2">
        <f t="shared" ref="AB47:AB54" si="27">S47*K47</f>
        <v>0</v>
      </c>
      <c r="AC47" s="2">
        <f t="shared" ref="AC47:AC54" si="28">T47*K47</f>
        <v>0.39164905395343769</v>
      </c>
      <c r="AD47" s="1"/>
      <c r="AE47" s="2">
        <f t="shared" ref="AE47:AE54" si="29">POWER(W47,2)</f>
        <v>0</v>
      </c>
      <c r="AF47" s="2">
        <f t="shared" ref="AF47:AF54" si="30">POWER(X47,2)</f>
        <v>0</v>
      </c>
      <c r="AG47" s="2">
        <f t="shared" ref="AG47:AG54" si="31">POWER(Y47,2)</f>
        <v>0</v>
      </c>
      <c r="AH47" s="2">
        <f t="shared" ref="AH47:AH54" si="32">POWER(Z47,2)</f>
        <v>0</v>
      </c>
      <c r="AI47" s="2">
        <f t="shared" ref="AI47:AI54" si="33">POWER(AA47,2)</f>
        <v>0</v>
      </c>
      <c r="AJ47" s="2">
        <f t="shared" ref="AJ47:AJ54" si="34">POWER(AB47,2)</f>
        <v>0</v>
      </c>
      <c r="AK47" s="2">
        <f t="shared" ref="AK47:AK54" si="35">POWER(AC47,2)</f>
        <v>0.15338898146262275</v>
      </c>
      <c r="AL47" s="1"/>
      <c r="AM47" s="13">
        <f>Table2[column30]*Table2[column31]</f>
        <v>0</v>
      </c>
      <c r="AN47" s="13">
        <f>Table2[column30]*Table2[column32]</f>
        <v>0</v>
      </c>
      <c r="AO47" s="13">
        <f>Table2[column30]*Table2[column33]</f>
        <v>0</v>
      </c>
      <c r="AP47" s="13">
        <f>Table2[column30]*Table2[column34]</f>
        <v>0</v>
      </c>
      <c r="AQ47" s="13">
        <f>Table2[column30]*Table2[column35]</f>
        <v>0</v>
      </c>
      <c r="AR47" s="13">
        <f>Table2[column30]*Table2[column36]</f>
        <v>0</v>
      </c>
      <c r="AS47" s="13">
        <f>Table2[column31]*Table2[column32]</f>
        <v>0</v>
      </c>
      <c r="AT47" s="13">
        <f>Table2[column31]*Table2[column33]</f>
        <v>0</v>
      </c>
      <c r="AU47" s="13">
        <f>Table2[column31]*Table2[column34]</f>
        <v>0</v>
      </c>
      <c r="AV47" s="13">
        <f>Table2[column31]*Table2[column35]</f>
        <v>0</v>
      </c>
      <c r="AW47" s="13">
        <f>Table2[column31]*Table2[column36]</f>
        <v>0</v>
      </c>
      <c r="AX47" s="13">
        <f>Table2[column32]*Table2[column33]</f>
        <v>0</v>
      </c>
      <c r="AY47" s="13">
        <f>Table2[column32]*Table2[column34]</f>
        <v>0</v>
      </c>
      <c r="AZ47" s="13">
        <f>Table2[column32]*Table2[column35]</f>
        <v>0</v>
      </c>
      <c r="BA47" s="13">
        <f>Table2[column32]*Table2[column36]</f>
        <v>0</v>
      </c>
      <c r="BB47" s="13">
        <f>Table2[column33]*Table2[column34]</f>
        <v>0</v>
      </c>
      <c r="BC47" s="13">
        <f>Table2[column33]*Table2[column35]</f>
        <v>0</v>
      </c>
      <c r="BD47" s="13">
        <f>Table2[column33]*Table2[column36]</f>
        <v>0</v>
      </c>
      <c r="BE47" s="13">
        <f>Table2[column34]*Table2[column35]</f>
        <v>0</v>
      </c>
      <c r="BF47" s="13">
        <f>Table2[column34]*Table2[column36]</f>
        <v>0</v>
      </c>
      <c r="BG47" s="13">
        <f>Table2[column35]*Table2[column36]</f>
        <v>0</v>
      </c>
    </row>
    <row r="48" spans="2:59" x14ac:dyDescent="0.25">
      <c r="B48" t="s">
        <v>140</v>
      </c>
      <c r="C48" s="14"/>
      <c r="D48" s="14"/>
      <c r="E48" s="14"/>
      <c r="F48" s="14"/>
      <c r="G48" s="14"/>
      <c r="H48" s="14"/>
      <c r="I48" s="14">
        <v>1</v>
      </c>
      <c r="J48" s="2">
        <v>1</v>
      </c>
      <c r="K48" s="2">
        <f t="shared" si="21"/>
        <v>0.60205999132796229</v>
      </c>
      <c r="L48" s="1"/>
      <c r="M48" t="s">
        <v>140</v>
      </c>
      <c r="N48" s="2"/>
      <c r="O48" s="2"/>
      <c r="P48" s="2"/>
      <c r="Q48" s="2"/>
      <c r="R48" s="2"/>
      <c r="S48" s="2"/>
      <c r="T48" s="2">
        <f t="shared" si="20"/>
        <v>1</v>
      </c>
      <c r="U48" s="1"/>
      <c r="V48" t="s">
        <v>140</v>
      </c>
      <c r="W48" s="2">
        <f t="shared" si="22"/>
        <v>0</v>
      </c>
      <c r="X48" s="2">
        <f t="shared" si="23"/>
        <v>0</v>
      </c>
      <c r="Y48" s="2">
        <f t="shared" si="24"/>
        <v>0</v>
      </c>
      <c r="Z48" s="2">
        <f t="shared" si="25"/>
        <v>0</v>
      </c>
      <c r="AA48" s="2">
        <f t="shared" si="26"/>
        <v>0</v>
      </c>
      <c r="AB48" s="2">
        <f t="shared" si="27"/>
        <v>0</v>
      </c>
      <c r="AC48" s="2">
        <f t="shared" si="28"/>
        <v>0.60205999132796229</v>
      </c>
      <c r="AD48" s="1"/>
      <c r="AE48" s="2">
        <f t="shared" si="29"/>
        <v>0</v>
      </c>
      <c r="AF48" s="2">
        <f t="shared" si="30"/>
        <v>0</v>
      </c>
      <c r="AG48" s="2">
        <f t="shared" si="31"/>
        <v>0</v>
      </c>
      <c r="AH48" s="2">
        <f t="shared" si="32"/>
        <v>0</v>
      </c>
      <c r="AI48" s="2">
        <f t="shared" si="33"/>
        <v>0</v>
      </c>
      <c r="AJ48" s="2">
        <f t="shared" si="34"/>
        <v>0</v>
      </c>
      <c r="AK48" s="2">
        <f t="shared" si="35"/>
        <v>0.36247623315782601</v>
      </c>
      <c r="AL48" s="1"/>
      <c r="AM48" s="13">
        <f>Table2[column30]*Table2[column31]</f>
        <v>0</v>
      </c>
      <c r="AN48" s="13">
        <f>Table2[column30]*Table2[column32]</f>
        <v>0</v>
      </c>
      <c r="AO48" s="13">
        <f>Table2[column30]*Table2[column33]</f>
        <v>0</v>
      </c>
      <c r="AP48" s="13">
        <f>Table2[column30]*Table2[column34]</f>
        <v>0</v>
      </c>
      <c r="AQ48" s="13">
        <f>Table2[column30]*Table2[column35]</f>
        <v>0</v>
      </c>
      <c r="AR48" s="13">
        <f>Table2[column30]*Table2[column36]</f>
        <v>0</v>
      </c>
      <c r="AS48" s="13">
        <f>Table2[column31]*Table2[column32]</f>
        <v>0</v>
      </c>
      <c r="AT48" s="13">
        <f>Table2[column31]*Table2[column33]</f>
        <v>0</v>
      </c>
      <c r="AU48" s="13">
        <f>Table2[column31]*Table2[column34]</f>
        <v>0</v>
      </c>
      <c r="AV48" s="13">
        <f>Table2[column31]*Table2[column35]</f>
        <v>0</v>
      </c>
      <c r="AW48" s="13">
        <f>Table2[column31]*Table2[column36]</f>
        <v>0</v>
      </c>
      <c r="AX48" s="13">
        <f>Table2[column32]*Table2[column33]</f>
        <v>0</v>
      </c>
      <c r="AY48" s="13">
        <f>Table2[column32]*Table2[column34]</f>
        <v>0</v>
      </c>
      <c r="AZ48" s="13">
        <f>Table2[column32]*Table2[column35]</f>
        <v>0</v>
      </c>
      <c r="BA48" s="13">
        <f>Table2[column32]*Table2[column36]</f>
        <v>0</v>
      </c>
      <c r="BB48" s="13">
        <f>Table2[column33]*Table2[column34]</f>
        <v>0</v>
      </c>
      <c r="BC48" s="13">
        <f>Table2[column33]*Table2[column35]</f>
        <v>0</v>
      </c>
      <c r="BD48" s="13">
        <f>Table2[column33]*Table2[column36]</f>
        <v>0</v>
      </c>
      <c r="BE48" s="13">
        <f>Table2[column34]*Table2[column35]</f>
        <v>0</v>
      </c>
      <c r="BF48" s="13">
        <f>Table2[column34]*Table2[column36]</f>
        <v>0</v>
      </c>
      <c r="BG48" s="13">
        <f>Table2[column35]*Table2[column36]</f>
        <v>0</v>
      </c>
    </row>
    <row r="49" spans="2:60" x14ac:dyDescent="0.25">
      <c r="B49" t="s">
        <v>141</v>
      </c>
      <c r="C49" s="14"/>
      <c r="D49" s="14"/>
      <c r="E49" s="14"/>
      <c r="F49" s="14"/>
      <c r="G49" s="14"/>
      <c r="H49" s="14"/>
      <c r="I49" s="14">
        <v>1</v>
      </c>
      <c r="J49" s="2">
        <v>1</v>
      </c>
      <c r="K49" s="2">
        <f t="shared" si="21"/>
        <v>0.60205999132796229</v>
      </c>
      <c r="L49" s="1"/>
      <c r="M49" t="s">
        <v>141</v>
      </c>
      <c r="N49" s="2"/>
      <c r="O49" s="2"/>
      <c r="P49" s="2"/>
      <c r="Q49" s="2"/>
      <c r="R49" s="2"/>
      <c r="S49" s="2"/>
      <c r="T49" s="2">
        <f t="shared" si="20"/>
        <v>1</v>
      </c>
      <c r="U49" s="1"/>
      <c r="V49" t="s">
        <v>141</v>
      </c>
      <c r="W49" s="2">
        <f t="shared" si="22"/>
        <v>0</v>
      </c>
      <c r="X49" s="2">
        <f t="shared" si="23"/>
        <v>0</v>
      </c>
      <c r="Y49" s="2">
        <f t="shared" si="24"/>
        <v>0</v>
      </c>
      <c r="Z49" s="2">
        <f t="shared" si="25"/>
        <v>0</v>
      </c>
      <c r="AA49" s="2">
        <f t="shared" si="26"/>
        <v>0</v>
      </c>
      <c r="AB49" s="2">
        <f t="shared" si="27"/>
        <v>0</v>
      </c>
      <c r="AC49" s="2">
        <f t="shared" si="28"/>
        <v>0.60205999132796229</v>
      </c>
      <c r="AD49" s="1"/>
      <c r="AE49" s="2">
        <f t="shared" si="29"/>
        <v>0</v>
      </c>
      <c r="AF49" s="2">
        <f t="shared" si="30"/>
        <v>0</v>
      </c>
      <c r="AG49" s="2">
        <f t="shared" si="31"/>
        <v>0</v>
      </c>
      <c r="AH49" s="2">
        <f t="shared" si="32"/>
        <v>0</v>
      </c>
      <c r="AI49" s="2">
        <f t="shared" si="33"/>
        <v>0</v>
      </c>
      <c r="AJ49" s="2">
        <f t="shared" si="34"/>
        <v>0</v>
      </c>
      <c r="AK49" s="2">
        <f t="shared" si="35"/>
        <v>0.36247623315782601</v>
      </c>
      <c r="AL49" s="1"/>
      <c r="AM49" s="13">
        <f>Table2[column30]*Table2[column31]</f>
        <v>0</v>
      </c>
      <c r="AN49" s="13">
        <f>Table2[column30]*Table2[column32]</f>
        <v>0</v>
      </c>
      <c r="AO49" s="13">
        <f>Table2[column30]*Table2[column33]</f>
        <v>0</v>
      </c>
      <c r="AP49" s="13">
        <f>Table2[column30]*Table2[column34]</f>
        <v>0</v>
      </c>
      <c r="AQ49" s="13">
        <f>Table2[column30]*Table2[column35]</f>
        <v>0</v>
      </c>
      <c r="AR49" s="13">
        <f>Table2[column30]*Table2[column36]</f>
        <v>0</v>
      </c>
      <c r="AS49" s="13">
        <f>Table2[column31]*Table2[column32]</f>
        <v>0</v>
      </c>
      <c r="AT49" s="13">
        <f>Table2[column31]*Table2[column33]</f>
        <v>0</v>
      </c>
      <c r="AU49" s="13">
        <f>Table2[column31]*Table2[column34]</f>
        <v>0</v>
      </c>
      <c r="AV49" s="13">
        <f>Table2[column31]*Table2[column35]</f>
        <v>0</v>
      </c>
      <c r="AW49" s="13">
        <f>Table2[column31]*Table2[column36]</f>
        <v>0</v>
      </c>
      <c r="AX49" s="13">
        <f>Table2[column32]*Table2[column33]</f>
        <v>0</v>
      </c>
      <c r="AY49" s="13">
        <f>Table2[column32]*Table2[column34]</f>
        <v>0</v>
      </c>
      <c r="AZ49" s="13">
        <f>Table2[column32]*Table2[column35]</f>
        <v>0</v>
      </c>
      <c r="BA49" s="13">
        <f>Table2[column32]*Table2[column36]</f>
        <v>0</v>
      </c>
      <c r="BB49" s="13">
        <f>Table2[column33]*Table2[column34]</f>
        <v>0</v>
      </c>
      <c r="BC49" s="13">
        <f>Table2[column33]*Table2[column35]</f>
        <v>0</v>
      </c>
      <c r="BD49" s="13">
        <f>Table2[column33]*Table2[column36]</f>
        <v>0</v>
      </c>
      <c r="BE49" s="13">
        <f>Table2[column34]*Table2[column35]</f>
        <v>0</v>
      </c>
      <c r="BF49" s="13">
        <f>Table2[column34]*Table2[column36]</f>
        <v>0</v>
      </c>
      <c r="BG49" s="13">
        <f>Table2[column35]*Table2[column36]</f>
        <v>0</v>
      </c>
    </row>
    <row r="50" spans="2:60" x14ac:dyDescent="0.25">
      <c r="B50" t="s">
        <v>142</v>
      </c>
      <c r="C50" s="14"/>
      <c r="D50" s="14"/>
      <c r="E50" s="14"/>
      <c r="F50" s="14"/>
      <c r="G50" s="14"/>
      <c r="H50" s="14"/>
      <c r="I50" s="14">
        <v>1</v>
      </c>
      <c r="J50" s="2">
        <v>1</v>
      </c>
      <c r="K50" s="2">
        <f t="shared" si="21"/>
        <v>0.60205999132796229</v>
      </c>
      <c r="L50" s="1"/>
      <c r="M50" t="s">
        <v>142</v>
      </c>
      <c r="N50" s="2"/>
      <c r="O50" s="2"/>
      <c r="P50" s="2"/>
      <c r="Q50" s="2"/>
      <c r="R50" s="2"/>
      <c r="S50" s="2"/>
      <c r="T50" s="2">
        <f t="shared" si="20"/>
        <v>1</v>
      </c>
      <c r="U50" s="1"/>
      <c r="V50" t="s">
        <v>142</v>
      </c>
      <c r="W50" s="2">
        <f t="shared" si="22"/>
        <v>0</v>
      </c>
      <c r="X50" s="2">
        <f t="shared" si="23"/>
        <v>0</v>
      </c>
      <c r="Y50" s="2">
        <f t="shared" si="24"/>
        <v>0</v>
      </c>
      <c r="Z50" s="2">
        <f t="shared" si="25"/>
        <v>0</v>
      </c>
      <c r="AA50" s="2">
        <f t="shared" si="26"/>
        <v>0</v>
      </c>
      <c r="AB50" s="2">
        <f t="shared" si="27"/>
        <v>0</v>
      </c>
      <c r="AC50" s="2">
        <f t="shared" si="28"/>
        <v>0.60205999132796229</v>
      </c>
      <c r="AD50" s="1"/>
      <c r="AE50" s="2">
        <f t="shared" si="29"/>
        <v>0</v>
      </c>
      <c r="AF50" s="2">
        <f t="shared" si="30"/>
        <v>0</v>
      </c>
      <c r="AG50" s="2">
        <f t="shared" si="31"/>
        <v>0</v>
      </c>
      <c r="AH50" s="2">
        <f t="shared" si="32"/>
        <v>0</v>
      </c>
      <c r="AI50" s="2">
        <f t="shared" si="33"/>
        <v>0</v>
      </c>
      <c r="AJ50" s="2">
        <f t="shared" si="34"/>
        <v>0</v>
      </c>
      <c r="AK50" s="2">
        <f t="shared" si="35"/>
        <v>0.36247623315782601</v>
      </c>
      <c r="AL50" s="1"/>
      <c r="AM50" s="13">
        <f>Table2[column30]*Table2[column31]</f>
        <v>0</v>
      </c>
      <c r="AN50" s="13">
        <f>Table2[column30]*Table2[column32]</f>
        <v>0</v>
      </c>
      <c r="AO50" s="13">
        <f>Table2[column30]*Table2[column33]</f>
        <v>0</v>
      </c>
      <c r="AP50" s="13">
        <f>Table2[column30]*Table2[column34]</f>
        <v>0</v>
      </c>
      <c r="AQ50" s="13">
        <f>Table2[column30]*Table2[column35]</f>
        <v>0</v>
      </c>
      <c r="AR50" s="13">
        <f>Table2[column30]*Table2[column36]</f>
        <v>0</v>
      </c>
      <c r="AS50" s="13">
        <f>Table2[column31]*Table2[column32]</f>
        <v>0</v>
      </c>
      <c r="AT50" s="13">
        <f>Table2[column31]*Table2[column33]</f>
        <v>0</v>
      </c>
      <c r="AU50" s="13">
        <f>Table2[column31]*Table2[column34]</f>
        <v>0</v>
      </c>
      <c r="AV50" s="13">
        <f>Table2[column31]*Table2[column35]</f>
        <v>0</v>
      </c>
      <c r="AW50" s="13">
        <f>Table2[column31]*Table2[column36]</f>
        <v>0</v>
      </c>
      <c r="AX50" s="13">
        <f>Table2[column32]*Table2[column33]</f>
        <v>0</v>
      </c>
      <c r="AY50" s="13">
        <f>Table2[column32]*Table2[column34]</f>
        <v>0</v>
      </c>
      <c r="AZ50" s="13">
        <f>Table2[column32]*Table2[column35]</f>
        <v>0</v>
      </c>
      <c r="BA50" s="13">
        <f>Table2[column32]*Table2[column36]</f>
        <v>0</v>
      </c>
      <c r="BB50" s="13">
        <f>Table2[column33]*Table2[column34]</f>
        <v>0</v>
      </c>
      <c r="BC50" s="13">
        <f>Table2[column33]*Table2[column35]</f>
        <v>0</v>
      </c>
      <c r="BD50" s="13">
        <f>Table2[column33]*Table2[column36]</f>
        <v>0</v>
      </c>
      <c r="BE50" s="13">
        <f>Table2[column34]*Table2[column35]</f>
        <v>0</v>
      </c>
      <c r="BF50" s="13">
        <f>Table2[column34]*Table2[column36]</f>
        <v>0</v>
      </c>
      <c r="BG50" s="13">
        <f>Table2[column35]*Table2[column36]</f>
        <v>0</v>
      </c>
    </row>
    <row r="51" spans="2:60" x14ac:dyDescent="0.25">
      <c r="B51" t="s">
        <v>143</v>
      </c>
      <c r="C51" s="14"/>
      <c r="D51" s="14"/>
      <c r="E51" s="14"/>
      <c r="F51" s="14"/>
      <c r="G51" s="14"/>
      <c r="H51" s="14"/>
      <c r="I51" s="14">
        <v>2</v>
      </c>
      <c r="J51" s="2">
        <v>2</v>
      </c>
      <c r="K51" s="2">
        <f t="shared" si="21"/>
        <v>0.30102999566398114</v>
      </c>
      <c r="L51" s="1"/>
      <c r="M51" t="s">
        <v>143</v>
      </c>
      <c r="N51" s="2"/>
      <c r="O51" s="2"/>
      <c r="P51" s="2"/>
      <c r="Q51" s="2"/>
      <c r="R51" s="2"/>
      <c r="S51" s="2"/>
      <c r="T51" s="2">
        <f t="shared" si="20"/>
        <v>1.3010299956639813</v>
      </c>
      <c r="U51" s="1"/>
      <c r="V51" t="s">
        <v>143</v>
      </c>
      <c r="W51" s="2">
        <f t="shared" si="22"/>
        <v>0</v>
      </c>
      <c r="X51" s="2">
        <f t="shared" si="23"/>
        <v>0</v>
      </c>
      <c r="Y51" s="2">
        <f t="shared" si="24"/>
        <v>0</v>
      </c>
      <c r="Z51" s="2">
        <f t="shared" si="25"/>
        <v>0</v>
      </c>
      <c r="AA51" s="2">
        <f t="shared" si="26"/>
        <v>0</v>
      </c>
      <c r="AB51" s="2">
        <f t="shared" si="27"/>
        <v>0</v>
      </c>
      <c r="AC51" s="2">
        <f t="shared" si="28"/>
        <v>0.39164905395343769</v>
      </c>
      <c r="AD51" s="1"/>
      <c r="AE51" s="2">
        <f t="shared" si="29"/>
        <v>0</v>
      </c>
      <c r="AF51" s="2">
        <f t="shared" si="30"/>
        <v>0</v>
      </c>
      <c r="AG51" s="2">
        <f t="shared" si="31"/>
        <v>0</v>
      </c>
      <c r="AH51" s="2">
        <f t="shared" si="32"/>
        <v>0</v>
      </c>
      <c r="AI51" s="2">
        <f t="shared" si="33"/>
        <v>0</v>
      </c>
      <c r="AJ51" s="2">
        <f t="shared" si="34"/>
        <v>0</v>
      </c>
      <c r="AK51" s="2">
        <f t="shared" si="35"/>
        <v>0.15338898146262275</v>
      </c>
      <c r="AL51" s="1"/>
      <c r="AM51" s="13">
        <f>Table2[column30]*Table2[column31]</f>
        <v>0</v>
      </c>
      <c r="AN51" s="13">
        <f>Table2[column30]*Table2[column32]</f>
        <v>0</v>
      </c>
      <c r="AO51" s="13">
        <f>Table2[column30]*Table2[column33]</f>
        <v>0</v>
      </c>
      <c r="AP51" s="13">
        <f>Table2[column30]*Table2[column34]</f>
        <v>0</v>
      </c>
      <c r="AQ51" s="13">
        <f>Table2[column30]*Table2[column35]</f>
        <v>0</v>
      </c>
      <c r="AR51" s="13">
        <f>Table2[column30]*Table2[column36]</f>
        <v>0</v>
      </c>
      <c r="AS51" s="13">
        <f>Table2[column31]*Table2[column32]</f>
        <v>0</v>
      </c>
      <c r="AT51" s="13">
        <f>Table2[column31]*Table2[column33]</f>
        <v>0</v>
      </c>
      <c r="AU51" s="13">
        <f>Table2[column31]*Table2[column34]</f>
        <v>0</v>
      </c>
      <c r="AV51" s="13">
        <f>Table2[column31]*Table2[column35]</f>
        <v>0</v>
      </c>
      <c r="AW51" s="13">
        <f>Table2[column31]*Table2[column36]</f>
        <v>0</v>
      </c>
      <c r="AX51" s="13">
        <f>Table2[column32]*Table2[column33]</f>
        <v>0</v>
      </c>
      <c r="AY51" s="13">
        <f>Table2[column32]*Table2[column34]</f>
        <v>0</v>
      </c>
      <c r="AZ51" s="13">
        <f>Table2[column32]*Table2[column35]</f>
        <v>0</v>
      </c>
      <c r="BA51" s="13">
        <f>Table2[column32]*Table2[column36]</f>
        <v>0</v>
      </c>
      <c r="BB51" s="13">
        <f>Table2[column33]*Table2[column34]</f>
        <v>0</v>
      </c>
      <c r="BC51" s="13">
        <f>Table2[column33]*Table2[column35]</f>
        <v>0</v>
      </c>
      <c r="BD51" s="13">
        <f>Table2[column33]*Table2[column36]</f>
        <v>0</v>
      </c>
      <c r="BE51" s="13">
        <f>Table2[column34]*Table2[column35]</f>
        <v>0</v>
      </c>
      <c r="BF51" s="13">
        <f>Table2[column34]*Table2[column36]</f>
        <v>0</v>
      </c>
      <c r="BG51" s="13">
        <f>Table2[column35]*Table2[column36]</f>
        <v>0</v>
      </c>
    </row>
    <row r="52" spans="2:60" x14ac:dyDescent="0.25">
      <c r="B52" t="s">
        <v>144</v>
      </c>
      <c r="C52" s="14"/>
      <c r="D52" s="14"/>
      <c r="E52" s="14"/>
      <c r="F52" s="14"/>
      <c r="G52" s="14"/>
      <c r="H52" s="14"/>
      <c r="I52" s="14">
        <v>1</v>
      </c>
      <c r="J52" s="2">
        <v>1</v>
      </c>
      <c r="K52" s="2">
        <f t="shared" si="21"/>
        <v>0.60205999132796229</v>
      </c>
      <c r="L52" s="1"/>
      <c r="M52" t="s">
        <v>144</v>
      </c>
      <c r="N52" s="2"/>
      <c r="O52" s="2"/>
      <c r="P52" s="2"/>
      <c r="Q52" s="2"/>
      <c r="R52" s="2"/>
      <c r="S52" s="2"/>
      <c r="T52" s="2">
        <f t="shared" si="20"/>
        <v>1</v>
      </c>
      <c r="U52" s="1"/>
      <c r="V52" t="s">
        <v>144</v>
      </c>
      <c r="W52" s="2">
        <f t="shared" si="22"/>
        <v>0</v>
      </c>
      <c r="X52" s="2">
        <f t="shared" si="23"/>
        <v>0</v>
      </c>
      <c r="Y52" s="2">
        <f t="shared" si="24"/>
        <v>0</v>
      </c>
      <c r="Z52" s="2">
        <f t="shared" si="25"/>
        <v>0</v>
      </c>
      <c r="AA52" s="2">
        <f t="shared" si="26"/>
        <v>0</v>
      </c>
      <c r="AB52" s="2">
        <f t="shared" si="27"/>
        <v>0</v>
      </c>
      <c r="AC52" s="2">
        <f t="shared" si="28"/>
        <v>0.60205999132796229</v>
      </c>
      <c r="AD52" s="1"/>
      <c r="AE52" s="2">
        <f t="shared" si="29"/>
        <v>0</v>
      </c>
      <c r="AF52" s="2">
        <f t="shared" si="30"/>
        <v>0</v>
      </c>
      <c r="AG52" s="2">
        <f t="shared" si="31"/>
        <v>0</v>
      </c>
      <c r="AH52" s="2">
        <f t="shared" si="32"/>
        <v>0</v>
      </c>
      <c r="AI52" s="2">
        <f t="shared" si="33"/>
        <v>0</v>
      </c>
      <c r="AJ52" s="2">
        <f t="shared" si="34"/>
        <v>0</v>
      </c>
      <c r="AK52" s="2">
        <f t="shared" si="35"/>
        <v>0.36247623315782601</v>
      </c>
      <c r="AL52" s="1"/>
      <c r="AM52" s="13">
        <f>Table2[column30]*Table2[column31]</f>
        <v>0</v>
      </c>
      <c r="AN52" s="13">
        <f>Table2[column30]*Table2[column32]</f>
        <v>0</v>
      </c>
      <c r="AO52" s="13">
        <f>Table2[column30]*Table2[column33]</f>
        <v>0</v>
      </c>
      <c r="AP52" s="13">
        <f>Table2[column30]*Table2[column34]</f>
        <v>0</v>
      </c>
      <c r="AQ52" s="13">
        <f>Table2[column30]*Table2[column35]</f>
        <v>0</v>
      </c>
      <c r="AR52" s="13">
        <f>Table2[column30]*Table2[column36]</f>
        <v>0</v>
      </c>
      <c r="AS52" s="13">
        <f>Table2[column31]*Table2[column32]</f>
        <v>0</v>
      </c>
      <c r="AT52" s="13">
        <f>Table2[column31]*Table2[column33]</f>
        <v>0</v>
      </c>
      <c r="AU52" s="13">
        <f>Table2[column31]*Table2[column34]</f>
        <v>0</v>
      </c>
      <c r="AV52" s="13">
        <f>Table2[column31]*Table2[column35]</f>
        <v>0</v>
      </c>
      <c r="AW52" s="13">
        <f>Table2[column31]*Table2[column36]</f>
        <v>0</v>
      </c>
      <c r="AX52" s="13">
        <f>Table2[column32]*Table2[column33]</f>
        <v>0</v>
      </c>
      <c r="AY52" s="13">
        <f>Table2[column32]*Table2[column34]</f>
        <v>0</v>
      </c>
      <c r="AZ52" s="13">
        <f>Table2[column32]*Table2[column35]</f>
        <v>0</v>
      </c>
      <c r="BA52" s="13">
        <f>Table2[column32]*Table2[column36]</f>
        <v>0</v>
      </c>
      <c r="BB52" s="13">
        <f>Table2[column33]*Table2[column34]</f>
        <v>0</v>
      </c>
      <c r="BC52" s="13">
        <f>Table2[column33]*Table2[column35]</f>
        <v>0</v>
      </c>
      <c r="BD52" s="13">
        <f>Table2[column33]*Table2[column36]</f>
        <v>0</v>
      </c>
      <c r="BE52" s="13">
        <f>Table2[column34]*Table2[column35]</f>
        <v>0</v>
      </c>
      <c r="BF52" s="13">
        <f>Table2[column34]*Table2[column36]</f>
        <v>0</v>
      </c>
      <c r="BG52" s="13">
        <f>Table2[column35]*Table2[column36]</f>
        <v>0</v>
      </c>
    </row>
    <row r="53" spans="2:60" x14ac:dyDescent="0.25">
      <c r="B53" t="s">
        <v>145</v>
      </c>
      <c r="C53" s="14">
        <v>1</v>
      </c>
      <c r="D53" s="14"/>
      <c r="E53" s="14"/>
      <c r="F53" s="14"/>
      <c r="G53" s="14"/>
      <c r="H53" s="14"/>
      <c r="I53" s="14"/>
      <c r="J53" s="2">
        <v>1</v>
      </c>
      <c r="K53" s="2">
        <f t="shared" si="21"/>
        <v>0.60205999132796229</v>
      </c>
      <c r="L53" s="1"/>
      <c r="M53" t="s">
        <v>145</v>
      </c>
      <c r="N53" s="2">
        <f>1+LOG(C53,10)</f>
        <v>1</v>
      </c>
      <c r="O53" s="2"/>
      <c r="P53" s="2"/>
      <c r="Q53" s="2"/>
      <c r="R53" s="2"/>
      <c r="S53" s="2"/>
      <c r="T53" s="2"/>
      <c r="U53" s="1"/>
      <c r="V53" t="s">
        <v>145</v>
      </c>
      <c r="W53" s="2">
        <f t="shared" si="22"/>
        <v>0.60205999132796229</v>
      </c>
      <c r="X53" s="2">
        <f t="shared" si="23"/>
        <v>0</v>
      </c>
      <c r="Y53" s="2">
        <f t="shared" si="24"/>
        <v>0</v>
      </c>
      <c r="Z53" s="2">
        <f t="shared" si="25"/>
        <v>0</v>
      </c>
      <c r="AA53" s="2">
        <f t="shared" si="26"/>
        <v>0</v>
      </c>
      <c r="AB53" s="2">
        <f t="shared" si="27"/>
        <v>0</v>
      </c>
      <c r="AC53" s="2">
        <f t="shared" si="28"/>
        <v>0</v>
      </c>
      <c r="AD53" s="1"/>
      <c r="AE53" s="2">
        <f t="shared" si="29"/>
        <v>0.36247623315782601</v>
      </c>
      <c r="AF53" s="2">
        <f t="shared" si="30"/>
        <v>0</v>
      </c>
      <c r="AG53" s="2">
        <f t="shared" si="31"/>
        <v>0</v>
      </c>
      <c r="AH53" s="2">
        <f t="shared" si="32"/>
        <v>0</v>
      </c>
      <c r="AI53" s="2">
        <f t="shared" si="33"/>
        <v>0</v>
      </c>
      <c r="AJ53" s="2">
        <f t="shared" si="34"/>
        <v>0</v>
      </c>
      <c r="AK53" s="2">
        <f t="shared" si="35"/>
        <v>0</v>
      </c>
      <c r="AL53" s="1"/>
      <c r="AM53" s="13">
        <f>Table2[column30]*Table2[column31]</f>
        <v>0</v>
      </c>
      <c r="AN53" s="13">
        <f>Table2[column30]*Table2[column32]</f>
        <v>0</v>
      </c>
      <c r="AO53" s="13">
        <f>Table2[column30]*Table2[column33]</f>
        <v>0</v>
      </c>
      <c r="AP53" s="13">
        <f>Table2[column30]*Table2[column34]</f>
        <v>0</v>
      </c>
      <c r="AQ53" s="13">
        <f>Table2[column30]*Table2[column35]</f>
        <v>0</v>
      </c>
      <c r="AR53" s="13">
        <f>Table2[column30]*Table2[column36]</f>
        <v>0</v>
      </c>
      <c r="AS53" s="13">
        <f>Table2[column31]*Table2[column32]</f>
        <v>0</v>
      </c>
      <c r="AT53" s="13">
        <f>Table2[column31]*Table2[column33]</f>
        <v>0</v>
      </c>
      <c r="AU53" s="13">
        <f>Table2[column31]*Table2[column34]</f>
        <v>0</v>
      </c>
      <c r="AV53" s="13">
        <f>Table2[column31]*Table2[column35]</f>
        <v>0</v>
      </c>
      <c r="AW53" s="13">
        <f>Table2[column31]*Table2[column36]</f>
        <v>0</v>
      </c>
      <c r="AX53" s="13">
        <f>Table2[column32]*Table2[column33]</f>
        <v>0</v>
      </c>
      <c r="AY53" s="13">
        <f>Table2[column32]*Table2[column34]</f>
        <v>0</v>
      </c>
      <c r="AZ53" s="13">
        <f>Table2[column32]*Table2[column35]</f>
        <v>0</v>
      </c>
      <c r="BA53" s="13">
        <f>Table2[column32]*Table2[column36]</f>
        <v>0</v>
      </c>
      <c r="BB53" s="13">
        <f>Table2[column33]*Table2[column34]</f>
        <v>0</v>
      </c>
      <c r="BC53" s="13">
        <f>Table2[column33]*Table2[column35]</f>
        <v>0</v>
      </c>
      <c r="BD53" s="13">
        <f>Table2[column33]*Table2[column36]</f>
        <v>0</v>
      </c>
      <c r="BE53" s="13">
        <f>Table2[column34]*Table2[column35]</f>
        <v>0</v>
      </c>
      <c r="BF53" s="13">
        <f>Table2[column34]*Table2[column36]</f>
        <v>0</v>
      </c>
      <c r="BG53" s="13">
        <f>Table2[column35]*Table2[column36]</f>
        <v>0</v>
      </c>
    </row>
    <row r="54" spans="2:60" x14ac:dyDescent="0.25">
      <c r="B54" t="s">
        <v>146</v>
      </c>
      <c r="C54" s="14">
        <v>1</v>
      </c>
      <c r="D54" s="14"/>
      <c r="E54" s="14"/>
      <c r="F54" s="14"/>
      <c r="G54" s="14"/>
      <c r="H54" s="14"/>
      <c r="I54" s="14"/>
      <c r="J54" s="2">
        <v>1</v>
      </c>
      <c r="K54" s="2">
        <f t="shared" si="21"/>
        <v>0.60205999132796229</v>
      </c>
      <c r="L54" s="1"/>
      <c r="M54" t="s">
        <v>146</v>
      </c>
      <c r="N54" s="2">
        <f>1+LOG(C54,10)</f>
        <v>1</v>
      </c>
      <c r="O54" s="2"/>
      <c r="P54" s="2"/>
      <c r="Q54" s="2"/>
      <c r="R54" s="2"/>
      <c r="S54" s="2"/>
      <c r="T54" s="2"/>
      <c r="U54" s="1"/>
      <c r="V54" t="s">
        <v>146</v>
      </c>
      <c r="W54" s="2">
        <f t="shared" si="22"/>
        <v>0.60205999132796229</v>
      </c>
      <c r="X54" s="2">
        <f t="shared" si="23"/>
        <v>0</v>
      </c>
      <c r="Y54" s="2">
        <f t="shared" si="24"/>
        <v>0</v>
      </c>
      <c r="Z54" s="2">
        <f t="shared" si="25"/>
        <v>0</v>
      </c>
      <c r="AA54" s="2">
        <f t="shared" si="26"/>
        <v>0</v>
      </c>
      <c r="AB54" s="2">
        <f t="shared" si="27"/>
        <v>0</v>
      </c>
      <c r="AC54" s="2">
        <f t="shared" si="28"/>
        <v>0</v>
      </c>
      <c r="AD54" s="1"/>
      <c r="AE54" s="2">
        <f t="shared" si="29"/>
        <v>0.36247623315782601</v>
      </c>
      <c r="AF54" s="2">
        <f t="shared" si="30"/>
        <v>0</v>
      </c>
      <c r="AG54" s="2">
        <f t="shared" si="31"/>
        <v>0</v>
      </c>
      <c r="AH54" s="2">
        <f t="shared" si="32"/>
        <v>0</v>
      </c>
      <c r="AI54" s="2">
        <f t="shared" si="33"/>
        <v>0</v>
      </c>
      <c r="AJ54" s="2">
        <f t="shared" si="34"/>
        <v>0</v>
      </c>
      <c r="AK54" s="2">
        <f t="shared" si="35"/>
        <v>0</v>
      </c>
      <c r="AL54" s="1"/>
      <c r="AM54" s="13">
        <f>Table2[column30]*Table2[column31]</f>
        <v>0</v>
      </c>
      <c r="AN54" s="13">
        <f>Table2[column30]*Table2[column32]</f>
        <v>0</v>
      </c>
      <c r="AO54" s="13">
        <f>Table2[column30]*Table2[column33]</f>
        <v>0</v>
      </c>
      <c r="AP54" s="13">
        <f>Table2[column30]*Table2[column34]</f>
        <v>0</v>
      </c>
      <c r="AQ54" s="13">
        <f>Table2[column30]*Table2[column35]</f>
        <v>0</v>
      </c>
      <c r="AR54" s="13">
        <f>Table2[column30]*Table2[column36]</f>
        <v>0</v>
      </c>
      <c r="AS54" s="13">
        <f>Table2[column31]*Table2[column32]</f>
        <v>0</v>
      </c>
      <c r="AT54" s="13">
        <f>Table2[column31]*Table2[column33]</f>
        <v>0</v>
      </c>
      <c r="AU54" s="13">
        <f>Table2[column31]*Table2[column34]</f>
        <v>0</v>
      </c>
      <c r="AV54" s="13">
        <f>Table2[column31]*Table2[column35]</f>
        <v>0</v>
      </c>
      <c r="AW54" s="13">
        <f>Table2[column31]*Table2[column36]</f>
        <v>0</v>
      </c>
      <c r="AX54" s="13">
        <f>Table2[column32]*Table2[column33]</f>
        <v>0</v>
      </c>
      <c r="AY54" s="13">
        <f>Table2[column32]*Table2[column34]</f>
        <v>0</v>
      </c>
      <c r="AZ54" s="13">
        <f>Table2[column32]*Table2[column35]</f>
        <v>0</v>
      </c>
      <c r="BA54" s="13">
        <f>Table2[column32]*Table2[column36]</f>
        <v>0</v>
      </c>
      <c r="BB54" s="13">
        <f>Table2[column33]*Table2[column34]</f>
        <v>0</v>
      </c>
      <c r="BC54" s="13">
        <f>Table2[column33]*Table2[column35]</f>
        <v>0</v>
      </c>
      <c r="BD54" s="13">
        <f>Table2[column33]*Table2[column36]</f>
        <v>0</v>
      </c>
      <c r="BE54" s="13">
        <f>Table2[column34]*Table2[column35]</f>
        <v>0</v>
      </c>
      <c r="BF54" s="13">
        <f>Table2[column34]*Table2[column36]</f>
        <v>0</v>
      </c>
      <c r="BG54" s="13">
        <f>Table2[column35]*Table2[column36]</f>
        <v>0</v>
      </c>
    </row>
    <row r="55" spans="2:60" x14ac:dyDescent="0.25">
      <c r="AC55" s="25" t="s">
        <v>14</v>
      </c>
      <c r="AD55" s="25"/>
      <c r="AE55" s="19">
        <f t="shared" ref="AE55:AK55" si="36">SUM(AE7:AE54)</f>
        <v>1.4763271243196348</v>
      </c>
      <c r="AF55" s="2">
        <f t="shared" si="36"/>
        <v>4.0336556991300787</v>
      </c>
      <c r="AG55" s="2">
        <f t="shared" si="36"/>
        <v>2.3560955155258689</v>
      </c>
      <c r="AH55" s="2">
        <f t="shared" si="36"/>
        <v>0.72495246631565202</v>
      </c>
      <c r="AI55" s="2">
        <f t="shared" si="36"/>
        <v>2.1748573989469562</v>
      </c>
      <c r="AJ55" s="2">
        <f t="shared" si="36"/>
        <v>1.909530329130197</v>
      </c>
      <c r="AK55" s="2">
        <f t="shared" si="36"/>
        <v>4.6744051998096285</v>
      </c>
      <c r="AL55" s="1"/>
      <c r="AM55" s="2">
        <f>SUM(Table2[column38])</f>
        <v>0.41542867556295676</v>
      </c>
      <c r="AN55" s="2">
        <f>SUM(Table2[column39])</f>
        <v>0</v>
      </c>
      <c r="AO55" s="2">
        <f>SUM(Table2[column40])</f>
        <v>0</v>
      </c>
      <c r="AP55" s="2">
        <f>SUM(Table2[column41])</f>
        <v>0.13138901960428664</v>
      </c>
      <c r="AQ55" s="2">
        <f>SUM(Table2[column42])</f>
        <v>0.28708846241155694</v>
      </c>
      <c r="AR55" s="2">
        <f>SUM(Table2[column43])</f>
        <v>0.51064330324045615</v>
      </c>
      <c r="AS55" s="2">
        <f>SUM(Table2[column44])</f>
        <v>8.2118137252679153E-3</v>
      </c>
      <c r="AT55" s="2">
        <f>SUM(Table2[column45])</f>
        <v>0</v>
      </c>
      <c r="AU55" s="2">
        <f>SUM(Table2[column46])</f>
        <v>0.41542867556295676</v>
      </c>
      <c r="AV55" s="2">
        <f>SUM(Table2[column47])</f>
        <v>0.90641851019926367</v>
      </c>
      <c r="AW55" s="2">
        <f>SUM(Table2[column48])</f>
        <v>1.1995469301701656</v>
      </c>
      <c r="AX55" s="2">
        <f>SUM(Table2[column49])</f>
        <v>0</v>
      </c>
      <c r="AY55" s="2">
        <f>SUM(Table2[column50])</f>
        <v>0</v>
      </c>
      <c r="AZ55" s="2">
        <f>SUM(Table2[column51])</f>
        <v>0</v>
      </c>
      <c r="BA55" s="2">
        <f>SUM(Table2[column52])</f>
        <v>8.2118137252679153E-3</v>
      </c>
      <c r="BB55" s="2">
        <f>SUM(Table2[column53])</f>
        <v>0</v>
      </c>
      <c r="BC55" s="2">
        <f>SUM(Table2[column54])</f>
        <v>0</v>
      </c>
      <c r="BD55" s="2">
        <f>SUM(Table2[column55])</f>
        <v>0</v>
      </c>
      <c r="BE55" s="2">
        <f>SUM(Table2[column56])</f>
        <v>0.28667602024552868</v>
      </c>
      <c r="BF55" s="2">
        <f>SUM(Table2[column57])</f>
        <v>0.37925428363616948</v>
      </c>
      <c r="BG55" s="2">
        <f>SUM(Table2[column58])</f>
        <v>0.82790250961104661</v>
      </c>
      <c r="BH55" s="2" t="s">
        <v>14</v>
      </c>
    </row>
    <row r="56" spans="2:60" x14ac:dyDescent="0.25">
      <c r="AM56" s="2">
        <f>SQRT(AE55*AF55)</f>
        <v>2.4402859092311733</v>
      </c>
      <c r="AN56" s="2">
        <f>SQRT(AE55*AG55)</f>
        <v>1.8650382615535515</v>
      </c>
      <c r="AO56" s="2">
        <f>SQRT(AE55*AH55)</f>
        <v>1.0345370896513153</v>
      </c>
      <c r="AP56" s="2">
        <f>SQRT(AE55*AI55)</f>
        <v>1.7918708015905165</v>
      </c>
      <c r="AQ56" s="2">
        <f>SQRT(AE55*AJ55)</f>
        <v>1.6790150147053211</v>
      </c>
      <c r="AR56" s="2">
        <f>SQRT(AE55*AK55)</f>
        <v>2.6269661563369437</v>
      </c>
      <c r="AS56" s="2">
        <f>SQRT(AF55*AG55)</f>
        <v>3.0828036109839601</v>
      </c>
      <c r="AT56" s="2">
        <f>SQRT(AF55*AH55)</f>
        <v>1.7100317679366475</v>
      </c>
      <c r="AU56" s="2">
        <f>SQRT(AF55*AI55)</f>
        <v>2.9618619046231052</v>
      </c>
      <c r="AV56" s="2">
        <f>SQRT(AF55*AJ55)</f>
        <v>2.775317620518011</v>
      </c>
      <c r="AW56" s="2">
        <f>SQRT(AF55*AK55)</f>
        <v>4.3422276741616601</v>
      </c>
      <c r="AX56" s="2">
        <f>SQRT(AG55*AH55)</f>
        <v>1.3069266447875818</v>
      </c>
      <c r="AY56" s="2">
        <f>SQRT(AG55*AI55)</f>
        <v>2.2636633505376147</v>
      </c>
      <c r="AZ56" s="2">
        <f>SQRT(AG55*AJ55)</f>
        <v>2.121093077925694</v>
      </c>
      <c r="BA56" s="2">
        <f>SQRT(AG55*AK55)</f>
        <v>3.3186360344307522</v>
      </c>
      <c r="BB56" s="2">
        <f>SQRT(AH55*AI55)</f>
        <v>1.2556545047310745</v>
      </c>
      <c r="BC56" s="2">
        <f>SQRT(AH55*AJ55)</f>
        <v>1.1765707465373576</v>
      </c>
      <c r="BD56" s="2">
        <f>SQRT(AH55*AK55)</f>
        <v>1.8408480594988545</v>
      </c>
      <c r="BE56" s="2">
        <f>SQRT(AI55*AJ55)</f>
        <v>2.0378803117019473</v>
      </c>
      <c r="BF56" s="2">
        <f>SQRT(AI55*AK55)</f>
        <v>3.1884423680665916</v>
      </c>
      <c r="BG56" s="2">
        <f>SQRT(AJ55*AK55)</f>
        <v>2.987627570444547</v>
      </c>
      <c r="BH56" s="2" t="s">
        <v>95</v>
      </c>
    </row>
    <row r="57" spans="2:60" x14ac:dyDescent="0.25">
      <c r="AH57" s="20"/>
      <c r="AM57" s="17">
        <f>AM55/AM56</f>
        <v>0.17023770616035727</v>
      </c>
      <c r="AN57" s="2">
        <f t="shared" ref="AN57:BG57" si="37">AN55/AN56</f>
        <v>0</v>
      </c>
      <c r="AO57" s="2">
        <f t="shared" si="37"/>
        <v>0</v>
      </c>
      <c r="AP57" s="17">
        <f t="shared" si="37"/>
        <v>7.3325051944404668E-2</v>
      </c>
      <c r="AQ57" s="17">
        <f t="shared" si="37"/>
        <v>0.1709862388943216</v>
      </c>
      <c r="AR57" s="17">
        <f t="shared" si="37"/>
        <v>0.1943851853624563</v>
      </c>
      <c r="AS57" s="17">
        <f t="shared" si="37"/>
        <v>2.6637485748392817E-3</v>
      </c>
      <c r="AT57" s="2">
        <f t="shared" si="37"/>
        <v>0</v>
      </c>
      <c r="AU57" s="17">
        <f t="shared" si="37"/>
        <v>0.14025929936656509</v>
      </c>
      <c r="AV57" s="17">
        <f t="shared" si="37"/>
        <v>0.3265999190500154</v>
      </c>
      <c r="AW57" s="17">
        <f t="shared" si="37"/>
        <v>0.27625150503002083</v>
      </c>
      <c r="AX57" s="2">
        <f t="shared" si="37"/>
        <v>0</v>
      </c>
      <c r="AY57" s="2">
        <f t="shared" si="37"/>
        <v>0</v>
      </c>
      <c r="AZ57" s="2">
        <f t="shared" si="37"/>
        <v>0</v>
      </c>
      <c r="BA57" s="17">
        <f t="shared" si="37"/>
        <v>2.4744544566112667E-3</v>
      </c>
      <c r="BB57" s="2">
        <f t="shared" si="37"/>
        <v>0</v>
      </c>
      <c r="BC57" s="2">
        <f t="shared" si="37"/>
        <v>0</v>
      </c>
      <c r="BD57" s="2">
        <f t="shared" si="37"/>
        <v>0</v>
      </c>
      <c r="BE57" s="17">
        <f>BE55/BE56</f>
        <v>0.14067362965301411</v>
      </c>
      <c r="BF57" s="17">
        <f t="shared" si="37"/>
        <v>0.11894657009784429</v>
      </c>
      <c r="BG57" s="17">
        <f t="shared" si="37"/>
        <v>0.2771103459484604</v>
      </c>
      <c r="BH57" s="2" t="s">
        <v>96</v>
      </c>
    </row>
    <row r="63" spans="2:60" x14ac:dyDescent="0.25">
      <c r="AE63" s="20"/>
      <c r="AR63" s="22" t="s">
        <v>157</v>
      </c>
      <c r="AS63" s="22"/>
      <c r="AT63" s="22"/>
      <c r="AU63" s="22"/>
      <c r="AV63" s="22"/>
      <c r="AW63" s="22"/>
    </row>
    <row r="64" spans="2:60" x14ac:dyDescent="0.25">
      <c r="AE64" s="21"/>
      <c r="AR64" s="2" t="s">
        <v>147</v>
      </c>
      <c r="AS64" s="2" t="s">
        <v>148</v>
      </c>
      <c r="AT64" s="2" t="s">
        <v>149</v>
      </c>
      <c r="AU64" s="2" t="s">
        <v>150</v>
      </c>
      <c r="AV64" s="2" t="s">
        <v>151</v>
      </c>
      <c r="AW64" s="2" t="s">
        <v>152</v>
      </c>
    </row>
    <row r="65" spans="31:49" x14ac:dyDescent="0.25">
      <c r="AE65" s="20"/>
      <c r="AR65" s="2">
        <v>0.19438519000000001</v>
      </c>
      <c r="AS65" s="19">
        <v>0.27625150999999998</v>
      </c>
      <c r="AT65" s="2">
        <v>2.47445E-3</v>
      </c>
      <c r="AU65" s="19">
        <v>0</v>
      </c>
      <c r="AV65" s="2">
        <v>0.11894667</v>
      </c>
      <c r="AW65" s="19">
        <v>0.27711035000000001</v>
      </c>
    </row>
    <row r="66" spans="31:49" x14ac:dyDescent="0.25">
      <c r="AE66" s="20"/>
      <c r="AR66" s="2" t="s">
        <v>154</v>
      </c>
      <c r="AS66" s="2" t="s">
        <v>154</v>
      </c>
      <c r="AT66" s="2" t="s">
        <v>154</v>
      </c>
      <c r="AU66" s="2" t="s">
        <v>155</v>
      </c>
      <c r="AV66" s="2" t="s">
        <v>155</v>
      </c>
      <c r="AW66" s="2" t="s">
        <v>155</v>
      </c>
    </row>
    <row r="68" spans="31:49" x14ac:dyDescent="0.25">
      <c r="AE68" s="20"/>
      <c r="AP68" t="s">
        <v>153</v>
      </c>
      <c r="AR68" s="2" t="s">
        <v>152</v>
      </c>
      <c r="AS68" s="2" t="s">
        <v>148</v>
      </c>
      <c r="AT68" s="2" t="s">
        <v>147</v>
      </c>
      <c r="AU68" s="2" t="s">
        <v>151</v>
      </c>
      <c r="AV68" s="2" t="s">
        <v>149</v>
      </c>
      <c r="AW68" s="2" t="s">
        <v>150</v>
      </c>
    </row>
    <row r="69" spans="31:49" x14ac:dyDescent="0.25">
      <c r="AE69" s="20"/>
      <c r="AP69">
        <v>1.4763271200000001</v>
      </c>
      <c r="AR69" s="2">
        <v>0.27711035000000001</v>
      </c>
      <c r="AS69" s="2">
        <v>0.27625150999999998</v>
      </c>
      <c r="AT69" s="2">
        <v>0.19438519000000001</v>
      </c>
      <c r="AU69" s="2">
        <v>0.11894667</v>
      </c>
      <c r="AV69" s="2">
        <v>2.47445E-3</v>
      </c>
      <c r="AW69" s="2">
        <v>0</v>
      </c>
    </row>
    <row r="70" spans="31:49" x14ac:dyDescent="0.25">
      <c r="AP70" t="s">
        <v>156</v>
      </c>
      <c r="AR70" s="2" t="s">
        <v>155</v>
      </c>
      <c r="AS70" s="2" t="s">
        <v>154</v>
      </c>
      <c r="AT70" s="2" t="s">
        <v>154</v>
      </c>
      <c r="AU70" s="2" t="s">
        <v>155</v>
      </c>
      <c r="AV70" s="2" t="s">
        <v>154</v>
      </c>
      <c r="AW70" s="2" t="s">
        <v>155</v>
      </c>
    </row>
  </sheetData>
  <mergeCells count="17">
    <mergeCell ref="B2:B4"/>
    <mergeCell ref="C2:K2"/>
    <mergeCell ref="J3:K4"/>
    <mergeCell ref="C3:C5"/>
    <mergeCell ref="D3:D5"/>
    <mergeCell ref="G3:G5"/>
    <mergeCell ref="H3:H5"/>
    <mergeCell ref="I3:I5"/>
    <mergeCell ref="F3:F5"/>
    <mergeCell ref="E3:E5"/>
    <mergeCell ref="AR63:AW63"/>
    <mergeCell ref="AM2:BG4"/>
    <mergeCell ref="AE3:AK4"/>
    <mergeCell ref="AC55:AD55"/>
    <mergeCell ref="M2:AK2"/>
    <mergeCell ref="M3:T4"/>
    <mergeCell ref="V3:AC4"/>
  </mergeCells>
  <conditionalFormatting sqref="C7:I54 J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SEVEN</cp:lastModifiedBy>
  <dcterms:created xsi:type="dcterms:W3CDTF">2017-06-05T13:43:36Z</dcterms:created>
  <dcterms:modified xsi:type="dcterms:W3CDTF">2018-04-26T07:51:43Z</dcterms:modified>
</cp:coreProperties>
</file>